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ISEDuser\Downloads\"/>
    </mc:Choice>
  </mc:AlternateContent>
  <xr:revisionPtr revIDLastSave="0" documentId="13_ncr:1_{CD1E8950-512D-47A6-AA1E-B6D3828EE5B3}" xr6:coauthVersionLast="47" xr6:coauthVersionMax="47" xr10:uidLastSave="{00000000-0000-0000-0000-000000000000}"/>
  <bookViews>
    <workbookView xWindow="-120" yWindow="-120" windowWidth="20730" windowHeight="11160" xr2:uid="{00000000-000D-0000-FFFF-FFFF00000000}"/>
  </bookViews>
  <sheets>
    <sheet name="Import" sheetId="1" r:id="rId1"/>
    <sheet name="Results" sheetId="2" r:id="rId2"/>
    <sheet name="Standard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2" l="1"/>
  <c r="J16" i="2"/>
  <c r="J4" i="2"/>
  <c r="J5" i="2"/>
  <c r="J6" i="2"/>
  <c r="J7" i="2"/>
  <c r="J8" i="2"/>
  <c r="J9" i="2"/>
  <c r="K9" i="2" s="1"/>
  <c r="J10" i="2"/>
  <c r="J11" i="2"/>
  <c r="J12" i="2"/>
  <c r="J13" i="2"/>
  <c r="J14" i="2"/>
  <c r="J15"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K63" i="2" s="1"/>
  <c r="J64" i="2"/>
  <c r="J65" i="2"/>
  <c r="J66" i="2"/>
  <c r="J67" i="2"/>
  <c r="O67" i="2" s="1"/>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K103" i="2" s="1"/>
  <c r="J104" i="2"/>
  <c r="J105" i="2"/>
  <c r="J106" i="2"/>
  <c r="J107" i="2"/>
  <c r="K107" i="2" s="1"/>
  <c r="J108" i="2"/>
  <c r="J109" i="2"/>
  <c r="J110" i="2"/>
  <c r="J111" i="2"/>
  <c r="J112" i="2"/>
  <c r="J113" i="2"/>
  <c r="K113" i="2" s="1"/>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K139" i="2" s="1"/>
  <c r="J140" i="2"/>
  <c r="J141" i="2"/>
  <c r="J142" i="2"/>
  <c r="J143" i="2"/>
  <c r="J144" i="2"/>
  <c r="J145" i="2"/>
  <c r="J146" i="2"/>
  <c r="J147" i="2"/>
  <c r="J148" i="2"/>
  <c r="J149" i="2"/>
  <c r="J150" i="2"/>
  <c r="J151" i="2"/>
  <c r="J152" i="2"/>
  <c r="J153" i="2"/>
  <c r="J154" i="2"/>
  <c r="J155" i="2"/>
  <c r="K155" i="2" s="1"/>
  <c r="J156" i="2"/>
  <c r="J157" i="2"/>
  <c r="J158" i="2"/>
  <c r="J159" i="2"/>
  <c r="J160" i="2"/>
  <c r="J161" i="2"/>
  <c r="J162" i="2"/>
  <c r="J163" i="2"/>
  <c r="J164" i="2"/>
  <c r="J165" i="2"/>
  <c r="J166" i="2"/>
  <c r="J167" i="2"/>
  <c r="J168" i="2"/>
  <c r="J169" i="2"/>
  <c r="J170" i="2"/>
  <c r="J171" i="2"/>
  <c r="J172" i="2"/>
  <c r="J173" i="2"/>
  <c r="J174" i="2"/>
  <c r="J175" i="2"/>
  <c r="J176" i="2"/>
  <c r="K176" i="2" s="1"/>
  <c r="J177" i="2"/>
  <c r="J178" i="2"/>
  <c r="J179" i="2"/>
  <c r="K179" i="2" s="1"/>
  <c r="J180" i="2"/>
  <c r="J181" i="2"/>
  <c r="J182" i="2"/>
  <c r="J183" i="2"/>
  <c r="J184" i="2"/>
  <c r="K184" i="2" s="1"/>
  <c r="J185" i="2"/>
  <c r="K185" i="2" s="1"/>
  <c r="J186" i="2"/>
  <c r="J187" i="2"/>
  <c r="K187" i="2" s="1"/>
  <c r="J188" i="2"/>
  <c r="J189" i="2"/>
  <c r="J190" i="2"/>
  <c r="J191" i="2"/>
  <c r="J192" i="2"/>
  <c r="J193" i="2"/>
  <c r="J194" i="2"/>
  <c r="J195" i="2"/>
  <c r="K195" i="2" s="1"/>
  <c r="J196" i="2"/>
  <c r="J197" i="2"/>
  <c r="J198" i="2"/>
  <c r="J199" i="2"/>
  <c r="K199" i="2" s="1"/>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K248" i="2" s="1"/>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K275" i="2" s="1"/>
  <c r="J276" i="2"/>
  <c r="J277" i="2"/>
  <c r="J278" i="2"/>
  <c r="J279" i="2"/>
  <c r="J280" i="2"/>
  <c r="K280" i="2" s="1"/>
  <c r="J281" i="2"/>
  <c r="J282" i="2"/>
  <c r="J283" i="2"/>
  <c r="J284" i="2"/>
  <c r="O284" i="2" s="1"/>
  <c r="J285" i="2"/>
  <c r="J286" i="2"/>
  <c r="J287" i="2"/>
  <c r="J288" i="2"/>
  <c r="J289" i="2"/>
  <c r="J290" i="2"/>
  <c r="J291" i="2"/>
  <c r="K291" i="2" s="1"/>
  <c r="J292" i="2"/>
  <c r="J293" i="2"/>
  <c r="J294" i="2"/>
  <c r="J295" i="2"/>
  <c r="J296" i="2"/>
  <c r="J297" i="2"/>
  <c r="J298" i="2"/>
  <c r="J299" i="2"/>
  <c r="J300" i="2"/>
  <c r="J301" i="2"/>
  <c r="J302" i="2"/>
  <c r="J303" i="2"/>
  <c r="K303" i="2" s="1"/>
  <c r="J304" i="2"/>
  <c r="J305" i="2"/>
  <c r="J306" i="2"/>
  <c r="J307" i="2"/>
  <c r="J308" i="2"/>
  <c r="J309" i="2"/>
  <c r="J310" i="2"/>
  <c r="J311" i="2"/>
  <c r="K311" i="2" s="1"/>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K347" i="2" s="1"/>
  <c r="J348" i="2"/>
  <c r="J349" i="2"/>
  <c r="J350" i="2"/>
  <c r="J351" i="2"/>
  <c r="J352" i="2"/>
  <c r="J353" i="2"/>
  <c r="J354" i="2"/>
  <c r="J355" i="2"/>
  <c r="K355" i="2" s="1"/>
  <c r="J356" i="2"/>
  <c r="J357" i="2"/>
  <c r="J358" i="2"/>
  <c r="J359" i="2"/>
  <c r="J360" i="2"/>
  <c r="K360" i="2" s="1"/>
  <c r="J361" i="2"/>
  <c r="K361" i="2" s="1"/>
  <c r="J362" i="2"/>
  <c r="J363" i="2"/>
  <c r="K363" i="2" s="1"/>
  <c r="J364" i="2"/>
  <c r="K364" i="2" s="1"/>
  <c r="J365" i="2"/>
  <c r="J366" i="2"/>
  <c r="J367" i="2"/>
  <c r="K367" i="2" s="1"/>
  <c r="J368" i="2"/>
  <c r="J369" i="2"/>
  <c r="J370" i="2"/>
  <c r="J371" i="2"/>
  <c r="J372" i="2"/>
  <c r="J373" i="2"/>
  <c r="J374" i="2"/>
  <c r="J375" i="2"/>
  <c r="K375" i="2" s="1"/>
  <c r="J376" i="2"/>
  <c r="J377" i="2"/>
  <c r="J378" i="2"/>
  <c r="J379" i="2"/>
  <c r="J380" i="2"/>
  <c r="J381" i="2"/>
  <c r="J382" i="2"/>
  <c r="J383" i="2"/>
  <c r="J384" i="2"/>
  <c r="J385" i="2"/>
  <c r="O385" i="2" s="1"/>
  <c r="J386" i="2"/>
  <c r="J387" i="2"/>
  <c r="K387" i="2" s="1"/>
  <c r="J388" i="2"/>
  <c r="K388" i="2" s="1"/>
  <c r="J389" i="2"/>
  <c r="J390" i="2"/>
  <c r="J391" i="2"/>
  <c r="K391" i="2" s="1"/>
  <c r="J392" i="2"/>
  <c r="K392" i="2" s="1"/>
  <c r="J393" i="2"/>
  <c r="J394" i="2"/>
  <c r="J395" i="2"/>
  <c r="K395" i="2" s="1"/>
  <c r="J396" i="2"/>
  <c r="J397" i="2"/>
  <c r="J398" i="2"/>
  <c r="J399" i="2"/>
  <c r="K399" i="2" s="1"/>
  <c r="J400" i="2"/>
  <c r="J401" i="2"/>
  <c r="J402" i="2"/>
  <c r="J403" i="2"/>
  <c r="K403" i="2" s="1"/>
  <c r="J404" i="2"/>
  <c r="K404" i="2" s="1"/>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K439" i="2" s="1"/>
  <c r="J440" i="2"/>
  <c r="J441" i="2"/>
  <c r="J442" i="2"/>
  <c r="J443" i="2"/>
  <c r="J444" i="2"/>
  <c r="J445" i="2"/>
  <c r="J446" i="2"/>
  <c r="J447" i="2"/>
  <c r="K447" i="2" s="1"/>
  <c r="J448" i="2"/>
  <c r="J449" i="2"/>
  <c r="J450" i="2"/>
  <c r="J451" i="2"/>
  <c r="K451" i="2" s="1"/>
  <c r="J452" i="2"/>
  <c r="K452" i="2" s="1"/>
  <c r="J453" i="2"/>
  <c r="J454" i="2"/>
  <c r="J455" i="2"/>
  <c r="K455" i="2" s="1"/>
  <c r="J456" i="2"/>
  <c r="J457" i="2"/>
  <c r="K457" i="2" s="1"/>
  <c r="J458" i="2"/>
  <c r="J459" i="2"/>
  <c r="K459" i="2" s="1"/>
  <c r="J460" i="2"/>
  <c r="O460" i="2" s="1"/>
  <c r="J461" i="2"/>
  <c r="J462" i="2"/>
  <c r="J463" i="2"/>
  <c r="K463" i="2" s="1"/>
  <c r="J464" i="2"/>
  <c r="J465" i="2"/>
  <c r="K465" i="2" s="1"/>
  <c r="J466" i="2"/>
  <c r="J467" i="2"/>
  <c r="K467" i="2" s="1"/>
  <c r="J468" i="2"/>
  <c r="K468" i="2" s="1"/>
  <c r="J469" i="2"/>
  <c r="J470" i="2"/>
  <c r="J471" i="2"/>
  <c r="K471" i="2" s="1"/>
  <c r="J472" i="2"/>
  <c r="J473" i="2"/>
  <c r="J474" i="2"/>
  <c r="J475" i="2"/>
  <c r="K475" i="2" s="1"/>
  <c r="J476" i="2"/>
  <c r="J477" i="2"/>
  <c r="J478" i="2"/>
  <c r="J479" i="2"/>
  <c r="K479" i="2" s="1"/>
  <c r="J480" i="2"/>
  <c r="J481" i="2"/>
  <c r="J482" i="2"/>
  <c r="J483" i="2"/>
  <c r="K483" i="2" s="1"/>
  <c r="J484" i="2"/>
  <c r="K484" i="2" s="1"/>
  <c r="J485" i="2"/>
  <c r="J486" i="2"/>
  <c r="J487" i="2"/>
  <c r="K487" i="2" s="1"/>
  <c r="J488" i="2"/>
  <c r="K488" i="2" s="1"/>
  <c r="J489" i="2"/>
  <c r="J490" i="2"/>
  <c r="J491" i="2"/>
  <c r="K491" i="2" s="1"/>
  <c r="J492" i="2"/>
  <c r="J493" i="2"/>
  <c r="J494" i="2"/>
  <c r="J495" i="2"/>
  <c r="K495" i="2" s="1"/>
  <c r="J496" i="2"/>
  <c r="J497" i="2"/>
  <c r="K497" i="2" s="1"/>
  <c r="J498" i="2"/>
  <c r="J499" i="2"/>
  <c r="K499" i="2" s="1"/>
  <c r="J500" i="2"/>
  <c r="K500" i="2" s="1"/>
  <c r="J501" i="2"/>
  <c r="J502" i="2"/>
  <c r="J503" i="2"/>
  <c r="K503" i="2" s="1"/>
  <c r="J504" i="2"/>
  <c r="J505" i="2"/>
  <c r="J506" i="2"/>
  <c r="J507" i="2"/>
  <c r="K507" i="2" s="1"/>
  <c r="J508" i="2"/>
  <c r="K508" i="2" s="1"/>
  <c r="J509" i="2"/>
  <c r="J510" i="2"/>
  <c r="J511" i="2"/>
  <c r="K511" i="2" s="1"/>
  <c r="J512" i="2"/>
  <c r="J513" i="2"/>
  <c r="J514" i="2"/>
  <c r="J515" i="2"/>
  <c r="K515" i="2" s="1"/>
  <c r="J516" i="2"/>
  <c r="J517" i="2"/>
  <c r="J518" i="2"/>
  <c r="J519" i="2"/>
  <c r="K519" i="2" s="1"/>
  <c r="J520" i="2"/>
  <c r="J521" i="2"/>
  <c r="K521" i="2" s="1"/>
  <c r="J522" i="2"/>
  <c r="J523" i="2"/>
  <c r="K523" i="2" s="1"/>
  <c r="J524" i="2"/>
  <c r="K524" i="2" s="1"/>
  <c r="J525" i="2"/>
  <c r="J526" i="2"/>
  <c r="J527" i="2"/>
  <c r="K527" i="2" s="1"/>
  <c r="J528" i="2"/>
  <c r="K528" i="2" s="1"/>
  <c r="J529" i="2"/>
  <c r="J530" i="2"/>
  <c r="J531" i="2"/>
  <c r="K531" i="2" s="1"/>
  <c r="J532" i="2"/>
  <c r="J533" i="2"/>
  <c r="J534" i="2"/>
  <c r="J535" i="2"/>
  <c r="K535" i="2" s="1"/>
  <c r="J536" i="2"/>
  <c r="J537" i="2"/>
  <c r="J538" i="2"/>
  <c r="J539" i="2"/>
  <c r="K539" i="2" s="1"/>
  <c r="J540" i="2"/>
  <c r="K540" i="2" s="1"/>
  <c r="J541" i="2"/>
  <c r="J542" i="2"/>
  <c r="J543" i="2"/>
  <c r="K543" i="2" s="1"/>
  <c r="J544" i="2"/>
  <c r="K544" i="2" s="1"/>
  <c r="J545" i="2"/>
  <c r="J546" i="2"/>
  <c r="J547" i="2"/>
  <c r="K547" i="2" s="1"/>
  <c r="J548" i="2"/>
  <c r="J549" i="2"/>
  <c r="J550" i="2"/>
  <c r="J551" i="2"/>
  <c r="K551" i="2" s="1"/>
  <c r="J552" i="2"/>
  <c r="J553" i="2"/>
  <c r="J554" i="2"/>
  <c r="J555" i="2"/>
  <c r="K555" i="2" s="1"/>
  <c r="J556" i="2"/>
  <c r="K556" i="2" s="1"/>
  <c r="J557" i="2"/>
  <c r="J558" i="2"/>
  <c r="J559" i="2"/>
  <c r="K559" i="2" s="1"/>
  <c r="J560" i="2"/>
  <c r="J561" i="2"/>
  <c r="K561" i="2" s="1"/>
  <c r="J562" i="2"/>
  <c r="J563" i="2"/>
  <c r="K563" i="2" s="1"/>
  <c r="J564" i="2"/>
  <c r="K564" i="2" s="1"/>
  <c r="J565" i="2"/>
  <c r="J566" i="2"/>
  <c r="J567" i="2"/>
  <c r="K567" i="2" s="1"/>
  <c r="J568" i="2"/>
  <c r="J569" i="2"/>
  <c r="J570" i="2"/>
  <c r="J571" i="2"/>
  <c r="K571" i="2" s="1"/>
  <c r="J572" i="2"/>
  <c r="J573" i="2"/>
  <c r="J574" i="2"/>
  <c r="J575" i="2"/>
  <c r="K575" i="2" s="1"/>
  <c r="J576" i="2"/>
  <c r="J577" i="2"/>
  <c r="O577" i="2" s="1"/>
  <c r="J578" i="2"/>
  <c r="J579" i="2"/>
  <c r="K579" i="2" s="1"/>
  <c r="J580" i="2"/>
  <c r="K580" i="2" s="1"/>
  <c r="J581" i="2"/>
  <c r="J582" i="2"/>
  <c r="J583" i="2"/>
  <c r="K583" i="2" s="1"/>
  <c r="J584" i="2"/>
  <c r="K584" i="2" s="1"/>
  <c r="J585" i="2"/>
  <c r="K585" i="2" s="1"/>
  <c r="J586" i="2"/>
  <c r="J587" i="2"/>
  <c r="K587" i="2" s="1"/>
  <c r="J588" i="2"/>
  <c r="J589" i="2"/>
  <c r="J590" i="2"/>
  <c r="J591" i="2"/>
  <c r="K591" i="2" s="1"/>
  <c r="J592" i="2"/>
  <c r="J593" i="2"/>
  <c r="J594" i="2"/>
  <c r="J595" i="2"/>
  <c r="K595" i="2" s="1"/>
  <c r="J596" i="2"/>
  <c r="K596" i="2" s="1"/>
  <c r="J597" i="2"/>
  <c r="J598" i="2"/>
  <c r="J599" i="2"/>
  <c r="K599" i="2" s="1"/>
  <c r="J600" i="2"/>
  <c r="K600" i="2" s="1"/>
  <c r="J601" i="2"/>
  <c r="J602" i="2"/>
  <c r="J603" i="2"/>
  <c r="K603" i="2" s="1"/>
  <c r="J604" i="2"/>
  <c r="J605" i="2"/>
  <c r="J606" i="2"/>
  <c r="J607" i="2"/>
  <c r="K607" i="2" s="1"/>
  <c r="J608" i="2"/>
  <c r="J609" i="2"/>
  <c r="J610" i="2"/>
  <c r="J611" i="2"/>
  <c r="K611" i="2" s="1"/>
  <c r="J612" i="2"/>
  <c r="J613" i="2"/>
  <c r="J614" i="2"/>
  <c r="J615" i="2"/>
  <c r="K615" i="2" s="1"/>
  <c r="J616" i="2"/>
  <c r="K616" i="2" s="1"/>
  <c r="J617" i="2"/>
  <c r="J618" i="2"/>
  <c r="J619" i="2"/>
  <c r="K619" i="2" s="1"/>
  <c r="J620" i="2"/>
  <c r="K620" i="2" s="1"/>
  <c r="J621" i="2"/>
  <c r="J622" i="2"/>
  <c r="J623" i="2"/>
  <c r="K623" i="2" s="1"/>
  <c r="J624" i="2"/>
  <c r="J625" i="2"/>
  <c r="K625" i="2" s="1"/>
  <c r="J626" i="2"/>
  <c r="J627" i="2"/>
  <c r="K627" i="2" s="1"/>
  <c r="J628" i="2"/>
  <c r="J629" i="2"/>
  <c r="J630" i="2"/>
  <c r="J631" i="2"/>
  <c r="K631" i="2" s="1"/>
  <c r="J632" i="2"/>
  <c r="K632" i="2" s="1"/>
  <c r="J633" i="2"/>
  <c r="J634" i="2"/>
  <c r="J635" i="2"/>
  <c r="K635" i="2" s="1"/>
  <c r="J636" i="2"/>
  <c r="K636" i="2" s="1"/>
  <c r="J637" i="2"/>
  <c r="J638" i="2"/>
  <c r="J639" i="2"/>
  <c r="K639" i="2" s="1"/>
  <c r="J640" i="2"/>
  <c r="J641" i="2"/>
  <c r="J642" i="2"/>
  <c r="J643" i="2"/>
  <c r="K643" i="2" s="1"/>
  <c r="J644" i="2"/>
  <c r="J645" i="2"/>
  <c r="J646" i="2"/>
  <c r="J647" i="2"/>
  <c r="K647" i="2" s="1"/>
  <c r="J648" i="2"/>
  <c r="K648" i="2" s="1"/>
  <c r="J649" i="2"/>
  <c r="K649" i="2" s="1"/>
  <c r="J650" i="2"/>
  <c r="J651" i="2"/>
  <c r="K651" i="2" s="1"/>
  <c r="J652" i="2"/>
  <c r="K652" i="2" s="1"/>
  <c r="J653" i="2"/>
  <c r="J654" i="2"/>
  <c r="J655" i="2"/>
  <c r="K655" i="2" s="1"/>
  <c r="J656" i="2"/>
  <c r="J657" i="2"/>
  <c r="J658" i="2"/>
  <c r="J659" i="2"/>
  <c r="K659" i="2" s="1"/>
  <c r="J660" i="2"/>
  <c r="K660" i="2" s="1"/>
  <c r="J661" i="2"/>
  <c r="J662" i="2"/>
  <c r="J663" i="2"/>
  <c r="K663" i="2" s="1"/>
  <c r="J664" i="2"/>
  <c r="K664" i="2" s="1"/>
  <c r="J665" i="2"/>
  <c r="J666" i="2"/>
  <c r="J667" i="2"/>
  <c r="K667" i="2" s="1"/>
  <c r="J668" i="2"/>
  <c r="J669" i="2"/>
  <c r="J670" i="2"/>
  <c r="J671" i="2"/>
  <c r="K671" i="2" s="1"/>
  <c r="J672" i="2"/>
  <c r="J673" i="2"/>
  <c r="O673" i="2" s="1"/>
  <c r="J674" i="2"/>
  <c r="J675" i="2"/>
  <c r="K675" i="2" s="1"/>
  <c r="J676" i="2"/>
  <c r="K676" i="2" s="1"/>
  <c r="J677" i="2"/>
  <c r="J678" i="2"/>
  <c r="J679" i="2"/>
  <c r="K679" i="2" s="1"/>
  <c r="J680" i="2"/>
  <c r="K680" i="2" s="1"/>
  <c r="J681" i="2"/>
  <c r="J682" i="2"/>
  <c r="J683" i="2"/>
  <c r="K683" i="2" s="1"/>
  <c r="J684" i="2"/>
  <c r="J685" i="2"/>
  <c r="J686" i="2"/>
  <c r="J687" i="2"/>
  <c r="K687" i="2" s="1"/>
  <c r="J688" i="2"/>
  <c r="K688" i="2" s="1"/>
  <c r="J689" i="2"/>
  <c r="K689" i="2" s="1"/>
  <c r="J690" i="2"/>
  <c r="J691" i="2"/>
  <c r="K691" i="2" s="1"/>
  <c r="J692" i="2"/>
  <c r="K692" i="2" s="1"/>
  <c r="J693" i="2"/>
  <c r="J694" i="2"/>
  <c r="J695" i="2"/>
  <c r="K695" i="2" s="1"/>
  <c r="J696" i="2"/>
  <c r="J697" i="2"/>
  <c r="J698" i="2"/>
  <c r="J699" i="2"/>
  <c r="K699" i="2" s="1"/>
  <c r="J700" i="2"/>
  <c r="O700" i="2" s="1"/>
  <c r="J701" i="2"/>
  <c r="J702" i="2"/>
  <c r="J703" i="2"/>
  <c r="K703" i="2" s="1"/>
  <c r="J704" i="2"/>
  <c r="K704" i="2" s="1"/>
  <c r="J705" i="2"/>
  <c r="J706" i="2"/>
  <c r="J707" i="2"/>
  <c r="K707" i="2" s="1"/>
  <c r="J708" i="2"/>
  <c r="K708" i="2" s="1"/>
  <c r="J709" i="2"/>
  <c r="J710" i="2"/>
  <c r="J711" i="2"/>
  <c r="K711" i="2" s="1"/>
  <c r="J712" i="2"/>
  <c r="J713" i="2"/>
  <c r="K713" i="2" s="1"/>
  <c r="J714" i="2"/>
  <c r="J715" i="2"/>
  <c r="K715" i="2" s="1"/>
  <c r="J716" i="2"/>
  <c r="J717" i="2"/>
  <c r="J718" i="2"/>
  <c r="J719" i="2"/>
  <c r="K719" i="2" s="1"/>
  <c r="J720" i="2"/>
  <c r="K720" i="2" s="1"/>
  <c r="J721" i="2"/>
  <c r="K721" i="2" s="1"/>
  <c r="J722" i="2"/>
  <c r="J723" i="2"/>
  <c r="K723" i="2" s="1"/>
  <c r="J724" i="2"/>
  <c r="J725" i="2"/>
  <c r="J726" i="2"/>
  <c r="J727" i="2"/>
  <c r="K727" i="2" s="1"/>
  <c r="J728" i="2"/>
  <c r="J729" i="2"/>
  <c r="J730" i="2"/>
  <c r="J731" i="2"/>
  <c r="K731" i="2" s="1"/>
  <c r="J732" i="2"/>
  <c r="K732" i="2" s="1"/>
  <c r="J733" i="2"/>
  <c r="J734" i="2"/>
  <c r="J735" i="2"/>
  <c r="K735" i="2" s="1"/>
  <c r="J736" i="2"/>
  <c r="K736" i="2" s="1"/>
  <c r="J737" i="2"/>
  <c r="J738" i="2"/>
  <c r="J739" i="2"/>
  <c r="K739" i="2" s="1"/>
  <c r="J740" i="2"/>
  <c r="J741" i="2"/>
  <c r="J742" i="2"/>
  <c r="J743" i="2"/>
  <c r="K743" i="2" s="1"/>
  <c r="J744" i="2"/>
  <c r="J745" i="2"/>
  <c r="K745" i="2" s="1"/>
  <c r="J746" i="2"/>
  <c r="J747" i="2"/>
  <c r="K747" i="2" s="1"/>
  <c r="J748" i="2"/>
  <c r="K748" i="2" s="1"/>
  <c r="J749" i="2"/>
  <c r="J750" i="2"/>
  <c r="J751" i="2"/>
  <c r="K751" i="2" s="1"/>
  <c r="J752" i="2"/>
  <c r="J753" i="2"/>
  <c r="K753" i="2" s="1"/>
  <c r="J754" i="2"/>
  <c r="J755" i="2"/>
  <c r="K755" i="2" s="1"/>
  <c r="J756" i="2"/>
  <c r="J757" i="2"/>
  <c r="J758" i="2"/>
  <c r="J759" i="2"/>
  <c r="K759" i="2" s="1"/>
  <c r="J760" i="2"/>
  <c r="K760" i="2" s="1"/>
  <c r="J761" i="2"/>
  <c r="J762" i="2"/>
  <c r="J763" i="2"/>
  <c r="K763" i="2" s="1"/>
  <c r="J764" i="2"/>
  <c r="K764" i="2" s="1"/>
  <c r="J765" i="2"/>
  <c r="J766" i="2"/>
  <c r="J767" i="2"/>
  <c r="K767" i="2" s="1"/>
  <c r="J768" i="2"/>
  <c r="J769" i="2"/>
  <c r="J770" i="2"/>
  <c r="J771" i="2"/>
  <c r="K771" i="2" s="1"/>
  <c r="J772" i="2"/>
  <c r="J773" i="2"/>
  <c r="J774" i="2"/>
  <c r="J775" i="2"/>
  <c r="K775" i="2" s="1"/>
  <c r="J776" i="2"/>
  <c r="K776" i="2" s="1"/>
  <c r="J777" i="2"/>
  <c r="K777" i="2" s="1"/>
  <c r="J778" i="2"/>
  <c r="J779" i="2"/>
  <c r="K779" i="2" s="1"/>
  <c r="J780" i="2"/>
  <c r="K780" i="2" s="1"/>
  <c r="J781" i="2"/>
  <c r="J782" i="2"/>
  <c r="J783" i="2"/>
  <c r="K783" i="2" s="1"/>
  <c r="J784" i="2"/>
  <c r="J785" i="2"/>
  <c r="J786" i="2"/>
  <c r="J787" i="2"/>
  <c r="K787" i="2" s="1"/>
  <c r="J788" i="2"/>
  <c r="K788" i="2" s="1"/>
  <c r="J789" i="2"/>
  <c r="J790" i="2"/>
  <c r="J791" i="2"/>
  <c r="K791" i="2" s="1"/>
  <c r="J792" i="2"/>
  <c r="K792" i="2" s="1"/>
  <c r="J793" i="2"/>
  <c r="J794" i="2"/>
  <c r="J795" i="2"/>
  <c r="K795" i="2" s="1"/>
  <c r="J796" i="2"/>
  <c r="J797" i="2"/>
  <c r="J798" i="2"/>
  <c r="J799" i="2"/>
  <c r="K799" i="2" s="1"/>
  <c r="J800" i="2"/>
  <c r="J801" i="2"/>
  <c r="O801" i="2" s="1"/>
  <c r="J802" i="2"/>
  <c r="J803" i="2"/>
  <c r="K803" i="2" s="1"/>
  <c r="J804" i="2"/>
  <c r="K804" i="2" s="1"/>
  <c r="J805" i="2"/>
  <c r="J806" i="2"/>
  <c r="J807" i="2"/>
  <c r="K807" i="2" s="1"/>
  <c r="J808" i="2"/>
  <c r="K808" i="2" s="1"/>
  <c r="J809" i="2"/>
  <c r="J810" i="2"/>
  <c r="J811" i="2"/>
  <c r="K811" i="2" s="1"/>
  <c r="J812" i="2"/>
  <c r="J813" i="2"/>
  <c r="J814" i="2"/>
  <c r="J815" i="2"/>
  <c r="K815" i="2" s="1"/>
  <c r="J816" i="2"/>
  <c r="K816" i="2" s="1"/>
  <c r="J817" i="2"/>
  <c r="K817" i="2" s="1"/>
  <c r="J818" i="2"/>
  <c r="J819" i="2"/>
  <c r="K819" i="2" s="1"/>
  <c r="J820" i="2"/>
  <c r="K820" i="2" s="1"/>
  <c r="J821" i="2"/>
  <c r="J822" i="2"/>
  <c r="J823" i="2"/>
  <c r="K823" i="2" s="1"/>
  <c r="J824" i="2"/>
  <c r="J825" i="2"/>
  <c r="J826" i="2"/>
  <c r="J827" i="2"/>
  <c r="K827" i="2" s="1"/>
  <c r="J828" i="2"/>
  <c r="J829" i="2"/>
  <c r="J830" i="2"/>
  <c r="J831" i="2"/>
  <c r="K831" i="2" s="1"/>
  <c r="J832" i="2"/>
  <c r="K832" i="2" s="1"/>
  <c r="J833" i="2"/>
  <c r="O833" i="2" s="1"/>
  <c r="J834" i="2"/>
  <c r="J835" i="2"/>
  <c r="K835" i="2" s="1"/>
  <c r="J836" i="2"/>
  <c r="K836" i="2" s="1"/>
  <c r="J837" i="2"/>
  <c r="J838" i="2"/>
  <c r="J839" i="2"/>
  <c r="K839" i="2" s="1"/>
  <c r="J840" i="2"/>
  <c r="J841" i="2"/>
  <c r="K841" i="2" s="1"/>
  <c r="J842" i="2"/>
  <c r="J843" i="2"/>
  <c r="K843" i="2" s="1"/>
  <c r="J844" i="2"/>
  <c r="J845" i="2"/>
  <c r="J846" i="2"/>
  <c r="J847" i="2"/>
  <c r="K847" i="2" s="1"/>
  <c r="J848" i="2"/>
  <c r="K848" i="2" s="1"/>
  <c r="J849" i="2"/>
  <c r="K849" i="2" s="1"/>
  <c r="J850" i="2"/>
  <c r="J851" i="2"/>
  <c r="K851" i="2" s="1"/>
  <c r="J852" i="2"/>
  <c r="J853" i="2"/>
  <c r="J854" i="2"/>
  <c r="J855" i="2"/>
  <c r="K855" i="2" s="1"/>
  <c r="J856" i="2"/>
  <c r="J857" i="2"/>
  <c r="J858" i="2"/>
  <c r="J859" i="2"/>
  <c r="K859" i="2" s="1"/>
  <c r="J860" i="2"/>
  <c r="K860" i="2" s="1"/>
  <c r="J861" i="2"/>
  <c r="J862" i="2"/>
  <c r="J863" i="2"/>
  <c r="K863" i="2" s="1"/>
  <c r="J864" i="2"/>
  <c r="K864" i="2" s="1"/>
  <c r="J865" i="2"/>
  <c r="J866" i="2"/>
  <c r="J867" i="2"/>
  <c r="K867" i="2" s="1"/>
  <c r="J868" i="2"/>
  <c r="J869" i="2"/>
  <c r="J870" i="2"/>
  <c r="J871" i="2"/>
  <c r="K871" i="2" s="1"/>
  <c r="J872" i="2"/>
  <c r="J873" i="2"/>
  <c r="K873" i="2" s="1"/>
  <c r="J874" i="2"/>
  <c r="J875" i="2"/>
  <c r="K875" i="2" s="1"/>
  <c r="J876" i="2"/>
  <c r="K876" i="2" s="1"/>
  <c r="J877" i="2"/>
  <c r="J878" i="2"/>
  <c r="J879" i="2"/>
  <c r="K879" i="2" s="1"/>
  <c r="J880" i="2"/>
  <c r="J881" i="2"/>
  <c r="K881" i="2" s="1"/>
  <c r="J882" i="2"/>
  <c r="J883" i="2"/>
  <c r="K883" i="2" s="1"/>
  <c r="J884" i="2"/>
  <c r="J885" i="2"/>
  <c r="J886" i="2"/>
  <c r="J887" i="2"/>
  <c r="K887" i="2" s="1"/>
  <c r="J888" i="2"/>
  <c r="K888" i="2" s="1"/>
  <c r="J889" i="2"/>
  <c r="J890" i="2"/>
  <c r="J891" i="2"/>
  <c r="K891" i="2" s="1"/>
  <c r="J892" i="2"/>
  <c r="K892" i="2" s="1"/>
  <c r="J893" i="2"/>
  <c r="J894" i="2"/>
  <c r="J895" i="2"/>
  <c r="K895" i="2" s="1"/>
  <c r="J896" i="2"/>
  <c r="J897" i="2"/>
  <c r="J898" i="2"/>
  <c r="J899" i="2"/>
  <c r="K899" i="2" s="1"/>
  <c r="J900" i="2"/>
  <c r="J901" i="2"/>
  <c r="J902" i="2"/>
  <c r="J903" i="2"/>
  <c r="K903" i="2" s="1"/>
  <c r="J904" i="2"/>
  <c r="O904" i="2" s="1"/>
  <c r="J905" i="2"/>
  <c r="K905" i="2" s="1"/>
  <c r="J906" i="2"/>
  <c r="J907" i="2"/>
  <c r="K907" i="2" s="1"/>
  <c r="J908" i="2"/>
  <c r="K908" i="2" s="1"/>
  <c r="J909" i="2"/>
  <c r="J910" i="2"/>
  <c r="J911" i="2"/>
  <c r="K911" i="2" s="1"/>
  <c r="J912" i="2"/>
  <c r="J913" i="2"/>
  <c r="J914" i="2"/>
  <c r="J915" i="2"/>
  <c r="K915" i="2" s="1"/>
  <c r="J916" i="2"/>
  <c r="K916" i="2" s="1"/>
  <c r="J917" i="2"/>
  <c r="J918" i="2"/>
  <c r="J919" i="2"/>
  <c r="K919" i="2" s="1"/>
  <c r="J920" i="2"/>
  <c r="K920" i="2" s="1"/>
  <c r="J921" i="2"/>
  <c r="J922" i="2"/>
  <c r="J923" i="2"/>
  <c r="K923" i="2" s="1"/>
  <c r="J924" i="2"/>
  <c r="J925" i="2"/>
  <c r="J926" i="2"/>
  <c r="J927" i="2"/>
  <c r="K927" i="2" s="1"/>
  <c r="J928" i="2"/>
  <c r="J929" i="2"/>
  <c r="J930" i="2"/>
  <c r="J931" i="2"/>
  <c r="K931" i="2" s="1"/>
  <c r="J932" i="2"/>
  <c r="K932" i="2" s="1"/>
  <c r="J933" i="2"/>
  <c r="J934" i="2"/>
  <c r="J935" i="2"/>
  <c r="K935" i="2" s="1"/>
  <c r="J936" i="2"/>
  <c r="K936" i="2" s="1"/>
  <c r="J937" i="2"/>
  <c r="K937" i="2" s="1"/>
  <c r="J938" i="2"/>
  <c r="J939" i="2"/>
  <c r="K939" i="2" s="1"/>
  <c r="J940" i="2"/>
  <c r="J941" i="2"/>
  <c r="O941" i="2" s="1"/>
  <c r="J942" i="2"/>
  <c r="J943" i="2"/>
  <c r="K943" i="2" s="1"/>
  <c r="J944" i="2"/>
  <c r="J945" i="2"/>
  <c r="K945" i="2" s="1"/>
  <c r="J946" i="2"/>
  <c r="J947" i="2"/>
  <c r="K947" i="2" s="1"/>
  <c r="J948" i="2"/>
  <c r="K948" i="2" s="1"/>
  <c r="J949" i="2"/>
  <c r="J950" i="2"/>
  <c r="J951" i="2"/>
  <c r="K951" i="2" s="1"/>
  <c r="J952" i="2"/>
  <c r="K952" i="2" s="1"/>
  <c r="J953" i="2"/>
  <c r="J954" i="2"/>
  <c r="J955" i="2"/>
  <c r="K955" i="2" s="1"/>
  <c r="J956" i="2"/>
  <c r="J957" i="2"/>
  <c r="J958" i="2"/>
  <c r="J959" i="2"/>
  <c r="K959" i="2" s="1"/>
  <c r="J960" i="2"/>
  <c r="J961" i="2"/>
  <c r="J962" i="2"/>
  <c r="J963" i="2"/>
  <c r="K963" i="2" s="1"/>
  <c r="J964" i="2"/>
  <c r="K964" i="2" s="1"/>
  <c r="J965" i="2"/>
  <c r="J966" i="2"/>
  <c r="J967" i="2"/>
  <c r="K967" i="2" s="1"/>
  <c r="J968" i="2"/>
  <c r="K968" i="2" s="1"/>
  <c r="J969" i="2"/>
  <c r="K969" i="2" s="1"/>
  <c r="J970" i="2"/>
  <c r="J971" i="2"/>
  <c r="K971" i="2" s="1"/>
  <c r="J972" i="2"/>
  <c r="J973" i="2"/>
  <c r="J974" i="2"/>
  <c r="J975" i="2"/>
  <c r="K975" i="2" s="1"/>
  <c r="J976" i="2"/>
  <c r="J977" i="2"/>
  <c r="K977" i="2" s="1"/>
  <c r="J978" i="2"/>
  <c r="J979" i="2"/>
  <c r="K979" i="2" s="1"/>
  <c r="J980" i="2"/>
  <c r="K980" i="2" s="1"/>
  <c r="J981" i="2"/>
  <c r="J982" i="2"/>
  <c r="J983" i="2"/>
  <c r="K983" i="2" s="1"/>
  <c r="J984" i="2"/>
  <c r="O984" i="2" s="1"/>
  <c r="J985" i="2"/>
  <c r="J986" i="2"/>
  <c r="J987" i="2"/>
  <c r="K987" i="2" s="1"/>
  <c r="J988" i="2"/>
  <c r="J989" i="2"/>
  <c r="O989" i="2" s="1"/>
  <c r="J990" i="2"/>
  <c r="J991" i="2"/>
  <c r="K991" i="2" s="1"/>
  <c r="J992" i="2"/>
  <c r="K992" i="2" s="1"/>
  <c r="J993" i="2"/>
  <c r="J994" i="2"/>
  <c r="J995" i="2"/>
  <c r="K995" i="2" s="1"/>
  <c r="J996" i="2"/>
  <c r="K996" i="2" s="1"/>
  <c r="J997" i="2"/>
  <c r="J998" i="2"/>
  <c r="J999" i="2"/>
  <c r="K999" i="2" s="1"/>
  <c r="J1000" i="2"/>
  <c r="J1001" i="2"/>
  <c r="K1001" i="2" s="1"/>
  <c r="J1002" i="2"/>
  <c r="J1003" i="2"/>
  <c r="K1003" i="2" s="1"/>
  <c r="J1004" i="2"/>
  <c r="J1005" i="2"/>
  <c r="O1005" i="2" s="1"/>
  <c r="J1006" i="2"/>
  <c r="J1007" i="2"/>
  <c r="K1007" i="2" s="1"/>
  <c r="J1008" i="2"/>
  <c r="K1008" i="2" s="1"/>
  <c r="J1009" i="2"/>
  <c r="K1009" i="2" s="1"/>
  <c r="J1010" i="2"/>
  <c r="J1011" i="2"/>
  <c r="K1011" i="2" s="1"/>
  <c r="J1012" i="2"/>
  <c r="K1012" i="2" s="1"/>
  <c r="J1013" i="2"/>
  <c r="J1014" i="2"/>
  <c r="J1015" i="2"/>
  <c r="K1015" i="2" s="1"/>
  <c r="J1016" i="2"/>
  <c r="J1017" i="2"/>
  <c r="J1018" i="2"/>
  <c r="J1019" i="2"/>
  <c r="K1019" i="2" s="1"/>
  <c r="J1020" i="2"/>
  <c r="J1021" i="2"/>
  <c r="J1022" i="2"/>
  <c r="J1023" i="2"/>
  <c r="K1023" i="2" s="1"/>
  <c r="J1024" i="2"/>
  <c r="K1024" i="2" s="1"/>
  <c r="J1025" i="2"/>
  <c r="J1026" i="2"/>
  <c r="J1027" i="2"/>
  <c r="K1027" i="2" s="1"/>
  <c r="J1028" i="2"/>
  <c r="K1028" i="2" s="1"/>
  <c r="J1029" i="2"/>
  <c r="J1030" i="2"/>
  <c r="J1031" i="2"/>
  <c r="K1031" i="2" s="1"/>
  <c r="J1032" i="2"/>
  <c r="J1033" i="2"/>
  <c r="K1033" i="2" s="1"/>
  <c r="J1034" i="2"/>
  <c r="J1035" i="2"/>
  <c r="K1035" i="2" s="1"/>
  <c r="J1036" i="2"/>
  <c r="J1037" i="2"/>
  <c r="J1038" i="2"/>
  <c r="J1039" i="2"/>
  <c r="K1039" i="2" s="1"/>
  <c r="J1040" i="2"/>
  <c r="K1040" i="2" s="1"/>
  <c r="J1041" i="2"/>
  <c r="K1041" i="2" s="1"/>
  <c r="J1042" i="2"/>
  <c r="J1043" i="2"/>
  <c r="K1043" i="2" s="1"/>
  <c r="J1044" i="2"/>
  <c r="J1045" i="2"/>
  <c r="J1046" i="2"/>
  <c r="J1047" i="2"/>
  <c r="K1047" i="2" s="1"/>
  <c r="J1048" i="2"/>
  <c r="J1049" i="2"/>
  <c r="J1050" i="2"/>
  <c r="J1051" i="2"/>
  <c r="K1051" i="2" s="1"/>
  <c r="J1052" i="2"/>
  <c r="K1052" i="2" s="1"/>
  <c r="J1053" i="2"/>
  <c r="J1054" i="2"/>
  <c r="J1055" i="2"/>
  <c r="K1055" i="2" s="1"/>
  <c r="J1056" i="2"/>
  <c r="K1056" i="2" s="1"/>
  <c r="J1057" i="2"/>
  <c r="J1058" i="2"/>
  <c r="J1059" i="2"/>
  <c r="K1059" i="2" s="1"/>
  <c r="J1060" i="2"/>
  <c r="J1061" i="2"/>
  <c r="J1062" i="2"/>
  <c r="J1063" i="2"/>
  <c r="K1063" i="2" s="1"/>
  <c r="J1064" i="2"/>
  <c r="J1065" i="2"/>
  <c r="K1065" i="2" s="1"/>
  <c r="J1066" i="2"/>
  <c r="J1067" i="2"/>
  <c r="K1067" i="2" s="1"/>
  <c r="J1068" i="2"/>
  <c r="K1068" i="2" s="1"/>
  <c r="J1069" i="2"/>
  <c r="O1069" i="2" s="1"/>
  <c r="J1070" i="2"/>
  <c r="J1071" i="2"/>
  <c r="K1071" i="2" s="1"/>
  <c r="J1072" i="2"/>
  <c r="K1072" i="2" s="1"/>
  <c r="J1073" i="2"/>
  <c r="K1073" i="2" s="1"/>
  <c r="J1074" i="2"/>
  <c r="J1075" i="2"/>
  <c r="K1075" i="2" s="1"/>
  <c r="J1076" i="2"/>
  <c r="J1077" i="2"/>
  <c r="J1078" i="2"/>
  <c r="J1079" i="2"/>
  <c r="K1079" i="2" s="1"/>
  <c r="J1080" i="2"/>
  <c r="J1081" i="2"/>
  <c r="J1082" i="2"/>
  <c r="J1083" i="2"/>
  <c r="K1083" i="2" s="1"/>
  <c r="J1084" i="2"/>
  <c r="K1084" i="2" s="1"/>
  <c r="J1085" i="2"/>
  <c r="J1086" i="2"/>
  <c r="J1087" i="2"/>
  <c r="K1087" i="2" s="1"/>
  <c r="J1088" i="2"/>
  <c r="K1088" i="2" s="1"/>
  <c r="J1089" i="2"/>
  <c r="J1090" i="2"/>
  <c r="J1091" i="2"/>
  <c r="K1091" i="2" s="1"/>
  <c r="J1092" i="2"/>
  <c r="J1093" i="2"/>
  <c r="J1094" i="2"/>
  <c r="J1095" i="2"/>
  <c r="K1095" i="2" s="1"/>
  <c r="J1096" i="2"/>
  <c r="J1097" i="2"/>
  <c r="K1097" i="2" s="1"/>
  <c r="J1098" i="2"/>
  <c r="J1099" i="2"/>
  <c r="K1099" i="2" s="1"/>
  <c r="J1100" i="2"/>
  <c r="K1100" i="2" s="1"/>
  <c r="J1101" i="2"/>
  <c r="J1102" i="2"/>
  <c r="J1103" i="2"/>
  <c r="K1103" i="2" s="1"/>
  <c r="J1104" i="2"/>
  <c r="O1104" i="2" s="1"/>
  <c r="J1105" i="2"/>
  <c r="J1106" i="2"/>
  <c r="J1107" i="2"/>
  <c r="K1107" i="2" s="1"/>
  <c r="J1108" i="2"/>
  <c r="J1109" i="2"/>
  <c r="J1110" i="2"/>
  <c r="J1111" i="2"/>
  <c r="K1111" i="2" s="1"/>
  <c r="J1112" i="2"/>
  <c r="K1112" i="2" s="1"/>
  <c r="J1113" i="2"/>
  <c r="J1114" i="2"/>
  <c r="J1115" i="2"/>
  <c r="K1115" i="2" s="1"/>
  <c r="J1116" i="2"/>
  <c r="K1116" i="2" s="1"/>
  <c r="J1117" i="2"/>
  <c r="O1117" i="2" s="1"/>
  <c r="J1118" i="2"/>
  <c r="J1119" i="2"/>
  <c r="K1119" i="2" s="1"/>
  <c r="J1120" i="2"/>
  <c r="J1121" i="2"/>
  <c r="J1122" i="2"/>
  <c r="J1123" i="2"/>
  <c r="K1123" i="2" s="1"/>
  <c r="J1124" i="2"/>
  <c r="J1125" i="2"/>
  <c r="J1126" i="2"/>
  <c r="J1127" i="2"/>
  <c r="K1127" i="2" s="1"/>
  <c r="J1128" i="2"/>
  <c r="K1128" i="2" s="1"/>
  <c r="J1129" i="2"/>
  <c r="K1129" i="2" s="1"/>
  <c r="J1130" i="2"/>
  <c r="J1131" i="2"/>
  <c r="K1131" i="2" s="1"/>
  <c r="J1132" i="2"/>
  <c r="K1132" i="2" s="1"/>
  <c r="J1133" i="2"/>
  <c r="O1133" i="2" s="1"/>
  <c r="J1134" i="2"/>
  <c r="J1135" i="2"/>
  <c r="K1135" i="2" s="1"/>
  <c r="J1136" i="2"/>
  <c r="J1137" i="2"/>
  <c r="K1137" i="2" s="1"/>
  <c r="J1138" i="2"/>
  <c r="J1139" i="2"/>
  <c r="K1139" i="2" s="1"/>
  <c r="J1140" i="2"/>
  <c r="J1141" i="2"/>
  <c r="J1142" i="2"/>
  <c r="J1143" i="2"/>
  <c r="K1143" i="2" s="1"/>
  <c r="J1144" i="2"/>
  <c r="O1144" i="2" s="1"/>
  <c r="J1145" i="2"/>
  <c r="J1146" i="2"/>
  <c r="J1147" i="2"/>
  <c r="K1147" i="2" s="1"/>
  <c r="J1148" i="2"/>
  <c r="K1148" i="2" s="1"/>
  <c r="J1149" i="2"/>
  <c r="J1150" i="2"/>
  <c r="J1151" i="2"/>
  <c r="K1151" i="2" s="1"/>
  <c r="J1152" i="2"/>
  <c r="J1153" i="2"/>
  <c r="J1154" i="2"/>
  <c r="J1155" i="2"/>
  <c r="K1155" i="2" s="1"/>
  <c r="J1156" i="2"/>
  <c r="J1157" i="2"/>
  <c r="J1158" i="2"/>
  <c r="J1159" i="2"/>
  <c r="K1159" i="2" s="1"/>
  <c r="J1160" i="2"/>
  <c r="K1160" i="2" s="1"/>
  <c r="J1161" i="2"/>
  <c r="K1161" i="2" s="1"/>
  <c r="J1162" i="2"/>
  <c r="J1163" i="2"/>
  <c r="K1163" i="2" s="1"/>
  <c r="J1164" i="2"/>
  <c r="K1164" i="2" s="1"/>
  <c r="J1165" i="2"/>
  <c r="J1166" i="2"/>
  <c r="J1167" i="2"/>
  <c r="K1167" i="2" s="1"/>
  <c r="J1168" i="2"/>
  <c r="J1169" i="2"/>
  <c r="J1170" i="2"/>
  <c r="J1171" i="2"/>
  <c r="K1171" i="2" s="1"/>
  <c r="J1172" i="2"/>
  <c r="K1172" i="2" s="1"/>
  <c r="J1173" i="2"/>
  <c r="J1174" i="2"/>
  <c r="J1175" i="2"/>
  <c r="K1175" i="2" s="1"/>
  <c r="J1176" i="2"/>
  <c r="K1176" i="2" s="1"/>
  <c r="J1177" i="2"/>
  <c r="J1178" i="2"/>
  <c r="J1179" i="2"/>
  <c r="K1179" i="2" s="1"/>
  <c r="J1180" i="2"/>
  <c r="J1181" i="2"/>
  <c r="J1182" i="2"/>
  <c r="J1183" i="2"/>
  <c r="K1183" i="2" s="1"/>
  <c r="J1184" i="2"/>
  <c r="J1185" i="2"/>
  <c r="J1186" i="2"/>
  <c r="J1187" i="2"/>
  <c r="K1187" i="2" s="1"/>
  <c r="J1188" i="2"/>
  <c r="K1188" i="2" s="1"/>
  <c r="J1189" i="2"/>
  <c r="J1190" i="2"/>
  <c r="J1191" i="2"/>
  <c r="K1191" i="2" s="1"/>
  <c r="J1192" i="2"/>
  <c r="K1192" i="2" s="1"/>
  <c r="J1193" i="2"/>
  <c r="K1193" i="2" s="1"/>
  <c r="J1194" i="2"/>
  <c r="J1195" i="2"/>
  <c r="K1195" i="2" s="1"/>
  <c r="J1196" i="2"/>
  <c r="J1197" i="2"/>
  <c r="O1197" i="2" s="1"/>
  <c r="J1198" i="2"/>
  <c r="J1199" i="2"/>
  <c r="K1199" i="2" s="1"/>
  <c r="J1200" i="2"/>
  <c r="J1201" i="2"/>
  <c r="J1202" i="2"/>
  <c r="J1203" i="2"/>
  <c r="K1203" i="2" s="1"/>
  <c r="J1204" i="2"/>
  <c r="K1204" i="2" s="1"/>
  <c r="J1205" i="2"/>
  <c r="J1206" i="2"/>
  <c r="J1207" i="2"/>
  <c r="K1207" i="2" s="1"/>
  <c r="J1208" i="2"/>
  <c r="K1208" i="2" s="1"/>
  <c r="J1209" i="2"/>
  <c r="J1210" i="2"/>
  <c r="J1211" i="2"/>
  <c r="K1211" i="2" s="1"/>
  <c r="J1212" i="2"/>
  <c r="J1213" i="2"/>
  <c r="J1214" i="2"/>
  <c r="J1215" i="2"/>
  <c r="K1215" i="2" s="1"/>
  <c r="J1216" i="2"/>
  <c r="J1217" i="2"/>
  <c r="J1218" i="2"/>
  <c r="J1219" i="2"/>
  <c r="K1219" i="2" s="1"/>
  <c r="J1220" i="2"/>
  <c r="K1220" i="2" s="1"/>
  <c r="J1221" i="2"/>
  <c r="J1222" i="2"/>
  <c r="J1223" i="2"/>
  <c r="K1223" i="2" s="1"/>
  <c r="J1224" i="2"/>
  <c r="O1224" i="2" s="1"/>
  <c r="J1225" i="2"/>
  <c r="J1226" i="2"/>
  <c r="J1227" i="2"/>
  <c r="K1227" i="2" s="1"/>
  <c r="J1228" i="2"/>
  <c r="J1229" i="2"/>
  <c r="J1230" i="2"/>
  <c r="J1231" i="2"/>
  <c r="K1231" i="2" s="1"/>
  <c r="J1232" i="2"/>
  <c r="J1233" i="2"/>
  <c r="J1234" i="2"/>
  <c r="J1235" i="2"/>
  <c r="K1235" i="2" s="1"/>
  <c r="J1236" i="2"/>
  <c r="K1236" i="2" s="1"/>
  <c r="J1237" i="2"/>
  <c r="J1238" i="2"/>
  <c r="J1239" i="2"/>
  <c r="K1239" i="2" s="1"/>
  <c r="J1240" i="2"/>
  <c r="K1240" i="2" s="1"/>
  <c r="J1241" i="2"/>
  <c r="J1242" i="2"/>
  <c r="J1243" i="2"/>
  <c r="K1243" i="2" s="1"/>
  <c r="J1244" i="2"/>
  <c r="J1245" i="2"/>
  <c r="J1246" i="2"/>
  <c r="J1247" i="2"/>
  <c r="K1247" i="2" s="1"/>
  <c r="J1248" i="2"/>
  <c r="J1249" i="2"/>
  <c r="J1250" i="2"/>
  <c r="J1251" i="2"/>
  <c r="K1251" i="2" s="1"/>
  <c r="J1252" i="2"/>
  <c r="K1252" i="2" s="1"/>
  <c r="J1253" i="2"/>
  <c r="J1254" i="2"/>
  <c r="J1255" i="2"/>
  <c r="K1255" i="2" s="1"/>
  <c r="J1256" i="2"/>
  <c r="K1256" i="2" s="1"/>
  <c r="J1257" i="2"/>
  <c r="J1258" i="2"/>
  <c r="J1259" i="2"/>
  <c r="K1259" i="2" s="1"/>
  <c r="J1260" i="2"/>
  <c r="J1261" i="2"/>
  <c r="J1262" i="2"/>
  <c r="J1263" i="2"/>
  <c r="K1263" i="2" s="1"/>
  <c r="J1264" i="2"/>
  <c r="O1264" i="2" s="1"/>
  <c r="J1265" i="2"/>
  <c r="J1266" i="2"/>
  <c r="J1267" i="2"/>
  <c r="K1267" i="2" s="1"/>
  <c r="J1268" i="2"/>
  <c r="K1268" i="2" s="1"/>
  <c r="J1269" i="2"/>
  <c r="J1270" i="2"/>
  <c r="J1271" i="2"/>
  <c r="K1271" i="2" s="1"/>
  <c r="J1272" i="2"/>
  <c r="K1272" i="2" s="1"/>
  <c r="J1273" i="2"/>
  <c r="J1274" i="2"/>
  <c r="J1275" i="2"/>
  <c r="K1275" i="2" s="1"/>
  <c r="J1276" i="2"/>
  <c r="J1277" i="2"/>
  <c r="J1278" i="2"/>
  <c r="J1279" i="2"/>
  <c r="K1279" i="2" s="1"/>
  <c r="J1280" i="2"/>
  <c r="J1281" i="2"/>
  <c r="J1282" i="2"/>
  <c r="J1283" i="2"/>
  <c r="K1283" i="2" s="1"/>
  <c r="J1284" i="2"/>
  <c r="K1284" i="2" s="1"/>
  <c r="J1285" i="2"/>
  <c r="J1286" i="2"/>
  <c r="J1287" i="2"/>
  <c r="K1287" i="2" s="1"/>
  <c r="J1288" i="2"/>
  <c r="K1288" i="2" s="1"/>
  <c r="J1289" i="2"/>
  <c r="J1290" i="2"/>
  <c r="J1291" i="2"/>
  <c r="K1291" i="2" s="1"/>
  <c r="J1292" i="2"/>
  <c r="J1293" i="2"/>
  <c r="J1294" i="2"/>
  <c r="J1295" i="2"/>
  <c r="K1295" i="2" s="1"/>
  <c r="J1296" i="2"/>
  <c r="J1297" i="2"/>
  <c r="K1297" i="2" s="1"/>
  <c r="J1298" i="2"/>
  <c r="J1299" i="2"/>
  <c r="K1299" i="2" s="1"/>
  <c r="J1300" i="2"/>
  <c r="K1300" i="2" s="1"/>
  <c r="J1301" i="2"/>
  <c r="J1302" i="2"/>
  <c r="J1303" i="2"/>
  <c r="K1303" i="2" s="1"/>
  <c r="J1304" i="2"/>
  <c r="K1304" i="2" s="1"/>
  <c r="J1305" i="2"/>
  <c r="J1306" i="2"/>
  <c r="J1307" i="2"/>
  <c r="K1307" i="2" s="1"/>
  <c r="J1308" i="2"/>
  <c r="J1309" i="2"/>
  <c r="O1309" i="2" s="1"/>
  <c r="J1310" i="2"/>
  <c r="J1311" i="2"/>
  <c r="K1311" i="2" s="1"/>
  <c r="J1312" i="2"/>
  <c r="J1313" i="2"/>
  <c r="J1314" i="2"/>
  <c r="J1315" i="2"/>
  <c r="K1315" i="2" s="1"/>
  <c r="J1316" i="2"/>
  <c r="K1316" i="2" s="1"/>
  <c r="J1317" i="2"/>
  <c r="J1318" i="2"/>
  <c r="J1319" i="2"/>
  <c r="K1319" i="2" s="1"/>
  <c r="J1320" i="2"/>
  <c r="K1320" i="2" s="1"/>
  <c r="J1321" i="2"/>
  <c r="J1322" i="2"/>
  <c r="J1323" i="2"/>
  <c r="K1323" i="2" s="1"/>
  <c r="J1324" i="2"/>
  <c r="J1325" i="2"/>
  <c r="J1326" i="2"/>
  <c r="J1327" i="2"/>
  <c r="K1327" i="2" s="1"/>
  <c r="J1328" i="2"/>
  <c r="J1329" i="2"/>
  <c r="J1330" i="2"/>
  <c r="J1331" i="2"/>
  <c r="K1331" i="2" s="1"/>
  <c r="J1332" i="2"/>
  <c r="K1332" i="2" s="1"/>
  <c r="J1333" i="2"/>
  <c r="J1334" i="2"/>
  <c r="J1335" i="2"/>
  <c r="K1335" i="2" s="1"/>
  <c r="J1336" i="2"/>
  <c r="K1336" i="2" s="1"/>
  <c r="J1337" i="2"/>
  <c r="J1338" i="2"/>
  <c r="J1339" i="2"/>
  <c r="K1339" i="2" s="1"/>
  <c r="J1340" i="2"/>
  <c r="J1341" i="2"/>
  <c r="J1342" i="2"/>
  <c r="J1343" i="2"/>
  <c r="K1343" i="2" s="1"/>
  <c r="J1344" i="2"/>
  <c r="J1345" i="2"/>
  <c r="J1346" i="2"/>
  <c r="J1347" i="2"/>
  <c r="K1347" i="2" s="1"/>
  <c r="J1348" i="2"/>
  <c r="K1348" i="2" s="1"/>
  <c r="J1349" i="2"/>
  <c r="J1350" i="2"/>
  <c r="J1351" i="2"/>
  <c r="K1351" i="2" s="1"/>
  <c r="J1352" i="2"/>
  <c r="O1352" i="2" s="1"/>
  <c r="J1353" i="2"/>
  <c r="J1354" i="2"/>
  <c r="J1355" i="2"/>
  <c r="K1355" i="2" s="1"/>
  <c r="J1356" i="2"/>
  <c r="J1357" i="2"/>
  <c r="J1358" i="2"/>
  <c r="J1359" i="2"/>
  <c r="K1359" i="2" s="1"/>
  <c r="J1360" i="2"/>
  <c r="J1361" i="2"/>
  <c r="J1362" i="2"/>
  <c r="J1363" i="2"/>
  <c r="K1363" i="2" s="1"/>
  <c r="J1364" i="2"/>
  <c r="K1364" i="2" s="1"/>
  <c r="J1365" i="2"/>
  <c r="J1366" i="2"/>
  <c r="J1367" i="2"/>
  <c r="K1367" i="2" s="1"/>
  <c r="J1368" i="2"/>
  <c r="K1368" i="2" s="1"/>
  <c r="J1369" i="2"/>
  <c r="J1370" i="2"/>
  <c r="J1371" i="2"/>
  <c r="K1371" i="2" s="1"/>
  <c r="J1372" i="2"/>
  <c r="J1373" i="2"/>
  <c r="J1374" i="2"/>
  <c r="J1375" i="2"/>
  <c r="K1375" i="2" s="1"/>
  <c r="J1376" i="2"/>
  <c r="J1377" i="2"/>
  <c r="J1378" i="2"/>
  <c r="J1379" i="2"/>
  <c r="K1379" i="2" s="1"/>
  <c r="J1380" i="2"/>
  <c r="K1380" i="2" s="1"/>
  <c r="J1381" i="2"/>
  <c r="J1382" i="2"/>
  <c r="J1383" i="2"/>
  <c r="K1383" i="2" s="1"/>
  <c r="J1384" i="2"/>
  <c r="K1384" i="2" s="1"/>
  <c r="J1385" i="2"/>
  <c r="J1386" i="2"/>
  <c r="J1387" i="2"/>
  <c r="K1387" i="2" s="1"/>
  <c r="J1388" i="2"/>
  <c r="J1389" i="2"/>
  <c r="J1390" i="2"/>
  <c r="J1391" i="2"/>
  <c r="K1391" i="2" s="1"/>
  <c r="J1392" i="2"/>
  <c r="O1392" i="2" s="1"/>
  <c r="J1393" i="2"/>
  <c r="J1394" i="2"/>
  <c r="J1395" i="2"/>
  <c r="K1395" i="2" s="1"/>
  <c r="J1396" i="2"/>
  <c r="K1396" i="2" s="1"/>
  <c r="J1397" i="2"/>
  <c r="J1398" i="2"/>
  <c r="J1399" i="2"/>
  <c r="K1399" i="2" s="1"/>
  <c r="J1400" i="2"/>
  <c r="K1400" i="2" s="1"/>
  <c r="J1401" i="2"/>
  <c r="J1402" i="2"/>
  <c r="J1403" i="2"/>
  <c r="K1403" i="2" s="1"/>
  <c r="J1404" i="2"/>
  <c r="J1405" i="2"/>
  <c r="J1406" i="2"/>
  <c r="J1407" i="2"/>
  <c r="K1407" i="2" s="1"/>
  <c r="J1408" i="2"/>
  <c r="J1409" i="2"/>
  <c r="J1410" i="2"/>
  <c r="J1411" i="2"/>
  <c r="K1411" i="2" s="1"/>
  <c r="J1412" i="2"/>
  <c r="K1412" i="2" s="1"/>
  <c r="J1413" i="2"/>
  <c r="J1414" i="2"/>
  <c r="J1415" i="2"/>
  <c r="K1415" i="2" s="1"/>
  <c r="J1416" i="2"/>
  <c r="K1416" i="2" s="1"/>
  <c r="J1417" i="2"/>
  <c r="J1418" i="2"/>
  <c r="J1419" i="2"/>
  <c r="K1419" i="2" s="1"/>
  <c r="J1420" i="2"/>
  <c r="J1421" i="2"/>
  <c r="J1422" i="2"/>
  <c r="J1423" i="2"/>
  <c r="K1423" i="2" s="1"/>
  <c r="J1424" i="2"/>
  <c r="J1425" i="2"/>
  <c r="J1426" i="2"/>
  <c r="J1427" i="2"/>
  <c r="K1427" i="2" s="1"/>
  <c r="J1428" i="2"/>
  <c r="K1428" i="2" s="1"/>
  <c r="J1429" i="2"/>
  <c r="J1430" i="2"/>
  <c r="J1431" i="2"/>
  <c r="K1431" i="2" s="1"/>
  <c r="J1432" i="2"/>
  <c r="K1432" i="2" s="1"/>
  <c r="J1433" i="2"/>
  <c r="J1434" i="2"/>
  <c r="J1435" i="2"/>
  <c r="K1435" i="2" s="1"/>
  <c r="J1436" i="2"/>
  <c r="J1437" i="2"/>
  <c r="J1438" i="2"/>
  <c r="J1439" i="2"/>
  <c r="K1439" i="2" s="1"/>
  <c r="J1440" i="2"/>
  <c r="J1441" i="2"/>
  <c r="J1442" i="2"/>
  <c r="J1443" i="2"/>
  <c r="K1443" i="2" s="1"/>
  <c r="J1444" i="2"/>
  <c r="K1444" i="2" s="1"/>
  <c r="J1445" i="2"/>
  <c r="J1446" i="2"/>
  <c r="J1447" i="2"/>
  <c r="K1447" i="2" s="1"/>
  <c r="J1448" i="2"/>
  <c r="K1448" i="2" s="1"/>
  <c r="J1449" i="2"/>
  <c r="J1450" i="2"/>
  <c r="J1451" i="2"/>
  <c r="K1451" i="2" s="1"/>
  <c r="J1452" i="2"/>
  <c r="J1453" i="2"/>
  <c r="J1454" i="2"/>
  <c r="J1455" i="2"/>
  <c r="K1455" i="2" s="1"/>
  <c r="J1456" i="2"/>
  <c r="J1457" i="2"/>
  <c r="J1458" i="2"/>
  <c r="J1459" i="2"/>
  <c r="K1459" i="2" s="1"/>
  <c r="J1460" i="2"/>
  <c r="K1460" i="2" s="1"/>
  <c r="J1461" i="2"/>
  <c r="J1462" i="2"/>
  <c r="J1463" i="2"/>
  <c r="K1463" i="2" s="1"/>
  <c r="J1464" i="2"/>
  <c r="K1464" i="2" s="1"/>
  <c r="J1465" i="2"/>
  <c r="J1466" i="2"/>
  <c r="J1467" i="2"/>
  <c r="K1467" i="2" s="1"/>
  <c r="J1468" i="2"/>
  <c r="J1469" i="2"/>
  <c r="J1470" i="2"/>
  <c r="J1471" i="2"/>
  <c r="K1471" i="2" s="1"/>
  <c r="J1472" i="2"/>
  <c r="J1473" i="2"/>
  <c r="J1474" i="2"/>
  <c r="J1475" i="2"/>
  <c r="K1475" i="2" s="1"/>
  <c r="J1476" i="2"/>
  <c r="K1476" i="2" s="1"/>
  <c r="J1477" i="2"/>
  <c r="J1478" i="2"/>
  <c r="J1479" i="2"/>
  <c r="K1479" i="2" s="1"/>
  <c r="J1480" i="2"/>
  <c r="O1480" i="2" s="1"/>
  <c r="J1481" i="2"/>
  <c r="J1482" i="2"/>
  <c r="J1483" i="2"/>
  <c r="K1483" i="2" s="1"/>
  <c r="J1484" i="2"/>
  <c r="J1485" i="2"/>
  <c r="J1486" i="2"/>
  <c r="J1487" i="2"/>
  <c r="K1487" i="2" s="1"/>
  <c r="J1488" i="2"/>
  <c r="J1489" i="2"/>
  <c r="J1490" i="2"/>
  <c r="J1491" i="2"/>
  <c r="K1491" i="2" s="1"/>
  <c r="J1492" i="2"/>
  <c r="K1492" i="2" s="1"/>
  <c r="J1493" i="2"/>
  <c r="J1494" i="2"/>
  <c r="J1495" i="2"/>
  <c r="K1495" i="2" s="1"/>
  <c r="J1496" i="2"/>
  <c r="K1496" i="2" s="1"/>
  <c r="J1497" i="2"/>
  <c r="J1498" i="2"/>
  <c r="J1499" i="2"/>
  <c r="K1499" i="2" s="1"/>
  <c r="J1500" i="2"/>
  <c r="J1501" i="2"/>
  <c r="J1502" i="2"/>
  <c r="J1503" i="2"/>
  <c r="K1503" i="2" s="1"/>
  <c r="J1504" i="2"/>
  <c r="J1505" i="2"/>
  <c r="J1506" i="2"/>
  <c r="J1507" i="2"/>
  <c r="K1507" i="2" s="1"/>
  <c r="J1508" i="2"/>
  <c r="K1508" i="2" s="1"/>
  <c r="J1509" i="2"/>
  <c r="J1510" i="2"/>
  <c r="J1511" i="2"/>
  <c r="K1511" i="2" s="1"/>
  <c r="J1512" i="2"/>
  <c r="K1512" i="2" s="1"/>
  <c r="J1513" i="2"/>
  <c r="J1514" i="2"/>
  <c r="J1515" i="2"/>
  <c r="K1515" i="2" s="1"/>
  <c r="J1516" i="2"/>
  <c r="J1517" i="2"/>
  <c r="J1518" i="2"/>
  <c r="J1519" i="2"/>
  <c r="K1519" i="2" s="1"/>
  <c r="J1520" i="2"/>
  <c r="O1520" i="2" s="1"/>
  <c r="J1521" i="2"/>
  <c r="J1522" i="2"/>
  <c r="J1523" i="2"/>
  <c r="K1523" i="2" s="1"/>
  <c r="J1524" i="2"/>
  <c r="K1524" i="2" s="1"/>
  <c r="J1525" i="2"/>
  <c r="J1526" i="2"/>
  <c r="J1527" i="2"/>
  <c r="K1527" i="2" s="1"/>
  <c r="J1528" i="2"/>
  <c r="K1528" i="2" s="1"/>
  <c r="J1529" i="2"/>
  <c r="J1530" i="2"/>
  <c r="J1531" i="2"/>
  <c r="K1531" i="2" s="1"/>
  <c r="J1532" i="2"/>
  <c r="J1533" i="2"/>
  <c r="J1534" i="2"/>
  <c r="J1535" i="2"/>
  <c r="K1535" i="2" s="1"/>
  <c r="J1536" i="2"/>
  <c r="J1537" i="2"/>
  <c r="J1538" i="2"/>
  <c r="J1539" i="2"/>
  <c r="K1539" i="2" s="1"/>
  <c r="J1540" i="2"/>
  <c r="K1540" i="2" s="1"/>
  <c r="J1541" i="2"/>
  <c r="J1542" i="2"/>
  <c r="J1543" i="2"/>
  <c r="K1543" i="2" s="1"/>
  <c r="J1544" i="2"/>
  <c r="K1544" i="2" s="1"/>
  <c r="J1545" i="2"/>
  <c r="J1546" i="2"/>
  <c r="J1547" i="2"/>
  <c r="K1547" i="2" s="1"/>
  <c r="J1548" i="2"/>
  <c r="J1549" i="2"/>
  <c r="J1550" i="2"/>
  <c r="J1551" i="2"/>
  <c r="K1551" i="2" s="1"/>
  <c r="J1552" i="2"/>
  <c r="J1553" i="2"/>
  <c r="K1553" i="2" s="1"/>
  <c r="J1554" i="2"/>
  <c r="J1555" i="2"/>
  <c r="K1555" i="2" s="1"/>
  <c r="J1556" i="2"/>
  <c r="K1556" i="2" s="1"/>
  <c r="J1557" i="2"/>
  <c r="J1558" i="2"/>
  <c r="J1559" i="2"/>
  <c r="K1559" i="2" s="1"/>
  <c r="J1560" i="2"/>
  <c r="K1560" i="2" s="1"/>
  <c r="J1561" i="2"/>
  <c r="J1562" i="2"/>
  <c r="J1563" i="2"/>
  <c r="K1563" i="2" s="1"/>
  <c r="J1564" i="2"/>
  <c r="J1565" i="2"/>
  <c r="J1566" i="2"/>
  <c r="J1567" i="2"/>
  <c r="K1567" i="2" s="1"/>
  <c r="J1568" i="2"/>
  <c r="J1569" i="2"/>
  <c r="J1570" i="2"/>
  <c r="J1571" i="2"/>
  <c r="K1571" i="2" s="1"/>
  <c r="J1572" i="2"/>
  <c r="K1572" i="2" s="1"/>
  <c r="J1573" i="2"/>
  <c r="J1574" i="2"/>
  <c r="J1575" i="2"/>
  <c r="K1575" i="2" s="1"/>
  <c r="J1576" i="2"/>
  <c r="K1576" i="2" s="1"/>
  <c r="J1577" i="2"/>
  <c r="J1578" i="2"/>
  <c r="J1579" i="2"/>
  <c r="K1579" i="2" s="1"/>
  <c r="J1580" i="2"/>
  <c r="J1581" i="2"/>
  <c r="J1582" i="2"/>
  <c r="J1583" i="2"/>
  <c r="K1583" i="2" s="1"/>
  <c r="J1584" i="2"/>
  <c r="J1585" i="2"/>
  <c r="J1586" i="2"/>
  <c r="J1587" i="2"/>
  <c r="K1587" i="2" s="1"/>
  <c r="J1588" i="2"/>
  <c r="K1588" i="2" s="1"/>
  <c r="J1589" i="2"/>
  <c r="J1590" i="2"/>
  <c r="J1591" i="2"/>
  <c r="K1591" i="2" s="1"/>
  <c r="J1592" i="2"/>
  <c r="K1592" i="2" s="1"/>
  <c r="J1593" i="2"/>
  <c r="J1594" i="2"/>
  <c r="J1595" i="2"/>
  <c r="K1595" i="2" s="1"/>
  <c r="J1596" i="2"/>
  <c r="J1597" i="2"/>
  <c r="J1598" i="2"/>
  <c r="J1599" i="2"/>
  <c r="K1599" i="2" s="1"/>
  <c r="J1600" i="2"/>
  <c r="J1601" i="2"/>
  <c r="J1602" i="2"/>
  <c r="J1603" i="2"/>
  <c r="K1603" i="2" s="1"/>
  <c r="J1604" i="2"/>
  <c r="K1604" i="2" s="1"/>
  <c r="J1605" i="2"/>
  <c r="J1606" i="2"/>
  <c r="J1607" i="2"/>
  <c r="K1607" i="2" s="1"/>
  <c r="J1608" i="2"/>
  <c r="O1608" i="2" s="1"/>
  <c r="J1609" i="2"/>
  <c r="J1610" i="2"/>
  <c r="J1611" i="2"/>
  <c r="K1611" i="2" s="1"/>
  <c r="J1612" i="2"/>
  <c r="J1613" i="2"/>
  <c r="J1614" i="2"/>
  <c r="J1615" i="2"/>
  <c r="K1615" i="2" s="1"/>
  <c r="J1616" i="2"/>
  <c r="J1617" i="2"/>
  <c r="J1618" i="2"/>
  <c r="J1619" i="2"/>
  <c r="K1619" i="2" s="1"/>
  <c r="J1620" i="2"/>
  <c r="K1620" i="2" s="1"/>
  <c r="J1621" i="2"/>
  <c r="J1622" i="2"/>
  <c r="J1623" i="2"/>
  <c r="K1623" i="2" s="1"/>
  <c r="J1624" i="2"/>
  <c r="K1624" i="2" s="1"/>
  <c r="J1625" i="2"/>
  <c r="J1626" i="2"/>
  <c r="J1627" i="2"/>
  <c r="K1627" i="2" s="1"/>
  <c r="J1628" i="2"/>
  <c r="J1629" i="2"/>
  <c r="J1630" i="2"/>
  <c r="J1631" i="2"/>
  <c r="K1631" i="2" s="1"/>
  <c r="J1632" i="2"/>
  <c r="J1633" i="2"/>
  <c r="J1634" i="2"/>
  <c r="J1635" i="2"/>
  <c r="K1635" i="2" s="1"/>
  <c r="J1636" i="2"/>
  <c r="K1636" i="2" s="1"/>
  <c r="J1637" i="2"/>
  <c r="J1638" i="2"/>
  <c r="J1639" i="2"/>
  <c r="K1639" i="2" s="1"/>
  <c r="J1640" i="2"/>
  <c r="K1640" i="2" s="1"/>
  <c r="J1641" i="2"/>
  <c r="J1642" i="2"/>
  <c r="J1643" i="2"/>
  <c r="K1643" i="2" s="1"/>
  <c r="J1644" i="2"/>
  <c r="J1645" i="2"/>
  <c r="J1646" i="2"/>
  <c r="J1647" i="2"/>
  <c r="K1647" i="2" s="1"/>
  <c r="J1648" i="2"/>
  <c r="O1648" i="2" s="1"/>
  <c r="J1649" i="2"/>
  <c r="J1650" i="2"/>
  <c r="J1651" i="2"/>
  <c r="K1651" i="2" s="1"/>
  <c r="J1652" i="2"/>
  <c r="K1652" i="2" s="1"/>
  <c r="J1653" i="2"/>
  <c r="J1654" i="2"/>
  <c r="J1655" i="2"/>
  <c r="K1655" i="2" s="1"/>
  <c r="J1656" i="2"/>
  <c r="K1656" i="2" s="1"/>
  <c r="J1657" i="2"/>
  <c r="J1658" i="2"/>
  <c r="J1659" i="2"/>
  <c r="K1659" i="2" s="1"/>
  <c r="J1660" i="2"/>
  <c r="J1661" i="2"/>
  <c r="J1662" i="2"/>
  <c r="J1663" i="2"/>
  <c r="K1663" i="2" s="1"/>
  <c r="J1664" i="2"/>
  <c r="J1665" i="2"/>
  <c r="J1666" i="2"/>
  <c r="J1667" i="2"/>
  <c r="K1667" i="2" s="1"/>
  <c r="J1668" i="2"/>
  <c r="K1668" i="2" s="1"/>
  <c r="J1669" i="2"/>
  <c r="J1670" i="2"/>
  <c r="J1671" i="2"/>
  <c r="K1671" i="2" s="1"/>
  <c r="J1672" i="2"/>
  <c r="K1672" i="2" s="1"/>
  <c r="J1673" i="2"/>
  <c r="J1674" i="2"/>
  <c r="J1675" i="2"/>
  <c r="K1675" i="2" s="1"/>
  <c r="J1676" i="2"/>
  <c r="J1677" i="2"/>
  <c r="J1678" i="2"/>
  <c r="J1679" i="2"/>
  <c r="K1679" i="2" s="1"/>
  <c r="J1680" i="2"/>
  <c r="J1681" i="2"/>
  <c r="J1682" i="2"/>
  <c r="J1683" i="2"/>
  <c r="K1683" i="2" s="1"/>
  <c r="J1684" i="2"/>
  <c r="K1684" i="2" s="1"/>
  <c r="J1685" i="2"/>
  <c r="J1686" i="2"/>
  <c r="J1687" i="2"/>
  <c r="K1687" i="2" s="1"/>
  <c r="J1688" i="2"/>
  <c r="K1688" i="2" s="1"/>
  <c r="J1689" i="2"/>
  <c r="J1690" i="2"/>
  <c r="J1691" i="2"/>
  <c r="K1691" i="2" s="1"/>
  <c r="J1692" i="2"/>
  <c r="J1693" i="2"/>
  <c r="J1694" i="2"/>
  <c r="J1695" i="2"/>
  <c r="K1695" i="2" s="1"/>
  <c r="J1696" i="2"/>
  <c r="J1697" i="2"/>
  <c r="J1698" i="2"/>
  <c r="J1699" i="2"/>
  <c r="K1699" i="2" s="1"/>
  <c r="J1700" i="2"/>
  <c r="K1700" i="2" s="1"/>
  <c r="J1701" i="2"/>
  <c r="J1702" i="2"/>
  <c r="J1703" i="2"/>
  <c r="K1703" i="2" s="1"/>
  <c r="J1704" i="2"/>
  <c r="K1704" i="2" s="1"/>
  <c r="J1705" i="2"/>
  <c r="J1706" i="2"/>
  <c r="J1707" i="2"/>
  <c r="K1707" i="2" s="1"/>
  <c r="J1708" i="2"/>
  <c r="J1709" i="2"/>
  <c r="J1710" i="2"/>
  <c r="J1711" i="2"/>
  <c r="K1711" i="2" s="1"/>
  <c r="J1712" i="2"/>
  <c r="J1713" i="2"/>
  <c r="J1714" i="2"/>
  <c r="J1715" i="2"/>
  <c r="K1715" i="2" s="1"/>
  <c r="J1716" i="2"/>
  <c r="K1716" i="2" s="1"/>
  <c r="J1717" i="2"/>
  <c r="J1718" i="2"/>
  <c r="J1719" i="2"/>
  <c r="K1719" i="2" s="1"/>
  <c r="J1720" i="2"/>
  <c r="K1720" i="2" s="1"/>
  <c r="J1721" i="2"/>
  <c r="J1722" i="2"/>
  <c r="J1723" i="2"/>
  <c r="K1723" i="2" s="1"/>
  <c r="J1724" i="2"/>
  <c r="J1725" i="2"/>
  <c r="J1726" i="2"/>
  <c r="J1727" i="2"/>
  <c r="K1727" i="2" s="1"/>
  <c r="J1728" i="2"/>
  <c r="J1729" i="2"/>
  <c r="J1730" i="2"/>
  <c r="J1731" i="2"/>
  <c r="K1731" i="2" s="1"/>
  <c r="J1732" i="2"/>
  <c r="K1732" i="2" s="1"/>
  <c r="J1733" i="2"/>
  <c r="J1734" i="2"/>
  <c r="J1735" i="2"/>
  <c r="K1735" i="2" s="1"/>
  <c r="J1736" i="2"/>
  <c r="O1736" i="2" s="1"/>
  <c r="J1737" i="2"/>
  <c r="J1738" i="2"/>
  <c r="J1739" i="2"/>
  <c r="K1739" i="2" s="1"/>
  <c r="J1740" i="2"/>
  <c r="J1741" i="2"/>
  <c r="J1742" i="2"/>
  <c r="J1743" i="2"/>
  <c r="K1743" i="2" s="1"/>
  <c r="J1744" i="2"/>
  <c r="J1745" i="2"/>
  <c r="J1746" i="2"/>
  <c r="J1747" i="2"/>
  <c r="K1747" i="2" s="1"/>
  <c r="J1748" i="2"/>
  <c r="K1748" i="2" s="1"/>
  <c r="J1749" i="2"/>
  <c r="J1750" i="2"/>
  <c r="J1751" i="2"/>
  <c r="K1751" i="2" s="1"/>
  <c r="J1752" i="2"/>
  <c r="K1752" i="2" s="1"/>
  <c r="J1753" i="2"/>
  <c r="J1754" i="2"/>
  <c r="J1755" i="2"/>
  <c r="K1755" i="2" s="1"/>
  <c r="J1756" i="2"/>
  <c r="J1757" i="2"/>
  <c r="J1758" i="2"/>
  <c r="J1759" i="2"/>
  <c r="K1759" i="2" s="1"/>
  <c r="J1760" i="2"/>
  <c r="J1761" i="2"/>
  <c r="J1762" i="2"/>
  <c r="J1763" i="2"/>
  <c r="K1763" i="2" s="1"/>
  <c r="J1764" i="2"/>
  <c r="K1764" i="2" s="1"/>
  <c r="J1765" i="2"/>
  <c r="J1766" i="2"/>
  <c r="J1767" i="2"/>
  <c r="K1767" i="2" s="1"/>
  <c r="J1768" i="2"/>
  <c r="K1768" i="2" s="1"/>
  <c r="J1769" i="2"/>
  <c r="J1770" i="2"/>
  <c r="J1771" i="2"/>
  <c r="K1771" i="2" s="1"/>
  <c r="J1772" i="2"/>
  <c r="J1773" i="2"/>
  <c r="J1774" i="2"/>
  <c r="J1775" i="2"/>
  <c r="K1775" i="2" s="1"/>
  <c r="J1776" i="2"/>
  <c r="O1776" i="2" s="1"/>
  <c r="J1777" i="2"/>
  <c r="J1778" i="2"/>
  <c r="J1779" i="2"/>
  <c r="K1779" i="2" s="1"/>
  <c r="J1780" i="2"/>
  <c r="K1780" i="2" s="1"/>
  <c r="J1781" i="2"/>
  <c r="J1782" i="2"/>
  <c r="J1783" i="2"/>
  <c r="K1783" i="2" s="1"/>
  <c r="J1784" i="2"/>
  <c r="K1784" i="2" s="1"/>
  <c r="J1785" i="2"/>
  <c r="J1786" i="2"/>
  <c r="J1787" i="2"/>
  <c r="K1787" i="2" s="1"/>
  <c r="J1788" i="2"/>
  <c r="J1789" i="2"/>
  <c r="J1790" i="2"/>
  <c r="J1791" i="2"/>
  <c r="K1791" i="2" s="1"/>
  <c r="J1792" i="2"/>
  <c r="J1793" i="2"/>
  <c r="J1794" i="2"/>
  <c r="J1795" i="2"/>
  <c r="K1795" i="2" s="1"/>
  <c r="J1796" i="2"/>
  <c r="K1796" i="2" s="1"/>
  <c r="J1797" i="2"/>
  <c r="J1798" i="2"/>
  <c r="J1799" i="2"/>
  <c r="K1799" i="2" s="1"/>
  <c r="J1800" i="2"/>
  <c r="K1800" i="2" s="1"/>
  <c r="J1801" i="2"/>
  <c r="J1802" i="2"/>
  <c r="J1803" i="2"/>
  <c r="K1803" i="2" s="1"/>
  <c r="J1804" i="2"/>
  <c r="J1805" i="2"/>
  <c r="J1806" i="2"/>
  <c r="J1807" i="2"/>
  <c r="K1807" i="2" s="1"/>
  <c r="J1808" i="2"/>
  <c r="J1809" i="2"/>
  <c r="K1809" i="2" s="1"/>
  <c r="J1810" i="2"/>
  <c r="J1811" i="2"/>
  <c r="K1811" i="2" s="1"/>
  <c r="J1812" i="2"/>
  <c r="K1812" i="2" s="1"/>
  <c r="J1813" i="2"/>
  <c r="J1814" i="2"/>
  <c r="J1815" i="2"/>
  <c r="K1815" i="2" s="1"/>
  <c r="J1816" i="2"/>
  <c r="J1817" i="2"/>
  <c r="J1818" i="2"/>
  <c r="J1819" i="2"/>
  <c r="K1819" i="2" s="1"/>
  <c r="J1820" i="2"/>
  <c r="J1821" i="2"/>
  <c r="O1821" i="2" s="1"/>
  <c r="J1822" i="2"/>
  <c r="J1823" i="2"/>
  <c r="K1823" i="2" s="1"/>
  <c r="J1824" i="2"/>
  <c r="K1824" i="2" s="1"/>
  <c r="J1825" i="2"/>
  <c r="J1826" i="2"/>
  <c r="J1827" i="2"/>
  <c r="K1827" i="2" s="1"/>
  <c r="J1828" i="2"/>
  <c r="K1828" i="2" s="1"/>
  <c r="J1829" i="2"/>
  <c r="J1830" i="2"/>
  <c r="J1831" i="2"/>
  <c r="K1831" i="2" s="1"/>
  <c r="J1832" i="2"/>
  <c r="J1833" i="2"/>
  <c r="J1834" i="2"/>
  <c r="J1835" i="2"/>
  <c r="K1835" i="2" s="1"/>
  <c r="J1836" i="2"/>
  <c r="J1837" i="2"/>
  <c r="J1838" i="2"/>
  <c r="J1839" i="2"/>
  <c r="K1839" i="2" s="1"/>
  <c r="J1840" i="2"/>
  <c r="K1840" i="2" s="1"/>
  <c r="J1841" i="2"/>
  <c r="J1842" i="2"/>
  <c r="J1843" i="2"/>
  <c r="K1843" i="2" s="1"/>
  <c r="J1844" i="2"/>
  <c r="K1844" i="2" s="1"/>
  <c r="J1845" i="2"/>
  <c r="J1846" i="2"/>
  <c r="J1847" i="2"/>
  <c r="K1847" i="2" s="1"/>
  <c r="J1848" i="2"/>
  <c r="J1849" i="2"/>
  <c r="J1850" i="2"/>
  <c r="J1851" i="2"/>
  <c r="K1851" i="2" s="1"/>
  <c r="J1852" i="2"/>
  <c r="J1853" i="2"/>
  <c r="J1854" i="2"/>
  <c r="J1855" i="2"/>
  <c r="K1855" i="2" s="1"/>
  <c r="J1856" i="2"/>
  <c r="K1856" i="2" s="1"/>
  <c r="J1857" i="2"/>
  <c r="J1858" i="2"/>
  <c r="J1859" i="2"/>
  <c r="K1859" i="2" s="1"/>
  <c r="J1860" i="2"/>
  <c r="K1860" i="2" s="1"/>
  <c r="J1861" i="2"/>
  <c r="J1862" i="2"/>
  <c r="J1863" i="2"/>
  <c r="K1863" i="2" s="1"/>
  <c r="J1864" i="2"/>
  <c r="O1864" i="2" s="1"/>
  <c r="J1865" i="2"/>
  <c r="J1866" i="2"/>
  <c r="J1867" i="2"/>
  <c r="K1867" i="2" s="1"/>
  <c r="J1868" i="2"/>
  <c r="J1869" i="2"/>
  <c r="J1870" i="2"/>
  <c r="J1871" i="2"/>
  <c r="K1871" i="2" s="1"/>
  <c r="J1872" i="2"/>
  <c r="K1872" i="2" s="1"/>
  <c r="J1873" i="2"/>
  <c r="J1874" i="2"/>
  <c r="J1875" i="2"/>
  <c r="K1875" i="2" s="1"/>
  <c r="J1876" i="2"/>
  <c r="K1876" i="2" s="1"/>
  <c r="J1877" i="2"/>
  <c r="J1878" i="2"/>
  <c r="J1879" i="2"/>
  <c r="K1879" i="2" s="1"/>
  <c r="J1880" i="2"/>
  <c r="J1881" i="2"/>
  <c r="J1882" i="2"/>
  <c r="J1883" i="2"/>
  <c r="K1883" i="2" s="1"/>
  <c r="J1884" i="2"/>
  <c r="J1885" i="2"/>
  <c r="J1886" i="2"/>
  <c r="J1887" i="2"/>
  <c r="K1887" i="2" s="1"/>
  <c r="J1888" i="2"/>
  <c r="K1888" i="2" s="1"/>
  <c r="J1889" i="2"/>
  <c r="J1890" i="2"/>
  <c r="J1891" i="2"/>
  <c r="K1891" i="2" s="1"/>
  <c r="J1892" i="2"/>
  <c r="K1892" i="2" s="1"/>
  <c r="J1893" i="2"/>
  <c r="J1894" i="2"/>
  <c r="J1895" i="2"/>
  <c r="K1895" i="2" s="1"/>
  <c r="J1896" i="2"/>
  <c r="J1897" i="2"/>
  <c r="J1898" i="2"/>
  <c r="J1899" i="2"/>
  <c r="K1899" i="2" s="1"/>
  <c r="J1900" i="2"/>
  <c r="J1901" i="2"/>
  <c r="J1902" i="2"/>
  <c r="J1903" i="2"/>
  <c r="K1903" i="2" s="1"/>
  <c r="J1904" i="2"/>
  <c r="O1904" i="2" s="1"/>
  <c r="J1905" i="2"/>
  <c r="J1906" i="2"/>
  <c r="J1907" i="2"/>
  <c r="K1907" i="2" s="1"/>
  <c r="J1908" i="2"/>
  <c r="K1908" i="2" s="1"/>
  <c r="J1909" i="2"/>
  <c r="J1910" i="2"/>
  <c r="J1911" i="2"/>
  <c r="K1911" i="2" s="1"/>
  <c r="J1912" i="2"/>
  <c r="J1913" i="2"/>
  <c r="J1914" i="2"/>
  <c r="J1915" i="2"/>
  <c r="K1915" i="2" s="1"/>
  <c r="J1916" i="2"/>
  <c r="J1917" i="2"/>
  <c r="J1918" i="2"/>
  <c r="J1919" i="2"/>
  <c r="K1919" i="2" s="1"/>
  <c r="J1920" i="2"/>
  <c r="K1920" i="2" s="1"/>
  <c r="J1921" i="2"/>
  <c r="J1922" i="2"/>
  <c r="J1923" i="2"/>
  <c r="K1923" i="2" s="1"/>
  <c r="J1924" i="2"/>
  <c r="K1924" i="2" s="1"/>
  <c r="J1925" i="2"/>
  <c r="J1926" i="2"/>
  <c r="J1927" i="2"/>
  <c r="K1927" i="2" s="1"/>
  <c r="J1928" i="2"/>
  <c r="J1929" i="2"/>
  <c r="J1930" i="2"/>
  <c r="J1931" i="2"/>
  <c r="K1931" i="2" s="1"/>
  <c r="J1932" i="2"/>
  <c r="J1933" i="2"/>
  <c r="J1934" i="2"/>
  <c r="J1935" i="2"/>
  <c r="K1935" i="2" s="1"/>
  <c r="J1936" i="2"/>
  <c r="K1936" i="2" s="1"/>
  <c r="J1937" i="2"/>
  <c r="J1938" i="2"/>
  <c r="J1939" i="2"/>
  <c r="K1939" i="2" s="1"/>
  <c r="J1940" i="2"/>
  <c r="K1940" i="2" s="1"/>
  <c r="J1941" i="2"/>
  <c r="J1942" i="2"/>
  <c r="J1943" i="2"/>
  <c r="K1943" i="2" s="1"/>
  <c r="J1944" i="2"/>
  <c r="J1945" i="2"/>
  <c r="J1946" i="2"/>
  <c r="J1947" i="2"/>
  <c r="K1947" i="2" s="1"/>
  <c r="J1948" i="2"/>
  <c r="J1949" i="2"/>
  <c r="J1950" i="2"/>
  <c r="J1951" i="2"/>
  <c r="K1951" i="2" s="1"/>
  <c r="J1952" i="2"/>
  <c r="K1952" i="2" s="1"/>
  <c r="J1953" i="2"/>
  <c r="J1954" i="2"/>
  <c r="J1955" i="2"/>
  <c r="K1955" i="2" s="1"/>
  <c r="J1956" i="2"/>
  <c r="K1956" i="2" s="1"/>
  <c r="J1957" i="2"/>
  <c r="J1958" i="2"/>
  <c r="J1959" i="2"/>
  <c r="K1959" i="2" s="1"/>
  <c r="J1960" i="2"/>
  <c r="J1961" i="2"/>
  <c r="J1962" i="2"/>
  <c r="J1963" i="2"/>
  <c r="K1963" i="2" s="1"/>
  <c r="J1964" i="2"/>
  <c r="J1965" i="2"/>
  <c r="J1966" i="2"/>
  <c r="J1967" i="2"/>
  <c r="K1967" i="2" s="1"/>
  <c r="J1968" i="2"/>
  <c r="K1968" i="2" s="1"/>
  <c r="J1969" i="2"/>
  <c r="J1970" i="2"/>
  <c r="J1971" i="2"/>
  <c r="K1971" i="2" s="1"/>
  <c r="J1972" i="2"/>
  <c r="K1972" i="2" s="1"/>
  <c r="J1973" i="2"/>
  <c r="J1974" i="2"/>
  <c r="J1975" i="2"/>
  <c r="K1975" i="2" s="1"/>
  <c r="J1976" i="2"/>
  <c r="J1977" i="2"/>
  <c r="J1978" i="2"/>
  <c r="J1979" i="2"/>
  <c r="K1979" i="2" s="1"/>
  <c r="J1980" i="2"/>
  <c r="J1981" i="2"/>
  <c r="J1982" i="2"/>
  <c r="J1983" i="2"/>
  <c r="K1983" i="2" s="1"/>
  <c r="J1984" i="2"/>
  <c r="K1984" i="2" s="1"/>
  <c r="J1985" i="2"/>
  <c r="J1986" i="2"/>
  <c r="J1987" i="2"/>
  <c r="K1987" i="2" s="1"/>
  <c r="J1988" i="2"/>
  <c r="K1988" i="2" s="1"/>
  <c r="J1989" i="2"/>
  <c r="J1990" i="2"/>
  <c r="J1991" i="2"/>
  <c r="K1991" i="2" s="1"/>
  <c r="J1992" i="2"/>
  <c r="O1992" i="2" s="1"/>
  <c r="J1993" i="2"/>
  <c r="J1994" i="2"/>
  <c r="J1995" i="2"/>
  <c r="K1995" i="2" s="1"/>
  <c r="J1996" i="2"/>
  <c r="J1997" i="2"/>
  <c r="J1998" i="2"/>
  <c r="J1999" i="2"/>
  <c r="K1999" i="2" s="1"/>
  <c r="J2000" i="2"/>
  <c r="K2000" i="2" s="1"/>
  <c r="J2001" i="2"/>
  <c r="J2002" i="2"/>
  <c r="J2003" i="2"/>
  <c r="K2003" i="2" s="1"/>
  <c r="L4" i="2"/>
  <c r="M4" i="2" s="1"/>
  <c r="L5" i="2"/>
  <c r="L6" i="2"/>
  <c r="M6" i="2" s="1"/>
  <c r="L7" i="2"/>
  <c r="M7" i="2" s="1"/>
  <c r="L8" i="2"/>
  <c r="M8" i="2" s="1"/>
  <c r="L9" i="2"/>
  <c r="M9" i="2" s="1"/>
  <c r="L10" i="2"/>
  <c r="L11" i="2"/>
  <c r="M11" i="2" s="1"/>
  <c r="L12" i="2"/>
  <c r="M12" i="2" s="1"/>
  <c r="L13" i="2"/>
  <c r="M13" i="2" s="1"/>
  <c r="L14" i="2"/>
  <c r="M14" i="2" s="1"/>
  <c r="L15" i="2"/>
  <c r="M15" i="2" s="1"/>
  <c r="L16" i="2"/>
  <c r="M16" i="2" s="1"/>
  <c r="L17" i="2"/>
  <c r="L18" i="2"/>
  <c r="L19" i="2"/>
  <c r="M19" i="2" s="1"/>
  <c r="L20" i="2"/>
  <c r="M20" i="2" s="1"/>
  <c r="L21" i="2"/>
  <c r="M21" i="2" s="1"/>
  <c r="L22" i="2"/>
  <c r="M22" i="2" s="1"/>
  <c r="L23" i="2"/>
  <c r="M23" i="2" s="1"/>
  <c r="L24" i="2"/>
  <c r="M24" i="2" s="1"/>
  <c r="L25" i="2"/>
  <c r="M25" i="2" s="1"/>
  <c r="L26" i="2"/>
  <c r="M26" i="2" s="1"/>
  <c r="L27" i="2"/>
  <c r="M27" i="2" s="1"/>
  <c r="L28" i="2"/>
  <c r="L29" i="2"/>
  <c r="M29" i="2" s="1"/>
  <c r="L30" i="2"/>
  <c r="L31" i="2"/>
  <c r="M31" i="2" s="1"/>
  <c r="L32" i="2"/>
  <c r="M32" i="2" s="1"/>
  <c r="L33" i="2"/>
  <c r="M33" i="2" s="1"/>
  <c r="L34" i="2"/>
  <c r="M34" i="2" s="1"/>
  <c r="L35" i="2"/>
  <c r="M35" i="2" s="1"/>
  <c r="L36" i="2"/>
  <c r="M36" i="2" s="1"/>
  <c r="L37" i="2"/>
  <c r="M37" i="2" s="1"/>
  <c r="L38" i="2"/>
  <c r="M38" i="2" s="1"/>
  <c r="L39" i="2"/>
  <c r="M39" i="2" s="1"/>
  <c r="L40" i="2"/>
  <c r="M40" i="2" s="1"/>
  <c r="L41" i="2"/>
  <c r="M41" i="2" s="1"/>
  <c r="L42" i="2"/>
  <c r="M42" i="2" s="1"/>
  <c r="L43" i="2"/>
  <c r="M43" i="2" s="1"/>
  <c r="L44" i="2"/>
  <c r="M44" i="2" s="1"/>
  <c r="L45" i="2"/>
  <c r="M45" i="2" s="1"/>
  <c r="L46" i="2"/>
  <c r="M46" i="2" s="1"/>
  <c r="L47" i="2"/>
  <c r="M47" i="2" s="1"/>
  <c r="L48" i="2"/>
  <c r="M48" i="2" s="1"/>
  <c r="L49" i="2"/>
  <c r="M49" i="2" s="1"/>
  <c r="L50" i="2"/>
  <c r="M50" i="2" s="1"/>
  <c r="L51" i="2"/>
  <c r="M51" i="2" s="1"/>
  <c r="L52" i="2"/>
  <c r="M52" i="2" s="1"/>
  <c r="L53" i="2"/>
  <c r="M53" i="2" s="1"/>
  <c r="L54" i="2"/>
  <c r="M54" i="2" s="1"/>
  <c r="L55" i="2"/>
  <c r="M55" i="2" s="1"/>
  <c r="L56" i="2"/>
  <c r="M56" i="2" s="1"/>
  <c r="L57" i="2"/>
  <c r="M57" i="2" s="1"/>
  <c r="L58" i="2"/>
  <c r="M58" i="2" s="1"/>
  <c r="L59" i="2"/>
  <c r="M59" i="2" s="1"/>
  <c r="L60" i="2"/>
  <c r="M60" i="2" s="1"/>
  <c r="L61" i="2"/>
  <c r="M61" i="2" s="1"/>
  <c r="L62" i="2"/>
  <c r="M62" i="2" s="1"/>
  <c r="L63" i="2"/>
  <c r="M63" i="2" s="1"/>
  <c r="L64" i="2"/>
  <c r="M64" i="2" s="1"/>
  <c r="L65" i="2"/>
  <c r="M65" i="2" s="1"/>
  <c r="L66" i="2"/>
  <c r="M66" i="2" s="1"/>
  <c r="L67" i="2"/>
  <c r="M67" i="2" s="1"/>
  <c r="L68" i="2"/>
  <c r="M68" i="2" s="1"/>
  <c r="L69" i="2"/>
  <c r="M69" i="2" s="1"/>
  <c r="L70" i="2"/>
  <c r="M70" i="2" s="1"/>
  <c r="L71" i="2"/>
  <c r="M71" i="2" s="1"/>
  <c r="L72" i="2"/>
  <c r="M72" i="2" s="1"/>
  <c r="L73" i="2"/>
  <c r="L74" i="2"/>
  <c r="L75" i="2"/>
  <c r="L76" i="2"/>
  <c r="L77" i="2"/>
  <c r="L78" i="2"/>
  <c r="L79" i="2"/>
  <c r="M79" i="2" s="1"/>
  <c r="L80" i="2"/>
  <c r="L81" i="2"/>
  <c r="L82" i="2"/>
  <c r="M82" i="2" s="1"/>
  <c r="L83" i="2"/>
  <c r="M83" i="2" s="1"/>
  <c r="L84" i="2"/>
  <c r="L85" i="2"/>
  <c r="L86" i="2"/>
  <c r="M86" i="2" s="1"/>
  <c r="L87" i="2"/>
  <c r="L88" i="2"/>
  <c r="L89" i="2"/>
  <c r="M89" i="2" s="1"/>
  <c r="L90" i="2"/>
  <c r="M90" i="2" s="1"/>
  <c r="L91" i="2"/>
  <c r="L92" i="2"/>
  <c r="M92" i="2" s="1"/>
  <c r="L93" i="2"/>
  <c r="M93" i="2" s="1"/>
  <c r="L94" i="2"/>
  <c r="L95" i="2"/>
  <c r="M95" i="2" s="1"/>
  <c r="L96" i="2"/>
  <c r="L97" i="2"/>
  <c r="L98" i="2"/>
  <c r="M98" i="2" s="1"/>
  <c r="L99" i="2"/>
  <c r="M99" i="2" s="1"/>
  <c r="L100" i="2"/>
  <c r="M100" i="2" s="1"/>
  <c r="L101" i="2"/>
  <c r="L102" i="2"/>
  <c r="M102" i="2" s="1"/>
  <c r="L103" i="2"/>
  <c r="M103" i="2" s="1"/>
  <c r="L104" i="2"/>
  <c r="L105" i="2"/>
  <c r="M105" i="2" s="1"/>
  <c r="L106" i="2"/>
  <c r="M106" i="2" s="1"/>
  <c r="L107" i="2"/>
  <c r="M107" i="2" s="1"/>
  <c r="L108" i="2"/>
  <c r="L109" i="2"/>
  <c r="L110" i="2"/>
  <c r="M110" i="2" s="1"/>
  <c r="L111" i="2"/>
  <c r="M111" i="2" s="1"/>
  <c r="L112" i="2"/>
  <c r="M112" i="2" s="1"/>
  <c r="L113" i="2"/>
  <c r="M113" i="2" s="1"/>
  <c r="L114" i="2"/>
  <c r="M114" i="2" s="1"/>
  <c r="L115" i="2"/>
  <c r="M115" i="2" s="1"/>
  <c r="L116" i="2"/>
  <c r="L117" i="2"/>
  <c r="M117" i="2" s="1"/>
  <c r="L118" i="2"/>
  <c r="M118" i="2" s="1"/>
  <c r="L119" i="2"/>
  <c r="L120" i="2"/>
  <c r="L121" i="2"/>
  <c r="L122" i="2"/>
  <c r="L123" i="2"/>
  <c r="M123" i="2" s="1"/>
  <c r="L124" i="2"/>
  <c r="M124" i="2" s="1"/>
  <c r="L125" i="2"/>
  <c r="M125" i="2" s="1"/>
  <c r="L126" i="2"/>
  <c r="M126" i="2" s="1"/>
  <c r="L127" i="2"/>
  <c r="L128" i="2"/>
  <c r="M128" i="2" s="1"/>
  <c r="L129" i="2"/>
  <c r="L130" i="2"/>
  <c r="L131" i="2"/>
  <c r="L132" i="2"/>
  <c r="M132" i="2" s="1"/>
  <c r="L133" i="2"/>
  <c r="M133" i="2" s="1"/>
  <c r="L134" i="2"/>
  <c r="M134" i="2" s="1"/>
  <c r="L135" i="2"/>
  <c r="L136" i="2"/>
  <c r="M136" i="2" s="1"/>
  <c r="L137" i="2"/>
  <c r="L138" i="2"/>
  <c r="M138" i="2" s="1"/>
  <c r="L139" i="2"/>
  <c r="M139" i="2" s="1"/>
  <c r="L140" i="2"/>
  <c r="M140" i="2" s="1"/>
  <c r="L141" i="2"/>
  <c r="M141" i="2" s="1"/>
  <c r="L142" i="2"/>
  <c r="M142" i="2" s="1"/>
  <c r="L143" i="2"/>
  <c r="M143" i="2" s="1"/>
  <c r="L144" i="2"/>
  <c r="M144" i="2" s="1"/>
  <c r="L145" i="2"/>
  <c r="M145" i="2" s="1"/>
  <c r="L146" i="2"/>
  <c r="M146" i="2" s="1"/>
  <c r="L147" i="2"/>
  <c r="L148" i="2"/>
  <c r="M148" i="2" s="1"/>
  <c r="L149" i="2"/>
  <c r="L150" i="2"/>
  <c r="M150" i="2" s="1"/>
  <c r="L151" i="2"/>
  <c r="L152" i="2"/>
  <c r="L153" i="2"/>
  <c r="M153" i="2" s="1"/>
  <c r="L154" i="2"/>
  <c r="M154" i="2" s="1"/>
  <c r="L155" i="2"/>
  <c r="M155" i="2" s="1"/>
  <c r="L156" i="2"/>
  <c r="M156" i="2" s="1"/>
  <c r="L157" i="2"/>
  <c r="L158" i="2"/>
  <c r="L159" i="2"/>
  <c r="M159" i="2" s="1"/>
  <c r="L160" i="2"/>
  <c r="M160" i="2" s="1"/>
  <c r="L161" i="2"/>
  <c r="M161" i="2" s="1"/>
  <c r="L162" i="2"/>
  <c r="M162" i="2" s="1"/>
  <c r="L163" i="2"/>
  <c r="M163" i="2" s="1"/>
  <c r="L164" i="2"/>
  <c r="M164" i="2" s="1"/>
  <c r="L165" i="2"/>
  <c r="M165" i="2" s="1"/>
  <c r="L166" i="2"/>
  <c r="M166" i="2" s="1"/>
  <c r="L167" i="2"/>
  <c r="M167" i="2" s="1"/>
  <c r="L168" i="2"/>
  <c r="M168" i="2" s="1"/>
  <c r="L169" i="2"/>
  <c r="M169" i="2" s="1"/>
  <c r="L170" i="2"/>
  <c r="M170" i="2" s="1"/>
  <c r="L171" i="2"/>
  <c r="M171" i="2" s="1"/>
  <c r="L172" i="2"/>
  <c r="M172" i="2" s="1"/>
  <c r="L173" i="2"/>
  <c r="M173" i="2" s="1"/>
  <c r="L174" i="2"/>
  <c r="M174" i="2" s="1"/>
  <c r="L175" i="2"/>
  <c r="M175" i="2" s="1"/>
  <c r="L176" i="2"/>
  <c r="M176" i="2" s="1"/>
  <c r="L177" i="2"/>
  <c r="M177" i="2" s="1"/>
  <c r="L178" i="2"/>
  <c r="M178" i="2" s="1"/>
  <c r="L179" i="2"/>
  <c r="M179" i="2" s="1"/>
  <c r="L180" i="2"/>
  <c r="M180" i="2" s="1"/>
  <c r="L181" i="2"/>
  <c r="L182" i="2"/>
  <c r="M182" i="2" s="1"/>
  <c r="L183" i="2"/>
  <c r="M183" i="2" s="1"/>
  <c r="L184" i="2"/>
  <c r="M184" i="2" s="1"/>
  <c r="L185" i="2"/>
  <c r="M185" i="2" s="1"/>
  <c r="L186" i="2"/>
  <c r="M186" i="2" s="1"/>
  <c r="L187" i="2"/>
  <c r="M187" i="2" s="1"/>
  <c r="L188" i="2"/>
  <c r="M188" i="2" s="1"/>
  <c r="L189" i="2"/>
  <c r="M189" i="2" s="1"/>
  <c r="L190" i="2"/>
  <c r="M190" i="2" s="1"/>
  <c r="L191" i="2"/>
  <c r="M191" i="2" s="1"/>
  <c r="L192" i="2"/>
  <c r="M192" i="2" s="1"/>
  <c r="L193" i="2"/>
  <c r="M193" i="2" s="1"/>
  <c r="L194" i="2"/>
  <c r="M194" i="2" s="1"/>
  <c r="L195" i="2"/>
  <c r="M195" i="2" s="1"/>
  <c r="L196" i="2"/>
  <c r="M196" i="2" s="1"/>
  <c r="L197" i="2"/>
  <c r="M197" i="2" s="1"/>
  <c r="L198" i="2"/>
  <c r="M198" i="2" s="1"/>
  <c r="L199" i="2"/>
  <c r="M199" i="2" s="1"/>
  <c r="L200" i="2"/>
  <c r="M200" i="2" s="1"/>
  <c r="L201" i="2"/>
  <c r="M201" i="2" s="1"/>
  <c r="L202" i="2"/>
  <c r="M202" i="2" s="1"/>
  <c r="L203" i="2"/>
  <c r="M203" i="2" s="1"/>
  <c r="L204" i="2"/>
  <c r="M204" i="2" s="1"/>
  <c r="L205" i="2"/>
  <c r="M205" i="2" s="1"/>
  <c r="L206" i="2"/>
  <c r="M206" i="2" s="1"/>
  <c r="L207" i="2"/>
  <c r="L208" i="2"/>
  <c r="M208" i="2" s="1"/>
  <c r="L209" i="2"/>
  <c r="L210" i="2"/>
  <c r="M210" i="2" s="1"/>
  <c r="L211" i="2"/>
  <c r="M211" i="2" s="1"/>
  <c r="L212" i="2"/>
  <c r="M212" i="2" s="1"/>
  <c r="L213" i="2"/>
  <c r="M213" i="2" s="1"/>
  <c r="L214" i="2"/>
  <c r="M214" i="2" s="1"/>
  <c r="L215" i="2"/>
  <c r="M215" i="2" s="1"/>
  <c r="L216" i="2"/>
  <c r="M216" i="2" s="1"/>
  <c r="L217" i="2"/>
  <c r="M217" i="2" s="1"/>
  <c r="L218" i="2"/>
  <c r="M218" i="2" s="1"/>
  <c r="L219" i="2"/>
  <c r="M219" i="2" s="1"/>
  <c r="L220" i="2"/>
  <c r="M220" i="2" s="1"/>
  <c r="L221" i="2"/>
  <c r="M221" i="2" s="1"/>
  <c r="L222" i="2"/>
  <c r="M222" i="2" s="1"/>
  <c r="L223" i="2"/>
  <c r="L224" i="2"/>
  <c r="M224" i="2" s="1"/>
  <c r="L225" i="2"/>
  <c r="M225" i="2" s="1"/>
  <c r="L226" i="2"/>
  <c r="M226" i="2" s="1"/>
  <c r="L227" i="2"/>
  <c r="M227" i="2" s="1"/>
  <c r="L228" i="2"/>
  <c r="L229" i="2"/>
  <c r="M229" i="2" s="1"/>
  <c r="L230" i="2"/>
  <c r="M230" i="2" s="1"/>
  <c r="L231" i="2"/>
  <c r="M231" i="2" s="1"/>
  <c r="L232" i="2"/>
  <c r="M232" i="2" s="1"/>
  <c r="L233" i="2"/>
  <c r="M233" i="2" s="1"/>
  <c r="L234" i="2"/>
  <c r="M234" i="2" s="1"/>
  <c r="L235" i="2"/>
  <c r="M235" i="2" s="1"/>
  <c r="L236" i="2"/>
  <c r="M236" i="2" s="1"/>
  <c r="L237" i="2"/>
  <c r="M237" i="2" s="1"/>
  <c r="L238" i="2"/>
  <c r="M238" i="2" s="1"/>
  <c r="L239" i="2"/>
  <c r="M239" i="2" s="1"/>
  <c r="L240" i="2"/>
  <c r="M240" i="2" s="1"/>
  <c r="L241" i="2"/>
  <c r="M241" i="2" s="1"/>
  <c r="L242" i="2"/>
  <c r="M242" i="2" s="1"/>
  <c r="L243" i="2"/>
  <c r="M243" i="2" s="1"/>
  <c r="L244" i="2"/>
  <c r="L245" i="2"/>
  <c r="L246" i="2"/>
  <c r="M246" i="2" s="1"/>
  <c r="L247" i="2"/>
  <c r="M247" i="2" s="1"/>
  <c r="L248" i="2"/>
  <c r="M248" i="2" s="1"/>
  <c r="L249" i="2"/>
  <c r="M249" i="2" s="1"/>
  <c r="L250" i="2"/>
  <c r="M250" i="2" s="1"/>
  <c r="L251" i="2"/>
  <c r="M251" i="2" s="1"/>
  <c r="L252" i="2"/>
  <c r="M252" i="2" s="1"/>
  <c r="L253" i="2"/>
  <c r="M253" i="2" s="1"/>
  <c r="L254" i="2"/>
  <c r="M254" i="2" s="1"/>
  <c r="L255" i="2"/>
  <c r="M255" i="2" s="1"/>
  <c r="L256" i="2"/>
  <c r="M256" i="2" s="1"/>
  <c r="L257" i="2"/>
  <c r="M257" i="2" s="1"/>
  <c r="L258" i="2"/>
  <c r="M258" i="2" s="1"/>
  <c r="L259" i="2"/>
  <c r="M259" i="2" s="1"/>
  <c r="L260" i="2"/>
  <c r="M260" i="2" s="1"/>
  <c r="L261" i="2"/>
  <c r="M261" i="2" s="1"/>
  <c r="L262" i="2"/>
  <c r="M262" i="2" s="1"/>
  <c r="L263" i="2"/>
  <c r="M263" i="2" s="1"/>
  <c r="L264" i="2"/>
  <c r="M264" i="2" s="1"/>
  <c r="L265" i="2"/>
  <c r="M265" i="2" s="1"/>
  <c r="L266" i="2"/>
  <c r="M266" i="2" s="1"/>
  <c r="L267" i="2"/>
  <c r="M267" i="2" s="1"/>
  <c r="L268" i="2"/>
  <c r="M268" i="2" s="1"/>
  <c r="L269" i="2"/>
  <c r="M269" i="2" s="1"/>
  <c r="L270" i="2"/>
  <c r="M270" i="2" s="1"/>
  <c r="L271" i="2"/>
  <c r="M271" i="2" s="1"/>
  <c r="L272" i="2"/>
  <c r="M272" i="2" s="1"/>
  <c r="L273" i="2"/>
  <c r="M273" i="2" s="1"/>
  <c r="L274" i="2"/>
  <c r="M274" i="2" s="1"/>
  <c r="L275" i="2"/>
  <c r="M275" i="2" s="1"/>
  <c r="L276" i="2"/>
  <c r="M276" i="2" s="1"/>
  <c r="L277" i="2"/>
  <c r="M277" i="2" s="1"/>
  <c r="L278" i="2"/>
  <c r="M278" i="2" s="1"/>
  <c r="L279" i="2"/>
  <c r="M279" i="2" s="1"/>
  <c r="L280" i="2"/>
  <c r="M280" i="2" s="1"/>
  <c r="L281" i="2"/>
  <c r="M281" i="2" s="1"/>
  <c r="L282" i="2"/>
  <c r="M282" i="2" s="1"/>
  <c r="L283" i="2"/>
  <c r="M283" i="2" s="1"/>
  <c r="L284" i="2"/>
  <c r="M284" i="2" s="1"/>
  <c r="L285" i="2"/>
  <c r="M285" i="2" s="1"/>
  <c r="L286" i="2"/>
  <c r="M286" i="2" s="1"/>
  <c r="L287" i="2"/>
  <c r="M287" i="2" s="1"/>
  <c r="L288" i="2"/>
  <c r="M288" i="2" s="1"/>
  <c r="L289" i="2"/>
  <c r="M289" i="2" s="1"/>
  <c r="L290" i="2"/>
  <c r="M290" i="2" s="1"/>
  <c r="L291" i="2"/>
  <c r="M291" i="2" s="1"/>
  <c r="L292" i="2"/>
  <c r="M292" i="2" s="1"/>
  <c r="L293" i="2"/>
  <c r="M293" i="2" s="1"/>
  <c r="L294" i="2"/>
  <c r="M294" i="2" s="1"/>
  <c r="L295" i="2"/>
  <c r="M295" i="2" s="1"/>
  <c r="L296" i="2"/>
  <c r="M296" i="2" s="1"/>
  <c r="L297" i="2"/>
  <c r="M297" i="2" s="1"/>
  <c r="L298" i="2"/>
  <c r="M298" i="2" s="1"/>
  <c r="L299" i="2"/>
  <c r="M299" i="2" s="1"/>
  <c r="L300" i="2"/>
  <c r="M300" i="2" s="1"/>
  <c r="L301" i="2"/>
  <c r="M301" i="2" s="1"/>
  <c r="L302" i="2"/>
  <c r="M302" i="2" s="1"/>
  <c r="L303" i="2"/>
  <c r="M303" i="2" s="1"/>
  <c r="L304" i="2"/>
  <c r="M304" i="2" s="1"/>
  <c r="L305" i="2"/>
  <c r="M305" i="2" s="1"/>
  <c r="L306" i="2"/>
  <c r="M306" i="2" s="1"/>
  <c r="L307" i="2"/>
  <c r="M307" i="2" s="1"/>
  <c r="L308" i="2"/>
  <c r="M308" i="2" s="1"/>
  <c r="L309" i="2"/>
  <c r="M309" i="2" s="1"/>
  <c r="L310" i="2"/>
  <c r="M310" i="2" s="1"/>
  <c r="L311" i="2"/>
  <c r="M311" i="2" s="1"/>
  <c r="L312" i="2"/>
  <c r="M312" i="2" s="1"/>
  <c r="L313" i="2"/>
  <c r="M313" i="2" s="1"/>
  <c r="L314" i="2"/>
  <c r="M314" i="2" s="1"/>
  <c r="L315" i="2"/>
  <c r="M315" i="2" s="1"/>
  <c r="L316" i="2"/>
  <c r="M316" i="2" s="1"/>
  <c r="L317" i="2"/>
  <c r="M317" i="2" s="1"/>
  <c r="L318" i="2"/>
  <c r="M318" i="2" s="1"/>
  <c r="L319" i="2"/>
  <c r="M319" i="2" s="1"/>
  <c r="L320" i="2"/>
  <c r="M320" i="2" s="1"/>
  <c r="L321" i="2"/>
  <c r="M321" i="2" s="1"/>
  <c r="L322" i="2"/>
  <c r="M322" i="2" s="1"/>
  <c r="L323" i="2"/>
  <c r="M323" i="2" s="1"/>
  <c r="L324" i="2"/>
  <c r="M324" i="2" s="1"/>
  <c r="L325" i="2"/>
  <c r="M325" i="2" s="1"/>
  <c r="L326" i="2"/>
  <c r="M326" i="2" s="1"/>
  <c r="L327" i="2"/>
  <c r="M327" i="2" s="1"/>
  <c r="L328" i="2"/>
  <c r="M328" i="2" s="1"/>
  <c r="L329" i="2"/>
  <c r="M329" i="2" s="1"/>
  <c r="L330" i="2"/>
  <c r="M330" i="2" s="1"/>
  <c r="L331" i="2"/>
  <c r="M331" i="2" s="1"/>
  <c r="L332" i="2"/>
  <c r="M332" i="2" s="1"/>
  <c r="L333" i="2"/>
  <c r="M333" i="2" s="1"/>
  <c r="L334" i="2"/>
  <c r="M334" i="2" s="1"/>
  <c r="L335" i="2"/>
  <c r="M335" i="2" s="1"/>
  <c r="L336" i="2"/>
  <c r="M336" i="2" s="1"/>
  <c r="L337" i="2"/>
  <c r="M337" i="2" s="1"/>
  <c r="L338" i="2"/>
  <c r="M338" i="2" s="1"/>
  <c r="L339" i="2"/>
  <c r="M339" i="2" s="1"/>
  <c r="L340" i="2"/>
  <c r="M340" i="2" s="1"/>
  <c r="L341" i="2"/>
  <c r="M341" i="2" s="1"/>
  <c r="L342" i="2"/>
  <c r="M342" i="2" s="1"/>
  <c r="L343" i="2"/>
  <c r="M343" i="2" s="1"/>
  <c r="L344" i="2"/>
  <c r="M344" i="2" s="1"/>
  <c r="L345" i="2"/>
  <c r="M345" i="2" s="1"/>
  <c r="L346" i="2"/>
  <c r="M346" i="2" s="1"/>
  <c r="L347" i="2"/>
  <c r="M347" i="2" s="1"/>
  <c r="L348" i="2"/>
  <c r="M348" i="2" s="1"/>
  <c r="L349" i="2"/>
  <c r="M349" i="2" s="1"/>
  <c r="L350" i="2"/>
  <c r="M350" i="2" s="1"/>
  <c r="L351" i="2"/>
  <c r="M351" i="2" s="1"/>
  <c r="L352" i="2"/>
  <c r="M352" i="2" s="1"/>
  <c r="L353" i="2"/>
  <c r="M353" i="2" s="1"/>
  <c r="L354" i="2"/>
  <c r="M354" i="2" s="1"/>
  <c r="L355" i="2"/>
  <c r="M355" i="2" s="1"/>
  <c r="L356" i="2"/>
  <c r="M356" i="2" s="1"/>
  <c r="L357" i="2"/>
  <c r="M357" i="2" s="1"/>
  <c r="L358" i="2"/>
  <c r="M358" i="2" s="1"/>
  <c r="L359" i="2"/>
  <c r="M359" i="2" s="1"/>
  <c r="L360" i="2"/>
  <c r="M360" i="2" s="1"/>
  <c r="L361" i="2"/>
  <c r="M361" i="2" s="1"/>
  <c r="L362" i="2"/>
  <c r="M362" i="2" s="1"/>
  <c r="L363" i="2"/>
  <c r="M363" i="2" s="1"/>
  <c r="L364" i="2"/>
  <c r="M364" i="2" s="1"/>
  <c r="L365" i="2"/>
  <c r="M365" i="2" s="1"/>
  <c r="L366" i="2"/>
  <c r="M366" i="2" s="1"/>
  <c r="L367" i="2"/>
  <c r="M367" i="2" s="1"/>
  <c r="L368" i="2"/>
  <c r="M368" i="2" s="1"/>
  <c r="L369" i="2"/>
  <c r="M369" i="2" s="1"/>
  <c r="L370" i="2"/>
  <c r="M370" i="2" s="1"/>
  <c r="L371" i="2"/>
  <c r="M371" i="2" s="1"/>
  <c r="L372" i="2"/>
  <c r="M372" i="2" s="1"/>
  <c r="L373" i="2"/>
  <c r="M373" i="2" s="1"/>
  <c r="L374" i="2"/>
  <c r="M374" i="2" s="1"/>
  <c r="L375" i="2"/>
  <c r="M375" i="2" s="1"/>
  <c r="L376" i="2"/>
  <c r="M376" i="2" s="1"/>
  <c r="L377" i="2"/>
  <c r="M377" i="2" s="1"/>
  <c r="L378" i="2"/>
  <c r="M378" i="2" s="1"/>
  <c r="L379" i="2"/>
  <c r="M379" i="2" s="1"/>
  <c r="L380" i="2"/>
  <c r="M380" i="2" s="1"/>
  <c r="L381" i="2"/>
  <c r="M381" i="2" s="1"/>
  <c r="L382" i="2"/>
  <c r="M382" i="2" s="1"/>
  <c r="L383" i="2"/>
  <c r="M383" i="2" s="1"/>
  <c r="L384" i="2"/>
  <c r="M384" i="2" s="1"/>
  <c r="L385" i="2"/>
  <c r="M385" i="2" s="1"/>
  <c r="L386" i="2"/>
  <c r="M386" i="2" s="1"/>
  <c r="L387" i="2"/>
  <c r="M387" i="2" s="1"/>
  <c r="L388" i="2"/>
  <c r="M388" i="2" s="1"/>
  <c r="L389" i="2"/>
  <c r="M389" i="2" s="1"/>
  <c r="L390" i="2"/>
  <c r="M390" i="2" s="1"/>
  <c r="L391" i="2"/>
  <c r="M391" i="2" s="1"/>
  <c r="L392" i="2"/>
  <c r="M392" i="2" s="1"/>
  <c r="L393" i="2"/>
  <c r="M393" i="2" s="1"/>
  <c r="L394" i="2"/>
  <c r="M394" i="2" s="1"/>
  <c r="L395" i="2"/>
  <c r="M395" i="2" s="1"/>
  <c r="L396" i="2"/>
  <c r="M396" i="2" s="1"/>
  <c r="L397" i="2"/>
  <c r="M397" i="2" s="1"/>
  <c r="L398" i="2"/>
  <c r="M398" i="2" s="1"/>
  <c r="L399" i="2"/>
  <c r="M399" i="2" s="1"/>
  <c r="L400" i="2"/>
  <c r="M400" i="2" s="1"/>
  <c r="L401" i="2"/>
  <c r="M401" i="2" s="1"/>
  <c r="L402" i="2"/>
  <c r="M402" i="2" s="1"/>
  <c r="L403" i="2"/>
  <c r="M403" i="2" s="1"/>
  <c r="L404" i="2"/>
  <c r="M404" i="2" s="1"/>
  <c r="L405" i="2"/>
  <c r="M405" i="2" s="1"/>
  <c r="L406" i="2"/>
  <c r="M406" i="2" s="1"/>
  <c r="L407" i="2"/>
  <c r="M407" i="2" s="1"/>
  <c r="L408" i="2"/>
  <c r="M408" i="2" s="1"/>
  <c r="L409" i="2"/>
  <c r="M409" i="2" s="1"/>
  <c r="L410" i="2"/>
  <c r="M410" i="2" s="1"/>
  <c r="L411" i="2"/>
  <c r="M411" i="2" s="1"/>
  <c r="L412" i="2"/>
  <c r="M412" i="2" s="1"/>
  <c r="L413" i="2"/>
  <c r="M413" i="2" s="1"/>
  <c r="L414" i="2"/>
  <c r="M414" i="2" s="1"/>
  <c r="L415" i="2"/>
  <c r="M415" i="2" s="1"/>
  <c r="L416" i="2"/>
  <c r="M416" i="2" s="1"/>
  <c r="L417" i="2"/>
  <c r="M417" i="2" s="1"/>
  <c r="L418" i="2"/>
  <c r="M418" i="2" s="1"/>
  <c r="L419" i="2"/>
  <c r="M419" i="2" s="1"/>
  <c r="L420" i="2"/>
  <c r="M420" i="2" s="1"/>
  <c r="L421" i="2"/>
  <c r="M421" i="2" s="1"/>
  <c r="L422" i="2"/>
  <c r="M422" i="2" s="1"/>
  <c r="L423" i="2"/>
  <c r="M423" i="2" s="1"/>
  <c r="L424" i="2"/>
  <c r="M424" i="2" s="1"/>
  <c r="L425" i="2"/>
  <c r="M425" i="2" s="1"/>
  <c r="L426" i="2"/>
  <c r="M426" i="2" s="1"/>
  <c r="L427" i="2"/>
  <c r="M427" i="2" s="1"/>
  <c r="L428" i="2"/>
  <c r="M428" i="2" s="1"/>
  <c r="L429" i="2"/>
  <c r="M429" i="2" s="1"/>
  <c r="L430" i="2"/>
  <c r="M430" i="2" s="1"/>
  <c r="L431" i="2"/>
  <c r="M431" i="2" s="1"/>
  <c r="L432" i="2"/>
  <c r="M432" i="2" s="1"/>
  <c r="L433" i="2"/>
  <c r="M433" i="2" s="1"/>
  <c r="L434" i="2"/>
  <c r="M434" i="2" s="1"/>
  <c r="L435" i="2"/>
  <c r="M435" i="2" s="1"/>
  <c r="L436" i="2"/>
  <c r="M436" i="2" s="1"/>
  <c r="L437" i="2"/>
  <c r="M437" i="2" s="1"/>
  <c r="L438" i="2"/>
  <c r="M438" i="2" s="1"/>
  <c r="L439" i="2"/>
  <c r="M439" i="2" s="1"/>
  <c r="L440" i="2"/>
  <c r="M440" i="2" s="1"/>
  <c r="L441" i="2"/>
  <c r="M441" i="2" s="1"/>
  <c r="L442" i="2"/>
  <c r="M442" i="2" s="1"/>
  <c r="L443" i="2"/>
  <c r="M443" i="2" s="1"/>
  <c r="L444" i="2"/>
  <c r="M444" i="2" s="1"/>
  <c r="L445" i="2"/>
  <c r="M445" i="2" s="1"/>
  <c r="L446" i="2"/>
  <c r="M446" i="2" s="1"/>
  <c r="L447" i="2"/>
  <c r="M447" i="2" s="1"/>
  <c r="L448" i="2"/>
  <c r="M448" i="2" s="1"/>
  <c r="L449" i="2"/>
  <c r="M449" i="2" s="1"/>
  <c r="L450" i="2"/>
  <c r="M450" i="2" s="1"/>
  <c r="L451" i="2"/>
  <c r="M451" i="2" s="1"/>
  <c r="L452" i="2"/>
  <c r="M452" i="2" s="1"/>
  <c r="L453" i="2"/>
  <c r="M453" i="2" s="1"/>
  <c r="L454" i="2"/>
  <c r="M454" i="2" s="1"/>
  <c r="L455" i="2"/>
  <c r="M455" i="2" s="1"/>
  <c r="L456" i="2"/>
  <c r="M456" i="2" s="1"/>
  <c r="L457" i="2"/>
  <c r="M457" i="2" s="1"/>
  <c r="L458" i="2"/>
  <c r="M458" i="2" s="1"/>
  <c r="L459" i="2"/>
  <c r="M459" i="2" s="1"/>
  <c r="L460" i="2"/>
  <c r="M460" i="2" s="1"/>
  <c r="L461" i="2"/>
  <c r="M461" i="2" s="1"/>
  <c r="L462" i="2"/>
  <c r="M462" i="2" s="1"/>
  <c r="L463" i="2"/>
  <c r="M463" i="2" s="1"/>
  <c r="L464" i="2"/>
  <c r="M464" i="2" s="1"/>
  <c r="L465" i="2"/>
  <c r="M465" i="2" s="1"/>
  <c r="L466" i="2"/>
  <c r="M466" i="2" s="1"/>
  <c r="L467" i="2"/>
  <c r="M467" i="2" s="1"/>
  <c r="L468" i="2"/>
  <c r="M468" i="2" s="1"/>
  <c r="L469" i="2"/>
  <c r="M469" i="2" s="1"/>
  <c r="L470" i="2"/>
  <c r="M470" i="2" s="1"/>
  <c r="L471" i="2"/>
  <c r="M471" i="2" s="1"/>
  <c r="L472" i="2"/>
  <c r="M472" i="2" s="1"/>
  <c r="L473" i="2"/>
  <c r="M473" i="2" s="1"/>
  <c r="L474" i="2"/>
  <c r="M474" i="2" s="1"/>
  <c r="L475" i="2"/>
  <c r="M475" i="2" s="1"/>
  <c r="L476" i="2"/>
  <c r="M476" i="2" s="1"/>
  <c r="L477" i="2"/>
  <c r="M477" i="2" s="1"/>
  <c r="L478" i="2"/>
  <c r="M478" i="2" s="1"/>
  <c r="L479" i="2"/>
  <c r="M479" i="2" s="1"/>
  <c r="L480" i="2"/>
  <c r="M480" i="2" s="1"/>
  <c r="L481" i="2"/>
  <c r="M481" i="2" s="1"/>
  <c r="L482" i="2"/>
  <c r="M482" i="2" s="1"/>
  <c r="L483" i="2"/>
  <c r="M483" i="2" s="1"/>
  <c r="L484" i="2"/>
  <c r="M484" i="2" s="1"/>
  <c r="L485" i="2"/>
  <c r="M485" i="2" s="1"/>
  <c r="L486" i="2"/>
  <c r="M486" i="2" s="1"/>
  <c r="L487" i="2"/>
  <c r="M487" i="2" s="1"/>
  <c r="L488" i="2"/>
  <c r="M488" i="2" s="1"/>
  <c r="L489" i="2"/>
  <c r="M489" i="2" s="1"/>
  <c r="L490" i="2"/>
  <c r="M490" i="2" s="1"/>
  <c r="L491" i="2"/>
  <c r="M491" i="2" s="1"/>
  <c r="L492" i="2"/>
  <c r="M492" i="2" s="1"/>
  <c r="L493" i="2"/>
  <c r="M493" i="2" s="1"/>
  <c r="L494" i="2"/>
  <c r="M494" i="2" s="1"/>
  <c r="L495" i="2"/>
  <c r="M495" i="2" s="1"/>
  <c r="L496" i="2"/>
  <c r="M496" i="2" s="1"/>
  <c r="L497" i="2"/>
  <c r="M497" i="2" s="1"/>
  <c r="L498" i="2"/>
  <c r="M498" i="2" s="1"/>
  <c r="L499" i="2"/>
  <c r="M499" i="2" s="1"/>
  <c r="L500" i="2"/>
  <c r="M500" i="2" s="1"/>
  <c r="L501" i="2"/>
  <c r="M501" i="2" s="1"/>
  <c r="L502" i="2"/>
  <c r="M502" i="2" s="1"/>
  <c r="L503" i="2"/>
  <c r="M503" i="2" s="1"/>
  <c r="L504" i="2"/>
  <c r="M504" i="2" s="1"/>
  <c r="L505" i="2"/>
  <c r="M505" i="2" s="1"/>
  <c r="L506" i="2"/>
  <c r="M506" i="2" s="1"/>
  <c r="L507" i="2"/>
  <c r="M507" i="2" s="1"/>
  <c r="L508" i="2"/>
  <c r="M508" i="2" s="1"/>
  <c r="L509" i="2"/>
  <c r="M509" i="2" s="1"/>
  <c r="L510" i="2"/>
  <c r="M510" i="2" s="1"/>
  <c r="L511" i="2"/>
  <c r="M511" i="2" s="1"/>
  <c r="L512" i="2"/>
  <c r="M512" i="2" s="1"/>
  <c r="L513" i="2"/>
  <c r="M513" i="2" s="1"/>
  <c r="L514" i="2"/>
  <c r="M514" i="2" s="1"/>
  <c r="L515" i="2"/>
  <c r="M515" i="2" s="1"/>
  <c r="L516" i="2"/>
  <c r="M516" i="2" s="1"/>
  <c r="L517" i="2"/>
  <c r="M517" i="2" s="1"/>
  <c r="L518" i="2"/>
  <c r="M518" i="2" s="1"/>
  <c r="L519" i="2"/>
  <c r="M519" i="2" s="1"/>
  <c r="L520" i="2"/>
  <c r="M520" i="2" s="1"/>
  <c r="L521" i="2"/>
  <c r="M521" i="2" s="1"/>
  <c r="L522" i="2"/>
  <c r="M522" i="2" s="1"/>
  <c r="L523" i="2"/>
  <c r="M523" i="2" s="1"/>
  <c r="L524" i="2"/>
  <c r="M524" i="2" s="1"/>
  <c r="L525" i="2"/>
  <c r="M525" i="2" s="1"/>
  <c r="L526" i="2"/>
  <c r="M526" i="2" s="1"/>
  <c r="L527" i="2"/>
  <c r="M527" i="2" s="1"/>
  <c r="L528" i="2"/>
  <c r="M528" i="2" s="1"/>
  <c r="L529" i="2"/>
  <c r="M529" i="2" s="1"/>
  <c r="L530" i="2"/>
  <c r="M530" i="2" s="1"/>
  <c r="L531" i="2"/>
  <c r="M531" i="2" s="1"/>
  <c r="L532" i="2"/>
  <c r="M532" i="2" s="1"/>
  <c r="L533" i="2"/>
  <c r="M533" i="2" s="1"/>
  <c r="L534" i="2"/>
  <c r="M534" i="2" s="1"/>
  <c r="L535" i="2"/>
  <c r="M535" i="2" s="1"/>
  <c r="L536" i="2"/>
  <c r="M536" i="2" s="1"/>
  <c r="L537" i="2"/>
  <c r="M537" i="2" s="1"/>
  <c r="L538" i="2"/>
  <c r="M538" i="2" s="1"/>
  <c r="L539" i="2"/>
  <c r="M539" i="2" s="1"/>
  <c r="L540" i="2"/>
  <c r="M540" i="2" s="1"/>
  <c r="L541" i="2"/>
  <c r="M541" i="2" s="1"/>
  <c r="L542" i="2"/>
  <c r="M542" i="2" s="1"/>
  <c r="L543" i="2"/>
  <c r="M543" i="2" s="1"/>
  <c r="L544" i="2"/>
  <c r="M544" i="2" s="1"/>
  <c r="L545" i="2"/>
  <c r="M545" i="2" s="1"/>
  <c r="L546" i="2"/>
  <c r="M546" i="2" s="1"/>
  <c r="L547" i="2"/>
  <c r="M547" i="2" s="1"/>
  <c r="L548" i="2"/>
  <c r="M548" i="2" s="1"/>
  <c r="L549" i="2"/>
  <c r="M549" i="2" s="1"/>
  <c r="L550" i="2"/>
  <c r="M550" i="2" s="1"/>
  <c r="L551" i="2"/>
  <c r="M551" i="2" s="1"/>
  <c r="L552" i="2"/>
  <c r="M552" i="2" s="1"/>
  <c r="L553" i="2"/>
  <c r="M553" i="2" s="1"/>
  <c r="L554" i="2"/>
  <c r="M554" i="2" s="1"/>
  <c r="L555" i="2"/>
  <c r="M555" i="2" s="1"/>
  <c r="L556" i="2"/>
  <c r="M556" i="2" s="1"/>
  <c r="L557" i="2"/>
  <c r="M557" i="2" s="1"/>
  <c r="L558" i="2"/>
  <c r="M558" i="2" s="1"/>
  <c r="L559" i="2"/>
  <c r="M559" i="2" s="1"/>
  <c r="L560" i="2"/>
  <c r="M560" i="2" s="1"/>
  <c r="L561" i="2"/>
  <c r="M561" i="2" s="1"/>
  <c r="L562" i="2"/>
  <c r="M562" i="2" s="1"/>
  <c r="L563" i="2"/>
  <c r="M563" i="2" s="1"/>
  <c r="L564" i="2"/>
  <c r="M564" i="2" s="1"/>
  <c r="L565" i="2"/>
  <c r="M565" i="2" s="1"/>
  <c r="L566" i="2"/>
  <c r="M566" i="2" s="1"/>
  <c r="L567" i="2"/>
  <c r="M567" i="2" s="1"/>
  <c r="L568" i="2"/>
  <c r="M568" i="2" s="1"/>
  <c r="L569" i="2"/>
  <c r="M569" i="2" s="1"/>
  <c r="L570" i="2"/>
  <c r="M570" i="2" s="1"/>
  <c r="L571" i="2"/>
  <c r="M571" i="2" s="1"/>
  <c r="L572" i="2"/>
  <c r="M572" i="2" s="1"/>
  <c r="L573" i="2"/>
  <c r="M573" i="2" s="1"/>
  <c r="L574" i="2"/>
  <c r="M574" i="2" s="1"/>
  <c r="L575" i="2"/>
  <c r="M575" i="2" s="1"/>
  <c r="L576" i="2"/>
  <c r="M576" i="2" s="1"/>
  <c r="L577" i="2"/>
  <c r="M577" i="2" s="1"/>
  <c r="L578" i="2"/>
  <c r="M578" i="2" s="1"/>
  <c r="L579" i="2"/>
  <c r="M579" i="2" s="1"/>
  <c r="L580" i="2"/>
  <c r="M580" i="2" s="1"/>
  <c r="L581" i="2"/>
  <c r="M581" i="2" s="1"/>
  <c r="L582" i="2"/>
  <c r="M582" i="2" s="1"/>
  <c r="L583" i="2"/>
  <c r="M583" i="2" s="1"/>
  <c r="L584" i="2"/>
  <c r="M584" i="2" s="1"/>
  <c r="L585" i="2"/>
  <c r="M585" i="2" s="1"/>
  <c r="L586" i="2"/>
  <c r="M586" i="2" s="1"/>
  <c r="L587" i="2"/>
  <c r="M587" i="2" s="1"/>
  <c r="L588" i="2"/>
  <c r="M588" i="2" s="1"/>
  <c r="L589" i="2"/>
  <c r="M589" i="2" s="1"/>
  <c r="L590" i="2"/>
  <c r="M590" i="2" s="1"/>
  <c r="L591" i="2"/>
  <c r="M591" i="2" s="1"/>
  <c r="L592" i="2"/>
  <c r="M592" i="2" s="1"/>
  <c r="L593" i="2"/>
  <c r="M593" i="2" s="1"/>
  <c r="L594" i="2"/>
  <c r="M594" i="2" s="1"/>
  <c r="L595" i="2"/>
  <c r="M595" i="2" s="1"/>
  <c r="L596" i="2"/>
  <c r="M596" i="2" s="1"/>
  <c r="L597" i="2"/>
  <c r="M597" i="2" s="1"/>
  <c r="L598" i="2"/>
  <c r="M598" i="2" s="1"/>
  <c r="L599" i="2"/>
  <c r="M599" i="2" s="1"/>
  <c r="L600" i="2"/>
  <c r="M600" i="2" s="1"/>
  <c r="L601" i="2"/>
  <c r="M601" i="2" s="1"/>
  <c r="L602" i="2"/>
  <c r="M602" i="2" s="1"/>
  <c r="L603" i="2"/>
  <c r="M603" i="2" s="1"/>
  <c r="L604" i="2"/>
  <c r="M604" i="2" s="1"/>
  <c r="L605" i="2"/>
  <c r="M605" i="2" s="1"/>
  <c r="L606" i="2"/>
  <c r="M606" i="2" s="1"/>
  <c r="L607" i="2"/>
  <c r="M607" i="2" s="1"/>
  <c r="L608" i="2"/>
  <c r="M608" i="2" s="1"/>
  <c r="L609" i="2"/>
  <c r="M609" i="2" s="1"/>
  <c r="L610" i="2"/>
  <c r="M610" i="2" s="1"/>
  <c r="L611" i="2"/>
  <c r="M611" i="2" s="1"/>
  <c r="L612" i="2"/>
  <c r="M612" i="2" s="1"/>
  <c r="L613" i="2"/>
  <c r="M613" i="2" s="1"/>
  <c r="L614" i="2"/>
  <c r="M614" i="2" s="1"/>
  <c r="L615" i="2"/>
  <c r="M615" i="2" s="1"/>
  <c r="L616" i="2"/>
  <c r="M616" i="2" s="1"/>
  <c r="L617" i="2"/>
  <c r="M617" i="2" s="1"/>
  <c r="L618" i="2"/>
  <c r="M618" i="2" s="1"/>
  <c r="L619" i="2"/>
  <c r="M619" i="2" s="1"/>
  <c r="L620" i="2"/>
  <c r="M620" i="2" s="1"/>
  <c r="L621" i="2"/>
  <c r="M621" i="2" s="1"/>
  <c r="L622" i="2"/>
  <c r="M622" i="2" s="1"/>
  <c r="L623" i="2"/>
  <c r="M623" i="2" s="1"/>
  <c r="L624" i="2"/>
  <c r="M624" i="2" s="1"/>
  <c r="L625" i="2"/>
  <c r="M625" i="2" s="1"/>
  <c r="L626" i="2"/>
  <c r="M626" i="2" s="1"/>
  <c r="L627" i="2"/>
  <c r="M627" i="2" s="1"/>
  <c r="L628" i="2"/>
  <c r="M628" i="2" s="1"/>
  <c r="L629" i="2"/>
  <c r="M629" i="2" s="1"/>
  <c r="L630" i="2"/>
  <c r="M630" i="2" s="1"/>
  <c r="L631" i="2"/>
  <c r="M631" i="2" s="1"/>
  <c r="L632" i="2"/>
  <c r="M632" i="2" s="1"/>
  <c r="L633" i="2"/>
  <c r="M633" i="2" s="1"/>
  <c r="L634" i="2"/>
  <c r="M634" i="2" s="1"/>
  <c r="L635" i="2"/>
  <c r="M635" i="2" s="1"/>
  <c r="L636" i="2"/>
  <c r="M636" i="2" s="1"/>
  <c r="L637" i="2"/>
  <c r="M637" i="2" s="1"/>
  <c r="L638" i="2"/>
  <c r="M638" i="2" s="1"/>
  <c r="L639" i="2"/>
  <c r="M639" i="2" s="1"/>
  <c r="L640" i="2"/>
  <c r="M640" i="2" s="1"/>
  <c r="L641" i="2"/>
  <c r="M641" i="2" s="1"/>
  <c r="L642" i="2"/>
  <c r="M642" i="2" s="1"/>
  <c r="L643" i="2"/>
  <c r="M643" i="2" s="1"/>
  <c r="L644" i="2"/>
  <c r="M644" i="2" s="1"/>
  <c r="L645" i="2"/>
  <c r="M645" i="2" s="1"/>
  <c r="L646" i="2"/>
  <c r="M646" i="2" s="1"/>
  <c r="L647" i="2"/>
  <c r="M647" i="2" s="1"/>
  <c r="L648" i="2"/>
  <c r="M648" i="2" s="1"/>
  <c r="L649" i="2"/>
  <c r="M649" i="2" s="1"/>
  <c r="L650" i="2"/>
  <c r="M650" i="2" s="1"/>
  <c r="L651" i="2"/>
  <c r="M651" i="2" s="1"/>
  <c r="L652" i="2"/>
  <c r="M652" i="2" s="1"/>
  <c r="L653" i="2"/>
  <c r="M653" i="2" s="1"/>
  <c r="L654" i="2"/>
  <c r="M654" i="2" s="1"/>
  <c r="L655" i="2"/>
  <c r="M655" i="2" s="1"/>
  <c r="L656" i="2"/>
  <c r="M656" i="2" s="1"/>
  <c r="L657" i="2"/>
  <c r="M657" i="2" s="1"/>
  <c r="L658" i="2"/>
  <c r="M658" i="2" s="1"/>
  <c r="L659" i="2"/>
  <c r="M659" i="2" s="1"/>
  <c r="L660" i="2"/>
  <c r="M660" i="2" s="1"/>
  <c r="L661" i="2"/>
  <c r="M661" i="2" s="1"/>
  <c r="L662" i="2"/>
  <c r="M662" i="2" s="1"/>
  <c r="L663" i="2"/>
  <c r="M663" i="2" s="1"/>
  <c r="L664" i="2"/>
  <c r="M664" i="2" s="1"/>
  <c r="L665" i="2"/>
  <c r="M665" i="2" s="1"/>
  <c r="L666" i="2"/>
  <c r="M666" i="2" s="1"/>
  <c r="L667" i="2"/>
  <c r="M667" i="2" s="1"/>
  <c r="L668" i="2"/>
  <c r="M668" i="2" s="1"/>
  <c r="L669" i="2"/>
  <c r="M669" i="2" s="1"/>
  <c r="L670" i="2"/>
  <c r="M670" i="2" s="1"/>
  <c r="L671" i="2"/>
  <c r="M671" i="2" s="1"/>
  <c r="L672" i="2"/>
  <c r="M672" i="2" s="1"/>
  <c r="L673" i="2"/>
  <c r="M673" i="2" s="1"/>
  <c r="L674" i="2"/>
  <c r="M674" i="2" s="1"/>
  <c r="L675" i="2"/>
  <c r="M675" i="2" s="1"/>
  <c r="L676" i="2"/>
  <c r="M676" i="2" s="1"/>
  <c r="L677" i="2"/>
  <c r="M677" i="2" s="1"/>
  <c r="L678" i="2"/>
  <c r="M678" i="2" s="1"/>
  <c r="L679" i="2"/>
  <c r="M679" i="2" s="1"/>
  <c r="L680" i="2"/>
  <c r="M680" i="2" s="1"/>
  <c r="L681" i="2"/>
  <c r="M681" i="2" s="1"/>
  <c r="L682" i="2"/>
  <c r="M682" i="2" s="1"/>
  <c r="L683" i="2"/>
  <c r="M683" i="2" s="1"/>
  <c r="L684" i="2"/>
  <c r="M684" i="2" s="1"/>
  <c r="L685" i="2"/>
  <c r="M685" i="2" s="1"/>
  <c r="L686" i="2"/>
  <c r="M686" i="2" s="1"/>
  <c r="L687" i="2"/>
  <c r="M687" i="2" s="1"/>
  <c r="L688" i="2"/>
  <c r="M688" i="2" s="1"/>
  <c r="L689" i="2"/>
  <c r="M689" i="2" s="1"/>
  <c r="L690" i="2"/>
  <c r="M690" i="2" s="1"/>
  <c r="L691" i="2"/>
  <c r="M691" i="2" s="1"/>
  <c r="L692" i="2"/>
  <c r="M692" i="2" s="1"/>
  <c r="L693" i="2"/>
  <c r="M693" i="2" s="1"/>
  <c r="L694" i="2"/>
  <c r="M694" i="2" s="1"/>
  <c r="L695" i="2"/>
  <c r="M695" i="2" s="1"/>
  <c r="L696" i="2"/>
  <c r="M696" i="2" s="1"/>
  <c r="L697" i="2"/>
  <c r="M697" i="2" s="1"/>
  <c r="L698" i="2"/>
  <c r="M698" i="2" s="1"/>
  <c r="L699" i="2"/>
  <c r="M699" i="2" s="1"/>
  <c r="L700" i="2"/>
  <c r="M700" i="2" s="1"/>
  <c r="L701" i="2"/>
  <c r="M701" i="2" s="1"/>
  <c r="L702" i="2"/>
  <c r="M702" i="2" s="1"/>
  <c r="L703" i="2"/>
  <c r="M703" i="2" s="1"/>
  <c r="L704" i="2"/>
  <c r="M704" i="2" s="1"/>
  <c r="L705" i="2"/>
  <c r="M705" i="2" s="1"/>
  <c r="L706" i="2"/>
  <c r="M706" i="2" s="1"/>
  <c r="L707" i="2"/>
  <c r="M707" i="2" s="1"/>
  <c r="L708" i="2"/>
  <c r="M708" i="2" s="1"/>
  <c r="L709" i="2"/>
  <c r="M709" i="2" s="1"/>
  <c r="L710" i="2"/>
  <c r="M710" i="2" s="1"/>
  <c r="L711" i="2"/>
  <c r="M711" i="2" s="1"/>
  <c r="L712" i="2"/>
  <c r="M712" i="2" s="1"/>
  <c r="L713" i="2"/>
  <c r="M713" i="2" s="1"/>
  <c r="L714" i="2"/>
  <c r="M714" i="2" s="1"/>
  <c r="L715" i="2"/>
  <c r="M715" i="2" s="1"/>
  <c r="L716" i="2"/>
  <c r="M716" i="2" s="1"/>
  <c r="L717" i="2"/>
  <c r="M717" i="2" s="1"/>
  <c r="L718" i="2"/>
  <c r="M718" i="2" s="1"/>
  <c r="L719" i="2"/>
  <c r="M719" i="2" s="1"/>
  <c r="L720" i="2"/>
  <c r="M720" i="2" s="1"/>
  <c r="L721" i="2"/>
  <c r="M721" i="2" s="1"/>
  <c r="L722" i="2"/>
  <c r="M722" i="2" s="1"/>
  <c r="L723" i="2"/>
  <c r="M723" i="2" s="1"/>
  <c r="L724" i="2"/>
  <c r="M724" i="2" s="1"/>
  <c r="L725" i="2"/>
  <c r="M725" i="2" s="1"/>
  <c r="L726" i="2"/>
  <c r="M726" i="2" s="1"/>
  <c r="L727" i="2"/>
  <c r="M727" i="2" s="1"/>
  <c r="L728" i="2"/>
  <c r="M728" i="2" s="1"/>
  <c r="L729" i="2"/>
  <c r="M729" i="2" s="1"/>
  <c r="L730" i="2"/>
  <c r="M730" i="2" s="1"/>
  <c r="L731" i="2"/>
  <c r="M731" i="2" s="1"/>
  <c r="L732" i="2"/>
  <c r="M732" i="2" s="1"/>
  <c r="L733" i="2"/>
  <c r="M733" i="2" s="1"/>
  <c r="L734" i="2"/>
  <c r="M734" i="2" s="1"/>
  <c r="L735" i="2"/>
  <c r="M735" i="2" s="1"/>
  <c r="L736" i="2"/>
  <c r="M736" i="2" s="1"/>
  <c r="L737" i="2"/>
  <c r="M737" i="2" s="1"/>
  <c r="L738" i="2"/>
  <c r="M738" i="2" s="1"/>
  <c r="L739" i="2"/>
  <c r="M739" i="2" s="1"/>
  <c r="L740" i="2"/>
  <c r="M740" i="2" s="1"/>
  <c r="L741" i="2"/>
  <c r="M741" i="2" s="1"/>
  <c r="L742" i="2"/>
  <c r="M742" i="2" s="1"/>
  <c r="L743" i="2"/>
  <c r="M743" i="2" s="1"/>
  <c r="L744" i="2"/>
  <c r="M744" i="2" s="1"/>
  <c r="L745" i="2"/>
  <c r="M745" i="2" s="1"/>
  <c r="L746" i="2"/>
  <c r="M746" i="2" s="1"/>
  <c r="L747" i="2"/>
  <c r="M747" i="2" s="1"/>
  <c r="L748" i="2"/>
  <c r="M748" i="2" s="1"/>
  <c r="L749" i="2"/>
  <c r="M749" i="2" s="1"/>
  <c r="L750" i="2"/>
  <c r="M750" i="2" s="1"/>
  <c r="L751" i="2"/>
  <c r="M751" i="2" s="1"/>
  <c r="L752" i="2"/>
  <c r="M752" i="2" s="1"/>
  <c r="L753" i="2"/>
  <c r="M753" i="2" s="1"/>
  <c r="L754" i="2"/>
  <c r="M754" i="2" s="1"/>
  <c r="L755" i="2"/>
  <c r="M755" i="2" s="1"/>
  <c r="L756" i="2"/>
  <c r="M756" i="2" s="1"/>
  <c r="L757" i="2"/>
  <c r="M757" i="2" s="1"/>
  <c r="L758" i="2"/>
  <c r="M758" i="2" s="1"/>
  <c r="L759" i="2"/>
  <c r="M759" i="2" s="1"/>
  <c r="L760" i="2"/>
  <c r="M760" i="2" s="1"/>
  <c r="L761" i="2"/>
  <c r="M761" i="2" s="1"/>
  <c r="L762" i="2"/>
  <c r="M762" i="2" s="1"/>
  <c r="L763" i="2"/>
  <c r="M763" i="2" s="1"/>
  <c r="L764" i="2"/>
  <c r="M764" i="2" s="1"/>
  <c r="L765" i="2"/>
  <c r="M765" i="2" s="1"/>
  <c r="L766" i="2"/>
  <c r="M766" i="2" s="1"/>
  <c r="L767" i="2"/>
  <c r="M767" i="2" s="1"/>
  <c r="L768" i="2"/>
  <c r="M768" i="2" s="1"/>
  <c r="L769" i="2"/>
  <c r="M769" i="2" s="1"/>
  <c r="L770" i="2"/>
  <c r="M770" i="2" s="1"/>
  <c r="L771" i="2"/>
  <c r="M771" i="2" s="1"/>
  <c r="L772" i="2"/>
  <c r="M772" i="2" s="1"/>
  <c r="L773" i="2"/>
  <c r="M773" i="2" s="1"/>
  <c r="L774" i="2"/>
  <c r="M774" i="2" s="1"/>
  <c r="L775" i="2"/>
  <c r="M775" i="2" s="1"/>
  <c r="L776" i="2"/>
  <c r="M776" i="2" s="1"/>
  <c r="L777" i="2"/>
  <c r="M777" i="2" s="1"/>
  <c r="L778" i="2"/>
  <c r="M778" i="2" s="1"/>
  <c r="L779" i="2"/>
  <c r="M779" i="2" s="1"/>
  <c r="L780" i="2"/>
  <c r="M780" i="2" s="1"/>
  <c r="L781" i="2"/>
  <c r="M781" i="2" s="1"/>
  <c r="L782" i="2"/>
  <c r="M782" i="2" s="1"/>
  <c r="L783" i="2"/>
  <c r="M783" i="2" s="1"/>
  <c r="L784" i="2"/>
  <c r="M784" i="2" s="1"/>
  <c r="L785" i="2"/>
  <c r="M785" i="2" s="1"/>
  <c r="L786" i="2"/>
  <c r="M786" i="2" s="1"/>
  <c r="L787" i="2"/>
  <c r="M787" i="2" s="1"/>
  <c r="L788" i="2"/>
  <c r="M788" i="2" s="1"/>
  <c r="L789" i="2"/>
  <c r="M789" i="2" s="1"/>
  <c r="L790" i="2"/>
  <c r="M790" i="2" s="1"/>
  <c r="L791" i="2"/>
  <c r="M791" i="2" s="1"/>
  <c r="L792" i="2"/>
  <c r="M792" i="2" s="1"/>
  <c r="L793" i="2"/>
  <c r="M793" i="2" s="1"/>
  <c r="L794" i="2"/>
  <c r="M794" i="2" s="1"/>
  <c r="L795" i="2"/>
  <c r="M795" i="2" s="1"/>
  <c r="L796" i="2"/>
  <c r="M796" i="2" s="1"/>
  <c r="L797" i="2"/>
  <c r="M797" i="2" s="1"/>
  <c r="L798" i="2"/>
  <c r="M798" i="2" s="1"/>
  <c r="L799" i="2"/>
  <c r="M799" i="2" s="1"/>
  <c r="L800" i="2"/>
  <c r="M800" i="2" s="1"/>
  <c r="L801" i="2"/>
  <c r="M801" i="2" s="1"/>
  <c r="L802" i="2"/>
  <c r="M802" i="2" s="1"/>
  <c r="L803" i="2"/>
  <c r="M803" i="2" s="1"/>
  <c r="L804" i="2"/>
  <c r="M804" i="2" s="1"/>
  <c r="L805" i="2"/>
  <c r="M805" i="2" s="1"/>
  <c r="L806" i="2"/>
  <c r="M806" i="2" s="1"/>
  <c r="L807" i="2"/>
  <c r="M807" i="2" s="1"/>
  <c r="L808" i="2"/>
  <c r="M808" i="2" s="1"/>
  <c r="L809" i="2"/>
  <c r="M809" i="2" s="1"/>
  <c r="L810" i="2"/>
  <c r="M810" i="2" s="1"/>
  <c r="L811" i="2"/>
  <c r="M811" i="2" s="1"/>
  <c r="L812" i="2"/>
  <c r="M812" i="2" s="1"/>
  <c r="L813" i="2"/>
  <c r="M813" i="2" s="1"/>
  <c r="L814" i="2"/>
  <c r="M814" i="2" s="1"/>
  <c r="L815" i="2"/>
  <c r="M815" i="2" s="1"/>
  <c r="L816" i="2"/>
  <c r="M816" i="2" s="1"/>
  <c r="L817" i="2"/>
  <c r="M817" i="2" s="1"/>
  <c r="L818" i="2"/>
  <c r="M818" i="2" s="1"/>
  <c r="L819" i="2"/>
  <c r="M819" i="2" s="1"/>
  <c r="L820" i="2"/>
  <c r="M820" i="2" s="1"/>
  <c r="L821" i="2"/>
  <c r="M821" i="2" s="1"/>
  <c r="L822" i="2"/>
  <c r="M822" i="2" s="1"/>
  <c r="L823" i="2"/>
  <c r="M823" i="2" s="1"/>
  <c r="L824" i="2"/>
  <c r="M824" i="2" s="1"/>
  <c r="L825" i="2"/>
  <c r="M825" i="2" s="1"/>
  <c r="L826" i="2"/>
  <c r="M826" i="2" s="1"/>
  <c r="L827" i="2"/>
  <c r="M827" i="2" s="1"/>
  <c r="L828" i="2"/>
  <c r="M828" i="2" s="1"/>
  <c r="L829" i="2"/>
  <c r="M829" i="2" s="1"/>
  <c r="L830" i="2"/>
  <c r="M830" i="2" s="1"/>
  <c r="L831" i="2"/>
  <c r="M831" i="2" s="1"/>
  <c r="L832" i="2"/>
  <c r="M832" i="2" s="1"/>
  <c r="L833" i="2"/>
  <c r="M833" i="2" s="1"/>
  <c r="L834" i="2"/>
  <c r="M834" i="2" s="1"/>
  <c r="L835" i="2"/>
  <c r="M835" i="2" s="1"/>
  <c r="L836" i="2"/>
  <c r="M836" i="2" s="1"/>
  <c r="L837" i="2"/>
  <c r="M837" i="2" s="1"/>
  <c r="L838" i="2"/>
  <c r="M838" i="2" s="1"/>
  <c r="L839" i="2"/>
  <c r="M839" i="2" s="1"/>
  <c r="L840" i="2"/>
  <c r="M840" i="2" s="1"/>
  <c r="L841" i="2"/>
  <c r="M841" i="2" s="1"/>
  <c r="L842" i="2"/>
  <c r="M842" i="2" s="1"/>
  <c r="L843" i="2"/>
  <c r="M843" i="2" s="1"/>
  <c r="L844" i="2"/>
  <c r="M844" i="2" s="1"/>
  <c r="L845" i="2"/>
  <c r="M845" i="2" s="1"/>
  <c r="L846" i="2"/>
  <c r="M846" i="2" s="1"/>
  <c r="L847" i="2"/>
  <c r="M847" i="2" s="1"/>
  <c r="L848" i="2"/>
  <c r="M848" i="2" s="1"/>
  <c r="L849" i="2"/>
  <c r="M849" i="2" s="1"/>
  <c r="L850" i="2"/>
  <c r="M850" i="2" s="1"/>
  <c r="L851" i="2"/>
  <c r="M851" i="2" s="1"/>
  <c r="L852" i="2"/>
  <c r="M852" i="2" s="1"/>
  <c r="L853" i="2"/>
  <c r="M853" i="2" s="1"/>
  <c r="L854" i="2"/>
  <c r="M854" i="2" s="1"/>
  <c r="L855" i="2"/>
  <c r="M855" i="2" s="1"/>
  <c r="L856" i="2"/>
  <c r="M856" i="2" s="1"/>
  <c r="L857" i="2"/>
  <c r="M857" i="2" s="1"/>
  <c r="L858" i="2"/>
  <c r="M858" i="2" s="1"/>
  <c r="L859" i="2"/>
  <c r="M859" i="2" s="1"/>
  <c r="L860" i="2"/>
  <c r="M860" i="2" s="1"/>
  <c r="L861" i="2"/>
  <c r="M861" i="2" s="1"/>
  <c r="L862" i="2"/>
  <c r="M862" i="2" s="1"/>
  <c r="L863" i="2"/>
  <c r="M863" i="2" s="1"/>
  <c r="L864" i="2"/>
  <c r="M864" i="2" s="1"/>
  <c r="L865" i="2"/>
  <c r="M865" i="2" s="1"/>
  <c r="L866" i="2"/>
  <c r="M866" i="2" s="1"/>
  <c r="L867" i="2"/>
  <c r="M867" i="2" s="1"/>
  <c r="L868" i="2"/>
  <c r="M868" i="2" s="1"/>
  <c r="L869" i="2"/>
  <c r="M869" i="2" s="1"/>
  <c r="L870" i="2"/>
  <c r="M870" i="2" s="1"/>
  <c r="L871" i="2"/>
  <c r="M871" i="2" s="1"/>
  <c r="L872" i="2"/>
  <c r="M872" i="2" s="1"/>
  <c r="L873" i="2"/>
  <c r="M873" i="2" s="1"/>
  <c r="L874" i="2"/>
  <c r="M874" i="2" s="1"/>
  <c r="L875" i="2"/>
  <c r="M875" i="2" s="1"/>
  <c r="L876" i="2"/>
  <c r="M876" i="2" s="1"/>
  <c r="L877" i="2"/>
  <c r="M877" i="2" s="1"/>
  <c r="L878" i="2"/>
  <c r="M878" i="2" s="1"/>
  <c r="L879" i="2"/>
  <c r="M879" i="2" s="1"/>
  <c r="L880" i="2"/>
  <c r="M880" i="2" s="1"/>
  <c r="L881" i="2"/>
  <c r="M881" i="2" s="1"/>
  <c r="L882" i="2"/>
  <c r="M882" i="2" s="1"/>
  <c r="L883" i="2"/>
  <c r="M883" i="2" s="1"/>
  <c r="L884" i="2"/>
  <c r="M884" i="2" s="1"/>
  <c r="L885" i="2"/>
  <c r="M885" i="2" s="1"/>
  <c r="L886" i="2"/>
  <c r="M886" i="2" s="1"/>
  <c r="L887" i="2"/>
  <c r="M887" i="2" s="1"/>
  <c r="L888" i="2"/>
  <c r="M888" i="2" s="1"/>
  <c r="L889" i="2"/>
  <c r="M889" i="2" s="1"/>
  <c r="L890" i="2"/>
  <c r="M890" i="2" s="1"/>
  <c r="L891" i="2"/>
  <c r="M891" i="2" s="1"/>
  <c r="L892" i="2"/>
  <c r="M892" i="2" s="1"/>
  <c r="L893" i="2"/>
  <c r="M893" i="2" s="1"/>
  <c r="L894" i="2"/>
  <c r="M894" i="2" s="1"/>
  <c r="L895" i="2"/>
  <c r="M895" i="2" s="1"/>
  <c r="L896" i="2"/>
  <c r="M896" i="2" s="1"/>
  <c r="L897" i="2"/>
  <c r="M897" i="2" s="1"/>
  <c r="L898" i="2"/>
  <c r="M898" i="2" s="1"/>
  <c r="L899" i="2"/>
  <c r="M899" i="2" s="1"/>
  <c r="L900" i="2"/>
  <c r="M900" i="2" s="1"/>
  <c r="L901" i="2"/>
  <c r="M901" i="2" s="1"/>
  <c r="L902" i="2"/>
  <c r="M902" i="2" s="1"/>
  <c r="L903" i="2"/>
  <c r="M903" i="2" s="1"/>
  <c r="L904" i="2"/>
  <c r="M904" i="2" s="1"/>
  <c r="L905" i="2"/>
  <c r="M905" i="2" s="1"/>
  <c r="L906" i="2"/>
  <c r="M906" i="2" s="1"/>
  <c r="L907" i="2"/>
  <c r="M907" i="2" s="1"/>
  <c r="L908" i="2"/>
  <c r="M908" i="2" s="1"/>
  <c r="L909" i="2"/>
  <c r="M909" i="2" s="1"/>
  <c r="L910" i="2"/>
  <c r="M910" i="2" s="1"/>
  <c r="L911" i="2"/>
  <c r="M911" i="2" s="1"/>
  <c r="L912" i="2"/>
  <c r="M912" i="2" s="1"/>
  <c r="L913" i="2"/>
  <c r="M913" i="2" s="1"/>
  <c r="L914" i="2"/>
  <c r="M914" i="2" s="1"/>
  <c r="L915" i="2"/>
  <c r="M915" i="2" s="1"/>
  <c r="L916" i="2"/>
  <c r="M916" i="2" s="1"/>
  <c r="L917" i="2"/>
  <c r="M917" i="2" s="1"/>
  <c r="L918" i="2"/>
  <c r="M918" i="2" s="1"/>
  <c r="L919" i="2"/>
  <c r="M919" i="2" s="1"/>
  <c r="L920" i="2"/>
  <c r="M920" i="2" s="1"/>
  <c r="L921" i="2"/>
  <c r="M921" i="2" s="1"/>
  <c r="L922" i="2"/>
  <c r="M922" i="2" s="1"/>
  <c r="L923" i="2"/>
  <c r="M923" i="2" s="1"/>
  <c r="L924" i="2"/>
  <c r="M924" i="2" s="1"/>
  <c r="L925" i="2"/>
  <c r="M925" i="2" s="1"/>
  <c r="L926" i="2"/>
  <c r="M926" i="2" s="1"/>
  <c r="L927" i="2"/>
  <c r="M927" i="2" s="1"/>
  <c r="L928" i="2"/>
  <c r="M928" i="2" s="1"/>
  <c r="L929" i="2"/>
  <c r="M929" i="2" s="1"/>
  <c r="L930" i="2"/>
  <c r="M930" i="2" s="1"/>
  <c r="L931" i="2"/>
  <c r="M931" i="2" s="1"/>
  <c r="L932" i="2"/>
  <c r="M932" i="2" s="1"/>
  <c r="L933" i="2"/>
  <c r="M933" i="2" s="1"/>
  <c r="L934" i="2"/>
  <c r="M934" i="2" s="1"/>
  <c r="L935" i="2"/>
  <c r="M935" i="2" s="1"/>
  <c r="L936" i="2"/>
  <c r="M936" i="2" s="1"/>
  <c r="L937" i="2"/>
  <c r="M937" i="2" s="1"/>
  <c r="L938" i="2"/>
  <c r="M938" i="2" s="1"/>
  <c r="L939" i="2"/>
  <c r="M939" i="2" s="1"/>
  <c r="L940" i="2"/>
  <c r="M940" i="2" s="1"/>
  <c r="L941" i="2"/>
  <c r="M941" i="2" s="1"/>
  <c r="L942" i="2"/>
  <c r="M942" i="2" s="1"/>
  <c r="L943" i="2"/>
  <c r="M943" i="2" s="1"/>
  <c r="L944" i="2"/>
  <c r="M944" i="2" s="1"/>
  <c r="L945" i="2"/>
  <c r="M945" i="2" s="1"/>
  <c r="L946" i="2"/>
  <c r="M946" i="2" s="1"/>
  <c r="L947" i="2"/>
  <c r="M947" i="2" s="1"/>
  <c r="L948" i="2"/>
  <c r="M948" i="2" s="1"/>
  <c r="L949" i="2"/>
  <c r="M949" i="2" s="1"/>
  <c r="L950" i="2"/>
  <c r="M950" i="2" s="1"/>
  <c r="L951" i="2"/>
  <c r="M951" i="2" s="1"/>
  <c r="L952" i="2"/>
  <c r="M952" i="2" s="1"/>
  <c r="L953" i="2"/>
  <c r="M953" i="2" s="1"/>
  <c r="L954" i="2"/>
  <c r="M954" i="2" s="1"/>
  <c r="L955" i="2"/>
  <c r="M955" i="2" s="1"/>
  <c r="L956" i="2"/>
  <c r="M956" i="2" s="1"/>
  <c r="L957" i="2"/>
  <c r="M957" i="2" s="1"/>
  <c r="L958" i="2"/>
  <c r="M958" i="2" s="1"/>
  <c r="L959" i="2"/>
  <c r="M959" i="2" s="1"/>
  <c r="L960" i="2"/>
  <c r="M960" i="2" s="1"/>
  <c r="L961" i="2"/>
  <c r="M961" i="2" s="1"/>
  <c r="L962" i="2"/>
  <c r="M962" i="2" s="1"/>
  <c r="L963" i="2"/>
  <c r="M963" i="2" s="1"/>
  <c r="L964" i="2"/>
  <c r="M964" i="2" s="1"/>
  <c r="L965" i="2"/>
  <c r="M965" i="2" s="1"/>
  <c r="L966" i="2"/>
  <c r="M966" i="2" s="1"/>
  <c r="L967" i="2"/>
  <c r="M967" i="2" s="1"/>
  <c r="L968" i="2"/>
  <c r="M968" i="2" s="1"/>
  <c r="L969" i="2"/>
  <c r="M969" i="2" s="1"/>
  <c r="L970" i="2"/>
  <c r="M970" i="2" s="1"/>
  <c r="L971" i="2"/>
  <c r="M971" i="2" s="1"/>
  <c r="L972" i="2"/>
  <c r="M972" i="2" s="1"/>
  <c r="L973" i="2"/>
  <c r="M973" i="2" s="1"/>
  <c r="L974" i="2"/>
  <c r="M974" i="2" s="1"/>
  <c r="L975" i="2"/>
  <c r="M975" i="2" s="1"/>
  <c r="L976" i="2"/>
  <c r="M976" i="2" s="1"/>
  <c r="L977" i="2"/>
  <c r="M977" i="2" s="1"/>
  <c r="L978" i="2"/>
  <c r="M978" i="2" s="1"/>
  <c r="L979" i="2"/>
  <c r="M979" i="2" s="1"/>
  <c r="L980" i="2"/>
  <c r="M980" i="2" s="1"/>
  <c r="L981" i="2"/>
  <c r="M981" i="2" s="1"/>
  <c r="L982" i="2"/>
  <c r="M982" i="2" s="1"/>
  <c r="L983" i="2"/>
  <c r="M983" i="2" s="1"/>
  <c r="L984" i="2"/>
  <c r="M984" i="2" s="1"/>
  <c r="L985" i="2"/>
  <c r="M985" i="2" s="1"/>
  <c r="L986" i="2"/>
  <c r="M986" i="2" s="1"/>
  <c r="L987" i="2"/>
  <c r="M987" i="2" s="1"/>
  <c r="L988" i="2"/>
  <c r="M988" i="2" s="1"/>
  <c r="L989" i="2"/>
  <c r="M989" i="2" s="1"/>
  <c r="L990" i="2"/>
  <c r="M990" i="2" s="1"/>
  <c r="L991" i="2"/>
  <c r="M991" i="2" s="1"/>
  <c r="L992" i="2"/>
  <c r="M992" i="2" s="1"/>
  <c r="L993" i="2"/>
  <c r="M993" i="2" s="1"/>
  <c r="L994" i="2"/>
  <c r="M994" i="2" s="1"/>
  <c r="L995" i="2"/>
  <c r="M995" i="2" s="1"/>
  <c r="L996" i="2"/>
  <c r="M996" i="2" s="1"/>
  <c r="L997" i="2"/>
  <c r="M997" i="2" s="1"/>
  <c r="L998" i="2"/>
  <c r="M998" i="2" s="1"/>
  <c r="L999" i="2"/>
  <c r="M999" i="2" s="1"/>
  <c r="L1000" i="2"/>
  <c r="M1000" i="2" s="1"/>
  <c r="L1001" i="2"/>
  <c r="M1001" i="2" s="1"/>
  <c r="L1002" i="2"/>
  <c r="M1002" i="2" s="1"/>
  <c r="L1003" i="2"/>
  <c r="M1003" i="2" s="1"/>
  <c r="L1004" i="2"/>
  <c r="M1004" i="2" s="1"/>
  <c r="L1005" i="2"/>
  <c r="M1005" i="2" s="1"/>
  <c r="L1006" i="2"/>
  <c r="M1006" i="2" s="1"/>
  <c r="L1007" i="2"/>
  <c r="M1007" i="2" s="1"/>
  <c r="L1008" i="2"/>
  <c r="M1008" i="2" s="1"/>
  <c r="L1009" i="2"/>
  <c r="M1009" i="2" s="1"/>
  <c r="L1010" i="2"/>
  <c r="M1010" i="2" s="1"/>
  <c r="L1011" i="2"/>
  <c r="M1011" i="2" s="1"/>
  <c r="L1012" i="2"/>
  <c r="M1012" i="2" s="1"/>
  <c r="L1013" i="2"/>
  <c r="M1013" i="2" s="1"/>
  <c r="L1014" i="2"/>
  <c r="M1014" i="2" s="1"/>
  <c r="L1015" i="2"/>
  <c r="M1015" i="2" s="1"/>
  <c r="L1016" i="2"/>
  <c r="M1016" i="2" s="1"/>
  <c r="L1017" i="2"/>
  <c r="M1017" i="2" s="1"/>
  <c r="L1018" i="2"/>
  <c r="M1018" i="2" s="1"/>
  <c r="L1019" i="2"/>
  <c r="M1019" i="2" s="1"/>
  <c r="L1020" i="2"/>
  <c r="M1020" i="2" s="1"/>
  <c r="L1021" i="2"/>
  <c r="M1021" i="2" s="1"/>
  <c r="L1022" i="2"/>
  <c r="M1022" i="2" s="1"/>
  <c r="L1023" i="2"/>
  <c r="M1023" i="2" s="1"/>
  <c r="L1024" i="2"/>
  <c r="M1024" i="2" s="1"/>
  <c r="L1025" i="2"/>
  <c r="M1025" i="2" s="1"/>
  <c r="L1026" i="2"/>
  <c r="M1026" i="2" s="1"/>
  <c r="L1027" i="2"/>
  <c r="M1027" i="2" s="1"/>
  <c r="L1028" i="2"/>
  <c r="M1028" i="2" s="1"/>
  <c r="L1029" i="2"/>
  <c r="M1029" i="2" s="1"/>
  <c r="L1030" i="2"/>
  <c r="M1030" i="2" s="1"/>
  <c r="L1031" i="2"/>
  <c r="M1031" i="2" s="1"/>
  <c r="L1032" i="2"/>
  <c r="M1032" i="2" s="1"/>
  <c r="L1033" i="2"/>
  <c r="M1033" i="2" s="1"/>
  <c r="L1034" i="2"/>
  <c r="M1034" i="2" s="1"/>
  <c r="L1035" i="2"/>
  <c r="M1035" i="2" s="1"/>
  <c r="L1036" i="2"/>
  <c r="M1036" i="2" s="1"/>
  <c r="L1037" i="2"/>
  <c r="M1037" i="2" s="1"/>
  <c r="L1038" i="2"/>
  <c r="M1038" i="2" s="1"/>
  <c r="L1039" i="2"/>
  <c r="M1039" i="2" s="1"/>
  <c r="L1040" i="2"/>
  <c r="M1040" i="2" s="1"/>
  <c r="L1041" i="2"/>
  <c r="M1041" i="2" s="1"/>
  <c r="L1042" i="2"/>
  <c r="M1042" i="2" s="1"/>
  <c r="L1043" i="2"/>
  <c r="M1043" i="2" s="1"/>
  <c r="L1044" i="2"/>
  <c r="M1044" i="2" s="1"/>
  <c r="L1045" i="2"/>
  <c r="M1045" i="2" s="1"/>
  <c r="L1046" i="2"/>
  <c r="M1046" i="2" s="1"/>
  <c r="L1047" i="2"/>
  <c r="M1047" i="2" s="1"/>
  <c r="L1048" i="2"/>
  <c r="M1048" i="2" s="1"/>
  <c r="L1049" i="2"/>
  <c r="M1049" i="2" s="1"/>
  <c r="L1050" i="2"/>
  <c r="M1050" i="2" s="1"/>
  <c r="L1051" i="2"/>
  <c r="M1051" i="2" s="1"/>
  <c r="L1052" i="2"/>
  <c r="M1052" i="2" s="1"/>
  <c r="L1053" i="2"/>
  <c r="M1053" i="2" s="1"/>
  <c r="L1054" i="2"/>
  <c r="M1054" i="2" s="1"/>
  <c r="L1055" i="2"/>
  <c r="M1055" i="2" s="1"/>
  <c r="L1056" i="2"/>
  <c r="M1056" i="2" s="1"/>
  <c r="L1057" i="2"/>
  <c r="M1057" i="2" s="1"/>
  <c r="L1058" i="2"/>
  <c r="M1058" i="2" s="1"/>
  <c r="L1059" i="2"/>
  <c r="M1059" i="2" s="1"/>
  <c r="L1060" i="2"/>
  <c r="M1060" i="2" s="1"/>
  <c r="L1061" i="2"/>
  <c r="M1061" i="2" s="1"/>
  <c r="L1062" i="2"/>
  <c r="M1062" i="2" s="1"/>
  <c r="L1063" i="2"/>
  <c r="M1063" i="2" s="1"/>
  <c r="L1064" i="2"/>
  <c r="M1064" i="2" s="1"/>
  <c r="L1065" i="2"/>
  <c r="M1065" i="2" s="1"/>
  <c r="L1066" i="2"/>
  <c r="M1066" i="2" s="1"/>
  <c r="L1067" i="2"/>
  <c r="M1067" i="2" s="1"/>
  <c r="L1068" i="2"/>
  <c r="M1068" i="2" s="1"/>
  <c r="L1069" i="2"/>
  <c r="M1069" i="2" s="1"/>
  <c r="L1070" i="2"/>
  <c r="M1070" i="2" s="1"/>
  <c r="L1071" i="2"/>
  <c r="M1071" i="2" s="1"/>
  <c r="L1072" i="2"/>
  <c r="M1072" i="2" s="1"/>
  <c r="L1073" i="2"/>
  <c r="M1073" i="2" s="1"/>
  <c r="L1074" i="2"/>
  <c r="M1074" i="2" s="1"/>
  <c r="L1075" i="2"/>
  <c r="M1075" i="2" s="1"/>
  <c r="L1076" i="2"/>
  <c r="M1076" i="2" s="1"/>
  <c r="L1077" i="2"/>
  <c r="M1077" i="2" s="1"/>
  <c r="L1078" i="2"/>
  <c r="M1078" i="2" s="1"/>
  <c r="L1079" i="2"/>
  <c r="M1079" i="2" s="1"/>
  <c r="L1080" i="2"/>
  <c r="M1080" i="2" s="1"/>
  <c r="L1081" i="2"/>
  <c r="M1081" i="2" s="1"/>
  <c r="L1082" i="2"/>
  <c r="M1082" i="2" s="1"/>
  <c r="L1083" i="2"/>
  <c r="M1083" i="2" s="1"/>
  <c r="L1084" i="2"/>
  <c r="M1084" i="2" s="1"/>
  <c r="L1085" i="2"/>
  <c r="M1085" i="2" s="1"/>
  <c r="L1086" i="2"/>
  <c r="M1086" i="2" s="1"/>
  <c r="L1087" i="2"/>
  <c r="M1087" i="2" s="1"/>
  <c r="L1088" i="2"/>
  <c r="M1088" i="2" s="1"/>
  <c r="L1089" i="2"/>
  <c r="M1089" i="2" s="1"/>
  <c r="L1090" i="2"/>
  <c r="M1090" i="2" s="1"/>
  <c r="L1091" i="2"/>
  <c r="M1091" i="2" s="1"/>
  <c r="L1092" i="2"/>
  <c r="M1092" i="2" s="1"/>
  <c r="L1093" i="2"/>
  <c r="M1093" i="2" s="1"/>
  <c r="L1094" i="2"/>
  <c r="M1094" i="2" s="1"/>
  <c r="L1095" i="2"/>
  <c r="M1095" i="2" s="1"/>
  <c r="L1096" i="2"/>
  <c r="M1096" i="2" s="1"/>
  <c r="L1097" i="2"/>
  <c r="M1097" i="2" s="1"/>
  <c r="L1098" i="2"/>
  <c r="M1098" i="2" s="1"/>
  <c r="L1099" i="2"/>
  <c r="M1099" i="2" s="1"/>
  <c r="L1100" i="2"/>
  <c r="M1100" i="2" s="1"/>
  <c r="L1101" i="2"/>
  <c r="M1101" i="2" s="1"/>
  <c r="L1102" i="2"/>
  <c r="M1102" i="2" s="1"/>
  <c r="L1103" i="2"/>
  <c r="M1103" i="2" s="1"/>
  <c r="L1104" i="2"/>
  <c r="M1104" i="2" s="1"/>
  <c r="L1105" i="2"/>
  <c r="M1105" i="2" s="1"/>
  <c r="L1106" i="2"/>
  <c r="M1106" i="2" s="1"/>
  <c r="L1107" i="2"/>
  <c r="M1107" i="2" s="1"/>
  <c r="L1108" i="2"/>
  <c r="M1108" i="2" s="1"/>
  <c r="L1109" i="2"/>
  <c r="M1109" i="2" s="1"/>
  <c r="L1110" i="2"/>
  <c r="M1110" i="2" s="1"/>
  <c r="L1111" i="2"/>
  <c r="M1111" i="2" s="1"/>
  <c r="L1112" i="2"/>
  <c r="M1112" i="2" s="1"/>
  <c r="L1113" i="2"/>
  <c r="M1113" i="2" s="1"/>
  <c r="L1114" i="2"/>
  <c r="M1114" i="2" s="1"/>
  <c r="L1115" i="2"/>
  <c r="M1115" i="2" s="1"/>
  <c r="L1116" i="2"/>
  <c r="M1116" i="2" s="1"/>
  <c r="L1117" i="2"/>
  <c r="M1117" i="2" s="1"/>
  <c r="L1118" i="2"/>
  <c r="M1118" i="2" s="1"/>
  <c r="L1119" i="2"/>
  <c r="M1119" i="2" s="1"/>
  <c r="L1120" i="2"/>
  <c r="M1120" i="2" s="1"/>
  <c r="L1121" i="2"/>
  <c r="M1121" i="2" s="1"/>
  <c r="L1122" i="2"/>
  <c r="M1122" i="2" s="1"/>
  <c r="L1123" i="2"/>
  <c r="M1123" i="2" s="1"/>
  <c r="L1124" i="2"/>
  <c r="M1124" i="2" s="1"/>
  <c r="L1125" i="2"/>
  <c r="M1125" i="2" s="1"/>
  <c r="L1126" i="2"/>
  <c r="M1126" i="2" s="1"/>
  <c r="L1127" i="2"/>
  <c r="M1127" i="2" s="1"/>
  <c r="L1128" i="2"/>
  <c r="M1128" i="2" s="1"/>
  <c r="L1129" i="2"/>
  <c r="M1129" i="2" s="1"/>
  <c r="L1130" i="2"/>
  <c r="M1130" i="2" s="1"/>
  <c r="L1131" i="2"/>
  <c r="M1131" i="2" s="1"/>
  <c r="L1132" i="2"/>
  <c r="M1132" i="2" s="1"/>
  <c r="L1133" i="2"/>
  <c r="M1133" i="2" s="1"/>
  <c r="L1134" i="2"/>
  <c r="M1134" i="2" s="1"/>
  <c r="L1135" i="2"/>
  <c r="M1135" i="2" s="1"/>
  <c r="L1136" i="2"/>
  <c r="M1136" i="2" s="1"/>
  <c r="L1137" i="2"/>
  <c r="M1137" i="2" s="1"/>
  <c r="L1138" i="2"/>
  <c r="M1138" i="2" s="1"/>
  <c r="L1139" i="2"/>
  <c r="M1139" i="2" s="1"/>
  <c r="L1140" i="2"/>
  <c r="M1140" i="2" s="1"/>
  <c r="L1141" i="2"/>
  <c r="M1141" i="2" s="1"/>
  <c r="L1142" i="2"/>
  <c r="M1142" i="2" s="1"/>
  <c r="L1143" i="2"/>
  <c r="M1143" i="2" s="1"/>
  <c r="L1144" i="2"/>
  <c r="M1144" i="2" s="1"/>
  <c r="L1145" i="2"/>
  <c r="M1145" i="2" s="1"/>
  <c r="L1146" i="2"/>
  <c r="M1146" i="2" s="1"/>
  <c r="L1147" i="2"/>
  <c r="M1147" i="2" s="1"/>
  <c r="L1148" i="2"/>
  <c r="M1148" i="2" s="1"/>
  <c r="L1149" i="2"/>
  <c r="M1149" i="2" s="1"/>
  <c r="L1150" i="2"/>
  <c r="M1150" i="2" s="1"/>
  <c r="L1151" i="2"/>
  <c r="M1151" i="2" s="1"/>
  <c r="L1152" i="2"/>
  <c r="M1152" i="2" s="1"/>
  <c r="L1153" i="2"/>
  <c r="M1153" i="2" s="1"/>
  <c r="L1154" i="2"/>
  <c r="M1154" i="2" s="1"/>
  <c r="L1155" i="2"/>
  <c r="M1155" i="2" s="1"/>
  <c r="L1156" i="2"/>
  <c r="M1156" i="2" s="1"/>
  <c r="L1157" i="2"/>
  <c r="M1157" i="2" s="1"/>
  <c r="L1158" i="2"/>
  <c r="M1158" i="2" s="1"/>
  <c r="L1159" i="2"/>
  <c r="M1159" i="2" s="1"/>
  <c r="L1160" i="2"/>
  <c r="M1160" i="2" s="1"/>
  <c r="L1161" i="2"/>
  <c r="M1161" i="2" s="1"/>
  <c r="L1162" i="2"/>
  <c r="M1162" i="2" s="1"/>
  <c r="L1163" i="2"/>
  <c r="M1163" i="2" s="1"/>
  <c r="L1164" i="2"/>
  <c r="M1164" i="2" s="1"/>
  <c r="L1165" i="2"/>
  <c r="M1165" i="2" s="1"/>
  <c r="L1166" i="2"/>
  <c r="M1166" i="2" s="1"/>
  <c r="L1167" i="2"/>
  <c r="M1167" i="2" s="1"/>
  <c r="L1168" i="2"/>
  <c r="M1168" i="2" s="1"/>
  <c r="L1169" i="2"/>
  <c r="M1169" i="2" s="1"/>
  <c r="L1170" i="2"/>
  <c r="M1170" i="2" s="1"/>
  <c r="L1171" i="2"/>
  <c r="M1171" i="2" s="1"/>
  <c r="L1172" i="2"/>
  <c r="M1172" i="2" s="1"/>
  <c r="L1173" i="2"/>
  <c r="M1173" i="2" s="1"/>
  <c r="L1174" i="2"/>
  <c r="M1174" i="2" s="1"/>
  <c r="L1175" i="2"/>
  <c r="M1175" i="2" s="1"/>
  <c r="L1176" i="2"/>
  <c r="M1176" i="2" s="1"/>
  <c r="L1177" i="2"/>
  <c r="M1177" i="2" s="1"/>
  <c r="L1178" i="2"/>
  <c r="M1178" i="2" s="1"/>
  <c r="L1179" i="2"/>
  <c r="M1179" i="2" s="1"/>
  <c r="L1180" i="2"/>
  <c r="M1180" i="2" s="1"/>
  <c r="L1181" i="2"/>
  <c r="M1181" i="2" s="1"/>
  <c r="L1182" i="2"/>
  <c r="M1182" i="2" s="1"/>
  <c r="L1183" i="2"/>
  <c r="M1183" i="2" s="1"/>
  <c r="L1184" i="2"/>
  <c r="M1184" i="2" s="1"/>
  <c r="L1185" i="2"/>
  <c r="M1185" i="2" s="1"/>
  <c r="L1186" i="2"/>
  <c r="M1186" i="2" s="1"/>
  <c r="L1187" i="2"/>
  <c r="M1187" i="2" s="1"/>
  <c r="L1188" i="2"/>
  <c r="M1188" i="2" s="1"/>
  <c r="L1189" i="2"/>
  <c r="M1189" i="2" s="1"/>
  <c r="L1190" i="2"/>
  <c r="M1190" i="2" s="1"/>
  <c r="L1191" i="2"/>
  <c r="M1191" i="2" s="1"/>
  <c r="L1192" i="2"/>
  <c r="M1192" i="2" s="1"/>
  <c r="L1193" i="2"/>
  <c r="M1193" i="2" s="1"/>
  <c r="L1194" i="2"/>
  <c r="M1194" i="2" s="1"/>
  <c r="L1195" i="2"/>
  <c r="M1195" i="2" s="1"/>
  <c r="L1196" i="2"/>
  <c r="M1196" i="2" s="1"/>
  <c r="L1197" i="2"/>
  <c r="M1197" i="2" s="1"/>
  <c r="L1198" i="2"/>
  <c r="M1198" i="2" s="1"/>
  <c r="L1199" i="2"/>
  <c r="M1199" i="2" s="1"/>
  <c r="L1200" i="2"/>
  <c r="M1200" i="2" s="1"/>
  <c r="L1201" i="2"/>
  <c r="M1201" i="2" s="1"/>
  <c r="L1202" i="2"/>
  <c r="M1202" i="2" s="1"/>
  <c r="L1203" i="2"/>
  <c r="M1203" i="2" s="1"/>
  <c r="L1204" i="2"/>
  <c r="M1204" i="2" s="1"/>
  <c r="L1205" i="2"/>
  <c r="M1205" i="2" s="1"/>
  <c r="L1206" i="2"/>
  <c r="M1206" i="2" s="1"/>
  <c r="L1207" i="2"/>
  <c r="M1207" i="2" s="1"/>
  <c r="L1208" i="2"/>
  <c r="M1208" i="2" s="1"/>
  <c r="L1209" i="2"/>
  <c r="M1209" i="2" s="1"/>
  <c r="L1210" i="2"/>
  <c r="M1210" i="2" s="1"/>
  <c r="L1211" i="2"/>
  <c r="M1211" i="2" s="1"/>
  <c r="L1212" i="2"/>
  <c r="M1212" i="2" s="1"/>
  <c r="L1213" i="2"/>
  <c r="M1213" i="2" s="1"/>
  <c r="L1214" i="2"/>
  <c r="M1214" i="2" s="1"/>
  <c r="L1215" i="2"/>
  <c r="M1215" i="2" s="1"/>
  <c r="L1216" i="2"/>
  <c r="M1216" i="2" s="1"/>
  <c r="L1217" i="2"/>
  <c r="M1217" i="2" s="1"/>
  <c r="L1218" i="2"/>
  <c r="M1218" i="2" s="1"/>
  <c r="L1219" i="2"/>
  <c r="M1219" i="2" s="1"/>
  <c r="L1220" i="2"/>
  <c r="M1220" i="2" s="1"/>
  <c r="L1221" i="2"/>
  <c r="M1221" i="2" s="1"/>
  <c r="L1222" i="2"/>
  <c r="M1222" i="2" s="1"/>
  <c r="L1223" i="2"/>
  <c r="M1223" i="2" s="1"/>
  <c r="L1224" i="2"/>
  <c r="M1224" i="2" s="1"/>
  <c r="L1225" i="2"/>
  <c r="M1225" i="2" s="1"/>
  <c r="L1226" i="2"/>
  <c r="M1226" i="2" s="1"/>
  <c r="L1227" i="2"/>
  <c r="M1227" i="2" s="1"/>
  <c r="L1228" i="2"/>
  <c r="M1228" i="2" s="1"/>
  <c r="L1229" i="2"/>
  <c r="M1229" i="2" s="1"/>
  <c r="L1230" i="2"/>
  <c r="M1230" i="2" s="1"/>
  <c r="L1231" i="2"/>
  <c r="M1231" i="2" s="1"/>
  <c r="L1232" i="2"/>
  <c r="M1232" i="2" s="1"/>
  <c r="L1233" i="2"/>
  <c r="M1233" i="2" s="1"/>
  <c r="L1234" i="2"/>
  <c r="M1234" i="2" s="1"/>
  <c r="L1235" i="2"/>
  <c r="M1235" i="2" s="1"/>
  <c r="L1236" i="2"/>
  <c r="M1236" i="2" s="1"/>
  <c r="L1237" i="2"/>
  <c r="M1237" i="2" s="1"/>
  <c r="L1238" i="2"/>
  <c r="M1238" i="2" s="1"/>
  <c r="L1239" i="2"/>
  <c r="M1239" i="2" s="1"/>
  <c r="L1240" i="2"/>
  <c r="M1240" i="2" s="1"/>
  <c r="L1241" i="2"/>
  <c r="M1241" i="2" s="1"/>
  <c r="L1242" i="2"/>
  <c r="M1242" i="2" s="1"/>
  <c r="L1243" i="2"/>
  <c r="M1243" i="2" s="1"/>
  <c r="L1244" i="2"/>
  <c r="M1244" i="2" s="1"/>
  <c r="L1245" i="2"/>
  <c r="M1245" i="2" s="1"/>
  <c r="L1246" i="2"/>
  <c r="M1246" i="2" s="1"/>
  <c r="L1247" i="2"/>
  <c r="M1247" i="2" s="1"/>
  <c r="L1248" i="2"/>
  <c r="M1248" i="2" s="1"/>
  <c r="L1249" i="2"/>
  <c r="M1249" i="2" s="1"/>
  <c r="L1250" i="2"/>
  <c r="M1250" i="2" s="1"/>
  <c r="L1251" i="2"/>
  <c r="M1251" i="2" s="1"/>
  <c r="L1252" i="2"/>
  <c r="M1252" i="2" s="1"/>
  <c r="L1253" i="2"/>
  <c r="M1253" i="2" s="1"/>
  <c r="L1254" i="2"/>
  <c r="M1254" i="2" s="1"/>
  <c r="L1255" i="2"/>
  <c r="M1255" i="2" s="1"/>
  <c r="L1256" i="2"/>
  <c r="M1256" i="2" s="1"/>
  <c r="L1257" i="2"/>
  <c r="M1257" i="2" s="1"/>
  <c r="L1258" i="2"/>
  <c r="M1258" i="2" s="1"/>
  <c r="L1259" i="2"/>
  <c r="M1259" i="2" s="1"/>
  <c r="L1260" i="2"/>
  <c r="M1260" i="2" s="1"/>
  <c r="L1261" i="2"/>
  <c r="M1261" i="2" s="1"/>
  <c r="L1262" i="2"/>
  <c r="M1262" i="2" s="1"/>
  <c r="L1263" i="2"/>
  <c r="M1263" i="2" s="1"/>
  <c r="L1264" i="2"/>
  <c r="M1264" i="2" s="1"/>
  <c r="L1265" i="2"/>
  <c r="M1265" i="2" s="1"/>
  <c r="L1266" i="2"/>
  <c r="M1266" i="2" s="1"/>
  <c r="L1267" i="2"/>
  <c r="M1267" i="2" s="1"/>
  <c r="L1268" i="2"/>
  <c r="M1268" i="2" s="1"/>
  <c r="L1269" i="2"/>
  <c r="M1269" i="2" s="1"/>
  <c r="L1270" i="2"/>
  <c r="M1270" i="2" s="1"/>
  <c r="L1271" i="2"/>
  <c r="M1271" i="2" s="1"/>
  <c r="L1272" i="2"/>
  <c r="M1272" i="2" s="1"/>
  <c r="L1273" i="2"/>
  <c r="M1273" i="2" s="1"/>
  <c r="L1274" i="2"/>
  <c r="M1274" i="2" s="1"/>
  <c r="L1275" i="2"/>
  <c r="M1275" i="2" s="1"/>
  <c r="L1276" i="2"/>
  <c r="M1276" i="2" s="1"/>
  <c r="L1277" i="2"/>
  <c r="M1277" i="2" s="1"/>
  <c r="L1278" i="2"/>
  <c r="M1278" i="2" s="1"/>
  <c r="L1279" i="2"/>
  <c r="M1279" i="2" s="1"/>
  <c r="L1280" i="2"/>
  <c r="M1280" i="2" s="1"/>
  <c r="L1281" i="2"/>
  <c r="M1281" i="2" s="1"/>
  <c r="L1282" i="2"/>
  <c r="M1282" i="2" s="1"/>
  <c r="L1283" i="2"/>
  <c r="M1283" i="2" s="1"/>
  <c r="L1284" i="2"/>
  <c r="M1284" i="2" s="1"/>
  <c r="L1285" i="2"/>
  <c r="M1285" i="2" s="1"/>
  <c r="L1286" i="2"/>
  <c r="M1286" i="2" s="1"/>
  <c r="L1287" i="2"/>
  <c r="M1287" i="2" s="1"/>
  <c r="L1288" i="2"/>
  <c r="M1288" i="2" s="1"/>
  <c r="L1289" i="2"/>
  <c r="M1289" i="2" s="1"/>
  <c r="L1290" i="2"/>
  <c r="M1290" i="2" s="1"/>
  <c r="L1291" i="2"/>
  <c r="M1291" i="2" s="1"/>
  <c r="L1292" i="2"/>
  <c r="M1292" i="2" s="1"/>
  <c r="L1293" i="2"/>
  <c r="M1293" i="2" s="1"/>
  <c r="L1294" i="2"/>
  <c r="M1294" i="2" s="1"/>
  <c r="L1295" i="2"/>
  <c r="M1295" i="2" s="1"/>
  <c r="L1296" i="2"/>
  <c r="M1296" i="2" s="1"/>
  <c r="L1297" i="2"/>
  <c r="M1297" i="2" s="1"/>
  <c r="L1298" i="2"/>
  <c r="M1298" i="2" s="1"/>
  <c r="L1299" i="2"/>
  <c r="M1299" i="2" s="1"/>
  <c r="L1300" i="2"/>
  <c r="M1300" i="2" s="1"/>
  <c r="L1301" i="2"/>
  <c r="M1301" i="2" s="1"/>
  <c r="L1302" i="2"/>
  <c r="M1302" i="2" s="1"/>
  <c r="L1303" i="2"/>
  <c r="M1303" i="2" s="1"/>
  <c r="L1304" i="2"/>
  <c r="M1304" i="2" s="1"/>
  <c r="L1305" i="2"/>
  <c r="M1305" i="2" s="1"/>
  <c r="L1306" i="2"/>
  <c r="M1306" i="2" s="1"/>
  <c r="L1307" i="2"/>
  <c r="M1307" i="2" s="1"/>
  <c r="L1308" i="2"/>
  <c r="M1308" i="2" s="1"/>
  <c r="L1309" i="2"/>
  <c r="M1309" i="2" s="1"/>
  <c r="L1310" i="2"/>
  <c r="M1310" i="2" s="1"/>
  <c r="L1311" i="2"/>
  <c r="M1311" i="2" s="1"/>
  <c r="L1312" i="2"/>
  <c r="M1312" i="2" s="1"/>
  <c r="L1313" i="2"/>
  <c r="M1313" i="2" s="1"/>
  <c r="L1314" i="2"/>
  <c r="M1314" i="2" s="1"/>
  <c r="L1315" i="2"/>
  <c r="M1315" i="2" s="1"/>
  <c r="L1316" i="2"/>
  <c r="M1316" i="2" s="1"/>
  <c r="L1317" i="2"/>
  <c r="M1317" i="2" s="1"/>
  <c r="L1318" i="2"/>
  <c r="M1318" i="2" s="1"/>
  <c r="L1319" i="2"/>
  <c r="M1319" i="2" s="1"/>
  <c r="L1320" i="2"/>
  <c r="M1320" i="2" s="1"/>
  <c r="L1321" i="2"/>
  <c r="M1321" i="2" s="1"/>
  <c r="L1322" i="2"/>
  <c r="M1322" i="2" s="1"/>
  <c r="L1323" i="2"/>
  <c r="M1323" i="2" s="1"/>
  <c r="L1324" i="2"/>
  <c r="M1324" i="2" s="1"/>
  <c r="L1325" i="2"/>
  <c r="M1325" i="2" s="1"/>
  <c r="L1326" i="2"/>
  <c r="M1326" i="2" s="1"/>
  <c r="L1327" i="2"/>
  <c r="M1327" i="2" s="1"/>
  <c r="L1328" i="2"/>
  <c r="M1328" i="2" s="1"/>
  <c r="L1329" i="2"/>
  <c r="M1329" i="2" s="1"/>
  <c r="L1330" i="2"/>
  <c r="M1330" i="2" s="1"/>
  <c r="L1331" i="2"/>
  <c r="M1331" i="2" s="1"/>
  <c r="L1332" i="2"/>
  <c r="M1332" i="2" s="1"/>
  <c r="L1333" i="2"/>
  <c r="M1333" i="2" s="1"/>
  <c r="L1334" i="2"/>
  <c r="M1334" i="2" s="1"/>
  <c r="L1335" i="2"/>
  <c r="M1335" i="2" s="1"/>
  <c r="L1336" i="2"/>
  <c r="M1336" i="2" s="1"/>
  <c r="L1337" i="2"/>
  <c r="M1337" i="2" s="1"/>
  <c r="L1338" i="2"/>
  <c r="M1338" i="2" s="1"/>
  <c r="L1339" i="2"/>
  <c r="M1339" i="2" s="1"/>
  <c r="L1340" i="2"/>
  <c r="M1340" i="2" s="1"/>
  <c r="L1341" i="2"/>
  <c r="M1341" i="2" s="1"/>
  <c r="L1342" i="2"/>
  <c r="M1342" i="2" s="1"/>
  <c r="L1343" i="2"/>
  <c r="M1343" i="2" s="1"/>
  <c r="L1344" i="2"/>
  <c r="M1344" i="2" s="1"/>
  <c r="L1345" i="2"/>
  <c r="M1345" i="2" s="1"/>
  <c r="L1346" i="2"/>
  <c r="M1346" i="2" s="1"/>
  <c r="L1347" i="2"/>
  <c r="M1347" i="2" s="1"/>
  <c r="L1348" i="2"/>
  <c r="M1348" i="2" s="1"/>
  <c r="L1349" i="2"/>
  <c r="M1349" i="2" s="1"/>
  <c r="L1350" i="2"/>
  <c r="M1350" i="2" s="1"/>
  <c r="L1351" i="2"/>
  <c r="M1351" i="2" s="1"/>
  <c r="L1352" i="2"/>
  <c r="M1352" i="2" s="1"/>
  <c r="L1353" i="2"/>
  <c r="M1353" i="2" s="1"/>
  <c r="L1354" i="2"/>
  <c r="M1354" i="2" s="1"/>
  <c r="L1355" i="2"/>
  <c r="M1355" i="2" s="1"/>
  <c r="L1356" i="2"/>
  <c r="M1356" i="2" s="1"/>
  <c r="L1357" i="2"/>
  <c r="M1357" i="2" s="1"/>
  <c r="L1358" i="2"/>
  <c r="M1358" i="2" s="1"/>
  <c r="L1359" i="2"/>
  <c r="M1359" i="2" s="1"/>
  <c r="L1360" i="2"/>
  <c r="M1360" i="2" s="1"/>
  <c r="L1361" i="2"/>
  <c r="M1361" i="2" s="1"/>
  <c r="L1362" i="2"/>
  <c r="M1362" i="2" s="1"/>
  <c r="L1363" i="2"/>
  <c r="M1363" i="2" s="1"/>
  <c r="L1364" i="2"/>
  <c r="M1364" i="2" s="1"/>
  <c r="L1365" i="2"/>
  <c r="M1365" i="2" s="1"/>
  <c r="L1366" i="2"/>
  <c r="M1366" i="2" s="1"/>
  <c r="L1367" i="2"/>
  <c r="M1367" i="2" s="1"/>
  <c r="L1368" i="2"/>
  <c r="M1368" i="2" s="1"/>
  <c r="L1369" i="2"/>
  <c r="M1369" i="2" s="1"/>
  <c r="L1370" i="2"/>
  <c r="M1370" i="2" s="1"/>
  <c r="L1371" i="2"/>
  <c r="M1371" i="2" s="1"/>
  <c r="L1372" i="2"/>
  <c r="M1372" i="2" s="1"/>
  <c r="L1373" i="2"/>
  <c r="M1373" i="2" s="1"/>
  <c r="L1374" i="2"/>
  <c r="M1374" i="2" s="1"/>
  <c r="L1375" i="2"/>
  <c r="M1375" i="2" s="1"/>
  <c r="L1376" i="2"/>
  <c r="M1376" i="2" s="1"/>
  <c r="L1377" i="2"/>
  <c r="M1377" i="2" s="1"/>
  <c r="L1378" i="2"/>
  <c r="M1378" i="2" s="1"/>
  <c r="L1379" i="2"/>
  <c r="M1379" i="2" s="1"/>
  <c r="L1380" i="2"/>
  <c r="M1380" i="2" s="1"/>
  <c r="L1381" i="2"/>
  <c r="M1381" i="2" s="1"/>
  <c r="L1382" i="2"/>
  <c r="M1382" i="2" s="1"/>
  <c r="L1383" i="2"/>
  <c r="M1383" i="2" s="1"/>
  <c r="L1384" i="2"/>
  <c r="M1384" i="2" s="1"/>
  <c r="L1385" i="2"/>
  <c r="M1385" i="2" s="1"/>
  <c r="L1386" i="2"/>
  <c r="M1386" i="2" s="1"/>
  <c r="L1387" i="2"/>
  <c r="M1387" i="2" s="1"/>
  <c r="L1388" i="2"/>
  <c r="M1388" i="2" s="1"/>
  <c r="L1389" i="2"/>
  <c r="M1389" i="2" s="1"/>
  <c r="L1390" i="2"/>
  <c r="M1390" i="2" s="1"/>
  <c r="L1391" i="2"/>
  <c r="M1391" i="2" s="1"/>
  <c r="L1392" i="2"/>
  <c r="M1392" i="2" s="1"/>
  <c r="L1393" i="2"/>
  <c r="M1393" i="2" s="1"/>
  <c r="L1394" i="2"/>
  <c r="M1394" i="2" s="1"/>
  <c r="L1395" i="2"/>
  <c r="M1395" i="2" s="1"/>
  <c r="L1396" i="2"/>
  <c r="M1396" i="2" s="1"/>
  <c r="L1397" i="2"/>
  <c r="M1397" i="2" s="1"/>
  <c r="L1398" i="2"/>
  <c r="M1398" i="2" s="1"/>
  <c r="L1399" i="2"/>
  <c r="M1399" i="2" s="1"/>
  <c r="L1400" i="2"/>
  <c r="M1400" i="2" s="1"/>
  <c r="L1401" i="2"/>
  <c r="M1401" i="2" s="1"/>
  <c r="L1402" i="2"/>
  <c r="M1402" i="2" s="1"/>
  <c r="L1403" i="2"/>
  <c r="M1403" i="2" s="1"/>
  <c r="L1404" i="2"/>
  <c r="M1404" i="2" s="1"/>
  <c r="L1405" i="2"/>
  <c r="M1405" i="2" s="1"/>
  <c r="L1406" i="2"/>
  <c r="M1406" i="2" s="1"/>
  <c r="L1407" i="2"/>
  <c r="M1407" i="2" s="1"/>
  <c r="L1408" i="2"/>
  <c r="M1408" i="2" s="1"/>
  <c r="L1409" i="2"/>
  <c r="M1409" i="2" s="1"/>
  <c r="L1410" i="2"/>
  <c r="M1410" i="2" s="1"/>
  <c r="L1411" i="2"/>
  <c r="M1411" i="2" s="1"/>
  <c r="L1412" i="2"/>
  <c r="M1412" i="2" s="1"/>
  <c r="L1413" i="2"/>
  <c r="M1413" i="2" s="1"/>
  <c r="L1414" i="2"/>
  <c r="M1414" i="2" s="1"/>
  <c r="L1415" i="2"/>
  <c r="M1415" i="2" s="1"/>
  <c r="L1416" i="2"/>
  <c r="M1416" i="2" s="1"/>
  <c r="L1417" i="2"/>
  <c r="M1417" i="2" s="1"/>
  <c r="L1418" i="2"/>
  <c r="M1418" i="2" s="1"/>
  <c r="L1419" i="2"/>
  <c r="M1419" i="2" s="1"/>
  <c r="L1420" i="2"/>
  <c r="M1420" i="2" s="1"/>
  <c r="L1421" i="2"/>
  <c r="M1421" i="2" s="1"/>
  <c r="L1422" i="2"/>
  <c r="M1422" i="2" s="1"/>
  <c r="L1423" i="2"/>
  <c r="M1423" i="2" s="1"/>
  <c r="L1424" i="2"/>
  <c r="M1424" i="2" s="1"/>
  <c r="L1425" i="2"/>
  <c r="M1425" i="2" s="1"/>
  <c r="L1426" i="2"/>
  <c r="M1426" i="2" s="1"/>
  <c r="L1427" i="2"/>
  <c r="M1427" i="2" s="1"/>
  <c r="L1428" i="2"/>
  <c r="M1428" i="2" s="1"/>
  <c r="L1429" i="2"/>
  <c r="M1429" i="2" s="1"/>
  <c r="L1430" i="2"/>
  <c r="M1430" i="2" s="1"/>
  <c r="L1431" i="2"/>
  <c r="M1431" i="2" s="1"/>
  <c r="L1432" i="2"/>
  <c r="M1432" i="2" s="1"/>
  <c r="L1433" i="2"/>
  <c r="M1433" i="2" s="1"/>
  <c r="L1434" i="2"/>
  <c r="M1434" i="2" s="1"/>
  <c r="L1435" i="2"/>
  <c r="M1435" i="2" s="1"/>
  <c r="L1436" i="2"/>
  <c r="M1436" i="2" s="1"/>
  <c r="L1437" i="2"/>
  <c r="M1437" i="2" s="1"/>
  <c r="L1438" i="2"/>
  <c r="M1438" i="2" s="1"/>
  <c r="L1439" i="2"/>
  <c r="M1439" i="2" s="1"/>
  <c r="L1440" i="2"/>
  <c r="M1440" i="2" s="1"/>
  <c r="L1441" i="2"/>
  <c r="M1441" i="2" s="1"/>
  <c r="L1442" i="2"/>
  <c r="M1442" i="2" s="1"/>
  <c r="L1443" i="2"/>
  <c r="M1443" i="2" s="1"/>
  <c r="L1444" i="2"/>
  <c r="M1444" i="2" s="1"/>
  <c r="L1445" i="2"/>
  <c r="M1445" i="2" s="1"/>
  <c r="L1446" i="2"/>
  <c r="M1446" i="2" s="1"/>
  <c r="L1447" i="2"/>
  <c r="M1447" i="2" s="1"/>
  <c r="L1448" i="2"/>
  <c r="M1448" i="2" s="1"/>
  <c r="L1449" i="2"/>
  <c r="M1449" i="2" s="1"/>
  <c r="L1450" i="2"/>
  <c r="M1450" i="2" s="1"/>
  <c r="L1451" i="2"/>
  <c r="M1451" i="2" s="1"/>
  <c r="L1452" i="2"/>
  <c r="M1452" i="2" s="1"/>
  <c r="L1453" i="2"/>
  <c r="M1453" i="2" s="1"/>
  <c r="L1454" i="2"/>
  <c r="M1454" i="2" s="1"/>
  <c r="L1455" i="2"/>
  <c r="M1455" i="2" s="1"/>
  <c r="L1456" i="2"/>
  <c r="M1456" i="2" s="1"/>
  <c r="L1457" i="2"/>
  <c r="M1457" i="2" s="1"/>
  <c r="L1458" i="2"/>
  <c r="M1458" i="2" s="1"/>
  <c r="L1459" i="2"/>
  <c r="M1459" i="2" s="1"/>
  <c r="L1460" i="2"/>
  <c r="M1460" i="2" s="1"/>
  <c r="L1461" i="2"/>
  <c r="M1461" i="2" s="1"/>
  <c r="L1462" i="2"/>
  <c r="M1462" i="2" s="1"/>
  <c r="L1463" i="2"/>
  <c r="M1463" i="2" s="1"/>
  <c r="L1464" i="2"/>
  <c r="M1464" i="2" s="1"/>
  <c r="L1465" i="2"/>
  <c r="M1465" i="2" s="1"/>
  <c r="L1466" i="2"/>
  <c r="M1466" i="2" s="1"/>
  <c r="L1467" i="2"/>
  <c r="M1467" i="2" s="1"/>
  <c r="L1468" i="2"/>
  <c r="M1468" i="2" s="1"/>
  <c r="L1469" i="2"/>
  <c r="M1469" i="2" s="1"/>
  <c r="L1470" i="2"/>
  <c r="M1470" i="2" s="1"/>
  <c r="L1471" i="2"/>
  <c r="M1471" i="2" s="1"/>
  <c r="L1472" i="2"/>
  <c r="M1472" i="2" s="1"/>
  <c r="L1473" i="2"/>
  <c r="M1473" i="2" s="1"/>
  <c r="L1474" i="2"/>
  <c r="M1474" i="2" s="1"/>
  <c r="L1475" i="2"/>
  <c r="M1475" i="2" s="1"/>
  <c r="L1476" i="2"/>
  <c r="M1476" i="2" s="1"/>
  <c r="L1477" i="2"/>
  <c r="M1477" i="2" s="1"/>
  <c r="L1478" i="2"/>
  <c r="M1478" i="2" s="1"/>
  <c r="L1479" i="2"/>
  <c r="M1479" i="2" s="1"/>
  <c r="L1480" i="2"/>
  <c r="M1480" i="2" s="1"/>
  <c r="L1481" i="2"/>
  <c r="M1481" i="2" s="1"/>
  <c r="L1482" i="2"/>
  <c r="M1482" i="2" s="1"/>
  <c r="L1483" i="2"/>
  <c r="M1483" i="2" s="1"/>
  <c r="L1484" i="2"/>
  <c r="M1484" i="2" s="1"/>
  <c r="L1485" i="2"/>
  <c r="M1485" i="2" s="1"/>
  <c r="L1486" i="2"/>
  <c r="M1486" i="2" s="1"/>
  <c r="L1487" i="2"/>
  <c r="M1487" i="2" s="1"/>
  <c r="L1488" i="2"/>
  <c r="M1488" i="2" s="1"/>
  <c r="L1489" i="2"/>
  <c r="M1489" i="2" s="1"/>
  <c r="L1490" i="2"/>
  <c r="M1490" i="2" s="1"/>
  <c r="L1491" i="2"/>
  <c r="M1491" i="2" s="1"/>
  <c r="L1492" i="2"/>
  <c r="M1492" i="2" s="1"/>
  <c r="L1493" i="2"/>
  <c r="M1493" i="2" s="1"/>
  <c r="L1494" i="2"/>
  <c r="M1494" i="2" s="1"/>
  <c r="L1495" i="2"/>
  <c r="M1495" i="2" s="1"/>
  <c r="L1496" i="2"/>
  <c r="M1496" i="2" s="1"/>
  <c r="L1497" i="2"/>
  <c r="M1497" i="2" s="1"/>
  <c r="L1498" i="2"/>
  <c r="M1498" i="2" s="1"/>
  <c r="L1499" i="2"/>
  <c r="M1499" i="2" s="1"/>
  <c r="L1500" i="2"/>
  <c r="M1500" i="2" s="1"/>
  <c r="L1501" i="2"/>
  <c r="M1501" i="2" s="1"/>
  <c r="L1502" i="2"/>
  <c r="M1502" i="2" s="1"/>
  <c r="L1503" i="2"/>
  <c r="M1503" i="2" s="1"/>
  <c r="L1504" i="2"/>
  <c r="M1504" i="2" s="1"/>
  <c r="L1505" i="2"/>
  <c r="M1505" i="2" s="1"/>
  <c r="L1506" i="2"/>
  <c r="M1506" i="2" s="1"/>
  <c r="L1507" i="2"/>
  <c r="M1507" i="2" s="1"/>
  <c r="L1508" i="2"/>
  <c r="M1508" i="2" s="1"/>
  <c r="L1509" i="2"/>
  <c r="M1509" i="2" s="1"/>
  <c r="L1510" i="2"/>
  <c r="M1510" i="2" s="1"/>
  <c r="L1511" i="2"/>
  <c r="M1511" i="2" s="1"/>
  <c r="L1512" i="2"/>
  <c r="M1512" i="2" s="1"/>
  <c r="L1513" i="2"/>
  <c r="M1513" i="2" s="1"/>
  <c r="L1514" i="2"/>
  <c r="M1514" i="2" s="1"/>
  <c r="L1515" i="2"/>
  <c r="M1515" i="2" s="1"/>
  <c r="L1516" i="2"/>
  <c r="M1516" i="2" s="1"/>
  <c r="L1517" i="2"/>
  <c r="M1517" i="2" s="1"/>
  <c r="L1518" i="2"/>
  <c r="M1518" i="2" s="1"/>
  <c r="L1519" i="2"/>
  <c r="M1519" i="2" s="1"/>
  <c r="L1520" i="2"/>
  <c r="M1520" i="2" s="1"/>
  <c r="L1521" i="2"/>
  <c r="M1521" i="2" s="1"/>
  <c r="L1522" i="2"/>
  <c r="M1522" i="2" s="1"/>
  <c r="L1523" i="2"/>
  <c r="M1523" i="2" s="1"/>
  <c r="L1524" i="2"/>
  <c r="M1524" i="2" s="1"/>
  <c r="L1525" i="2"/>
  <c r="M1525" i="2" s="1"/>
  <c r="L1526" i="2"/>
  <c r="M1526" i="2" s="1"/>
  <c r="L1527" i="2"/>
  <c r="M1527" i="2" s="1"/>
  <c r="L1528" i="2"/>
  <c r="M1528" i="2" s="1"/>
  <c r="L1529" i="2"/>
  <c r="M1529" i="2" s="1"/>
  <c r="L1530" i="2"/>
  <c r="M1530" i="2" s="1"/>
  <c r="L1531" i="2"/>
  <c r="M1531" i="2" s="1"/>
  <c r="L1532" i="2"/>
  <c r="M1532" i="2" s="1"/>
  <c r="L1533" i="2"/>
  <c r="M1533" i="2" s="1"/>
  <c r="L1534" i="2"/>
  <c r="M1534" i="2" s="1"/>
  <c r="L1535" i="2"/>
  <c r="M1535" i="2" s="1"/>
  <c r="L1536" i="2"/>
  <c r="M1536" i="2" s="1"/>
  <c r="L1537" i="2"/>
  <c r="M1537" i="2" s="1"/>
  <c r="L1538" i="2"/>
  <c r="M1538" i="2" s="1"/>
  <c r="L1539" i="2"/>
  <c r="M1539" i="2" s="1"/>
  <c r="L1540" i="2"/>
  <c r="M1540" i="2" s="1"/>
  <c r="L1541" i="2"/>
  <c r="M1541" i="2" s="1"/>
  <c r="L1542" i="2"/>
  <c r="M1542" i="2" s="1"/>
  <c r="L1543" i="2"/>
  <c r="M1543" i="2" s="1"/>
  <c r="L1544" i="2"/>
  <c r="M1544" i="2" s="1"/>
  <c r="L1545" i="2"/>
  <c r="M1545" i="2" s="1"/>
  <c r="L1546" i="2"/>
  <c r="M1546" i="2" s="1"/>
  <c r="L1547" i="2"/>
  <c r="M1547" i="2" s="1"/>
  <c r="L1548" i="2"/>
  <c r="M1548" i="2" s="1"/>
  <c r="L1549" i="2"/>
  <c r="M1549" i="2" s="1"/>
  <c r="L1550" i="2"/>
  <c r="M1550" i="2" s="1"/>
  <c r="L1551" i="2"/>
  <c r="M1551" i="2" s="1"/>
  <c r="L1552" i="2"/>
  <c r="M1552" i="2" s="1"/>
  <c r="L1553" i="2"/>
  <c r="M1553" i="2" s="1"/>
  <c r="L1554" i="2"/>
  <c r="M1554" i="2" s="1"/>
  <c r="L1555" i="2"/>
  <c r="M1555" i="2" s="1"/>
  <c r="L1556" i="2"/>
  <c r="M1556" i="2" s="1"/>
  <c r="L1557" i="2"/>
  <c r="M1557" i="2" s="1"/>
  <c r="L1558" i="2"/>
  <c r="M1558" i="2" s="1"/>
  <c r="L1559" i="2"/>
  <c r="M1559" i="2" s="1"/>
  <c r="L1560" i="2"/>
  <c r="M1560" i="2" s="1"/>
  <c r="L1561" i="2"/>
  <c r="M1561" i="2" s="1"/>
  <c r="L1562" i="2"/>
  <c r="M1562" i="2" s="1"/>
  <c r="L1563" i="2"/>
  <c r="M1563" i="2" s="1"/>
  <c r="L1564" i="2"/>
  <c r="M1564" i="2" s="1"/>
  <c r="L1565" i="2"/>
  <c r="M1565" i="2" s="1"/>
  <c r="L1566" i="2"/>
  <c r="M1566" i="2" s="1"/>
  <c r="L1567" i="2"/>
  <c r="M1567" i="2" s="1"/>
  <c r="L1568" i="2"/>
  <c r="M1568" i="2" s="1"/>
  <c r="L1569" i="2"/>
  <c r="M1569" i="2" s="1"/>
  <c r="L1570" i="2"/>
  <c r="M1570" i="2" s="1"/>
  <c r="L1571" i="2"/>
  <c r="M1571" i="2" s="1"/>
  <c r="L1572" i="2"/>
  <c r="M1572" i="2" s="1"/>
  <c r="L1573" i="2"/>
  <c r="M1573" i="2" s="1"/>
  <c r="L1574" i="2"/>
  <c r="M1574" i="2" s="1"/>
  <c r="L1575" i="2"/>
  <c r="M1575" i="2" s="1"/>
  <c r="L1576" i="2"/>
  <c r="M1576" i="2" s="1"/>
  <c r="L1577" i="2"/>
  <c r="M1577" i="2" s="1"/>
  <c r="L1578" i="2"/>
  <c r="M1578" i="2" s="1"/>
  <c r="L1579" i="2"/>
  <c r="M1579" i="2" s="1"/>
  <c r="L1580" i="2"/>
  <c r="M1580" i="2" s="1"/>
  <c r="L1581" i="2"/>
  <c r="M1581" i="2" s="1"/>
  <c r="L1582" i="2"/>
  <c r="M1582" i="2" s="1"/>
  <c r="L1583" i="2"/>
  <c r="M1583" i="2" s="1"/>
  <c r="L1584" i="2"/>
  <c r="M1584" i="2" s="1"/>
  <c r="L1585" i="2"/>
  <c r="M1585" i="2" s="1"/>
  <c r="L1586" i="2"/>
  <c r="M1586" i="2" s="1"/>
  <c r="L1587" i="2"/>
  <c r="M1587" i="2" s="1"/>
  <c r="L1588" i="2"/>
  <c r="M1588" i="2" s="1"/>
  <c r="L1589" i="2"/>
  <c r="M1589" i="2" s="1"/>
  <c r="L1590" i="2"/>
  <c r="M1590" i="2" s="1"/>
  <c r="L1591" i="2"/>
  <c r="M1591" i="2" s="1"/>
  <c r="L1592" i="2"/>
  <c r="M1592" i="2" s="1"/>
  <c r="L1593" i="2"/>
  <c r="M1593" i="2" s="1"/>
  <c r="L1594" i="2"/>
  <c r="M1594" i="2" s="1"/>
  <c r="L1595" i="2"/>
  <c r="M1595" i="2" s="1"/>
  <c r="L1596" i="2"/>
  <c r="M1596" i="2" s="1"/>
  <c r="L1597" i="2"/>
  <c r="M1597" i="2" s="1"/>
  <c r="L1598" i="2"/>
  <c r="M1598" i="2" s="1"/>
  <c r="L1599" i="2"/>
  <c r="M1599" i="2" s="1"/>
  <c r="L1600" i="2"/>
  <c r="M1600" i="2" s="1"/>
  <c r="L1601" i="2"/>
  <c r="M1601" i="2" s="1"/>
  <c r="L1602" i="2"/>
  <c r="M1602" i="2" s="1"/>
  <c r="L1603" i="2"/>
  <c r="M1603" i="2" s="1"/>
  <c r="L1604" i="2"/>
  <c r="M1604" i="2" s="1"/>
  <c r="L1605" i="2"/>
  <c r="M1605" i="2" s="1"/>
  <c r="L1606" i="2"/>
  <c r="M1606" i="2" s="1"/>
  <c r="L1607" i="2"/>
  <c r="M1607" i="2" s="1"/>
  <c r="L1608" i="2"/>
  <c r="M1608" i="2" s="1"/>
  <c r="L1609" i="2"/>
  <c r="M1609" i="2" s="1"/>
  <c r="L1610" i="2"/>
  <c r="M1610" i="2" s="1"/>
  <c r="L1611" i="2"/>
  <c r="M1611" i="2" s="1"/>
  <c r="L1612" i="2"/>
  <c r="M1612" i="2" s="1"/>
  <c r="L1613" i="2"/>
  <c r="M1613" i="2" s="1"/>
  <c r="L1614" i="2"/>
  <c r="M1614" i="2" s="1"/>
  <c r="L1615" i="2"/>
  <c r="M1615" i="2" s="1"/>
  <c r="L1616" i="2"/>
  <c r="M1616" i="2" s="1"/>
  <c r="L1617" i="2"/>
  <c r="M1617" i="2" s="1"/>
  <c r="L1618" i="2"/>
  <c r="M1618" i="2" s="1"/>
  <c r="L1619" i="2"/>
  <c r="M1619" i="2" s="1"/>
  <c r="L1620" i="2"/>
  <c r="M1620" i="2" s="1"/>
  <c r="L1621" i="2"/>
  <c r="M1621" i="2" s="1"/>
  <c r="L1622" i="2"/>
  <c r="M1622" i="2" s="1"/>
  <c r="L1623" i="2"/>
  <c r="M1623" i="2" s="1"/>
  <c r="L1624" i="2"/>
  <c r="M1624" i="2" s="1"/>
  <c r="L1625" i="2"/>
  <c r="M1625" i="2" s="1"/>
  <c r="L1626" i="2"/>
  <c r="M1626" i="2" s="1"/>
  <c r="L1627" i="2"/>
  <c r="M1627" i="2" s="1"/>
  <c r="L1628" i="2"/>
  <c r="M1628" i="2" s="1"/>
  <c r="L1629" i="2"/>
  <c r="M1629" i="2" s="1"/>
  <c r="L1630" i="2"/>
  <c r="M1630" i="2" s="1"/>
  <c r="L1631" i="2"/>
  <c r="M1631" i="2" s="1"/>
  <c r="L1632" i="2"/>
  <c r="M1632" i="2" s="1"/>
  <c r="L1633" i="2"/>
  <c r="M1633" i="2" s="1"/>
  <c r="L1634" i="2"/>
  <c r="M1634" i="2" s="1"/>
  <c r="L1635" i="2"/>
  <c r="M1635" i="2" s="1"/>
  <c r="L1636" i="2"/>
  <c r="M1636" i="2" s="1"/>
  <c r="L1637" i="2"/>
  <c r="M1637" i="2" s="1"/>
  <c r="L1638" i="2"/>
  <c r="M1638" i="2" s="1"/>
  <c r="L1639" i="2"/>
  <c r="M1639" i="2" s="1"/>
  <c r="L1640" i="2"/>
  <c r="M1640" i="2" s="1"/>
  <c r="L1641" i="2"/>
  <c r="M1641" i="2" s="1"/>
  <c r="L1642" i="2"/>
  <c r="M1642" i="2" s="1"/>
  <c r="L1643" i="2"/>
  <c r="M1643" i="2" s="1"/>
  <c r="L1644" i="2"/>
  <c r="M1644" i="2" s="1"/>
  <c r="L1645" i="2"/>
  <c r="M1645" i="2" s="1"/>
  <c r="L1646" i="2"/>
  <c r="M1646" i="2" s="1"/>
  <c r="L1647" i="2"/>
  <c r="M1647" i="2" s="1"/>
  <c r="L1648" i="2"/>
  <c r="M1648" i="2" s="1"/>
  <c r="L1649" i="2"/>
  <c r="M1649" i="2" s="1"/>
  <c r="L1650" i="2"/>
  <c r="M1650" i="2" s="1"/>
  <c r="L1651" i="2"/>
  <c r="M1651" i="2" s="1"/>
  <c r="L1652" i="2"/>
  <c r="M1652" i="2" s="1"/>
  <c r="L1653" i="2"/>
  <c r="M1653" i="2" s="1"/>
  <c r="L1654" i="2"/>
  <c r="M1654" i="2" s="1"/>
  <c r="L1655" i="2"/>
  <c r="M1655" i="2" s="1"/>
  <c r="L1656" i="2"/>
  <c r="M1656" i="2" s="1"/>
  <c r="L1657" i="2"/>
  <c r="M1657" i="2" s="1"/>
  <c r="L1658" i="2"/>
  <c r="M1658" i="2" s="1"/>
  <c r="L1659" i="2"/>
  <c r="M1659" i="2" s="1"/>
  <c r="L1660" i="2"/>
  <c r="M1660" i="2" s="1"/>
  <c r="L1661" i="2"/>
  <c r="M1661" i="2" s="1"/>
  <c r="L1662" i="2"/>
  <c r="M1662" i="2" s="1"/>
  <c r="L1663" i="2"/>
  <c r="M1663" i="2" s="1"/>
  <c r="L1664" i="2"/>
  <c r="M1664" i="2" s="1"/>
  <c r="L1665" i="2"/>
  <c r="M1665" i="2" s="1"/>
  <c r="L1666" i="2"/>
  <c r="M1666" i="2" s="1"/>
  <c r="L1667" i="2"/>
  <c r="M1667" i="2" s="1"/>
  <c r="L1668" i="2"/>
  <c r="M1668" i="2" s="1"/>
  <c r="L1669" i="2"/>
  <c r="M1669" i="2" s="1"/>
  <c r="L1670" i="2"/>
  <c r="M1670" i="2" s="1"/>
  <c r="L1671" i="2"/>
  <c r="M1671" i="2" s="1"/>
  <c r="L1672" i="2"/>
  <c r="M1672" i="2" s="1"/>
  <c r="L1673" i="2"/>
  <c r="M1673" i="2" s="1"/>
  <c r="L1674" i="2"/>
  <c r="M1674" i="2" s="1"/>
  <c r="L1675" i="2"/>
  <c r="M1675" i="2" s="1"/>
  <c r="L1676" i="2"/>
  <c r="M1676" i="2" s="1"/>
  <c r="L1677" i="2"/>
  <c r="M1677" i="2" s="1"/>
  <c r="L1678" i="2"/>
  <c r="M1678" i="2" s="1"/>
  <c r="L1679" i="2"/>
  <c r="M1679" i="2" s="1"/>
  <c r="L1680" i="2"/>
  <c r="M1680" i="2" s="1"/>
  <c r="L1681" i="2"/>
  <c r="M1681" i="2" s="1"/>
  <c r="L1682" i="2"/>
  <c r="M1682" i="2" s="1"/>
  <c r="L1683" i="2"/>
  <c r="M1683" i="2" s="1"/>
  <c r="L1684" i="2"/>
  <c r="M1684" i="2" s="1"/>
  <c r="L1685" i="2"/>
  <c r="M1685" i="2" s="1"/>
  <c r="L1686" i="2"/>
  <c r="M1686" i="2" s="1"/>
  <c r="L1687" i="2"/>
  <c r="M1687" i="2" s="1"/>
  <c r="L1688" i="2"/>
  <c r="M1688" i="2" s="1"/>
  <c r="L1689" i="2"/>
  <c r="M1689" i="2" s="1"/>
  <c r="L1690" i="2"/>
  <c r="M1690" i="2" s="1"/>
  <c r="L1691" i="2"/>
  <c r="M1691" i="2" s="1"/>
  <c r="L1692" i="2"/>
  <c r="M1692" i="2" s="1"/>
  <c r="L1693" i="2"/>
  <c r="M1693" i="2" s="1"/>
  <c r="L1694" i="2"/>
  <c r="M1694" i="2" s="1"/>
  <c r="L1695" i="2"/>
  <c r="M1695" i="2" s="1"/>
  <c r="L1696" i="2"/>
  <c r="M1696" i="2" s="1"/>
  <c r="L1697" i="2"/>
  <c r="M1697" i="2" s="1"/>
  <c r="L1698" i="2"/>
  <c r="M1698" i="2" s="1"/>
  <c r="L1699" i="2"/>
  <c r="M1699" i="2" s="1"/>
  <c r="L1700" i="2"/>
  <c r="M1700" i="2" s="1"/>
  <c r="L1701" i="2"/>
  <c r="M1701" i="2" s="1"/>
  <c r="L1702" i="2"/>
  <c r="M1702" i="2" s="1"/>
  <c r="L1703" i="2"/>
  <c r="M1703" i="2" s="1"/>
  <c r="L1704" i="2"/>
  <c r="M1704" i="2" s="1"/>
  <c r="L1705" i="2"/>
  <c r="M1705" i="2" s="1"/>
  <c r="L1706" i="2"/>
  <c r="M1706" i="2" s="1"/>
  <c r="L1707" i="2"/>
  <c r="M1707" i="2" s="1"/>
  <c r="L1708" i="2"/>
  <c r="M1708" i="2" s="1"/>
  <c r="L1709" i="2"/>
  <c r="M1709" i="2" s="1"/>
  <c r="L1710" i="2"/>
  <c r="M1710" i="2" s="1"/>
  <c r="L1711" i="2"/>
  <c r="M1711" i="2" s="1"/>
  <c r="L1712" i="2"/>
  <c r="M1712" i="2" s="1"/>
  <c r="L1713" i="2"/>
  <c r="M1713" i="2" s="1"/>
  <c r="L1714" i="2"/>
  <c r="M1714" i="2" s="1"/>
  <c r="L1715" i="2"/>
  <c r="M1715" i="2" s="1"/>
  <c r="L1716" i="2"/>
  <c r="M1716" i="2" s="1"/>
  <c r="L1717" i="2"/>
  <c r="M1717" i="2" s="1"/>
  <c r="L1718" i="2"/>
  <c r="M1718" i="2" s="1"/>
  <c r="L1719" i="2"/>
  <c r="M1719" i="2" s="1"/>
  <c r="L1720" i="2"/>
  <c r="M1720" i="2" s="1"/>
  <c r="L1721" i="2"/>
  <c r="M1721" i="2" s="1"/>
  <c r="L1722" i="2"/>
  <c r="M1722" i="2" s="1"/>
  <c r="L1723" i="2"/>
  <c r="M1723" i="2" s="1"/>
  <c r="L1724" i="2"/>
  <c r="M1724" i="2" s="1"/>
  <c r="L1725" i="2"/>
  <c r="M1725" i="2" s="1"/>
  <c r="L1726" i="2"/>
  <c r="M1726" i="2" s="1"/>
  <c r="L1727" i="2"/>
  <c r="M1727" i="2" s="1"/>
  <c r="L1728" i="2"/>
  <c r="M1728" i="2" s="1"/>
  <c r="L1729" i="2"/>
  <c r="M1729" i="2" s="1"/>
  <c r="L1730" i="2"/>
  <c r="M1730" i="2" s="1"/>
  <c r="L1731" i="2"/>
  <c r="M1731" i="2" s="1"/>
  <c r="L1732" i="2"/>
  <c r="M1732" i="2" s="1"/>
  <c r="L1733" i="2"/>
  <c r="M1733" i="2" s="1"/>
  <c r="L1734" i="2"/>
  <c r="M1734" i="2" s="1"/>
  <c r="L1735" i="2"/>
  <c r="M1735" i="2" s="1"/>
  <c r="L1736" i="2"/>
  <c r="M1736" i="2" s="1"/>
  <c r="L1737" i="2"/>
  <c r="M1737" i="2" s="1"/>
  <c r="L1738" i="2"/>
  <c r="M1738" i="2" s="1"/>
  <c r="L1739" i="2"/>
  <c r="M1739" i="2" s="1"/>
  <c r="L1740" i="2"/>
  <c r="M1740" i="2" s="1"/>
  <c r="L1741" i="2"/>
  <c r="M1741" i="2" s="1"/>
  <c r="L1742" i="2"/>
  <c r="M1742" i="2" s="1"/>
  <c r="L1743" i="2"/>
  <c r="M1743" i="2" s="1"/>
  <c r="L1744" i="2"/>
  <c r="M1744" i="2" s="1"/>
  <c r="L1745" i="2"/>
  <c r="M1745" i="2" s="1"/>
  <c r="L1746" i="2"/>
  <c r="M1746" i="2" s="1"/>
  <c r="L1747" i="2"/>
  <c r="M1747" i="2" s="1"/>
  <c r="L1748" i="2"/>
  <c r="M1748" i="2" s="1"/>
  <c r="L1749" i="2"/>
  <c r="M1749" i="2" s="1"/>
  <c r="L1750" i="2"/>
  <c r="M1750" i="2" s="1"/>
  <c r="L1751" i="2"/>
  <c r="M1751" i="2" s="1"/>
  <c r="L1752" i="2"/>
  <c r="M1752" i="2" s="1"/>
  <c r="L1753" i="2"/>
  <c r="M1753" i="2" s="1"/>
  <c r="L1754" i="2"/>
  <c r="M1754" i="2" s="1"/>
  <c r="L1755" i="2"/>
  <c r="M1755" i="2" s="1"/>
  <c r="L1756" i="2"/>
  <c r="M1756" i="2" s="1"/>
  <c r="L1757" i="2"/>
  <c r="M1757" i="2" s="1"/>
  <c r="L1758" i="2"/>
  <c r="M1758" i="2" s="1"/>
  <c r="L1759" i="2"/>
  <c r="M1759" i="2" s="1"/>
  <c r="L1760" i="2"/>
  <c r="M1760" i="2" s="1"/>
  <c r="L1761" i="2"/>
  <c r="M1761" i="2" s="1"/>
  <c r="L1762" i="2"/>
  <c r="M1762" i="2" s="1"/>
  <c r="L1763" i="2"/>
  <c r="M1763" i="2" s="1"/>
  <c r="L1764" i="2"/>
  <c r="M1764" i="2" s="1"/>
  <c r="L1765" i="2"/>
  <c r="M1765" i="2" s="1"/>
  <c r="L1766" i="2"/>
  <c r="M1766" i="2" s="1"/>
  <c r="L1767" i="2"/>
  <c r="M1767" i="2" s="1"/>
  <c r="L1768" i="2"/>
  <c r="M1768" i="2" s="1"/>
  <c r="L1769" i="2"/>
  <c r="M1769" i="2" s="1"/>
  <c r="L1770" i="2"/>
  <c r="M1770" i="2" s="1"/>
  <c r="L1771" i="2"/>
  <c r="M1771" i="2" s="1"/>
  <c r="L1772" i="2"/>
  <c r="M1772" i="2" s="1"/>
  <c r="L1773" i="2"/>
  <c r="M1773" i="2" s="1"/>
  <c r="L1774" i="2"/>
  <c r="M1774" i="2" s="1"/>
  <c r="L1775" i="2"/>
  <c r="M1775" i="2" s="1"/>
  <c r="L1776" i="2"/>
  <c r="M1776" i="2" s="1"/>
  <c r="L1777" i="2"/>
  <c r="M1777" i="2" s="1"/>
  <c r="L1778" i="2"/>
  <c r="M1778" i="2" s="1"/>
  <c r="L1779" i="2"/>
  <c r="M1779" i="2" s="1"/>
  <c r="L1780" i="2"/>
  <c r="M1780" i="2" s="1"/>
  <c r="L1781" i="2"/>
  <c r="M1781" i="2" s="1"/>
  <c r="L1782" i="2"/>
  <c r="M1782" i="2" s="1"/>
  <c r="L1783" i="2"/>
  <c r="M1783" i="2" s="1"/>
  <c r="L1784" i="2"/>
  <c r="M1784" i="2" s="1"/>
  <c r="L1785" i="2"/>
  <c r="M1785" i="2" s="1"/>
  <c r="L1786" i="2"/>
  <c r="M1786" i="2" s="1"/>
  <c r="L1787" i="2"/>
  <c r="M1787" i="2" s="1"/>
  <c r="L1788" i="2"/>
  <c r="M1788" i="2" s="1"/>
  <c r="L1789" i="2"/>
  <c r="M1789" i="2" s="1"/>
  <c r="L1790" i="2"/>
  <c r="M1790" i="2" s="1"/>
  <c r="L1791" i="2"/>
  <c r="M1791" i="2" s="1"/>
  <c r="L1792" i="2"/>
  <c r="M1792" i="2" s="1"/>
  <c r="L1793" i="2"/>
  <c r="M1793" i="2" s="1"/>
  <c r="L1794" i="2"/>
  <c r="M1794" i="2" s="1"/>
  <c r="L1795" i="2"/>
  <c r="M1795" i="2" s="1"/>
  <c r="L1796" i="2"/>
  <c r="M1796" i="2" s="1"/>
  <c r="L1797" i="2"/>
  <c r="M1797" i="2" s="1"/>
  <c r="L1798" i="2"/>
  <c r="M1798" i="2" s="1"/>
  <c r="L1799" i="2"/>
  <c r="M1799" i="2" s="1"/>
  <c r="L1800" i="2"/>
  <c r="M1800" i="2" s="1"/>
  <c r="L1801" i="2"/>
  <c r="M1801" i="2" s="1"/>
  <c r="L1802" i="2"/>
  <c r="M1802" i="2" s="1"/>
  <c r="L1803" i="2"/>
  <c r="M1803" i="2" s="1"/>
  <c r="L1804" i="2"/>
  <c r="M1804" i="2" s="1"/>
  <c r="L1805" i="2"/>
  <c r="M1805" i="2" s="1"/>
  <c r="L1806" i="2"/>
  <c r="M1806" i="2" s="1"/>
  <c r="L1807" i="2"/>
  <c r="M1807" i="2" s="1"/>
  <c r="L1808" i="2"/>
  <c r="M1808" i="2" s="1"/>
  <c r="L1809" i="2"/>
  <c r="M1809" i="2" s="1"/>
  <c r="L1810" i="2"/>
  <c r="M1810" i="2" s="1"/>
  <c r="L1811" i="2"/>
  <c r="M1811" i="2" s="1"/>
  <c r="L1812" i="2"/>
  <c r="M1812" i="2" s="1"/>
  <c r="L1813" i="2"/>
  <c r="M1813" i="2" s="1"/>
  <c r="L1814" i="2"/>
  <c r="M1814" i="2" s="1"/>
  <c r="L1815" i="2"/>
  <c r="M1815" i="2" s="1"/>
  <c r="L1816" i="2"/>
  <c r="M1816" i="2" s="1"/>
  <c r="L1817" i="2"/>
  <c r="M1817" i="2" s="1"/>
  <c r="L1818" i="2"/>
  <c r="M1818" i="2" s="1"/>
  <c r="L1819" i="2"/>
  <c r="M1819" i="2" s="1"/>
  <c r="L1820" i="2"/>
  <c r="M1820" i="2" s="1"/>
  <c r="L1821" i="2"/>
  <c r="M1821" i="2" s="1"/>
  <c r="L1822" i="2"/>
  <c r="M1822" i="2" s="1"/>
  <c r="L1823" i="2"/>
  <c r="M1823" i="2" s="1"/>
  <c r="L1824" i="2"/>
  <c r="M1824" i="2" s="1"/>
  <c r="L1825" i="2"/>
  <c r="M1825" i="2" s="1"/>
  <c r="L1826" i="2"/>
  <c r="M1826" i="2" s="1"/>
  <c r="L1827" i="2"/>
  <c r="M1827" i="2" s="1"/>
  <c r="L1828" i="2"/>
  <c r="M1828" i="2" s="1"/>
  <c r="L1829" i="2"/>
  <c r="M1829" i="2" s="1"/>
  <c r="L1830" i="2"/>
  <c r="M1830" i="2" s="1"/>
  <c r="L1831" i="2"/>
  <c r="M1831" i="2" s="1"/>
  <c r="L1832" i="2"/>
  <c r="M1832" i="2" s="1"/>
  <c r="L1833" i="2"/>
  <c r="M1833" i="2" s="1"/>
  <c r="L1834" i="2"/>
  <c r="M1834" i="2" s="1"/>
  <c r="L1835" i="2"/>
  <c r="M1835" i="2" s="1"/>
  <c r="L1836" i="2"/>
  <c r="M1836" i="2" s="1"/>
  <c r="L1837" i="2"/>
  <c r="M1837" i="2" s="1"/>
  <c r="L1838" i="2"/>
  <c r="M1838" i="2" s="1"/>
  <c r="L1839" i="2"/>
  <c r="M1839" i="2" s="1"/>
  <c r="L1840" i="2"/>
  <c r="M1840" i="2" s="1"/>
  <c r="L1841" i="2"/>
  <c r="M1841" i="2" s="1"/>
  <c r="L1842" i="2"/>
  <c r="M1842" i="2" s="1"/>
  <c r="L1843" i="2"/>
  <c r="M1843" i="2" s="1"/>
  <c r="L1844" i="2"/>
  <c r="M1844" i="2" s="1"/>
  <c r="L1845" i="2"/>
  <c r="M1845" i="2" s="1"/>
  <c r="L1846" i="2"/>
  <c r="M1846" i="2" s="1"/>
  <c r="L1847" i="2"/>
  <c r="M1847" i="2" s="1"/>
  <c r="L1848" i="2"/>
  <c r="M1848" i="2" s="1"/>
  <c r="L1849" i="2"/>
  <c r="M1849" i="2" s="1"/>
  <c r="L1850" i="2"/>
  <c r="M1850" i="2" s="1"/>
  <c r="L1851" i="2"/>
  <c r="M1851" i="2" s="1"/>
  <c r="L1852" i="2"/>
  <c r="M1852" i="2" s="1"/>
  <c r="L1853" i="2"/>
  <c r="M1853" i="2" s="1"/>
  <c r="L1854" i="2"/>
  <c r="M1854" i="2" s="1"/>
  <c r="L1855" i="2"/>
  <c r="M1855" i="2" s="1"/>
  <c r="L1856" i="2"/>
  <c r="M1856" i="2" s="1"/>
  <c r="L1857" i="2"/>
  <c r="M1857" i="2" s="1"/>
  <c r="L1858" i="2"/>
  <c r="M1858" i="2" s="1"/>
  <c r="L1859" i="2"/>
  <c r="M1859" i="2" s="1"/>
  <c r="L1860" i="2"/>
  <c r="M1860" i="2" s="1"/>
  <c r="L1861" i="2"/>
  <c r="M1861" i="2" s="1"/>
  <c r="L1862" i="2"/>
  <c r="M1862" i="2" s="1"/>
  <c r="L1863" i="2"/>
  <c r="M1863" i="2" s="1"/>
  <c r="L1864" i="2"/>
  <c r="M1864" i="2" s="1"/>
  <c r="L1865" i="2"/>
  <c r="M1865" i="2" s="1"/>
  <c r="L1866" i="2"/>
  <c r="M1866" i="2" s="1"/>
  <c r="L1867" i="2"/>
  <c r="M1867" i="2" s="1"/>
  <c r="L1868" i="2"/>
  <c r="M1868" i="2" s="1"/>
  <c r="L1869" i="2"/>
  <c r="M1869" i="2" s="1"/>
  <c r="L1870" i="2"/>
  <c r="M1870" i="2" s="1"/>
  <c r="L1871" i="2"/>
  <c r="M1871" i="2" s="1"/>
  <c r="L1872" i="2"/>
  <c r="M1872" i="2" s="1"/>
  <c r="L1873" i="2"/>
  <c r="M1873" i="2" s="1"/>
  <c r="L1874" i="2"/>
  <c r="M1874" i="2" s="1"/>
  <c r="L1875" i="2"/>
  <c r="M1875" i="2" s="1"/>
  <c r="L1876" i="2"/>
  <c r="M1876" i="2" s="1"/>
  <c r="L1877" i="2"/>
  <c r="M1877" i="2" s="1"/>
  <c r="L1878" i="2"/>
  <c r="M1878" i="2" s="1"/>
  <c r="L1879" i="2"/>
  <c r="M1879" i="2" s="1"/>
  <c r="L1880" i="2"/>
  <c r="M1880" i="2" s="1"/>
  <c r="L1881" i="2"/>
  <c r="M1881" i="2" s="1"/>
  <c r="L1882" i="2"/>
  <c r="M1882" i="2" s="1"/>
  <c r="L1883" i="2"/>
  <c r="M1883" i="2" s="1"/>
  <c r="L1884" i="2"/>
  <c r="M1884" i="2" s="1"/>
  <c r="L1885" i="2"/>
  <c r="M1885" i="2" s="1"/>
  <c r="L1886" i="2"/>
  <c r="M1886" i="2" s="1"/>
  <c r="L1887" i="2"/>
  <c r="M1887" i="2" s="1"/>
  <c r="L1888" i="2"/>
  <c r="M1888" i="2" s="1"/>
  <c r="L1889" i="2"/>
  <c r="M1889" i="2" s="1"/>
  <c r="L1890" i="2"/>
  <c r="M1890" i="2" s="1"/>
  <c r="L1891" i="2"/>
  <c r="M1891" i="2" s="1"/>
  <c r="L1892" i="2"/>
  <c r="M1892" i="2" s="1"/>
  <c r="L1893" i="2"/>
  <c r="M1893" i="2" s="1"/>
  <c r="L1894" i="2"/>
  <c r="M1894" i="2" s="1"/>
  <c r="L1895" i="2"/>
  <c r="M1895" i="2" s="1"/>
  <c r="L1896" i="2"/>
  <c r="M1896" i="2" s="1"/>
  <c r="L1897" i="2"/>
  <c r="M1897" i="2" s="1"/>
  <c r="L1898" i="2"/>
  <c r="M1898" i="2" s="1"/>
  <c r="L1899" i="2"/>
  <c r="M1899" i="2" s="1"/>
  <c r="L1900" i="2"/>
  <c r="M1900" i="2" s="1"/>
  <c r="L1901" i="2"/>
  <c r="M1901" i="2" s="1"/>
  <c r="L1902" i="2"/>
  <c r="M1902" i="2" s="1"/>
  <c r="L1903" i="2"/>
  <c r="M1903" i="2" s="1"/>
  <c r="L1904" i="2"/>
  <c r="M1904" i="2" s="1"/>
  <c r="L1905" i="2"/>
  <c r="M1905" i="2" s="1"/>
  <c r="L1906" i="2"/>
  <c r="M1906" i="2" s="1"/>
  <c r="L1907" i="2"/>
  <c r="M1907" i="2" s="1"/>
  <c r="L1908" i="2"/>
  <c r="M1908" i="2" s="1"/>
  <c r="L1909" i="2"/>
  <c r="M1909" i="2" s="1"/>
  <c r="L1910" i="2"/>
  <c r="M1910" i="2" s="1"/>
  <c r="L1911" i="2"/>
  <c r="M1911" i="2" s="1"/>
  <c r="L1912" i="2"/>
  <c r="M1912" i="2" s="1"/>
  <c r="L1913" i="2"/>
  <c r="M1913" i="2" s="1"/>
  <c r="L1914" i="2"/>
  <c r="M1914" i="2" s="1"/>
  <c r="L1915" i="2"/>
  <c r="M1915" i="2" s="1"/>
  <c r="L1916" i="2"/>
  <c r="M1916" i="2" s="1"/>
  <c r="L1917" i="2"/>
  <c r="M1917" i="2" s="1"/>
  <c r="L1918" i="2"/>
  <c r="M1918" i="2" s="1"/>
  <c r="L1919" i="2"/>
  <c r="M1919" i="2" s="1"/>
  <c r="L1920" i="2"/>
  <c r="M1920" i="2" s="1"/>
  <c r="L1921" i="2"/>
  <c r="M1921" i="2" s="1"/>
  <c r="L1922" i="2"/>
  <c r="M1922" i="2" s="1"/>
  <c r="L1923" i="2"/>
  <c r="M1923" i="2" s="1"/>
  <c r="L1924" i="2"/>
  <c r="M1924" i="2" s="1"/>
  <c r="L1925" i="2"/>
  <c r="M1925" i="2" s="1"/>
  <c r="L1926" i="2"/>
  <c r="M1926" i="2" s="1"/>
  <c r="L1927" i="2"/>
  <c r="M1927" i="2" s="1"/>
  <c r="L1928" i="2"/>
  <c r="M1928" i="2" s="1"/>
  <c r="L1929" i="2"/>
  <c r="M1929" i="2" s="1"/>
  <c r="L1930" i="2"/>
  <c r="M1930" i="2" s="1"/>
  <c r="L1931" i="2"/>
  <c r="M1931" i="2" s="1"/>
  <c r="L1932" i="2"/>
  <c r="M1932" i="2" s="1"/>
  <c r="L1933" i="2"/>
  <c r="M1933" i="2" s="1"/>
  <c r="L1934" i="2"/>
  <c r="M1934" i="2" s="1"/>
  <c r="L1935" i="2"/>
  <c r="M1935" i="2" s="1"/>
  <c r="L1936" i="2"/>
  <c r="M1936" i="2" s="1"/>
  <c r="L1937" i="2"/>
  <c r="M1937" i="2" s="1"/>
  <c r="L1938" i="2"/>
  <c r="M1938" i="2" s="1"/>
  <c r="L1939" i="2"/>
  <c r="M1939" i="2" s="1"/>
  <c r="L1940" i="2"/>
  <c r="M1940" i="2" s="1"/>
  <c r="L1941" i="2"/>
  <c r="M1941" i="2" s="1"/>
  <c r="L1942" i="2"/>
  <c r="M1942" i="2" s="1"/>
  <c r="L1943" i="2"/>
  <c r="M1943" i="2" s="1"/>
  <c r="L1944" i="2"/>
  <c r="M1944" i="2" s="1"/>
  <c r="L1945" i="2"/>
  <c r="M1945" i="2" s="1"/>
  <c r="L1946" i="2"/>
  <c r="M1946" i="2" s="1"/>
  <c r="L1947" i="2"/>
  <c r="M1947" i="2" s="1"/>
  <c r="L1948" i="2"/>
  <c r="M1948" i="2" s="1"/>
  <c r="L1949" i="2"/>
  <c r="M1949" i="2" s="1"/>
  <c r="L1950" i="2"/>
  <c r="M1950" i="2" s="1"/>
  <c r="L1951" i="2"/>
  <c r="M1951" i="2" s="1"/>
  <c r="L1952" i="2"/>
  <c r="M1952" i="2" s="1"/>
  <c r="L1953" i="2"/>
  <c r="M1953" i="2" s="1"/>
  <c r="L1954" i="2"/>
  <c r="M1954" i="2" s="1"/>
  <c r="L1955" i="2"/>
  <c r="M1955" i="2" s="1"/>
  <c r="L1956" i="2"/>
  <c r="M1956" i="2" s="1"/>
  <c r="L1957" i="2"/>
  <c r="M1957" i="2" s="1"/>
  <c r="L1958" i="2"/>
  <c r="M1958" i="2" s="1"/>
  <c r="L1959" i="2"/>
  <c r="M1959" i="2" s="1"/>
  <c r="L1960" i="2"/>
  <c r="M1960" i="2" s="1"/>
  <c r="L1961" i="2"/>
  <c r="M1961" i="2" s="1"/>
  <c r="L1962" i="2"/>
  <c r="M1962" i="2" s="1"/>
  <c r="L1963" i="2"/>
  <c r="M1963" i="2" s="1"/>
  <c r="L1964" i="2"/>
  <c r="M1964" i="2" s="1"/>
  <c r="L1965" i="2"/>
  <c r="M1965" i="2" s="1"/>
  <c r="L1966" i="2"/>
  <c r="M1966" i="2" s="1"/>
  <c r="L1967" i="2"/>
  <c r="M1967" i="2" s="1"/>
  <c r="L1968" i="2"/>
  <c r="M1968" i="2" s="1"/>
  <c r="L1969" i="2"/>
  <c r="M1969" i="2" s="1"/>
  <c r="L1970" i="2"/>
  <c r="M1970" i="2" s="1"/>
  <c r="L1971" i="2"/>
  <c r="M1971" i="2" s="1"/>
  <c r="L1972" i="2"/>
  <c r="M1972" i="2" s="1"/>
  <c r="L1973" i="2"/>
  <c r="M1973" i="2" s="1"/>
  <c r="L1974" i="2"/>
  <c r="M1974" i="2" s="1"/>
  <c r="L1975" i="2"/>
  <c r="M1975" i="2" s="1"/>
  <c r="L1976" i="2"/>
  <c r="M1976" i="2" s="1"/>
  <c r="L1977" i="2"/>
  <c r="M1977" i="2" s="1"/>
  <c r="L1978" i="2"/>
  <c r="M1978" i="2" s="1"/>
  <c r="L1979" i="2"/>
  <c r="M1979" i="2" s="1"/>
  <c r="L1980" i="2"/>
  <c r="M1980" i="2" s="1"/>
  <c r="L1981" i="2"/>
  <c r="M1981" i="2" s="1"/>
  <c r="L1982" i="2"/>
  <c r="M1982" i="2" s="1"/>
  <c r="L1983" i="2"/>
  <c r="M1983" i="2" s="1"/>
  <c r="L1984" i="2"/>
  <c r="M1984" i="2" s="1"/>
  <c r="L1985" i="2"/>
  <c r="M1985" i="2" s="1"/>
  <c r="L1986" i="2"/>
  <c r="M1986" i="2" s="1"/>
  <c r="L1987" i="2"/>
  <c r="M1987" i="2" s="1"/>
  <c r="L1988" i="2"/>
  <c r="M1988" i="2" s="1"/>
  <c r="L1989" i="2"/>
  <c r="M1989" i="2" s="1"/>
  <c r="L1990" i="2"/>
  <c r="M1990" i="2" s="1"/>
  <c r="L1991" i="2"/>
  <c r="M1991" i="2" s="1"/>
  <c r="L1992" i="2"/>
  <c r="M1992" i="2" s="1"/>
  <c r="L1993" i="2"/>
  <c r="M1993" i="2" s="1"/>
  <c r="L1994" i="2"/>
  <c r="M1994" i="2" s="1"/>
  <c r="L1995" i="2"/>
  <c r="M1995" i="2" s="1"/>
  <c r="L1996" i="2"/>
  <c r="M1996" i="2" s="1"/>
  <c r="L1997" i="2"/>
  <c r="M1997" i="2" s="1"/>
  <c r="L1998" i="2"/>
  <c r="M1998" i="2" s="1"/>
  <c r="L1999" i="2"/>
  <c r="M1999" i="2" s="1"/>
  <c r="L2000" i="2"/>
  <c r="M2000" i="2" s="1"/>
  <c r="L2001" i="2"/>
  <c r="M2001" i="2" s="1"/>
  <c r="L2002" i="2"/>
  <c r="M2002" i="2" s="1"/>
  <c r="L2003" i="2"/>
  <c r="M2003" i="2" s="1"/>
  <c r="H4" i="2"/>
  <c r="G5" i="2"/>
  <c r="H6" i="2"/>
  <c r="H7" i="2"/>
  <c r="G7" i="2" s="1"/>
  <c r="H8" i="2"/>
  <c r="G8" i="2" s="1"/>
  <c r="H9" i="2"/>
  <c r="G9" i="2" s="1"/>
  <c r="H10" i="2"/>
  <c r="G10" i="2" s="1"/>
  <c r="H11" i="2"/>
  <c r="G11" i="2" s="1"/>
  <c r="H12" i="2"/>
  <c r="H13" i="2"/>
  <c r="G13" i="2" s="1"/>
  <c r="H14" i="2"/>
  <c r="G14" i="2" s="1"/>
  <c r="H15" i="2"/>
  <c r="G15" i="2" s="1"/>
  <c r="H16" i="2"/>
  <c r="G16" i="2" s="1"/>
  <c r="H17" i="2"/>
  <c r="G17" i="2" s="1"/>
  <c r="H18" i="2"/>
  <c r="G18" i="2" s="1"/>
  <c r="H19" i="2"/>
  <c r="G19" i="2" s="1"/>
  <c r="H20" i="2"/>
  <c r="G20" i="2" s="1"/>
  <c r="H21" i="2"/>
  <c r="G21" i="2" s="1"/>
  <c r="H22" i="2"/>
  <c r="G22" i="2" s="1"/>
  <c r="H23" i="2"/>
  <c r="G23" i="2" s="1"/>
  <c r="H24" i="2"/>
  <c r="H25" i="2"/>
  <c r="G25" i="2" s="1"/>
  <c r="H26" i="2"/>
  <c r="G26" i="2" s="1"/>
  <c r="H27" i="2"/>
  <c r="G27" i="2" s="1"/>
  <c r="H28" i="2"/>
  <c r="G28" i="2" s="1"/>
  <c r="H29" i="2"/>
  <c r="G29" i="2" s="1"/>
  <c r="H30" i="2"/>
  <c r="H31" i="2"/>
  <c r="G31" i="2" s="1"/>
  <c r="H32" i="2"/>
  <c r="H33" i="2"/>
  <c r="G33" i="2" s="1"/>
  <c r="H34" i="2"/>
  <c r="G34" i="2" s="1"/>
  <c r="H35" i="2"/>
  <c r="H36" i="2"/>
  <c r="G36" i="2" s="1"/>
  <c r="H37" i="2"/>
  <c r="G37" i="2" s="1"/>
  <c r="H38" i="2"/>
  <c r="H39" i="2"/>
  <c r="H40" i="2"/>
  <c r="G40" i="2" s="1"/>
  <c r="H41" i="2"/>
  <c r="H42" i="2"/>
  <c r="H43" i="2"/>
  <c r="G43" i="2" s="1"/>
  <c r="H44" i="2"/>
  <c r="H45" i="2"/>
  <c r="H46" i="2"/>
  <c r="H47" i="2"/>
  <c r="H48" i="2"/>
  <c r="H49" i="2"/>
  <c r="H50" i="2"/>
  <c r="G50" i="2" s="1"/>
  <c r="H51" i="2"/>
  <c r="H52" i="2"/>
  <c r="H53" i="2"/>
  <c r="H54" i="2"/>
  <c r="H55" i="2"/>
  <c r="H56" i="2"/>
  <c r="G56" i="2" s="1"/>
  <c r="H57" i="2"/>
  <c r="H58" i="2"/>
  <c r="H59" i="2"/>
  <c r="H60" i="2"/>
  <c r="H61" i="2"/>
  <c r="H62" i="2"/>
  <c r="H63" i="2"/>
  <c r="H64" i="2"/>
  <c r="H65" i="2"/>
  <c r="H66" i="2"/>
  <c r="H67" i="2"/>
  <c r="H68" i="2"/>
  <c r="H69" i="2"/>
  <c r="H70" i="2"/>
  <c r="H71" i="2"/>
  <c r="H72" i="2"/>
  <c r="H73" i="2"/>
  <c r="G73" i="2" s="1"/>
  <c r="H74" i="2"/>
  <c r="G74" i="2" s="1"/>
  <c r="H75" i="2"/>
  <c r="G75" i="2" s="1"/>
  <c r="H76" i="2"/>
  <c r="H77" i="2"/>
  <c r="G77" i="2" s="1"/>
  <c r="H78" i="2"/>
  <c r="G78" i="2" s="1"/>
  <c r="H79" i="2"/>
  <c r="G79" i="2" s="1"/>
  <c r="H80" i="2"/>
  <c r="G80" i="2" s="1"/>
  <c r="H81" i="2"/>
  <c r="H82" i="2"/>
  <c r="H83" i="2"/>
  <c r="G83" i="2" s="1"/>
  <c r="H84" i="2"/>
  <c r="H85" i="2"/>
  <c r="G85" i="2" s="1"/>
  <c r="H86" i="2"/>
  <c r="G86" i="2" s="1"/>
  <c r="H87" i="2"/>
  <c r="G87" i="2" s="1"/>
  <c r="H88" i="2"/>
  <c r="G88" i="2" s="1"/>
  <c r="H89" i="2"/>
  <c r="H90" i="2"/>
  <c r="G90" i="2" s="1"/>
  <c r="H91" i="2"/>
  <c r="G91" i="2" s="1"/>
  <c r="H92" i="2"/>
  <c r="H93" i="2"/>
  <c r="G93" i="2" s="1"/>
  <c r="H94" i="2"/>
  <c r="G94" i="2" s="1"/>
  <c r="H95" i="2"/>
  <c r="G95" i="2" s="1"/>
  <c r="H96" i="2"/>
  <c r="H97" i="2"/>
  <c r="G97" i="2" s="1"/>
  <c r="H98" i="2"/>
  <c r="H99" i="2"/>
  <c r="G99" i="2" s="1"/>
  <c r="H100" i="2"/>
  <c r="G100" i="2" s="1"/>
  <c r="H101" i="2"/>
  <c r="G101" i="2" s="1"/>
  <c r="H102" i="2"/>
  <c r="G102" i="2" s="1"/>
  <c r="H103" i="2"/>
  <c r="H104" i="2"/>
  <c r="G104" i="2" s="1"/>
  <c r="H105" i="2"/>
  <c r="G105" i="2" s="1"/>
  <c r="H106" i="2"/>
  <c r="H107" i="2"/>
  <c r="H108" i="2"/>
  <c r="G108" i="2" s="1"/>
  <c r="H109" i="2"/>
  <c r="G109" i="2" s="1"/>
  <c r="H110" i="2"/>
  <c r="H111" i="2"/>
  <c r="G111" i="2" s="1"/>
  <c r="H112" i="2"/>
  <c r="G112" i="2" s="1"/>
  <c r="H113" i="2"/>
  <c r="H114" i="2"/>
  <c r="H115" i="2"/>
  <c r="G115" i="2" s="1"/>
  <c r="H116" i="2"/>
  <c r="H117" i="2"/>
  <c r="G117" i="2" s="1"/>
  <c r="H118" i="2"/>
  <c r="H119" i="2"/>
  <c r="G119" i="2" s="1"/>
  <c r="H120" i="2"/>
  <c r="G120" i="2" s="1"/>
  <c r="H121" i="2"/>
  <c r="G121" i="2" s="1"/>
  <c r="H122" i="2"/>
  <c r="G122" i="2" s="1"/>
  <c r="H123" i="2"/>
  <c r="G123" i="2" s="1"/>
  <c r="H124" i="2"/>
  <c r="H125" i="2"/>
  <c r="H126" i="2"/>
  <c r="H127" i="2"/>
  <c r="G127" i="2" s="1"/>
  <c r="H128" i="2"/>
  <c r="G128" i="2" s="1"/>
  <c r="H129" i="2"/>
  <c r="G129" i="2" s="1"/>
  <c r="H130" i="2"/>
  <c r="G130" i="2" s="1"/>
  <c r="H131" i="2"/>
  <c r="G131" i="2" s="1"/>
  <c r="H132" i="2"/>
  <c r="H133" i="2"/>
  <c r="H134" i="2"/>
  <c r="G134" i="2" s="1"/>
  <c r="H135" i="2"/>
  <c r="G135" i="2" s="1"/>
  <c r="H136" i="2"/>
  <c r="G136" i="2" s="1"/>
  <c r="H137" i="2"/>
  <c r="H138" i="2"/>
  <c r="G138" i="2" s="1"/>
  <c r="H139" i="2"/>
  <c r="H140" i="2"/>
  <c r="G140" i="2" s="1"/>
  <c r="H141" i="2"/>
  <c r="G141" i="2" s="1"/>
  <c r="H142" i="2"/>
  <c r="H143" i="2"/>
  <c r="G143" i="2" s="1"/>
  <c r="H144" i="2"/>
  <c r="G144" i="2" s="1"/>
  <c r="H145" i="2"/>
  <c r="G145" i="2" s="1"/>
  <c r="H146" i="2"/>
  <c r="G146" i="2" s="1"/>
  <c r="H147" i="2"/>
  <c r="G147" i="2" s="1"/>
  <c r="H148" i="2"/>
  <c r="G148" i="2" s="1"/>
  <c r="H149" i="2"/>
  <c r="G149" i="2" s="1"/>
  <c r="H150" i="2"/>
  <c r="G150" i="2" s="1"/>
  <c r="H151" i="2"/>
  <c r="G151" i="2" s="1"/>
  <c r="H152" i="2"/>
  <c r="G152" i="2" s="1"/>
  <c r="H153" i="2"/>
  <c r="G153" i="2" s="1"/>
  <c r="H154" i="2"/>
  <c r="G154" i="2" s="1"/>
  <c r="H155" i="2"/>
  <c r="H156" i="2"/>
  <c r="G156" i="2" s="1"/>
  <c r="H157" i="2"/>
  <c r="G157" i="2" s="1"/>
  <c r="H158" i="2"/>
  <c r="G158" i="2" s="1"/>
  <c r="H159" i="2"/>
  <c r="G159" i="2" s="1"/>
  <c r="H160" i="2"/>
  <c r="G160" i="2" s="1"/>
  <c r="H161" i="2"/>
  <c r="G161" i="2" s="1"/>
  <c r="H162" i="2"/>
  <c r="G162" i="2" s="1"/>
  <c r="H163" i="2"/>
  <c r="G163" i="2" s="1"/>
  <c r="H164" i="2"/>
  <c r="G164" i="2" s="1"/>
  <c r="H165" i="2"/>
  <c r="G165" i="2" s="1"/>
  <c r="H166" i="2"/>
  <c r="G166" i="2" s="1"/>
  <c r="H167" i="2"/>
  <c r="G167" i="2" s="1"/>
  <c r="H168" i="2"/>
  <c r="G168" i="2" s="1"/>
  <c r="H169" i="2"/>
  <c r="H170" i="2"/>
  <c r="G170" i="2" s="1"/>
  <c r="H171" i="2"/>
  <c r="G171" i="2" s="1"/>
  <c r="H172" i="2"/>
  <c r="G172" i="2" s="1"/>
  <c r="H173" i="2"/>
  <c r="H174" i="2"/>
  <c r="G174" i="2" s="1"/>
  <c r="H175" i="2"/>
  <c r="G175" i="2" s="1"/>
  <c r="H176" i="2"/>
  <c r="H177" i="2"/>
  <c r="H178" i="2"/>
  <c r="G178" i="2" s="1"/>
  <c r="H179" i="2"/>
  <c r="H180" i="2"/>
  <c r="G180" i="2" s="1"/>
  <c r="H181" i="2"/>
  <c r="G181" i="2" s="1"/>
  <c r="H182" i="2"/>
  <c r="G182" i="2" s="1"/>
  <c r="H183" i="2"/>
  <c r="G183" i="2" s="1"/>
  <c r="H184" i="2"/>
  <c r="H185" i="2"/>
  <c r="H186" i="2"/>
  <c r="G186" i="2" s="1"/>
  <c r="H187" i="2"/>
  <c r="H188" i="2"/>
  <c r="G188" i="2" s="1"/>
  <c r="H189" i="2"/>
  <c r="G189" i="2" s="1"/>
  <c r="H190" i="2"/>
  <c r="H191" i="2"/>
  <c r="G191" i="2" s="1"/>
  <c r="H192" i="2"/>
  <c r="G192" i="2" s="1"/>
  <c r="H193" i="2"/>
  <c r="G193" i="2" s="1"/>
  <c r="H194" i="2"/>
  <c r="H195" i="2"/>
  <c r="H196" i="2"/>
  <c r="H197" i="2"/>
  <c r="H198" i="2"/>
  <c r="H199" i="2"/>
  <c r="H200" i="2"/>
  <c r="G200" i="2" s="1"/>
  <c r="H201" i="2"/>
  <c r="H202" i="2"/>
  <c r="H203" i="2"/>
  <c r="G203" i="2" s="1"/>
  <c r="H204" i="2"/>
  <c r="G204" i="2" s="1"/>
  <c r="H205" i="2"/>
  <c r="G205" i="2" s="1"/>
  <c r="H206" i="2"/>
  <c r="G206" i="2" s="1"/>
  <c r="H207" i="2"/>
  <c r="G207" i="2" s="1"/>
  <c r="H208" i="2"/>
  <c r="G208" i="2" s="1"/>
  <c r="H209" i="2"/>
  <c r="G209" i="2" s="1"/>
  <c r="H210" i="2"/>
  <c r="H211" i="2"/>
  <c r="G211" i="2" s="1"/>
  <c r="H212" i="2"/>
  <c r="G212" i="2" s="1"/>
  <c r="H213" i="2"/>
  <c r="G213" i="2" s="1"/>
  <c r="H214" i="2"/>
  <c r="H215" i="2"/>
  <c r="G215" i="2" s="1"/>
  <c r="H216" i="2"/>
  <c r="G216" i="2" s="1"/>
  <c r="H217" i="2"/>
  <c r="G217" i="2" s="1"/>
  <c r="H218" i="2"/>
  <c r="H219" i="2"/>
  <c r="G219" i="2" s="1"/>
  <c r="H220" i="2"/>
  <c r="G220" i="2" s="1"/>
  <c r="H221" i="2"/>
  <c r="G221" i="2" s="1"/>
  <c r="H222" i="2"/>
  <c r="G222" i="2" s="1"/>
  <c r="H223" i="2"/>
  <c r="G223" i="2" s="1"/>
  <c r="H224" i="2"/>
  <c r="G224" i="2" s="1"/>
  <c r="H225" i="2"/>
  <c r="G225" i="2" s="1"/>
  <c r="H226" i="2"/>
  <c r="G226" i="2" s="1"/>
  <c r="H227" i="2"/>
  <c r="G227" i="2" s="1"/>
  <c r="H228" i="2"/>
  <c r="G228" i="2" s="1"/>
  <c r="H229" i="2"/>
  <c r="G229" i="2" s="1"/>
  <c r="H230" i="2"/>
  <c r="H231" i="2"/>
  <c r="G231" i="2" s="1"/>
  <c r="H232" i="2"/>
  <c r="G232" i="2" s="1"/>
  <c r="H233" i="2"/>
  <c r="G233" i="2" s="1"/>
  <c r="H234" i="2"/>
  <c r="G234" i="2" s="1"/>
  <c r="H235" i="2"/>
  <c r="G235" i="2" s="1"/>
  <c r="H236" i="2"/>
  <c r="H237" i="2"/>
  <c r="H238" i="2"/>
  <c r="H239" i="2"/>
  <c r="G239" i="2" s="1"/>
  <c r="H240" i="2"/>
  <c r="G240" i="2" s="1"/>
  <c r="H241" i="2"/>
  <c r="H242" i="2"/>
  <c r="G242" i="2" s="1"/>
  <c r="H243" i="2"/>
  <c r="G243" i="2" s="1"/>
  <c r="H244" i="2"/>
  <c r="G244" i="2" s="1"/>
  <c r="H245" i="2"/>
  <c r="G245" i="2" s="1"/>
  <c r="H246" i="2"/>
  <c r="G246" i="2" s="1"/>
  <c r="H247" i="2"/>
  <c r="G247" i="2" s="1"/>
  <c r="H248" i="2"/>
  <c r="H249" i="2"/>
  <c r="G249" i="2" s="1"/>
  <c r="H250" i="2"/>
  <c r="G250" i="2" s="1"/>
  <c r="H251" i="2"/>
  <c r="G251" i="2" s="1"/>
  <c r="H252" i="2"/>
  <c r="G252" i="2" s="1"/>
  <c r="H253" i="2"/>
  <c r="G253" i="2" s="1"/>
  <c r="H254" i="2"/>
  <c r="G254" i="2" s="1"/>
  <c r="H255" i="2"/>
  <c r="G255" i="2" s="1"/>
  <c r="H256" i="2"/>
  <c r="G256" i="2" s="1"/>
  <c r="H257" i="2"/>
  <c r="H258" i="2"/>
  <c r="G258" i="2" s="1"/>
  <c r="H259" i="2"/>
  <c r="G259" i="2" s="1"/>
  <c r="H260" i="2"/>
  <c r="G260" i="2" s="1"/>
  <c r="H261" i="2"/>
  <c r="H262" i="2"/>
  <c r="G262" i="2" s="1"/>
  <c r="H263" i="2"/>
  <c r="G263" i="2" s="1"/>
  <c r="H264" i="2"/>
  <c r="G264" i="2" s="1"/>
  <c r="H265" i="2"/>
  <c r="G265" i="2" s="1"/>
  <c r="H266" i="2"/>
  <c r="G266" i="2" s="1"/>
  <c r="H267" i="2"/>
  <c r="G267" i="2" s="1"/>
  <c r="H268" i="2"/>
  <c r="G268" i="2" s="1"/>
  <c r="H269" i="2"/>
  <c r="G269" i="2" s="1"/>
  <c r="H270" i="2"/>
  <c r="G270" i="2" s="1"/>
  <c r="H271" i="2"/>
  <c r="G271" i="2" s="1"/>
  <c r="H272" i="2"/>
  <c r="G272" i="2" s="1"/>
  <c r="H273" i="2"/>
  <c r="G273" i="2" s="1"/>
  <c r="H274" i="2"/>
  <c r="G274" i="2" s="1"/>
  <c r="H275" i="2"/>
  <c r="H276" i="2"/>
  <c r="G276" i="2" s="1"/>
  <c r="H277" i="2"/>
  <c r="G277" i="2" s="1"/>
  <c r="H278" i="2"/>
  <c r="H279" i="2"/>
  <c r="G279" i="2" s="1"/>
  <c r="H280" i="2"/>
  <c r="H281" i="2"/>
  <c r="G281" i="2" s="1"/>
  <c r="H282" i="2"/>
  <c r="G282" i="2" s="1"/>
  <c r="H283" i="2"/>
  <c r="G283" i="2" s="1"/>
  <c r="H284" i="2"/>
  <c r="H285" i="2"/>
  <c r="H286" i="2"/>
  <c r="G286" i="2" s="1"/>
  <c r="H287" i="2"/>
  <c r="G287" i="2" s="1"/>
  <c r="H288" i="2"/>
  <c r="G288" i="2" s="1"/>
  <c r="H289" i="2"/>
  <c r="G289" i="2" s="1"/>
  <c r="H290" i="2"/>
  <c r="H291" i="2"/>
  <c r="H292" i="2"/>
  <c r="G292" i="2" s="1"/>
  <c r="H293" i="2"/>
  <c r="H294" i="2"/>
  <c r="G294" i="2" s="1"/>
  <c r="H295" i="2"/>
  <c r="G295" i="2" s="1"/>
  <c r="H296" i="2"/>
  <c r="G296" i="2" s="1"/>
  <c r="H297" i="2"/>
  <c r="H298" i="2"/>
  <c r="G298" i="2" s="1"/>
  <c r="H299" i="2"/>
  <c r="G299" i="2" s="1"/>
  <c r="H300" i="2"/>
  <c r="G300" i="2" s="1"/>
  <c r="H301" i="2"/>
  <c r="H302" i="2"/>
  <c r="G302" i="2" s="1"/>
  <c r="H303" i="2"/>
  <c r="G303" i="2" s="1"/>
  <c r="H304" i="2"/>
  <c r="G304" i="2" s="1"/>
  <c r="H305" i="2"/>
  <c r="G305" i="2" s="1"/>
  <c r="H306" i="2"/>
  <c r="G306" i="2" s="1"/>
  <c r="H307" i="2"/>
  <c r="G307" i="2" s="1"/>
  <c r="H308" i="2"/>
  <c r="H309" i="2"/>
  <c r="G309" i="2" s="1"/>
  <c r="H310" i="2"/>
  <c r="G310" i="2" s="1"/>
  <c r="H311" i="2"/>
  <c r="H312" i="2"/>
  <c r="G312" i="2" s="1"/>
  <c r="H313" i="2"/>
  <c r="G313" i="2" s="1"/>
  <c r="H314" i="2"/>
  <c r="G314" i="2" s="1"/>
  <c r="H315" i="2"/>
  <c r="G315" i="2" s="1"/>
  <c r="H316" i="2"/>
  <c r="G316" i="2" s="1"/>
  <c r="H317" i="2"/>
  <c r="G317" i="2" s="1"/>
  <c r="H318" i="2"/>
  <c r="G318" i="2" s="1"/>
  <c r="H319" i="2"/>
  <c r="G319" i="2" s="1"/>
  <c r="H320" i="2"/>
  <c r="G320" i="2" s="1"/>
  <c r="H321" i="2"/>
  <c r="H322" i="2"/>
  <c r="H323" i="2"/>
  <c r="G323" i="2" s="1"/>
  <c r="H324" i="2"/>
  <c r="G324" i="2" s="1"/>
  <c r="H325" i="2"/>
  <c r="G325" i="2" s="1"/>
  <c r="H326" i="2"/>
  <c r="G326" i="2" s="1"/>
  <c r="H327" i="2"/>
  <c r="G327" i="2" s="1"/>
  <c r="H328" i="2"/>
  <c r="G328" i="2" s="1"/>
  <c r="H329" i="2"/>
  <c r="G329" i="2" s="1"/>
  <c r="H330" i="2"/>
  <c r="G330" i="2" s="1"/>
  <c r="H331" i="2"/>
  <c r="G331" i="2" s="1"/>
  <c r="H332" i="2"/>
  <c r="G332" i="2" s="1"/>
  <c r="H333" i="2"/>
  <c r="G333" i="2" s="1"/>
  <c r="H334" i="2"/>
  <c r="G334" i="2" s="1"/>
  <c r="H335" i="2"/>
  <c r="G335" i="2" s="1"/>
  <c r="H336" i="2"/>
  <c r="G336" i="2" s="1"/>
  <c r="H337" i="2"/>
  <c r="G337" i="2" s="1"/>
  <c r="H338" i="2"/>
  <c r="G338" i="2" s="1"/>
  <c r="H339" i="2"/>
  <c r="G339" i="2" s="1"/>
  <c r="H340" i="2"/>
  <c r="G340" i="2" s="1"/>
  <c r="H341" i="2"/>
  <c r="H342" i="2"/>
  <c r="G342" i="2" s="1"/>
  <c r="H343" i="2"/>
  <c r="G343" i="2" s="1"/>
  <c r="H344" i="2"/>
  <c r="G344" i="2" s="1"/>
  <c r="H345" i="2"/>
  <c r="G345" i="2" s="1"/>
  <c r="H346" i="2"/>
  <c r="H347" i="2"/>
  <c r="H348" i="2"/>
  <c r="G348" i="2" s="1"/>
  <c r="H349" i="2"/>
  <c r="H350" i="2"/>
  <c r="H351" i="2"/>
  <c r="G351" i="2" s="1"/>
  <c r="H352" i="2"/>
  <c r="G352" i="2" s="1"/>
  <c r="H353" i="2"/>
  <c r="G353" i="2" s="1"/>
  <c r="H354" i="2"/>
  <c r="H355" i="2"/>
  <c r="H356" i="2"/>
  <c r="H357" i="2"/>
  <c r="H358" i="2"/>
  <c r="H359" i="2"/>
  <c r="G359" i="2" s="1"/>
  <c r="H360" i="2"/>
  <c r="H361" i="2"/>
  <c r="H362" i="2"/>
  <c r="H363" i="2"/>
  <c r="H364" i="2"/>
  <c r="H365" i="2"/>
  <c r="H366" i="2"/>
  <c r="G366" i="2" s="1"/>
  <c r="H367" i="2"/>
  <c r="H368" i="2"/>
  <c r="G368" i="2" s="1"/>
  <c r="H369" i="2"/>
  <c r="H370" i="2"/>
  <c r="H371" i="2"/>
  <c r="G371" i="2" s="1"/>
  <c r="H372" i="2"/>
  <c r="H373" i="2"/>
  <c r="H374" i="2"/>
  <c r="H375" i="2"/>
  <c r="H376" i="2"/>
  <c r="G376" i="2" s="1"/>
  <c r="H377" i="2"/>
  <c r="H378" i="2"/>
  <c r="H379" i="2"/>
  <c r="G379" i="2" s="1"/>
  <c r="H380" i="2"/>
  <c r="G380" i="2" s="1"/>
  <c r="H381" i="2"/>
  <c r="G381" i="2" s="1"/>
  <c r="H382" i="2"/>
  <c r="G382" i="2" s="1"/>
  <c r="H383" i="2"/>
  <c r="G383" i="2" s="1"/>
  <c r="H384" i="2"/>
  <c r="H385" i="2"/>
  <c r="H386" i="2"/>
  <c r="H387" i="2"/>
  <c r="H388" i="2"/>
  <c r="H389" i="2"/>
  <c r="H390" i="2"/>
  <c r="H391" i="2"/>
  <c r="H392" i="2"/>
  <c r="H393" i="2"/>
  <c r="H394" i="2"/>
  <c r="H395" i="2"/>
  <c r="H396" i="2"/>
  <c r="H397" i="2"/>
  <c r="H398" i="2"/>
  <c r="H399" i="2"/>
  <c r="H400" i="2"/>
  <c r="H401" i="2"/>
  <c r="H402" i="2"/>
  <c r="H403" i="2"/>
  <c r="H404" i="2"/>
  <c r="H405" i="2"/>
  <c r="H406" i="2"/>
  <c r="H407" i="2"/>
  <c r="G407" i="2" s="1"/>
  <c r="H408" i="2"/>
  <c r="G408" i="2" s="1"/>
  <c r="H409" i="2"/>
  <c r="G409" i="2" s="1"/>
  <c r="H410" i="2"/>
  <c r="G410" i="2" s="1"/>
  <c r="H411" i="2"/>
  <c r="G411" i="2" s="1"/>
  <c r="H412" i="2"/>
  <c r="G412" i="2" s="1"/>
  <c r="H413" i="2"/>
  <c r="G413" i="2" s="1"/>
  <c r="H414" i="2"/>
  <c r="G414" i="2" s="1"/>
  <c r="H415" i="2"/>
  <c r="G415" i="2" s="1"/>
  <c r="H416" i="2"/>
  <c r="G416" i="2" s="1"/>
  <c r="H417" i="2"/>
  <c r="G417" i="2" s="1"/>
  <c r="H418" i="2"/>
  <c r="G418" i="2" s="1"/>
  <c r="H419" i="2"/>
  <c r="G419" i="2" s="1"/>
  <c r="H420" i="2"/>
  <c r="G420" i="2" s="1"/>
  <c r="H421" i="2"/>
  <c r="G421" i="2" s="1"/>
  <c r="H422" i="2"/>
  <c r="G422" i="2" s="1"/>
  <c r="H423" i="2"/>
  <c r="G423" i="2" s="1"/>
  <c r="H424" i="2"/>
  <c r="G424" i="2" s="1"/>
  <c r="H425" i="2"/>
  <c r="G425" i="2" s="1"/>
  <c r="H426" i="2"/>
  <c r="G426" i="2" s="1"/>
  <c r="H427" i="2"/>
  <c r="G427" i="2" s="1"/>
  <c r="H428" i="2"/>
  <c r="G428" i="2" s="1"/>
  <c r="H429" i="2"/>
  <c r="G429" i="2" s="1"/>
  <c r="H430" i="2"/>
  <c r="G430" i="2" s="1"/>
  <c r="H431" i="2"/>
  <c r="G431" i="2" s="1"/>
  <c r="H432" i="2"/>
  <c r="G432" i="2" s="1"/>
  <c r="H433" i="2"/>
  <c r="G433" i="2" s="1"/>
  <c r="H434" i="2"/>
  <c r="G434" i="2" s="1"/>
  <c r="H435" i="2"/>
  <c r="G435" i="2" s="1"/>
  <c r="H436" i="2"/>
  <c r="G436" i="2" s="1"/>
  <c r="H437" i="2"/>
  <c r="G437" i="2" s="1"/>
  <c r="H438" i="2"/>
  <c r="G438" i="2" s="1"/>
  <c r="H439" i="2"/>
  <c r="G439" i="2" s="1"/>
  <c r="H440" i="2"/>
  <c r="G440" i="2" s="1"/>
  <c r="H441" i="2"/>
  <c r="G441" i="2" s="1"/>
  <c r="H442" i="2"/>
  <c r="G442" i="2" s="1"/>
  <c r="H443" i="2"/>
  <c r="G443" i="2" s="1"/>
  <c r="H444" i="2"/>
  <c r="G444" i="2" s="1"/>
  <c r="H445" i="2"/>
  <c r="G445" i="2" s="1"/>
  <c r="H446" i="2"/>
  <c r="G446" i="2" s="1"/>
  <c r="H447" i="2"/>
  <c r="G447" i="2" s="1"/>
  <c r="H448" i="2"/>
  <c r="G448" i="2" s="1"/>
  <c r="H449" i="2"/>
  <c r="G449" i="2" s="1"/>
  <c r="H450" i="2"/>
  <c r="G450" i="2" s="1"/>
  <c r="H451" i="2"/>
  <c r="G451" i="2" s="1"/>
  <c r="H452" i="2"/>
  <c r="G452" i="2" s="1"/>
  <c r="H453" i="2"/>
  <c r="G453" i="2" s="1"/>
  <c r="H454" i="2"/>
  <c r="G454" i="2" s="1"/>
  <c r="H455" i="2"/>
  <c r="G455" i="2" s="1"/>
  <c r="H456" i="2"/>
  <c r="G456" i="2" s="1"/>
  <c r="H457" i="2"/>
  <c r="G457" i="2" s="1"/>
  <c r="H458" i="2"/>
  <c r="G458" i="2" s="1"/>
  <c r="H459" i="2"/>
  <c r="G459" i="2" s="1"/>
  <c r="H460" i="2"/>
  <c r="G460" i="2" s="1"/>
  <c r="H461" i="2"/>
  <c r="G461" i="2" s="1"/>
  <c r="H462" i="2"/>
  <c r="G462" i="2" s="1"/>
  <c r="H463" i="2"/>
  <c r="G463" i="2" s="1"/>
  <c r="H464" i="2"/>
  <c r="G464" i="2" s="1"/>
  <c r="H465" i="2"/>
  <c r="G465" i="2" s="1"/>
  <c r="H466" i="2"/>
  <c r="G466" i="2" s="1"/>
  <c r="H467" i="2"/>
  <c r="G467" i="2" s="1"/>
  <c r="H468" i="2"/>
  <c r="G468" i="2" s="1"/>
  <c r="H469" i="2"/>
  <c r="G469" i="2" s="1"/>
  <c r="H470" i="2"/>
  <c r="G470" i="2" s="1"/>
  <c r="H471" i="2"/>
  <c r="G471" i="2" s="1"/>
  <c r="H472" i="2"/>
  <c r="G472" i="2" s="1"/>
  <c r="H473" i="2"/>
  <c r="G473" i="2" s="1"/>
  <c r="H474" i="2"/>
  <c r="G474" i="2" s="1"/>
  <c r="H475" i="2"/>
  <c r="G475" i="2" s="1"/>
  <c r="H476" i="2"/>
  <c r="G476" i="2" s="1"/>
  <c r="H477" i="2"/>
  <c r="G477" i="2" s="1"/>
  <c r="H478" i="2"/>
  <c r="G478" i="2" s="1"/>
  <c r="H479" i="2"/>
  <c r="G479" i="2" s="1"/>
  <c r="H480" i="2"/>
  <c r="G480" i="2" s="1"/>
  <c r="H481" i="2"/>
  <c r="G481" i="2" s="1"/>
  <c r="H482" i="2"/>
  <c r="G482" i="2" s="1"/>
  <c r="H483" i="2"/>
  <c r="G483" i="2" s="1"/>
  <c r="H484" i="2"/>
  <c r="G484" i="2" s="1"/>
  <c r="H485" i="2"/>
  <c r="G485" i="2" s="1"/>
  <c r="H486" i="2"/>
  <c r="G486" i="2" s="1"/>
  <c r="H487" i="2"/>
  <c r="G487" i="2" s="1"/>
  <c r="H488" i="2"/>
  <c r="G488" i="2" s="1"/>
  <c r="H489" i="2"/>
  <c r="G489" i="2" s="1"/>
  <c r="H490" i="2"/>
  <c r="G490" i="2" s="1"/>
  <c r="H491" i="2"/>
  <c r="G491" i="2" s="1"/>
  <c r="H492" i="2"/>
  <c r="G492" i="2" s="1"/>
  <c r="H493" i="2"/>
  <c r="G493" i="2" s="1"/>
  <c r="H494" i="2"/>
  <c r="G494" i="2" s="1"/>
  <c r="H495" i="2"/>
  <c r="G495" i="2" s="1"/>
  <c r="H496" i="2"/>
  <c r="G496" i="2" s="1"/>
  <c r="H497" i="2"/>
  <c r="G497" i="2" s="1"/>
  <c r="H498" i="2"/>
  <c r="G498" i="2" s="1"/>
  <c r="H499" i="2"/>
  <c r="G499" i="2" s="1"/>
  <c r="H500" i="2"/>
  <c r="G500" i="2" s="1"/>
  <c r="H501" i="2"/>
  <c r="G501" i="2" s="1"/>
  <c r="H502" i="2"/>
  <c r="G502" i="2" s="1"/>
  <c r="H503" i="2"/>
  <c r="G503" i="2" s="1"/>
  <c r="H504" i="2"/>
  <c r="G504" i="2" s="1"/>
  <c r="H505" i="2"/>
  <c r="G505" i="2" s="1"/>
  <c r="H506" i="2"/>
  <c r="G506" i="2" s="1"/>
  <c r="H507" i="2"/>
  <c r="G507" i="2" s="1"/>
  <c r="H508" i="2"/>
  <c r="G508" i="2" s="1"/>
  <c r="H509" i="2"/>
  <c r="G509" i="2" s="1"/>
  <c r="H510" i="2"/>
  <c r="G510" i="2" s="1"/>
  <c r="H511" i="2"/>
  <c r="G511" i="2" s="1"/>
  <c r="H512" i="2"/>
  <c r="G512" i="2" s="1"/>
  <c r="H513" i="2"/>
  <c r="G513" i="2" s="1"/>
  <c r="H514" i="2"/>
  <c r="G514" i="2" s="1"/>
  <c r="H515" i="2"/>
  <c r="G515" i="2" s="1"/>
  <c r="H516" i="2"/>
  <c r="G516" i="2" s="1"/>
  <c r="H517" i="2"/>
  <c r="G517" i="2" s="1"/>
  <c r="H518" i="2"/>
  <c r="G518" i="2" s="1"/>
  <c r="H519" i="2"/>
  <c r="G519" i="2" s="1"/>
  <c r="H520" i="2"/>
  <c r="G520" i="2" s="1"/>
  <c r="H521" i="2"/>
  <c r="G521" i="2" s="1"/>
  <c r="H522" i="2"/>
  <c r="G522" i="2" s="1"/>
  <c r="H523" i="2"/>
  <c r="G523" i="2" s="1"/>
  <c r="H524" i="2"/>
  <c r="G524" i="2" s="1"/>
  <c r="H525" i="2"/>
  <c r="G525" i="2" s="1"/>
  <c r="H526" i="2"/>
  <c r="G526" i="2" s="1"/>
  <c r="H527" i="2"/>
  <c r="G527" i="2" s="1"/>
  <c r="H528" i="2"/>
  <c r="G528" i="2" s="1"/>
  <c r="H529" i="2"/>
  <c r="G529" i="2" s="1"/>
  <c r="H530" i="2"/>
  <c r="G530" i="2" s="1"/>
  <c r="H531" i="2"/>
  <c r="G531" i="2" s="1"/>
  <c r="H532" i="2"/>
  <c r="G532" i="2" s="1"/>
  <c r="H533" i="2"/>
  <c r="G533" i="2" s="1"/>
  <c r="H534" i="2"/>
  <c r="G534" i="2" s="1"/>
  <c r="H535" i="2"/>
  <c r="G535" i="2" s="1"/>
  <c r="H536" i="2"/>
  <c r="G536" i="2" s="1"/>
  <c r="H537" i="2"/>
  <c r="G537" i="2" s="1"/>
  <c r="H538" i="2"/>
  <c r="G538" i="2" s="1"/>
  <c r="H539" i="2"/>
  <c r="G539" i="2" s="1"/>
  <c r="H540" i="2"/>
  <c r="G540" i="2" s="1"/>
  <c r="H541" i="2"/>
  <c r="G541" i="2" s="1"/>
  <c r="H542" i="2"/>
  <c r="G542" i="2" s="1"/>
  <c r="H543" i="2"/>
  <c r="G543" i="2" s="1"/>
  <c r="H544" i="2"/>
  <c r="G544" i="2" s="1"/>
  <c r="H545" i="2"/>
  <c r="G545" i="2" s="1"/>
  <c r="H546" i="2"/>
  <c r="G546" i="2" s="1"/>
  <c r="H547" i="2"/>
  <c r="G547" i="2" s="1"/>
  <c r="H548" i="2"/>
  <c r="G548" i="2" s="1"/>
  <c r="H549" i="2"/>
  <c r="G549" i="2" s="1"/>
  <c r="H550" i="2"/>
  <c r="G550" i="2" s="1"/>
  <c r="H551" i="2"/>
  <c r="G551" i="2" s="1"/>
  <c r="H552" i="2"/>
  <c r="G552" i="2" s="1"/>
  <c r="H553" i="2"/>
  <c r="G553" i="2" s="1"/>
  <c r="H554" i="2"/>
  <c r="G554" i="2" s="1"/>
  <c r="H555" i="2"/>
  <c r="G555" i="2" s="1"/>
  <c r="H556" i="2"/>
  <c r="G556" i="2" s="1"/>
  <c r="H557" i="2"/>
  <c r="G557" i="2" s="1"/>
  <c r="H558" i="2"/>
  <c r="G558" i="2" s="1"/>
  <c r="H559" i="2"/>
  <c r="G559" i="2" s="1"/>
  <c r="H560" i="2"/>
  <c r="G560" i="2" s="1"/>
  <c r="H561" i="2"/>
  <c r="G561" i="2" s="1"/>
  <c r="H562" i="2"/>
  <c r="G562" i="2" s="1"/>
  <c r="H563" i="2"/>
  <c r="G563" i="2" s="1"/>
  <c r="H564" i="2"/>
  <c r="G564" i="2" s="1"/>
  <c r="H565" i="2"/>
  <c r="G565" i="2" s="1"/>
  <c r="H566" i="2"/>
  <c r="G566" i="2" s="1"/>
  <c r="H567" i="2"/>
  <c r="G567" i="2" s="1"/>
  <c r="H568" i="2"/>
  <c r="G568" i="2" s="1"/>
  <c r="H569" i="2"/>
  <c r="G569" i="2" s="1"/>
  <c r="H570" i="2"/>
  <c r="G570" i="2" s="1"/>
  <c r="H571" i="2"/>
  <c r="G571" i="2" s="1"/>
  <c r="H572" i="2"/>
  <c r="G572" i="2" s="1"/>
  <c r="H573" i="2"/>
  <c r="G573" i="2" s="1"/>
  <c r="H574" i="2"/>
  <c r="G574" i="2" s="1"/>
  <c r="H575" i="2"/>
  <c r="G575" i="2" s="1"/>
  <c r="H576" i="2"/>
  <c r="G576" i="2" s="1"/>
  <c r="H577" i="2"/>
  <c r="G577" i="2" s="1"/>
  <c r="H578" i="2"/>
  <c r="G578" i="2" s="1"/>
  <c r="H579" i="2"/>
  <c r="G579" i="2" s="1"/>
  <c r="H580" i="2"/>
  <c r="G580" i="2" s="1"/>
  <c r="H581" i="2"/>
  <c r="G581" i="2" s="1"/>
  <c r="H582" i="2"/>
  <c r="G582" i="2" s="1"/>
  <c r="H583" i="2"/>
  <c r="G583" i="2" s="1"/>
  <c r="H584" i="2"/>
  <c r="G584" i="2" s="1"/>
  <c r="H585" i="2"/>
  <c r="G585" i="2" s="1"/>
  <c r="H586" i="2"/>
  <c r="G586" i="2" s="1"/>
  <c r="H587" i="2"/>
  <c r="G587" i="2" s="1"/>
  <c r="H588" i="2"/>
  <c r="G588" i="2" s="1"/>
  <c r="H589" i="2"/>
  <c r="G589" i="2" s="1"/>
  <c r="H590" i="2"/>
  <c r="G590" i="2" s="1"/>
  <c r="H591" i="2"/>
  <c r="G591" i="2" s="1"/>
  <c r="H592" i="2"/>
  <c r="G592" i="2" s="1"/>
  <c r="H593" i="2"/>
  <c r="G593" i="2" s="1"/>
  <c r="H594" i="2"/>
  <c r="G594" i="2" s="1"/>
  <c r="H595" i="2"/>
  <c r="G595" i="2" s="1"/>
  <c r="H596" i="2"/>
  <c r="G596" i="2" s="1"/>
  <c r="H597" i="2"/>
  <c r="G597" i="2" s="1"/>
  <c r="H598" i="2"/>
  <c r="G598" i="2" s="1"/>
  <c r="H599" i="2"/>
  <c r="G599" i="2" s="1"/>
  <c r="H600" i="2"/>
  <c r="G600" i="2" s="1"/>
  <c r="H601" i="2"/>
  <c r="G601" i="2" s="1"/>
  <c r="H602" i="2"/>
  <c r="G602" i="2" s="1"/>
  <c r="H603" i="2"/>
  <c r="G603" i="2" s="1"/>
  <c r="H604" i="2"/>
  <c r="G604" i="2" s="1"/>
  <c r="H605" i="2"/>
  <c r="G605" i="2" s="1"/>
  <c r="H606" i="2"/>
  <c r="G606" i="2" s="1"/>
  <c r="H607" i="2"/>
  <c r="G607" i="2" s="1"/>
  <c r="H608" i="2"/>
  <c r="G608" i="2" s="1"/>
  <c r="H609" i="2"/>
  <c r="G609" i="2" s="1"/>
  <c r="H610" i="2"/>
  <c r="G610" i="2" s="1"/>
  <c r="H611" i="2"/>
  <c r="G611" i="2" s="1"/>
  <c r="H612" i="2"/>
  <c r="G612" i="2" s="1"/>
  <c r="H613" i="2"/>
  <c r="G613" i="2" s="1"/>
  <c r="H614" i="2"/>
  <c r="G614" i="2" s="1"/>
  <c r="H615" i="2"/>
  <c r="G615" i="2" s="1"/>
  <c r="H616" i="2"/>
  <c r="G616" i="2" s="1"/>
  <c r="H617" i="2"/>
  <c r="G617" i="2" s="1"/>
  <c r="H618" i="2"/>
  <c r="G618" i="2" s="1"/>
  <c r="H619" i="2"/>
  <c r="G619" i="2" s="1"/>
  <c r="H620" i="2"/>
  <c r="G620" i="2" s="1"/>
  <c r="H621" i="2"/>
  <c r="G621" i="2" s="1"/>
  <c r="H622" i="2"/>
  <c r="G622" i="2" s="1"/>
  <c r="H623" i="2"/>
  <c r="G623" i="2" s="1"/>
  <c r="H624" i="2"/>
  <c r="G624" i="2" s="1"/>
  <c r="H625" i="2"/>
  <c r="G625" i="2" s="1"/>
  <c r="H626" i="2"/>
  <c r="G626" i="2" s="1"/>
  <c r="H627" i="2"/>
  <c r="G627" i="2" s="1"/>
  <c r="H628" i="2"/>
  <c r="G628" i="2" s="1"/>
  <c r="H629" i="2"/>
  <c r="G629" i="2" s="1"/>
  <c r="H630" i="2"/>
  <c r="G630" i="2" s="1"/>
  <c r="H631" i="2"/>
  <c r="G631" i="2" s="1"/>
  <c r="H632" i="2"/>
  <c r="G632" i="2" s="1"/>
  <c r="H633" i="2"/>
  <c r="G633" i="2" s="1"/>
  <c r="H634" i="2"/>
  <c r="G634" i="2" s="1"/>
  <c r="H635" i="2"/>
  <c r="G635" i="2" s="1"/>
  <c r="H636" i="2"/>
  <c r="G636" i="2" s="1"/>
  <c r="H637" i="2"/>
  <c r="G637" i="2" s="1"/>
  <c r="H638" i="2"/>
  <c r="G638" i="2" s="1"/>
  <c r="H639" i="2"/>
  <c r="G639" i="2" s="1"/>
  <c r="H640" i="2"/>
  <c r="G640" i="2" s="1"/>
  <c r="H641" i="2"/>
  <c r="G641" i="2" s="1"/>
  <c r="H642" i="2"/>
  <c r="G642" i="2" s="1"/>
  <c r="H643" i="2"/>
  <c r="G643" i="2" s="1"/>
  <c r="H644" i="2"/>
  <c r="G644" i="2" s="1"/>
  <c r="H645" i="2"/>
  <c r="G645" i="2" s="1"/>
  <c r="H646" i="2"/>
  <c r="G646" i="2" s="1"/>
  <c r="H647" i="2"/>
  <c r="G647" i="2" s="1"/>
  <c r="H648" i="2"/>
  <c r="G648" i="2" s="1"/>
  <c r="H649" i="2"/>
  <c r="G649" i="2" s="1"/>
  <c r="H650" i="2"/>
  <c r="G650" i="2" s="1"/>
  <c r="H651" i="2"/>
  <c r="G651" i="2" s="1"/>
  <c r="H652" i="2"/>
  <c r="G652" i="2" s="1"/>
  <c r="H653" i="2"/>
  <c r="G653" i="2" s="1"/>
  <c r="H654" i="2"/>
  <c r="G654" i="2" s="1"/>
  <c r="H655" i="2"/>
  <c r="G655" i="2" s="1"/>
  <c r="H656" i="2"/>
  <c r="G656" i="2" s="1"/>
  <c r="H657" i="2"/>
  <c r="G657" i="2" s="1"/>
  <c r="H658" i="2"/>
  <c r="G658" i="2" s="1"/>
  <c r="H659" i="2"/>
  <c r="G659" i="2" s="1"/>
  <c r="H660" i="2"/>
  <c r="G660" i="2" s="1"/>
  <c r="H661" i="2"/>
  <c r="G661" i="2" s="1"/>
  <c r="H662" i="2"/>
  <c r="G662" i="2" s="1"/>
  <c r="H663" i="2"/>
  <c r="G663" i="2" s="1"/>
  <c r="H664" i="2"/>
  <c r="G664" i="2" s="1"/>
  <c r="H665" i="2"/>
  <c r="G665" i="2" s="1"/>
  <c r="H666" i="2"/>
  <c r="G666" i="2" s="1"/>
  <c r="H667" i="2"/>
  <c r="G667" i="2" s="1"/>
  <c r="H668" i="2"/>
  <c r="G668" i="2" s="1"/>
  <c r="H669" i="2"/>
  <c r="G669" i="2" s="1"/>
  <c r="H670" i="2"/>
  <c r="G670" i="2" s="1"/>
  <c r="H671" i="2"/>
  <c r="G671" i="2" s="1"/>
  <c r="H672" i="2"/>
  <c r="G672" i="2" s="1"/>
  <c r="H673" i="2"/>
  <c r="G673" i="2" s="1"/>
  <c r="H674" i="2"/>
  <c r="G674" i="2" s="1"/>
  <c r="H675" i="2"/>
  <c r="G675" i="2" s="1"/>
  <c r="H676" i="2"/>
  <c r="G676" i="2" s="1"/>
  <c r="H677" i="2"/>
  <c r="G677" i="2" s="1"/>
  <c r="H678" i="2"/>
  <c r="G678" i="2" s="1"/>
  <c r="H679" i="2"/>
  <c r="G679" i="2" s="1"/>
  <c r="H680" i="2"/>
  <c r="G680" i="2" s="1"/>
  <c r="H681" i="2"/>
  <c r="G681" i="2" s="1"/>
  <c r="H682" i="2"/>
  <c r="G682" i="2" s="1"/>
  <c r="H683" i="2"/>
  <c r="G683" i="2" s="1"/>
  <c r="H684" i="2"/>
  <c r="G684" i="2" s="1"/>
  <c r="H685" i="2"/>
  <c r="G685" i="2" s="1"/>
  <c r="H686" i="2"/>
  <c r="G686" i="2" s="1"/>
  <c r="H687" i="2"/>
  <c r="G687" i="2" s="1"/>
  <c r="H688" i="2"/>
  <c r="G688" i="2" s="1"/>
  <c r="H689" i="2"/>
  <c r="G689" i="2" s="1"/>
  <c r="H690" i="2"/>
  <c r="G690" i="2" s="1"/>
  <c r="H691" i="2"/>
  <c r="G691" i="2" s="1"/>
  <c r="H692" i="2"/>
  <c r="G692" i="2" s="1"/>
  <c r="H693" i="2"/>
  <c r="G693" i="2" s="1"/>
  <c r="H694" i="2"/>
  <c r="G694" i="2" s="1"/>
  <c r="H695" i="2"/>
  <c r="G695" i="2" s="1"/>
  <c r="H696" i="2"/>
  <c r="G696" i="2" s="1"/>
  <c r="H697" i="2"/>
  <c r="G697" i="2" s="1"/>
  <c r="H698" i="2"/>
  <c r="G698" i="2" s="1"/>
  <c r="H699" i="2"/>
  <c r="G699" i="2" s="1"/>
  <c r="H700" i="2"/>
  <c r="G700" i="2" s="1"/>
  <c r="H701" i="2"/>
  <c r="G701" i="2" s="1"/>
  <c r="H702" i="2"/>
  <c r="G702" i="2" s="1"/>
  <c r="H703" i="2"/>
  <c r="G703" i="2" s="1"/>
  <c r="H704" i="2"/>
  <c r="G704" i="2" s="1"/>
  <c r="H705" i="2"/>
  <c r="G705" i="2" s="1"/>
  <c r="H706" i="2"/>
  <c r="G706" i="2" s="1"/>
  <c r="H707" i="2"/>
  <c r="G707" i="2" s="1"/>
  <c r="H708" i="2"/>
  <c r="G708" i="2" s="1"/>
  <c r="H709" i="2"/>
  <c r="G709" i="2" s="1"/>
  <c r="H710" i="2"/>
  <c r="G710" i="2" s="1"/>
  <c r="H711" i="2"/>
  <c r="G711" i="2" s="1"/>
  <c r="H712" i="2"/>
  <c r="G712" i="2" s="1"/>
  <c r="H713" i="2"/>
  <c r="G713" i="2" s="1"/>
  <c r="H714" i="2"/>
  <c r="G714" i="2" s="1"/>
  <c r="H715" i="2"/>
  <c r="G715" i="2" s="1"/>
  <c r="H716" i="2"/>
  <c r="G716" i="2" s="1"/>
  <c r="H717" i="2"/>
  <c r="G717" i="2" s="1"/>
  <c r="H718" i="2"/>
  <c r="G718" i="2" s="1"/>
  <c r="H719" i="2"/>
  <c r="G719" i="2" s="1"/>
  <c r="H720" i="2"/>
  <c r="G720" i="2" s="1"/>
  <c r="H721" i="2"/>
  <c r="G721" i="2" s="1"/>
  <c r="H722" i="2"/>
  <c r="G722" i="2" s="1"/>
  <c r="H723" i="2"/>
  <c r="G723" i="2" s="1"/>
  <c r="H724" i="2"/>
  <c r="G724" i="2" s="1"/>
  <c r="H725" i="2"/>
  <c r="G725" i="2" s="1"/>
  <c r="H726" i="2"/>
  <c r="G726" i="2" s="1"/>
  <c r="H727" i="2"/>
  <c r="G727" i="2" s="1"/>
  <c r="H728" i="2"/>
  <c r="G728" i="2" s="1"/>
  <c r="H729" i="2"/>
  <c r="G729" i="2" s="1"/>
  <c r="H730" i="2"/>
  <c r="G730" i="2" s="1"/>
  <c r="H731" i="2"/>
  <c r="G731" i="2" s="1"/>
  <c r="H732" i="2"/>
  <c r="G732" i="2" s="1"/>
  <c r="H733" i="2"/>
  <c r="G733" i="2" s="1"/>
  <c r="H734" i="2"/>
  <c r="G734" i="2" s="1"/>
  <c r="H735" i="2"/>
  <c r="G735" i="2" s="1"/>
  <c r="H736" i="2"/>
  <c r="G736" i="2" s="1"/>
  <c r="H737" i="2"/>
  <c r="G737" i="2" s="1"/>
  <c r="H738" i="2"/>
  <c r="G738" i="2" s="1"/>
  <c r="H739" i="2"/>
  <c r="G739" i="2" s="1"/>
  <c r="H740" i="2"/>
  <c r="G740" i="2" s="1"/>
  <c r="H741" i="2"/>
  <c r="G741" i="2" s="1"/>
  <c r="H742" i="2"/>
  <c r="G742" i="2" s="1"/>
  <c r="H743" i="2"/>
  <c r="G743" i="2" s="1"/>
  <c r="H744" i="2"/>
  <c r="G744" i="2" s="1"/>
  <c r="H745" i="2"/>
  <c r="G745" i="2" s="1"/>
  <c r="H746" i="2"/>
  <c r="G746" i="2" s="1"/>
  <c r="H747" i="2"/>
  <c r="G747" i="2" s="1"/>
  <c r="H748" i="2"/>
  <c r="G748" i="2" s="1"/>
  <c r="H749" i="2"/>
  <c r="G749" i="2" s="1"/>
  <c r="H750" i="2"/>
  <c r="G750" i="2" s="1"/>
  <c r="H751" i="2"/>
  <c r="G751" i="2" s="1"/>
  <c r="H752" i="2"/>
  <c r="G752" i="2" s="1"/>
  <c r="H753" i="2"/>
  <c r="G753" i="2" s="1"/>
  <c r="H754" i="2"/>
  <c r="G754" i="2" s="1"/>
  <c r="H755" i="2"/>
  <c r="G755" i="2" s="1"/>
  <c r="H756" i="2"/>
  <c r="G756" i="2" s="1"/>
  <c r="H757" i="2"/>
  <c r="G757" i="2" s="1"/>
  <c r="H758" i="2"/>
  <c r="G758" i="2" s="1"/>
  <c r="H759" i="2"/>
  <c r="G759" i="2" s="1"/>
  <c r="H760" i="2"/>
  <c r="G760" i="2" s="1"/>
  <c r="H761" i="2"/>
  <c r="G761" i="2" s="1"/>
  <c r="H762" i="2"/>
  <c r="G762" i="2" s="1"/>
  <c r="H763" i="2"/>
  <c r="G763" i="2" s="1"/>
  <c r="H764" i="2"/>
  <c r="G764" i="2" s="1"/>
  <c r="H765" i="2"/>
  <c r="G765" i="2" s="1"/>
  <c r="H766" i="2"/>
  <c r="G766" i="2" s="1"/>
  <c r="H767" i="2"/>
  <c r="G767" i="2" s="1"/>
  <c r="H768" i="2"/>
  <c r="G768" i="2" s="1"/>
  <c r="H769" i="2"/>
  <c r="G769" i="2" s="1"/>
  <c r="H770" i="2"/>
  <c r="G770" i="2" s="1"/>
  <c r="H771" i="2"/>
  <c r="G771" i="2" s="1"/>
  <c r="H772" i="2"/>
  <c r="G772" i="2" s="1"/>
  <c r="H773" i="2"/>
  <c r="G773" i="2" s="1"/>
  <c r="H774" i="2"/>
  <c r="G774" i="2" s="1"/>
  <c r="H775" i="2"/>
  <c r="G775" i="2" s="1"/>
  <c r="H776" i="2"/>
  <c r="G776" i="2" s="1"/>
  <c r="H777" i="2"/>
  <c r="G777" i="2" s="1"/>
  <c r="H778" i="2"/>
  <c r="G778" i="2" s="1"/>
  <c r="H779" i="2"/>
  <c r="G779" i="2" s="1"/>
  <c r="H780" i="2"/>
  <c r="G780" i="2" s="1"/>
  <c r="H781" i="2"/>
  <c r="G781" i="2" s="1"/>
  <c r="H782" i="2"/>
  <c r="G782" i="2" s="1"/>
  <c r="H783" i="2"/>
  <c r="G783" i="2" s="1"/>
  <c r="H784" i="2"/>
  <c r="G784" i="2" s="1"/>
  <c r="H785" i="2"/>
  <c r="G785" i="2" s="1"/>
  <c r="H786" i="2"/>
  <c r="G786" i="2" s="1"/>
  <c r="H787" i="2"/>
  <c r="G787" i="2" s="1"/>
  <c r="H788" i="2"/>
  <c r="G788" i="2" s="1"/>
  <c r="H789" i="2"/>
  <c r="G789" i="2" s="1"/>
  <c r="H790" i="2"/>
  <c r="G790" i="2" s="1"/>
  <c r="H791" i="2"/>
  <c r="G791" i="2" s="1"/>
  <c r="H792" i="2"/>
  <c r="G792" i="2" s="1"/>
  <c r="H793" i="2"/>
  <c r="G793" i="2" s="1"/>
  <c r="H794" i="2"/>
  <c r="G794" i="2" s="1"/>
  <c r="H795" i="2"/>
  <c r="G795" i="2" s="1"/>
  <c r="H796" i="2"/>
  <c r="G796" i="2" s="1"/>
  <c r="H797" i="2"/>
  <c r="G797" i="2" s="1"/>
  <c r="H798" i="2"/>
  <c r="G798" i="2" s="1"/>
  <c r="H799" i="2"/>
  <c r="G799" i="2" s="1"/>
  <c r="H800" i="2"/>
  <c r="G800" i="2" s="1"/>
  <c r="H801" i="2"/>
  <c r="G801" i="2" s="1"/>
  <c r="H802" i="2"/>
  <c r="G802" i="2" s="1"/>
  <c r="H803" i="2"/>
  <c r="G803" i="2" s="1"/>
  <c r="H804" i="2"/>
  <c r="G804" i="2" s="1"/>
  <c r="H805" i="2"/>
  <c r="G805" i="2" s="1"/>
  <c r="H806" i="2"/>
  <c r="G806" i="2" s="1"/>
  <c r="H807" i="2"/>
  <c r="G807" i="2" s="1"/>
  <c r="H808" i="2"/>
  <c r="G808" i="2" s="1"/>
  <c r="H809" i="2"/>
  <c r="G809" i="2" s="1"/>
  <c r="H810" i="2"/>
  <c r="G810" i="2" s="1"/>
  <c r="H811" i="2"/>
  <c r="G811" i="2" s="1"/>
  <c r="H812" i="2"/>
  <c r="G812" i="2" s="1"/>
  <c r="H813" i="2"/>
  <c r="G813" i="2" s="1"/>
  <c r="H814" i="2"/>
  <c r="G814" i="2" s="1"/>
  <c r="H815" i="2"/>
  <c r="G815" i="2" s="1"/>
  <c r="H816" i="2"/>
  <c r="G816" i="2" s="1"/>
  <c r="H817" i="2"/>
  <c r="G817" i="2" s="1"/>
  <c r="H818" i="2"/>
  <c r="G818" i="2" s="1"/>
  <c r="H819" i="2"/>
  <c r="G819" i="2" s="1"/>
  <c r="H820" i="2"/>
  <c r="G820" i="2" s="1"/>
  <c r="H821" i="2"/>
  <c r="G821" i="2" s="1"/>
  <c r="H822" i="2"/>
  <c r="G822" i="2" s="1"/>
  <c r="H823" i="2"/>
  <c r="G823" i="2" s="1"/>
  <c r="H824" i="2"/>
  <c r="G824" i="2" s="1"/>
  <c r="H825" i="2"/>
  <c r="G825" i="2" s="1"/>
  <c r="H826" i="2"/>
  <c r="G826" i="2" s="1"/>
  <c r="H827" i="2"/>
  <c r="G827" i="2" s="1"/>
  <c r="H828" i="2"/>
  <c r="G828" i="2" s="1"/>
  <c r="H829" i="2"/>
  <c r="G829" i="2" s="1"/>
  <c r="H830" i="2"/>
  <c r="G830" i="2" s="1"/>
  <c r="H831" i="2"/>
  <c r="G831" i="2" s="1"/>
  <c r="H832" i="2"/>
  <c r="G832" i="2" s="1"/>
  <c r="H833" i="2"/>
  <c r="G833" i="2" s="1"/>
  <c r="H834" i="2"/>
  <c r="G834" i="2" s="1"/>
  <c r="H835" i="2"/>
  <c r="G835" i="2" s="1"/>
  <c r="H836" i="2"/>
  <c r="G836" i="2" s="1"/>
  <c r="H837" i="2"/>
  <c r="G837" i="2" s="1"/>
  <c r="H838" i="2"/>
  <c r="G838" i="2" s="1"/>
  <c r="H839" i="2"/>
  <c r="G839" i="2" s="1"/>
  <c r="H840" i="2"/>
  <c r="G840" i="2" s="1"/>
  <c r="H841" i="2"/>
  <c r="G841" i="2" s="1"/>
  <c r="H842" i="2"/>
  <c r="G842" i="2" s="1"/>
  <c r="H843" i="2"/>
  <c r="G843" i="2" s="1"/>
  <c r="H844" i="2"/>
  <c r="G844" i="2" s="1"/>
  <c r="H845" i="2"/>
  <c r="G845" i="2" s="1"/>
  <c r="H846" i="2"/>
  <c r="G846" i="2" s="1"/>
  <c r="H847" i="2"/>
  <c r="G847" i="2" s="1"/>
  <c r="H848" i="2"/>
  <c r="G848" i="2" s="1"/>
  <c r="H849" i="2"/>
  <c r="G849" i="2" s="1"/>
  <c r="H850" i="2"/>
  <c r="G850" i="2" s="1"/>
  <c r="H851" i="2"/>
  <c r="G851" i="2" s="1"/>
  <c r="H852" i="2"/>
  <c r="G852" i="2" s="1"/>
  <c r="H853" i="2"/>
  <c r="G853" i="2" s="1"/>
  <c r="H854" i="2"/>
  <c r="G854" i="2" s="1"/>
  <c r="H855" i="2"/>
  <c r="G855" i="2" s="1"/>
  <c r="H856" i="2"/>
  <c r="G856" i="2" s="1"/>
  <c r="H857" i="2"/>
  <c r="G857" i="2" s="1"/>
  <c r="H858" i="2"/>
  <c r="G858" i="2" s="1"/>
  <c r="H859" i="2"/>
  <c r="G859" i="2" s="1"/>
  <c r="H860" i="2"/>
  <c r="G860" i="2" s="1"/>
  <c r="H861" i="2"/>
  <c r="G861" i="2" s="1"/>
  <c r="H862" i="2"/>
  <c r="G862" i="2" s="1"/>
  <c r="H863" i="2"/>
  <c r="G863" i="2" s="1"/>
  <c r="H864" i="2"/>
  <c r="G864" i="2" s="1"/>
  <c r="H865" i="2"/>
  <c r="G865" i="2" s="1"/>
  <c r="H866" i="2"/>
  <c r="G866" i="2" s="1"/>
  <c r="H867" i="2"/>
  <c r="G867" i="2" s="1"/>
  <c r="H868" i="2"/>
  <c r="G868" i="2" s="1"/>
  <c r="H869" i="2"/>
  <c r="G869" i="2" s="1"/>
  <c r="H870" i="2"/>
  <c r="G870" i="2" s="1"/>
  <c r="H871" i="2"/>
  <c r="G871" i="2" s="1"/>
  <c r="H872" i="2"/>
  <c r="G872" i="2" s="1"/>
  <c r="H873" i="2"/>
  <c r="G873" i="2" s="1"/>
  <c r="H874" i="2"/>
  <c r="G874" i="2" s="1"/>
  <c r="H875" i="2"/>
  <c r="G875" i="2" s="1"/>
  <c r="H876" i="2"/>
  <c r="G876" i="2" s="1"/>
  <c r="H877" i="2"/>
  <c r="G877" i="2" s="1"/>
  <c r="H878" i="2"/>
  <c r="G878" i="2" s="1"/>
  <c r="H879" i="2"/>
  <c r="G879" i="2" s="1"/>
  <c r="H880" i="2"/>
  <c r="G880" i="2" s="1"/>
  <c r="H881" i="2"/>
  <c r="G881" i="2" s="1"/>
  <c r="H882" i="2"/>
  <c r="G882" i="2" s="1"/>
  <c r="H883" i="2"/>
  <c r="G883" i="2" s="1"/>
  <c r="H884" i="2"/>
  <c r="G884" i="2" s="1"/>
  <c r="H885" i="2"/>
  <c r="G885" i="2" s="1"/>
  <c r="H886" i="2"/>
  <c r="G886" i="2" s="1"/>
  <c r="H887" i="2"/>
  <c r="G887" i="2" s="1"/>
  <c r="H888" i="2"/>
  <c r="G888" i="2" s="1"/>
  <c r="H889" i="2"/>
  <c r="G889" i="2" s="1"/>
  <c r="H890" i="2"/>
  <c r="G890" i="2" s="1"/>
  <c r="H891" i="2"/>
  <c r="G891" i="2" s="1"/>
  <c r="H892" i="2"/>
  <c r="G892" i="2" s="1"/>
  <c r="H893" i="2"/>
  <c r="G893" i="2" s="1"/>
  <c r="H894" i="2"/>
  <c r="G894" i="2" s="1"/>
  <c r="H895" i="2"/>
  <c r="G895" i="2" s="1"/>
  <c r="H896" i="2"/>
  <c r="G896" i="2" s="1"/>
  <c r="H897" i="2"/>
  <c r="G897" i="2" s="1"/>
  <c r="H898" i="2"/>
  <c r="G898" i="2" s="1"/>
  <c r="H899" i="2"/>
  <c r="G899" i="2" s="1"/>
  <c r="H900" i="2"/>
  <c r="G900" i="2" s="1"/>
  <c r="H901" i="2"/>
  <c r="G901" i="2" s="1"/>
  <c r="H902" i="2"/>
  <c r="G902" i="2" s="1"/>
  <c r="H903" i="2"/>
  <c r="G903" i="2" s="1"/>
  <c r="H904" i="2"/>
  <c r="G904" i="2" s="1"/>
  <c r="H905" i="2"/>
  <c r="G905" i="2" s="1"/>
  <c r="H906" i="2"/>
  <c r="G906" i="2" s="1"/>
  <c r="H907" i="2"/>
  <c r="G907" i="2" s="1"/>
  <c r="H908" i="2"/>
  <c r="G908" i="2" s="1"/>
  <c r="H909" i="2"/>
  <c r="G909" i="2" s="1"/>
  <c r="H910" i="2"/>
  <c r="G910" i="2" s="1"/>
  <c r="H911" i="2"/>
  <c r="G911" i="2" s="1"/>
  <c r="H912" i="2"/>
  <c r="G912" i="2" s="1"/>
  <c r="H913" i="2"/>
  <c r="G913" i="2" s="1"/>
  <c r="H914" i="2"/>
  <c r="G914" i="2" s="1"/>
  <c r="H915" i="2"/>
  <c r="G915" i="2" s="1"/>
  <c r="H916" i="2"/>
  <c r="G916" i="2" s="1"/>
  <c r="H917" i="2"/>
  <c r="G917" i="2" s="1"/>
  <c r="H918" i="2"/>
  <c r="G918" i="2" s="1"/>
  <c r="H919" i="2"/>
  <c r="G919" i="2" s="1"/>
  <c r="H920" i="2"/>
  <c r="G920" i="2" s="1"/>
  <c r="H921" i="2"/>
  <c r="G921" i="2" s="1"/>
  <c r="H922" i="2"/>
  <c r="G922" i="2" s="1"/>
  <c r="H923" i="2"/>
  <c r="G923" i="2" s="1"/>
  <c r="H924" i="2"/>
  <c r="G924" i="2" s="1"/>
  <c r="H925" i="2"/>
  <c r="G925" i="2" s="1"/>
  <c r="H926" i="2"/>
  <c r="G926" i="2" s="1"/>
  <c r="H927" i="2"/>
  <c r="G927" i="2" s="1"/>
  <c r="H928" i="2"/>
  <c r="G928" i="2" s="1"/>
  <c r="H929" i="2"/>
  <c r="G929" i="2" s="1"/>
  <c r="H930" i="2"/>
  <c r="G930" i="2" s="1"/>
  <c r="H931" i="2"/>
  <c r="G931" i="2" s="1"/>
  <c r="H932" i="2"/>
  <c r="G932" i="2" s="1"/>
  <c r="H933" i="2"/>
  <c r="G933" i="2" s="1"/>
  <c r="H934" i="2"/>
  <c r="G934" i="2" s="1"/>
  <c r="H935" i="2"/>
  <c r="G935" i="2" s="1"/>
  <c r="H936" i="2"/>
  <c r="G936" i="2" s="1"/>
  <c r="H937" i="2"/>
  <c r="G937" i="2" s="1"/>
  <c r="H938" i="2"/>
  <c r="G938" i="2" s="1"/>
  <c r="H939" i="2"/>
  <c r="G939" i="2" s="1"/>
  <c r="H940" i="2"/>
  <c r="G940" i="2" s="1"/>
  <c r="H941" i="2"/>
  <c r="G941" i="2" s="1"/>
  <c r="H942" i="2"/>
  <c r="G942" i="2" s="1"/>
  <c r="H943" i="2"/>
  <c r="G943" i="2" s="1"/>
  <c r="H944" i="2"/>
  <c r="G944" i="2" s="1"/>
  <c r="H945" i="2"/>
  <c r="G945" i="2" s="1"/>
  <c r="H946" i="2"/>
  <c r="G946" i="2" s="1"/>
  <c r="H947" i="2"/>
  <c r="G947" i="2" s="1"/>
  <c r="H948" i="2"/>
  <c r="G948" i="2" s="1"/>
  <c r="H949" i="2"/>
  <c r="G949" i="2" s="1"/>
  <c r="H950" i="2"/>
  <c r="G950" i="2" s="1"/>
  <c r="H951" i="2"/>
  <c r="G951" i="2" s="1"/>
  <c r="H952" i="2"/>
  <c r="G952" i="2" s="1"/>
  <c r="H953" i="2"/>
  <c r="G953" i="2" s="1"/>
  <c r="H954" i="2"/>
  <c r="G954" i="2" s="1"/>
  <c r="H955" i="2"/>
  <c r="G955" i="2" s="1"/>
  <c r="H956" i="2"/>
  <c r="G956" i="2" s="1"/>
  <c r="H957" i="2"/>
  <c r="G957" i="2" s="1"/>
  <c r="H958" i="2"/>
  <c r="G958" i="2" s="1"/>
  <c r="H959" i="2"/>
  <c r="G959" i="2" s="1"/>
  <c r="H960" i="2"/>
  <c r="G960" i="2" s="1"/>
  <c r="H961" i="2"/>
  <c r="G961" i="2" s="1"/>
  <c r="H962" i="2"/>
  <c r="G962" i="2" s="1"/>
  <c r="H963" i="2"/>
  <c r="G963" i="2" s="1"/>
  <c r="H964" i="2"/>
  <c r="G964" i="2" s="1"/>
  <c r="H965" i="2"/>
  <c r="G965" i="2" s="1"/>
  <c r="H966" i="2"/>
  <c r="G966" i="2" s="1"/>
  <c r="H967" i="2"/>
  <c r="G967" i="2" s="1"/>
  <c r="H968" i="2"/>
  <c r="G968" i="2" s="1"/>
  <c r="H969" i="2"/>
  <c r="G969" i="2" s="1"/>
  <c r="H970" i="2"/>
  <c r="G970" i="2" s="1"/>
  <c r="H971" i="2"/>
  <c r="G971" i="2" s="1"/>
  <c r="H972" i="2"/>
  <c r="G972" i="2" s="1"/>
  <c r="H973" i="2"/>
  <c r="G973" i="2" s="1"/>
  <c r="H974" i="2"/>
  <c r="G974" i="2" s="1"/>
  <c r="H975" i="2"/>
  <c r="G975" i="2" s="1"/>
  <c r="H976" i="2"/>
  <c r="G976" i="2" s="1"/>
  <c r="H977" i="2"/>
  <c r="G977" i="2" s="1"/>
  <c r="H978" i="2"/>
  <c r="G978" i="2" s="1"/>
  <c r="H979" i="2"/>
  <c r="G979" i="2" s="1"/>
  <c r="H980" i="2"/>
  <c r="G980" i="2" s="1"/>
  <c r="H981" i="2"/>
  <c r="G981" i="2" s="1"/>
  <c r="H982" i="2"/>
  <c r="G982" i="2" s="1"/>
  <c r="H983" i="2"/>
  <c r="G983" i="2" s="1"/>
  <c r="H984" i="2"/>
  <c r="G984" i="2" s="1"/>
  <c r="H985" i="2"/>
  <c r="G985" i="2" s="1"/>
  <c r="H986" i="2"/>
  <c r="G986" i="2" s="1"/>
  <c r="H987" i="2"/>
  <c r="G987" i="2" s="1"/>
  <c r="H988" i="2"/>
  <c r="G988" i="2" s="1"/>
  <c r="H989" i="2"/>
  <c r="G989" i="2" s="1"/>
  <c r="H990" i="2"/>
  <c r="G990" i="2" s="1"/>
  <c r="H991" i="2"/>
  <c r="G991" i="2" s="1"/>
  <c r="H992" i="2"/>
  <c r="G992" i="2" s="1"/>
  <c r="H993" i="2"/>
  <c r="G993" i="2" s="1"/>
  <c r="H994" i="2"/>
  <c r="G994" i="2" s="1"/>
  <c r="H995" i="2"/>
  <c r="G995" i="2" s="1"/>
  <c r="H996" i="2"/>
  <c r="G996" i="2" s="1"/>
  <c r="H997" i="2"/>
  <c r="G997" i="2" s="1"/>
  <c r="H998" i="2"/>
  <c r="G998" i="2" s="1"/>
  <c r="H999" i="2"/>
  <c r="G999" i="2" s="1"/>
  <c r="H1000" i="2"/>
  <c r="G1000" i="2" s="1"/>
  <c r="H1001" i="2"/>
  <c r="G1001" i="2" s="1"/>
  <c r="H1002" i="2"/>
  <c r="G1002" i="2" s="1"/>
  <c r="H1003" i="2"/>
  <c r="G1003" i="2" s="1"/>
  <c r="H1004" i="2"/>
  <c r="G1004" i="2" s="1"/>
  <c r="H1005" i="2"/>
  <c r="G1005" i="2" s="1"/>
  <c r="H1006" i="2"/>
  <c r="G1006" i="2" s="1"/>
  <c r="H1007" i="2"/>
  <c r="G1007" i="2" s="1"/>
  <c r="H1008" i="2"/>
  <c r="G1008" i="2" s="1"/>
  <c r="H1009" i="2"/>
  <c r="G1009" i="2" s="1"/>
  <c r="H1010" i="2"/>
  <c r="G1010" i="2" s="1"/>
  <c r="H1011" i="2"/>
  <c r="G1011" i="2" s="1"/>
  <c r="H1012" i="2"/>
  <c r="G1012" i="2" s="1"/>
  <c r="H1013" i="2"/>
  <c r="G1013" i="2" s="1"/>
  <c r="H1014" i="2"/>
  <c r="G1014" i="2" s="1"/>
  <c r="H1015" i="2"/>
  <c r="G1015" i="2" s="1"/>
  <c r="H1016" i="2"/>
  <c r="G1016" i="2" s="1"/>
  <c r="H1017" i="2"/>
  <c r="G1017" i="2" s="1"/>
  <c r="H1018" i="2"/>
  <c r="G1018" i="2" s="1"/>
  <c r="H1019" i="2"/>
  <c r="G1019" i="2" s="1"/>
  <c r="H1020" i="2"/>
  <c r="G1020" i="2" s="1"/>
  <c r="H1021" i="2"/>
  <c r="G1021" i="2" s="1"/>
  <c r="H1022" i="2"/>
  <c r="G1022" i="2" s="1"/>
  <c r="H1023" i="2"/>
  <c r="G1023" i="2" s="1"/>
  <c r="H1024" i="2"/>
  <c r="G1024" i="2" s="1"/>
  <c r="H1025" i="2"/>
  <c r="G1025" i="2" s="1"/>
  <c r="H1026" i="2"/>
  <c r="G1026" i="2" s="1"/>
  <c r="H1027" i="2"/>
  <c r="G1027" i="2" s="1"/>
  <c r="H1028" i="2"/>
  <c r="G1028" i="2" s="1"/>
  <c r="H1029" i="2"/>
  <c r="G1029" i="2" s="1"/>
  <c r="H1030" i="2"/>
  <c r="G1030" i="2" s="1"/>
  <c r="H1031" i="2"/>
  <c r="G1031" i="2" s="1"/>
  <c r="H1032" i="2"/>
  <c r="G1032" i="2" s="1"/>
  <c r="H1033" i="2"/>
  <c r="G1033" i="2" s="1"/>
  <c r="H1034" i="2"/>
  <c r="G1034" i="2" s="1"/>
  <c r="H1035" i="2"/>
  <c r="G1035" i="2" s="1"/>
  <c r="H1036" i="2"/>
  <c r="G1036" i="2" s="1"/>
  <c r="H1037" i="2"/>
  <c r="G1037" i="2" s="1"/>
  <c r="H1038" i="2"/>
  <c r="G1038" i="2" s="1"/>
  <c r="H1039" i="2"/>
  <c r="G1039" i="2" s="1"/>
  <c r="H1040" i="2"/>
  <c r="G1040" i="2" s="1"/>
  <c r="H1041" i="2"/>
  <c r="G1041" i="2" s="1"/>
  <c r="H1042" i="2"/>
  <c r="G1042" i="2" s="1"/>
  <c r="H1043" i="2"/>
  <c r="G1043" i="2" s="1"/>
  <c r="H1044" i="2"/>
  <c r="G1044" i="2" s="1"/>
  <c r="H1045" i="2"/>
  <c r="G1045" i="2" s="1"/>
  <c r="H1046" i="2"/>
  <c r="G1046" i="2" s="1"/>
  <c r="H1047" i="2"/>
  <c r="G1047" i="2" s="1"/>
  <c r="H1048" i="2"/>
  <c r="G1048" i="2" s="1"/>
  <c r="H1049" i="2"/>
  <c r="G1049" i="2" s="1"/>
  <c r="H1050" i="2"/>
  <c r="G1050" i="2" s="1"/>
  <c r="H1051" i="2"/>
  <c r="G1051" i="2" s="1"/>
  <c r="H1052" i="2"/>
  <c r="G1052" i="2" s="1"/>
  <c r="H1053" i="2"/>
  <c r="G1053" i="2" s="1"/>
  <c r="H1054" i="2"/>
  <c r="G1054" i="2" s="1"/>
  <c r="H1055" i="2"/>
  <c r="G1055" i="2" s="1"/>
  <c r="H1056" i="2"/>
  <c r="G1056" i="2" s="1"/>
  <c r="H1057" i="2"/>
  <c r="G1057" i="2" s="1"/>
  <c r="H1058" i="2"/>
  <c r="G1058" i="2" s="1"/>
  <c r="H1059" i="2"/>
  <c r="G1059" i="2" s="1"/>
  <c r="H1060" i="2"/>
  <c r="G1060" i="2" s="1"/>
  <c r="H1061" i="2"/>
  <c r="G1061" i="2" s="1"/>
  <c r="H1062" i="2"/>
  <c r="G1062" i="2" s="1"/>
  <c r="H1063" i="2"/>
  <c r="G1063" i="2" s="1"/>
  <c r="H1064" i="2"/>
  <c r="G1064" i="2" s="1"/>
  <c r="H1065" i="2"/>
  <c r="G1065" i="2" s="1"/>
  <c r="H1066" i="2"/>
  <c r="G1066" i="2" s="1"/>
  <c r="H1067" i="2"/>
  <c r="G1067" i="2" s="1"/>
  <c r="H1068" i="2"/>
  <c r="G1068" i="2" s="1"/>
  <c r="H1069" i="2"/>
  <c r="G1069" i="2" s="1"/>
  <c r="H1070" i="2"/>
  <c r="G1070" i="2" s="1"/>
  <c r="H1071" i="2"/>
  <c r="G1071" i="2" s="1"/>
  <c r="H1072" i="2"/>
  <c r="G1072" i="2" s="1"/>
  <c r="H1073" i="2"/>
  <c r="G1073" i="2" s="1"/>
  <c r="H1074" i="2"/>
  <c r="G1074" i="2" s="1"/>
  <c r="H1075" i="2"/>
  <c r="G1075" i="2" s="1"/>
  <c r="H1076" i="2"/>
  <c r="G1076" i="2" s="1"/>
  <c r="H1077" i="2"/>
  <c r="G1077" i="2" s="1"/>
  <c r="H1078" i="2"/>
  <c r="G1078" i="2" s="1"/>
  <c r="H1079" i="2"/>
  <c r="G1079" i="2" s="1"/>
  <c r="H1080" i="2"/>
  <c r="G1080" i="2" s="1"/>
  <c r="H1081" i="2"/>
  <c r="G1081" i="2" s="1"/>
  <c r="H1082" i="2"/>
  <c r="G1082" i="2" s="1"/>
  <c r="H1083" i="2"/>
  <c r="G1083" i="2" s="1"/>
  <c r="H1084" i="2"/>
  <c r="G1084" i="2" s="1"/>
  <c r="H1085" i="2"/>
  <c r="G1085" i="2" s="1"/>
  <c r="H1086" i="2"/>
  <c r="G1086" i="2" s="1"/>
  <c r="H1087" i="2"/>
  <c r="G1087" i="2" s="1"/>
  <c r="H1088" i="2"/>
  <c r="G1088" i="2" s="1"/>
  <c r="H1089" i="2"/>
  <c r="G1089" i="2" s="1"/>
  <c r="H1090" i="2"/>
  <c r="G1090" i="2" s="1"/>
  <c r="H1091" i="2"/>
  <c r="G1091" i="2" s="1"/>
  <c r="H1092" i="2"/>
  <c r="G1092" i="2" s="1"/>
  <c r="H1093" i="2"/>
  <c r="G1093" i="2" s="1"/>
  <c r="H1094" i="2"/>
  <c r="G1094" i="2" s="1"/>
  <c r="H1095" i="2"/>
  <c r="G1095" i="2" s="1"/>
  <c r="H1096" i="2"/>
  <c r="G1096" i="2" s="1"/>
  <c r="H1097" i="2"/>
  <c r="G1097" i="2" s="1"/>
  <c r="H1098" i="2"/>
  <c r="G1098" i="2" s="1"/>
  <c r="H1099" i="2"/>
  <c r="G1099" i="2" s="1"/>
  <c r="H1100" i="2"/>
  <c r="G1100" i="2" s="1"/>
  <c r="H1101" i="2"/>
  <c r="G1101" i="2" s="1"/>
  <c r="H1102" i="2"/>
  <c r="G1102" i="2" s="1"/>
  <c r="H1103" i="2"/>
  <c r="G1103" i="2" s="1"/>
  <c r="H1104" i="2"/>
  <c r="G1104" i="2" s="1"/>
  <c r="H1105" i="2"/>
  <c r="G1105" i="2" s="1"/>
  <c r="H1106" i="2"/>
  <c r="G1106" i="2" s="1"/>
  <c r="H1107" i="2"/>
  <c r="G1107" i="2" s="1"/>
  <c r="H1108" i="2"/>
  <c r="G1108" i="2" s="1"/>
  <c r="H1109" i="2"/>
  <c r="G1109" i="2" s="1"/>
  <c r="H1110" i="2"/>
  <c r="G1110" i="2" s="1"/>
  <c r="H1111" i="2"/>
  <c r="G1111" i="2" s="1"/>
  <c r="H1112" i="2"/>
  <c r="G1112" i="2" s="1"/>
  <c r="H1113" i="2"/>
  <c r="G1113" i="2" s="1"/>
  <c r="H1114" i="2"/>
  <c r="G1114" i="2" s="1"/>
  <c r="H1115" i="2"/>
  <c r="G1115" i="2" s="1"/>
  <c r="H1116" i="2"/>
  <c r="G1116" i="2" s="1"/>
  <c r="H1117" i="2"/>
  <c r="G1117" i="2" s="1"/>
  <c r="H1118" i="2"/>
  <c r="G1118" i="2" s="1"/>
  <c r="H1119" i="2"/>
  <c r="G1119" i="2" s="1"/>
  <c r="H1120" i="2"/>
  <c r="G1120" i="2" s="1"/>
  <c r="H1121" i="2"/>
  <c r="G1121" i="2" s="1"/>
  <c r="H1122" i="2"/>
  <c r="G1122" i="2" s="1"/>
  <c r="H1123" i="2"/>
  <c r="G1123" i="2" s="1"/>
  <c r="H1124" i="2"/>
  <c r="G1124" i="2" s="1"/>
  <c r="H1125" i="2"/>
  <c r="G1125" i="2" s="1"/>
  <c r="H1126" i="2"/>
  <c r="G1126" i="2" s="1"/>
  <c r="H1127" i="2"/>
  <c r="G1127" i="2" s="1"/>
  <c r="H1128" i="2"/>
  <c r="G1128" i="2" s="1"/>
  <c r="H1129" i="2"/>
  <c r="G1129" i="2" s="1"/>
  <c r="H1130" i="2"/>
  <c r="G1130" i="2" s="1"/>
  <c r="H1131" i="2"/>
  <c r="G1131" i="2" s="1"/>
  <c r="H1132" i="2"/>
  <c r="G1132" i="2" s="1"/>
  <c r="H1133" i="2"/>
  <c r="G1133" i="2" s="1"/>
  <c r="H1134" i="2"/>
  <c r="G1134" i="2" s="1"/>
  <c r="H1135" i="2"/>
  <c r="G1135" i="2" s="1"/>
  <c r="H1136" i="2"/>
  <c r="G1136" i="2" s="1"/>
  <c r="H1137" i="2"/>
  <c r="G1137" i="2" s="1"/>
  <c r="H1138" i="2"/>
  <c r="G1138" i="2" s="1"/>
  <c r="H1139" i="2"/>
  <c r="G1139" i="2" s="1"/>
  <c r="H1140" i="2"/>
  <c r="G1140" i="2" s="1"/>
  <c r="H1141" i="2"/>
  <c r="G1141" i="2" s="1"/>
  <c r="H1142" i="2"/>
  <c r="G1142" i="2" s="1"/>
  <c r="H1143" i="2"/>
  <c r="G1143" i="2" s="1"/>
  <c r="H1144" i="2"/>
  <c r="G1144" i="2" s="1"/>
  <c r="H1145" i="2"/>
  <c r="G1145" i="2" s="1"/>
  <c r="H1146" i="2"/>
  <c r="G1146" i="2" s="1"/>
  <c r="H1147" i="2"/>
  <c r="G1147" i="2" s="1"/>
  <c r="H1148" i="2"/>
  <c r="G1148" i="2" s="1"/>
  <c r="H1149" i="2"/>
  <c r="G1149" i="2" s="1"/>
  <c r="H1150" i="2"/>
  <c r="G1150" i="2" s="1"/>
  <c r="H1151" i="2"/>
  <c r="G1151" i="2" s="1"/>
  <c r="H1152" i="2"/>
  <c r="G1152" i="2" s="1"/>
  <c r="H1153" i="2"/>
  <c r="G1153" i="2" s="1"/>
  <c r="H1154" i="2"/>
  <c r="G1154" i="2" s="1"/>
  <c r="H1155" i="2"/>
  <c r="G1155" i="2" s="1"/>
  <c r="H1156" i="2"/>
  <c r="G1156" i="2" s="1"/>
  <c r="H1157" i="2"/>
  <c r="G1157" i="2" s="1"/>
  <c r="H1158" i="2"/>
  <c r="G1158" i="2" s="1"/>
  <c r="H1159" i="2"/>
  <c r="G1159" i="2" s="1"/>
  <c r="H1160" i="2"/>
  <c r="G1160" i="2" s="1"/>
  <c r="H1161" i="2"/>
  <c r="G1161" i="2" s="1"/>
  <c r="H1162" i="2"/>
  <c r="G1162" i="2" s="1"/>
  <c r="H1163" i="2"/>
  <c r="G1163" i="2" s="1"/>
  <c r="H1164" i="2"/>
  <c r="G1164" i="2" s="1"/>
  <c r="H1165" i="2"/>
  <c r="G1165" i="2" s="1"/>
  <c r="H1166" i="2"/>
  <c r="G1166" i="2" s="1"/>
  <c r="H1167" i="2"/>
  <c r="G1167" i="2" s="1"/>
  <c r="H1168" i="2"/>
  <c r="G1168" i="2" s="1"/>
  <c r="H1169" i="2"/>
  <c r="G1169" i="2" s="1"/>
  <c r="H1170" i="2"/>
  <c r="G1170" i="2" s="1"/>
  <c r="H1171" i="2"/>
  <c r="G1171" i="2" s="1"/>
  <c r="H1172" i="2"/>
  <c r="G1172" i="2" s="1"/>
  <c r="H1173" i="2"/>
  <c r="G1173" i="2" s="1"/>
  <c r="H1174" i="2"/>
  <c r="G1174" i="2" s="1"/>
  <c r="H1175" i="2"/>
  <c r="G1175" i="2" s="1"/>
  <c r="H1176" i="2"/>
  <c r="G1176" i="2" s="1"/>
  <c r="H1177" i="2"/>
  <c r="G1177" i="2" s="1"/>
  <c r="H1178" i="2"/>
  <c r="G1178" i="2" s="1"/>
  <c r="H1179" i="2"/>
  <c r="G1179" i="2" s="1"/>
  <c r="H1180" i="2"/>
  <c r="G1180" i="2" s="1"/>
  <c r="H1181" i="2"/>
  <c r="G1181" i="2" s="1"/>
  <c r="H1182" i="2"/>
  <c r="G1182" i="2" s="1"/>
  <c r="H1183" i="2"/>
  <c r="G1183" i="2" s="1"/>
  <c r="H1184" i="2"/>
  <c r="G1184" i="2" s="1"/>
  <c r="H1185" i="2"/>
  <c r="G1185" i="2" s="1"/>
  <c r="H1186" i="2"/>
  <c r="G1186" i="2" s="1"/>
  <c r="H1187" i="2"/>
  <c r="G1187" i="2" s="1"/>
  <c r="H1188" i="2"/>
  <c r="G1188" i="2" s="1"/>
  <c r="H1189" i="2"/>
  <c r="G1189" i="2" s="1"/>
  <c r="H1190" i="2"/>
  <c r="G1190" i="2" s="1"/>
  <c r="H1191" i="2"/>
  <c r="G1191" i="2" s="1"/>
  <c r="H1192" i="2"/>
  <c r="G1192" i="2" s="1"/>
  <c r="H1193" i="2"/>
  <c r="G1193" i="2" s="1"/>
  <c r="H1194" i="2"/>
  <c r="G1194" i="2" s="1"/>
  <c r="H1195" i="2"/>
  <c r="G1195" i="2" s="1"/>
  <c r="H1196" i="2"/>
  <c r="G1196" i="2" s="1"/>
  <c r="H1197" i="2"/>
  <c r="G1197" i="2" s="1"/>
  <c r="H1198" i="2"/>
  <c r="G1198" i="2" s="1"/>
  <c r="H1199" i="2"/>
  <c r="G1199" i="2" s="1"/>
  <c r="H1200" i="2"/>
  <c r="G1200" i="2" s="1"/>
  <c r="H1201" i="2"/>
  <c r="G1201" i="2" s="1"/>
  <c r="H1202" i="2"/>
  <c r="G1202" i="2" s="1"/>
  <c r="H1203" i="2"/>
  <c r="G1203" i="2" s="1"/>
  <c r="H1204" i="2"/>
  <c r="G1204" i="2" s="1"/>
  <c r="H1205" i="2"/>
  <c r="G1205" i="2" s="1"/>
  <c r="H1206" i="2"/>
  <c r="G1206" i="2" s="1"/>
  <c r="H1207" i="2"/>
  <c r="G1207" i="2" s="1"/>
  <c r="H1208" i="2"/>
  <c r="G1208" i="2" s="1"/>
  <c r="H1209" i="2"/>
  <c r="G1209" i="2" s="1"/>
  <c r="H1210" i="2"/>
  <c r="G1210" i="2" s="1"/>
  <c r="H1211" i="2"/>
  <c r="G1211" i="2" s="1"/>
  <c r="H1212" i="2"/>
  <c r="G1212" i="2" s="1"/>
  <c r="H1213" i="2"/>
  <c r="G1213" i="2" s="1"/>
  <c r="H1214" i="2"/>
  <c r="G1214" i="2" s="1"/>
  <c r="H1215" i="2"/>
  <c r="G1215" i="2" s="1"/>
  <c r="H1216" i="2"/>
  <c r="G1216" i="2" s="1"/>
  <c r="H1217" i="2"/>
  <c r="G1217" i="2" s="1"/>
  <c r="H1218" i="2"/>
  <c r="G1218" i="2" s="1"/>
  <c r="H1219" i="2"/>
  <c r="G1219" i="2" s="1"/>
  <c r="H1220" i="2"/>
  <c r="G1220" i="2" s="1"/>
  <c r="H1221" i="2"/>
  <c r="G1221" i="2" s="1"/>
  <c r="H1222" i="2"/>
  <c r="G1222" i="2" s="1"/>
  <c r="H1223" i="2"/>
  <c r="G1223" i="2" s="1"/>
  <c r="H1224" i="2"/>
  <c r="G1224" i="2" s="1"/>
  <c r="H1225" i="2"/>
  <c r="G1225" i="2" s="1"/>
  <c r="H1226" i="2"/>
  <c r="G1226" i="2" s="1"/>
  <c r="H1227" i="2"/>
  <c r="G1227" i="2" s="1"/>
  <c r="H1228" i="2"/>
  <c r="G1228" i="2" s="1"/>
  <c r="H1229" i="2"/>
  <c r="G1229" i="2" s="1"/>
  <c r="H1230" i="2"/>
  <c r="G1230" i="2" s="1"/>
  <c r="H1231" i="2"/>
  <c r="G1231" i="2" s="1"/>
  <c r="H1232" i="2"/>
  <c r="G1232" i="2" s="1"/>
  <c r="H1233" i="2"/>
  <c r="G1233" i="2" s="1"/>
  <c r="H1234" i="2"/>
  <c r="G1234" i="2" s="1"/>
  <c r="H1235" i="2"/>
  <c r="G1235" i="2" s="1"/>
  <c r="H1236" i="2"/>
  <c r="G1236" i="2" s="1"/>
  <c r="H1237" i="2"/>
  <c r="G1237" i="2" s="1"/>
  <c r="H1238" i="2"/>
  <c r="G1238" i="2" s="1"/>
  <c r="H1239" i="2"/>
  <c r="G1239" i="2" s="1"/>
  <c r="H1240" i="2"/>
  <c r="G1240" i="2" s="1"/>
  <c r="H1241" i="2"/>
  <c r="G1241" i="2" s="1"/>
  <c r="H1242" i="2"/>
  <c r="G1242" i="2" s="1"/>
  <c r="H1243" i="2"/>
  <c r="G1243" i="2" s="1"/>
  <c r="H1244" i="2"/>
  <c r="G1244" i="2" s="1"/>
  <c r="H1245" i="2"/>
  <c r="G1245" i="2" s="1"/>
  <c r="H1246" i="2"/>
  <c r="G1246" i="2" s="1"/>
  <c r="H1247" i="2"/>
  <c r="G1247" i="2" s="1"/>
  <c r="H1248" i="2"/>
  <c r="G1248" i="2" s="1"/>
  <c r="H1249" i="2"/>
  <c r="G1249" i="2" s="1"/>
  <c r="H1250" i="2"/>
  <c r="G1250" i="2" s="1"/>
  <c r="H1251" i="2"/>
  <c r="G1251" i="2" s="1"/>
  <c r="H1252" i="2"/>
  <c r="G1252" i="2" s="1"/>
  <c r="H1253" i="2"/>
  <c r="G1253" i="2" s="1"/>
  <c r="H1254" i="2"/>
  <c r="G1254" i="2" s="1"/>
  <c r="H1255" i="2"/>
  <c r="G1255" i="2" s="1"/>
  <c r="H1256" i="2"/>
  <c r="G1256" i="2" s="1"/>
  <c r="H1257" i="2"/>
  <c r="G1257" i="2" s="1"/>
  <c r="H1258" i="2"/>
  <c r="G1258" i="2" s="1"/>
  <c r="H1259" i="2"/>
  <c r="G1259" i="2" s="1"/>
  <c r="H1260" i="2"/>
  <c r="G1260" i="2" s="1"/>
  <c r="H1261" i="2"/>
  <c r="G1261" i="2" s="1"/>
  <c r="H1262" i="2"/>
  <c r="G1262" i="2" s="1"/>
  <c r="H1263" i="2"/>
  <c r="G1263" i="2" s="1"/>
  <c r="H1264" i="2"/>
  <c r="G1264" i="2" s="1"/>
  <c r="H1265" i="2"/>
  <c r="G1265" i="2" s="1"/>
  <c r="H1266" i="2"/>
  <c r="G1266" i="2" s="1"/>
  <c r="H1267" i="2"/>
  <c r="G1267" i="2" s="1"/>
  <c r="H1268" i="2"/>
  <c r="G1268" i="2" s="1"/>
  <c r="H1269" i="2"/>
  <c r="G1269" i="2" s="1"/>
  <c r="H1270" i="2"/>
  <c r="G1270" i="2" s="1"/>
  <c r="H1271" i="2"/>
  <c r="G1271" i="2" s="1"/>
  <c r="H1272" i="2"/>
  <c r="G1272" i="2" s="1"/>
  <c r="H1273" i="2"/>
  <c r="G1273" i="2" s="1"/>
  <c r="H1274" i="2"/>
  <c r="G1274" i="2" s="1"/>
  <c r="H1275" i="2"/>
  <c r="G1275" i="2" s="1"/>
  <c r="H1276" i="2"/>
  <c r="G1276" i="2" s="1"/>
  <c r="H1277" i="2"/>
  <c r="G1277" i="2" s="1"/>
  <c r="H1278" i="2"/>
  <c r="G1278" i="2" s="1"/>
  <c r="H1279" i="2"/>
  <c r="G1279" i="2" s="1"/>
  <c r="H1280" i="2"/>
  <c r="G1280" i="2" s="1"/>
  <c r="H1281" i="2"/>
  <c r="G1281" i="2" s="1"/>
  <c r="H1282" i="2"/>
  <c r="G1282" i="2" s="1"/>
  <c r="H1283" i="2"/>
  <c r="G1283" i="2" s="1"/>
  <c r="H1284" i="2"/>
  <c r="G1284" i="2" s="1"/>
  <c r="H1285" i="2"/>
  <c r="G1285" i="2" s="1"/>
  <c r="H1286" i="2"/>
  <c r="G1286" i="2" s="1"/>
  <c r="H1287" i="2"/>
  <c r="G1287" i="2" s="1"/>
  <c r="H1288" i="2"/>
  <c r="G1288" i="2" s="1"/>
  <c r="H1289" i="2"/>
  <c r="G1289" i="2" s="1"/>
  <c r="H1290" i="2"/>
  <c r="G1290" i="2" s="1"/>
  <c r="H1291" i="2"/>
  <c r="G1291" i="2" s="1"/>
  <c r="H1292" i="2"/>
  <c r="G1292" i="2" s="1"/>
  <c r="H1293" i="2"/>
  <c r="G1293" i="2" s="1"/>
  <c r="H1294" i="2"/>
  <c r="G1294" i="2" s="1"/>
  <c r="H1295" i="2"/>
  <c r="G1295" i="2" s="1"/>
  <c r="H1296" i="2"/>
  <c r="G1296" i="2" s="1"/>
  <c r="H1297" i="2"/>
  <c r="G1297" i="2" s="1"/>
  <c r="H1298" i="2"/>
  <c r="G1298" i="2" s="1"/>
  <c r="H1299" i="2"/>
  <c r="G1299" i="2" s="1"/>
  <c r="H1300" i="2"/>
  <c r="G1300" i="2" s="1"/>
  <c r="H1301" i="2"/>
  <c r="G1301" i="2" s="1"/>
  <c r="H1302" i="2"/>
  <c r="G1302" i="2" s="1"/>
  <c r="H1303" i="2"/>
  <c r="G1303" i="2" s="1"/>
  <c r="H1304" i="2"/>
  <c r="G1304" i="2" s="1"/>
  <c r="H1305" i="2"/>
  <c r="G1305" i="2" s="1"/>
  <c r="H1306" i="2"/>
  <c r="G1306" i="2" s="1"/>
  <c r="H1307" i="2"/>
  <c r="G1307" i="2" s="1"/>
  <c r="H1308" i="2"/>
  <c r="G1308" i="2" s="1"/>
  <c r="H1309" i="2"/>
  <c r="G1309" i="2" s="1"/>
  <c r="H1310" i="2"/>
  <c r="G1310" i="2" s="1"/>
  <c r="H1311" i="2"/>
  <c r="G1311" i="2" s="1"/>
  <c r="H1312" i="2"/>
  <c r="G1312" i="2" s="1"/>
  <c r="H1313" i="2"/>
  <c r="G1313" i="2" s="1"/>
  <c r="H1314" i="2"/>
  <c r="G1314" i="2" s="1"/>
  <c r="H1315" i="2"/>
  <c r="G1315" i="2" s="1"/>
  <c r="H1316" i="2"/>
  <c r="G1316" i="2" s="1"/>
  <c r="H1317" i="2"/>
  <c r="G1317" i="2" s="1"/>
  <c r="H1318" i="2"/>
  <c r="G1318" i="2" s="1"/>
  <c r="H1319" i="2"/>
  <c r="G1319" i="2" s="1"/>
  <c r="H1320" i="2"/>
  <c r="G1320" i="2" s="1"/>
  <c r="H1321" i="2"/>
  <c r="G1321" i="2" s="1"/>
  <c r="H1322" i="2"/>
  <c r="G1322" i="2" s="1"/>
  <c r="H1323" i="2"/>
  <c r="G1323" i="2" s="1"/>
  <c r="H1324" i="2"/>
  <c r="G1324" i="2" s="1"/>
  <c r="H1325" i="2"/>
  <c r="G1325" i="2" s="1"/>
  <c r="H1326" i="2"/>
  <c r="G1326" i="2" s="1"/>
  <c r="H1327" i="2"/>
  <c r="G1327" i="2" s="1"/>
  <c r="H1328" i="2"/>
  <c r="G1328" i="2" s="1"/>
  <c r="H1329" i="2"/>
  <c r="G1329" i="2" s="1"/>
  <c r="H1330" i="2"/>
  <c r="G1330" i="2" s="1"/>
  <c r="H1331" i="2"/>
  <c r="G1331" i="2" s="1"/>
  <c r="H1332" i="2"/>
  <c r="G1332" i="2" s="1"/>
  <c r="H1333" i="2"/>
  <c r="G1333" i="2" s="1"/>
  <c r="H1334" i="2"/>
  <c r="G1334" i="2" s="1"/>
  <c r="H1335" i="2"/>
  <c r="G1335" i="2" s="1"/>
  <c r="H1336" i="2"/>
  <c r="G1336" i="2" s="1"/>
  <c r="H1337" i="2"/>
  <c r="G1337" i="2" s="1"/>
  <c r="H1338" i="2"/>
  <c r="G1338" i="2" s="1"/>
  <c r="H1339" i="2"/>
  <c r="G1339" i="2" s="1"/>
  <c r="H1340" i="2"/>
  <c r="G1340" i="2" s="1"/>
  <c r="H1341" i="2"/>
  <c r="G1341" i="2" s="1"/>
  <c r="H1342" i="2"/>
  <c r="G1342" i="2" s="1"/>
  <c r="H1343" i="2"/>
  <c r="G1343" i="2" s="1"/>
  <c r="H1344" i="2"/>
  <c r="G1344" i="2" s="1"/>
  <c r="H1345" i="2"/>
  <c r="G1345" i="2" s="1"/>
  <c r="H1346" i="2"/>
  <c r="G1346" i="2" s="1"/>
  <c r="H1347" i="2"/>
  <c r="G1347" i="2" s="1"/>
  <c r="H1348" i="2"/>
  <c r="G1348" i="2" s="1"/>
  <c r="H1349" i="2"/>
  <c r="G1349" i="2" s="1"/>
  <c r="H1350" i="2"/>
  <c r="G1350" i="2" s="1"/>
  <c r="H1351" i="2"/>
  <c r="G1351" i="2" s="1"/>
  <c r="H1352" i="2"/>
  <c r="G1352" i="2" s="1"/>
  <c r="H1353" i="2"/>
  <c r="G1353" i="2" s="1"/>
  <c r="H1354" i="2"/>
  <c r="G1354" i="2" s="1"/>
  <c r="H1355" i="2"/>
  <c r="G1355" i="2" s="1"/>
  <c r="H1356" i="2"/>
  <c r="G1356" i="2" s="1"/>
  <c r="H1357" i="2"/>
  <c r="G1357" i="2" s="1"/>
  <c r="H1358" i="2"/>
  <c r="G1358" i="2" s="1"/>
  <c r="H1359" i="2"/>
  <c r="G1359" i="2" s="1"/>
  <c r="H1360" i="2"/>
  <c r="G1360" i="2" s="1"/>
  <c r="H1361" i="2"/>
  <c r="G1361" i="2" s="1"/>
  <c r="H1362" i="2"/>
  <c r="G1362" i="2" s="1"/>
  <c r="H1363" i="2"/>
  <c r="G1363" i="2" s="1"/>
  <c r="H1364" i="2"/>
  <c r="G1364" i="2" s="1"/>
  <c r="H1365" i="2"/>
  <c r="G1365" i="2" s="1"/>
  <c r="H1366" i="2"/>
  <c r="G1366" i="2" s="1"/>
  <c r="H1367" i="2"/>
  <c r="G1367" i="2" s="1"/>
  <c r="H1368" i="2"/>
  <c r="G1368" i="2" s="1"/>
  <c r="H1369" i="2"/>
  <c r="G1369" i="2" s="1"/>
  <c r="H1370" i="2"/>
  <c r="G1370" i="2" s="1"/>
  <c r="H1371" i="2"/>
  <c r="G1371" i="2" s="1"/>
  <c r="H1372" i="2"/>
  <c r="G1372" i="2" s="1"/>
  <c r="H1373" i="2"/>
  <c r="G1373" i="2" s="1"/>
  <c r="H1374" i="2"/>
  <c r="G1374" i="2" s="1"/>
  <c r="H1375" i="2"/>
  <c r="G1375" i="2" s="1"/>
  <c r="H1376" i="2"/>
  <c r="G1376" i="2" s="1"/>
  <c r="H1377" i="2"/>
  <c r="G1377" i="2" s="1"/>
  <c r="H1378" i="2"/>
  <c r="G1378" i="2" s="1"/>
  <c r="H1379" i="2"/>
  <c r="G1379" i="2" s="1"/>
  <c r="H1380" i="2"/>
  <c r="G1380" i="2" s="1"/>
  <c r="H1381" i="2"/>
  <c r="G1381" i="2" s="1"/>
  <c r="H1382" i="2"/>
  <c r="G1382" i="2" s="1"/>
  <c r="H1383" i="2"/>
  <c r="G1383" i="2" s="1"/>
  <c r="H1384" i="2"/>
  <c r="G1384" i="2" s="1"/>
  <c r="H1385" i="2"/>
  <c r="G1385" i="2" s="1"/>
  <c r="H1386" i="2"/>
  <c r="G1386" i="2" s="1"/>
  <c r="H1387" i="2"/>
  <c r="G1387" i="2" s="1"/>
  <c r="H1388" i="2"/>
  <c r="G1388" i="2" s="1"/>
  <c r="H1389" i="2"/>
  <c r="G1389" i="2" s="1"/>
  <c r="H1390" i="2"/>
  <c r="G1390" i="2" s="1"/>
  <c r="H1391" i="2"/>
  <c r="G1391" i="2" s="1"/>
  <c r="H1392" i="2"/>
  <c r="G1392" i="2" s="1"/>
  <c r="H1393" i="2"/>
  <c r="G1393" i="2" s="1"/>
  <c r="H1394" i="2"/>
  <c r="G1394" i="2" s="1"/>
  <c r="H1395" i="2"/>
  <c r="G1395" i="2" s="1"/>
  <c r="H1396" i="2"/>
  <c r="G1396" i="2" s="1"/>
  <c r="H1397" i="2"/>
  <c r="G1397" i="2" s="1"/>
  <c r="H1398" i="2"/>
  <c r="G1398" i="2" s="1"/>
  <c r="H1399" i="2"/>
  <c r="G1399" i="2" s="1"/>
  <c r="H1400" i="2"/>
  <c r="G1400" i="2" s="1"/>
  <c r="H1401" i="2"/>
  <c r="G1401" i="2" s="1"/>
  <c r="H1402" i="2"/>
  <c r="G1402" i="2" s="1"/>
  <c r="H1403" i="2"/>
  <c r="G1403" i="2" s="1"/>
  <c r="H1404" i="2"/>
  <c r="G1404" i="2" s="1"/>
  <c r="H1405" i="2"/>
  <c r="G1405" i="2" s="1"/>
  <c r="H1406" i="2"/>
  <c r="G1406" i="2" s="1"/>
  <c r="H1407" i="2"/>
  <c r="G1407" i="2" s="1"/>
  <c r="H1408" i="2"/>
  <c r="G1408" i="2" s="1"/>
  <c r="H1409" i="2"/>
  <c r="G1409" i="2" s="1"/>
  <c r="H1410" i="2"/>
  <c r="G1410" i="2" s="1"/>
  <c r="H1411" i="2"/>
  <c r="G1411" i="2" s="1"/>
  <c r="H1412" i="2"/>
  <c r="G1412" i="2" s="1"/>
  <c r="H1413" i="2"/>
  <c r="G1413" i="2" s="1"/>
  <c r="H1414" i="2"/>
  <c r="G1414" i="2" s="1"/>
  <c r="H1415" i="2"/>
  <c r="G1415" i="2" s="1"/>
  <c r="H1416" i="2"/>
  <c r="G1416" i="2" s="1"/>
  <c r="H1417" i="2"/>
  <c r="G1417" i="2" s="1"/>
  <c r="H1418" i="2"/>
  <c r="G1418" i="2" s="1"/>
  <c r="H1419" i="2"/>
  <c r="G1419" i="2" s="1"/>
  <c r="H1420" i="2"/>
  <c r="G1420" i="2" s="1"/>
  <c r="H1421" i="2"/>
  <c r="G1421" i="2" s="1"/>
  <c r="H1422" i="2"/>
  <c r="G1422" i="2" s="1"/>
  <c r="H1423" i="2"/>
  <c r="G1423" i="2" s="1"/>
  <c r="H1424" i="2"/>
  <c r="G1424" i="2" s="1"/>
  <c r="H1425" i="2"/>
  <c r="G1425" i="2" s="1"/>
  <c r="H1426" i="2"/>
  <c r="G1426" i="2" s="1"/>
  <c r="H1427" i="2"/>
  <c r="G1427" i="2" s="1"/>
  <c r="H1428" i="2"/>
  <c r="G1428" i="2" s="1"/>
  <c r="H1429" i="2"/>
  <c r="G1429" i="2" s="1"/>
  <c r="H1430" i="2"/>
  <c r="G1430" i="2" s="1"/>
  <c r="H1431" i="2"/>
  <c r="G1431" i="2" s="1"/>
  <c r="H1432" i="2"/>
  <c r="G1432" i="2" s="1"/>
  <c r="H1433" i="2"/>
  <c r="G1433" i="2" s="1"/>
  <c r="H1434" i="2"/>
  <c r="G1434" i="2" s="1"/>
  <c r="H1435" i="2"/>
  <c r="G1435" i="2" s="1"/>
  <c r="H1436" i="2"/>
  <c r="G1436" i="2" s="1"/>
  <c r="H1437" i="2"/>
  <c r="G1437" i="2" s="1"/>
  <c r="H1438" i="2"/>
  <c r="G1438" i="2" s="1"/>
  <c r="H1439" i="2"/>
  <c r="G1439" i="2" s="1"/>
  <c r="H1440" i="2"/>
  <c r="G1440" i="2" s="1"/>
  <c r="H1441" i="2"/>
  <c r="G1441" i="2" s="1"/>
  <c r="H1442" i="2"/>
  <c r="G1442" i="2" s="1"/>
  <c r="H1443" i="2"/>
  <c r="G1443" i="2" s="1"/>
  <c r="H1444" i="2"/>
  <c r="G1444" i="2" s="1"/>
  <c r="H1445" i="2"/>
  <c r="G1445" i="2" s="1"/>
  <c r="H1446" i="2"/>
  <c r="G1446" i="2" s="1"/>
  <c r="H1447" i="2"/>
  <c r="G1447" i="2" s="1"/>
  <c r="H1448" i="2"/>
  <c r="G1448" i="2" s="1"/>
  <c r="H1449" i="2"/>
  <c r="G1449" i="2" s="1"/>
  <c r="H1450" i="2"/>
  <c r="G1450" i="2" s="1"/>
  <c r="H1451" i="2"/>
  <c r="G1451" i="2" s="1"/>
  <c r="H1452" i="2"/>
  <c r="G1452" i="2" s="1"/>
  <c r="H1453" i="2"/>
  <c r="G1453" i="2" s="1"/>
  <c r="H1454" i="2"/>
  <c r="G1454" i="2" s="1"/>
  <c r="H1455" i="2"/>
  <c r="G1455" i="2" s="1"/>
  <c r="H1456" i="2"/>
  <c r="G1456" i="2" s="1"/>
  <c r="H1457" i="2"/>
  <c r="G1457" i="2" s="1"/>
  <c r="H1458" i="2"/>
  <c r="G1458" i="2" s="1"/>
  <c r="H1459" i="2"/>
  <c r="G1459" i="2" s="1"/>
  <c r="H1460" i="2"/>
  <c r="G1460" i="2" s="1"/>
  <c r="H1461" i="2"/>
  <c r="G1461" i="2" s="1"/>
  <c r="H1462" i="2"/>
  <c r="G1462" i="2" s="1"/>
  <c r="H1463" i="2"/>
  <c r="G1463" i="2" s="1"/>
  <c r="H1464" i="2"/>
  <c r="G1464" i="2" s="1"/>
  <c r="H1465" i="2"/>
  <c r="G1465" i="2" s="1"/>
  <c r="H1466" i="2"/>
  <c r="G1466" i="2" s="1"/>
  <c r="H1467" i="2"/>
  <c r="G1467" i="2" s="1"/>
  <c r="H1468" i="2"/>
  <c r="G1468" i="2" s="1"/>
  <c r="H1469" i="2"/>
  <c r="G1469" i="2" s="1"/>
  <c r="H1470" i="2"/>
  <c r="G1470" i="2" s="1"/>
  <c r="H1471" i="2"/>
  <c r="G1471" i="2" s="1"/>
  <c r="H1472" i="2"/>
  <c r="G1472" i="2" s="1"/>
  <c r="H1473" i="2"/>
  <c r="G1473" i="2" s="1"/>
  <c r="H1474" i="2"/>
  <c r="G1474" i="2" s="1"/>
  <c r="H1475" i="2"/>
  <c r="G1475" i="2" s="1"/>
  <c r="H1476" i="2"/>
  <c r="G1476" i="2" s="1"/>
  <c r="H1477" i="2"/>
  <c r="G1477" i="2" s="1"/>
  <c r="H1478" i="2"/>
  <c r="G1478" i="2" s="1"/>
  <c r="H1479" i="2"/>
  <c r="G1479" i="2" s="1"/>
  <c r="H1480" i="2"/>
  <c r="G1480" i="2" s="1"/>
  <c r="H1481" i="2"/>
  <c r="G1481" i="2" s="1"/>
  <c r="H1482" i="2"/>
  <c r="G1482" i="2" s="1"/>
  <c r="H1483" i="2"/>
  <c r="G1483" i="2" s="1"/>
  <c r="H1484" i="2"/>
  <c r="G1484" i="2" s="1"/>
  <c r="H1485" i="2"/>
  <c r="G1485" i="2" s="1"/>
  <c r="H1486" i="2"/>
  <c r="G1486" i="2" s="1"/>
  <c r="H1487" i="2"/>
  <c r="G1487" i="2" s="1"/>
  <c r="H1488" i="2"/>
  <c r="G1488" i="2" s="1"/>
  <c r="H1489" i="2"/>
  <c r="G1489" i="2" s="1"/>
  <c r="H1490" i="2"/>
  <c r="G1490" i="2" s="1"/>
  <c r="H1491" i="2"/>
  <c r="G1491" i="2" s="1"/>
  <c r="H1492" i="2"/>
  <c r="G1492" i="2" s="1"/>
  <c r="H1493" i="2"/>
  <c r="G1493" i="2" s="1"/>
  <c r="H1494" i="2"/>
  <c r="G1494" i="2" s="1"/>
  <c r="H1495" i="2"/>
  <c r="G1495" i="2" s="1"/>
  <c r="H1496" i="2"/>
  <c r="G1496" i="2" s="1"/>
  <c r="H1497" i="2"/>
  <c r="G1497" i="2" s="1"/>
  <c r="H1498" i="2"/>
  <c r="G1498" i="2" s="1"/>
  <c r="H1499" i="2"/>
  <c r="G1499" i="2" s="1"/>
  <c r="H1500" i="2"/>
  <c r="G1500" i="2" s="1"/>
  <c r="H1501" i="2"/>
  <c r="G1501" i="2" s="1"/>
  <c r="H1502" i="2"/>
  <c r="G1502" i="2" s="1"/>
  <c r="H1503" i="2"/>
  <c r="G1503" i="2" s="1"/>
  <c r="H1504" i="2"/>
  <c r="G1504" i="2" s="1"/>
  <c r="H1505" i="2"/>
  <c r="G1505" i="2" s="1"/>
  <c r="H1506" i="2"/>
  <c r="G1506" i="2" s="1"/>
  <c r="H1507" i="2"/>
  <c r="G1507" i="2" s="1"/>
  <c r="H1508" i="2"/>
  <c r="G1508" i="2" s="1"/>
  <c r="H1509" i="2"/>
  <c r="G1509" i="2" s="1"/>
  <c r="H1510" i="2"/>
  <c r="G1510" i="2" s="1"/>
  <c r="H1511" i="2"/>
  <c r="G1511" i="2" s="1"/>
  <c r="H1512" i="2"/>
  <c r="G1512" i="2" s="1"/>
  <c r="H1513" i="2"/>
  <c r="G1513" i="2" s="1"/>
  <c r="H1514" i="2"/>
  <c r="G1514" i="2" s="1"/>
  <c r="H1515" i="2"/>
  <c r="G1515" i="2" s="1"/>
  <c r="H1516" i="2"/>
  <c r="G1516" i="2" s="1"/>
  <c r="H1517" i="2"/>
  <c r="G1517" i="2" s="1"/>
  <c r="H1518" i="2"/>
  <c r="G1518" i="2" s="1"/>
  <c r="H1519" i="2"/>
  <c r="G1519" i="2" s="1"/>
  <c r="H1520" i="2"/>
  <c r="G1520" i="2" s="1"/>
  <c r="H1521" i="2"/>
  <c r="G1521" i="2" s="1"/>
  <c r="H1522" i="2"/>
  <c r="G1522" i="2" s="1"/>
  <c r="H1523" i="2"/>
  <c r="G1523" i="2" s="1"/>
  <c r="H1524" i="2"/>
  <c r="G1524" i="2" s="1"/>
  <c r="H1525" i="2"/>
  <c r="G1525" i="2" s="1"/>
  <c r="H1526" i="2"/>
  <c r="G1526" i="2" s="1"/>
  <c r="H1527" i="2"/>
  <c r="G1527" i="2" s="1"/>
  <c r="H1528" i="2"/>
  <c r="G1528" i="2" s="1"/>
  <c r="H1529" i="2"/>
  <c r="G1529" i="2" s="1"/>
  <c r="H1530" i="2"/>
  <c r="G1530" i="2" s="1"/>
  <c r="H1531" i="2"/>
  <c r="G1531" i="2" s="1"/>
  <c r="H1532" i="2"/>
  <c r="G1532" i="2" s="1"/>
  <c r="H1533" i="2"/>
  <c r="G1533" i="2" s="1"/>
  <c r="H1534" i="2"/>
  <c r="G1534" i="2" s="1"/>
  <c r="H1535" i="2"/>
  <c r="G1535" i="2" s="1"/>
  <c r="H1536" i="2"/>
  <c r="G1536" i="2" s="1"/>
  <c r="H1537" i="2"/>
  <c r="G1537" i="2" s="1"/>
  <c r="H1538" i="2"/>
  <c r="G1538" i="2" s="1"/>
  <c r="H1539" i="2"/>
  <c r="G1539" i="2" s="1"/>
  <c r="H1540" i="2"/>
  <c r="G1540" i="2" s="1"/>
  <c r="H1541" i="2"/>
  <c r="G1541" i="2" s="1"/>
  <c r="H1542" i="2"/>
  <c r="G1542" i="2" s="1"/>
  <c r="H1543" i="2"/>
  <c r="G1543" i="2" s="1"/>
  <c r="H1544" i="2"/>
  <c r="G1544" i="2" s="1"/>
  <c r="H1545" i="2"/>
  <c r="G1545" i="2" s="1"/>
  <c r="H1546" i="2"/>
  <c r="G1546" i="2" s="1"/>
  <c r="H1547" i="2"/>
  <c r="G1547" i="2" s="1"/>
  <c r="H1548" i="2"/>
  <c r="G1548" i="2" s="1"/>
  <c r="H1549" i="2"/>
  <c r="G1549" i="2" s="1"/>
  <c r="H1550" i="2"/>
  <c r="G1550" i="2" s="1"/>
  <c r="H1551" i="2"/>
  <c r="G1551" i="2" s="1"/>
  <c r="H1552" i="2"/>
  <c r="G1552" i="2" s="1"/>
  <c r="H1553" i="2"/>
  <c r="G1553" i="2" s="1"/>
  <c r="H1554" i="2"/>
  <c r="G1554" i="2" s="1"/>
  <c r="H1555" i="2"/>
  <c r="G1555" i="2" s="1"/>
  <c r="H1556" i="2"/>
  <c r="G1556" i="2" s="1"/>
  <c r="H1557" i="2"/>
  <c r="G1557" i="2" s="1"/>
  <c r="H1558" i="2"/>
  <c r="G1558" i="2" s="1"/>
  <c r="H1559" i="2"/>
  <c r="G1559" i="2" s="1"/>
  <c r="H1560" i="2"/>
  <c r="G1560" i="2" s="1"/>
  <c r="H1561" i="2"/>
  <c r="G1561" i="2" s="1"/>
  <c r="H1562" i="2"/>
  <c r="G1562" i="2" s="1"/>
  <c r="H1563" i="2"/>
  <c r="G1563" i="2" s="1"/>
  <c r="H1564" i="2"/>
  <c r="G1564" i="2" s="1"/>
  <c r="H1565" i="2"/>
  <c r="G1565" i="2" s="1"/>
  <c r="H1566" i="2"/>
  <c r="G1566" i="2" s="1"/>
  <c r="H1567" i="2"/>
  <c r="G1567" i="2" s="1"/>
  <c r="H1568" i="2"/>
  <c r="G1568" i="2" s="1"/>
  <c r="H1569" i="2"/>
  <c r="G1569" i="2" s="1"/>
  <c r="H1570" i="2"/>
  <c r="G1570" i="2" s="1"/>
  <c r="H1571" i="2"/>
  <c r="G1571" i="2" s="1"/>
  <c r="H1572" i="2"/>
  <c r="G1572" i="2" s="1"/>
  <c r="H1573" i="2"/>
  <c r="G1573" i="2" s="1"/>
  <c r="H1574" i="2"/>
  <c r="G1574" i="2" s="1"/>
  <c r="H1575" i="2"/>
  <c r="G1575" i="2" s="1"/>
  <c r="H1576" i="2"/>
  <c r="G1576" i="2" s="1"/>
  <c r="H1577" i="2"/>
  <c r="G1577" i="2" s="1"/>
  <c r="H1578" i="2"/>
  <c r="G1578" i="2" s="1"/>
  <c r="H1579" i="2"/>
  <c r="G1579" i="2" s="1"/>
  <c r="H1580" i="2"/>
  <c r="G1580" i="2" s="1"/>
  <c r="H1581" i="2"/>
  <c r="G1581" i="2" s="1"/>
  <c r="H1582" i="2"/>
  <c r="G1582" i="2" s="1"/>
  <c r="H1583" i="2"/>
  <c r="G1583" i="2" s="1"/>
  <c r="H1584" i="2"/>
  <c r="G1584" i="2" s="1"/>
  <c r="H1585" i="2"/>
  <c r="G1585" i="2" s="1"/>
  <c r="H1586" i="2"/>
  <c r="G1586" i="2" s="1"/>
  <c r="H1587" i="2"/>
  <c r="G1587" i="2" s="1"/>
  <c r="H1588" i="2"/>
  <c r="G1588" i="2" s="1"/>
  <c r="H1589" i="2"/>
  <c r="G1589" i="2" s="1"/>
  <c r="H1590" i="2"/>
  <c r="G1590" i="2" s="1"/>
  <c r="H1591" i="2"/>
  <c r="G1591" i="2" s="1"/>
  <c r="H1592" i="2"/>
  <c r="G1592" i="2" s="1"/>
  <c r="H1593" i="2"/>
  <c r="G1593" i="2" s="1"/>
  <c r="H1594" i="2"/>
  <c r="G1594" i="2" s="1"/>
  <c r="H1595" i="2"/>
  <c r="G1595" i="2" s="1"/>
  <c r="H1596" i="2"/>
  <c r="G1596" i="2" s="1"/>
  <c r="H1597" i="2"/>
  <c r="G1597" i="2" s="1"/>
  <c r="H1598" i="2"/>
  <c r="G1598" i="2" s="1"/>
  <c r="H1599" i="2"/>
  <c r="G1599" i="2" s="1"/>
  <c r="H1600" i="2"/>
  <c r="G1600" i="2" s="1"/>
  <c r="H1601" i="2"/>
  <c r="G1601" i="2" s="1"/>
  <c r="H1602" i="2"/>
  <c r="G1602" i="2" s="1"/>
  <c r="H1603" i="2"/>
  <c r="G1603" i="2" s="1"/>
  <c r="H1604" i="2"/>
  <c r="G1604" i="2" s="1"/>
  <c r="H1605" i="2"/>
  <c r="G1605" i="2" s="1"/>
  <c r="H1606" i="2"/>
  <c r="G1606" i="2" s="1"/>
  <c r="H1607" i="2"/>
  <c r="G1607" i="2" s="1"/>
  <c r="H1608" i="2"/>
  <c r="G1608" i="2" s="1"/>
  <c r="H1609" i="2"/>
  <c r="G1609" i="2" s="1"/>
  <c r="H1610" i="2"/>
  <c r="G1610" i="2" s="1"/>
  <c r="H1611" i="2"/>
  <c r="G1611" i="2" s="1"/>
  <c r="H1612" i="2"/>
  <c r="G1612" i="2" s="1"/>
  <c r="H1613" i="2"/>
  <c r="G1613" i="2" s="1"/>
  <c r="H1614" i="2"/>
  <c r="G1614" i="2" s="1"/>
  <c r="H1615" i="2"/>
  <c r="G1615" i="2" s="1"/>
  <c r="H1616" i="2"/>
  <c r="G1616" i="2" s="1"/>
  <c r="H1617" i="2"/>
  <c r="G1617" i="2" s="1"/>
  <c r="H1618" i="2"/>
  <c r="G1618" i="2" s="1"/>
  <c r="H1619" i="2"/>
  <c r="G1619" i="2" s="1"/>
  <c r="H1620" i="2"/>
  <c r="G1620" i="2" s="1"/>
  <c r="H1621" i="2"/>
  <c r="G1621" i="2" s="1"/>
  <c r="H1622" i="2"/>
  <c r="G1622" i="2" s="1"/>
  <c r="H1623" i="2"/>
  <c r="G1623" i="2" s="1"/>
  <c r="H1624" i="2"/>
  <c r="G1624" i="2" s="1"/>
  <c r="H1625" i="2"/>
  <c r="G1625" i="2" s="1"/>
  <c r="H1626" i="2"/>
  <c r="G1626" i="2" s="1"/>
  <c r="H1627" i="2"/>
  <c r="G1627" i="2" s="1"/>
  <c r="H1628" i="2"/>
  <c r="G1628" i="2" s="1"/>
  <c r="H1629" i="2"/>
  <c r="G1629" i="2" s="1"/>
  <c r="H1630" i="2"/>
  <c r="G1630" i="2" s="1"/>
  <c r="H1631" i="2"/>
  <c r="G1631" i="2" s="1"/>
  <c r="H1632" i="2"/>
  <c r="G1632" i="2" s="1"/>
  <c r="H1633" i="2"/>
  <c r="G1633" i="2" s="1"/>
  <c r="H1634" i="2"/>
  <c r="G1634" i="2" s="1"/>
  <c r="H1635" i="2"/>
  <c r="G1635" i="2" s="1"/>
  <c r="H1636" i="2"/>
  <c r="G1636" i="2" s="1"/>
  <c r="H1637" i="2"/>
  <c r="G1637" i="2" s="1"/>
  <c r="H1638" i="2"/>
  <c r="G1638" i="2" s="1"/>
  <c r="H1639" i="2"/>
  <c r="G1639" i="2" s="1"/>
  <c r="H1640" i="2"/>
  <c r="G1640" i="2" s="1"/>
  <c r="H1641" i="2"/>
  <c r="G1641" i="2" s="1"/>
  <c r="H1642" i="2"/>
  <c r="G1642" i="2" s="1"/>
  <c r="H1643" i="2"/>
  <c r="G1643" i="2" s="1"/>
  <c r="H1644" i="2"/>
  <c r="G1644" i="2" s="1"/>
  <c r="H1645" i="2"/>
  <c r="G1645" i="2" s="1"/>
  <c r="H1646" i="2"/>
  <c r="G1646" i="2" s="1"/>
  <c r="H1647" i="2"/>
  <c r="G1647" i="2" s="1"/>
  <c r="H1648" i="2"/>
  <c r="G1648" i="2" s="1"/>
  <c r="H1649" i="2"/>
  <c r="G1649" i="2" s="1"/>
  <c r="H1650" i="2"/>
  <c r="G1650" i="2" s="1"/>
  <c r="H1651" i="2"/>
  <c r="G1651" i="2" s="1"/>
  <c r="H1652" i="2"/>
  <c r="G1652" i="2" s="1"/>
  <c r="H1653" i="2"/>
  <c r="G1653" i="2" s="1"/>
  <c r="H1654" i="2"/>
  <c r="G1654" i="2" s="1"/>
  <c r="H1655" i="2"/>
  <c r="G1655" i="2" s="1"/>
  <c r="H1656" i="2"/>
  <c r="G1656" i="2" s="1"/>
  <c r="H1657" i="2"/>
  <c r="G1657" i="2" s="1"/>
  <c r="H1658" i="2"/>
  <c r="G1658" i="2" s="1"/>
  <c r="H1659" i="2"/>
  <c r="G1659" i="2" s="1"/>
  <c r="H1660" i="2"/>
  <c r="G1660" i="2" s="1"/>
  <c r="H1661" i="2"/>
  <c r="G1661" i="2" s="1"/>
  <c r="H1662" i="2"/>
  <c r="G1662" i="2" s="1"/>
  <c r="H1663" i="2"/>
  <c r="G1663" i="2" s="1"/>
  <c r="H1664" i="2"/>
  <c r="G1664" i="2" s="1"/>
  <c r="H1665" i="2"/>
  <c r="G1665" i="2" s="1"/>
  <c r="H1666" i="2"/>
  <c r="G1666" i="2" s="1"/>
  <c r="H1667" i="2"/>
  <c r="G1667" i="2" s="1"/>
  <c r="H1668" i="2"/>
  <c r="G1668" i="2" s="1"/>
  <c r="H1669" i="2"/>
  <c r="G1669" i="2" s="1"/>
  <c r="H1670" i="2"/>
  <c r="G1670" i="2" s="1"/>
  <c r="H1671" i="2"/>
  <c r="G1671" i="2" s="1"/>
  <c r="H1672" i="2"/>
  <c r="G1672" i="2" s="1"/>
  <c r="H1673" i="2"/>
  <c r="G1673" i="2" s="1"/>
  <c r="H1674" i="2"/>
  <c r="G1674" i="2" s="1"/>
  <c r="H1675" i="2"/>
  <c r="G1675" i="2" s="1"/>
  <c r="H1676" i="2"/>
  <c r="G1676" i="2" s="1"/>
  <c r="H1677" i="2"/>
  <c r="G1677" i="2" s="1"/>
  <c r="H1678" i="2"/>
  <c r="G1678" i="2" s="1"/>
  <c r="H1679" i="2"/>
  <c r="G1679" i="2" s="1"/>
  <c r="H1680" i="2"/>
  <c r="G1680" i="2" s="1"/>
  <c r="H1681" i="2"/>
  <c r="G1681" i="2" s="1"/>
  <c r="H1682" i="2"/>
  <c r="G1682" i="2" s="1"/>
  <c r="H1683" i="2"/>
  <c r="G1683" i="2" s="1"/>
  <c r="H1684" i="2"/>
  <c r="G1684" i="2" s="1"/>
  <c r="H1685" i="2"/>
  <c r="G1685" i="2" s="1"/>
  <c r="H1686" i="2"/>
  <c r="G1686" i="2" s="1"/>
  <c r="H1687" i="2"/>
  <c r="G1687" i="2" s="1"/>
  <c r="H1688" i="2"/>
  <c r="G1688" i="2" s="1"/>
  <c r="H1689" i="2"/>
  <c r="G1689" i="2" s="1"/>
  <c r="H1690" i="2"/>
  <c r="G1690" i="2" s="1"/>
  <c r="H1691" i="2"/>
  <c r="G1691" i="2" s="1"/>
  <c r="H1692" i="2"/>
  <c r="G1692" i="2" s="1"/>
  <c r="H1693" i="2"/>
  <c r="G1693" i="2" s="1"/>
  <c r="H1694" i="2"/>
  <c r="G1694" i="2" s="1"/>
  <c r="H1695" i="2"/>
  <c r="G1695" i="2" s="1"/>
  <c r="H1696" i="2"/>
  <c r="G1696" i="2" s="1"/>
  <c r="H1697" i="2"/>
  <c r="G1697" i="2" s="1"/>
  <c r="H1698" i="2"/>
  <c r="G1698" i="2" s="1"/>
  <c r="H1699" i="2"/>
  <c r="G1699" i="2" s="1"/>
  <c r="H1700" i="2"/>
  <c r="G1700" i="2" s="1"/>
  <c r="H1701" i="2"/>
  <c r="G1701" i="2" s="1"/>
  <c r="H1702" i="2"/>
  <c r="G1702" i="2" s="1"/>
  <c r="H1703" i="2"/>
  <c r="G1703" i="2" s="1"/>
  <c r="H1704" i="2"/>
  <c r="G1704" i="2" s="1"/>
  <c r="H1705" i="2"/>
  <c r="G1705" i="2" s="1"/>
  <c r="H1706" i="2"/>
  <c r="G1706" i="2" s="1"/>
  <c r="H1707" i="2"/>
  <c r="G1707" i="2" s="1"/>
  <c r="H1708" i="2"/>
  <c r="G1708" i="2" s="1"/>
  <c r="H1709" i="2"/>
  <c r="G1709" i="2" s="1"/>
  <c r="H1710" i="2"/>
  <c r="G1710" i="2" s="1"/>
  <c r="H1711" i="2"/>
  <c r="G1711" i="2" s="1"/>
  <c r="H1712" i="2"/>
  <c r="G1712" i="2" s="1"/>
  <c r="H1713" i="2"/>
  <c r="G1713" i="2" s="1"/>
  <c r="H1714" i="2"/>
  <c r="G1714" i="2" s="1"/>
  <c r="H1715" i="2"/>
  <c r="G1715" i="2" s="1"/>
  <c r="H1716" i="2"/>
  <c r="G1716" i="2" s="1"/>
  <c r="H1717" i="2"/>
  <c r="G1717" i="2" s="1"/>
  <c r="H1718" i="2"/>
  <c r="G1718" i="2" s="1"/>
  <c r="H1719" i="2"/>
  <c r="G1719" i="2" s="1"/>
  <c r="H1720" i="2"/>
  <c r="G1720" i="2" s="1"/>
  <c r="H1721" i="2"/>
  <c r="G1721" i="2" s="1"/>
  <c r="H1722" i="2"/>
  <c r="G1722" i="2" s="1"/>
  <c r="H1723" i="2"/>
  <c r="G1723" i="2" s="1"/>
  <c r="H1724" i="2"/>
  <c r="G1724" i="2" s="1"/>
  <c r="H1725" i="2"/>
  <c r="G1725" i="2" s="1"/>
  <c r="H1726" i="2"/>
  <c r="G1726" i="2" s="1"/>
  <c r="H1727" i="2"/>
  <c r="G1727" i="2" s="1"/>
  <c r="H1728" i="2"/>
  <c r="G1728" i="2" s="1"/>
  <c r="H1729" i="2"/>
  <c r="G1729" i="2" s="1"/>
  <c r="H1730" i="2"/>
  <c r="G1730" i="2" s="1"/>
  <c r="H1731" i="2"/>
  <c r="G1731" i="2" s="1"/>
  <c r="H1732" i="2"/>
  <c r="G1732" i="2" s="1"/>
  <c r="H1733" i="2"/>
  <c r="G1733" i="2" s="1"/>
  <c r="H1734" i="2"/>
  <c r="G1734" i="2" s="1"/>
  <c r="H1735" i="2"/>
  <c r="G1735" i="2" s="1"/>
  <c r="H1736" i="2"/>
  <c r="G1736" i="2" s="1"/>
  <c r="H1737" i="2"/>
  <c r="G1737" i="2" s="1"/>
  <c r="H1738" i="2"/>
  <c r="G1738" i="2" s="1"/>
  <c r="H1739" i="2"/>
  <c r="G1739" i="2" s="1"/>
  <c r="H1740" i="2"/>
  <c r="G1740" i="2" s="1"/>
  <c r="H1741" i="2"/>
  <c r="G1741" i="2" s="1"/>
  <c r="H1742" i="2"/>
  <c r="G1742" i="2" s="1"/>
  <c r="H1743" i="2"/>
  <c r="G1743" i="2" s="1"/>
  <c r="H1744" i="2"/>
  <c r="G1744" i="2" s="1"/>
  <c r="H1745" i="2"/>
  <c r="G1745" i="2" s="1"/>
  <c r="H1746" i="2"/>
  <c r="G1746" i="2" s="1"/>
  <c r="H1747" i="2"/>
  <c r="G1747" i="2" s="1"/>
  <c r="H1748" i="2"/>
  <c r="G1748" i="2" s="1"/>
  <c r="H1749" i="2"/>
  <c r="G1749" i="2" s="1"/>
  <c r="H1750" i="2"/>
  <c r="G1750" i="2" s="1"/>
  <c r="H1751" i="2"/>
  <c r="G1751" i="2" s="1"/>
  <c r="H1752" i="2"/>
  <c r="G1752" i="2" s="1"/>
  <c r="H1753" i="2"/>
  <c r="G1753" i="2" s="1"/>
  <c r="H1754" i="2"/>
  <c r="G1754" i="2" s="1"/>
  <c r="H1755" i="2"/>
  <c r="G1755" i="2" s="1"/>
  <c r="H1756" i="2"/>
  <c r="G1756" i="2" s="1"/>
  <c r="H1757" i="2"/>
  <c r="G1757" i="2" s="1"/>
  <c r="H1758" i="2"/>
  <c r="G1758" i="2" s="1"/>
  <c r="H1759" i="2"/>
  <c r="G1759" i="2" s="1"/>
  <c r="H1760" i="2"/>
  <c r="G1760" i="2" s="1"/>
  <c r="H1761" i="2"/>
  <c r="G1761" i="2" s="1"/>
  <c r="H1762" i="2"/>
  <c r="G1762" i="2" s="1"/>
  <c r="H1763" i="2"/>
  <c r="G1763" i="2" s="1"/>
  <c r="H1764" i="2"/>
  <c r="G1764" i="2" s="1"/>
  <c r="H1765" i="2"/>
  <c r="G1765" i="2" s="1"/>
  <c r="H1766" i="2"/>
  <c r="G1766" i="2" s="1"/>
  <c r="H1767" i="2"/>
  <c r="G1767" i="2" s="1"/>
  <c r="H1768" i="2"/>
  <c r="G1768" i="2" s="1"/>
  <c r="H1769" i="2"/>
  <c r="G1769" i="2" s="1"/>
  <c r="H1770" i="2"/>
  <c r="G1770" i="2" s="1"/>
  <c r="H1771" i="2"/>
  <c r="G1771" i="2" s="1"/>
  <c r="H1772" i="2"/>
  <c r="G1772" i="2" s="1"/>
  <c r="H1773" i="2"/>
  <c r="G1773" i="2" s="1"/>
  <c r="H1774" i="2"/>
  <c r="G1774" i="2" s="1"/>
  <c r="H1775" i="2"/>
  <c r="G1775" i="2" s="1"/>
  <c r="H1776" i="2"/>
  <c r="G1776" i="2" s="1"/>
  <c r="H1777" i="2"/>
  <c r="G1777" i="2" s="1"/>
  <c r="H1778" i="2"/>
  <c r="G1778" i="2" s="1"/>
  <c r="H1779" i="2"/>
  <c r="G1779" i="2" s="1"/>
  <c r="H1780" i="2"/>
  <c r="G1780" i="2" s="1"/>
  <c r="H1781" i="2"/>
  <c r="G1781" i="2" s="1"/>
  <c r="H1782" i="2"/>
  <c r="G1782" i="2" s="1"/>
  <c r="H1783" i="2"/>
  <c r="G1783" i="2" s="1"/>
  <c r="H1784" i="2"/>
  <c r="G1784" i="2" s="1"/>
  <c r="H1785" i="2"/>
  <c r="G1785" i="2" s="1"/>
  <c r="H1786" i="2"/>
  <c r="G1786" i="2" s="1"/>
  <c r="H1787" i="2"/>
  <c r="G1787" i="2" s="1"/>
  <c r="H1788" i="2"/>
  <c r="G1788" i="2" s="1"/>
  <c r="H1789" i="2"/>
  <c r="G1789" i="2" s="1"/>
  <c r="H1790" i="2"/>
  <c r="G1790" i="2" s="1"/>
  <c r="H1791" i="2"/>
  <c r="G1791" i="2" s="1"/>
  <c r="H1792" i="2"/>
  <c r="G1792" i="2" s="1"/>
  <c r="H1793" i="2"/>
  <c r="G1793" i="2" s="1"/>
  <c r="H1794" i="2"/>
  <c r="G1794" i="2" s="1"/>
  <c r="H1795" i="2"/>
  <c r="G1795" i="2" s="1"/>
  <c r="H1796" i="2"/>
  <c r="G1796" i="2" s="1"/>
  <c r="H1797" i="2"/>
  <c r="G1797" i="2" s="1"/>
  <c r="H1798" i="2"/>
  <c r="G1798" i="2" s="1"/>
  <c r="H1799" i="2"/>
  <c r="G1799" i="2" s="1"/>
  <c r="H1800" i="2"/>
  <c r="G1800" i="2" s="1"/>
  <c r="H1801" i="2"/>
  <c r="G1801" i="2" s="1"/>
  <c r="H1802" i="2"/>
  <c r="G1802" i="2" s="1"/>
  <c r="H1803" i="2"/>
  <c r="G1803" i="2" s="1"/>
  <c r="H1804" i="2"/>
  <c r="G1804" i="2" s="1"/>
  <c r="H1805" i="2"/>
  <c r="G1805" i="2" s="1"/>
  <c r="H1806" i="2"/>
  <c r="G1806" i="2" s="1"/>
  <c r="H1807" i="2"/>
  <c r="G1807" i="2" s="1"/>
  <c r="H1808" i="2"/>
  <c r="G1808" i="2" s="1"/>
  <c r="H1809" i="2"/>
  <c r="G1809" i="2" s="1"/>
  <c r="H1810" i="2"/>
  <c r="G1810" i="2" s="1"/>
  <c r="H1811" i="2"/>
  <c r="G1811" i="2" s="1"/>
  <c r="H1812" i="2"/>
  <c r="G1812" i="2" s="1"/>
  <c r="H1813" i="2"/>
  <c r="G1813" i="2" s="1"/>
  <c r="H1814" i="2"/>
  <c r="G1814" i="2" s="1"/>
  <c r="H1815" i="2"/>
  <c r="G1815" i="2" s="1"/>
  <c r="H1816" i="2"/>
  <c r="G1816" i="2" s="1"/>
  <c r="H1817" i="2"/>
  <c r="G1817" i="2" s="1"/>
  <c r="H1818" i="2"/>
  <c r="G1818" i="2" s="1"/>
  <c r="H1819" i="2"/>
  <c r="G1819" i="2" s="1"/>
  <c r="H1820" i="2"/>
  <c r="G1820" i="2" s="1"/>
  <c r="H1821" i="2"/>
  <c r="G1821" i="2" s="1"/>
  <c r="H1822" i="2"/>
  <c r="G1822" i="2" s="1"/>
  <c r="H1823" i="2"/>
  <c r="G1823" i="2" s="1"/>
  <c r="H1824" i="2"/>
  <c r="G1824" i="2" s="1"/>
  <c r="H1825" i="2"/>
  <c r="G1825" i="2" s="1"/>
  <c r="H1826" i="2"/>
  <c r="G1826" i="2" s="1"/>
  <c r="H1827" i="2"/>
  <c r="G1827" i="2" s="1"/>
  <c r="H1828" i="2"/>
  <c r="G1828" i="2" s="1"/>
  <c r="H1829" i="2"/>
  <c r="G1829" i="2" s="1"/>
  <c r="H1830" i="2"/>
  <c r="G1830" i="2" s="1"/>
  <c r="H1831" i="2"/>
  <c r="G1831" i="2" s="1"/>
  <c r="H1832" i="2"/>
  <c r="G1832" i="2" s="1"/>
  <c r="H1833" i="2"/>
  <c r="G1833" i="2" s="1"/>
  <c r="H1834" i="2"/>
  <c r="G1834" i="2" s="1"/>
  <c r="H1835" i="2"/>
  <c r="G1835" i="2" s="1"/>
  <c r="H1836" i="2"/>
  <c r="G1836" i="2" s="1"/>
  <c r="H1837" i="2"/>
  <c r="G1837" i="2" s="1"/>
  <c r="H1838" i="2"/>
  <c r="G1838" i="2" s="1"/>
  <c r="H1839" i="2"/>
  <c r="G1839" i="2" s="1"/>
  <c r="H1840" i="2"/>
  <c r="G1840" i="2" s="1"/>
  <c r="H1841" i="2"/>
  <c r="G1841" i="2" s="1"/>
  <c r="H1842" i="2"/>
  <c r="G1842" i="2" s="1"/>
  <c r="H1843" i="2"/>
  <c r="G1843" i="2" s="1"/>
  <c r="H1844" i="2"/>
  <c r="G1844" i="2" s="1"/>
  <c r="H1845" i="2"/>
  <c r="G1845" i="2" s="1"/>
  <c r="H1846" i="2"/>
  <c r="G1846" i="2" s="1"/>
  <c r="H1847" i="2"/>
  <c r="G1847" i="2" s="1"/>
  <c r="H1848" i="2"/>
  <c r="G1848" i="2" s="1"/>
  <c r="H1849" i="2"/>
  <c r="G1849" i="2" s="1"/>
  <c r="H1850" i="2"/>
  <c r="G1850" i="2" s="1"/>
  <c r="H1851" i="2"/>
  <c r="G1851" i="2" s="1"/>
  <c r="H1852" i="2"/>
  <c r="G1852" i="2" s="1"/>
  <c r="H1853" i="2"/>
  <c r="G1853" i="2" s="1"/>
  <c r="H1854" i="2"/>
  <c r="G1854" i="2" s="1"/>
  <c r="H1855" i="2"/>
  <c r="G1855" i="2" s="1"/>
  <c r="H1856" i="2"/>
  <c r="G1856" i="2" s="1"/>
  <c r="H1857" i="2"/>
  <c r="G1857" i="2" s="1"/>
  <c r="H1858" i="2"/>
  <c r="G1858" i="2" s="1"/>
  <c r="H1859" i="2"/>
  <c r="G1859" i="2" s="1"/>
  <c r="H1860" i="2"/>
  <c r="G1860" i="2" s="1"/>
  <c r="H1861" i="2"/>
  <c r="G1861" i="2" s="1"/>
  <c r="H1862" i="2"/>
  <c r="G1862" i="2" s="1"/>
  <c r="H1863" i="2"/>
  <c r="G1863" i="2" s="1"/>
  <c r="H1864" i="2"/>
  <c r="G1864" i="2" s="1"/>
  <c r="H1865" i="2"/>
  <c r="G1865" i="2" s="1"/>
  <c r="H1866" i="2"/>
  <c r="G1866" i="2" s="1"/>
  <c r="H1867" i="2"/>
  <c r="G1867" i="2" s="1"/>
  <c r="H1868" i="2"/>
  <c r="G1868" i="2" s="1"/>
  <c r="H1869" i="2"/>
  <c r="G1869" i="2" s="1"/>
  <c r="H1870" i="2"/>
  <c r="G1870" i="2" s="1"/>
  <c r="H1871" i="2"/>
  <c r="G1871" i="2" s="1"/>
  <c r="H1872" i="2"/>
  <c r="G1872" i="2" s="1"/>
  <c r="H1873" i="2"/>
  <c r="G1873" i="2" s="1"/>
  <c r="H1874" i="2"/>
  <c r="G1874" i="2" s="1"/>
  <c r="H1875" i="2"/>
  <c r="G1875" i="2" s="1"/>
  <c r="H1876" i="2"/>
  <c r="G1876" i="2" s="1"/>
  <c r="H1877" i="2"/>
  <c r="G1877" i="2" s="1"/>
  <c r="H1878" i="2"/>
  <c r="G1878" i="2" s="1"/>
  <c r="H1879" i="2"/>
  <c r="G1879" i="2" s="1"/>
  <c r="H1880" i="2"/>
  <c r="G1880" i="2" s="1"/>
  <c r="H1881" i="2"/>
  <c r="G1881" i="2" s="1"/>
  <c r="H1882" i="2"/>
  <c r="G1882" i="2" s="1"/>
  <c r="H1883" i="2"/>
  <c r="G1883" i="2" s="1"/>
  <c r="H1884" i="2"/>
  <c r="G1884" i="2" s="1"/>
  <c r="H1885" i="2"/>
  <c r="G1885" i="2" s="1"/>
  <c r="H1886" i="2"/>
  <c r="G1886" i="2" s="1"/>
  <c r="H1887" i="2"/>
  <c r="G1887" i="2" s="1"/>
  <c r="H1888" i="2"/>
  <c r="G1888" i="2" s="1"/>
  <c r="H1889" i="2"/>
  <c r="G1889" i="2" s="1"/>
  <c r="H1890" i="2"/>
  <c r="G1890" i="2" s="1"/>
  <c r="H1891" i="2"/>
  <c r="G1891" i="2" s="1"/>
  <c r="H1892" i="2"/>
  <c r="G1892" i="2" s="1"/>
  <c r="H1893" i="2"/>
  <c r="G1893" i="2" s="1"/>
  <c r="H1894" i="2"/>
  <c r="G1894" i="2" s="1"/>
  <c r="H1895" i="2"/>
  <c r="G1895" i="2" s="1"/>
  <c r="H1896" i="2"/>
  <c r="G1896" i="2" s="1"/>
  <c r="H1897" i="2"/>
  <c r="G1897" i="2" s="1"/>
  <c r="H1898" i="2"/>
  <c r="G1898" i="2" s="1"/>
  <c r="H1899" i="2"/>
  <c r="G1899" i="2" s="1"/>
  <c r="H1900" i="2"/>
  <c r="G1900" i="2" s="1"/>
  <c r="H1901" i="2"/>
  <c r="G1901" i="2" s="1"/>
  <c r="H1902" i="2"/>
  <c r="G1902" i="2" s="1"/>
  <c r="H1903" i="2"/>
  <c r="G1903" i="2" s="1"/>
  <c r="H1904" i="2"/>
  <c r="G1904" i="2" s="1"/>
  <c r="H1905" i="2"/>
  <c r="G1905" i="2" s="1"/>
  <c r="H1906" i="2"/>
  <c r="G1906" i="2" s="1"/>
  <c r="H1907" i="2"/>
  <c r="G1907" i="2" s="1"/>
  <c r="H1908" i="2"/>
  <c r="G1908" i="2" s="1"/>
  <c r="H1909" i="2"/>
  <c r="G1909" i="2" s="1"/>
  <c r="H1910" i="2"/>
  <c r="G1910" i="2" s="1"/>
  <c r="H1911" i="2"/>
  <c r="G1911" i="2" s="1"/>
  <c r="H1912" i="2"/>
  <c r="G1912" i="2" s="1"/>
  <c r="H1913" i="2"/>
  <c r="G1913" i="2" s="1"/>
  <c r="H1914" i="2"/>
  <c r="G1914" i="2" s="1"/>
  <c r="H1915" i="2"/>
  <c r="G1915" i="2" s="1"/>
  <c r="H1916" i="2"/>
  <c r="G1916" i="2" s="1"/>
  <c r="H1917" i="2"/>
  <c r="G1917" i="2" s="1"/>
  <c r="H1918" i="2"/>
  <c r="G1918" i="2" s="1"/>
  <c r="H1919" i="2"/>
  <c r="G1919" i="2" s="1"/>
  <c r="H1920" i="2"/>
  <c r="G1920" i="2" s="1"/>
  <c r="H1921" i="2"/>
  <c r="G1921" i="2" s="1"/>
  <c r="H1922" i="2"/>
  <c r="G1922" i="2" s="1"/>
  <c r="H1923" i="2"/>
  <c r="G1923" i="2" s="1"/>
  <c r="H1924" i="2"/>
  <c r="G1924" i="2" s="1"/>
  <c r="H1925" i="2"/>
  <c r="G1925" i="2" s="1"/>
  <c r="H1926" i="2"/>
  <c r="G1926" i="2" s="1"/>
  <c r="H1927" i="2"/>
  <c r="G1927" i="2" s="1"/>
  <c r="H1928" i="2"/>
  <c r="G1928" i="2" s="1"/>
  <c r="H1929" i="2"/>
  <c r="G1929" i="2" s="1"/>
  <c r="H1930" i="2"/>
  <c r="G1930" i="2" s="1"/>
  <c r="H1931" i="2"/>
  <c r="G1931" i="2" s="1"/>
  <c r="H1932" i="2"/>
  <c r="G1932" i="2" s="1"/>
  <c r="H1933" i="2"/>
  <c r="G1933" i="2" s="1"/>
  <c r="H1934" i="2"/>
  <c r="G1934" i="2" s="1"/>
  <c r="H1935" i="2"/>
  <c r="G1935" i="2" s="1"/>
  <c r="H1936" i="2"/>
  <c r="G1936" i="2" s="1"/>
  <c r="H1937" i="2"/>
  <c r="G1937" i="2" s="1"/>
  <c r="H1938" i="2"/>
  <c r="G1938" i="2" s="1"/>
  <c r="H1939" i="2"/>
  <c r="G1939" i="2" s="1"/>
  <c r="H1940" i="2"/>
  <c r="G1940" i="2" s="1"/>
  <c r="H1941" i="2"/>
  <c r="G1941" i="2" s="1"/>
  <c r="H1942" i="2"/>
  <c r="G1942" i="2" s="1"/>
  <c r="H1943" i="2"/>
  <c r="G1943" i="2" s="1"/>
  <c r="H1944" i="2"/>
  <c r="G1944" i="2" s="1"/>
  <c r="H1945" i="2"/>
  <c r="G1945" i="2" s="1"/>
  <c r="H1946" i="2"/>
  <c r="G1946" i="2" s="1"/>
  <c r="H1947" i="2"/>
  <c r="G1947" i="2" s="1"/>
  <c r="H1948" i="2"/>
  <c r="G1948" i="2" s="1"/>
  <c r="H1949" i="2"/>
  <c r="G1949" i="2" s="1"/>
  <c r="H1950" i="2"/>
  <c r="G1950" i="2" s="1"/>
  <c r="H1951" i="2"/>
  <c r="G1951" i="2" s="1"/>
  <c r="H1952" i="2"/>
  <c r="G1952" i="2" s="1"/>
  <c r="H1953" i="2"/>
  <c r="G1953" i="2" s="1"/>
  <c r="H1954" i="2"/>
  <c r="G1954" i="2" s="1"/>
  <c r="H1955" i="2"/>
  <c r="G1955" i="2" s="1"/>
  <c r="H1956" i="2"/>
  <c r="G1956" i="2" s="1"/>
  <c r="H1957" i="2"/>
  <c r="G1957" i="2" s="1"/>
  <c r="H1958" i="2"/>
  <c r="G1958" i="2" s="1"/>
  <c r="H1959" i="2"/>
  <c r="G1959" i="2" s="1"/>
  <c r="H1960" i="2"/>
  <c r="G1960" i="2" s="1"/>
  <c r="H1961" i="2"/>
  <c r="G1961" i="2" s="1"/>
  <c r="H1962" i="2"/>
  <c r="G1962" i="2" s="1"/>
  <c r="H1963" i="2"/>
  <c r="G1963" i="2" s="1"/>
  <c r="H1964" i="2"/>
  <c r="G1964" i="2" s="1"/>
  <c r="H1965" i="2"/>
  <c r="G1965" i="2" s="1"/>
  <c r="H1966" i="2"/>
  <c r="G1966" i="2" s="1"/>
  <c r="H1967" i="2"/>
  <c r="G1967" i="2" s="1"/>
  <c r="H1968" i="2"/>
  <c r="G1968" i="2" s="1"/>
  <c r="H1969" i="2"/>
  <c r="G1969" i="2" s="1"/>
  <c r="H1970" i="2"/>
  <c r="G1970" i="2" s="1"/>
  <c r="H1971" i="2"/>
  <c r="G1971" i="2" s="1"/>
  <c r="H1972" i="2"/>
  <c r="G1972" i="2" s="1"/>
  <c r="H1973" i="2"/>
  <c r="G1973" i="2" s="1"/>
  <c r="H1974" i="2"/>
  <c r="G1974" i="2" s="1"/>
  <c r="H1975" i="2"/>
  <c r="G1975" i="2" s="1"/>
  <c r="H1976" i="2"/>
  <c r="G1976" i="2" s="1"/>
  <c r="H1977" i="2"/>
  <c r="G1977" i="2" s="1"/>
  <c r="H1978" i="2"/>
  <c r="G1978" i="2" s="1"/>
  <c r="H1979" i="2"/>
  <c r="G1979" i="2" s="1"/>
  <c r="H1980" i="2"/>
  <c r="G1980" i="2" s="1"/>
  <c r="H1981" i="2"/>
  <c r="G1981" i="2" s="1"/>
  <c r="H1982" i="2"/>
  <c r="G1982" i="2" s="1"/>
  <c r="H1983" i="2"/>
  <c r="G1983" i="2" s="1"/>
  <c r="H1984" i="2"/>
  <c r="G1984" i="2" s="1"/>
  <c r="H1985" i="2"/>
  <c r="G1985" i="2" s="1"/>
  <c r="H1986" i="2"/>
  <c r="G1986" i="2" s="1"/>
  <c r="H1987" i="2"/>
  <c r="G1987" i="2" s="1"/>
  <c r="H1988" i="2"/>
  <c r="G1988" i="2" s="1"/>
  <c r="H1989" i="2"/>
  <c r="G1989" i="2" s="1"/>
  <c r="H1990" i="2"/>
  <c r="G1990" i="2" s="1"/>
  <c r="H1991" i="2"/>
  <c r="G1991" i="2" s="1"/>
  <c r="H1992" i="2"/>
  <c r="G1992" i="2" s="1"/>
  <c r="H1993" i="2"/>
  <c r="G1993" i="2" s="1"/>
  <c r="H1994" i="2"/>
  <c r="G1994" i="2" s="1"/>
  <c r="H1995" i="2"/>
  <c r="G1995" i="2" s="1"/>
  <c r="H1996" i="2"/>
  <c r="G1996" i="2" s="1"/>
  <c r="H1997" i="2"/>
  <c r="G1997" i="2" s="1"/>
  <c r="H1998" i="2"/>
  <c r="G1998" i="2" s="1"/>
  <c r="H1999" i="2"/>
  <c r="G1999" i="2" s="1"/>
  <c r="H2000" i="2"/>
  <c r="G2000" i="2" s="1"/>
  <c r="H2001" i="2"/>
  <c r="G2001" i="2" s="1"/>
  <c r="H2002" i="2"/>
  <c r="G2002" i="2" s="1"/>
  <c r="H2003" i="2"/>
  <c r="G2003" i="2"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E2003" i="2"/>
  <c r="D2003" i="2"/>
  <c r="C2003" i="2"/>
  <c r="B2003" i="2"/>
  <c r="A2003" i="2"/>
  <c r="E2002" i="2"/>
  <c r="D2002" i="2"/>
  <c r="C2002" i="2"/>
  <c r="B2002" i="2"/>
  <c r="A2002" i="2"/>
  <c r="E2001" i="2"/>
  <c r="D2001" i="2"/>
  <c r="C2001" i="2"/>
  <c r="B2001" i="2"/>
  <c r="A2001" i="2"/>
  <c r="E2000" i="2"/>
  <c r="D2000" i="2"/>
  <c r="C2000" i="2"/>
  <c r="B2000" i="2"/>
  <c r="A2000" i="2"/>
  <c r="E1999" i="2"/>
  <c r="D1999" i="2"/>
  <c r="C1999" i="2"/>
  <c r="B1999" i="2"/>
  <c r="A1999" i="2"/>
  <c r="E1998" i="2"/>
  <c r="D1998" i="2"/>
  <c r="C1998" i="2"/>
  <c r="B1998" i="2"/>
  <c r="A1998" i="2"/>
  <c r="E1997" i="2"/>
  <c r="D1997" i="2"/>
  <c r="C1997" i="2"/>
  <c r="B1997" i="2"/>
  <c r="A1997" i="2"/>
  <c r="E1996" i="2"/>
  <c r="D1996" i="2"/>
  <c r="C1996" i="2"/>
  <c r="B1996" i="2"/>
  <c r="A1996" i="2"/>
  <c r="E1995" i="2"/>
  <c r="D1995" i="2"/>
  <c r="C1995" i="2"/>
  <c r="B1995" i="2"/>
  <c r="A1995" i="2"/>
  <c r="E1994" i="2"/>
  <c r="D1994" i="2"/>
  <c r="C1994" i="2"/>
  <c r="B1994" i="2"/>
  <c r="A1994" i="2"/>
  <c r="E1993" i="2"/>
  <c r="D1993" i="2"/>
  <c r="C1993" i="2"/>
  <c r="B1993" i="2"/>
  <c r="A1993" i="2"/>
  <c r="E1992" i="2"/>
  <c r="D1992" i="2"/>
  <c r="C1992" i="2"/>
  <c r="B1992" i="2"/>
  <c r="A1992" i="2"/>
  <c r="E1991" i="2"/>
  <c r="D1991" i="2"/>
  <c r="C1991" i="2"/>
  <c r="B1991" i="2"/>
  <c r="A1991" i="2"/>
  <c r="E1990" i="2"/>
  <c r="D1990" i="2"/>
  <c r="C1990" i="2"/>
  <c r="B1990" i="2"/>
  <c r="A1990" i="2"/>
  <c r="E1989" i="2"/>
  <c r="D1989" i="2"/>
  <c r="C1989" i="2"/>
  <c r="B1989" i="2"/>
  <c r="A1989" i="2"/>
  <c r="E1988" i="2"/>
  <c r="D1988" i="2"/>
  <c r="C1988" i="2"/>
  <c r="B1988" i="2"/>
  <c r="A1988" i="2"/>
  <c r="E1987" i="2"/>
  <c r="D1987" i="2"/>
  <c r="C1987" i="2"/>
  <c r="B1987" i="2"/>
  <c r="A1987" i="2"/>
  <c r="E1986" i="2"/>
  <c r="D1986" i="2"/>
  <c r="C1986" i="2"/>
  <c r="B1986" i="2"/>
  <c r="A1986" i="2"/>
  <c r="E1985" i="2"/>
  <c r="D1985" i="2"/>
  <c r="C1985" i="2"/>
  <c r="B1985" i="2"/>
  <c r="A1985" i="2"/>
  <c r="E1984" i="2"/>
  <c r="D1984" i="2"/>
  <c r="C1984" i="2"/>
  <c r="B1984" i="2"/>
  <c r="A1984" i="2"/>
  <c r="E1983" i="2"/>
  <c r="D1983" i="2"/>
  <c r="C1983" i="2"/>
  <c r="B1983" i="2"/>
  <c r="A1983" i="2"/>
  <c r="E1982" i="2"/>
  <c r="D1982" i="2"/>
  <c r="C1982" i="2"/>
  <c r="B1982" i="2"/>
  <c r="A1982" i="2"/>
  <c r="E1981" i="2"/>
  <c r="D1981" i="2"/>
  <c r="C1981" i="2"/>
  <c r="B1981" i="2"/>
  <c r="A1981" i="2"/>
  <c r="E1980" i="2"/>
  <c r="D1980" i="2"/>
  <c r="C1980" i="2"/>
  <c r="B1980" i="2"/>
  <c r="A1980" i="2"/>
  <c r="E1979" i="2"/>
  <c r="D1979" i="2"/>
  <c r="C1979" i="2"/>
  <c r="B1979" i="2"/>
  <c r="A1979" i="2"/>
  <c r="E1978" i="2"/>
  <c r="D1978" i="2"/>
  <c r="C1978" i="2"/>
  <c r="B1978" i="2"/>
  <c r="A1978" i="2"/>
  <c r="E1977" i="2"/>
  <c r="D1977" i="2"/>
  <c r="C1977" i="2"/>
  <c r="B1977" i="2"/>
  <c r="A1977" i="2"/>
  <c r="E1976" i="2"/>
  <c r="D1976" i="2"/>
  <c r="C1976" i="2"/>
  <c r="B1976" i="2"/>
  <c r="A1976" i="2"/>
  <c r="E1975" i="2"/>
  <c r="D1975" i="2"/>
  <c r="C1975" i="2"/>
  <c r="B1975" i="2"/>
  <c r="A1975" i="2"/>
  <c r="E1974" i="2"/>
  <c r="D1974" i="2"/>
  <c r="C1974" i="2"/>
  <c r="B1974" i="2"/>
  <c r="A1974" i="2"/>
  <c r="E1973" i="2"/>
  <c r="D1973" i="2"/>
  <c r="C1973" i="2"/>
  <c r="B1973" i="2"/>
  <c r="A1973" i="2"/>
  <c r="E1972" i="2"/>
  <c r="D1972" i="2"/>
  <c r="C1972" i="2"/>
  <c r="B1972" i="2"/>
  <c r="A1972" i="2"/>
  <c r="E1971" i="2"/>
  <c r="D1971" i="2"/>
  <c r="C1971" i="2"/>
  <c r="B1971" i="2"/>
  <c r="A1971" i="2"/>
  <c r="E1970" i="2"/>
  <c r="D1970" i="2"/>
  <c r="C1970" i="2"/>
  <c r="B1970" i="2"/>
  <c r="A1970" i="2"/>
  <c r="E1969" i="2"/>
  <c r="D1969" i="2"/>
  <c r="C1969" i="2"/>
  <c r="B1969" i="2"/>
  <c r="A1969" i="2"/>
  <c r="E1968" i="2"/>
  <c r="D1968" i="2"/>
  <c r="C1968" i="2"/>
  <c r="B1968" i="2"/>
  <c r="A1968" i="2"/>
  <c r="E1967" i="2"/>
  <c r="D1967" i="2"/>
  <c r="C1967" i="2"/>
  <c r="B1967" i="2"/>
  <c r="A1967" i="2"/>
  <c r="E1966" i="2"/>
  <c r="D1966" i="2"/>
  <c r="C1966" i="2"/>
  <c r="B1966" i="2"/>
  <c r="A1966" i="2"/>
  <c r="E1965" i="2"/>
  <c r="D1965" i="2"/>
  <c r="C1965" i="2"/>
  <c r="B1965" i="2"/>
  <c r="A1965" i="2"/>
  <c r="E1964" i="2"/>
  <c r="D1964" i="2"/>
  <c r="C1964" i="2"/>
  <c r="B1964" i="2"/>
  <c r="A1964" i="2"/>
  <c r="E1963" i="2"/>
  <c r="D1963" i="2"/>
  <c r="C1963" i="2"/>
  <c r="B1963" i="2"/>
  <c r="A1963" i="2"/>
  <c r="E1962" i="2"/>
  <c r="D1962" i="2"/>
  <c r="C1962" i="2"/>
  <c r="B1962" i="2"/>
  <c r="A1962" i="2"/>
  <c r="E1961" i="2"/>
  <c r="D1961" i="2"/>
  <c r="C1961" i="2"/>
  <c r="B1961" i="2"/>
  <c r="A1961" i="2"/>
  <c r="E1960" i="2"/>
  <c r="D1960" i="2"/>
  <c r="C1960" i="2"/>
  <c r="B1960" i="2"/>
  <c r="A1960" i="2"/>
  <c r="E1959" i="2"/>
  <c r="D1959" i="2"/>
  <c r="C1959" i="2"/>
  <c r="B1959" i="2"/>
  <c r="A1959" i="2"/>
  <c r="E1958" i="2"/>
  <c r="D1958" i="2"/>
  <c r="C1958" i="2"/>
  <c r="B1958" i="2"/>
  <c r="A1958" i="2"/>
  <c r="E1957" i="2"/>
  <c r="D1957" i="2"/>
  <c r="C1957" i="2"/>
  <c r="B1957" i="2"/>
  <c r="A1957" i="2"/>
  <c r="E1956" i="2"/>
  <c r="D1956" i="2"/>
  <c r="C1956" i="2"/>
  <c r="B1956" i="2"/>
  <c r="A1956" i="2"/>
  <c r="E1955" i="2"/>
  <c r="D1955" i="2"/>
  <c r="C1955" i="2"/>
  <c r="B1955" i="2"/>
  <c r="A1955" i="2"/>
  <c r="E1954" i="2"/>
  <c r="D1954" i="2"/>
  <c r="C1954" i="2"/>
  <c r="B1954" i="2"/>
  <c r="A1954" i="2"/>
  <c r="E1953" i="2"/>
  <c r="D1953" i="2"/>
  <c r="C1953" i="2"/>
  <c r="B1953" i="2"/>
  <c r="A1953" i="2"/>
  <c r="E1952" i="2"/>
  <c r="D1952" i="2"/>
  <c r="C1952" i="2"/>
  <c r="B1952" i="2"/>
  <c r="A1952" i="2"/>
  <c r="E1951" i="2"/>
  <c r="D1951" i="2"/>
  <c r="C1951" i="2"/>
  <c r="B1951" i="2"/>
  <c r="A1951" i="2"/>
  <c r="E1950" i="2"/>
  <c r="D1950" i="2"/>
  <c r="C1950" i="2"/>
  <c r="B1950" i="2"/>
  <c r="A1950" i="2"/>
  <c r="E1949" i="2"/>
  <c r="D1949" i="2"/>
  <c r="C1949" i="2"/>
  <c r="B1949" i="2"/>
  <c r="A1949" i="2"/>
  <c r="E1948" i="2"/>
  <c r="D1948" i="2"/>
  <c r="C1948" i="2"/>
  <c r="B1948" i="2"/>
  <c r="A1948" i="2"/>
  <c r="E1947" i="2"/>
  <c r="D1947" i="2"/>
  <c r="C1947" i="2"/>
  <c r="B1947" i="2"/>
  <c r="A1947" i="2"/>
  <c r="E1946" i="2"/>
  <c r="D1946" i="2"/>
  <c r="C1946" i="2"/>
  <c r="B1946" i="2"/>
  <c r="A1946" i="2"/>
  <c r="E1945" i="2"/>
  <c r="D1945" i="2"/>
  <c r="C1945" i="2"/>
  <c r="B1945" i="2"/>
  <c r="A1945" i="2"/>
  <c r="E1944" i="2"/>
  <c r="D1944" i="2"/>
  <c r="C1944" i="2"/>
  <c r="B1944" i="2"/>
  <c r="A1944" i="2"/>
  <c r="E1943" i="2"/>
  <c r="D1943" i="2"/>
  <c r="C1943" i="2"/>
  <c r="B1943" i="2"/>
  <c r="A1943" i="2"/>
  <c r="E1942" i="2"/>
  <c r="D1942" i="2"/>
  <c r="C1942" i="2"/>
  <c r="B1942" i="2"/>
  <c r="A1942" i="2"/>
  <c r="E1941" i="2"/>
  <c r="D1941" i="2"/>
  <c r="C1941" i="2"/>
  <c r="B1941" i="2"/>
  <c r="A1941" i="2"/>
  <c r="E1940" i="2"/>
  <c r="D1940" i="2"/>
  <c r="C1940" i="2"/>
  <c r="B1940" i="2"/>
  <c r="A1940" i="2"/>
  <c r="E1939" i="2"/>
  <c r="D1939" i="2"/>
  <c r="C1939" i="2"/>
  <c r="B1939" i="2"/>
  <c r="A1939" i="2"/>
  <c r="E1938" i="2"/>
  <c r="D1938" i="2"/>
  <c r="C1938" i="2"/>
  <c r="B1938" i="2"/>
  <c r="A1938" i="2"/>
  <c r="E1937" i="2"/>
  <c r="D1937" i="2"/>
  <c r="C1937" i="2"/>
  <c r="B1937" i="2"/>
  <c r="A1937" i="2"/>
  <c r="E1936" i="2"/>
  <c r="D1936" i="2"/>
  <c r="C1936" i="2"/>
  <c r="B1936" i="2"/>
  <c r="A1936" i="2"/>
  <c r="E1935" i="2"/>
  <c r="D1935" i="2"/>
  <c r="C1935" i="2"/>
  <c r="B1935" i="2"/>
  <c r="A1935" i="2"/>
  <c r="E1934" i="2"/>
  <c r="D1934" i="2"/>
  <c r="C1934" i="2"/>
  <c r="B1934" i="2"/>
  <c r="A1934" i="2"/>
  <c r="E1933" i="2"/>
  <c r="D1933" i="2"/>
  <c r="C1933" i="2"/>
  <c r="B1933" i="2"/>
  <c r="A1933" i="2"/>
  <c r="E1932" i="2"/>
  <c r="D1932" i="2"/>
  <c r="C1932" i="2"/>
  <c r="B1932" i="2"/>
  <c r="A1932" i="2"/>
  <c r="E1931" i="2"/>
  <c r="D1931" i="2"/>
  <c r="C1931" i="2"/>
  <c r="B1931" i="2"/>
  <c r="A1931" i="2"/>
  <c r="E1930" i="2"/>
  <c r="D1930" i="2"/>
  <c r="C1930" i="2"/>
  <c r="B1930" i="2"/>
  <c r="A1930" i="2"/>
  <c r="E1929" i="2"/>
  <c r="D1929" i="2"/>
  <c r="C1929" i="2"/>
  <c r="B1929" i="2"/>
  <c r="A1929" i="2"/>
  <c r="E1928" i="2"/>
  <c r="D1928" i="2"/>
  <c r="C1928" i="2"/>
  <c r="B1928" i="2"/>
  <c r="A1928" i="2"/>
  <c r="E1927" i="2"/>
  <c r="D1927" i="2"/>
  <c r="C1927" i="2"/>
  <c r="B1927" i="2"/>
  <c r="A1927" i="2"/>
  <c r="E1926" i="2"/>
  <c r="D1926" i="2"/>
  <c r="C1926" i="2"/>
  <c r="B1926" i="2"/>
  <c r="A1926" i="2"/>
  <c r="E1925" i="2"/>
  <c r="D1925" i="2"/>
  <c r="C1925" i="2"/>
  <c r="B1925" i="2"/>
  <c r="A1925" i="2"/>
  <c r="E1924" i="2"/>
  <c r="D1924" i="2"/>
  <c r="C1924" i="2"/>
  <c r="B1924" i="2"/>
  <c r="A1924" i="2"/>
  <c r="E1923" i="2"/>
  <c r="D1923" i="2"/>
  <c r="C1923" i="2"/>
  <c r="B1923" i="2"/>
  <c r="A1923" i="2"/>
  <c r="E1922" i="2"/>
  <c r="D1922" i="2"/>
  <c r="C1922" i="2"/>
  <c r="B1922" i="2"/>
  <c r="A1922" i="2"/>
  <c r="E1921" i="2"/>
  <c r="D1921" i="2"/>
  <c r="C1921" i="2"/>
  <c r="B1921" i="2"/>
  <c r="A1921" i="2"/>
  <c r="E1920" i="2"/>
  <c r="D1920" i="2"/>
  <c r="C1920" i="2"/>
  <c r="B1920" i="2"/>
  <c r="A1920" i="2"/>
  <c r="E1919" i="2"/>
  <c r="D1919" i="2"/>
  <c r="C1919" i="2"/>
  <c r="B1919" i="2"/>
  <c r="A1919" i="2"/>
  <c r="E1918" i="2"/>
  <c r="D1918" i="2"/>
  <c r="C1918" i="2"/>
  <c r="B1918" i="2"/>
  <c r="A1918" i="2"/>
  <c r="E1917" i="2"/>
  <c r="D1917" i="2"/>
  <c r="C1917" i="2"/>
  <c r="B1917" i="2"/>
  <c r="A1917" i="2"/>
  <c r="E1916" i="2"/>
  <c r="D1916" i="2"/>
  <c r="C1916" i="2"/>
  <c r="B1916" i="2"/>
  <c r="A1916" i="2"/>
  <c r="E1915" i="2"/>
  <c r="D1915" i="2"/>
  <c r="C1915" i="2"/>
  <c r="B1915" i="2"/>
  <c r="A1915" i="2"/>
  <c r="E1914" i="2"/>
  <c r="D1914" i="2"/>
  <c r="C1914" i="2"/>
  <c r="B1914" i="2"/>
  <c r="A1914" i="2"/>
  <c r="E1913" i="2"/>
  <c r="D1913" i="2"/>
  <c r="C1913" i="2"/>
  <c r="B1913" i="2"/>
  <c r="A1913" i="2"/>
  <c r="E1912" i="2"/>
  <c r="D1912" i="2"/>
  <c r="C1912" i="2"/>
  <c r="B1912" i="2"/>
  <c r="A1912" i="2"/>
  <c r="E1911" i="2"/>
  <c r="D1911" i="2"/>
  <c r="C1911" i="2"/>
  <c r="B1911" i="2"/>
  <c r="A1911" i="2"/>
  <c r="E1910" i="2"/>
  <c r="D1910" i="2"/>
  <c r="C1910" i="2"/>
  <c r="B1910" i="2"/>
  <c r="A1910" i="2"/>
  <c r="E1909" i="2"/>
  <c r="D1909" i="2"/>
  <c r="C1909" i="2"/>
  <c r="B1909" i="2"/>
  <c r="A1909" i="2"/>
  <c r="E1908" i="2"/>
  <c r="D1908" i="2"/>
  <c r="C1908" i="2"/>
  <c r="B1908" i="2"/>
  <c r="A1908" i="2"/>
  <c r="E1907" i="2"/>
  <c r="D1907" i="2"/>
  <c r="C1907" i="2"/>
  <c r="B1907" i="2"/>
  <c r="A1907" i="2"/>
  <c r="E1906" i="2"/>
  <c r="D1906" i="2"/>
  <c r="C1906" i="2"/>
  <c r="B1906" i="2"/>
  <c r="A1906" i="2"/>
  <c r="E1905" i="2"/>
  <c r="D1905" i="2"/>
  <c r="C1905" i="2"/>
  <c r="B1905" i="2"/>
  <c r="A1905" i="2"/>
  <c r="E1904" i="2"/>
  <c r="D1904" i="2"/>
  <c r="C1904" i="2"/>
  <c r="B1904" i="2"/>
  <c r="A1904" i="2"/>
  <c r="E1903" i="2"/>
  <c r="D1903" i="2"/>
  <c r="C1903" i="2"/>
  <c r="B1903" i="2"/>
  <c r="A1903" i="2"/>
  <c r="E1902" i="2"/>
  <c r="D1902" i="2"/>
  <c r="C1902" i="2"/>
  <c r="B1902" i="2"/>
  <c r="A1902" i="2"/>
  <c r="E1901" i="2"/>
  <c r="D1901" i="2"/>
  <c r="C1901" i="2"/>
  <c r="B1901" i="2"/>
  <c r="A1901" i="2"/>
  <c r="E1900" i="2"/>
  <c r="D1900" i="2"/>
  <c r="C1900" i="2"/>
  <c r="B1900" i="2"/>
  <c r="A1900" i="2"/>
  <c r="E1899" i="2"/>
  <c r="D1899" i="2"/>
  <c r="C1899" i="2"/>
  <c r="B1899" i="2"/>
  <c r="A1899" i="2"/>
  <c r="E1898" i="2"/>
  <c r="D1898" i="2"/>
  <c r="C1898" i="2"/>
  <c r="B1898" i="2"/>
  <c r="A1898" i="2"/>
  <c r="E1897" i="2"/>
  <c r="D1897" i="2"/>
  <c r="C1897" i="2"/>
  <c r="B1897" i="2"/>
  <c r="A1897" i="2"/>
  <c r="E1896" i="2"/>
  <c r="D1896" i="2"/>
  <c r="C1896" i="2"/>
  <c r="B1896" i="2"/>
  <c r="A1896" i="2"/>
  <c r="E1895" i="2"/>
  <c r="D1895" i="2"/>
  <c r="C1895" i="2"/>
  <c r="B1895" i="2"/>
  <c r="A1895" i="2"/>
  <c r="E1894" i="2"/>
  <c r="D1894" i="2"/>
  <c r="C1894" i="2"/>
  <c r="B1894" i="2"/>
  <c r="A1894" i="2"/>
  <c r="E1893" i="2"/>
  <c r="D1893" i="2"/>
  <c r="C1893" i="2"/>
  <c r="B1893" i="2"/>
  <c r="A1893" i="2"/>
  <c r="E1892" i="2"/>
  <c r="D1892" i="2"/>
  <c r="C1892" i="2"/>
  <c r="B1892" i="2"/>
  <c r="A1892" i="2"/>
  <c r="E1891" i="2"/>
  <c r="D1891" i="2"/>
  <c r="C1891" i="2"/>
  <c r="B1891" i="2"/>
  <c r="A1891" i="2"/>
  <c r="E1890" i="2"/>
  <c r="D1890" i="2"/>
  <c r="C1890" i="2"/>
  <c r="B1890" i="2"/>
  <c r="A1890" i="2"/>
  <c r="E1889" i="2"/>
  <c r="D1889" i="2"/>
  <c r="C1889" i="2"/>
  <c r="B1889" i="2"/>
  <c r="A1889" i="2"/>
  <c r="E1888" i="2"/>
  <c r="D1888" i="2"/>
  <c r="C1888" i="2"/>
  <c r="B1888" i="2"/>
  <c r="A1888" i="2"/>
  <c r="E1887" i="2"/>
  <c r="D1887" i="2"/>
  <c r="C1887" i="2"/>
  <c r="B1887" i="2"/>
  <c r="A1887" i="2"/>
  <c r="E1886" i="2"/>
  <c r="D1886" i="2"/>
  <c r="C1886" i="2"/>
  <c r="B1886" i="2"/>
  <c r="A1886" i="2"/>
  <c r="E1885" i="2"/>
  <c r="D1885" i="2"/>
  <c r="C1885" i="2"/>
  <c r="B1885" i="2"/>
  <c r="A1885" i="2"/>
  <c r="E1884" i="2"/>
  <c r="D1884" i="2"/>
  <c r="C1884" i="2"/>
  <c r="B1884" i="2"/>
  <c r="A1884" i="2"/>
  <c r="E1883" i="2"/>
  <c r="D1883" i="2"/>
  <c r="C1883" i="2"/>
  <c r="B1883" i="2"/>
  <c r="A1883" i="2"/>
  <c r="E1882" i="2"/>
  <c r="D1882" i="2"/>
  <c r="C1882" i="2"/>
  <c r="B1882" i="2"/>
  <c r="A1882" i="2"/>
  <c r="E1881" i="2"/>
  <c r="D1881" i="2"/>
  <c r="C1881" i="2"/>
  <c r="B1881" i="2"/>
  <c r="A1881" i="2"/>
  <c r="E1880" i="2"/>
  <c r="D1880" i="2"/>
  <c r="C1880" i="2"/>
  <c r="B1880" i="2"/>
  <c r="A1880" i="2"/>
  <c r="E1879" i="2"/>
  <c r="D1879" i="2"/>
  <c r="C1879" i="2"/>
  <c r="B1879" i="2"/>
  <c r="A1879" i="2"/>
  <c r="E1878" i="2"/>
  <c r="D1878" i="2"/>
  <c r="C1878" i="2"/>
  <c r="B1878" i="2"/>
  <c r="A1878" i="2"/>
  <c r="E1877" i="2"/>
  <c r="D1877" i="2"/>
  <c r="C1877" i="2"/>
  <c r="B1877" i="2"/>
  <c r="A1877" i="2"/>
  <c r="E1876" i="2"/>
  <c r="D1876" i="2"/>
  <c r="C1876" i="2"/>
  <c r="B1876" i="2"/>
  <c r="A1876" i="2"/>
  <c r="E1875" i="2"/>
  <c r="D1875" i="2"/>
  <c r="C1875" i="2"/>
  <c r="B1875" i="2"/>
  <c r="A1875" i="2"/>
  <c r="E1874" i="2"/>
  <c r="D1874" i="2"/>
  <c r="C1874" i="2"/>
  <c r="B1874" i="2"/>
  <c r="A1874" i="2"/>
  <c r="E1873" i="2"/>
  <c r="D1873" i="2"/>
  <c r="C1873" i="2"/>
  <c r="B1873" i="2"/>
  <c r="A1873" i="2"/>
  <c r="E1872" i="2"/>
  <c r="D1872" i="2"/>
  <c r="C1872" i="2"/>
  <c r="B1872" i="2"/>
  <c r="A1872" i="2"/>
  <c r="E1871" i="2"/>
  <c r="D1871" i="2"/>
  <c r="C1871" i="2"/>
  <c r="B1871" i="2"/>
  <c r="A1871" i="2"/>
  <c r="E1870" i="2"/>
  <c r="D1870" i="2"/>
  <c r="C1870" i="2"/>
  <c r="B1870" i="2"/>
  <c r="A1870" i="2"/>
  <c r="E1869" i="2"/>
  <c r="D1869" i="2"/>
  <c r="C1869" i="2"/>
  <c r="B1869" i="2"/>
  <c r="A1869" i="2"/>
  <c r="E1868" i="2"/>
  <c r="D1868" i="2"/>
  <c r="C1868" i="2"/>
  <c r="B1868" i="2"/>
  <c r="A1868" i="2"/>
  <c r="E1867" i="2"/>
  <c r="D1867" i="2"/>
  <c r="C1867" i="2"/>
  <c r="B1867" i="2"/>
  <c r="A1867" i="2"/>
  <c r="E1866" i="2"/>
  <c r="D1866" i="2"/>
  <c r="C1866" i="2"/>
  <c r="B1866" i="2"/>
  <c r="A1866" i="2"/>
  <c r="E1865" i="2"/>
  <c r="D1865" i="2"/>
  <c r="C1865" i="2"/>
  <c r="B1865" i="2"/>
  <c r="A1865" i="2"/>
  <c r="E1864" i="2"/>
  <c r="D1864" i="2"/>
  <c r="C1864" i="2"/>
  <c r="B1864" i="2"/>
  <c r="A1864" i="2"/>
  <c r="E1863" i="2"/>
  <c r="D1863" i="2"/>
  <c r="C1863" i="2"/>
  <c r="B1863" i="2"/>
  <c r="A1863" i="2"/>
  <c r="E1862" i="2"/>
  <c r="D1862" i="2"/>
  <c r="C1862" i="2"/>
  <c r="B1862" i="2"/>
  <c r="A1862" i="2"/>
  <c r="E1861" i="2"/>
  <c r="D1861" i="2"/>
  <c r="C1861" i="2"/>
  <c r="B1861" i="2"/>
  <c r="A1861" i="2"/>
  <c r="E1860" i="2"/>
  <c r="D1860" i="2"/>
  <c r="C1860" i="2"/>
  <c r="B1860" i="2"/>
  <c r="A1860" i="2"/>
  <c r="E1859" i="2"/>
  <c r="D1859" i="2"/>
  <c r="C1859" i="2"/>
  <c r="B1859" i="2"/>
  <c r="A1859" i="2"/>
  <c r="E1858" i="2"/>
  <c r="D1858" i="2"/>
  <c r="C1858" i="2"/>
  <c r="B1858" i="2"/>
  <c r="A1858" i="2"/>
  <c r="E1857" i="2"/>
  <c r="D1857" i="2"/>
  <c r="C1857" i="2"/>
  <c r="B1857" i="2"/>
  <c r="A1857" i="2"/>
  <c r="E1856" i="2"/>
  <c r="D1856" i="2"/>
  <c r="C1856" i="2"/>
  <c r="B1856" i="2"/>
  <c r="A1856" i="2"/>
  <c r="E1855" i="2"/>
  <c r="D1855" i="2"/>
  <c r="C1855" i="2"/>
  <c r="B1855" i="2"/>
  <c r="A1855" i="2"/>
  <c r="E1854" i="2"/>
  <c r="D1854" i="2"/>
  <c r="C1854" i="2"/>
  <c r="B1854" i="2"/>
  <c r="A1854" i="2"/>
  <c r="E1853" i="2"/>
  <c r="D1853" i="2"/>
  <c r="C1853" i="2"/>
  <c r="B1853" i="2"/>
  <c r="A1853" i="2"/>
  <c r="E1852" i="2"/>
  <c r="D1852" i="2"/>
  <c r="C1852" i="2"/>
  <c r="B1852" i="2"/>
  <c r="A1852" i="2"/>
  <c r="E1851" i="2"/>
  <c r="D1851" i="2"/>
  <c r="C1851" i="2"/>
  <c r="B1851" i="2"/>
  <c r="A1851" i="2"/>
  <c r="E1850" i="2"/>
  <c r="D1850" i="2"/>
  <c r="C1850" i="2"/>
  <c r="B1850" i="2"/>
  <c r="A1850" i="2"/>
  <c r="E1849" i="2"/>
  <c r="D1849" i="2"/>
  <c r="C1849" i="2"/>
  <c r="B1849" i="2"/>
  <c r="A1849" i="2"/>
  <c r="E1848" i="2"/>
  <c r="D1848" i="2"/>
  <c r="C1848" i="2"/>
  <c r="B1848" i="2"/>
  <c r="A1848" i="2"/>
  <c r="E1847" i="2"/>
  <c r="D1847" i="2"/>
  <c r="C1847" i="2"/>
  <c r="B1847" i="2"/>
  <c r="A1847" i="2"/>
  <c r="E1846" i="2"/>
  <c r="D1846" i="2"/>
  <c r="C1846" i="2"/>
  <c r="B1846" i="2"/>
  <c r="A1846" i="2"/>
  <c r="E1845" i="2"/>
  <c r="D1845" i="2"/>
  <c r="C1845" i="2"/>
  <c r="B1845" i="2"/>
  <c r="A1845" i="2"/>
  <c r="E1844" i="2"/>
  <c r="D1844" i="2"/>
  <c r="C1844" i="2"/>
  <c r="B1844" i="2"/>
  <c r="A1844" i="2"/>
  <c r="E1843" i="2"/>
  <c r="D1843" i="2"/>
  <c r="C1843" i="2"/>
  <c r="B1843" i="2"/>
  <c r="A1843" i="2"/>
  <c r="E1842" i="2"/>
  <c r="D1842" i="2"/>
  <c r="C1842" i="2"/>
  <c r="B1842" i="2"/>
  <c r="A1842" i="2"/>
  <c r="E1841" i="2"/>
  <c r="D1841" i="2"/>
  <c r="C1841" i="2"/>
  <c r="B1841" i="2"/>
  <c r="A1841" i="2"/>
  <c r="E1840" i="2"/>
  <c r="D1840" i="2"/>
  <c r="C1840" i="2"/>
  <c r="B1840" i="2"/>
  <c r="A1840" i="2"/>
  <c r="E1839" i="2"/>
  <c r="D1839" i="2"/>
  <c r="C1839" i="2"/>
  <c r="B1839" i="2"/>
  <c r="A1839" i="2"/>
  <c r="E1838" i="2"/>
  <c r="D1838" i="2"/>
  <c r="C1838" i="2"/>
  <c r="B1838" i="2"/>
  <c r="A1838" i="2"/>
  <c r="E1837" i="2"/>
  <c r="D1837" i="2"/>
  <c r="C1837" i="2"/>
  <c r="B1837" i="2"/>
  <c r="A1837" i="2"/>
  <c r="E1836" i="2"/>
  <c r="D1836" i="2"/>
  <c r="C1836" i="2"/>
  <c r="B1836" i="2"/>
  <c r="A1836" i="2"/>
  <c r="E1835" i="2"/>
  <c r="D1835" i="2"/>
  <c r="C1835" i="2"/>
  <c r="B1835" i="2"/>
  <c r="A1835" i="2"/>
  <c r="E1834" i="2"/>
  <c r="D1834" i="2"/>
  <c r="C1834" i="2"/>
  <c r="B1834" i="2"/>
  <c r="A1834" i="2"/>
  <c r="E1833" i="2"/>
  <c r="D1833" i="2"/>
  <c r="C1833" i="2"/>
  <c r="B1833" i="2"/>
  <c r="A1833" i="2"/>
  <c r="E1832" i="2"/>
  <c r="D1832" i="2"/>
  <c r="C1832" i="2"/>
  <c r="B1832" i="2"/>
  <c r="A1832" i="2"/>
  <c r="E1831" i="2"/>
  <c r="D1831" i="2"/>
  <c r="C1831" i="2"/>
  <c r="B1831" i="2"/>
  <c r="A1831" i="2"/>
  <c r="E1830" i="2"/>
  <c r="D1830" i="2"/>
  <c r="C1830" i="2"/>
  <c r="B1830" i="2"/>
  <c r="A1830" i="2"/>
  <c r="E1829" i="2"/>
  <c r="D1829" i="2"/>
  <c r="C1829" i="2"/>
  <c r="B1829" i="2"/>
  <c r="A1829" i="2"/>
  <c r="E1828" i="2"/>
  <c r="D1828" i="2"/>
  <c r="C1828" i="2"/>
  <c r="B1828" i="2"/>
  <c r="A1828" i="2"/>
  <c r="E1827" i="2"/>
  <c r="D1827" i="2"/>
  <c r="C1827" i="2"/>
  <c r="B1827" i="2"/>
  <c r="A1827" i="2"/>
  <c r="E1826" i="2"/>
  <c r="D1826" i="2"/>
  <c r="C1826" i="2"/>
  <c r="B1826" i="2"/>
  <c r="A1826" i="2"/>
  <c r="E1825" i="2"/>
  <c r="D1825" i="2"/>
  <c r="C1825" i="2"/>
  <c r="B1825" i="2"/>
  <c r="A1825" i="2"/>
  <c r="E1824" i="2"/>
  <c r="D1824" i="2"/>
  <c r="C1824" i="2"/>
  <c r="B1824" i="2"/>
  <c r="A1824" i="2"/>
  <c r="E1823" i="2"/>
  <c r="D1823" i="2"/>
  <c r="C1823" i="2"/>
  <c r="B1823" i="2"/>
  <c r="A1823" i="2"/>
  <c r="E1822" i="2"/>
  <c r="D1822" i="2"/>
  <c r="C1822" i="2"/>
  <c r="B1822" i="2"/>
  <c r="A1822" i="2"/>
  <c r="E1821" i="2"/>
  <c r="D1821" i="2"/>
  <c r="C1821" i="2"/>
  <c r="B1821" i="2"/>
  <c r="A1821" i="2"/>
  <c r="E1820" i="2"/>
  <c r="D1820" i="2"/>
  <c r="C1820" i="2"/>
  <c r="B1820" i="2"/>
  <c r="A1820" i="2"/>
  <c r="E1819" i="2"/>
  <c r="D1819" i="2"/>
  <c r="C1819" i="2"/>
  <c r="B1819" i="2"/>
  <c r="A1819" i="2"/>
  <c r="E1818" i="2"/>
  <c r="D1818" i="2"/>
  <c r="C1818" i="2"/>
  <c r="B1818" i="2"/>
  <c r="A1818" i="2"/>
  <c r="E1817" i="2"/>
  <c r="D1817" i="2"/>
  <c r="C1817" i="2"/>
  <c r="B1817" i="2"/>
  <c r="A1817" i="2"/>
  <c r="E1816" i="2"/>
  <c r="D1816" i="2"/>
  <c r="C1816" i="2"/>
  <c r="B1816" i="2"/>
  <c r="A1816" i="2"/>
  <c r="E1815" i="2"/>
  <c r="D1815" i="2"/>
  <c r="C1815" i="2"/>
  <c r="B1815" i="2"/>
  <c r="A1815" i="2"/>
  <c r="E1814" i="2"/>
  <c r="D1814" i="2"/>
  <c r="C1814" i="2"/>
  <c r="B1814" i="2"/>
  <c r="A1814" i="2"/>
  <c r="E1813" i="2"/>
  <c r="D1813" i="2"/>
  <c r="C1813" i="2"/>
  <c r="B1813" i="2"/>
  <c r="A1813" i="2"/>
  <c r="E1812" i="2"/>
  <c r="D1812" i="2"/>
  <c r="C1812" i="2"/>
  <c r="B1812" i="2"/>
  <c r="A1812" i="2"/>
  <c r="E1811" i="2"/>
  <c r="D1811" i="2"/>
  <c r="C1811" i="2"/>
  <c r="B1811" i="2"/>
  <c r="A1811" i="2"/>
  <c r="E1810" i="2"/>
  <c r="D1810" i="2"/>
  <c r="C1810" i="2"/>
  <c r="B1810" i="2"/>
  <c r="A1810" i="2"/>
  <c r="E1809" i="2"/>
  <c r="D1809" i="2"/>
  <c r="C1809" i="2"/>
  <c r="B1809" i="2"/>
  <c r="A1809" i="2"/>
  <c r="E1808" i="2"/>
  <c r="D1808" i="2"/>
  <c r="C1808" i="2"/>
  <c r="B1808" i="2"/>
  <c r="A1808" i="2"/>
  <c r="E1807" i="2"/>
  <c r="D1807" i="2"/>
  <c r="C1807" i="2"/>
  <c r="B1807" i="2"/>
  <c r="A1807" i="2"/>
  <c r="E1806" i="2"/>
  <c r="D1806" i="2"/>
  <c r="C1806" i="2"/>
  <c r="B1806" i="2"/>
  <c r="A1806" i="2"/>
  <c r="E1805" i="2"/>
  <c r="D1805" i="2"/>
  <c r="C1805" i="2"/>
  <c r="B1805" i="2"/>
  <c r="A1805" i="2"/>
  <c r="E1804" i="2"/>
  <c r="D1804" i="2"/>
  <c r="C1804" i="2"/>
  <c r="B1804" i="2"/>
  <c r="A1804" i="2"/>
  <c r="E1803" i="2"/>
  <c r="D1803" i="2"/>
  <c r="C1803" i="2"/>
  <c r="B1803" i="2"/>
  <c r="A1803" i="2"/>
  <c r="E1802" i="2"/>
  <c r="D1802" i="2"/>
  <c r="C1802" i="2"/>
  <c r="B1802" i="2"/>
  <c r="A1802" i="2"/>
  <c r="E1801" i="2"/>
  <c r="D1801" i="2"/>
  <c r="C1801" i="2"/>
  <c r="B1801" i="2"/>
  <c r="A1801" i="2"/>
  <c r="E1800" i="2"/>
  <c r="D1800" i="2"/>
  <c r="C1800" i="2"/>
  <c r="B1800" i="2"/>
  <c r="A1800" i="2"/>
  <c r="E1799" i="2"/>
  <c r="D1799" i="2"/>
  <c r="C1799" i="2"/>
  <c r="B1799" i="2"/>
  <c r="A1799" i="2"/>
  <c r="E1798" i="2"/>
  <c r="D1798" i="2"/>
  <c r="C1798" i="2"/>
  <c r="B1798" i="2"/>
  <c r="A1798" i="2"/>
  <c r="E1797" i="2"/>
  <c r="D1797" i="2"/>
  <c r="C1797" i="2"/>
  <c r="B1797" i="2"/>
  <c r="A1797" i="2"/>
  <c r="E1796" i="2"/>
  <c r="D1796" i="2"/>
  <c r="C1796" i="2"/>
  <c r="B1796" i="2"/>
  <c r="A1796" i="2"/>
  <c r="E1795" i="2"/>
  <c r="D1795" i="2"/>
  <c r="C1795" i="2"/>
  <c r="B1795" i="2"/>
  <c r="A1795" i="2"/>
  <c r="E1794" i="2"/>
  <c r="D1794" i="2"/>
  <c r="C1794" i="2"/>
  <c r="B1794" i="2"/>
  <c r="A1794" i="2"/>
  <c r="E1793" i="2"/>
  <c r="D1793" i="2"/>
  <c r="C1793" i="2"/>
  <c r="B1793" i="2"/>
  <c r="A1793" i="2"/>
  <c r="E1792" i="2"/>
  <c r="D1792" i="2"/>
  <c r="C1792" i="2"/>
  <c r="B1792" i="2"/>
  <c r="A1792" i="2"/>
  <c r="E1791" i="2"/>
  <c r="D1791" i="2"/>
  <c r="C1791" i="2"/>
  <c r="B1791" i="2"/>
  <c r="A1791" i="2"/>
  <c r="E1790" i="2"/>
  <c r="D1790" i="2"/>
  <c r="C1790" i="2"/>
  <c r="B1790" i="2"/>
  <c r="A1790" i="2"/>
  <c r="E1789" i="2"/>
  <c r="D1789" i="2"/>
  <c r="C1789" i="2"/>
  <c r="B1789" i="2"/>
  <c r="A1789" i="2"/>
  <c r="E1788" i="2"/>
  <c r="D1788" i="2"/>
  <c r="C1788" i="2"/>
  <c r="B1788" i="2"/>
  <c r="A1788" i="2"/>
  <c r="E1787" i="2"/>
  <c r="D1787" i="2"/>
  <c r="C1787" i="2"/>
  <c r="B1787" i="2"/>
  <c r="A1787" i="2"/>
  <c r="E1786" i="2"/>
  <c r="D1786" i="2"/>
  <c r="C1786" i="2"/>
  <c r="B1786" i="2"/>
  <c r="A1786" i="2"/>
  <c r="E1785" i="2"/>
  <c r="D1785" i="2"/>
  <c r="C1785" i="2"/>
  <c r="B1785" i="2"/>
  <c r="A1785" i="2"/>
  <c r="E1784" i="2"/>
  <c r="D1784" i="2"/>
  <c r="C1784" i="2"/>
  <c r="B1784" i="2"/>
  <c r="A1784" i="2"/>
  <c r="E1783" i="2"/>
  <c r="D1783" i="2"/>
  <c r="C1783" i="2"/>
  <c r="B1783" i="2"/>
  <c r="A1783" i="2"/>
  <c r="E1782" i="2"/>
  <c r="D1782" i="2"/>
  <c r="C1782" i="2"/>
  <c r="B1782" i="2"/>
  <c r="A1782" i="2"/>
  <c r="E1781" i="2"/>
  <c r="D1781" i="2"/>
  <c r="C1781" i="2"/>
  <c r="B1781" i="2"/>
  <c r="A1781" i="2"/>
  <c r="E1780" i="2"/>
  <c r="D1780" i="2"/>
  <c r="C1780" i="2"/>
  <c r="B1780" i="2"/>
  <c r="A1780" i="2"/>
  <c r="E1779" i="2"/>
  <c r="D1779" i="2"/>
  <c r="C1779" i="2"/>
  <c r="B1779" i="2"/>
  <c r="A1779" i="2"/>
  <c r="E1778" i="2"/>
  <c r="D1778" i="2"/>
  <c r="C1778" i="2"/>
  <c r="B1778" i="2"/>
  <c r="A1778" i="2"/>
  <c r="E1777" i="2"/>
  <c r="D1777" i="2"/>
  <c r="C1777" i="2"/>
  <c r="B1777" i="2"/>
  <c r="A1777" i="2"/>
  <c r="E1776" i="2"/>
  <c r="D1776" i="2"/>
  <c r="C1776" i="2"/>
  <c r="B1776" i="2"/>
  <c r="A1776" i="2"/>
  <c r="E1775" i="2"/>
  <c r="D1775" i="2"/>
  <c r="C1775" i="2"/>
  <c r="B1775" i="2"/>
  <c r="A1775" i="2"/>
  <c r="E1774" i="2"/>
  <c r="D1774" i="2"/>
  <c r="C1774" i="2"/>
  <c r="B1774" i="2"/>
  <c r="A1774" i="2"/>
  <c r="E1773" i="2"/>
  <c r="D1773" i="2"/>
  <c r="C1773" i="2"/>
  <c r="B1773" i="2"/>
  <c r="A1773" i="2"/>
  <c r="E1772" i="2"/>
  <c r="D1772" i="2"/>
  <c r="C1772" i="2"/>
  <c r="B1772" i="2"/>
  <c r="A1772" i="2"/>
  <c r="E1771" i="2"/>
  <c r="D1771" i="2"/>
  <c r="C1771" i="2"/>
  <c r="B1771" i="2"/>
  <c r="A1771" i="2"/>
  <c r="E1770" i="2"/>
  <c r="D1770" i="2"/>
  <c r="C1770" i="2"/>
  <c r="B1770" i="2"/>
  <c r="A1770" i="2"/>
  <c r="E1769" i="2"/>
  <c r="D1769" i="2"/>
  <c r="C1769" i="2"/>
  <c r="B1769" i="2"/>
  <c r="A1769" i="2"/>
  <c r="E1768" i="2"/>
  <c r="D1768" i="2"/>
  <c r="C1768" i="2"/>
  <c r="B1768" i="2"/>
  <c r="A1768" i="2"/>
  <c r="E1767" i="2"/>
  <c r="D1767" i="2"/>
  <c r="C1767" i="2"/>
  <c r="B1767" i="2"/>
  <c r="A1767" i="2"/>
  <c r="E1766" i="2"/>
  <c r="D1766" i="2"/>
  <c r="C1766" i="2"/>
  <c r="B1766" i="2"/>
  <c r="A1766" i="2"/>
  <c r="E1765" i="2"/>
  <c r="D1765" i="2"/>
  <c r="C1765" i="2"/>
  <c r="B1765" i="2"/>
  <c r="A1765" i="2"/>
  <c r="E1764" i="2"/>
  <c r="D1764" i="2"/>
  <c r="C1764" i="2"/>
  <c r="B1764" i="2"/>
  <c r="A1764" i="2"/>
  <c r="E1763" i="2"/>
  <c r="D1763" i="2"/>
  <c r="C1763" i="2"/>
  <c r="B1763" i="2"/>
  <c r="A1763" i="2"/>
  <c r="E1762" i="2"/>
  <c r="D1762" i="2"/>
  <c r="C1762" i="2"/>
  <c r="B1762" i="2"/>
  <c r="A1762" i="2"/>
  <c r="E1761" i="2"/>
  <c r="D1761" i="2"/>
  <c r="C1761" i="2"/>
  <c r="B1761" i="2"/>
  <c r="A1761" i="2"/>
  <c r="E1760" i="2"/>
  <c r="D1760" i="2"/>
  <c r="C1760" i="2"/>
  <c r="B1760" i="2"/>
  <c r="A1760" i="2"/>
  <c r="E1759" i="2"/>
  <c r="D1759" i="2"/>
  <c r="C1759" i="2"/>
  <c r="B1759" i="2"/>
  <c r="A1759" i="2"/>
  <c r="E1758" i="2"/>
  <c r="D1758" i="2"/>
  <c r="C1758" i="2"/>
  <c r="B1758" i="2"/>
  <c r="A1758" i="2"/>
  <c r="E1757" i="2"/>
  <c r="D1757" i="2"/>
  <c r="C1757" i="2"/>
  <c r="B1757" i="2"/>
  <c r="A1757" i="2"/>
  <c r="E1756" i="2"/>
  <c r="D1756" i="2"/>
  <c r="C1756" i="2"/>
  <c r="B1756" i="2"/>
  <c r="A1756" i="2"/>
  <c r="E1755" i="2"/>
  <c r="D1755" i="2"/>
  <c r="C1755" i="2"/>
  <c r="B1755" i="2"/>
  <c r="A1755" i="2"/>
  <c r="E1754" i="2"/>
  <c r="D1754" i="2"/>
  <c r="C1754" i="2"/>
  <c r="B1754" i="2"/>
  <c r="A1754" i="2"/>
  <c r="E1753" i="2"/>
  <c r="D1753" i="2"/>
  <c r="C1753" i="2"/>
  <c r="B1753" i="2"/>
  <c r="A1753" i="2"/>
  <c r="E1752" i="2"/>
  <c r="D1752" i="2"/>
  <c r="C1752" i="2"/>
  <c r="B1752" i="2"/>
  <c r="A1752" i="2"/>
  <c r="E1751" i="2"/>
  <c r="D1751" i="2"/>
  <c r="C1751" i="2"/>
  <c r="B1751" i="2"/>
  <c r="A1751" i="2"/>
  <c r="E1750" i="2"/>
  <c r="D1750" i="2"/>
  <c r="C1750" i="2"/>
  <c r="B1750" i="2"/>
  <c r="A1750" i="2"/>
  <c r="E1749" i="2"/>
  <c r="D1749" i="2"/>
  <c r="C1749" i="2"/>
  <c r="B1749" i="2"/>
  <c r="A1749" i="2"/>
  <c r="E1748" i="2"/>
  <c r="D1748" i="2"/>
  <c r="C1748" i="2"/>
  <c r="B1748" i="2"/>
  <c r="A1748" i="2"/>
  <c r="E1747" i="2"/>
  <c r="D1747" i="2"/>
  <c r="C1747" i="2"/>
  <c r="B1747" i="2"/>
  <c r="A1747" i="2"/>
  <c r="E1746" i="2"/>
  <c r="D1746" i="2"/>
  <c r="C1746" i="2"/>
  <c r="B1746" i="2"/>
  <c r="A1746" i="2"/>
  <c r="E1745" i="2"/>
  <c r="D1745" i="2"/>
  <c r="C1745" i="2"/>
  <c r="B1745" i="2"/>
  <c r="A1745" i="2"/>
  <c r="E1744" i="2"/>
  <c r="D1744" i="2"/>
  <c r="C1744" i="2"/>
  <c r="B1744" i="2"/>
  <c r="A1744" i="2"/>
  <c r="E1743" i="2"/>
  <c r="D1743" i="2"/>
  <c r="C1743" i="2"/>
  <c r="B1743" i="2"/>
  <c r="A1743" i="2"/>
  <c r="E1742" i="2"/>
  <c r="D1742" i="2"/>
  <c r="C1742" i="2"/>
  <c r="B1742" i="2"/>
  <c r="A1742" i="2"/>
  <c r="E1741" i="2"/>
  <c r="D1741" i="2"/>
  <c r="C1741" i="2"/>
  <c r="B1741" i="2"/>
  <c r="A1741" i="2"/>
  <c r="E1740" i="2"/>
  <c r="D1740" i="2"/>
  <c r="C1740" i="2"/>
  <c r="B1740" i="2"/>
  <c r="A1740" i="2"/>
  <c r="E1739" i="2"/>
  <c r="D1739" i="2"/>
  <c r="C1739" i="2"/>
  <c r="B1739" i="2"/>
  <c r="A1739" i="2"/>
  <c r="E1738" i="2"/>
  <c r="D1738" i="2"/>
  <c r="C1738" i="2"/>
  <c r="B1738" i="2"/>
  <c r="A1738" i="2"/>
  <c r="E1737" i="2"/>
  <c r="D1737" i="2"/>
  <c r="C1737" i="2"/>
  <c r="B1737" i="2"/>
  <c r="A1737" i="2"/>
  <c r="E1736" i="2"/>
  <c r="D1736" i="2"/>
  <c r="C1736" i="2"/>
  <c r="B1736" i="2"/>
  <c r="A1736" i="2"/>
  <c r="E1735" i="2"/>
  <c r="D1735" i="2"/>
  <c r="C1735" i="2"/>
  <c r="B1735" i="2"/>
  <c r="A1735" i="2"/>
  <c r="E1734" i="2"/>
  <c r="D1734" i="2"/>
  <c r="C1734" i="2"/>
  <c r="B1734" i="2"/>
  <c r="A1734" i="2"/>
  <c r="E1733" i="2"/>
  <c r="D1733" i="2"/>
  <c r="C1733" i="2"/>
  <c r="B1733" i="2"/>
  <c r="A1733" i="2"/>
  <c r="E1732" i="2"/>
  <c r="D1732" i="2"/>
  <c r="C1732" i="2"/>
  <c r="B1732" i="2"/>
  <c r="A1732" i="2"/>
  <c r="E1731" i="2"/>
  <c r="D1731" i="2"/>
  <c r="C1731" i="2"/>
  <c r="B1731" i="2"/>
  <c r="A1731" i="2"/>
  <c r="E1730" i="2"/>
  <c r="D1730" i="2"/>
  <c r="C1730" i="2"/>
  <c r="B1730" i="2"/>
  <c r="A1730" i="2"/>
  <c r="E1729" i="2"/>
  <c r="D1729" i="2"/>
  <c r="C1729" i="2"/>
  <c r="B1729" i="2"/>
  <c r="A1729" i="2"/>
  <c r="E1728" i="2"/>
  <c r="D1728" i="2"/>
  <c r="C1728" i="2"/>
  <c r="B1728" i="2"/>
  <c r="A1728" i="2"/>
  <c r="E1727" i="2"/>
  <c r="D1727" i="2"/>
  <c r="C1727" i="2"/>
  <c r="B1727" i="2"/>
  <c r="A1727" i="2"/>
  <c r="E1726" i="2"/>
  <c r="D1726" i="2"/>
  <c r="C1726" i="2"/>
  <c r="B1726" i="2"/>
  <c r="A1726" i="2"/>
  <c r="E1725" i="2"/>
  <c r="D1725" i="2"/>
  <c r="C1725" i="2"/>
  <c r="B1725" i="2"/>
  <c r="A1725" i="2"/>
  <c r="E1724" i="2"/>
  <c r="D1724" i="2"/>
  <c r="C1724" i="2"/>
  <c r="B1724" i="2"/>
  <c r="A1724" i="2"/>
  <c r="E1723" i="2"/>
  <c r="D1723" i="2"/>
  <c r="C1723" i="2"/>
  <c r="B1723" i="2"/>
  <c r="A1723" i="2"/>
  <c r="E1722" i="2"/>
  <c r="D1722" i="2"/>
  <c r="C1722" i="2"/>
  <c r="B1722" i="2"/>
  <c r="A1722" i="2"/>
  <c r="E1721" i="2"/>
  <c r="D1721" i="2"/>
  <c r="C1721" i="2"/>
  <c r="B1721" i="2"/>
  <c r="A1721" i="2"/>
  <c r="E1720" i="2"/>
  <c r="D1720" i="2"/>
  <c r="C1720" i="2"/>
  <c r="B1720" i="2"/>
  <c r="A1720" i="2"/>
  <c r="E1719" i="2"/>
  <c r="D1719" i="2"/>
  <c r="C1719" i="2"/>
  <c r="B1719" i="2"/>
  <c r="A1719" i="2"/>
  <c r="E1718" i="2"/>
  <c r="D1718" i="2"/>
  <c r="C1718" i="2"/>
  <c r="B1718" i="2"/>
  <c r="A1718" i="2"/>
  <c r="E1717" i="2"/>
  <c r="D1717" i="2"/>
  <c r="C1717" i="2"/>
  <c r="B1717" i="2"/>
  <c r="A1717" i="2"/>
  <c r="E1716" i="2"/>
  <c r="D1716" i="2"/>
  <c r="C1716" i="2"/>
  <c r="B1716" i="2"/>
  <c r="A1716" i="2"/>
  <c r="E1715" i="2"/>
  <c r="D1715" i="2"/>
  <c r="C1715" i="2"/>
  <c r="B1715" i="2"/>
  <c r="A1715" i="2"/>
  <c r="E1714" i="2"/>
  <c r="D1714" i="2"/>
  <c r="C1714" i="2"/>
  <c r="B1714" i="2"/>
  <c r="A1714" i="2"/>
  <c r="E1713" i="2"/>
  <c r="D1713" i="2"/>
  <c r="C1713" i="2"/>
  <c r="B1713" i="2"/>
  <c r="A1713" i="2"/>
  <c r="E1712" i="2"/>
  <c r="D1712" i="2"/>
  <c r="C1712" i="2"/>
  <c r="B1712" i="2"/>
  <c r="A1712" i="2"/>
  <c r="E1711" i="2"/>
  <c r="D1711" i="2"/>
  <c r="C1711" i="2"/>
  <c r="B1711" i="2"/>
  <c r="A1711" i="2"/>
  <c r="E1710" i="2"/>
  <c r="D1710" i="2"/>
  <c r="C1710" i="2"/>
  <c r="B1710" i="2"/>
  <c r="A1710" i="2"/>
  <c r="E1709" i="2"/>
  <c r="D1709" i="2"/>
  <c r="C1709" i="2"/>
  <c r="B1709" i="2"/>
  <c r="A1709" i="2"/>
  <c r="E1708" i="2"/>
  <c r="D1708" i="2"/>
  <c r="C1708" i="2"/>
  <c r="B1708" i="2"/>
  <c r="A1708" i="2"/>
  <c r="E1707" i="2"/>
  <c r="D1707" i="2"/>
  <c r="C1707" i="2"/>
  <c r="B1707" i="2"/>
  <c r="A1707" i="2"/>
  <c r="E1706" i="2"/>
  <c r="D1706" i="2"/>
  <c r="C1706" i="2"/>
  <c r="B1706" i="2"/>
  <c r="A1706" i="2"/>
  <c r="E1705" i="2"/>
  <c r="D1705" i="2"/>
  <c r="C1705" i="2"/>
  <c r="B1705" i="2"/>
  <c r="A1705" i="2"/>
  <c r="E1704" i="2"/>
  <c r="D1704" i="2"/>
  <c r="C1704" i="2"/>
  <c r="B1704" i="2"/>
  <c r="A1704" i="2"/>
  <c r="E1703" i="2"/>
  <c r="D1703" i="2"/>
  <c r="C1703" i="2"/>
  <c r="B1703" i="2"/>
  <c r="A1703" i="2"/>
  <c r="E1702" i="2"/>
  <c r="D1702" i="2"/>
  <c r="C1702" i="2"/>
  <c r="B1702" i="2"/>
  <c r="A1702" i="2"/>
  <c r="E1701" i="2"/>
  <c r="D1701" i="2"/>
  <c r="C1701" i="2"/>
  <c r="B1701" i="2"/>
  <c r="A1701" i="2"/>
  <c r="E1700" i="2"/>
  <c r="D1700" i="2"/>
  <c r="C1700" i="2"/>
  <c r="B1700" i="2"/>
  <c r="A1700" i="2"/>
  <c r="E1699" i="2"/>
  <c r="D1699" i="2"/>
  <c r="C1699" i="2"/>
  <c r="B1699" i="2"/>
  <c r="A1699" i="2"/>
  <c r="E1698" i="2"/>
  <c r="D1698" i="2"/>
  <c r="C1698" i="2"/>
  <c r="B1698" i="2"/>
  <c r="A1698" i="2"/>
  <c r="E1697" i="2"/>
  <c r="D1697" i="2"/>
  <c r="C1697" i="2"/>
  <c r="B1697" i="2"/>
  <c r="A1697" i="2"/>
  <c r="E1696" i="2"/>
  <c r="D1696" i="2"/>
  <c r="C1696" i="2"/>
  <c r="B1696" i="2"/>
  <c r="A1696" i="2"/>
  <c r="E1695" i="2"/>
  <c r="D1695" i="2"/>
  <c r="C1695" i="2"/>
  <c r="B1695" i="2"/>
  <c r="A1695" i="2"/>
  <c r="E1694" i="2"/>
  <c r="D1694" i="2"/>
  <c r="C1694" i="2"/>
  <c r="B1694" i="2"/>
  <c r="A1694" i="2"/>
  <c r="E1693" i="2"/>
  <c r="D1693" i="2"/>
  <c r="C1693" i="2"/>
  <c r="B1693" i="2"/>
  <c r="A1693" i="2"/>
  <c r="E1692" i="2"/>
  <c r="D1692" i="2"/>
  <c r="C1692" i="2"/>
  <c r="B1692" i="2"/>
  <c r="A1692" i="2"/>
  <c r="E1691" i="2"/>
  <c r="D1691" i="2"/>
  <c r="C1691" i="2"/>
  <c r="B1691" i="2"/>
  <c r="A1691" i="2"/>
  <c r="E1690" i="2"/>
  <c r="D1690" i="2"/>
  <c r="C1690" i="2"/>
  <c r="B1690" i="2"/>
  <c r="A1690" i="2"/>
  <c r="E1689" i="2"/>
  <c r="D1689" i="2"/>
  <c r="C1689" i="2"/>
  <c r="B1689" i="2"/>
  <c r="A1689" i="2"/>
  <c r="E1688" i="2"/>
  <c r="D1688" i="2"/>
  <c r="C1688" i="2"/>
  <c r="B1688" i="2"/>
  <c r="A1688" i="2"/>
  <c r="E1687" i="2"/>
  <c r="D1687" i="2"/>
  <c r="C1687" i="2"/>
  <c r="B1687" i="2"/>
  <c r="A1687" i="2"/>
  <c r="E1686" i="2"/>
  <c r="D1686" i="2"/>
  <c r="C1686" i="2"/>
  <c r="B1686" i="2"/>
  <c r="A1686" i="2"/>
  <c r="E1685" i="2"/>
  <c r="D1685" i="2"/>
  <c r="C1685" i="2"/>
  <c r="B1685" i="2"/>
  <c r="A1685" i="2"/>
  <c r="E1684" i="2"/>
  <c r="D1684" i="2"/>
  <c r="C1684" i="2"/>
  <c r="B1684" i="2"/>
  <c r="A1684" i="2"/>
  <c r="E1683" i="2"/>
  <c r="D1683" i="2"/>
  <c r="C1683" i="2"/>
  <c r="B1683" i="2"/>
  <c r="A1683" i="2"/>
  <c r="E1682" i="2"/>
  <c r="D1682" i="2"/>
  <c r="C1682" i="2"/>
  <c r="B1682" i="2"/>
  <c r="A1682" i="2"/>
  <c r="E1681" i="2"/>
  <c r="D1681" i="2"/>
  <c r="C1681" i="2"/>
  <c r="B1681" i="2"/>
  <c r="A1681" i="2"/>
  <c r="E1680" i="2"/>
  <c r="D1680" i="2"/>
  <c r="C1680" i="2"/>
  <c r="B1680" i="2"/>
  <c r="A1680" i="2"/>
  <c r="E1679" i="2"/>
  <c r="D1679" i="2"/>
  <c r="C1679" i="2"/>
  <c r="B1679" i="2"/>
  <c r="A1679" i="2"/>
  <c r="E1678" i="2"/>
  <c r="D1678" i="2"/>
  <c r="C1678" i="2"/>
  <c r="B1678" i="2"/>
  <c r="A1678" i="2"/>
  <c r="E1677" i="2"/>
  <c r="D1677" i="2"/>
  <c r="C1677" i="2"/>
  <c r="B1677" i="2"/>
  <c r="A1677" i="2"/>
  <c r="E1676" i="2"/>
  <c r="D1676" i="2"/>
  <c r="C1676" i="2"/>
  <c r="B1676" i="2"/>
  <c r="A1676" i="2"/>
  <c r="E1675" i="2"/>
  <c r="D1675" i="2"/>
  <c r="C1675" i="2"/>
  <c r="B1675" i="2"/>
  <c r="A1675" i="2"/>
  <c r="E1674" i="2"/>
  <c r="D1674" i="2"/>
  <c r="C1674" i="2"/>
  <c r="B1674" i="2"/>
  <c r="A1674" i="2"/>
  <c r="E1673" i="2"/>
  <c r="D1673" i="2"/>
  <c r="C1673" i="2"/>
  <c r="B1673" i="2"/>
  <c r="A1673" i="2"/>
  <c r="E1672" i="2"/>
  <c r="D1672" i="2"/>
  <c r="C1672" i="2"/>
  <c r="B1672" i="2"/>
  <c r="A1672" i="2"/>
  <c r="E1671" i="2"/>
  <c r="D1671" i="2"/>
  <c r="C1671" i="2"/>
  <c r="B1671" i="2"/>
  <c r="A1671" i="2"/>
  <c r="E1670" i="2"/>
  <c r="D1670" i="2"/>
  <c r="C1670" i="2"/>
  <c r="B1670" i="2"/>
  <c r="A1670" i="2"/>
  <c r="E1669" i="2"/>
  <c r="D1669" i="2"/>
  <c r="C1669" i="2"/>
  <c r="B1669" i="2"/>
  <c r="A1669" i="2"/>
  <c r="E1668" i="2"/>
  <c r="D1668" i="2"/>
  <c r="C1668" i="2"/>
  <c r="B1668" i="2"/>
  <c r="A1668" i="2"/>
  <c r="E1667" i="2"/>
  <c r="D1667" i="2"/>
  <c r="C1667" i="2"/>
  <c r="B1667" i="2"/>
  <c r="A1667" i="2"/>
  <c r="E1666" i="2"/>
  <c r="D1666" i="2"/>
  <c r="C1666" i="2"/>
  <c r="B1666" i="2"/>
  <c r="A1666" i="2"/>
  <c r="E1665" i="2"/>
  <c r="D1665" i="2"/>
  <c r="C1665" i="2"/>
  <c r="B1665" i="2"/>
  <c r="A1665" i="2"/>
  <c r="E1664" i="2"/>
  <c r="D1664" i="2"/>
  <c r="C1664" i="2"/>
  <c r="B1664" i="2"/>
  <c r="A1664" i="2"/>
  <c r="E1663" i="2"/>
  <c r="D1663" i="2"/>
  <c r="C1663" i="2"/>
  <c r="B1663" i="2"/>
  <c r="A1663" i="2"/>
  <c r="E1662" i="2"/>
  <c r="D1662" i="2"/>
  <c r="C1662" i="2"/>
  <c r="B1662" i="2"/>
  <c r="A1662" i="2"/>
  <c r="E1661" i="2"/>
  <c r="D1661" i="2"/>
  <c r="C1661" i="2"/>
  <c r="B1661" i="2"/>
  <c r="A1661" i="2"/>
  <c r="E1660" i="2"/>
  <c r="D1660" i="2"/>
  <c r="C1660" i="2"/>
  <c r="B1660" i="2"/>
  <c r="A1660" i="2"/>
  <c r="E1659" i="2"/>
  <c r="D1659" i="2"/>
  <c r="C1659" i="2"/>
  <c r="B1659" i="2"/>
  <c r="A1659" i="2"/>
  <c r="E1658" i="2"/>
  <c r="D1658" i="2"/>
  <c r="C1658" i="2"/>
  <c r="B1658" i="2"/>
  <c r="A1658" i="2"/>
  <c r="E1657" i="2"/>
  <c r="D1657" i="2"/>
  <c r="C1657" i="2"/>
  <c r="B1657" i="2"/>
  <c r="A1657" i="2"/>
  <c r="E1656" i="2"/>
  <c r="D1656" i="2"/>
  <c r="C1656" i="2"/>
  <c r="B1656" i="2"/>
  <c r="A1656" i="2"/>
  <c r="E1655" i="2"/>
  <c r="D1655" i="2"/>
  <c r="C1655" i="2"/>
  <c r="B1655" i="2"/>
  <c r="A1655" i="2"/>
  <c r="E1654" i="2"/>
  <c r="D1654" i="2"/>
  <c r="C1654" i="2"/>
  <c r="B1654" i="2"/>
  <c r="A1654" i="2"/>
  <c r="E1653" i="2"/>
  <c r="D1653" i="2"/>
  <c r="C1653" i="2"/>
  <c r="B1653" i="2"/>
  <c r="A1653" i="2"/>
  <c r="E1652" i="2"/>
  <c r="D1652" i="2"/>
  <c r="C1652" i="2"/>
  <c r="B1652" i="2"/>
  <c r="A1652" i="2"/>
  <c r="E1651" i="2"/>
  <c r="D1651" i="2"/>
  <c r="C1651" i="2"/>
  <c r="B1651" i="2"/>
  <c r="A1651" i="2"/>
  <c r="E1650" i="2"/>
  <c r="D1650" i="2"/>
  <c r="C1650" i="2"/>
  <c r="B1650" i="2"/>
  <c r="A1650" i="2"/>
  <c r="E1649" i="2"/>
  <c r="D1649" i="2"/>
  <c r="C1649" i="2"/>
  <c r="B1649" i="2"/>
  <c r="A1649" i="2"/>
  <c r="E1648" i="2"/>
  <c r="D1648" i="2"/>
  <c r="C1648" i="2"/>
  <c r="B1648" i="2"/>
  <c r="A1648" i="2"/>
  <c r="E1647" i="2"/>
  <c r="D1647" i="2"/>
  <c r="C1647" i="2"/>
  <c r="B1647" i="2"/>
  <c r="A1647" i="2"/>
  <c r="E1646" i="2"/>
  <c r="D1646" i="2"/>
  <c r="C1646" i="2"/>
  <c r="B1646" i="2"/>
  <c r="A1646" i="2"/>
  <c r="E1645" i="2"/>
  <c r="D1645" i="2"/>
  <c r="C1645" i="2"/>
  <c r="B1645" i="2"/>
  <c r="A1645" i="2"/>
  <c r="E1644" i="2"/>
  <c r="D1644" i="2"/>
  <c r="C1644" i="2"/>
  <c r="B1644" i="2"/>
  <c r="A1644" i="2"/>
  <c r="E1643" i="2"/>
  <c r="D1643" i="2"/>
  <c r="C1643" i="2"/>
  <c r="B1643" i="2"/>
  <c r="A1643" i="2"/>
  <c r="E1642" i="2"/>
  <c r="D1642" i="2"/>
  <c r="C1642" i="2"/>
  <c r="B1642" i="2"/>
  <c r="A1642" i="2"/>
  <c r="E1641" i="2"/>
  <c r="D1641" i="2"/>
  <c r="C1641" i="2"/>
  <c r="B1641" i="2"/>
  <c r="A1641" i="2"/>
  <c r="E1640" i="2"/>
  <c r="D1640" i="2"/>
  <c r="C1640" i="2"/>
  <c r="B1640" i="2"/>
  <c r="A1640" i="2"/>
  <c r="E1639" i="2"/>
  <c r="D1639" i="2"/>
  <c r="C1639" i="2"/>
  <c r="B1639" i="2"/>
  <c r="A1639" i="2"/>
  <c r="E1638" i="2"/>
  <c r="D1638" i="2"/>
  <c r="C1638" i="2"/>
  <c r="B1638" i="2"/>
  <c r="A1638" i="2"/>
  <c r="E1637" i="2"/>
  <c r="D1637" i="2"/>
  <c r="C1637" i="2"/>
  <c r="B1637" i="2"/>
  <c r="A1637" i="2"/>
  <c r="E1636" i="2"/>
  <c r="D1636" i="2"/>
  <c r="C1636" i="2"/>
  <c r="B1636" i="2"/>
  <c r="A1636" i="2"/>
  <c r="E1635" i="2"/>
  <c r="D1635" i="2"/>
  <c r="C1635" i="2"/>
  <c r="B1635" i="2"/>
  <c r="A1635" i="2"/>
  <c r="E1634" i="2"/>
  <c r="D1634" i="2"/>
  <c r="C1634" i="2"/>
  <c r="B1634" i="2"/>
  <c r="A1634" i="2"/>
  <c r="E1633" i="2"/>
  <c r="D1633" i="2"/>
  <c r="C1633" i="2"/>
  <c r="B1633" i="2"/>
  <c r="A1633" i="2"/>
  <c r="E1632" i="2"/>
  <c r="D1632" i="2"/>
  <c r="C1632" i="2"/>
  <c r="B1632" i="2"/>
  <c r="A1632" i="2"/>
  <c r="E1631" i="2"/>
  <c r="D1631" i="2"/>
  <c r="C1631" i="2"/>
  <c r="B1631" i="2"/>
  <c r="A1631" i="2"/>
  <c r="E1630" i="2"/>
  <c r="D1630" i="2"/>
  <c r="C1630" i="2"/>
  <c r="B1630" i="2"/>
  <c r="A1630" i="2"/>
  <c r="E1629" i="2"/>
  <c r="D1629" i="2"/>
  <c r="C1629" i="2"/>
  <c r="B1629" i="2"/>
  <c r="A1629" i="2"/>
  <c r="E1628" i="2"/>
  <c r="D1628" i="2"/>
  <c r="C1628" i="2"/>
  <c r="B1628" i="2"/>
  <c r="A1628" i="2"/>
  <c r="E1627" i="2"/>
  <c r="D1627" i="2"/>
  <c r="C1627" i="2"/>
  <c r="B1627" i="2"/>
  <c r="A1627" i="2"/>
  <c r="E1626" i="2"/>
  <c r="D1626" i="2"/>
  <c r="C1626" i="2"/>
  <c r="B1626" i="2"/>
  <c r="A1626" i="2"/>
  <c r="E1625" i="2"/>
  <c r="D1625" i="2"/>
  <c r="C1625" i="2"/>
  <c r="B1625" i="2"/>
  <c r="A1625" i="2"/>
  <c r="E1624" i="2"/>
  <c r="D1624" i="2"/>
  <c r="C1624" i="2"/>
  <c r="B1624" i="2"/>
  <c r="A1624" i="2"/>
  <c r="E1623" i="2"/>
  <c r="D1623" i="2"/>
  <c r="C1623" i="2"/>
  <c r="B1623" i="2"/>
  <c r="A1623" i="2"/>
  <c r="E1622" i="2"/>
  <c r="D1622" i="2"/>
  <c r="C1622" i="2"/>
  <c r="B1622" i="2"/>
  <c r="A1622" i="2"/>
  <c r="E1621" i="2"/>
  <c r="D1621" i="2"/>
  <c r="C1621" i="2"/>
  <c r="B1621" i="2"/>
  <c r="A1621" i="2"/>
  <c r="E1620" i="2"/>
  <c r="D1620" i="2"/>
  <c r="C1620" i="2"/>
  <c r="B1620" i="2"/>
  <c r="A1620" i="2"/>
  <c r="E1619" i="2"/>
  <c r="D1619" i="2"/>
  <c r="C1619" i="2"/>
  <c r="B1619" i="2"/>
  <c r="A1619" i="2"/>
  <c r="E1618" i="2"/>
  <c r="D1618" i="2"/>
  <c r="C1618" i="2"/>
  <c r="B1618" i="2"/>
  <c r="A1618" i="2"/>
  <c r="E1617" i="2"/>
  <c r="D1617" i="2"/>
  <c r="C1617" i="2"/>
  <c r="B1617" i="2"/>
  <c r="A1617" i="2"/>
  <c r="E1616" i="2"/>
  <c r="D1616" i="2"/>
  <c r="C1616" i="2"/>
  <c r="B1616" i="2"/>
  <c r="A1616" i="2"/>
  <c r="E1615" i="2"/>
  <c r="D1615" i="2"/>
  <c r="C1615" i="2"/>
  <c r="B1615" i="2"/>
  <c r="A1615" i="2"/>
  <c r="E1614" i="2"/>
  <c r="D1614" i="2"/>
  <c r="C1614" i="2"/>
  <c r="B1614" i="2"/>
  <c r="A1614" i="2"/>
  <c r="E1613" i="2"/>
  <c r="D1613" i="2"/>
  <c r="C1613" i="2"/>
  <c r="B1613" i="2"/>
  <c r="A1613" i="2"/>
  <c r="E1612" i="2"/>
  <c r="D1612" i="2"/>
  <c r="C1612" i="2"/>
  <c r="B1612" i="2"/>
  <c r="A1612" i="2"/>
  <c r="E1611" i="2"/>
  <c r="D1611" i="2"/>
  <c r="C1611" i="2"/>
  <c r="B1611" i="2"/>
  <c r="A1611" i="2"/>
  <c r="E1610" i="2"/>
  <c r="D1610" i="2"/>
  <c r="C1610" i="2"/>
  <c r="B1610" i="2"/>
  <c r="A1610" i="2"/>
  <c r="E1609" i="2"/>
  <c r="D1609" i="2"/>
  <c r="C1609" i="2"/>
  <c r="B1609" i="2"/>
  <c r="A1609" i="2"/>
  <c r="E1608" i="2"/>
  <c r="D1608" i="2"/>
  <c r="C1608" i="2"/>
  <c r="B1608" i="2"/>
  <c r="A1608" i="2"/>
  <c r="E1607" i="2"/>
  <c r="D1607" i="2"/>
  <c r="C1607" i="2"/>
  <c r="B1607" i="2"/>
  <c r="A1607" i="2"/>
  <c r="E1606" i="2"/>
  <c r="D1606" i="2"/>
  <c r="C1606" i="2"/>
  <c r="B1606" i="2"/>
  <c r="A1606" i="2"/>
  <c r="E1605" i="2"/>
  <c r="D1605" i="2"/>
  <c r="C1605" i="2"/>
  <c r="B1605" i="2"/>
  <c r="A1605" i="2"/>
  <c r="E1604" i="2"/>
  <c r="D1604" i="2"/>
  <c r="C1604" i="2"/>
  <c r="B1604" i="2"/>
  <c r="A1604" i="2"/>
  <c r="E1603" i="2"/>
  <c r="D1603" i="2"/>
  <c r="C1603" i="2"/>
  <c r="B1603" i="2"/>
  <c r="A1603" i="2"/>
  <c r="E1602" i="2"/>
  <c r="D1602" i="2"/>
  <c r="C1602" i="2"/>
  <c r="B1602" i="2"/>
  <c r="A1602" i="2"/>
  <c r="E1601" i="2"/>
  <c r="D1601" i="2"/>
  <c r="C1601" i="2"/>
  <c r="B1601" i="2"/>
  <c r="A1601" i="2"/>
  <c r="E1600" i="2"/>
  <c r="D1600" i="2"/>
  <c r="C1600" i="2"/>
  <c r="B1600" i="2"/>
  <c r="A1600" i="2"/>
  <c r="E1599" i="2"/>
  <c r="D1599" i="2"/>
  <c r="C1599" i="2"/>
  <c r="B1599" i="2"/>
  <c r="A1599" i="2"/>
  <c r="E1598" i="2"/>
  <c r="D1598" i="2"/>
  <c r="C1598" i="2"/>
  <c r="B1598" i="2"/>
  <c r="A1598" i="2"/>
  <c r="E1597" i="2"/>
  <c r="D1597" i="2"/>
  <c r="C1597" i="2"/>
  <c r="B1597" i="2"/>
  <c r="A1597" i="2"/>
  <c r="E1596" i="2"/>
  <c r="D1596" i="2"/>
  <c r="C1596" i="2"/>
  <c r="B1596" i="2"/>
  <c r="A1596" i="2"/>
  <c r="E1595" i="2"/>
  <c r="D1595" i="2"/>
  <c r="C1595" i="2"/>
  <c r="B1595" i="2"/>
  <c r="A1595" i="2"/>
  <c r="E1594" i="2"/>
  <c r="D1594" i="2"/>
  <c r="C1594" i="2"/>
  <c r="B1594" i="2"/>
  <c r="A1594" i="2"/>
  <c r="E1593" i="2"/>
  <c r="D1593" i="2"/>
  <c r="C1593" i="2"/>
  <c r="B1593" i="2"/>
  <c r="A1593" i="2"/>
  <c r="E1592" i="2"/>
  <c r="D1592" i="2"/>
  <c r="C1592" i="2"/>
  <c r="B1592" i="2"/>
  <c r="A1592" i="2"/>
  <c r="E1591" i="2"/>
  <c r="D1591" i="2"/>
  <c r="C1591" i="2"/>
  <c r="B1591" i="2"/>
  <c r="A1591" i="2"/>
  <c r="E1590" i="2"/>
  <c r="D1590" i="2"/>
  <c r="C1590" i="2"/>
  <c r="B1590" i="2"/>
  <c r="A1590" i="2"/>
  <c r="E1589" i="2"/>
  <c r="D1589" i="2"/>
  <c r="C1589" i="2"/>
  <c r="B1589" i="2"/>
  <c r="A1589" i="2"/>
  <c r="E1588" i="2"/>
  <c r="D1588" i="2"/>
  <c r="C1588" i="2"/>
  <c r="B1588" i="2"/>
  <c r="A1588" i="2"/>
  <c r="E1587" i="2"/>
  <c r="D1587" i="2"/>
  <c r="C1587" i="2"/>
  <c r="B1587" i="2"/>
  <c r="A1587" i="2"/>
  <c r="E1586" i="2"/>
  <c r="D1586" i="2"/>
  <c r="C1586" i="2"/>
  <c r="B1586" i="2"/>
  <c r="A1586" i="2"/>
  <c r="E1585" i="2"/>
  <c r="D1585" i="2"/>
  <c r="C1585" i="2"/>
  <c r="B1585" i="2"/>
  <c r="A1585" i="2"/>
  <c r="E1584" i="2"/>
  <c r="D1584" i="2"/>
  <c r="C1584" i="2"/>
  <c r="B1584" i="2"/>
  <c r="A1584" i="2"/>
  <c r="E1583" i="2"/>
  <c r="D1583" i="2"/>
  <c r="C1583" i="2"/>
  <c r="B1583" i="2"/>
  <c r="A1583" i="2"/>
  <c r="E1582" i="2"/>
  <c r="D1582" i="2"/>
  <c r="C1582" i="2"/>
  <c r="B1582" i="2"/>
  <c r="A1582" i="2"/>
  <c r="E1581" i="2"/>
  <c r="D1581" i="2"/>
  <c r="C1581" i="2"/>
  <c r="B1581" i="2"/>
  <c r="A1581" i="2"/>
  <c r="E1580" i="2"/>
  <c r="D1580" i="2"/>
  <c r="C1580" i="2"/>
  <c r="B1580" i="2"/>
  <c r="A1580" i="2"/>
  <c r="E1579" i="2"/>
  <c r="D1579" i="2"/>
  <c r="C1579" i="2"/>
  <c r="B1579" i="2"/>
  <c r="A1579" i="2"/>
  <c r="E1578" i="2"/>
  <c r="D1578" i="2"/>
  <c r="C1578" i="2"/>
  <c r="B1578" i="2"/>
  <c r="A1578" i="2"/>
  <c r="E1577" i="2"/>
  <c r="D1577" i="2"/>
  <c r="C1577" i="2"/>
  <c r="B1577" i="2"/>
  <c r="A1577" i="2"/>
  <c r="E1576" i="2"/>
  <c r="D1576" i="2"/>
  <c r="C1576" i="2"/>
  <c r="B1576" i="2"/>
  <c r="A1576" i="2"/>
  <c r="E1575" i="2"/>
  <c r="D1575" i="2"/>
  <c r="C1575" i="2"/>
  <c r="B1575" i="2"/>
  <c r="A1575" i="2"/>
  <c r="E1574" i="2"/>
  <c r="D1574" i="2"/>
  <c r="C1574" i="2"/>
  <c r="B1574" i="2"/>
  <c r="A1574" i="2"/>
  <c r="E1573" i="2"/>
  <c r="D1573" i="2"/>
  <c r="C1573" i="2"/>
  <c r="B1573" i="2"/>
  <c r="A1573" i="2"/>
  <c r="E1572" i="2"/>
  <c r="D1572" i="2"/>
  <c r="C1572" i="2"/>
  <c r="B1572" i="2"/>
  <c r="A1572" i="2"/>
  <c r="E1571" i="2"/>
  <c r="D1571" i="2"/>
  <c r="C1571" i="2"/>
  <c r="B1571" i="2"/>
  <c r="A1571" i="2"/>
  <c r="E1570" i="2"/>
  <c r="D1570" i="2"/>
  <c r="C1570" i="2"/>
  <c r="B1570" i="2"/>
  <c r="A1570" i="2"/>
  <c r="E1569" i="2"/>
  <c r="D1569" i="2"/>
  <c r="C1569" i="2"/>
  <c r="B1569" i="2"/>
  <c r="A1569" i="2"/>
  <c r="E1568" i="2"/>
  <c r="D1568" i="2"/>
  <c r="C1568" i="2"/>
  <c r="B1568" i="2"/>
  <c r="A1568" i="2"/>
  <c r="E1567" i="2"/>
  <c r="D1567" i="2"/>
  <c r="C1567" i="2"/>
  <c r="B1567" i="2"/>
  <c r="A1567" i="2"/>
  <c r="E1566" i="2"/>
  <c r="D1566" i="2"/>
  <c r="C1566" i="2"/>
  <c r="B1566" i="2"/>
  <c r="A1566" i="2"/>
  <c r="E1565" i="2"/>
  <c r="D1565" i="2"/>
  <c r="C1565" i="2"/>
  <c r="B1565" i="2"/>
  <c r="A1565" i="2"/>
  <c r="E1564" i="2"/>
  <c r="D1564" i="2"/>
  <c r="C1564" i="2"/>
  <c r="B1564" i="2"/>
  <c r="A1564" i="2"/>
  <c r="E1563" i="2"/>
  <c r="D1563" i="2"/>
  <c r="C1563" i="2"/>
  <c r="B1563" i="2"/>
  <c r="A1563" i="2"/>
  <c r="E1562" i="2"/>
  <c r="D1562" i="2"/>
  <c r="C1562" i="2"/>
  <c r="B1562" i="2"/>
  <c r="A1562" i="2"/>
  <c r="E1561" i="2"/>
  <c r="D1561" i="2"/>
  <c r="C1561" i="2"/>
  <c r="B1561" i="2"/>
  <c r="A1561" i="2"/>
  <c r="E1560" i="2"/>
  <c r="D1560" i="2"/>
  <c r="C1560" i="2"/>
  <c r="B1560" i="2"/>
  <c r="A1560" i="2"/>
  <c r="E1559" i="2"/>
  <c r="D1559" i="2"/>
  <c r="C1559" i="2"/>
  <c r="B1559" i="2"/>
  <c r="A1559" i="2"/>
  <c r="E1558" i="2"/>
  <c r="D1558" i="2"/>
  <c r="C1558" i="2"/>
  <c r="B1558" i="2"/>
  <c r="A1558" i="2"/>
  <c r="E1557" i="2"/>
  <c r="D1557" i="2"/>
  <c r="C1557" i="2"/>
  <c r="B1557" i="2"/>
  <c r="A1557" i="2"/>
  <c r="E1556" i="2"/>
  <c r="D1556" i="2"/>
  <c r="C1556" i="2"/>
  <c r="B1556" i="2"/>
  <c r="A1556" i="2"/>
  <c r="E1555" i="2"/>
  <c r="D1555" i="2"/>
  <c r="C1555" i="2"/>
  <c r="B1555" i="2"/>
  <c r="A1555" i="2"/>
  <c r="E1554" i="2"/>
  <c r="D1554" i="2"/>
  <c r="C1554" i="2"/>
  <c r="B1554" i="2"/>
  <c r="A1554" i="2"/>
  <c r="E1553" i="2"/>
  <c r="D1553" i="2"/>
  <c r="C1553" i="2"/>
  <c r="B1553" i="2"/>
  <c r="A1553" i="2"/>
  <c r="E1552" i="2"/>
  <c r="D1552" i="2"/>
  <c r="C1552" i="2"/>
  <c r="B1552" i="2"/>
  <c r="A1552" i="2"/>
  <c r="E1551" i="2"/>
  <c r="D1551" i="2"/>
  <c r="C1551" i="2"/>
  <c r="B1551" i="2"/>
  <c r="A1551" i="2"/>
  <c r="E1550" i="2"/>
  <c r="D1550" i="2"/>
  <c r="C1550" i="2"/>
  <c r="B1550" i="2"/>
  <c r="A1550" i="2"/>
  <c r="E1549" i="2"/>
  <c r="D1549" i="2"/>
  <c r="C1549" i="2"/>
  <c r="B1549" i="2"/>
  <c r="A1549" i="2"/>
  <c r="E1548" i="2"/>
  <c r="D1548" i="2"/>
  <c r="C1548" i="2"/>
  <c r="B1548" i="2"/>
  <c r="A1548" i="2"/>
  <c r="E1547" i="2"/>
  <c r="D1547" i="2"/>
  <c r="C1547" i="2"/>
  <c r="B1547" i="2"/>
  <c r="A1547" i="2"/>
  <c r="E1546" i="2"/>
  <c r="D1546" i="2"/>
  <c r="C1546" i="2"/>
  <c r="B1546" i="2"/>
  <c r="A1546" i="2"/>
  <c r="E1545" i="2"/>
  <c r="D1545" i="2"/>
  <c r="C1545" i="2"/>
  <c r="B1545" i="2"/>
  <c r="A1545" i="2"/>
  <c r="E1544" i="2"/>
  <c r="D1544" i="2"/>
  <c r="C1544" i="2"/>
  <c r="B1544" i="2"/>
  <c r="A1544" i="2"/>
  <c r="E1543" i="2"/>
  <c r="D1543" i="2"/>
  <c r="C1543" i="2"/>
  <c r="B1543" i="2"/>
  <c r="A1543" i="2"/>
  <c r="E1542" i="2"/>
  <c r="D1542" i="2"/>
  <c r="C1542" i="2"/>
  <c r="B1542" i="2"/>
  <c r="A1542" i="2"/>
  <c r="E1541" i="2"/>
  <c r="D1541" i="2"/>
  <c r="C1541" i="2"/>
  <c r="B1541" i="2"/>
  <c r="A1541" i="2"/>
  <c r="E1540" i="2"/>
  <c r="D1540" i="2"/>
  <c r="C1540" i="2"/>
  <c r="B1540" i="2"/>
  <c r="A1540" i="2"/>
  <c r="E1539" i="2"/>
  <c r="D1539" i="2"/>
  <c r="C1539" i="2"/>
  <c r="B1539" i="2"/>
  <c r="A1539" i="2"/>
  <c r="E1538" i="2"/>
  <c r="D1538" i="2"/>
  <c r="C1538" i="2"/>
  <c r="B1538" i="2"/>
  <c r="A1538" i="2"/>
  <c r="E1537" i="2"/>
  <c r="D1537" i="2"/>
  <c r="C1537" i="2"/>
  <c r="B1537" i="2"/>
  <c r="A1537" i="2"/>
  <c r="E1536" i="2"/>
  <c r="D1536" i="2"/>
  <c r="C1536" i="2"/>
  <c r="B1536" i="2"/>
  <c r="A1536" i="2"/>
  <c r="E1535" i="2"/>
  <c r="D1535" i="2"/>
  <c r="C1535" i="2"/>
  <c r="B1535" i="2"/>
  <c r="A1535" i="2"/>
  <c r="E1534" i="2"/>
  <c r="D1534" i="2"/>
  <c r="C1534" i="2"/>
  <c r="B1534" i="2"/>
  <c r="A1534" i="2"/>
  <c r="E1533" i="2"/>
  <c r="D1533" i="2"/>
  <c r="C1533" i="2"/>
  <c r="B1533" i="2"/>
  <c r="A1533" i="2"/>
  <c r="E1532" i="2"/>
  <c r="D1532" i="2"/>
  <c r="C1532" i="2"/>
  <c r="B1532" i="2"/>
  <c r="A1532" i="2"/>
  <c r="E1531" i="2"/>
  <c r="D1531" i="2"/>
  <c r="C1531" i="2"/>
  <c r="B1531" i="2"/>
  <c r="A1531" i="2"/>
  <c r="E1530" i="2"/>
  <c r="D1530" i="2"/>
  <c r="C1530" i="2"/>
  <c r="B1530" i="2"/>
  <c r="A1530" i="2"/>
  <c r="E1529" i="2"/>
  <c r="D1529" i="2"/>
  <c r="C1529" i="2"/>
  <c r="B1529" i="2"/>
  <c r="A1529" i="2"/>
  <c r="E1528" i="2"/>
  <c r="D1528" i="2"/>
  <c r="C1528" i="2"/>
  <c r="B1528" i="2"/>
  <c r="A1528" i="2"/>
  <c r="E1527" i="2"/>
  <c r="D1527" i="2"/>
  <c r="C1527" i="2"/>
  <c r="B1527" i="2"/>
  <c r="A1527" i="2"/>
  <c r="E1526" i="2"/>
  <c r="D1526" i="2"/>
  <c r="C1526" i="2"/>
  <c r="B1526" i="2"/>
  <c r="A1526" i="2"/>
  <c r="E1525" i="2"/>
  <c r="D1525" i="2"/>
  <c r="C1525" i="2"/>
  <c r="B1525" i="2"/>
  <c r="A1525" i="2"/>
  <c r="E1524" i="2"/>
  <c r="D1524" i="2"/>
  <c r="C1524" i="2"/>
  <c r="B1524" i="2"/>
  <c r="A1524" i="2"/>
  <c r="E1523" i="2"/>
  <c r="D1523" i="2"/>
  <c r="C1523" i="2"/>
  <c r="B1523" i="2"/>
  <c r="A1523" i="2"/>
  <c r="E1522" i="2"/>
  <c r="D1522" i="2"/>
  <c r="C1522" i="2"/>
  <c r="B1522" i="2"/>
  <c r="A1522" i="2"/>
  <c r="E1521" i="2"/>
  <c r="D1521" i="2"/>
  <c r="C1521" i="2"/>
  <c r="B1521" i="2"/>
  <c r="A1521" i="2"/>
  <c r="E1520" i="2"/>
  <c r="D1520" i="2"/>
  <c r="C1520" i="2"/>
  <c r="B1520" i="2"/>
  <c r="A1520" i="2"/>
  <c r="E1519" i="2"/>
  <c r="D1519" i="2"/>
  <c r="C1519" i="2"/>
  <c r="B1519" i="2"/>
  <c r="A1519" i="2"/>
  <c r="E1518" i="2"/>
  <c r="D1518" i="2"/>
  <c r="C1518" i="2"/>
  <c r="B1518" i="2"/>
  <c r="A1518" i="2"/>
  <c r="E1517" i="2"/>
  <c r="D1517" i="2"/>
  <c r="C1517" i="2"/>
  <c r="B1517" i="2"/>
  <c r="A1517" i="2"/>
  <c r="E1516" i="2"/>
  <c r="D1516" i="2"/>
  <c r="C1516" i="2"/>
  <c r="B1516" i="2"/>
  <c r="A1516" i="2"/>
  <c r="E1515" i="2"/>
  <c r="D1515" i="2"/>
  <c r="C1515" i="2"/>
  <c r="B1515" i="2"/>
  <c r="A1515" i="2"/>
  <c r="E1514" i="2"/>
  <c r="D1514" i="2"/>
  <c r="C1514" i="2"/>
  <c r="B1514" i="2"/>
  <c r="A1514" i="2"/>
  <c r="E1513" i="2"/>
  <c r="D1513" i="2"/>
  <c r="C1513" i="2"/>
  <c r="B1513" i="2"/>
  <c r="A1513" i="2"/>
  <c r="E1512" i="2"/>
  <c r="D1512" i="2"/>
  <c r="C1512" i="2"/>
  <c r="B1512" i="2"/>
  <c r="A1512" i="2"/>
  <c r="E1511" i="2"/>
  <c r="D1511" i="2"/>
  <c r="C1511" i="2"/>
  <c r="B1511" i="2"/>
  <c r="A1511" i="2"/>
  <c r="E1510" i="2"/>
  <c r="D1510" i="2"/>
  <c r="C1510" i="2"/>
  <c r="B1510" i="2"/>
  <c r="A1510" i="2"/>
  <c r="E1509" i="2"/>
  <c r="D1509" i="2"/>
  <c r="C1509" i="2"/>
  <c r="B1509" i="2"/>
  <c r="A1509" i="2"/>
  <c r="E1508" i="2"/>
  <c r="D1508" i="2"/>
  <c r="C1508" i="2"/>
  <c r="B1508" i="2"/>
  <c r="A1508" i="2"/>
  <c r="E1507" i="2"/>
  <c r="D1507" i="2"/>
  <c r="C1507" i="2"/>
  <c r="B1507" i="2"/>
  <c r="A1507" i="2"/>
  <c r="E1506" i="2"/>
  <c r="D1506" i="2"/>
  <c r="C1506" i="2"/>
  <c r="B1506" i="2"/>
  <c r="A1506" i="2"/>
  <c r="E1505" i="2"/>
  <c r="D1505" i="2"/>
  <c r="C1505" i="2"/>
  <c r="B1505" i="2"/>
  <c r="A1505" i="2"/>
  <c r="E1504" i="2"/>
  <c r="D1504" i="2"/>
  <c r="C1504" i="2"/>
  <c r="B1504" i="2"/>
  <c r="A1504" i="2"/>
  <c r="E1503" i="2"/>
  <c r="D1503" i="2"/>
  <c r="C1503" i="2"/>
  <c r="B1503" i="2"/>
  <c r="A1503" i="2"/>
  <c r="E1502" i="2"/>
  <c r="D1502" i="2"/>
  <c r="C1502" i="2"/>
  <c r="B1502" i="2"/>
  <c r="A1502" i="2"/>
  <c r="E1501" i="2"/>
  <c r="D1501" i="2"/>
  <c r="C1501" i="2"/>
  <c r="B1501" i="2"/>
  <c r="A1501" i="2"/>
  <c r="E1500" i="2"/>
  <c r="D1500" i="2"/>
  <c r="C1500" i="2"/>
  <c r="B1500" i="2"/>
  <c r="A1500" i="2"/>
  <c r="E1499" i="2"/>
  <c r="D1499" i="2"/>
  <c r="C1499" i="2"/>
  <c r="B1499" i="2"/>
  <c r="A1499" i="2"/>
  <c r="E1498" i="2"/>
  <c r="D1498" i="2"/>
  <c r="C1498" i="2"/>
  <c r="B1498" i="2"/>
  <c r="A1498" i="2"/>
  <c r="E1497" i="2"/>
  <c r="D1497" i="2"/>
  <c r="C1497" i="2"/>
  <c r="B1497" i="2"/>
  <c r="A1497" i="2"/>
  <c r="E1496" i="2"/>
  <c r="D1496" i="2"/>
  <c r="C1496" i="2"/>
  <c r="B1496" i="2"/>
  <c r="A1496" i="2"/>
  <c r="E1495" i="2"/>
  <c r="D1495" i="2"/>
  <c r="C1495" i="2"/>
  <c r="B1495" i="2"/>
  <c r="A1495" i="2"/>
  <c r="E1494" i="2"/>
  <c r="D1494" i="2"/>
  <c r="C1494" i="2"/>
  <c r="B1494" i="2"/>
  <c r="A1494" i="2"/>
  <c r="E1493" i="2"/>
  <c r="D1493" i="2"/>
  <c r="C1493" i="2"/>
  <c r="B1493" i="2"/>
  <c r="A1493" i="2"/>
  <c r="E1492" i="2"/>
  <c r="D1492" i="2"/>
  <c r="C1492" i="2"/>
  <c r="B1492" i="2"/>
  <c r="A1492" i="2"/>
  <c r="E1491" i="2"/>
  <c r="D1491" i="2"/>
  <c r="C1491" i="2"/>
  <c r="B1491" i="2"/>
  <c r="A1491" i="2"/>
  <c r="E1490" i="2"/>
  <c r="D1490" i="2"/>
  <c r="C1490" i="2"/>
  <c r="B1490" i="2"/>
  <c r="A1490" i="2"/>
  <c r="E1489" i="2"/>
  <c r="D1489" i="2"/>
  <c r="C1489" i="2"/>
  <c r="B1489" i="2"/>
  <c r="A1489" i="2"/>
  <c r="E1488" i="2"/>
  <c r="D1488" i="2"/>
  <c r="C1488" i="2"/>
  <c r="B1488" i="2"/>
  <c r="A1488" i="2"/>
  <c r="E1487" i="2"/>
  <c r="D1487" i="2"/>
  <c r="C1487" i="2"/>
  <c r="B1487" i="2"/>
  <c r="A1487" i="2"/>
  <c r="E1486" i="2"/>
  <c r="D1486" i="2"/>
  <c r="C1486" i="2"/>
  <c r="B1486" i="2"/>
  <c r="A1486" i="2"/>
  <c r="E1485" i="2"/>
  <c r="D1485" i="2"/>
  <c r="C1485" i="2"/>
  <c r="B1485" i="2"/>
  <c r="A1485" i="2"/>
  <c r="E1484" i="2"/>
  <c r="D1484" i="2"/>
  <c r="C1484" i="2"/>
  <c r="B1484" i="2"/>
  <c r="A1484" i="2"/>
  <c r="E1483" i="2"/>
  <c r="D1483" i="2"/>
  <c r="C1483" i="2"/>
  <c r="B1483" i="2"/>
  <c r="A1483" i="2"/>
  <c r="E1482" i="2"/>
  <c r="D1482" i="2"/>
  <c r="C1482" i="2"/>
  <c r="B1482" i="2"/>
  <c r="A1482" i="2"/>
  <c r="E1481" i="2"/>
  <c r="D1481" i="2"/>
  <c r="C1481" i="2"/>
  <c r="B1481" i="2"/>
  <c r="A1481" i="2"/>
  <c r="E1480" i="2"/>
  <c r="D1480" i="2"/>
  <c r="C1480" i="2"/>
  <c r="B1480" i="2"/>
  <c r="A1480" i="2"/>
  <c r="E1479" i="2"/>
  <c r="D1479" i="2"/>
  <c r="C1479" i="2"/>
  <c r="B1479" i="2"/>
  <c r="A1479" i="2"/>
  <c r="E1478" i="2"/>
  <c r="D1478" i="2"/>
  <c r="C1478" i="2"/>
  <c r="B1478" i="2"/>
  <c r="A1478" i="2"/>
  <c r="E1477" i="2"/>
  <c r="D1477" i="2"/>
  <c r="C1477" i="2"/>
  <c r="B1477" i="2"/>
  <c r="A1477" i="2"/>
  <c r="E1476" i="2"/>
  <c r="D1476" i="2"/>
  <c r="C1476" i="2"/>
  <c r="B1476" i="2"/>
  <c r="A1476" i="2"/>
  <c r="E1475" i="2"/>
  <c r="D1475" i="2"/>
  <c r="C1475" i="2"/>
  <c r="B1475" i="2"/>
  <c r="A1475" i="2"/>
  <c r="E1474" i="2"/>
  <c r="D1474" i="2"/>
  <c r="C1474" i="2"/>
  <c r="B1474" i="2"/>
  <c r="A1474" i="2"/>
  <c r="E1473" i="2"/>
  <c r="D1473" i="2"/>
  <c r="C1473" i="2"/>
  <c r="B1473" i="2"/>
  <c r="A1473" i="2"/>
  <c r="E1472" i="2"/>
  <c r="D1472" i="2"/>
  <c r="C1472" i="2"/>
  <c r="B1472" i="2"/>
  <c r="A1472" i="2"/>
  <c r="E1471" i="2"/>
  <c r="D1471" i="2"/>
  <c r="C1471" i="2"/>
  <c r="B1471" i="2"/>
  <c r="A1471" i="2"/>
  <c r="E1470" i="2"/>
  <c r="D1470" i="2"/>
  <c r="C1470" i="2"/>
  <c r="B1470" i="2"/>
  <c r="A1470" i="2"/>
  <c r="E1469" i="2"/>
  <c r="D1469" i="2"/>
  <c r="C1469" i="2"/>
  <c r="B1469" i="2"/>
  <c r="A1469" i="2"/>
  <c r="E1468" i="2"/>
  <c r="D1468" i="2"/>
  <c r="C1468" i="2"/>
  <c r="B1468" i="2"/>
  <c r="A1468" i="2"/>
  <c r="E1467" i="2"/>
  <c r="D1467" i="2"/>
  <c r="C1467" i="2"/>
  <c r="B1467" i="2"/>
  <c r="A1467" i="2"/>
  <c r="E1466" i="2"/>
  <c r="D1466" i="2"/>
  <c r="C1466" i="2"/>
  <c r="B1466" i="2"/>
  <c r="A1466" i="2"/>
  <c r="E1465" i="2"/>
  <c r="D1465" i="2"/>
  <c r="C1465" i="2"/>
  <c r="B1465" i="2"/>
  <c r="A1465" i="2"/>
  <c r="E1464" i="2"/>
  <c r="D1464" i="2"/>
  <c r="C1464" i="2"/>
  <c r="B1464" i="2"/>
  <c r="A1464" i="2"/>
  <c r="E1463" i="2"/>
  <c r="D1463" i="2"/>
  <c r="C1463" i="2"/>
  <c r="B1463" i="2"/>
  <c r="A1463" i="2"/>
  <c r="E1462" i="2"/>
  <c r="D1462" i="2"/>
  <c r="C1462" i="2"/>
  <c r="B1462" i="2"/>
  <c r="A1462" i="2"/>
  <c r="E1461" i="2"/>
  <c r="D1461" i="2"/>
  <c r="C1461" i="2"/>
  <c r="B1461" i="2"/>
  <c r="A1461" i="2"/>
  <c r="E1460" i="2"/>
  <c r="D1460" i="2"/>
  <c r="C1460" i="2"/>
  <c r="B1460" i="2"/>
  <c r="A1460" i="2"/>
  <c r="E1459" i="2"/>
  <c r="D1459" i="2"/>
  <c r="C1459" i="2"/>
  <c r="B1459" i="2"/>
  <c r="A1459" i="2"/>
  <c r="E1458" i="2"/>
  <c r="D1458" i="2"/>
  <c r="C1458" i="2"/>
  <c r="B1458" i="2"/>
  <c r="A1458" i="2"/>
  <c r="E1457" i="2"/>
  <c r="D1457" i="2"/>
  <c r="C1457" i="2"/>
  <c r="B1457" i="2"/>
  <c r="A1457" i="2"/>
  <c r="E1456" i="2"/>
  <c r="D1456" i="2"/>
  <c r="C1456" i="2"/>
  <c r="B1456" i="2"/>
  <c r="A1456" i="2"/>
  <c r="E1455" i="2"/>
  <c r="D1455" i="2"/>
  <c r="C1455" i="2"/>
  <c r="B1455" i="2"/>
  <c r="A1455" i="2"/>
  <c r="E1454" i="2"/>
  <c r="D1454" i="2"/>
  <c r="C1454" i="2"/>
  <c r="B1454" i="2"/>
  <c r="A1454" i="2"/>
  <c r="E1453" i="2"/>
  <c r="D1453" i="2"/>
  <c r="C1453" i="2"/>
  <c r="B1453" i="2"/>
  <c r="A1453" i="2"/>
  <c r="E1452" i="2"/>
  <c r="D1452" i="2"/>
  <c r="C1452" i="2"/>
  <c r="B1452" i="2"/>
  <c r="A1452" i="2"/>
  <c r="E1451" i="2"/>
  <c r="D1451" i="2"/>
  <c r="C1451" i="2"/>
  <c r="B1451" i="2"/>
  <c r="A1451" i="2"/>
  <c r="E1450" i="2"/>
  <c r="D1450" i="2"/>
  <c r="C1450" i="2"/>
  <c r="B1450" i="2"/>
  <c r="A1450" i="2"/>
  <c r="E1449" i="2"/>
  <c r="D1449" i="2"/>
  <c r="C1449" i="2"/>
  <c r="B1449" i="2"/>
  <c r="A1449" i="2"/>
  <c r="E1448" i="2"/>
  <c r="D1448" i="2"/>
  <c r="C1448" i="2"/>
  <c r="B1448" i="2"/>
  <c r="A1448" i="2"/>
  <c r="E1447" i="2"/>
  <c r="D1447" i="2"/>
  <c r="C1447" i="2"/>
  <c r="B1447" i="2"/>
  <c r="A1447" i="2"/>
  <c r="E1446" i="2"/>
  <c r="D1446" i="2"/>
  <c r="C1446" i="2"/>
  <c r="B1446" i="2"/>
  <c r="A1446" i="2"/>
  <c r="E1445" i="2"/>
  <c r="D1445" i="2"/>
  <c r="C1445" i="2"/>
  <c r="B1445" i="2"/>
  <c r="A1445" i="2"/>
  <c r="E1444" i="2"/>
  <c r="D1444" i="2"/>
  <c r="C1444" i="2"/>
  <c r="B1444" i="2"/>
  <c r="A1444" i="2"/>
  <c r="E1443" i="2"/>
  <c r="D1443" i="2"/>
  <c r="C1443" i="2"/>
  <c r="B1443" i="2"/>
  <c r="A1443" i="2"/>
  <c r="E1442" i="2"/>
  <c r="D1442" i="2"/>
  <c r="C1442" i="2"/>
  <c r="B1442" i="2"/>
  <c r="A1442" i="2"/>
  <c r="E1441" i="2"/>
  <c r="D1441" i="2"/>
  <c r="C1441" i="2"/>
  <c r="B1441" i="2"/>
  <c r="A1441" i="2"/>
  <c r="E1440" i="2"/>
  <c r="D1440" i="2"/>
  <c r="C1440" i="2"/>
  <c r="B1440" i="2"/>
  <c r="A1440" i="2"/>
  <c r="E1439" i="2"/>
  <c r="D1439" i="2"/>
  <c r="C1439" i="2"/>
  <c r="B1439" i="2"/>
  <c r="A1439" i="2"/>
  <c r="E1438" i="2"/>
  <c r="D1438" i="2"/>
  <c r="C1438" i="2"/>
  <c r="B1438" i="2"/>
  <c r="A1438" i="2"/>
  <c r="E1437" i="2"/>
  <c r="D1437" i="2"/>
  <c r="C1437" i="2"/>
  <c r="B1437" i="2"/>
  <c r="A1437" i="2"/>
  <c r="E1436" i="2"/>
  <c r="D1436" i="2"/>
  <c r="C1436" i="2"/>
  <c r="B1436" i="2"/>
  <c r="A1436" i="2"/>
  <c r="E1435" i="2"/>
  <c r="D1435" i="2"/>
  <c r="C1435" i="2"/>
  <c r="B1435" i="2"/>
  <c r="A1435" i="2"/>
  <c r="E1434" i="2"/>
  <c r="D1434" i="2"/>
  <c r="C1434" i="2"/>
  <c r="B1434" i="2"/>
  <c r="A1434" i="2"/>
  <c r="E1433" i="2"/>
  <c r="D1433" i="2"/>
  <c r="C1433" i="2"/>
  <c r="B1433" i="2"/>
  <c r="A1433" i="2"/>
  <c r="E1432" i="2"/>
  <c r="D1432" i="2"/>
  <c r="C1432" i="2"/>
  <c r="B1432" i="2"/>
  <c r="A1432" i="2"/>
  <c r="E1431" i="2"/>
  <c r="D1431" i="2"/>
  <c r="C1431" i="2"/>
  <c r="B1431" i="2"/>
  <c r="A1431" i="2"/>
  <c r="E1430" i="2"/>
  <c r="D1430" i="2"/>
  <c r="C1430" i="2"/>
  <c r="B1430" i="2"/>
  <c r="A1430" i="2"/>
  <c r="E1429" i="2"/>
  <c r="D1429" i="2"/>
  <c r="C1429" i="2"/>
  <c r="B1429" i="2"/>
  <c r="A1429" i="2"/>
  <c r="E1428" i="2"/>
  <c r="D1428" i="2"/>
  <c r="C1428" i="2"/>
  <c r="B1428" i="2"/>
  <c r="A1428" i="2"/>
  <c r="E1427" i="2"/>
  <c r="D1427" i="2"/>
  <c r="C1427" i="2"/>
  <c r="B1427" i="2"/>
  <c r="A1427" i="2"/>
  <c r="E1426" i="2"/>
  <c r="D1426" i="2"/>
  <c r="C1426" i="2"/>
  <c r="B1426" i="2"/>
  <c r="A1426" i="2"/>
  <c r="E1425" i="2"/>
  <c r="D1425" i="2"/>
  <c r="C1425" i="2"/>
  <c r="B1425" i="2"/>
  <c r="A1425" i="2"/>
  <c r="E1424" i="2"/>
  <c r="D1424" i="2"/>
  <c r="C1424" i="2"/>
  <c r="B1424" i="2"/>
  <c r="A1424" i="2"/>
  <c r="E1423" i="2"/>
  <c r="D1423" i="2"/>
  <c r="C1423" i="2"/>
  <c r="B1423" i="2"/>
  <c r="A1423" i="2"/>
  <c r="E1422" i="2"/>
  <c r="D1422" i="2"/>
  <c r="C1422" i="2"/>
  <c r="B1422" i="2"/>
  <c r="A1422" i="2"/>
  <c r="E1421" i="2"/>
  <c r="D1421" i="2"/>
  <c r="C1421" i="2"/>
  <c r="B1421" i="2"/>
  <c r="A1421" i="2"/>
  <c r="E1420" i="2"/>
  <c r="D1420" i="2"/>
  <c r="C1420" i="2"/>
  <c r="B1420" i="2"/>
  <c r="A1420" i="2"/>
  <c r="E1419" i="2"/>
  <c r="D1419" i="2"/>
  <c r="C1419" i="2"/>
  <c r="B1419" i="2"/>
  <c r="A1419" i="2"/>
  <c r="E1418" i="2"/>
  <c r="D1418" i="2"/>
  <c r="C1418" i="2"/>
  <c r="B1418" i="2"/>
  <c r="A1418" i="2"/>
  <c r="E1417" i="2"/>
  <c r="D1417" i="2"/>
  <c r="C1417" i="2"/>
  <c r="B1417" i="2"/>
  <c r="A1417" i="2"/>
  <c r="E1416" i="2"/>
  <c r="D1416" i="2"/>
  <c r="C1416" i="2"/>
  <c r="B1416" i="2"/>
  <c r="A1416" i="2"/>
  <c r="E1415" i="2"/>
  <c r="D1415" i="2"/>
  <c r="C1415" i="2"/>
  <c r="B1415" i="2"/>
  <c r="A1415" i="2"/>
  <c r="E1414" i="2"/>
  <c r="D1414" i="2"/>
  <c r="C1414" i="2"/>
  <c r="B1414" i="2"/>
  <c r="A1414" i="2"/>
  <c r="E1413" i="2"/>
  <c r="D1413" i="2"/>
  <c r="C1413" i="2"/>
  <c r="B1413" i="2"/>
  <c r="A1413" i="2"/>
  <c r="E1412" i="2"/>
  <c r="D1412" i="2"/>
  <c r="C1412" i="2"/>
  <c r="B1412" i="2"/>
  <c r="A1412" i="2"/>
  <c r="E1411" i="2"/>
  <c r="D1411" i="2"/>
  <c r="C1411" i="2"/>
  <c r="B1411" i="2"/>
  <c r="A1411" i="2"/>
  <c r="E1410" i="2"/>
  <c r="D1410" i="2"/>
  <c r="C1410" i="2"/>
  <c r="B1410" i="2"/>
  <c r="A1410" i="2"/>
  <c r="E1409" i="2"/>
  <c r="D1409" i="2"/>
  <c r="C1409" i="2"/>
  <c r="B1409" i="2"/>
  <c r="A1409" i="2"/>
  <c r="E1408" i="2"/>
  <c r="D1408" i="2"/>
  <c r="C1408" i="2"/>
  <c r="B1408" i="2"/>
  <c r="A1408" i="2"/>
  <c r="E1407" i="2"/>
  <c r="D1407" i="2"/>
  <c r="C1407" i="2"/>
  <c r="B1407" i="2"/>
  <c r="A1407" i="2"/>
  <c r="E1406" i="2"/>
  <c r="D1406" i="2"/>
  <c r="C1406" i="2"/>
  <c r="B1406" i="2"/>
  <c r="A1406" i="2"/>
  <c r="E1405" i="2"/>
  <c r="D1405" i="2"/>
  <c r="C1405" i="2"/>
  <c r="B1405" i="2"/>
  <c r="A1405" i="2"/>
  <c r="E1404" i="2"/>
  <c r="D1404" i="2"/>
  <c r="C1404" i="2"/>
  <c r="B1404" i="2"/>
  <c r="A1404" i="2"/>
  <c r="E1403" i="2"/>
  <c r="D1403" i="2"/>
  <c r="C1403" i="2"/>
  <c r="B1403" i="2"/>
  <c r="A1403" i="2"/>
  <c r="E1402" i="2"/>
  <c r="D1402" i="2"/>
  <c r="C1402" i="2"/>
  <c r="B1402" i="2"/>
  <c r="A1402" i="2"/>
  <c r="E1401" i="2"/>
  <c r="D1401" i="2"/>
  <c r="C1401" i="2"/>
  <c r="B1401" i="2"/>
  <c r="A1401" i="2"/>
  <c r="E1400" i="2"/>
  <c r="D1400" i="2"/>
  <c r="C1400" i="2"/>
  <c r="B1400" i="2"/>
  <c r="A1400" i="2"/>
  <c r="E1399" i="2"/>
  <c r="D1399" i="2"/>
  <c r="C1399" i="2"/>
  <c r="B1399" i="2"/>
  <c r="A1399" i="2"/>
  <c r="E1398" i="2"/>
  <c r="D1398" i="2"/>
  <c r="C1398" i="2"/>
  <c r="B1398" i="2"/>
  <c r="A1398" i="2"/>
  <c r="E1397" i="2"/>
  <c r="D1397" i="2"/>
  <c r="C1397" i="2"/>
  <c r="B1397" i="2"/>
  <c r="A1397" i="2"/>
  <c r="E1396" i="2"/>
  <c r="D1396" i="2"/>
  <c r="C1396" i="2"/>
  <c r="B1396" i="2"/>
  <c r="A1396" i="2"/>
  <c r="E1395" i="2"/>
  <c r="D1395" i="2"/>
  <c r="C1395" i="2"/>
  <c r="B1395" i="2"/>
  <c r="A1395" i="2"/>
  <c r="E1394" i="2"/>
  <c r="D1394" i="2"/>
  <c r="C1394" i="2"/>
  <c r="B1394" i="2"/>
  <c r="A1394" i="2"/>
  <c r="E1393" i="2"/>
  <c r="D1393" i="2"/>
  <c r="C1393" i="2"/>
  <c r="B1393" i="2"/>
  <c r="A1393" i="2"/>
  <c r="E1392" i="2"/>
  <c r="D1392" i="2"/>
  <c r="C1392" i="2"/>
  <c r="B1392" i="2"/>
  <c r="A1392" i="2"/>
  <c r="E1391" i="2"/>
  <c r="D1391" i="2"/>
  <c r="C1391" i="2"/>
  <c r="B1391" i="2"/>
  <c r="A1391" i="2"/>
  <c r="E1390" i="2"/>
  <c r="D1390" i="2"/>
  <c r="C1390" i="2"/>
  <c r="B1390" i="2"/>
  <c r="A1390" i="2"/>
  <c r="E1389" i="2"/>
  <c r="D1389" i="2"/>
  <c r="C1389" i="2"/>
  <c r="B1389" i="2"/>
  <c r="A1389" i="2"/>
  <c r="E1388" i="2"/>
  <c r="D1388" i="2"/>
  <c r="C1388" i="2"/>
  <c r="B1388" i="2"/>
  <c r="A1388" i="2"/>
  <c r="E1387" i="2"/>
  <c r="D1387" i="2"/>
  <c r="C1387" i="2"/>
  <c r="B1387" i="2"/>
  <c r="A1387" i="2"/>
  <c r="E1386" i="2"/>
  <c r="D1386" i="2"/>
  <c r="C1386" i="2"/>
  <c r="B1386" i="2"/>
  <c r="A1386" i="2"/>
  <c r="E1385" i="2"/>
  <c r="D1385" i="2"/>
  <c r="C1385" i="2"/>
  <c r="B1385" i="2"/>
  <c r="A1385" i="2"/>
  <c r="E1384" i="2"/>
  <c r="D1384" i="2"/>
  <c r="C1384" i="2"/>
  <c r="B1384" i="2"/>
  <c r="A1384" i="2"/>
  <c r="E1383" i="2"/>
  <c r="D1383" i="2"/>
  <c r="C1383" i="2"/>
  <c r="B1383" i="2"/>
  <c r="A1383" i="2"/>
  <c r="E1382" i="2"/>
  <c r="D1382" i="2"/>
  <c r="C1382" i="2"/>
  <c r="B1382" i="2"/>
  <c r="A1382" i="2"/>
  <c r="E1381" i="2"/>
  <c r="D1381" i="2"/>
  <c r="C1381" i="2"/>
  <c r="B1381" i="2"/>
  <c r="A1381" i="2"/>
  <c r="E1380" i="2"/>
  <c r="D1380" i="2"/>
  <c r="C1380" i="2"/>
  <c r="B1380" i="2"/>
  <c r="A1380" i="2"/>
  <c r="E1379" i="2"/>
  <c r="D1379" i="2"/>
  <c r="C1379" i="2"/>
  <c r="B1379" i="2"/>
  <c r="A1379" i="2"/>
  <c r="E1378" i="2"/>
  <c r="D1378" i="2"/>
  <c r="C1378" i="2"/>
  <c r="B1378" i="2"/>
  <c r="A1378" i="2"/>
  <c r="E1377" i="2"/>
  <c r="D1377" i="2"/>
  <c r="C1377" i="2"/>
  <c r="B1377" i="2"/>
  <c r="A1377" i="2"/>
  <c r="E1376" i="2"/>
  <c r="D1376" i="2"/>
  <c r="C1376" i="2"/>
  <c r="B1376" i="2"/>
  <c r="A1376" i="2"/>
  <c r="E1375" i="2"/>
  <c r="D1375" i="2"/>
  <c r="C1375" i="2"/>
  <c r="B1375" i="2"/>
  <c r="A1375" i="2"/>
  <c r="E1374" i="2"/>
  <c r="D1374" i="2"/>
  <c r="C1374" i="2"/>
  <c r="B1374" i="2"/>
  <c r="A1374" i="2"/>
  <c r="E1373" i="2"/>
  <c r="D1373" i="2"/>
  <c r="C1373" i="2"/>
  <c r="B1373" i="2"/>
  <c r="A1373" i="2"/>
  <c r="E1372" i="2"/>
  <c r="D1372" i="2"/>
  <c r="C1372" i="2"/>
  <c r="B1372" i="2"/>
  <c r="A1372" i="2"/>
  <c r="E1371" i="2"/>
  <c r="D1371" i="2"/>
  <c r="C1371" i="2"/>
  <c r="B1371" i="2"/>
  <c r="A1371" i="2"/>
  <c r="E1370" i="2"/>
  <c r="D1370" i="2"/>
  <c r="C1370" i="2"/>
  <c r="B1370" i="2"/>
  <c r="A1370" i="2"/>
  <c r="E1369" i="2"/>
  <c r="D1369" i="2"/>
  <c r="C1369" i="2"/>
  <c r="B1369" i="2"/>
  <c r="A1369" i="2"/>
  <c r="E1368" i="2"/>
  <c r="D1368" i="2"/>
  <c r="C1368" i="2"/>
  <c r="B1368" i="2"/>
  <c r="A1368" i="2"/>
  <c r="E1367" i="2"/>
  <c r="D1367" i="2"/>
  <c r="C1367" i="2"/>
  <c r="B1367" i="2"/>
  <c r="A1367" i="2"/>
  <c r="E1366" i="2"/>
  <c r="D1366" i="2"/>
  <c r="C1366" i="2"/>
  <c r="B1366" i="2"/>
  <c r="A1366" i="2"/>
  <c r="E1365" i="2"/>
  <c r="D1365" i="2"/>
  <c r="C1365" i="2"/>
  <c r="B1365" i="2"/>
  <c r="A1365" i="2"/>
  <c r="E1364" i="2"/>
  <c r="D1364" i="2"/>
  <c r="C1364" i="2"/>
  <c r="B1364" i="2"/>
  <c r="A1364" i="2"/>
  <c r="E1363" i="2"/>
  <c r="D1363" i="2"/>
  <c r="C1363" i="2"/>
  <c r="B1363" i="2"/>
  <c r="A1363" i="2"/>
  <c r="E1362" i="2"/>
  <c r="D1362" i="2"/>
  <c r="C1362" i="2"/>
  <c r="B1362" i="2"/>
  <c r="A1362" i="2"/>
  <c r="E1361" i="2"/>
  <c r="D1361" i="2"/>
  <c r="C1361" i="2"/>
  <c r="B1361" i="2"/>
  <c r="A1361" i="2"/>
  <c r="E1360" i="2"/>
  <c r="D1360" i="2"/>
  <c r="C1360" i="2"/>
  <c r="B1360" i="2"/>
  <c r="A1360" i="2"/>
  <c r="E1359" i="2"/>
  <c r="D1359" i="2"/>
  <c r="C1359" i="2"/>
  <c r="B1359" i="2"/>
  <c r="A1359" i="2"/>
  <c r="E1358" i="2"/>
  <c r="D1358" i="2"/>
  <c r="C1358" i="2"/>
  <c r="B1358" i="2"/>
  <c r="A1358" i="2"/>
  <c r="E1357" i="2"/>
  <c r="D1357" i="2"/>
  <c r="C1357" i="2"/>
  <c r="B1357" i="2"/>
  <c r="A1357" i="2"/>
  <c r="E1356" i="2"/>
  <c r="D1356" i="2"/>
  <c r="C1356" i="2"/>
  <c r="B1356" i="2"/>
  <c r="A1356" i="2"/>
  <c r="E1355" i="2"/>
  <c r="D1355" i="2"/>
  <c r="C1355" i="2"/>
  <c r="B1355" i="2"/>
  <c r="A1355" i="2"/>
  <c r="E1354" i="2"/>
  <c r="D1354" i="2"/>
  <c r="C1354" i="2"/>
  <c r="B1354" i="2"/>
  <c r="A1354" i="2"/>
  <c r="E1353" i="2"/>
  <c r="D1353" i="2"/>
  <c r="C1353" i="2"/>
  <c r="B1353" i="2"/>
  <c r="A1353" i="2"/>
  <c r="E1352" i="2"/>
  <c r="D1352" i="2"/>
  <c r="C1352" i="2"/>
  <c r="B1352" i="2"/>
  <c r="A1352" i="2"/>
  <c r="E1351" i="2"/>
  <c r="D1351" i="2"/>
  <c r="C1351" i="2"/>
  <c r="B1351" i="2"/>
  <c r="A1351" i="2"/>
  <c r="E1350" i="2"/>
  <c r="D1350" i="2"/>
  <c r="C1350" i="2"/>
  <c r="B1350" i="2"/>
  <c r="A1350" i="2"/>
  <c r="E1349" i="2"/>
  <c r="D1349" i="2"/>
  <c r="C1349" i="2"/>
  <c r="B1349" i="2"/>
  <c r="A1349" i="2"/>
  <c r="E1348" i="2"/>
  <c r="D1348" i="2"/>
  <c r="C1348" i="2"/>
  <c r="B1348" i="2"/>
  <c r="A1348" i="2"/>
  <c r="E1347" i="2"/>
  <c r="D1347" i="2"/>
  <c r="C1347" i="2"/>
  <c r="B1347" i="2"/>
  <c r="A1347" i="2"/>
  <c r="E1346" i="2"/>
  <c r="D1346" i="2"/>
  <c r="C1346" i="2"/>
  <c r="B1346" i="2"/>
  <c r="A1346" i="2"/>
  <c r="E1345" i="2"/>
  <c r="D1345" i="2"/>
  <c r="C1345" i="2"/>
  <c r="B1345" i="2"/>
  <c r="A1345" i="2"/>
  <c r="E1344" i="2"/>
  <c r="D1344" i="2"/>
  <c r="C1344" i="2"/>
  <c r="B1344" i="2"/>
  <c r="A1344" i="2"/>
  <c r="E1343" i="2"/>
  <c r="D1343" i="2"/>
  <c r="C1343" i="2"/>
  <c r="B1343" i="2"/>
  <c r="A1343" i="2"/>
  <c r="E1342" i="2"/>
  <c r="D1342" i="2"/>
  <c r="C1342" i="2"/>
  <c r="B1342" i="2"/>
  <c r="A1342" i="2"/>
  <c r="E1341" i="2"/>
  <c r="D1341" i="2"/>
  <c r="C1341" i="2"/>
  <c r="B1341" i="2"/>
  <c r="A1341" i="2"/>
  <c r="E1340" i="2"/>
  <c r="D1340" i="2"/>
  <c r="C1340" i="2"/>
  <c r="B1340" i="2"/>
  <c r="A1340" i="2"/>
  <c r="E1339" i="2"/>
  <c r="D1339" i="2"/>
  <c r="C1339" i="2"/>
  <c r="B1339" i="2"/>
  <c r="A1339" i="2"/>
  <c r="E1338" i="2"/>
  <c r="D1338" i="2"/>
  <c r="C1338" i="2"/>
  <c r="B1338" i="2"/>
  <c r="A1338" i="2"/>
  <c r="E1337" i="2"/>
  <c r="D1337" i="2"/>
  <c r="C1337" i="2"/>
  <c r="B1337" i="2"/>
  <c r="A1337" i="2"/>
  <c r="E1336" i="2"/>
  <c r="D1336" i="2"/>
  <c r="C1336" i="2"/>
  <c r="B1336" i="2"/>
  <c r="A1336" i="2"/>
  <c r="E1335" i="2"/>
  <c r="D1335" i="2"/>
  <c r="C1335" i="2"/>
  <c r="B1335" i="2"/>
  <c r="A1335" i="2"/>
  <c r="E1334" i="2"/>
  <c r="D1334" i="2"/>
  <c r="C1334" i="2"/>
  <c r="B1334" i="2"/>
  <c r="A1334" i="2"/>
  <c r="E1333" i="2"/>
  <c r="D1333" i="2"/>
  <c r="C1333" i="2"/>
  <c r="B1333" i="2"/>
  <c r="A1333" i="2"/>
  <c r="E1332" i="2"/>
  <c r="D1332" i="2"/>
  <c r="C1332" i="2"/>
  <c r="B1332" i="2"/>
  <c r="A1332" i="2"/>
  <c r="E1331" i="2"/>
  <c r="D1331" i="2"/>
  <c r="C1331" i="2"/>
  <c r="B1331" i="2"/>
  <c r="A1331" i="2"/>
  <c r="E1330" i="2"/>
  <c r="D1330" i="2"/>
  <c r="C1330" i="2"/>
  <c r="B1330" i="2"/>
  <c r="A1330" i="2"/>
  <c r="E1329" i="2"/>
  <c r="D1329" i="2"/>
  <c r="C1329" i="2"/>
  <c r="B1329" i="2"/>
  <c r="A1329" i="2"/>
  <c r="E1328" i="2"/>
  <c r="D1328" i="2"/>
  <c r="C1328" i="2"/>
  <c r="B1328" i="2"/>
  <c r="A1328" i="2"/>
  <c r="E1327" i="2"/>
  <c r="D1327" i="2"/>
  <c r="C1327" i="2"/>
  <c r="B1327" i="2"/>
  <c r="A1327" i="2"/>
  <c r="E1326" i="2"/>
  <c r="D1326" i="2"/>
  <c r="C1326" i="2"/>
  <c r="B1326" i="2"/>
  <c r="A1326" i="2"/>
  <c r="E1325" i="2"/>
  <c r="D1325" i="2"/>
  <c r="C1325" i="2"/>
  <c r="B1325" i="2"/>
  <c r="A1325" i="2"/>
  <c r="E1324" i="2"/>
  <c r="D1324" i="2"/>
  <c r="C1324" i="2"/>
  <c r="B1324" i="2"/>
  <c r="A1324" i="2"/>
  <c r="E1323" i="2"/>
  <c r="D1323" i="2"/>
  <c r="C1323" i="2"/>
  <c r="B1323" i="2"/>
  <c r="A1323" i="2"/>
  <c r="E1322" i="2"/>
  <c r="D1322" i="2"/>
  <c r="C1322" i="2"/>
  <c r="B1322" i="2"/>
  <c r="A1322" i="2"/>
  <c r="E1321" i="2"/>
  <c r="D1321" i="2"/>
  <c r="C1321" i="2"/>
  <c r="B1321" i="2"/>
  <c r="A1321" i="2"/>
  <c r="E1320" i="2"/>
  <c r="D1320" i="2"/>
  <c r="C1320" i="2"/>
  <c r="B1320" i="2"/>
  <c r="A1320" i="2"/>
  <c r="E1319" i="2"/>
  <c r="D1319" i="2"/>
  <c r="C1319" i="2"/>
  <c r="B1319" i="2"/>
  <c r="A1319" i="2"/>
  <c r="E1318" i="2"/>
  <c r="D1318" i="2"/>
  <c r="C1318" i="2"/>
  <c r="B1318" i="2"/>
  <c r="A1318" i="2"/>
  <c r="E1317" i="2"/>
  <c r="D1317" i="2"/>
  <c r="C1317" i="2"/>
  <c r="B1317" i="2"/>
  <c r="A1317" i="2"/>
  <c r="E1316" i="2"/>
  <c r="D1316" i="2"/>
  <c r="C1316" i="2"/>
  <c r="B1316" i="2"/>
  <c r="A1316" i="2"/>
  <c r="E1315" i="2"/>
  <c r="D1315" i="2"/>
  <c r="C1315" i="2"/>
  <c r="B1315" i="2"/>
  <c r="A1315" i="2"/>
  <c r="E1314" i="2"/>
  <c r="D1314" i="2"/>
  <c r="C1314" i="2"/>
  <c r="B1314" i="2"/>
  <c r="A1314" i="2"/>
  <c r="E1313" i="2"/>
  <c r="D1313" i="2"/>
  <c r="C1313" i="2"/>
  <c r="B1313" i="2"/>
  <c r="A1313" i="2"/>
  <c r="E1312" i="2"/>
  <c r="D1312" i="2"/>
  <c r="C1312" i="2"/>
  <c r="B1312" i="2"/>
  <c r="A1312" i="2"/>
  <c r="E1311" i="2"/>
  <c r="D1311" i="2"/>
  <c r="C1311" i="2"/>
  <c r="B1311" i="2"/>
  <c r="A1311" i="2"/>
  <c r="E1310" i="2"/>
  <c r="D1310" i="2"/>
  <c r="C1310" i="2"/>
  <c r="B1310" i="2"/>
  <c r="A1310" i="2"/>
  <c r="E1309" i="2"/>
  <c r="D1309" i="2"/>
  <c r="C1309" i="2"/>
  <c r="B1309" i="2"/>
  <c r="A1309" i="2"/>
  <c r="E1308" i="2"/>
  <c r="D1308" i="2"/>
  <c r="C1308" i="2"/>
  <c r="B1308" i="2"/>
  <c r="A1308" i="2"/>
  <c r="E1307" i="2"/>
  <c r="D1307" i="2"/>
  <c r="C1307" i="2"/>
  <c r="B1307" i="2"/>
  <c r="A1307" i="2"/>
  <c r="E1306" i="2"/>
  <c r="D1306" i="2"/>
  <c r="C1306" i="2"/>
  <c r="B1306" i="2"/>
  <c r="A1306" i="2"/>
  <c r="E1305" i="2"/>
  <c r="D1305" i="2"/>
  <c r="C1305" i="2"/>
  <c r="B1305" i="2"/>
  <c r="A1305" i="2"/>
  <c r="E1304" i="2"/>
  <c r="D1304" i="2"/>
  <c r="C1304" i="2"/>
  <c r="B1304" i="2"/>
  <c r="A1304" i="2"/>
  <c r="E1303" i="2"/>
  <c r="D1303" i="2"/>
  <c r="C1303" i="2"/>
  <c r="B1303" i="2"/>
  <c r="A1303" i="2"/>
  <c r="E1302" i="2"/>
  <c r="D1302" i="2"/>
  <c r="C1302" i="2"/>
  <c r="B1302" i="2"/>
  <c r="A1302" i="2"/>
  <c r="E1301" i="2"/>
  <c r="D1301" i="2"/>
  <c r="C1301" i="2"/>
  <c r="B1301" i="2"/>
  <c r="A1301" i="2"/>
  <c r="E1300" i="2"/>
  <c r="D1300" i="2"/>
  <c r="C1300" i="2"/>
  <c r="B1300" i="2"/>
  <c r="A1300" i="2"/>
  <c r="E1299" i="2"/>
  <c r="D1299" i="2"/>
  <c r="C1299" i="2"/>
  <c r="B1299" i="2"/>
  <c r="A1299" i="2"/>
  <c r="E1298" i="2"/>
  <c r="D1298" i="2"/>
  <c r="C1298" i="2"/>
  <c r="B1298" i="2"/>
  <c r="A1298" i="2"/>
  <c r="E1297" i="2"/>
  <c r="D1297" i="2"/>
  <c r="C1297" i="2"/>
  <c r="B1297" i="2"/>
  <c r="A1297" i="2"/>
  <c r="E1296" i="2"/>
  <c r="D1296" i="2"/>
  <c r="C1296" i="2"/>
  <c r="B1296" i="2"/>
  <c r="A1296" i="2"/>
  <c r="E1295" i="2"/>
  <c r="D1295" i="2"/>
  <c r="C1295" i="2"/>
  <c r="B1295" i="2"/>
  <c r="A1295" i="2"/>
  <c r="E1294" i="2"/>
  <c r="D1294" i="2"/>
  <c r="C1294" i="2"/>
  <c r="B1294" i="2"/>
  <c r="A1294" i="2"/>
  <c r="E1293" i="2"/>
  <c r="D1293" i="2"/>
  <c r="C1293" i="2"/>
  <c r="B1293" i="2"/>
  <c r="A1293" i="2"/>
  <c r="E1292" i="2"/>
  <c r="D1292" i="2"/>
  <c r="C1292" i="2"/>
  <c r="B1292" i="2"/>
  <c r="A1292" i="2"/>
  <c r="E1291" i="2"/>
  <c r="D1291" i="2"/>
  <c r="C1291" i="2"/>
  <c r="B1291" i="2"/>
  <c r="A1291" i="2"/>
  <c r="E1290" i="2"/>
  <c r="D1290" i="2"/>
  <c r="C1290" i="2"/>
  <c r="B1290" i="2"/>
  <c r="A1290" i="2"/>
  <c r="E1289" i="2"/>
  <c r="D1289" i="2"/>
  <c r="C1289" i="2"/>
  <c r="B1289" i="2"/>
  <c r="A1289" i="2"/>
  <c r="E1288" i="2"/>
  <c r="D1288" i="2"/>
  <c r="C1288" i="2"/>
  <c r="B1288" i="2"/>
  <c r="A1288" i="2"/>
  <c r="E1287" i="2"/>
  <c r="D1287" i="2"/>
  <c r="C1287" i="2"/>
  <c r="B1287" i="2"/>
  <c r="A1287" i="2"/>
  <c r="E1286" i="2"/>
  <c r="D1286" i="2"/>
  <c r="C1286" i="2"/>
  <c r="B1286" i="2"/>
  <c r="A1286" i="2"/>
  <c r="E1285" i="2"/>
  <c r="D1285" i="2"/>
  <c r="C1285" i="2"/>
  <c r="B1285" i="2"/>
  <c r="A1285" i="2"/>
  <c r="E1284" i="2"/>
  <c r="D1284" i="2"/>
  <c r="C1284" i="2"/>
  <c r="B1284" i="2"/>
  <c r="A1284" i="2"/>
  <c r="E1283" i="2"/>
  <c r="D1283" i="2"/>
  <c r="C1283" i="2"/>
  <c r="B1283" i="2"/>
  <c r="A1283" i="2"/>
  <c r="E1282" i="2"/>
  <c r="D1282" i="2"/>
  <c r="C1282" i="2"/>
  <c r="B1282" i="2"/>
  <c r="A1282" i="2"/>
  <c r="E1281" i="2"/>
  <c r="D1281" i="2"/>
  <c r="C1281" i="2"/>
  <c r="B1281" i="2"/>
  <c r="A1281" i="2"/>
  <c r="E1280" i="2"/>
  <c r="D1280" i="2"/>
  <c r="C1280" i="2"/>
  <c r="B1280" i="2"/>
  <c r="A1280" i="2"/>
  <c r="E1279" i="2"/>
  <c r="D1279" i="2"/>
  <c r="C1279" i="2"/>
  <c r="B1279" i="2"/>
  <c r="A1279" i="2"/>
  <c r="E1278" i="2"/>
  <c r="D1278" i="2"/>
  <c r="C1278" i="2"/>
  <c r="B1278" i="2"/>
  <c r="A1278" i="2"/>
  <c r="E1277" i="2"/>
  <c r="D1277" i="2"/>
  <c r="C1277" i="2"/>
  <c r="B1277" i="2"/>
  <c r="A1277" i="2"/>
  <c r="E1276" i="2"/>
  <c r="D1276" i="2"/>
  <c r="C1276" i="2"/>
  <c r="B1276" i="2"/>
  <c r="A1276" i="2"/>
  <c r="E1275" i="2"/>
  <c r="D1275" i="2"/>
  <c r="C1275" i="2"/>
  <c r="B1275" i="2"/>
  <c r="A1275" i="2"/>
  <c r="E1274" i="2"/>
  <c r="D1274" i="2"/>
  <c r="C1274" i="2"/>
  <c r="B1274" i="2"/>
  <c r="A1274" i="2"/>
  <c r="E1273" i="2"/>
  <c r="D1273" i="2"/>
  <c r="C1273" i="2"/>
  <c r="B1273" i="2"/>
  <c r="A1273" i="2"/>
  <c r="E1272" i="2"/>
  <c r="D1272" i="2"/>
  <c r="C1272" i="2"/>
  <c r="B1272" i="2"/>
  <c r="A1272" i="2"/>
  <c r="E1271" i="2"/>
  <c r="D1271" i="2"/>
  <c r="C1271" i="2"/>
  <c r="B1271" i="2"/>
  <c r="A1271" i="2"/>
  <c r="E1270" i="2"/>
  <c r="D1270" i="2"/>
  <c r="C1270" i="2"/>
  <c r="B1270" i="2"/>
  <c r="A1270" i="2"/>
  <c r="E1269" i="2"/>
  <c r="D1269" i="2"/>
  <c r="C1269" i="2"/>
  <c r="B1269" i="2"/>
  <c r="A1269" i="2"/>
  <c r="E1268" i="2"/>
  <c r="D1268" i="2"/>
  <c r="C1268" i="2"/>
  <c r="B1268" i="2"/>
  <c r="A1268" i="2"/>
  <c r="E1267" i="2"/>
  <c r="D1267" i="2"/>
  <c r="C1267" i="2"/>
  <c r="B1267" i="2"/>
  <c r="A1267" i="2"/>
  <c r="E1266" i="2"/>
  <c r="D1266" i="2"/>
  <c r="C1266" i="2"/>
  <c r="B1266" i="2"/>
  <c r="A1266" i="2"/>
  <c r="E1265" i="2"/>
  <c r="D1265" i="2"/>
  <c r="C1265" i="2"/>
  <c r="B1265" i="2"/>
  <c r="A1265" i="2"/>
  <c r="E1264" i="2"/>
  <c r="D1264" i="2"/>
  <c r="C1264" i="2"/>
  <c r="B1264" i="2"/>
  <c r="A1264" i="2"/>
  <c r="E1263" i="2"/>
  <c r="D1263" i="2"/>
  <c r="C1263" i="2"/>
  <c r="B1263" i="2"/>
  <c r="A1263" i="2"/>
  <c r="E1262" i="2"/>
  <c r="D1262" i="2"/>
  <c r="C1262" i="2"/>
  <c r="B1262" i="2"/>
  <c r="A1262" i="2"/>
  <c r="E1261" i="2"/>
  <c r="D1261" i="2"/>
  <c r="C1261" i="2"/>
  <c r="B1261" i="2"/>
  <c r="A1261" i="2"/>
  <c r="E1260" i="2"/>
  <c r="D1260" i="2"/>
  <c r="C1260" i="2"/>
  <c r="B1260" i="2"/>
  <c r="A1260" i="2"/>
  <c r="E1259" i="2"/>
  <c r="D1259" i="2"/>
  <c r="C1259" i="2"/>
  <c r="B1259" i="2"/>
  <c r="A1259" i="2"/>
  <c r="E1258" i="2"/>
  <c r="D1258" i="2"/>
  <c r="C1258" i="2"/>
  <c r="B1258" i="2"/>
  <c r="A1258" i="2"/>
  <c r="E1257" i="2"/>
  <c r="D1257" i="2"/>
  <c r="C1257" i="2"/>
  <c r="B1257" i="2"/>
  <c r="A1257" i="2"/>
  <c r="E1256" i="2"/>
  <c r="D1256" i="2"/>
  <c r="C1256" i="2"/>
  <c r="B1256" i="2"/>
  <c r="A1256" i="2"/>
  <c r="E1255" i="2"/>
  <c r="D1255" i="2"/>
  <c r="C1255" i="2"/>
  <c r="B1255" i="2"/>
  <c r="A1255" i="2"/>
  <c r="E1254" i="2"/>
  <c r="D1254" i="2"/>
  <c r="C1254" i="2"/>
  <c r="B1254" i="2"/>
  <c r="A1254" i="2"/>
  <c r="E1253" i="2"/>
  <c r="D1253" i="2"/>
  <c r="C1253" i="2"/>
  <c r="B1253" i="2"/>
  <c r="A1253" i="2"/>
  <c r="E1252" i="2"/>
  <c r="D1252" i="2"/>
  <c r="C1252" i="2"/>
  <c r="B1252" i="2"/>
  <c r="A1252" i="2"/>
  <c r="E1251" i="2"/>
  <c r="D1251" i="2"/>
  <c r="C1251" i="2"/>
  <c r="B1251" i="2"/>
  <c r="A1251" i="2"/>
  <c r="E1250" i="2"/>
  <c r="D1250" i="2"/>
  <c r="C1250" i="2"/>
  <c r="B1250" i="2"/>
  <c r="A1250" i="2"/>
  <c r="E1249" i="2"/>
  <c r="D1249" i="2"/>
  <c r="C1249" i="2"/>
  <c r="B1249" i="2"/>
  <c r="A1249" i="2"/>
  <c r="E1248" i="2"/>
  <c r="D1248" i="2"/>
  <c r="C1248" i="2"/>
  <c r="B1248" i="2"/>
  <c r="A1248" i="2"/>
  <c r="E1247" i="2"/>
  <c r="D1247" i="2"/>
  <c r="C1247" i="2"/>
  <c r="B1247" i="2"/>
  <c r="A1247" i="2"/>
  <c r="E1246" i="2"/>
  <c r="D1246" i="2"/>
  <c r="C1246" i="2"/>
  <c r="B1246" i="2"/>
  <c r="A1246" i="2"/>
  <c r="E1245" i="2"/>
  <c r="D1245" i="2"/>
  <c r="C1245" i="2"/>
  <c r="B1245" i="2"/>
  <c r="A1245" i="2"/>
  <c r="E1244" i="2"/>
  <c r="D1244" i="2"/>
  <c r="C1244" i="2"/>
  <c r="B1244" i="2"/>
  <c r="A1244" i="2"/>
  <c r="E1243" i="2"/>
  <c r="D1243" i="2"/>
  <c r="C1243" i="2"/>
  <c r="B1243" i="2"/>
  <c r="A1243" i="2"/>
  <c r="E1242" i="2"/>
  <c r="D1242" i="2"/>
  <c r="C1242" i="2"/>
  <c r="B1242" i="2"/>
  <c r="A1242" i="2"/>
  <c r="E1241" i="2"/>
  <c r="D1241" i="2"/>
  <c r="C1241" i="2"/>
  <c r="B1241" i="2"/>
  <c r="A1241" i="2"/>
  <c r="E1240" i="2"/>
  <c r="D1240" i="2"/>
  <c r="C1240" i="2"/>
  <c r="B1240" i="2"/>
  <c r="A1240" i="2"/>
  <c r="E1239" i="2"/>
  <c r="D1239" i="2"/>
  <c r="C1239" i="2"/>
  <c r="B1239" i="2"/>
  <c r="A1239" i="2"/>
  <c r="E1238" i="2"/>
  <c r="D1238" i="2"/>
  <c r="C1238" i="2"/>
  <c r="B1238" i="2"/>
  <c r="A1238" i="2"/>
  <c r="E1237" i="2"/>
  <c r="D1237" i="2"/>
  <c r="C1237" i="2"/>
  <c r="B1237" i="2"/>
  <c r="A1237" i="2"/>
  <c r="E1236" i="2"/>
  <c r="D1236" i="2"/>
  <c r="C1236" i="2"/>
  <c r="B1236" i="2"/>
  <c r="A1236" i="2"/>
  <c r="E1235" i="2"/>
  <c r="D1235" i="2"/>
  <c r="C1235" i="2"/>
  <c r="B1235" i="2"/>
  <c r="A1235" i="2"/>
  <c r="E1234" i="2"/>
  <c r="D1234" i="2"/>
  <c r="C1234" i="2"/>
  <c r="B1234" i="2"/>
  <c r="A1234" i="2"/>
  <c r="E1233" i="2"/>
  <c r="D1233" i="2"/>
  <c r="C1233" i="2"/>
  <c r="B1233" i="2"/>
  <c r="A1233" i="2"/>
  <c r="E1232" i="2"/>
  <c r="D1232" i="2"/>
  <c r="C1232" i="2"/>
  <c r="B1232" i="2"/>
  <c r="A1232" i="2"/>
  <c r="E1231" i="2"/>
  <c r="D1231" i="2"/>
  <c r="C1231" i="2"/>
  <c r="B1231" i="2"/>
  <c r="A1231" i="2"/>
  <c r="E1230" i="2"/>
  <c r="D1230" i="2"/>
  <c r="C1230" i="2"/>
  <c r="B1230" i="2"/>
  <c r="A1230" i="2"/>
  <c r="E1229" i="2"/>
  <c r="D1229" i="2"/>
  <c r="C1229" i="2"/>
  <c r="B1229" i="2"/>
  <c r="A1229" i="2"/>
  <c r="E1228" i="2"/>
  <c r="D1228" i="2"/>
  <c r="C1228" i="2"/>
  <c r="B1228" i="2"/>
  <c r="A1228" i="2"/>
  <c r="E1227" i="2"/>
  <c r="D1227" i="2"/>
  <c r="C1227" i="2"/>
  <c r="B1227" i="2"/>
  <c r="A1227" i="2"/>
  <c r="E1226" i="2"/>
  <c r="D1226" i="2"/>
  <c r="C1226" i="2"/>
  <c r="B1226" i="2"/>
  <c r="A1226" i="2"/>
  <c r="E1225" i="2"/>
  <c r="D1225" i="2"/>
  <c r="C1225" i="2"/>
  <c r="B1225" i="2"/>
  <c r="A1225" i="2"/>
  <c r="E1224" i="2"/>
  <c r="D1224" i="2"/>
  <c r="C1224" i="2"/>
  <c r="B1224" i="2"/>
  <c r="A1224" i="2"/>
  <c r="E1223" i="2"/>
  <c r="D1223" i="2"/>
  <c r="C1223" i="2"/>
  <c r="B1223" i="2"/>
  <c r="A1223" i="2"/>
  <c r="E1222" i="2"/>
  <c r="D1222" i="2"/>
  <c r="C1222" i="2"/>
  <c r="B1222" i="2"/>
  <c r="A1222" i="2"/>
  <c r="E1221" i="2"/>
  <c r="D1221" i="2"/>
  <c r="C1221" i="2"/>
  <c r="B1221" i="2"/>
  <c r="A1221" i="2"/>
  <c r="E1220" i="2"/>
  <c r="D1220" i="2"/>
  <c r="C1220" i="2"/>
  <c r="B1220" i="2"/>
  <c r="A1220" i="2"/>
  <c r="E1219" i="2"/>
  <c r="D1219" i="2"/>
  <c r="C1219" i="2"/>
  <c r="B1219" i="2"/>
  <c r="A1219" i="2"/>
  <c r="E1218" i="2"/>
  <c r="D1218" i="2"/>
  <c r="C1218" i="2"/>
  <c r="B1218" i="2"/>
  <c r="A1218" i="2"/>
  <c r="E1217" i="2"/>
  <c r="D1217" i="2"/>
  <c r="C1217" i="2"/>
  <c r="B1217" i="2"/>
  <c r="A1217" i="2"/>
  <c r="E1216" i="2"/>
  <c r="D1216" i="2"/>
  <c r="C1216" i="2"/>
  <c r="B1216" i="2"/>
  <c r="A1216" i="2"/>
  <c r="E1215" i="2"/>
  <c r="D1215" i="2"/>
  <c r="C1215" i="2"/>
  <c r="B1215" i="2"/>
  <c r="A1215" i="2"/>
  <c r="E1214" i="2"/>
  <c r="D1214" i="2"/>
  <c r="C1214" i="2"/>
  <c r="B1214" i="2"/>
  <c r="A1214" i="2"/>
  <c r="E1213" i="2"/>
  <c r="D1213" i="2"/>
  <c r="C1213" i="2"/>
  <c r="B1213" i="2"/>
  <c r="A1213" i="2"/>
  <c r="E1212" i="2"/>
  <c r="D1212" i="2"/>
  <c r="C1212" i="2"/>
  <c r="B1212" i="2"/>
  <c r="A1212" i="2"/>
  <c r="E1211" i="2"/>
  <c r="D1211" i="2"/>
  <c r="C1211" i="2"/>
  <c r="B1211" i="2"/>
  <c r="A1211" i="2"/>
  <c r="E1210" i="2"/>
  <c r="D1210" i="2"/>
  <c r="C1210" i="2"/>
  <c r="B1210" i="2"/>
  <c r="A1210" i="2"/>
  <c r="E1209" i="2"/>
  <c r="D1209" i="2"/>
  <c r="C1209" i="2"/>
  <c r="B1209" i="2"/>
  <c r="A1209" i="2"/>
  <c r="E1208" i="2"/>
  <c r="D1208" i="2"/>
  <c r="C1208" i="2"/>
  <c r="B1208" i="2"/>
  <c r="A1208" i="2"/>
  <c r="E1207" i="2"/>
  <c r="D1207" i="2"/>
  <c r="C1207" i="2"/>
  <c r="B1207" i="2"/>
  <c r="A1207" i="2"/>
  <c r="E1206" i="2"/>
  <c r="D1206" i="2"/>
  <c r="C1206" i="2"/>
  <c r="B1206" i="2"/>
  <c r="A1206" i="2"/>
  <c r="E1205" i="2"/>
  <c r="D1205" i="2"/>
  <c r="C1205" i="2"/>
  <c r="B1205" i="2"/>
  <c r="A1205" i="2"/>
  <c r="E1204" i="2"/>
  <c r="D1204" i="2"/>
  <c r="C1204" i="2"/>
  <c r="B1204" i="2"/>
  <c r="A1204" i="2"/>
  <c r="E1203" i="2"/>
  <c r="D1203" i="2"/>
  <c r="C1203" i="2"/>
  <c r="B1203" i="2"/>
  <c r="A1203" i="2"/>
  <c r="E1202" i="2"/>
  <c r="D1202" i="2"/>
  <c r="C1202" i="2"/>
  <c r="B1202" i="2"/>
  <c r="A1202" i="2"/>
  <c r="E1201" i="2"/>
  <c r="D1201" i="2"/>
  <c r="C1201" i="2"/>
  <c r="B1201" i="2"/>
  <c r="A1201" i="2"/>
  <c r="E1200" i="2"/>
  <c r="D1200" i="2"/>
  <c r="C1200" i="2"/>
  <c r="B1200" i="2"/>
  <c r="A1200" i="2"/>
  <c r="E1199" i="2"/>
  <c r="D1199" i="2"/>
  <c r="C1199" i="2"/>
  <c r="B1199" i="2"/>
  <c r="A1199" i="2"/>
  <c r="E1198" i="2"/>
  <c r="D1198" i="2"/>
  <c r="C1198" i="2"/>
  <c r="B1198" i="2"/>
  <c r="A1198" i="2"/>
  <c r="E1197" i="2"/>
  <c r="D1197" i="2"/>
  <c r="C1197" i="2"/>
  <c r="B1197" i="2"/>
  <c r="A1197" i="2"/>
  <c r="E1196" i="2"/>
  <c r="D1196" i="2"/>
  <c r="C1196" i="2"/>
  <c r="B1196" i="2"/>
  <c r="A1196" i="2"/>
  <c r="E1195" i="2"/>
  <c r="D1195" i="2"/>
  <c r="C1195" i="2"/>
  <c r="B1195" i="2"/>
  <c r="A1195" i="2"/>
  <c r="E1194" i="2"/>
  <c r="D1194" i="2"/>
  <c r="C1194" i="2"/>
  <c r="B1194" i="2"/>
  <c r="A1194" i="2"/>
  <c r="E1193" i="2"/>
  <c r="D1193" i="2"/>
  <c r="C1193" i="2"/>
  <c r="B1193" i="2"/>
  <c r="A1193" i="2"/>
  <c r="E1192" i="2"/>
  <c r="D1192" i="2"/>
  <c r="C1192" i="2"/>
  <c r="B1192" i="2"/>
  <c r="A1192" i="2"/>
  <c r="E1191" i="2"/>
  <c r="D1191" i="2"/>
  <c r="C1191" i="2"/>
  <c r="B1191" i="2"/>
  <c r="A1191" i="2"/>
  <c r="E1190" i="2"/>
  <c r="D1190" i="2"/>
  <c r="C1190" i="2"/>
  <c r="B1190" i="2"/>
  <c r="A1190" i="2"/>
  <c r="E1189" i="2"/>
  <c r="D1189" i="2"/>
  <c r="C1189" i="2"/>
  <c r="B1189" i="2"/>
  <c r="A1189" i="2"/>
  <c r="E1188" i="2"/>
  <c r="D1188" i="2"/>
  <c r="C1188" i="2"/>
  <c r="B1188" i="2"/>
  <c r="A1188" i="2"/>
  <c r="E1187" i="2"/>
  <c r="D1187" i="2"/>
  <c r="C1187" i="2"/>
  <c r="B1187" i="2"/>
  <c r="A1187" i="2"/>
  <c r="E1186" i="2"/>
  <c r="D1186" i="2"/>
  <c r="C1186" i="2"/>
  <c r="B1186" i="2"/>
  <c r="A1186" i="2"/>
  <c r="E1185" i="2"/>
  <c r="D1185" i="2"/>
  <c r="C1185" i="2"/>
  <c r="B1185" i="2"/>
  <c r="A1185" i="2"/>
  <c r="E1184" i="2"/>
  <c r="D1184" i="2"/>
  <c r="C1184" i="2"/>
  <c r="B1184" i="2"/>
  <c r="A1184" i="2"/>
  <c r="E1183" i="2"/>
  <c r="D1183" i="2"/>
  <c r="C1183" i="2"/>
  <c r="B1183" i="2"/>
  <c r="A1183" i="2"/>
  <c r="E1182" i="2"/>
  <c r="D1182" i="2"/>
  <c r="C1182" i="2"/>
  <c r="B1182" i="2"/>
  <c r="A1182" i="2"/>
  <c r="E1181" i="2"/>
  <c r="D1181" i="2"/>
  <c r="C1181" i="2"/>
  <c r="B1181" i="2"/>
  <c r="A1181" i="2"/>
  <c r="E1180" i="2"/>
  <c r="D1180" i="2"/>
  <c r="C1180" i="2"/>
  <c r="B1180" i="2"/>
  <c r="A1180" i="2"/>
  <c r="E1179" i="2"/>
  <c r="D1179" i="2"/>
  <c r="C1179" i="2"/>
  <c r="B1179" i="2"/>
  <c r="A1179" i="2"/>
  <c r="E1178" i="2"/>
  <c r="D1178" i="2"/>
  <c r="C1178" i="2"/>
  <c r="B1178" i="2"/>
  <c r="A1178" i="2"/>
  <c r="E1177" i="2"/>
  <c r="D1177" i="2"/>
  <c r="C1177" i="2"/>
  <c r="B1177" i="2"/>
  <c r="A1177" i="2"/>
  <c r="E1176" i="2"/>
  <c r="D1176" i="2"/>
  <c r="C1176" i="2"/>
  <c r="B1176" i="2"/>
  <c r="A1176" i="2"/>
  <c r="E1175" i="2"/>
  <c r="D1175" i="2"/>
  <c r="C1175" i="2"/>
  <c r="B1175" i="2"/>
  <c r="A1175" i="2"/>
  <c r="E1174" i="2"/>
  <c r="D1174" i="2"/>
  <c r="C1174" i="2"/>
  <c r="B1174" i="2"/>
  <c r="A1174" i="2"/>
  <c r="E1173" i="2"/>
  <c r="D1173" i="2"/>
  <c r="C1173" i="2"/>
  <c r="B1173" i="2"/>
  <c r="A1173" i="2"/>
  <c r="E1172" i="2"/>
  <c r="D1172" i="2"/>
  <c r="C1172" i="2"/>
  <c r="B1172" i="2"/>
  <c r="A1172" i="2"/>
  <c r="E1171" i="2"/>
  <c r="D1171" i="2"/>
  <c r="C1171" i="2"/>
  <c r="B1171" i="2"/>
  <c r="A1171" i="2"/>
  <c r="E1170" i="2"/>
  <c r="D1170" i="2"/>
  <c r="C1170" i="2"/>
  <c r="B1170" i="2"/>
  <c r="A1170" i="2"/>
  <c r="E1169" i="2"/>
  <c r="D1169" i="2"/>
  <c r="C1169" i="2"/>
  <c r="B1169" i="2"/>
  <c r="A1169" i="2"/>
  <c r="E1168" i="2"/>
  <c r="D1168" i="2"/>
  <c r="C1168" i="2"/>
  <c r="B1168" i="2"/>
  <c r="A1168" i="2"/>
  <c r="E1167" i="2"/>
  <c r="D1167" i="2"/>
  <c r="C1167" i="2"/>
  <c r="B1167" i="2"/>
  <c r="A1167" i="2"/>
  <c r="E1166" i="2"/>
  <c r="D1166" i="2"/>
  <c r="C1166" i="2"/>
  <c r="B1166" i="2"/>
  <c r="A1166" i="2"/>
  <c r="E1165" i="2"/>
  <c r="D1165" i="2"/>
  <c r="C1165" i="2"/>
  <c r="B1165" i="2"/>
  <c r="A1165" i="2"/>
  <c r="E1164" i="2"/>
  <c r="D1164" i="2"/>
  <c r="C1164" i="2"/>
  <c r="B1164" i="2"/>
  <c r="A1164" i="2"/>
  <c r="E1163" i="2"/>
  <c r="D1163" i="2"/>
  <c r="C1163" i="2"/>
  <c r="B1163" i="2"/>
  <c r="A1163" i="2"/>
  <c r="E1162" i="2"/>
  <c r="D1162" i="2"/>
  <c r="C1162" i="2"/>
  <c r="B1162" i="2"/>
  <c r="A1162" i="2"/>
  <c r="E1161" i="2"/>
  <c r="D1161" i="2"/>
  <c r="C1161" i="2"/>
  <c r="B1161" i="2"/>
  <c r="A1161" i="2"/>
  <c r="E1160" i="2"/>
  <c r="D1160" i="2"/>
  <c r="C1160" i="2"/>
  <c r="B1160" i="2"/>
  <c r="A1160" i="2"/>
  <c r="E1159" i="2"/>
  <c r="D1159" i="2"/>
  <c r="C1159" i="2"/>
  <c r="B1159" i="2"/>
  <c r="A1159" i="2"/>
  <c r="E1158" i="2"/>
  <c r="D1158" i="2"/>
  <c r="C1158" i="2"/>
  <c r="B1158" i="2"/>
  <c r="A1158" i="2"/>
  <c r="E1157" i="2"/>
  <c r="D1157" i="2"/>
  <c r="C1157" i="2"/>
  <c r="B1157" i="2"/>
  <c r="A1157" i="2"/>
  <c r="E1156" i="2"/>
  <c r="D1156" i="2"/>
  <c r="C1156" i="2"/>
  <c r="B1156" i="2"/>
  <c r="A1156" i="2"/>
  <c r="E1155" i="2"/>
  <c r="D1155" i="2"/>
  <c r="C1155" i="2"/>
  <c r="B1155" i="2"/>
  <c r="A1155" i="2"/>
  <c r="E1154" i="2"/>
  <c r="D1154" i="2"/>
  <c r="C1154" i="2"/>
  <c r="B1154" i="2"/>
  <c r="A1154" i="2"/>
  <c r="E1153" i="2"/>
  <c r="D1153" i="2"/>
  <c r="C1153" i="2"/>
  <c r="B1153" i="2"/>
  <c r="A1153" i="2"/>
  <c r="E1152" i="2"/>
  <c r="D1152" i="2"/>
  <c r="C1152" i="2"/>
  <c r="B1152" i="2"/>
  <c r="A1152" i="2"/>
  <c r="E1151" i="2"/>
  <c r="D1151" i="2"/>
  <c r="C1151" i="2"/>
  <c r="B1151" i="2"/>
  <c r="A1151" i="2"/>
  <c r="E1150" i="2"/>
  <c r="D1150" i="2"/>
  <c r="C1150" i="2"/>
  <c r="B1150" i="2"/>
  <c r="A1150" i="2"/>
  <c r="E1149" i="2"/>
  <c r="D1149" i="2"/>
  <c r="C1149" i="2"/>
  <c r="B1149" i="2"/>
  <c r="A1149" i="2"/>
  <c r="E1148" i="2"/>
  <c r="D1148" i="2"/>
  <c r="C1148" i="2"/>
  <c r="B1148" i="2"/>
  <c r="A1148" i="2"/>
  <c r="E1147" i="2"/>
  <c r="D1147" i="2"/>
  <c r="C1147" i="2"/>
  <c r="B1147" i="2"/>
  <c r="A1147" i="2"/>
  <c r="E1146" i="2"/>
  <c r="D1146" i="2"/>
  <c r="C1146" i="2"/>
  <c r="B1146" i="2"/>
  <c r="A1146" i="2"/>
  <c r="E1145" i="2"/>
  <c r="D1145" i="2"/>
  <c r="C1145" i="2"/>
  <c r="B1145" i="2"/>
  <c r="A1145" i="2"/>
  <c r="E1144" i="2"/>
  <c r="D1144" i="2"/>
  <c r="C1144" i="2"/>
  <c r="B1144" i="2"/>
  <c r="A1144" i="2"/>
  <c r="E1143" i="2"/>
  <c r="D1143" i="2"/>
  <c r="C1143" i="2"/>
  <c r="B1143" i="2"/>
  <c r="A1143" i="2"/>
  <c r="E1142" i="2"/>
  <c r="D1142" i="2"/>
  <c r="C1142" i="2"/>
  <c r="B1142" i="2"/>
  <c r="A1142" i="2"/>
  <c r="E1141" i="2"/>
  <c r="D1141" i="2"/>
  <c r="C1141" i="2"/>
  <c r="B1141" i="2"/>
  <c r="A1141" i="2"/>
  <c r="E1140" i="2"/>
  <c r="D1140" i="2"/>
  <c r="C1140" i="2"/>
  <c r="B1140" i="2"/>
  <c r="A1140" i="2"/>
  <c r="E1139" i="2"/>
  <c r="D1139" i="2"/>
  <c r="C1139" i="2"/>
  <c r="B1139" i="2"/>
  <c r="A1139" i="2"/>
  <c r="E1138" i="2"/>
  <c r="D1138" i="2"/>
  <c r="C1138" i="2"/>
  <c r="B1138" i="2"/>
  <c r="A1138" i="2"/>
  <c r="E1137" i="2"/>
  <c r="D1137" i="2"/>
  <c r="C1137" i="2"/>
  <c r="B1137" i="2"/>
  <c r="A1137" i="2"/>
  <c r="E1136" i="2"/>
  <c r="D1136" i="2"/>
  <c r="C1136" i="2"/>
  <c r="B1136" i="2"/>
  <c r="A1136" i="2"/>
  <c r="E1135" i="2"/>
  <c r="D1135" i="2"/>
  <c r="C1135" i="2"/>
  <c r="B1135" i="2"/>
  <c r="A1135" i="2"/>
  <c r="E1134" i="2"/>
  <c r="D1134" i="2"/>
  <c r="C1134" i="2"/>
  <c r="B1134" i="2"/>
  <c r="A1134" i="2"/>
  <c r="E1133" i="2"/>
  <c r="D1133" i="2"/>
  <c r="C1133" i="2"/>
  <c r="B1133" i="2"/>
  <c r="A1133" i="2"/>
  <c r="E1132" i="2"/>
  <c r="D1132" i="2"/>
  <c r="C1132" i="2"/>
  <c r="B1132" i="2"/>
  <c r="A1132" i="2"/>
  <c r="E1131" i="2"/>
  <c r="D1131" i="2"/>
  <c r="C1131" i="2"/>
  <c r="B1131" i="2"/>
  <c r="A1131" i="2"/>
  <c r="E1130" i="2"/>
  <c r="D1130" i="2"/>
  <c r="C1130" i="2"/>
  <c r="B1130" i="2"/>
  <c r="A1130" i="2"/>
  <c r="E1129" i="2"/>
  <c r="D1129" i="2"/>
  <c r="C1129" i="2"/>
  <c r="B1129" i="2"/>
  <c r="A1129" i="2"/>
  <c r="E1128" i="2"/>
  <c r="D1128" i="2"/>
  <c r="C1128" i="2"/>
  <c r="B1128" i="2"/>
  <c r="A1128" i="2"/>
  <c r="E1127" i="2"/>
  <c r="D1127" i="2"/>
  <c r="C1127" i="2"/>
  <c r="B1127" i="2"/>
  <c r="A1127" i="2"/>
  <c r="E1126" i="2"/>
  <c r="D1126" i="2"/>
  <c r="C1126" i="2"/>
  <c r="B1126" i="2"/>
  <c r="A1126" i="2"/>
  <c r="E1125" i="2"/>
  <c r="D1125" i="2"/>
  <c r="C1125" i="2"/>
  <c r="B1125" i="2"/>
  <c r="A1125" i="2"/>
  <c r="E1124" i="2"/>
  <c r="D1124" i="2"/>
  <c r="C1124" i="2"/>
  <c r="B1124" i="2"/>
  <c r="A1124" i="2"/>
  <c r="E1123" i="2"/>
  <c r="D1123" i="2"/>
  <c r="C1123" i="2"/>
  <c r="B1123" i="2"/>
  <c r="A1123" i="2"/>
  <c r="E1122" i="2"/>
  <c r="D1122" i="2"/>
  <c r="C1122" i="2"/>
  <c r="B1122" i="2"/>
  <c r="A1122" i="2"/>
  <c r="E1121" i="2"/>
  <c r="D1121" i="2"/>
  <c r="C1121" i="2"/>
  <c r="B1121" i="2"/>
  <c r="A1121" i="2"/>
  <c r="E1120" i="2"/>
  <c r="D1120" i="2"/>
  <c r="C1120" i="2"/>
  <c r="B1120" i="2"/>
  <c r="A1120" i="2"/>
  <c r="E1119" i="2"/>
  <c r="D1119" i="2"/>
  <c r="C1119" i="2"/>
  <c r="B1119" i="2"/>
  <c r="A1119" i="2"/>
  <c r="E1118" i="2"/>
  <c r="D1118" i="2"/>
  <c r="C1118" i="2"/>
  <c r="B1118" i="2"/>
  <c r="A1118" i="2"/>
  <c r="E1117" i="2"/>
  <c r="D1117" i="2"/>
  <c r="C1117" i="2"/>
  <c r="B1117" i="2"/>
  <c r="A1117" i="2"/>
  <c r="E1116" i="2"/>
  <c r="D1116" i="2"/>
  <c r="C1116" i="2"/>
  <c r="B1116" i="2"/>
  <c r="A1116" i="2"/>
  <c r="E1115" i="2"/>
  <c r="D1115" i="2"/>
  <c r="C1115" i="2"/>
  <c r="B1115" i="2"/>
  <c r="A1115" i="2"/>
  <c r="E1114" i="2"/>
  <c r="D1114" i="2"/>
  <c r="C1114" i="2"/>
  <c r="B1114" i="2"/>
  <c r="A1114" i="2"/>
  <c r="E1113" i="2"/>
  <c r="D1113" i="2"/>
  <c r="C1113" i="2"/>
  <c r="B1113" i="2"/>
  <c r="A1113" i="2"/>
  <c r="E1112" i="2"/>
  <c r="D1112" i="2"/>
  <c r="C1112" i="2"/>
  <c r="B1112" i="2"/>
  <c r="A1112" i="2"/>
  <c r="E1111" i="2"/>
  <c r="D1111" i="2"/>
  <c r="C1111" i="2"/>
  <c r="B1111" i="2"/>
  <c r="A1111" i="2"/>
  <c r="E1110" i="2"/>
  <c r="D1110" i="2"/>
  <c r="C1110" i="2"/>
  <c r="B1110" i="2"/>
  <c r="A1110" i="2"/>
  <c r="E1109" i="2"/>
  <c r="D1109" i="2"/>
  <c r="C1109" i="2"/>
  <c r="B1109" i="2"/>
  <c r="A1109" i="2"/>
  <c r="E1108" i="2"/>
  <c r="D1108" i="2"/>
  <c r="C1108" i="2"/>
  <c r="B1108" i="2"/>
  <c r="A1108" i="2"/>
  <c r="E1107" i="2"/>
  <c r="D1107" i="2"/>
  <c r="C1107" i="2"/>
  <c r="B1107" i="2"/>
  <c r="A1107" i="2"/>
  <c r="E1106" i="2"/>
  <c r="D1106" i="2"/>
  <c r="C1106" i="2"/>
  <c r="B1106" i="2"/>
  <c r="A1106" i="2"/>
  <c r="E1105" i="2"/>
  <c r="D1105" i="2"/>
  <c r="C1105" i="2"/>
  <c r="B1105" i="2"/>
  <c r="A1105" i="2"/>
  <c r="E1104" i="2"/>
  <c r="D1104" i="2"/>
  <c r="C1104" i="2"/>
  <c r="B1104" i="2"/>
  <c r="A1104" i="2"/>
  <c r="E1103" i="2"/>
  <c r="D1103" i="2"/>
  <c r="C1103" i="2"/>
  <c r="B1103" i="2"/>
  <c r="A1103" i="2"/>
  <c r="E1102" i="2"/>
  <c r="D1102" i="2"/>
  <c r="C1102" i="2"/>
  <c r="B1102" i="2"/>
  <c r="A1102" i="2"/>
  <c r="E1101" i="2"/>
  <c r="D1101" i="2"/>
  <c r="C1101" i="2"/>
  <c r="B1101" i="2"/>
  <c r="A1101" i="2"/>
  <c r="E1100" i="2"/>
  <c r="D1100" i="2"/>
  <c r="C1100" i="2"/>
  <c r="B1100" i="2"/>
  <c r="A1100" i="2"/>
  <c r="E1099" i="2"/>
  <c r="D1099" i="2"/>
  <c r="C1099" i="2"/>
  <c r="B1099" i="2"/>
  <c r="A1099" i="2"/>
  <c r="E1098" i="2"/>
  <c r="D1098" i="2"/>
  <c r="C1098" i="2"/>
  <c r="B1098" i="2"/>
  <c r="A1098" i="2"/>
  <c r="E1097" i="2"/>
  <c r="D1097" i="2"/>
  <c r="C1097" i="2"/>
  <c r="B1097" i="2"/>
  <c r="A1097" i="2"/>
  <c r="E1096" i="2"/>
  <c r="D1096" i="2"/>
  <c r="C1096" i="2"/>
  <c r="B1096" i="2"/>
  <c r="A1096" i="2"/>
  <c r="E1095" i="2"/>
  <c r="D1095" i="2"/>
  <c r="C1095" i="2"/>
  <c r="B1095" i="2"/>
  <c r="A1095" i="2"/>
  <c r="E1094" i="2"/>
  <c r="D1094" i="2"/>
  <c r="C1094" i="2"/>
  <c r="B1094" i="2"/>
  <c r="A1094" i="2"/>
  <c r="E1093" i="2"/>
  <c r="D1093" i="2"/>
  <c r="C1093" i="2"/>
  <c r="B1093" i="2"/>
  <c r="A1093" i="2"/>
  <c r="E1092" i="2"/>
  <c r="D1092" i="2"/>
  <c r="C1092" i="2"/>
  <c r="B1092" i="2"/>
  <c r="A1092" i="2"/>
  <c r="E1091" i="2"/>
  <c r="D1091" i="2"/>
  <c r="C1091" i="2"/>
  <c r="B1091" i="2"/>
  <c r="A1091" i="2"/>
  <c r="E1090" i="2"/>
  <c r="D1090" i="2"/>
  <c r="C1090" i="2"/>
  <c r="B1090" i="2"/>
  <c r="A1090" i="2"/>
  <c r="E1089" i="2"/>
  <c r="D1089" i="2"/>
  <c r="C1089" i="2"/>
  <c r="B1089" i="2"/>
  <c r="A1089" i="2"/>
  <c r="E1088" i="2"/>
  <c r="D1088" i="2"/>
  <c r="C1088" i="2"/>
  <c r="B1088" i="2"/>
  <c r="A1088" i="2"/>
  <c r="E1087" i="2"/>
  <c r="D1087" i="2"/>
  <c r="C1087" i="2"/>
  <c r="B1087" i="2"/>
  <c r="A1087" i="2"/>
  <c r="E1086" i="2"/>
  <c r="D1086" i="2"/>
  <c r="C1086" i="2"/>
  <c r="B1086" i="2"/>
  <c r="A1086" i="2"/>
  <c r="E1085" i="2"/>
  <c r="D1085" i="2"/>
  <c r="C1085" i="2"/>
  <c r="B1085" i="2"/>
  <c r="A1085" i="2"/>
  <c r="E1084" i="2"/>
  <c r="D1084" i="2"/>
  <c r="C1084" i="2"/>
  <c r="B1084" i="2"/>
  <c r="A1084" i="2"/>
  <c r="E1083" i="2"/>
  <c r="D1083" i="2"/>
  <c r="C1083" i="2"/>
  <c r="B1083" i="2"/>
  <c r="A1083" i="2"/>
  <c r="E1082" i="2"/>
  <c r="D1082" i="2"/>
  <c r="C1082" i="2"/>
  <c r="B1082" i="2"/>
  <c r="A1082" i="2"/>
  <c r="E1081" i="2"/>
  <c r="D1081" i="2"/>
  <c r="C1081" i="2"/>
  <c r="B1081" i="2"/>
  <c r="A1081" i="2"/>
  <c r="E1080" i="2"/>
  <c r="D1080" i="2"/>
  <c r="C1080" i="2"/>
  <c r="B1080" i="2"/>
  <c r="A1080" i="2"/>
  <c r="E1079" i="2"/>
  <c r="D1079" i="2"/>
  <c r="C1079" i="2"/>
  <c r="B1079" i="2"/>
  <c r="A1079" i="2"/>
  <c r="E1078" i="2"/>
  <c r="D1078" i="2"/>
  <c r="C1078" i="2"/>
  <c r="B1078" i="2"/>
  <c r="A1078" i="2"/>
  <c r="E1077" i="2"/>
  <c r="D1077" i="2"/>
  <c r="C1077" i="2"/>
  <c r="B1077" i="2"/>
  <c r="A1077" i="2"/>
  <c r="E1076" i="2"/>
  <c r="D1076" i="2"/>
  <c r="C1076" i="2"/>
  <c r="B1076" i="2"/>
  <c r="A1076" i="2"/>
  <c r="E1075" i="2"/>
  <c r="D1075" i="2"/>
  <c r="C1075" i="2"/>
  <c r="B1075" i="2"/>
  <c r="A1075" i="2"/>
  <c r="E1074" i="2"/>
  <c r="D1074" i="2"/>
  <c r="C1074" i="2"/>
  <c r="B1074" i="2"/>
  <c r="A1074" i="2"/>
  <c r="E1073" i="2"/>
  <c r="D1073" i="2"/>
  <c r="C1073" i="2"/>
  <c r="B1073" i="2"/>
  <c r="A1073" i="2"/>
  <c r="E1072" i="2"/>
  <c r="D1072" i="2"/>
  <c r="C1072" i="2"/>
  <c r="B1072" i="2"/>
  <c r="A1072" i="2"/>
  <c r="E1071" i="2"/>
  <c r="D1071" i="2"/>
  <c r="C1071" i="2"/>
  <c r="B1071" i="2"/>
  <c r="A1071" i="2"/>
  <c r="E1070" i="2"/>
  <c r="D1070" i="2"/>
  <c r="C1070" i="2"/>
  <c r="B1070" i="2"/>
  <c r="A1070" i="2"/>
  <c r="E1069" i="2"/>
  <c r="D1069" i="2"/>
  <c r="C1069" i="2"/>
  <c r="B1069" i="2"/>
  <c r="A1069" i="2"/>
  <c r="E1068" i="2"/>
  <c r="D1068" i="2"/>
  <c r="C1068" i="2"/>
  <c r="B1068" i="2"/>
  <c r="A1068" i="2"/>
  <c r="E1067" i="2"/>
  <c r="D1067" i="2"/>
  <c r="C1067" i="2"/>
  <c r="B1067" i="2"/>
  <c r="A1067" i="2"/>
  <c r="E1066" i="2"/>
  <c r="D1066" i="2"/>
  <c r="C1066" i="2"/>
  <c r="B1066" i="2"/>
  <c r="A1066" i="2"/>
  <c r="E1065" i="2"/>
  <c r="D1065" i="2"/>
  <c r="C1065" i="2"/>
  <c r="B1065" i="2"/>
  <c r="A1065" i="2"/>
  <c r="E1064" i="2"/>
  <c r="D1064" i="2"/>
  <c r="C1064" i="2"/>
  <c r="B1064" i="2"/>
  <c r="A1064" i="2"/>
  <c r="E1063" i="2"/>
  <c r="D1063" i="2"/>
  <c r="C1063" i="2"/>
  <c r="B1063" i="2"/>
  <c r="A1063" i="2"/>
  <c r="E1062" i="2"/>
  <c r="D1062" i="2"/>
  <c r="C1062" i="2"/>
  <c r="B1062" i="2"/>
  <c r="A1062" i="2"/>
  <c r="E1061" i="2"/>
  <c r="D1061" i="2"/>
  <c r="C1061" i="2"/>
  <c r="B1061" i="2"/>
  <c r="A1061" i="2"/>
  <c r="E1060" i="2"/>
  <c r="D1060" i="2"/>
  <c r="C1060" i="2"/>
  <c r="B1060" i="2"/>
  <c r="A1060" i="2"/>
  <c r="E1059" i="2"/>
  <c r="D1059" i="2"/>
  <c r="C1059" i="2"/>
  <c r="B1059" i="2"/>
  <c r="A1059" i="2"/>
  <c r="E1058" i="2"/>
  <c r="D1058" i="2"/>
  <c r="C1058" i="2"/>
  <c r="B1058" i="2"/>
  <c r="A1058" i="2"/>
  <c r="E1057" i="2"/>
  <c r="D1057" i="2"/>
  <c r="C1057" i="2"/>
  <c r="B1057" i="2"/>
  <c r="A1057" i="2"/>
  <c r="E1056" i="2"/>
  <c r="D1056" i="2"/>
  <c r="C1056" i="2"/>
  <c r="B1056" i="2"/>
  <c r="A1056" i="2"/>
  <c r="E1055" i="2"/>
  <c r="D1055" i="2"/>
  <c r="C1055" i="2"/>
  <c r="B1055" i="2"/>
  <c r="A1055" i="2"/>
  <c r="E1054" i="2"/>
  <c r="D1054" i="2"/>
  <c r="C1054" i="2"/>
  <c r="B1054" i="2"/>
  <c r="A1054" i="2"/>
  <c r="E1053" i="2"/>
  <c r="D1053" i="2"/>
  <c r="C1053" i="2"/>
  <c r="B1053" i="2"/>
  <c r="A1053" i="2"/>
  <c r="E1052" i="2"/>
  <c r="D1052" i="2"/>
  <c r="C1052" i="2"/>
  <c r="B1052" i="2"/>
  <c r="A1052" i="2"/>
  <c r="E1051" i="2"/>
  <c r="D1051" i="2"/>
  <c r="C1051" i="2"/>
  <c r="B1051" i="2"/>
  <c r="A1051" i="2"/>
  <c r="E1050" i="2"/>
  <c r="D1050" i="2"/>
  <c r="C1050" i="2"/>
  <c r="B1050" i="2"/>
  <c r="A1050" i="2"/>
  <c r="E1049" i="2"/>
  <c r="D1049" i="2"/>
  <c r="C1049" i="2"/>
  <c r="B1049" i="2"/>
  <c r="A1049" i="2"/>
  <c r="E1048" i="2"/>
  <c r="D1048" i="2"/>
  <c r="C1048" i="2"/>
  <c r="B1048" i="2"/>
  <c r="A1048" i="2"/>
  <c r="E1047" i="2"/>
  <c r="D1047" i="2"/>
  <c r="C1047" i="2"/>
  <c r="B1047" i="2"/>
  <c r="A1047" i="2"/>
  <c r="E1046" i="2"/>
  <c r="D1046" i="2"/>
  <c r="C1046" i="2"/>
  <c r="B1046" i="2"/>
  <c r="A1046" i="2"/>
  <c r="E1045" i="2"/>
  <c r="D1045" i="2"/>
  <c r="C1045" i="2"/>
  <c r="B1045" i="2"/>
  <c r="A1045" i="2"/>
  <c r="E1044" i="2"/>
  <c r="D1044" i="2"/>
  <c r="C1044" i="2"/>
  <c r="B1044" i="2"/>
  <c r="A1044" i="2"/>
  <c r="E1043" i="2"/>
  <c r="D1043" i="2"/>
  <c r="C1043" i="2"/>
  <c r="B1043" i="2"/>
  <c r="A1043" i="2"/>
  <c r="E1042" i="2"/>
  <c r="D1042" i="2"/>
  <c r="C1042" i="2"/>
  <c r="B1042" i="2"/>
  <c r="A1042" i="2"/>
  <c r="E1041" i="2"/>
  <c r="D1041" i="2"/>
  <c r="C1041" i="2"/>
  <c r="B1041" i="2"/>
  <c r="A1041" i="2"/>
  <c r="E1040" i="2"/>
  <c r="D1040" i="2"/>
  <c r="C1040" i="2"/>
  <c r="B1040" i="2"/>
  <c r="A1040" i="2"/>
  <c r="E1039" i="2"/>
  <c r="D1039" i="2"/>
  <c r="C1039" i="2"/>
  <c r="B1039" i="2"/>
  <c r="A1039" i="2"/>
  <c r="E1038" i="2"/>
  <c r="D1038" i="2"/>
  <c r="C1038" i="2"/>
  <c r="B1038" i="2"/>
  <c r="A1038" i="2"/>
  <c r="E1037" i="2"/>
  <c r="D1037" i="2"/>
  <c r="C1037" i="2"/>
  <c r="B1037" i="2"/>
  <c r="A1037" i="2"/>
  <c r="E1036" i="2"/>
  <c r="D1036" i="2"/>
  <c r="C1036" i="2"/>
  <c r="B1036" i="2"/>
  <c r="A1036" i="2"/>
  <c r="E1035" i="2"/>
  <c r="D1035" i="2"/>
  <c r="C1035" i="2"/>
  <c r="B1035" i="2"/>
  <c r="A1035" i="2"/>
  <c r="E1034" i="2"/>
  <c r="D1034" i="2"/>
  <c r="C1034" i="2"/>
  <c r="B1034" i="2"/>
  <c r="A1034" i="2"/>
  <c r="E1033" i="2"/>
  <c r="D1033" i="2"/>
  <c r="C1033" i="2"/>
  <c r="B1033" i="2"/>
  <c r="A1033" i="2"/>
  <c r="E1032" i="2"/>
  <c r="D1032" i="2"/>
  <c r="C1032" i="2"/>
  <c r="B1032" i="2"/>
  <c r="A1032" i="2"/>
  <c r="E1031" i="2"/>
  <c r="D1031" i="2"/>
  <c r="C1031" i="2"/>
  <c r="B1031" i="2"/>
  <c r="A1031" i="2"/>
  <c r="E1030" i="2"/>
  <c r="D1030" i="2"/>
  <c r="C1030" i="2"/>
  <c r="B1030" i="2"/>
  <c r="A1030" i="2"/>
  <c r="E1029" i="2"/>
  <c r="D1029" i="2"/>
  <c r="C1029" i="2"/>
  <c r="B1029" i="2"/>
  <c r="A1029" i="2"/>
  <c r="E1028" i="2"/>
  <c r="D1028" i="2"/>
  <c r="C1028" i="2"/>
  <c r="B1028" i="2"/>
  <c r="A1028" i="2"/>
  <c r="E1027" i="2"/>
  <c r="D1027" i="2"/>
  <c r="C1027" i="2"/>
  <c r="B1027" i="2"/>
  <c r="A1027" i="2"/>
  <c r="E1026" i="2"/>
  <c r="D1026" i="2"/>
  <c r="C1026" i="2"/>
  <c r="B1026" i="2"/>
  <c r="A1026" i="2"/>
  <c r="E1025" i="2"/>
  <c r="D1025" i="2"/>
  <c r="C1025" i="2"/>
  <c r="B1025" i="2"/>
  <c r="A1025" i="2"/>
  <c r="E1024" i="2"/>
  <c r="D1024" i="2"/>
  <c r="C1024" i="2"/>
  <c r="B1024" i="2"/>
  <c r="A1024" i="2"/>
  <c r="E1023" i="2"/>
  <c r="D1023" i="2"/>
  <c r="C1023" i="2"/>
  <c r="B1023" i="2"/>
  <c r="A1023" i="2"/>
  <c r="E1022" i="2"/>
  <c r="D1022" i="2"/>
  <c r="C1022" i="2"/>
  <c r="B1022" i="2"/>
  <c r="A1022" i="2"/>
  <c r="E1021" i="2"/>
  <c r="D1021" i="2"/>
  <c r="C1021" i="2"/>
  <c r="B1021" i="2"/>
  <c r="A1021" i="2"/>
  <c r="E1020" i="2"/>
  <c r="D1020" i="2"/>
  <c r="C1020" i="2"/>
  <c r="B1020" i="2"/>
  <c r="A1020" i="2"/>
  <c r="E1019" i="2"/>
  <c r="D1019" i="2"/>
  <c r="C1019" i="2"/>
  <c r="B1019" i="2"/>
  <c r="A1019" i="2"/>
  <c r="E1018" i="2"/>
  <c r="D1018" i="2"/>
  <c r="C1018" i="2"/>
  <c r="B1018" i="2"/>
  <c r="A1018" i="2"/>
  <c r="E1017" i="2"/>
  <c r="D1017" i="2"/>
  <c r="C1017" i="2"/>
  <c r="B1017" i="2"/>
  <c r="A1017" i="2"/>
  <c r="E1016" i="2"/>
  <c r="D1016" i="2"/>
  <c r="C1016" i="2"/>
  <c r="B1016" i="2"/>
  <c r="A1016" i="2"/>
  <c r="E1015" i="2"/>
  <c r="D1015" i="2"/>
  <c r="C1015" i="2"/>
  <c r="B1015" i="2"/>
  <c r="A1015" i="2"/>
  <c r="E1014" i="2"/>
  <c r="D1014" i="2"/>
  <c r="C1014" i="2"/>
  <c r="B1014" i="2"/>
  <c r="A1014" i="2"/>
  <c r="E1013" i="2"/>
  <c r="D1013" i="2"/>
  <c r="C1013" i="2"/>
  <c r="B1013" i="2"/>
  <c r="A1013" i="2"/>
  <c r="E1012" i="2"/>
  <c r="D1012" i="2"/>
  <c r="C1012" i="2"/>
  <c r="B1012" i="2"/>
  <c r="A1012" i="2"/>
  <c r="E1011" i="2"/>
  <c r="D1011" i="2"/>
  <c r="C1011" i="2"/>
  <c r="B1011" i="2"/>
  <c r="A1011" i="2"/>
  <c r="E1010" i="2"/>
  <c r="D1010" i="2"/>
  <c r="C1010" i="2"/>
  <c r="B1010" i="2"/>
  <c r="A1010" i="2"/>
  <c r="E1009" i="2"/>
  <c r="D1009" i="2"/>
  <c r="C1009" i="2"/>
  <c r="B1009" i="2"/>
  <c r="A1009" i="2"/>
  <c r="E1008" i="2"/>
  <c r="D1008" i="2"/>
  <c r="C1008" i="2"/>
  <c r="B1008" i="2"/>
  <c r="A1008" i="2"/>
  <c r="E1007" i="2"/>
  <c r="D1007" i="2"/>
  <c r="C1007" i="2"/>
  <c r="B1007" i="2"/>
  <c r="A1007" i="2"/>
  <c r="E1006" i="2"/>
  <c r="D1006" i="2"/>
  <c r="C1006" i="2"/>
  <c r="B1006" i="2"/>
  <c r="A1006" i="2"/>
  <c r="E1005" i="2"/>
  <c r="D1005" i="2"/>
  <c r="C1005" i="2"/>
  <c r="B1005" i="2"/>
  <c r="A1005" i="2"/>
  <c r="E1004" i="2"/>
  <c r="D1004" i="2"/>
  <c r="C1004" i="2"/>
  <c r="B1004" i="2"/>
  <c r="A1004" i="2"/>
  <c r="E1003" i="2"/>
  <c r="D1003" i="2"/>
  <c r="C1003" i="2"/>
  <c r="B1003" i="2"/>
  <c r="A1003" i="2"/>
  <c r="E1002" i="2"/>
  <c r="D1002" i="2"/>
  <c r="C1002" i="2"/>
  <c r="B1002" i="2"/>
  <c r="A1002" i="2"/>
  <c r="E1001" i="2"/>
  <c r="D1001" i="2"/>
  <c r="C1001" i="2"/>
  <c r="B1001" i="2"/>
  <c r="A1001" i="2"/>
  <c r="E1000" i="2"/>
  <c r="D1000" i="2"/>
  <c r="C1000" i="2"/>
  <c r="B1000" i="2"/>
  <c r="A1000" i="2"/>
  <c r="E999" i="2"/>
  <c r="D999" i="2"/>
  <c r="C999" i="2"/>
  <c r="B999" i="2"/>
  <c r="A999" i="2"/>
  <c r="E998" i="2"/>
  <c r="D998" i="2"/>
  <c r="C998" i="2"/>
  <c r="B998" i="2"/>
  <c r="A998" i="2"/>
  <c r="E997" i="2"/>
  <c r="D997" i="2"/>
  <c r="C997" i="2"/>
  <c r="B997" i="2"/>
  <c r="A997" i="2"/>
  <c r="E996" i="2"/>
  <c r="D996" i="2"/>
  <c r="C996" i="2"/>
  <c r="B996" i="2"/>
  <c r="A996" i="2"/>
  <c r="E995" i="2"/>
  <c r="D995" i="2"/>
  <c r="C995" i="2"/>
  <c r="B995" i="2"/>
  <c r="A995" i="2"/>
  <c r="E994" i="2"/>
  <c r="D994" i="2"/>
  <c r="C994" i="2"/>
  <c r="B994" i="2"/>
  <c r="A994" i="2"/>
  <c r="E993" i="2"/>
  <c r="D993" i="2"/>
  <c r="C993" i="2"/>
  <c r="B993" i="2"/>
  <c r="A993" i="2"/>
  <c r="E992" i="2"/>
  <c r="D992" i="2"/>
  <c r="C992" i="2"/>
  <c r="B992" i="2"/>
  <c r="A992" i="2"/>
  <c r="E991" i="2"/>
  <c r="D991" i="2"/>
  <c r="C991" i="2"/>
  <c r="B991" i="2"/>
  <c r="A991" i="2"/>
  <c r="E990" i="2"/>
  <c r="D990" i="2"/>
  <c r="C990" i="2"/>
  <c r="B990" i="2"/>
  <c r="A990" i="2"/>
  <c r="E989" i="2"/>
  <c r="D989" i="2"/>
  <c r="C989" i="2"/>
  <c r="B989" i="2"/>
  <c r="A989" i="2"/>
  <c r="E988" i="2"/>
  <c r="D988" i="2"/>
  <c r="C988" i="2"/>
  <c r="B988" i="2"/>
  <c r="A988" i="2"/>
  <c r="E987" i="2"/>
  <c r="D987" i="2"/>
  <c r="C987" i="2"/>
  <c r="B987" i="2"/>
  <c r="A987" i="2"/>
  <c r="E986" i="2"/>
  <c r="D986" i="2"/>
  <c r="C986" i="2"/>
  <c r="B986" i="2"/>
  <c r="A986" i="2"/>
  <c r="E985" i="2"/>
  <c r="D985" i="2"/>
  <c r="C985" i="2"/>
  <c r="B985" i="2"/>
  <c r="A985" i="2"/>
  <c r="E984" i="2"/>
  <c r="D984" i="2"/>
  <c r="C984" i="2"/>
  <c r="B984" i="2"/>
  <c r="A984" i="2"/>
  <c r="E983" i="2"/>
  <c r="D983" i="2"/>
  <c r="C983" i="2"/>
  <c r="B983" i="2"/>
  <c r="A983" i="2"/>
  <c r="E982" i="2"/>
  <c r="D982" i="2"/>
  <c r="C982" i="2"/>
  <c r="B982" i="2"/>
  <c r="A982" i="2"/>
  <c r="E981" i="2"/>
  <c r="D981" i="2"/>
  <c r="C981" i="2"/>
  <c r="B981" i="2"/>
  <c r="A981" i="2"/>
  <c r="E980" i="2"/>
  <c r="D980" i="2"/>
  <c r="C980" i="2"/>
  <c r="B980" i="2"/>
  <c r="A980" i="2"/>
  <c r="E979" i="2"/>
  <c r="D979" i="2"/>
  <c r="C979" i="2"/>
  <c r="B979" i="2"/>
  <c r="A979" i="2"/>
  <c r="E978" i="2"/>
  <c r="D978" i="2"/>
  <c r="C978" i="2"/>
  <c r="B978" i="2"/>
  <c r="A978" i="2"/>
  <c r="E977" i="2"/>
  <c r="D977" i="2"/>
  <c r="C977" i="2"/>
  <c r="B977" i="2"/>
  <c r="A977" i="2"/>
  <c r="E976" i="2"/>
  <c r="D976" i="2"/>
  <c r="C976" i="2"/>
  <c r="B976" i="2"/>
  <c r="A976" i="2"/>
  <c r="E975" i="2"/>
  <c r="D975" i="2"/>
  <c r="C975" i="2"/>
  <c r="B975" i="2"/>
  <c r="A975" i="2"/>
  <c r="E974" i="2"/>
  <c r="D974" i="2"/>
  <c r="C974" i="2"/>
  <c r="B974" i="2"/>
  <c r="A974" i="2"/>
  <c r="E973" i="2"/>
  <c r="D973" i="2"/>
  <c r="C973" i="2"/>
  <c r="B973" i="2"/>
  <c r="A973" i="2"/>
  <c r="E972" i="2"/>
  <c r="D972" i="2"/>
  <c r="C972" i="2"/>
  <c r="B972" i="2"/>
  <c r="A972" i="2"/>
  <c r="E971" i="2"/>
  <c r="D971" i="2"/>
  <c r="C971" i="2"/>
  <c r="B971" i="2"/>
  <c r="A971" i="2"/>
  <c r="E970" i="2"/>
  <c r="D970" i="2"/>
  <c r="C970" i="2"/>
  <c r="B970" i="2"/>
  <c r="A970" i="2"/>
  <c r="E969" i="2"/>
  <c r="D969" i="2"/>
  <c r="C969" i="2"/>
  <c r="B969" i="2"/>
  <c r="A969" i="2"/>
  <c r="E968" i="2"/>
  <c r="D968" i="2"/>
  <c r="C968" i="2"/>
  <c r="B968" i="2"/>
  <c r="A968" i="2"/>
  <c r="E967" i="2"/>
  <c r="D967" i="2"/>
  <c r="C967" i="2"/>
  <c r="B967" i="2"/>
  <c r="A967" i="2"/>
  <c r="E966" i="2"/>
  <c r="D966" i="2"/>
  <c r="C966" i="2"/>
  <c r="B966" i="2"/>
  <c r="A966" i="2"/>
  <c r="E965" i="2"/>
  <c r="D965" i="2"/>
  <c r="C965" i="2"/>
  <c r="B965" i="2"/>
  <c r="A965" i="2"/>
  <c r="E964" i="2"/>
  <c r="D964" i="2"/>
  <c r="C964" i="2"/>
  <c r="B964" i="2"/>
  <c r="A964" i="2"/>
  <c r="E963" i="2"/>
  <c r="D963" i="2"/>
  <c r="C963" i="2"/>
  <c r="B963" i="2"/>
  <c r="A963" i="2"/>
  <c r="E962" i="2"/>
  <c r="D962" i="2"/>
  <c r="C962" i="2"/>
  <c r="B962" i="2"/>
  <c r="A962" i="2"/>
  <c r="E961" i="2"/>
  <c r="D961" i="2"/>
  <c r="C961" i="2"/>
  <c r="B961" i="2"/>
  <c r="A961" i="2"/>
  <c r="E960" i="2"/>
  <c r="D960" i="2"/>
  <c r="C960" i="2"/>
  <c r="B960" i="2"/>
  <c r="A960" i="2"/>
  <c r="E959" i="2"/>
  <c r="D959" i="2"/>
  <c r="C959" i="2"/>
  <c r="B959" i="2"/>
  <c r="A959" i="2"/>
  <c r="E958" i="2"/>
  <c r="D958" i="2"/>
  <c r="C958" i="2"/>
  <c r="B958" i="2"/>
  <c r="A958" i="2"/>
  <c r="E957" i="2"/>
  <c r="D957" i="2"/>
  <c r="C957" i="2"/>
  <c r="B957" i="2"/>
  <c r="A957" i="2"/>
  <c r="E956" i="2"/>
  <c r="D956" i="2"/>
  <c r="C956" i="2"/>
  <c r="B956" i="2"/>
  <c r="A956" i="2"/>
  <c r="E955" i="2"/>
  <c r="D955" i="2"/>
  <c r="C955" i="2"/>
  <c r="B955" i="2"/>
  <c r="A955" i="2"/>
  <c r="E954" i="2"/>
  <c r="D954" i="2"/>
  <c r="C954" i="2"/>
  <c r="B954" i="2"/>
  <c r="A954" i="2"/>
  <c r="E953" i="2"/>
  <c r="D953" i="2"/>
  <c r="C953" i="2"/>
  <c r="B953" i="2"/>
  <c r="A953" i="2"/>
  <c r="E952" i="2"/>
  <c r="D952" i="2"/>
  <c r="C952" i="2"/>
  <c r="B952" i="2"/>
  <c r="A952" i="2"/>
  <c r="E951" i="2"/>
  <c r="D951" i="2"/>
  <c r="C951" i="2"/>
  <c r="B951" i="2"/>
  <c r="A951" i="2"/>
  <c r="E950" i="2"/>
  <c r="D950" i="2"/>
  <c r="C950" i="2"/>
  <c r="B950" i="2"/>
  <c r="A950" i="2"/>
  <c r="E949" i="2"/>
  <c r="D949" i="2"/>
  <c r="C949" i="2"/>
  <c r="B949" i="2"/>
  <c r="A949" i="2"/>
  <c r="E948" i="2"/>
  <c r="D948" i="2"/>
  <c r="C948" i="2"/>
  <c r="B948" i="2"/>
  <c r="A948" i="2"/>
  <c r="E947" i="2"/>
  <c r="D947" i="2"/>
  <c r="C947" i="2"/>
  <c r="B947" i="2"/>
  <c r="A947" i="2"/>
  <c r="E946" i="2"/>
  <c r="D946" i="2"/>
  <c r="C946" i="2"/>
  <c r="B946" i="2"/>
  <c r="A946" i="2"/>
  <c r="E945" i="2"/>
  <c r="D945" i="2"/>
  <c r="C945" i="2"/>
  <c r="B945" i="2"/>
  <c r="A945" i="2"/>
  <c r="E944" i="2"/>
  <c r="D944" i="2"/>
  <c r="C944" i="2"/>
  <c r="B944" i="2"/>
  <c r="A944" i="2"/>
  <c r="E943" i="2"/>
  <c r="D943" i="2"/>
  <c r="C943" i="2"/>
  <c r="B943" i="2"/>
  <c r="A943" i="2"/>
  <c r="E942" i="2"/>
  <c r="D942" i="2"/>
  <c r="C942" i="2"/>
  <c r="B942" i="2"/>
  <c r="A942" i="2"/>
  <c r="E941" i="2"/>
  <c r="D941" i="2"/>
  <c r="C941" i="2"/>
  <c r="B941" i="2"/>
  <c r="A941" i="2"/>
  <c r="E940" i="2"/>
  <c r="D940" i="2"/>
  <c r="C940" i="2"/>
  <c r="B940" i="2"/>
  <c r="A940" i="2"/>
  <c r="E939" i="2"/>
  <c r="D939" i="2"/>
  <c r="C939" i="2"/>
  <c r="B939" i="2"/>
  <c r="A939" i="2"/>
  <c r="E938" i="2"/>
  <c r="D938" i="2"/>
  <c r="C938" i="2"/>
  <c r="B938" i="2"/>
  <c r="A938" i="2"/>
  <c r="E937" i="2"/>
  <c r="D937" i="2"/>
  <c r="C937" i="2"/>
  <c r="B937" i="2"/>
  <c r="A937" i="2"/>
  <c r="E936" i="2"/>
  <c r="D936" i="2"/>
  <c r="C936" i="2"/>
  <c r="B936" i="2"/>
  <c r="A936" i="2"/>
  <c r="E935" i="2"/>
  <c r="D935" i="2"/>
  <c r="C935" i="2"/>
  <c r="B935" i="2"/>
  <c r="A935" i="2"/>
  <c r="E934" i="2"/>
  <c r="D934" i="2"/>
  <c r="C934" i="2"/>
  <c r="B934" i="2"/>
  <c r="A934" i="2"/>
  <c r="E933" i="2"/>
  <c r="D933" i="2"/>
  <c r="C933" i="2"/>
  <c r="B933" i="2"/>
  <c r="A933" i="2"/>
  <c r="E932" i="2"/>
  <c r="D932" i="2"/>
  <c r="C932" i="2"/>
  <c r="B932" i="2"/>
  <c r="A932" i="2"/>
  <c r="E931" i="2"/>
  <c r="D931" i="2"/>
  <c r="C931" i="2"/>
  <c r="B931" i="2"/>
  <c r="A931" i="2"/>
  <c r="E930" i="2"/>
  <c r="D930" i="2"/>
  <c r="C930" i="2"/>
  <c r="B930" i="2"/>
  <c r="A930" i="2"/>
  <c r="E929" i="2"/>
  <c r="D929" i="2"/>
  <c r="C929" i="2"/>
  <c r="B929" i="2"/>
  <c r="A929" i="2"/>
  <c r="E928" i="2"/>
  <c r="D928" i="2"/>
  <c r="C928" i="2"/>
  <c r="B928" i="2"/>
  <c r="A928" i="2"/>
  <c r="E927" i="2"/>
  <c r="D927" i="2"/>
  <c r="C927" i="2"/>
  <c r="B927" i="2"/>
  <c r="A927" i="2"/>
  <c r="E926" i="2"/>
  <c r="D926" i="2"/>
  <c r="C926" i="2"/>
  <c r="B926" i="2"/>
  <c r="A926" i="2"/>
  <c r="E925" i="2"/>
  <c r="D925" i="2"/>
  <c r="C925" i="2"/>
  <c r="B925" i="2"/>
  <c r="A925" i="2"/>
  <c r="E924" i="2"/>
  <c r="D924" i="2"/>
  <c r="C924" i="2"/>
  <c r="B924" i="2"/>
  <c r="A924" i="2"/>
  <c r="E923" i="2"/>
  <c r="D923" i="2"/>
  <c r="C923" i="2"/>
  <c r="B923" i="2"/>
  <c r="A923" i="2"/>
  <c r="E922" i="2"/>
  <c r="D922" i="2"/>
  <c r="C922" i="2"/>
  <c r="B922" i="2"/>
  <c r="A922" i="2"/>
  <c r="E921" i="2"/>
  <c r="D921" i="2"/>
  <c r="C921" i="2"/>
  <c r="B921" i="2"/>
  <c r="A921" i="2"/>
  <c r="E920" i="2"/>
  <c r="D920" i="2"/>
  <c r="C920" i="2"/>
  <c r="B920" i="2"/>
  <c r="A920" i="2"/>
  <c r="E919" i="2"/>
  <c r="D919" i="2"/>
  <c r="C919" i="2"/>
  <c r="B919" i="2"/>
  <c r="A919" i="2"/>
  <c r="E918" i="2"/>
  <c r="D918" i="2"/>
  <c r="C918" i="2"/>
  <c r="B918" i="2"/>
  <c r="A918" i="2"/>
  <c r="E917" i="2"/>
  <c r="D917" i="2"/>
  <c r="C917" i="2"/>
  <c r="B917" i="2"/>
  <c r="A917" i="2"/>
  <c r="E916" i="2"/>
  <c r="D916" i="2"/>
  <c r="C916" i="2"/>
  <c r="B916" i="2"/>
  <c r="A916" i="2"/>
  <c r="E915" i="2"/>
  <c r="D915" i="2"/>
  <c r="C915" i="2"/>
  <c r="B915" i="2"/>
  <c r="A915" i="2"/>
  <c r="E914" i="2"/>
  <c r="D914" i="2"/>
  <c r="C914" i="2"/>
  <c r="B914" i="2"/>
  <c r="A914" i="2"/>
  <c r="E913" i="2"/>
  <c r="D913" i="2"/>
  <c r="C913" i="2"/>
  <c r="B913" i="2"/>
  <c r="A913" i="2"/>
  <c r="E912" i="2"/>
  <c r="D912" i="2"/>
  <c r="C912" i="2"/>
  <c r="B912" i="2"/>
  <c r="A912" i="2"/>
  <c r="E911" i="2"/>
  <c r="D911" i="2"/>
  <c r="C911" i="2"/>
  <c r="B911" i="2"/>
  <c r="A911" i="2"/>
  <c r="E910" i="2"/>
  <c r="D910" i="2"/>
  <c r="C910" i="2"/>
  <c r="B910" i="2"/>
  <c r="A910" i="2"/>
  <c r="E909" i="2"/>
  <c r="D909" i="2"/>
  <c r="C909" i="2"/>
  <c r="B909" i="2"/>
  <c r="A909" i="2"/>
  <c r="E908" i="2"/>
  <c r="D908" i="2"/>
  <c r="C908" i="2"/>
  <c r="B908" i="2"/>
  <c r="A908" i="2"/>
  <c r="E907" i="2"/>
  <c r="D907" i="2"/>
  <c r="C907" i="2"/>
  <c r="B907" i="2"/>
  <c r="A907" i="2"/>
  <c r="E906" i="2"/>
  <c r="D906" i="2"/>
  <c r="C906" i="2"/>
  <c r="B906" i="2"/>
  <c r="A906" i="2"/>
  <c r="E905" i="2"/>
  <c r="D905" i="2"/>
  <c r="C905" i="2"/>
  <c r="B905" i="2"/>
  <c r="A905" i="2"/>
  <c r="E904" i="2"/>
  <c r="D904" i="2"/>
  <c r="C904" i="2"/>
  <c r="B904" i="2"/>
  <c r="A904" i="2"/>
  <c r="E903" i="2"/>
  <c r="D903" i="2"/>
  <c r="C903" i="2"/>
  <c r="B903" i="2"/>
  <c r="A903" i="2"/>
  <c r="E902" i="2"/>
  <c r="D902" i="2"/>
  <c r="C902" i="2"/>
  <c r="B902" i="2"/>
  <c r="A902" i="2"/>
  <c r="E901" i="2"/>
  <c r="D901" i="2"/>
  <c r="C901" i="2"/>
  <c r="B901" i="2"/>
  <c r="A901" i="2"/>
  <c r="E900" i="2"/>
  <c r="D900" i="2"/>
  <c r="C900" i="2"/>
  <c r="B900" i="2"/>
  <c r="A900" i="2"/>
  <c r="E899" i="2"/>
  <c r="D899" i="2"/>
  <c r="C899" i="2"/>
  <c r="B899" i="2"/>
  <c r="A899" i="2"/>
  <c r="E898" i="2"/>
  <c r="D898" i="2"/>
  <c r="C898" i="2"/>
  <c r="B898" i="2"/>
  <c r="A898" i="2"/>
  <c r="E897" i="2"/>
  <c r="D897" i="2"/>
  <c r="C897" i="2"/>
  <c r="B897" i="2"/>
  <c r="A897" i="2"/>
  <c r="E896" i="2"/>
  <c r="D896" i="2"/>
  <c r="C896" i="2"/>
  <c r="B896" i="2"/>
  <c r="A896" i="2"/>
  <c r="E895" i="2"/>
  <c r="D895" i="2"/>
  <c r="C895" i="2"/>
  <c r="B895" i="2"/>
  <c r="A895" i="2"/>
  <c r="E894" i="2"/>
  <c r="D894" i="2"/>
  <c r="C894" i="2"/>
  <c r="B894" i="2"/>
  <c r="A894" i="2"/>
  <c r="E893" i="2"/>
  <c r="D893" i="2"/>
  <c r="C893" i="2"/>
  <c r="B893" i="2"/>
  <c r="A893" i="2"/>
  <c r="E892" i="2"/>
  <c r="D892" i="2"/>
  <c r="C892" i="2"/>
  <c r="B892" i="2"/>
  <c r="A892" i="2"/>
  <c r="E891" i="2"/>
  <c r="D891" i="2"/>
  <c r="C891" i="2"/>
  <c r="B891" i="2"/>
  <c r="A891" i="2"/>
  <c r="E890" i="2"/>
  <c r="D890" i="2"/>
  <c r="C890" i="2"/>
  <c r="B890" i="2"/>
  <c r="A890" i="2"/>
  <c r="E889" i="2"/>
  <c r="D889" i="2"/>
  <c r="C889" i="2"/>
  <c r="B889" i="2"/>
  <c r="A889" i="2"/>
  <c r="E888" i="2"/>
  <c r="D888" i="2"/>
  <c r="C888" i="2"/>
  <c r="B888" i="2"/>
  <c r="A888" i="2"/>
  <c r="E887" i="2"/>
  <c r="D887" i="2"/>
  <c r="C887" i="2"/>
  <c r="B887" i="2"/>
  <c r="A887" i="2"/>
  <c r="E886" i="2"/>
  <c r="D886" i="2"/>
  <c r="C886" i="2"/>
  <c r="B886" i="2"/>
  <c r="A886" i="2"/>
  <c r="E885" i="2"/>
  <c r="D885" i="2"/>
  <c r="C885" i="2"/>
  <c r="B885" i="2"/>
  <c r="A885" i="2"/>
  <c r="E884" i="2"/>
  <c r="D884" i="2"/>
  <c r="C884" i="2"/>
  <c r="B884" i="2"/>
  <c r="A884" i="2"/>
  <c r="E883" i="2"/>
  <c r="D883" i="2"/>
  <c r="C883" i="2"/>
  <c r="B883" i="2"/>
  <c r="A883" i="2"/>
  <c r="E882" i="2"/>
  <c r="D882" i="2"/>
  <c r="C882" i="2"/>
  <c r="B882" i="2"/>
  <c r="A882" i="2"/>
  <c r="E881" i="2"/>
  <c r="D881" i="2"/>
  <c r="C881" i="2"/>
  <c r="B881" i="2"/>
  <c r="A881" i="2"/>
  <c r="E880" i="2"/>
  <c r="D880" i="2"/>
  <c r="C880" i="2"/>
  <c r="B880" i="2"/>
  <c r="A880" i="2"/>
  <c r="E879" i="2"/>
  <c r="D879" i="2"/>
  <c r="C879" i="2"/>
  <c r="B879" i="2"/>
  <c r="A879" i="2"/>
  <c r="E878" i="2"/>
  <c r="D878" i="2"/>
  <c r="C878" i="2"/>
  <c r="B878" i="2"/>
  <c r="A878" i="2"/>
  <c r="E877" i="2"/>
  <c r="D877" i="2"/>
  <c r="C877" i="2"/>
  <c r="B877" i="2"/>
  <c r="A877" i="2"/>
  <c r="E876" i="2"/>
  <c r="D876" i="2"/>
  <c r="C876" i="2"/>
  <c r="B876" i="2"/>
  <c r="A876" i="2"/>
  <c r="E875" i="2"/>
  <c r="D875" i="2"/>
  <c r="C875" i="2"/>
  <c r="B875" i="2"/>
  <c r="A875" i="2"/>
  <c r="E874" i="2"/>
  <c r="D874" i="2"/>
  <c r="C874" i="2"/>
  <c r="B874" i="2"/>
  <c r="A874" i="2"/>
  <c r="E873" i="2"/>
  <c r="D873" i="2"/>
  <c r="C873" i="2"/>
  <c r="B873" i="2"/>
  <c r="A873" i="2"/>
  <c r="E872" i="2"/>
  <c r="D872" i="2"/>
  <c r="C872" i="2"/>
  <c r="B872" i="2"/>
  <c r="A872" i="2"/>
  <c r="E871" i="2"/>
  <c r="D871" i="2"/>
  <c r="C871" i="2"/>
  <c r="B871" i="2"/>
  <c r="A871" i="2"/>
  <c r="E870" i="2"/>
  <c r="D870" i="2"/>
  <c r="C870" i="2"/>
  <c r="B870" i="2"/>
  <c r="A870" i="2"/>
  <c r="E869" i="2"/>
  <c r="D869" i="2"/>
  <c r="C869" i="2"/>
  <c r="B869" i="2"/>
  <c r="A869" i="2"/>
  <c r="E868" i="2"/>
  <c r="D868" i="2"/>
  <c r="C868" i="2"/>
  <c r="B868" i="2"/>
  <c r="A868" i="2"/>
  <c r="E867" i="2"/>
  <c r="D867" i="2"/>
  <c r="C867" i="2"/>
  <c r="B867" i="2"/>
  <c r="A867" i="2"/>
  <c r="E866" i="2"/>
  <c r="D866" i="2"/>
  <c r="C866" i="2"/>
  <c r="B866" i="2"/>
  <c r="A866" i="2"/>
  <c r="E865" i="2"/>
  <c r="D865" i="2"/>
  <c r="C865" i="2"/>
  <c r="B865" i="2"/>
  <c r="A865" i="2"/>
  <c r="E864" i="2"/>
  <c r="D864" i="2"/>
  <c r="C864" i="2"/>
  <c r="B864" i="2"/>
  <c r="A864" i="2"/>
  <c r="E863" i="2"/>
  <c r="D863" i="2"/>
  <c r="C863" i="2"/>
  <c r="B863" i="2"/>
  <c r="A863" i="2"/>
  <c r="E862" i="2"/>
  <c r="D862" i="2"/>
  <c r="C862" i="2"/>
  <c r="B862" i="2"/>
  <c r="A862" i="2"/>
  <c r="E861" i="2"/>
  <c r="D861" i="2"/>
  <c r="C861" i="2"/>
  <c r="B861" i="2"/>
  <c r="A861" i="2"/>
  <c r="E860" i="2"/>
  <c r="D860" i="2"/>
  <c r="C860" i="2"/>
  <c r="B860" i="2"/>
  <c r="A860" i="2"/>
  <c r="E859" i="2"/>
  <c r="D859" i="2"/>
  <c r="C859" i="2"/>
  <c r="B859" i="2"/>
  <c r="A859" i="2"/>
  <c r="E858" i="2"/>
  <c r="D858" i="2"/>
  <c r="C858" i="2"/>
  <c r="B858" i="2"/>
  <c r="A858" i="2"/>
  <c r="E857" i="2"/>
  <c r="D857" i="2"/>
  <c r="C857" i="2"/>
  <c r="B857" i="2"/>
  <c r="A857" i="2"/>
  <c r="E856" i="2"/>
  <c r="D856" i="2"/>
  <c r="C856" i="2"/>
  <c r="B856" i="2"/>
  <c r="A856" i="2"/>
  <c r="E855" i="2"/>
  <c r="D855" i="2"/>
  <c r="C855" i="2"/>
  <c r="B855" i="2"/>
  <c r="A855" i="2"/>
  <c r="E854" i="2"/>
  <c r="D854" i="2"/>
  <c r="C854" i="2"/>
  <c r="B854" i="2"/>
  <c r="A854" i="2"/>
  <c r="E853" i="2"/>
  <c r="D853" i="2"/>
  <c r="C853" i="2"/>
  <c r="B853" i="2"/>
  <c r="A853" i="2"/>
  <c r="E852" i="2"/>
  <c r="D852" i="2"/>
  <c r="C852" i="2"/>
  <c r="B852" i="2"/>
  <c r="A852" i="2"/>
  <c r="E851" i="2"/>
  <c r="D851" i="2"/>
  <c r="C851" i="2"/>
  <c r="B851" i="2"/>
  <c r="A851" i="2"/>
  <c r="E850" i="2"/>
  <c r="D850" i="2"/>
  <c r="C850" i="2"/>
  <c r="B850" i="2"/>
  <c r="A850" i="2"/>
  <c r="E849" i="2"/>
  <c r="D849" i="2"/>
  <c r="C849" i="2"/>
  <c r="B849" i="2"/>
  <c r="A849" i="2"/>
  <c r="E848" i="2"/>
  <c r="D848" i="2"/>
  <c r="C848" i="2"/>
  <c r="B848" i="2"/>
  <c r="A848" i="2"/>
  <c r="E847" i="2"/>
  <c r="D847" i="2"/>
  <c r="C847" i="2"/>
  <c r="B847" i="2"/>
  <c r="A847" i="2"/>
  <c r="E846" i="2"/>
  <c r="D846" i="2"/>
  <c r="C846" i="2"/>
  <c r="B846" i="2"/>
  <c r="A846" i="2"/>
  <c r="E845" i="2"/>
  <c r="D845" i="2"/>
  <c r="C845" i="2"/>
  <c r="B845" i="2"/>
  <c r="A845" i="2"/>
  <c r="E844" i="2"/>
  <c r="D844" i="2"/>
  <c r="C844" i="2"/>
  <c r="B844" i="2"/>
  <c r="A844" i="2"/>
  <c r="E843" i="2"/>
  <c r="D843" i="2"/>
  <c r="C843" i="2"/>
  <c r="B843" i="2"/>
  <c r="A843" i="2"/>
  <c r="E842" i="2"/>
  <c r="D842" i="2"/>
  <c r="C842" i="2"/>
  <c r="B842" i="2"/>
  <c r="A842" i="2"/>
  <c r="E841" i="2"/>
  <c r="D841" i="2"/>
  <c r="C841" i="2"/>
  <c r="B841" i="2"/>
  <c r="A841" i="2"/>
  <c r="E840" i="2"/>
  <c r="D840" i="2"/>
  <c r="C840" i="2"/>
  <c r="B840" i="2"/>
  <c r="A840" i="2"/>
  <c r="E839" i="2"/>
  <c r="D839" i="2"/>
  <c r="C839" i="2"/>
  <c r="B839" i="2"/>
  <c r="A839" i="2"/>
  <c r="E838" i="2"/>
  <c r="D838" i="2"/>
  <c r="C838" i="2"/>
  <c r="B838" i="2"/>
  <c r="A838" i="2"/>
  <c r="E837" i="2"/>
  <c r="D837" i="2"/>
  <c r="C837" i="2"/>
  <c r="B837" i="2"/>
  <c r="A837" i="2"/>
  <c r="E836" i="2"/>
  <c r="D836" i="2"/>
  <c r="C836" i="2"/>
  <c r="B836" i="2"/>
  <c r="A836" i="2"/>
  <c r="E835" i="2"/>
  <c r="D835" i="2"/>
  <c r="C835" i="2"/>
  <c r="B835" i="2"/>
  <c r="A835" i="2"/>
  <c r="E834" i="2"/>
  <c r="D834" i="2"/>
  <c r="C834" i="2"/>
  <c r="B834" i="2"/>
  <c r="A834" i="2"/>
  <c r="E833" i="2"/>
  <c r="D833" i="2"/>
  <c r="C833" i="2"/>
  <c r="B833" i="2"/>
  <c r="A833" i="2"/>
  <c r="E832" i="2"/>
  <c r="D832" i="2"/>
  <c r="C832" i="2"/>
  <c r="B832" i="2"/>
  <c r="A832" i="2"/>
  <c r="E831" i="2"/>
  <c r="D831" i="2"/>
  <c r="C831" i="2"/>
  <c r="B831" i="2"/>
  <c r="A831" i="2"/>
  <c r="E830" i="2"/>
  <c r="D830" i="2"/>
  <c r="C830" i="2"/>
  <c r="B830" i="2"/>
  <c r="A830" i="2"/>
  <c r="E829" i="2"/>
  <c r="D829" i="2"/>
  <c r="C829" i="2"/>
  <c r="B829" i="2"/>
  <c r="A829" i="2"/>
  <c r="E828" i="2"/>
  <c r="D828" i="2"/>
  <c r="C828" i="2"/>
  <c r="B828" i="2"/>
  <c r="A828" i="2"/>
  <c r="E827" i="2"/>
  <c r="D827" i="2"/>
  <c r="C827" i="2"/>
  <c r="B827" i="2"/>
  <c r="A827" i="2"/>
  <c r="E826" i="2"/>
  <c r="D826" i="2"/>
  <c r="C826" i="2"/>
  <c r="B826" i="2"/>
  <c r="A826" i="2"/>
  <c r="E825" i="2"/>
  <c r="D825" i="2"/>
  <c r="C825" i="2"/>
  <c r="B825" i="2"/>
  <c r="A825" i="2"/>
  <c r="E824" i="2"/>
  <c r="D824" i="2"/>
  <c r="C824" i="2"/>
  <c r="B824" i="2"/>
  <c r="A824" i="2"/>
  <c r="E823" i="2"/>
  <c r="D823" i="2"/>
  <c r="C823" i="2"/>
  <c r="B823" i="2"/>
  <c r="A823" i="2"/>
  <c r="E822" i="2"/>
  <c r="D822" i="2"/>
  <c r="C822" i="2"/>
  <c r="B822" i="2"/>
  <c r="A822" i="2"/>
  <c r="E821" i="2"/>
  <c r="D821" i="2"/>
  <c r="C821" i="2"/>
  <c r="B821" i="2"/>
  <c r="A821" i="2"/>
  <c r="E820" i="2"/>
  <c r="D820" i="2"/>
  <c r="C820" i="2"/>
  <c r="B820" i="2"/>
  <c r="A820" i="2"/>
  <c r="E819" i="2"/>
  <c r="D819" i="2"/>
  <c r="C819" i="2"/>
  <c r="B819" i="2"/>
  <c r="A819" i="2"/>
  <c r="E818" i="2"/>
  <c r="D818" i="2"/>
  <c r="C818" i="2"/>
  <c r="B818" i="2"/>
  <c r="A818" i="2"/>
  <c r="E817" i="2"/>
  <c r="D817" i="2"/>
  <c r="C817" i="2"/>
  <c r="B817" i="2"/>
  <c r="A817" i="2"/>
  <c r="E816" i="2"/>
  <c r="D816" i="2"/>
  <c r="C816" i="2"/>
  <c r="B816" i="2"/>
  <c r="A816" i="2"/>
  <c r="E815" i="2"/>
  <c r="D815" i="2"/>
  <c r="C815" i="2"/>
  <c r="B815" i="2"/>
  <c r="A815" i="2"/>
  <c r="E814" i="2"/>
  <c r="D814" i="2"/>
  <c r="C814" i="2"/>
  <c r="B814" i="2"/>
  <c r="A814" i="2"/>
  <c r="E813" i="2"/>
  <c r="D813" i="2"/>
  <c r="C813" i="2"/>
  <c r="B813" i="2"/>
  <c r="A813" i="2"/>
  <c r="E812" i="2"/>
  <c r="D812" i="2"/>
  <c r="C812" i="2"/>
  <c r="B812" i="2"/>
  <c r="A812" i="2"/>
  <c r="E811" i="2"/>
  <c r="D811" i="2"/>
  <c r="C811" i="2"/>
  <c r="B811" i="2"/>
  <c r="A811" i="2"/>
  <c r="E810" i="2"/>
  <c r="D810" i="2"/>
  <c r="C810" i="2"/>
  <c r="B810" i="2"/>
  <c r="A810" i="2"/>
  <c r="E809" i="2"/>
  <c r="D809" i="2"/>
  <c r="C809" i="2"/>
  <c r="B809" i="2"/>
  <c r="A809" i="2"/>
  <c r="E808" i="2"/>
  <c r="D808" i="2"/>
  <c r="C808" i="2"/>
  <c r="B808" i="2"/>
  <c r="A808" i="2"/>
  <c r="E807" i="2"/>
  <c r="D807" i="2"/>
  <c r="C807" i="2"/>
  <c r="B807" i="2"/>
  <c r="A807" i="2"/>
  <c r="E806" i="2"/>
  <c r="D806" i="2"/>
  <c r="C806" i="2"/>
  <c r="B806" i="2"/>
  <c r="A806" i="2"/>
  <c r="E805" i="2"/>
  <c r="D805" i="2"/>
  <c r="C805" i="2"/>
  <c r="B805" i="2"/>
  <c r="A805" i="2"/>
  <c r="E804" i="2"/>
  <c r="D804" i="2"/>
  <c r="C804" i="2"/>
  <c r="B804" i="2"/>
  <c r="A804" i="2"/>
  <c r="E803" i="2"/>
  <c r="D803" i="2"/>
  <c r="C803" i="2"/>
  <c r="B803" i="2"/>
  <c r="A803" i="2"/>
  <c r="E802" i="2"/>
  <c r="D802" i="2"/>
  <c r="C802" i="2"/>
  <c r="B802" i="2"/>
  <c r="A802" i="2"/>
  <c r="E801" i="2"/>
  <c r="D801" i="2"/>
  <c r="C801" i="2"/>
  <c r="B801" i="2"/>
  <c r="A801" i="2"/>
  <c r="E800" i="2"/>
  <c r="D800" i="2"/>
  <c r="C800" i="2"/>
  <c r="B800" i="2"/>
  <c r="A800" i="2"/>
  <c r="E799" i="2"/>
  <c r="D799" i="2"/>
  <c r="C799" i="2"/>
  <c r="B799" i="2"/>
  <c r="A799" i="2"/>
  <c r="E798" i="2"/>
  <c r="D798" i="2"/>
  <c r="C798" i="2"/>
  <c r="B798" i="2"/>
  <c r="A798" i="2"/>
  <c r="E797" i="2"/>
  <c r="D797" i="2"/>
  <c r="C797" i="2"/>
  <c r="B797" i="2"/>
  <c r="A797" i="2"/>
  <c r="E796" i="2"/>
  <c r="D796" i="2"/>
  <c r="C796" i="2"/>
  <c r="B796" i="2"/>
  <c r="A796" i="2"/>
  <c r="E795" i="2"/>
  <c r="D795" i="2"/>
  <c r="C795" i="2"/>
  <c r="B795" i="2"/>
  <c r="A795" i="2"/>
  <c r="E794" i="2"/>
  <c r="D794" i="2"/>
  <c r="C794" i="2"/>
  <c r="B794" i="2"/>
  <c r="A794" i="2"/>
  <c r="E793" i="2"/>
  <c r="D793" i="2"/>
  <c r="C793" i="2"/>
  <c r="B793" i="2"/>
  <c r="A793" i="2"/>
  <c r="E792" i="2"/>
  <c r="D792" i="2"/>
  <c r="C792" i="2"/>
  <c r="B792" i="2"/>
  <c r="A792" i="2"/>
  <c r="E791" i="2"/>
  <c r="D791" i="2"/>
  <c r="C791" i="2"/>
  <c r="B791" i="2"/>
  <c r="A791" i="2"/>
  <c r="E790" i="2"/>
  <c r="D790" i="2"/>
  <c r="C790" i="2"/>
  <c r="B790" i="2"/>
  <c r="A790" i="2"/>
  <c r="E789" i="2"/>
  <c r="D789" i="2"/>
  <c r="C789" i="2"/>
  <c r="B789" i="2"/>
  <c r="A789" i="2"/>
  <c r="E788" i="2"/>
  <c r="D788" i="2"/>
  <c r="C788" i="2"/>
  <c r="B788" i="2"/>
  <c r="A788" i="2"/>
  <c r="E787" i="2"/>
  <c r="D787" i="2"/>
  <c r="C787" i="2"/>
  <c r="B787" i="2"/>
  <c r="A787" i="2"/>
  <c r="E786" i="2"/>
  <c r="D786" i="2"/>
  <c r="C786" i="2"/>
  <c r="B786" i="2"/>
  <c r="A786" i="2"/>
  <c r="E785" i="2"/>
  <c r="D785" i="2"/>
  <c r="C785" i="2"/>
  <c r="B785" i="2"/>
  <c r="A785" i="2"/>
  <c r="E784" i="2"/>
  <c r="D784" i="2"/>
  <c r="C784" i="2"/>
  <c r="B784" i="2"/>
  <c r="A784" i="2"/>
  <c r="E783" i="2"/>
  <c r="D783" i="2"/>
  <c r="C783" i="2"/>
  <c r="B783" i="2"/>
  <c r="A783" i="2"/>
  <c r="E782" i="2"/>
  <c r="D782" i="2"/>
  <c r="C782" i="2"/>
  <c r="B782" i="2"/>
  <c r="A782" i="2"/>
  <c r="E781" i="2"/>
  <c r="D781" i="2"/>
  <c r="C781" i="2"/>
  <c r="B781" i="2"/>
  <c r="A781" i="2"/>
  <c r="E780" i="2"/>
  <c r="D780" i="2"/>
  <c r="C780" i="2"/>
  <c r="B780" i="2"/>
  <c r="A780" i="2"/>
  <c r="E779" i="2"/>
  <c r="D779" i="2"/>
  <c r="C779" i="2"/>
  <c r="B779" i="2"/>
  <c r="A779" i="2"/>
  <c r="E778" i="2"/>
  <c r="D778" i="2"/>
  <c r="C778" i="2"/>
  <c r="B778" i="2"/>
  <c r="A778" i="2"/>
  <c r="E777" i="2"/>
  <c r="D777" i="2"/>
  <c r="C777" i="2"/>
  <c r="B777" i="2"/>
  <c r="A777" i="2"/>
  <c r="E776" i="2"/>
  <c r="D776" i="2"/>
  <c r="C776" i="2"/>
  <c r="B776" i="2"/>
  <c r="A776" i="2"/>
  <c r="E775" i="2"/>
  <c r="D775" i="2"/>
  <c r="C775" i="2"/>
  <c r="B775" i="2"/>
  <c r="A775" i="2"/>
  <c r="E774" i="2"/>
  <c r="D774" i="2"/>
  <c r="C774" i="2"/>
  <c r="B774" i="2"/>
  <c r="A774" i="2"/>
  <c r="E773" i="2"/>
  <c r="D773" i="2"/>
  <c r="C773" i="2"/>
  <c r="B773" i="2"/>
  <c r="A773" i="2"/>
  <c r="E772" i="2"/>
  <c r="D772" i="2"/>
  <c r="C772" i="2"/>
  <c r="B772" i="2"/>
  <c r="A772" i="2"/>
  <c r="E771" i="2"/>
  <c r="D771" i="2"/>
  <c r="C771" i="2"/>
  <c r="B771" i="2"/>
  <c r="A771" i="2"/>
  <c r="E770" i="2"/>
  <c r="D770" i="2"/>
  <c r="C770" i="2"/>
  <c r="B770" i="2"/>
  <c r="A770" i="2"/>
  <c r="E769" i="2"/>
  <c r="D769" i="2"/>
  <c r="C769" i="2"/>
  <c r="B769" i="2"/>
  <c r="A769" i="2"/>
  <c r="E768" i="2"/>
  <c r="D768" i="2"/>
  <c r="C768" i="2"/>
  <c r="B768" i="2"/>
  <c r="A768" i="2"/>
  <c r="E767" i="2"/>
  <c r="D767" i="2"/>
  <c r="C767" i="2"/>
  <c r="B767" i="2"/>
  <c r="A767" i="2"/>
  <c r="E766" i="2"/>
  <c r="D766" i="2"/>
  <c r="C766" i="2"/>
  <c r="B766" i="2"/>
  <c r="A766" i="2"/>
  <c r="E765" i="2"/>
  <c r="D765" i="2"/>
  <c r="C765" i="2"/>
  <c r="B765" i="2"/>
  <c r="A765" i="2"/>
  <c r="E764" i="2"/>
  <c r="D764" i="2"/>
  <c r="C764" i="2"/>
  <c r="B764" i="2"/>
  <c r="A764" i="2"/>
  <c r="E763" i="2"/>
  <c r="D763" i="2"/>
  <c r="C763" i="2"/>
  <c r="B763" i="2"/>
  <c r="A763" i="2"/>
  <c r="E762" i="2"/>
  <c r="D762" i="2"/>
  <c r="C762" i="2"/>
  <c r="B762" i="2"/>
  <c r="A762" i="2"/>
  <c r="E761" i="2"/>
  <c r="D761" i="2"/>
  <c r="C761" i="2"/>
  <c r="B761" i="2"/>
  <c r="A761" i="2"/>
  <c r="E760" i="2"/>
  <c r="D760" i="2"/>
  <c r="C760" i="2"/>
  <c r="B760" i="2"/>
  <c r="A760" i="2"/>
  <c r="E759" i="2"/>
  <c r="D759" i="2"/>
  <c r="C759" i="2"/>
  <c r="B759" i="2"/>
  <c r="A759" i="2"/>
  <c r="E758" i="2"/>
  <c r="D758" i="2"/>
  <c r="C758" i="2"/>
  <c r="B758" i="2"/>
  <c r="A758" i="2"/>
  <c r="E757" i="2"/>
  <c r="D757" i="2"/>
  <c r="C757" i="2"/>
  <c r="B757" i="2"/>
  <c r="A757" i="2"/>
  <c r="E756" i="2"/>
  <c r="D756" i="2"/>
  <c r="C756" i="2"/>
  <c r="B756" i="2"/>
  <c r="A756" i="2"/>
  <c r="E755" i="2"/>
  <c r="D755" i="2"/>
  <c r="C755" i="2"/>
  <c r="B755" i="2"/>
  <c r="A755" i="2"/>
  <c r="E754" i="2"/>
  <c r="D754" i="2"/>
  <c r="C754" i="2"/>
  <c r="B754" i="2"/>
  <c r="A754" i="2"/>
  <c r="E753" i="2"/>
  <c r="D753" i="2"/>
  <c r="C753" i="2"/>
  <c r="B753" i="2"/>
  <c r="A753" i="2"/>
  <c r="E752" i="2"/>
  <c r="D752" i="2"/>
  <c r="C752" i="2"/>
  <c r="B752" i="2"/>
  <c r="A752" i="2"/>
  <c r="E751" i="2"/>
  <c r="D751" i="2"/>
  <c r="C751" i="2"/>
  <c r="B751" i="2"/>
  <c r="A751" i="2"/>
  <c r="E750" i="2"/>
  <c r="D750" i="2"/>
  <c r="C750" i="2"/>
  <c r="B750" i="2"/>
  <c r="A750" i="2"/>
  <c r="E749" i="2"/>
  <c r="D749" i="2"/>
  <c r="C749" i="2"/>
  <c r="B749" i="2"/>
  <c r="A749" i="2"/>
  <c r="E748" i="2"/>
  <c r="D748" i="2"/>
  <c r="C748" i="2"/>
  <c r="B748" i="2"/>
  <c r="A748" i="2"/>
  <c r="E747" i="2"/>
  <c r="D747" i="2"/>
  <c r="C747" i="2"/>
  <c r="B747" i="2"/>
  <c r="A747" i="2"/>
  <c r="E746" i="2"/>
  <c r="D746" i="2"/>
  <c r="C746" i="2"/>
  <c r="B746" i="2"/>
  <c r="A746" i="2"/>
  <c r="E745" i="2"/>
  <c r="D745" i="2"/>
  <c r="C745" i="2"/>
  <c r="B745" i="2"/>
  <c r="A745" i="2"/>
  <c r="E744" i="2"/>
  <c r="D744" i="2"/>
  <c r="C744" i="2"/>
  <c r="B744" i="2"/>
  <c r="A744" i="2"/>
  <c r="E743" i="2"/>
  <c r="D743" i="2"/>
  <c r="C743" i="2"/>
  <c r="B743" i="2"/>
  <c r="A743" i="2"/>
  <c r="E742" i="2"/>
  <c r="D742" i="2"/>
  <c r="C742" i="2"/>
  <c r="B742" i="2"/>
  <c r="A742" i="2"/>
  <c r="E741" i="2"/>
  <c r="D741" i="2"/>
  <c r="C741" i="2"/>
  <c r="B741" i="2"/>
  <c r="A741" i="2"/>
  <c r="E740" i="2"/>
  <c r="D740" i="2"/>
  <c r="C740" i="2"/>
  <c r="B740" i="2"/>
  <c r="A740" i="2"/>
  <c r="E739" i="2"/>
  <c r="D739" i="2"/>
  <c r="C739" i="2"/>
  <c r="B739" i="2"/>
  <c r="A739" i="2"/>
  <c r="E738" i="2"/>
  <c r="D738" i="2"/>
  <c r="C738" i="2"/>
  <c r="B738" i="2"/>
  <c r="A738" i="2"/>
  <c r="E737" i="2"/>
  <c r="D737" i="2"/>
  <c r="C737" i="2"/>
  <c r="B737" i="2"/>
  <c r="A737" i="2"/>
  <c r="E736" i="2"/>
  <c r="D736" i="2"/>
  <c r="C736" i="2"/>
  <c r="B736" i="2"/>
  <c r="A736" i="2"/>
  <c r="E735" i="2"/>
  <c r="D735" i="2"/>
  <c r="C735" i="2"/>
  <c r="B735" i="2"/>
  <c r="A735" i="2"/>
  <c r="E734" i="2"/>
  <c r="D734" i="2"/>
  <c r="C734" i="2"/>
  <c r="B734" i="2"/>
  <c r="A734" i="2"/>
  <c r="E733" i="2"/>
  <c r="D733" i="2"/>
  <c r="C733" i="2"/>
  <c r="B733" i="2"/>
  <c r="A733" i="2"/>
  <c r="E732" i="2"/>
  <c r="D732" i="2"/>
  <c r="C732" i="2"/>
  <c r="B732" i="2"/>
  <c r="A732" i="2"/>
  <c r="E731" i="2"/>
  <c r="D731" i="2"/>
  <c r="C731" i="2"/>
  <c r="B731" i="2"/>
  <c r="A731" i="2"/>
  <c r="E730" i="2"/>
  <c r="D730" i="2"/>
  <c r="C730" i="2"/>
  <c r="B730" i="2"/>
  <c r="A730" i="2"/>
  <c r="E729" i="2"/>
  <c r="D729" i="2"/>
  <c r="C729" i="2"/>
  <c r="B729" i="2"/>
  <c r="A729" i="2"/>
  <c r="E728" i="2"/>
  <c r="D728" i="2"/>
  <c r="C728" i="2"/>
  <c r="B728" i="2"/>
  <c r="A728" i="2"/>
  <c r="E727" i="2"/>
  <c r="D727" i="2"/>
  <c r="C727" i="2"/>
  <c r="B727" i="2"/>
  <c r="A727" i="2"/>
  <c r="E726" i="2"/>
  <c r="D726" i="2"/>
  <c r="C726" i="2"/>
  <c r="B726" i="2"/>
  <c r="A726" i="2"/>
  <c r="E725" i="2"/>
  <c r="D725" i="2"/>
  <c r="C725" i="2"/>
  <c r="B725" i="2"/>
  <c r="A725" i="2"/>
  <c r="E724" i="2"/>
  <c r="D724" i="2"/>
  <c r="C724" i="2"/>
  <c r="B724" i="2"/>
  <c r="A724" i="2"/>
  <c r="E723" i="2"/>
  <c r="D723" i="2"/>
  <c r="C723" i="2"/>
  <c r="B723" i="2"/>
  <c r="A723" i="2"/>
  <c r="E722" i="2"/>
  <c r="D722" i="2"/>
  <c r="C722" i="2"/>
  <c r="B722" i="2"/>
  <c r="A722" i="2"/>
  <c r="E721" i="2"/>
  <c r="D721" i="2"/>
  <c r="C721" i="2"/>
  <c r="B721" i="2"/>
  <c r="A721" i="2"/>
  <c r="E720" i="2"/>
  <c r="D720" i="2"/>
  <c r="C720" i="2"/>
  <c r="B720" i="2"/>
  <c r="A720" i="2"/>
  <c r="E719" i="2"/>
  <c r="D719" i="2"/>
  <c r="C719" i="2"/>
  <c r="B719" i="2"/>
  <c r="A719" i="2"/>
  <c r="E718" i="2"/>
  <c r="D718" i="2"/>
  <c r="C718" i="2"/>
  <c r="B718" i="2"/>
  <c r="A718" i="2"/>
  <c r="E717" i="2"/>
  <c r="D717" i="2"/>
  <c r="C717" i="2"/>
  <c r="B717" i="2"/>
  <c r="A717" i="2"/>
  <c r="E716" i="2"/>
  <c r="D716" i="2"/>
  <c r="C716" i="2"/>
  <c r="B716" i="2"/>
  <c r="A716" i="2"/>
  <c r="E715" i="2"/>
  <c r="D715" i="2"/>
  <c r="C715" i="2"/>
  <c r="B715" i="2"/>
  <c r="A715" i="2"/>
  <c r="E714" i="2"/>
  <c r="D714" i="2"/>
  <c r="C714" i="2"/>
  <c r="B714" i="2"/>
  <c r="A714" i="2"/>
  <c r="E713" i="2"/>
  <c r="D713" i="2"/>
  <c r="C713" i="2"/>
  <c r="B713" i="2"/>
  <c r="A713" i="2"/>
  <c r="E712" i="2"/>
  <c r="D712" i="2"/>
  <c r="C712" i="2"/>
  <c r="B712" i="2"/>
  <c r="A712" i="2"/>
  <c r="E711" i="2"/>
  <c r="D711" i="2"/>
  <c r="C711" i="2"/>
  <c r="B711" i="2"/>
  <c r="A711" i="2"/>
  <c r="E710" i="2"/>
  <c r="D710" i="2"/>
  <c r="C710" i="2"/>
  <c r="B710" i="2"/>
  <c r="A710" i="2"/>
  <c r="E709" i="2"/>
  <c r="D709" i="2"/>
  <c r="C709" i="2"/>
  <c r="B709" i="2"/>
  <c r="A709" i="2"/>
  <c r="E708" i="2"/>
  <c r="D708" i="2"/>
  <c r="C708" i="2"/>
  <c r="B708" i="2"/>
  <c r="A708" i="2"/>
  <c r="E707" i="2"/>
  <c r="D707" i="2"/>
  <c r="C707" i="2"/>
  <c r="B707" i="2"/>
  <c r="A707" i="2"/>
  <c r="E706" i="2"/>
  <c r="D706" i="2"/>
  <c r="C706" i="2"/>
  <c r="B706" i="2"/>
  <c r="A706" i="2"/>
  <c r="E705" i="2"/>
  <c r="D705" i="2"/>
  <c r="C705" i="2"/>
  <c r="B705" i="2"/>
  <c r="A705" i="2"/>
  <c r="E704" i="2"/>
  <c r="D704" i="2"/>
  <c r="C704" i="2"/>
  <c r="B704" i="2"/>
  <c r="A704" i="2"/>
  <c r="E703" i="2"/>
  <c r="D703" i="2"/>
  <c r="C703" i="2"/>
  <c r="B703" i="2"/>
  <c r="A703" i="2"/>
  <c r="E702" i="2"/>
  <c r="D702" i="2"/>
  <c r="C702" i="2"/>
  <c r="B702" i="2"/>
  <c r="A702" i="2"/>
  <c r="E701" i="2"/>
  <c r="D701" i="2"/>
  <c r="C701" i="2"/>
  <c r="B701" i="2"/>
  <c r="A701" i="2"/>
  <c r="E700" i="2"/>
  <c r="D700" i="2"/>
  <c r="C700" i="2"/>
  <c r="B700" i="2"/>
  <c r="A700" i="2"/>
  <c r="E699" i="2"/>
  <c r="D699" i="2"/>
  <c r="C699" i="2"/>
  <c r="B699" i="2"/>
  <c r="A699" i="2"/>
  <c r="E698" i="2"/>
  <c r="D698" i="2"/>
  <c r="C698" i="2"/>
  <c r="B698" i="2"/>
  <c r="A698" i="2"/>
  <c r="E697" i="2"/>
  <c r="D697" i="2"/>
  <c r="C697" i="2"/>
  <c r="B697" i="2"/>
  <c r="A697" i="2"/>
  <c r="E696" i="2"/>
  <c r="D696" i="2"/>
  <c r="C696" i="2"/>
  <c r="B696" i="2"/>
  <c r="A696" i="2"/>
  <c r="E695" i="2"/>
  <c r="D695" i="2"/>
  <c r="C695" i="2"/>
  <c r="B695" i="2"/>
  <c r="A695" i="2"/>
  <c r="E694" i="2"/>
  <c r="D694" i="2"/>
  <c r="C694" i="2"/>
  <c r="B694" i="2"/>
  <c r="A694" i="2"/>
  <c r="E693" i="2"/>
  <c r="D693" i="2"/>
  <c r="C693" i="2"/>
  <c r="B693" i="2"/>
  <c r="A693" i="2"/>
  <c r="E692" i="2"/>
  <c r="D692" i="2"/>
  <c r="C692" i="2"/>
  <c r="B692" i="2"/>
  <c r="A692" i="2"/>
  <c r="E691" i="2"/>
  <c r="D691" i="2"/>
  <c r="C691" i="2"/>
  <c r="B691" i="2"/>
  <c r="A691" i="2"/>
  <c r="E690" i="2"/>
  <c r="D690" i="2"/>
  <c r="C690" i="2"/>
  <c r="B690" i="2"/>
  <c r="A690" i="2"/>
  <c r="E689" i="2"/>
  <c r="D689" i="2"/>
  <c r="C689" i="2"/>
  <c r="B689" i="2"/>
  <c r="A689" i="2"/>
  <c r="E688" i="2"/>
  <c r="D688" i="2"/>
  <c r="C688" i="2"/>
  <c r="B688" i="2"/>
  <c r="A688" i="2"/>
  <c r="E687" i="2"/>
  <c r="D687" i="2"/>
  <c r="C687" i="2"/>
  <c r="B687" i="2"/>
  <c r="A687" i="2"/>
  <c r="E686" i="2"/>
  <c r="D686" i="2"/>
  <c r="C686" i="2"/>
  <c r="B686" i="2"/>
  <c r="A686" i="2"/>
  <c r="E685" i="2"/>
  <c r="D685" i="2"/>
  <c r="C685" i="2"/>
  <c r="B685" i="2"/>
  <c r="A685" i="2"/>
  <c r="E684" i="2"/>
  <c r="D684" i="2"/>
  <c r="C684" i="2"/>
  <c r="B684" i="2"/>
  <c r="A684" i="2"/>
  <c r="E683" i="2"/>
  <c r="D683" i="2"/>
  <c r="C683" i="2"/>
  <c r="B683" i="2"/>
  <c r="A683" i="2"/>
  <c r="E682" i="2"/>
  <c r="D682" i="2"/>
  <c r="C682" i="2"/>
  <c r="B682" i="2"/>
  <c r="A682" i="2"/>
  <c r="E681" i="2"/>
  <c r="D681" i="2"/>
  <c r="C681" i="2"/>
  <c r="B681" i="2"/>
  <c r="A681" i="2"/>
  <c r="E680" i="2"/>
  <c r="D680" i="2"/>
  <c r="C680" i="2"/>
  <c r="B680" i="2"/>
  <c r="A680" i="2"/>
  <c r="E679" i="2"/>
  <c r="D679" i="2"/>
  <c r="C679" i="2"/>
  <c r="B679" i="2"/>
  <c r="A679" i="2"/>
  <c r="E678" i="2"/>
  <c r="D678" i="2"/>
  <c r="C678" i="2"/>
  <c r="B678" i="2"/>
  <c r="A678" i="2"/>
  <c r="E677" i="2"/>
  <c r="D677" i="2"/>
  <c r="C677" i="2"/>
  <c r="B677" i="2"/>
  <c r="A677" i="2"/>
  <c r="E676" i="2"/>
  <c r="D676" i="2"/>
  <c r="C676" i="2"/>
  <c r="B676" i="2"/>
  <c r="A676" i="2"/>
  <c r="E675" i="2"/>
  <c r="D675" i="2"/>
  <c r="C675" i="2"/>
  <c r="B675" i="2"/>
  <c r="A675" i="2"/>
  <c r="E674" i="2"/>
  <c r="D674" i="2"/>
  <c r="C674" i="2"/>
  <c r="B674" i="2"/>
  <c r="A674" i="2"/>
  <c r="E673" i="2"/>
  <c r="D673" i="2"/>
  <c r="C673" i="2"/>
  <c r="B673" i="2"/>
  <c r="A673" i="2"/>
  <c r="E672" i="2"/>
  <c r="D672" i="2"/>
  <c r="C672" i="2"/>
  <c r="B672" i="2"/>
  <c r="A672" i="2"/>
  <c r="E671" i="2"/>
  <c r="D671" i="2"/>
  <c r="C671" i="2"/>
  <c r="B671" i="2"/>
  <c r="A671" i="2"/>
  <c r="E670" i="2"/>
  <c r="D670" i="2"/>
  <c r="C670" i="2"/>
  <c r="B670" i="2"/>
  <c r="A670" i="2"/>
  <c r="E669" i="2"/>
  <c r="D669" i="2"/>
  <c r="C669" i="2"/>
  <c r="B669" i="2"/>
  <c r="A669" i="2"/>
  <c r="E668" i="2"/>
  <c r="D668" i="2"/>
  <c r="C668" i="2"/>
  <c r="B668" i="2"/>
  <c r="A668" i="2"/>
  <c r="E667" i="2"/>
  <c r="D667" i="2"/>
  <c r="C667" i="2"/>
  <c r="B667" i="2"/>
  <c r="A667" i="2"/>
  <c r="E666" i="2"/>
  <c r="D666" i="2"/>
  <c r="C666" i="2"/>
  <c r="B666" i="2"/>
  <c r="A666" i="2"/>
  <c r="E665" i="2"/>
  <c r="D665" i="2"/>
  <c r="C665" i="2"/>
  <c r="B665" i="2"/>
  <c r="A665" i="2"/>
  <c r="E664" i="2"/>
  <c r="D664" i="2"/>
  <c r="C664" i="2"/>
  <c r="B664" i="2"/>
  <c r="A664" i="2"/>
  <c r="E663" i="2"/>
  <c r="D663" i="2"/>
  <c r="C663" i="2"/>
  <c r="B663" i="2"/>
  <c r="A663" i="2"/>
  <c r="E662" i="2"/>
  <c r="D662" i="2"/>
  <c r="C662" i="2"/>
  <c r="B662" i="2"/>
  <c r="A662" i="2"/>
  <c r="E661" i="2"/>
  <c r="D661" i="2"/>
  <c r="C661" i="2"/>
  <c r="B661" i="2"/>
  <c r="A661" i="2"/>
  <c r="E660" i="2"/>
  <c r="D660" i="2"/>
  <c r="C660" i="2"/>
  <c r="B660" i="2"/>
  <c r="A660" i="2"/>
  <c r="E659" i="2"/>
  <c r="D659" i="2"/>
  <c r="C659" i="2"/>
  <c r="B659" i="2"/>
  <c r="A659" i="2"/>
  <c r="E658" i="2"/>
  <c r="D658" i="2"/>
  <c r="C658" i="2"/>
  <c r="B658" i="2"/>
  <c r="A658" i="2"/>
  <c r="E657" i="2"/>
  <c r="D657" i="2"/>
  <c r="C657" i="2"/>
  <c r="B657" i="2"/>
  <c r="A657" i="2"/>
  <c r="E656" i="2"/>
  <c r="D656" i="2"/>
  <c r="C656" i="2"/>
  <c r="B656" i="2"/>
  <c r="A656" i="2"/>
  <c r="E655" i="2"/>
  <c r="D655" i="2"/>
  <c r="C655" i="2"/>
  <c r="B655" i="2"/>
  <c r="A655" i="2"/>
  <c r="E654" i="2"/>
  <c r="D654" i="2"/>
  <c r="C654" i="2"/>
  <c r="B654" i="2"/>
  <c r="A654" i="2"/>
  <c r="E653" i="2"/>
  <c r="D653" i="2"/>
  <c r="C653" i="2"/>
  <c r="B653" i="2"/>
  <c r="A653" i="2"/>
  <c r="E652" i="2"/>
  <c r="D652" i="2"/>
  <c r="C652" i="2"/>
  <c r="B652" i="2"/>
  <c r="A652" i="2"/>
  <c r="E651" i="2"/>
  <c r="D651" i="2"/>
  <c r="C651" i="2"/>
  <c r="B651" i="2"/>
  <c r="A651" i="2"/>
  <c r="E650" i="2"/>
  <c r="D650" i="2"/>
  <c r="C650" i="2"/>
  <c r="B650" i="2"/>
  <c r="A650" i="2"/>
  <c r="E649" i="2"/>
  <c r="D649" i="2"/>
  <c r="C649" i="2"/>
  <c r="B649" i="2"/>
  <c r="A649" i="2"/>
  <c r="E648" i="2"/>
  <c r="D648" i="2"/>
  <c r="C648" i="2"/>
  <c r="B648" i="2"/>
  <c r="A648" i="2"/>
  <c r="E647" i="2"/>
  <c r="D647" i="2"/>
  <c r="C647" i="2"/>
  <c r="B647" i="2"/>
  <c r="A647" i="2"/>
  <c r="E646" i="2"/>
  <c r="D646" i="2"/>
  <c r="C646" i="2"/>
  <c r="B646" i="2"/>
  <c r="A646" i="2"/>
  <c r="E645" i="2"/>
  <c r="D645" i="2"/>
  <c r="C645" i="2"/>
  <c r="B645" i="2"/>
  <c r="A645" i="2"/>
  <c r="E644" i="2"/>
  <c r="D644" i="2"/>
  <c r="C644" i="2"/>
  <c r="B644" i="2"/>
  <c r="A644" i="2"/>
  <c r="E643" i="2"/>
  <c r="D643" i="2"/>
  <c r="C643" i="2"/>
  <c r="B643" i="2"/>
  <c r="A643" i="2"/>
  <c r="E642" i="2"/>
  <c r="D642" i="2"/>
  <c r="C642" i="2"/>
  <c r="B642" i="2"/>
  <c r="A642" i="2"/>
  <c r="E641" i="2"/>
  <c r="D641" i="2"/>
  <c r="C641" i="2"/>
  <c r="B641" i="2"/>
  <c r="A641" i="2"/>
  <c r="E640" i="2"/>
  <c r="D640" i="2"/>
  <c r="C640" i="2"/>
  <c r="B640" i="2"/>
  <c r="A640" i="2"/>
  <c r="E639" i="2"/>
  <c r="D639" i="2"/>
  <c r="C639" i="2"/>
  <c r="B639" i="2"/>
  <c r="A639" i="2"/>
  <c r="E638" i="2"/>
  <c r="D638" i="2"/>
  <c r="C638" i="2"/>
  <c r="B638" i="2"/>
  <c r="A638" i="2"/>
  <c r="E637" i="2"/>
  <c r="D637" i="2"/>
  <c r="C637" i="2"/>
  <c r="B637" i="2"/>
  <c r="A637" i="2"/>
  <c r="E636" i="2"/>
  <c r="D636" i="2"/>
  <c r="C636" i="2"/>
  <c r="B636" i="2"/>
  <c r="A636" i="2"/>
  <c r="E635" i="2"/>
  <c r="D635" i="2"/>
  <c r="C635" i="2"/>
  <c r="B635" i="2"/>
  <c r="A635" i="2"/>
  <c r="E634" i="2"/>
  <c r="D634" i="2"/>
  <c r="C634" i="2"/>
  <c r="B634" i="2"/>
  <c r="A634" i="2"/>
  <c r="E633" i="2"/>
  <c r="D633" i="2"/>
  <c r="C633" i="2"/>
  <c r="B633" i="2"/>
  <c r="A633" i="2"/>
  <c r="E632" i="2"/>
  <c r="D632" i="2"/>
  <c r="C632" i="2"/>
  <c r="B632" i="2"/>
  <c r="A632" i="2"/>
  <c r="E631" i="2"/>
  <c r="D631" i="2"/>
  <c r="C631" i="2"/>
  <c r="B631" i="2"/>
  <c r="A631" i="2"/>
  <c r="E630" i="2"/>
  <c r="D630" i="2"/>
  <c r="C630" i="2"/>
  <c r="B630" i="2"/>
  <c r="A630" i="2"/>
  <c r="E629" i="2"/>
  <c r="D629" i="2"/>
  <c r="C629" i="2"/>
  <c r="B629" i="2"/>
  <c r="A629" i="2"/>
  <c r="E628" i="2"/>
  <c r="D628" i="2"/>
  <c r="C628" i="2"/>
  <c r="B628" i="2"/>
  <c r="A628" i="2"/>
  <c r="E627" i="2"/>
  <c r="D627" i="2"/>
  <c r="C627" i="2"/>
  <c r="B627" i="2"/>
  <c r="A627" i="2"/>
  <c r="E626" i="2"/>
  <c r="D626" i="2"/>
  <c r="C626" i="2"/>
  <c r="B626" i="2"/>
  <c r="A626" i="2"/>
  <c r="E625" i="2"/>
  <c r="D625" i="2"/>
  <c r="C625" i="2"/>
  <c r="B625" i="2"/>
  <c r="A625" i="2"/>
  <c r="E624" i="2"/>
  <c r="D624" i="2"/>
  <c r="C624" i="2"/>
  <c r="B624" i="2"/>
  <c r="A624" i="2"/>
  <c r="E623" i="2"/>
  <c r="D623" i="2"/>
  <c r="C623" i="2"/>
  <c r="B623" i="2"/>
  <c r="A623" i="2"/>
  <c r="E622" i="2"/>
  <c r="D622" i="2"/>
  <c r="C622" i="2"/>
  <c r="B622" i="2"/>
  <c r="A622" i="2"/>
  <c r="E621" i="2"/>
  <c r="D621" i="2"/>
  <c r="C621" i="2"/>
  <c r="B621" i="2"/>
  <c r="A621" i="2"/>
  <c r="E620" i="2"/>
  <c r="D620" i="2"/>
  <c r="C620" i="2"/>
  <c r="B620" i="2"/>
  <c r="A620" i="2"/>
  <c r="E619" i="2"/>
  <c r="D619" i="2"/>
  <c r="C619" i="2"/>
  <c r="B619" i="2"/>
  <c r="A619" i="2"/>
  <c r="E618" i="2"/>
  <c r="D618" i="2"/>
  <c r="C618" i="2"/>
  <c r="B618" i="2"/>
  <c r="A618" i="2"/>
  <c r="E617" i="2"/>
  <c r="D617" i="2"/>
  <c r="C617" i="2"/>
  <c r="B617" i="2"/>
  <c r="A617" i="2"/>
  <c r="E616" i="2"/>
  <c r="D616" i="2"/>
  <c r="C616" i="2"/>
  <c r="B616" i="2"/>
  <c r="A616" i="2"/>
  <c r="E615" i="2"/>
  <c r="D615" i="2"/>
  <c r="C615" i="2"/>
  <c r="B615" i="2"/>
  <c r="A615" i="2"/>
  <c r="E614" i="2"/>
  <c r="D614" i="2"/>
  <c r="C614" i="2"/>
  <c r="B614" i="2"/>
  <c r="A614" i="2"/>
  <c r="E613" i="2"/>
  <c r="D613" i="2"/>
  <c r="C613" i="2"/>
  <c r="B613" i="2"/>
  <c r="A613" i="2"/>
  <c r="E612" i="2"/>
  <c r="D612" i="2"/>
  <c r="C612" i="2"/>
  <c r="B612" i="2"/>
  <c r="A612" i="2"/>
  <c r="E611" i="2"/>
  <c r="D611" i="2"/>
  <c r="C611" i="2"/>
  <c r="B611" i="2"/>
  <c r="A611" i="2"/>
  <c r="E610" i="2"/>
  <c r="D610" i="2"/>
  <c r="C610" i="2"/>
  <c r="B610" i="2"/>
  <c r="A610" i="2"/>
  <c r="E609" i="2"/>
  <c r="D609" i="2"/>
  <c r="C609" i="2"/>
  <c r="B609" i="2"/>
  <c r="A609" i="2"/>
  <c r="E608" i="2"/>
  <c r="D608" i="2"/>
  <c r="C608" i="2"/>
  <c r="B608" i="2"/>
  <c r="A608" i="2"/>
  <c r="E607" i="2"/>
  <c r="D607" i="2"/>
  <c r="C607" i="2"/>
  <c r="B607" i="2"/>
  <c r="A607" i="2"/>
  <c r="E606" i="2"/>
  <c r="D606" i="2"/>
  <c r="C606" i="2"/>
  <c r="B606" i="2"/>
  <c r="A606" i="2"/>
  <c r="E605" i="2"/>
  <c r="D605" i="2"/>
  <c r="C605" i="2"/>
  <c r="B605" i="2"/>
  <c r="A605" i="2"/>
  <c r="E604" i="2"/>
  <c r="D604" i="2"/>
  <c r="C604" i="2"/>
  <c r="B604" i="2"/>
  <c r="A604" i="2"/>
  <c r="E603" i="2"/>
  <c r="D603" i="2"/>
  <c r="C603" i="2"/>
  <c r="B603" i="2"/>
  <c r="A603" i="2"/>
  <c r="E602" i="2"/>
  <c r="D602" i="2"/>
  <c r="C602" i="2"/>
  <c r="B602" i="2"/>
  <c r="A602" i="2"/>
  <c r="E601" i="2"/>
  <c r="D601" i="2"/>
  <c r="C601" i="2"/>
  <c r="B601" i="2"/>
  <c r="A601" i="2"/>
  <c r="E600" i="2"/>
  <c r="D600" i="2"/>
  <c r="C600" i="2"/>
  <c r="B600" i="2"/>
  <c r="A600" i="2"/>
  <c r="E599" i="2"/>
  <c r="D599" i="2"/>
  <c r="C599" i="2"/>
  <c r="B599" i="2"/>
  <c r="A599" i="2"/>
  <c r="E598" i="2"/>
  <c r="D598" i="2"/>
  <c r="C598" i="2"/>
  <c r="B598" i="2"/>
  <c r="A598" i="2"/>
  <c r="E597" i="2"/>
  <c r="D597" i="2"/>
  <c r="C597" i="2"/>
  <c r="B597" i="2"/>
  <c r="A597" i="2"/>
  <c r="E596" i="2"/>
  <c r="D596" i="2"/>
  <c r="C596" i="2"/>
  <c r="B596" i="2"/>
  <c r="A596" i="2"/>
  <c r="E595" i="2"/>
  <c r="D595" i="2"/>
  <c r="C595" i="2"/>
  <c r="B595" i="2"/>
  <c r="A595" i="2"/>
  <c r="E594" i="2"/>
  <c r="D594" i="2"/>
  <c r="C594" i="2"/>
  <c r="B594" i="2"/>
  <c r="A594" i="2"/>
  <c r="E593" i="2"/>
  <c r="D593" i="2"/>
  <c r="C593" i="2"/>
  <c r="B593" i="2"/>
  <c r="A593" i="2"/>
  <c r="E592" i="2"/>
  <c r="D592" i="2"/>
  <c r="C592" i="2"/>
  <c r="B592" i="2"/>
  <c r="A592" i="2"/>
  <c r="E591" i="2"/>
  <c r="D591" i="2"/>
  <c r="C591" i="2"/>
  <c r="B591" i="2"/>
  <c r="A591" i="2"/>
  <c r="E590" i="2"/>
  <c r="D590" i="2"/>
  <c r="C590" i="2"/>
  <c r="B590" i="2"/>
  <c r="A590" i="2"/>
  <c r="E589" i="2"/>
  <c r="D589" i="2"/>
  <c r="C589" i="2"/>
  <c r="B589" i="2"/>
  <c r="A589" i="2"/>
  <c r="E588" i="2"/>
  <c r="D588" i="2"/>
  <c r="C588" i="2"/>
  <c r="B588" i="2"/>
  <c r="A588" i="2"/>
  <c r="E587" i="2"/>
  <c r="D587" i="2"/>
  <c r="C587" i="2"/>
  <c r="B587" i="2"/>
  <c r="A587" i="2"/>
  <c r="E586" i="2"/>
  <c r="D586" i="2"/>
  <c r="C586" i="2"/>
  <c r="B586" i="2"/>
  <c r="A586" i="2"/>
  <c r="E585" i="2"/>
  <c r="D585" i="2"/>
  <c r="C585" i="2"/>
  <c r="B585" i="2"/>
  <c r="A585" i="2"/>
  <c r="E584" i="2"/>
  <c r="D584" i="2"/>
  <c r="C584" i="2"/>
  <c r="B584" i="2"/>
  <c r="A584" i="2"/>
  <c r="E583" i="2"/>
  <c r="D583" i="2"/>
  <c r="C583" i="2"/>
  <c r="B583" i="2"/>
  <c r="A583" i="2"/>
  <c r="E582" i="2"/>
  <c r="D582" i="2"/>
  <c r="C582" i="2"/>
  <c r="B582" i="2"/>
  <c r="A582" i="2"/>
  <c r="E581" i="2"/>
  <c r="D581" i="2"/>
  <c r="C581" i="2"/>
  <c r="B581" i="2"/>
  <c r="A581" i="2"/>
  <c r="E580" i="2"/>
  <c r="D580" i="2"/>
  <c r="C580" i="2"/>
  <c r="B580" i="2"/>
  <c r="A580" i="2"/>
  <c r="E579" i="2"/>
  <c r="D579" i="2"/>
  <c r="C579" i="2"/>
  <c r="B579" i="2"/>
  <c r="A579" i="2"/>
  <c r="E578" i="2"/>
  <c r="D578" i="2"/>
  <c r="C578" i="2"/>
  <c r="B578" i="2"/>
  <c r="A578" i="2"/>
  <c r="E577" i="2"/>
  <c r="D577" i="2"/>
  <c r="C577" i="2"/>
  <c r="B577" i="2"/>
  <c r="A577" i="2"/>
  <c r="E576" i="2"/>
  <c r="D576" i="2"/>
  <c r="C576" i="2"/>
  <c r="B576" i="2"/>
  <c r="A576" i="2"/>
  <c r="E575" i="2"/>
  <c r="D575" i="2"/>
  <c r="C575" i="2"/>
  <c r="B575" i="2"/>
  <c r="A575" i="2"/>
  <c r="E574" i="2"/>
  <c r="D574" i="2"/>
  <c r="C574" i="2"/>
  <c r="B574" i="2"/>
  <c r="A574" i="2"/>
  <c r="E573" i="2"/>
  <c r="D573" i="2"/>
  <c r="C573" i="2"/>
  <c r="B573" i="2"/>
  <c r="A573" i="2"/>
  <c r="E572" i="2"/>
  <c r="D572" i="2"/>
  <c r="C572" i="2"/>
  <c r="B572" i="2"/>
  <c r="A572" i="2"/>
  <c r="E571" i="2"/>
  <c r="D571" i="2"/>
  <c r="C571" i="2"/>
  <c r="B571" i="2"/>
  <c r="A571" i="2"/>
  <c r="E570" i="2"/>
  <c r="D570" i="2"/>
  <c r="C570" i="2"/>
  <c r="B570" i="2"/>
  <c r="A570" i="2"/>
  <c r="E569" i="2"/>
  <c r="D569" i="2"/>
  <c r="C569" i="2"/>
  <c r="B569" i="2"/>
  <c r="A569" i="2"/>
  <c r="E568" i="2"/>
  <c r="D568" i="2"/>
  <c r="C568" i="2"/>
  <c r="B568" i="2"/>
  <c r="A568" i="2"/>
  <c r="E567" i="2"/>
  <c r="D567" i="2"/>
  <c r="C567" i="2"/>
  <c r="B567" i="2"/>
  <c r="A567" i="2"/>
  <c r="E566" i="2"/>
  <c r="D566" i="2"/>
  <c r="C566" i="2"/>
  <c r="B566" i="2"/>
  <c r="A566" i="2"/>
  <c r="E565" i="2"/>
  <c r="D565" i="2"/>
  <c r="C565" i="2"/>
  <c r="B565" i="2"/>
  <c r="A565" i="2"/>
  <c r="E564" i="2"/>
  <c r="D564" i="2"/>
  <c r="C564" i="2"/>
  <c r="B564" i="2"/>
  <c r="A564" i="2"/>
  <c r="E563" i="2"/>
  <c r="D563" i="2"/>
  <c r="C563" i="2"/>
  <c r="B563" i="2"/>
  <c r="A563" i="2"/>
  <c r="E562" i="2"/>
  <c r="D562" i="2"/>
  <c r="C562" i="2"/>
  <c r="B562" i="2"/>
  <c r="A562" i="2"/>
  <c r="E561" i="2"/>
  <c r="D561" i="2"/>
  <c r="C561" i="2"/>
  <c r="B561" i="2"/>
  <c r="A561" i="2"/>
  <c r="E560" i="2"/>
  <c r="D560" i="2"/>
  <c r="C560" i="2"/>
  <c r="B560" i="2"/>
  <c r="A560" i="2"/>
  <c r="E559" i="2"/>
  <c r="D559" i="2"/>
  <c r="C559" i="2"/>
  <c r="B559" i="2"/>
  <c r="A559" i="2"/>
  <c r="E558" i="2"/>
  <c r="D558" i="2"/>
  <c r="C558" i="2"/>
  <c r="B558" i="2"/>
  <c r="A558" i="2"/>
  <c r="E557" i="2"/>
  <c r="D557" i="2"/>
  <c r="C557" i="2"/>
  <c r="B557" i="2"/>
  <c r="A557" i="2"/>
  <c r="E556" i="2"/>
  <c r="D556" i="2"/>
  <c r="C556" i="2"/>
  <c r="B556" i="2"/>
  <c r="A556" i="2"/>
  <c r="E555" i="2"/>
  <c r="D555" i="2"/>
  <c r="C555" i="2"/>
  <c r="B555" i="2"/>
  <c r="A555" i="2"/>
  <c r="E554" i="2"/>
  <c r="D554" i="2"/>
  <c r="C554" i="2"/>
  <c r="B554" i="2"/>
  <c r="A554" i="2"/>
  <c r="E553" i="2"/>
  <c r="D553" i="2"/>
  <c r="C553" i="2"/>
  <c r="B553" i="2"/>
  <c r="A553" i="2"/>
  <c r="E552" i="2"/>
  <c r="D552" i="2"/>
  <c r="C552" i="2"/>
  <c r="B552" i="2"/>
  <c r="A552" i="2"/>
  <c r="E551" i="2"/>
  <c r="D551" i="2"/>
  <c r="C551" i="2"/>
  <c r="B551" i="2"/>
  <c r="A551" i="2"/>
  <c r="E550" i="2"/>
  <c r="D550" i="2"/>
  <c r="C550" i="2"/>
  <c r="B550" i="2"/>
  <c r="A550" i="2"/>
  <c r="E549" i="2"/>
  <c r="D549" i="2"/>
  <c r="C549" i="2"/>
  <c r="B549" i="2"/>
  <c r="A549" i="2"/>
  <c r="E548" i="2"/>
  <c r="D548" i="2"/>
  <c r="C548" i="2"/>
  <c r="B548" i="2"/>
  <c r="A548" i="2"/>
  <c r="E547" i="2"/>
  <c r="D547" i="2"/>
  <c r="C547" i="2"/>
  <c r="B547" i="2"/>
  <c r="A547" i="2"/>
  <c r="E546" i="2"/>
  <c r="D546" i="2"/>
  <c r="C546" i="2"/>
  <c r="B546" i="2"/>
  <c r="A546" i="2"/>
  <c r="E545" i="2"/>
  <c r="D545" i="2"/>
  <c r="C545" i="2"/>
  <c r="B545" i="2"/>
  <c r="A545" i="2"/>
  <c r="E544" i="2"/>
  <c r="D544" i="2"/>
  <c r="C544" i="2"/>
  <c r="B544" i="2"/>
  <c r="A544" i="2"/>
  <c r="E543" i="2"/>
  <c r="D543" i="2"/>
  <c r="C543" i="2"/>
  <c r="B543" i="2"/>
  <c r="A543" i="2"/>
  <c r="E542" i="2"/>
  <c r="D542" i="2"/>
  <c r="C542" i="2"/>
  <c r="B542" i="2"/>
  <c r="A542" i="2"/>
  <c r="E541" i="2"/>
  <c r="D541" i="2"/>
  <c r="C541" i="2"/>
  <c r="B541" i="2"/>
  <c r="A541" i="2"/>
  <c r="E540" i="2"/>
  <c r="D540" i="2"/>
  <c r="C540" i="2"/>
  <c r="B540" i="2"/>
  <c r="A540" i="2"/>
  <c r="E539" i="2"/>
  <c r="D539" i="2"/>
  <c r="C539" i="2"/>
  <c r="B539" i="2"/>
  <c r="A539" i="2"/>
  <c r="E538" i="2"/>
  <c r="D538" i="2"/>
  <c r="C538" i="2"/>
  <c r="B538" i="2"/>
  <c r="A538" i="2"/>
  <c r="E537" i="2"/>
  <c r="D537" i="2"/>
  <c r="C537" i="2"/>
  <c r="B537" i="2"/>
  <c r="A537" i="2"/>
  <c r="E536" i="2"/>
  <c r="D536" i="2"/>
  <c r="C536" i="2"/>
  <c r="B536" i="2"/>
  <c r="A536" i="2"/>
  <c r="E535" i="2"/>
  <c r="D535" i="2"/>
  <c r="C535" i="2"/>
  <c r="B535" i="2"/>
  <c r="A535" i="2"/>
  <c r="E534" i="2"/>
  <c r="D534" i="2"/>
  <c r="C534" i="2"/>
  <c r="B534" i="2"/>
  <c r="A534" i="2"/>
  <c r="E533" i="2"/>
  <c r="D533" i="2"/>
  <c r="C533" i="2"/>
  <c r="B533" i="2"/>
  <c r="A533" i="2"/>
  <c r="E532" i="2"/>
  <c r="D532" i="2"/>
  <c r="C532" i="2"/>
  <c r="B532" i="2"/>
  <c r="A532" i="2"/>
  <c r="E531" i="2"/>
  <c r="D531" i="2"/>
  <c r="C531" i="2"/>
  <c r="B531" i="2"/>
  <c r="A531" i="2"/>
  <c r="E530" i="2"/>
  <c r="D530" i="2"/>
  <c r="C530" i="2"/>
  <c r="B530" i="2"/>
  <c r="A530" i="2"/>
  <c r="E529" i="2"/>
  <c r="D529" i="2"/>
  <c r="C529" i="2"/>
  <c r="B529" i="2"/>
  <c r="A529" i="2"/>
  <c r="E528" i="2"/>
  <c r="D528" i="2"/>
  <c r="C528" i="2"/>
  <c r="B528" i="2"/>
  <c r="A528" i="2"/>
  <c r="E527" i="2"/>
  <c r="D527" i="2"/>
  <c r="C527" i="2"/>
  <c r="B527" i="2"/>
  <c r="A527" i="2"/>
  <c r="E526" i="2"/>
  <c r="D526" i="2"/>
  <c r="C526" i="2"/>
  <c r="B526" i="2"/>
  <c r="A526" i="2"/>
  <c r="E525" i="2"/>
  <c r="D525" i="2"/>
  <c r="C525" i="2"/>
  <c r="B525" i="2"/>
  <c r="A525" i="2"/>
  <c r="E524" i="2"/>
  <c r="D524" i="2"/>
  <c r="C524" i="2"/>
  <c r="B524" i="2"/>
  <c r="A524" i="2"/>
  <c r="E523" i="2"/>
  <c r="D523" i="2"/>
  <c r="C523" i="2"/>
  <c r="B523" i="2"/>
  <c r="A523" i="2"/>
  <c r="E522" i="2"/>
  <c r="D522" i="2"/>
  <c r="C522" i="2"/>
  <c r="B522" i="2"/>
  <c r="A522" i="2"/>
  <c r="E521" i="2"/>
  <c r="D521" i="2"/>
  <c r="C521" i="2"/>
  <c r="B521" i="2"/>
  <c r="A521" i="2"/>
  <c r="E520" i="2"/>
  <c r="D520" i="2"/>
  <c r="C520" i="2"/>
  <c r="B520" i="2"/>
  <c r="A520" i="2"/>
  <c r="E519" i="2"/>
  <c r="D519" i="2"/>
  <c r="C519" i="2"/>
  <c r="B519" i="2"/>
  <c r="A519" i="2"/>
  <c r="E518" i="2"/>
  <c r="D518" i="2"/>
  <c r="C518" i="2"/>
  <c r="B518" i="2"/>
  <c r="A518" i="2"/>
  <c r="E517" i="2"/>
  <c r="D517" i="2"/>
  <c r="C517" i="2"/>
  <c r="B517" i="2"/>
  <c r="A517" i="2"/>
  <c r="E516" i="2"/>
  <c r="D516" i="2"/>
  <c r="C516" i="2"/>
  <c r="B516" i="2"/>
  <c r="A516" i="2"/>
  <c r="E515" i="2"/>
  <c r="D515" i="2"/>
  <c r="C515" i="2"/>
  <c r="B515" i="2"/>
  <c r="A515" i="2"/>
  <c r="E514" i="2"/>
  <c r="D514" i="2"/>
  <c r="C514" i="2"/>
  <c r="B514" i="2"/>
  <c r="A514" i="2"/>
  <c r="E513" i="2"/>
  <c r="D513" i="2"/>
  <c r="C513" i="2"/>
  <c r="B513" i="2"/>
  <c r="A513" i="2"/>
  <c r="E512" i="2"/>
  <c r="D512" i="2"/>
  <c r="C512" i="2"/>
  <c r="B512" i="2"/>
  <c r="A512" i="2"/>
  <c r="E511" i="2"/>
  <c r="D511" i="2"/>
  <c r="C511" i="2"/>
  <c r="B511" i="2"/>
  <c r="A511" i="2"/>
  <c r="E510" i="2"/>
  <c r="D510" i="2"/>
  <c r="C510" i="2"/>
  <c r="B510" i="2"/>
  <c r="A510" i="2"/>
  <c r="E509" i="2"/>
  <c r="D509" i="2"/>
  <c r="C509" i="2"/>
  <c r="B509" i="2"/>
  <c r="A509" i="2"/>
  <c r="E508" i="2"/>
  <c r="D508" i="2"/>
  <c r="C508" i="2"/>
  <c r="B508" i="2"/>
  <c r="A508" i="2"/>
  <c r="E507" i="2"/>
  <c r="D507" i="2"/>
  <c r="C507" i="2"/>
  <c r="B507" i="2"/>
  <c r="A507" i="2"/>
  <c r="E506" i="2"/>
  <c r="D506" i="2"/>
  <c r="C506" i="2"/>
  <c r="B506" i="2"/>
  <c r="A506" i="2"/>
  <c r="E505" i="2"/>
  <c r="D505" i="2"/>
  <c r="C505" i="2"/>
  <c r="B505" i="2"/>
  <c r="A505" i="2"/>
  <c r="E504" i="2"/>
  <c r="D504" i="2"/>
  <c r="C504" i="2"/>
  <c r="B504" i="2"/>
  <c r="A504" i="2"/>
  <c r="E503" i="2"/>
  <c r="D503" i="2"/>
  <c r="C503" i="2"/>
  <c r="B503" i="2"/>
  <c r="A503" i="2"/>
  <c r="E502" i="2"/>
  <c r="D502" i="2"/>
  <c r="C502" i="2"/>
  <c r="B502" i="2"/>
  <c r="A502" i="2"/>
  <c r="E501" i="2"/>
  <c r="D501" i="2"/>
  <c r="C501" i="2"/>
  <c r="B501" i="2"/>
  <c r="A501" i="2"/>
  <c r="E500" i="2"/>
  <c r="D500" i="2"/>
  <c r="C500" i="2"/>
  <c r="B500" i="2"/>
  <c r="A500" i="2"/>
  <c r="E499" i="2"/>
  <c r="D499" i="2"/>
  <c r="C499" i="2"/>
  <c r="B499" i="2"/>
  <c r="A499" i="2"/>
  <c r="E498" i="2"/>
  <c r="D498" i="2"/>
  <c r="C498" i="2"/>
  <c r="B498" i="2"/>
  <c r="A498" i="2"/>
  <c r="E497" i="2"/>
  <c r="D497" i="2"/>
  <c r="C497" i="2"/>
  <c r="B497" i="2"/>
  <c r="A497" i="2"/>
  <c r="E496" i="2"/>
  <c r="D496" i="2"/>
  <c r="C496" i="2"/>
  <c r="B496" i="2"/>
  <c r="A496" i="2"/>
  <c r="E495" i="2"/>
  <c r="D495" i="2"/>
  <c r="C495" i="2"/>
  <c r="B495" i="2"/>
  <c r="A495" i="2"/>
  <c r="E494" i="2"/>
  <c r="D494" i="2"/>
  <c r="C494" i="2"/>
  <c r="B494" i="2"/>
  <c r="A494" i="2"/>
  <c r="E493" i="2"/>
  <c r="D493" i="2"/>
  <c r="C493" i="2"/>
  <c r="B493" i="2"/>
  <c r="A493" i="2"/>
  <c r="E492" i="2"/>
  <c r="D492" i="2"/>
  <c r="C492" i="2"/>
  <c r="B492" i="2"/>
  <c r="A492" i="2"/>
  <c r="E491" i="2"/>
  <c r="D491" i="2"/>
  <c r="C491" i="2"/>
  <c r="B491" i="2"/>
  <c r="A491" i="2"/>
  <c r="E490" i="2"/>
  <c r="D490" i="2"/>
  <c r="C490" i="2"/>
  <c r="B490" i="2"/>
  <c r="A490" i="2"/>
  <c r="E489" i="2"/>
  <c r="D489" i="2"/>
  <c r="C489" i="2"/>
  <c r="B489" i="2"/>
  <c r="A489" i="2"/>
  <c r="E488" i="2"/>
  <c r="D488" i="2"/>
  <c r="C488" i="2"/>
  <c r="B488" i="2"/>
  <c r="A488" i="2"/>
  <c r="E487" i="2"/>
  <c r="D487" i="2"/>
  <c r="C487" i="2"/>
  <c r="B487" i="2"/>
  <c r="A487" i="2"/>
  <c r="E486" i="2"/>
  <c r="D486" i="2"/>
  <c r="C486" i="2"/>
  <c r="B486" i="2"/>
  <c r="A486" i="2"/>
  <c r="E485" i="2"/>
  <c r="D485" i="2"/>
  <c r="C485" i="2"/>
  <c r="B485" i="2"/>
  <c r="A485" i="2"/>
  <c r="E484" i="2"/>
  <c r="D484" i="2"/>
  <c r="C484" i="2"/>
  <c r="B484" i="2"/>
  <c r="A484" i="2"/>
  <c r="E483" i="2"/>
  <c r="D483" i="2"/>
  <c r="C483" i="2"/>
  <c r="B483" i="2"/>
  <c r="A483" i="2"/>
  <c r="E482" i="2"/>
  <c r="D482" i="2"/>
  <c r="C482" i="2"/>
  <c r="B482" i="2"/>
  <c r="A482" i="2"/>
  <c r="E481" i="2"/>
  <c r="D481" i="2"/>
  <c r="C481" i="2"/>
  <c r="B481" i="2"/>
  <c r="A481" i="2"/>
  <c r="E480" i="2"/>
  <c r="D480" i="2"/>
  <c r="C480" i="2"/>
  <c r="B480" i="2"/>
  <c r="A480" i="2"/>
  <c r="E479" i="2"/>
  <c r="D479" i="2"/>
  <c r="C479" i="2"/>
  <c r="B479" i="2"/>
  <c r="A479" i="2"/>
  <c r="E478" i="2"/>
  <c r="D478" i="2"/>
  <c r="C478" i="2"/>
  <c r="B478" i="2"/>
  <c r="A478" i="2"/>
  <c r="E477" i="2"/>
  <c r="D477" i="2"/>
  <c r="C477" i="2"/>
  <c r="B477" i="2"/>
  <c r="A477" i="2"/>
  <c r="E476" i="2"/>
  <c r="D476" i="2"/>
  <c r="C476" i="2"/>
  <c r="B476" i="2"/>
  <c r="A476" i="2"/>
  <c r="E475" i="2"/>
  <c r="D475" i="2"/>
  <c r="C475" i="2"/>
  <c r="B475" i="2"/>
  <c r="A475" i="2"/>
  <c r="E474" i="2"/>
  <c r="D474" i="2"/>
  <c r="C474" i="2"/>
  <c r="B474" i="2"/>
  <c r="A474" i="2"/>
  <c r="E473" i="2"/>
  <c r="D473" i="2"/>
  <c r="C473" i="2"/>
  <c r="B473" i="2"/>
  <c r="A473" i="2"/>
  <c r="E472" i="2"/>
  <c r="D472" i="2"/>
  <c r="C472" i="2"/>
  <c r="B472" i="2"/>
  <c r="A472" i="2"/>
  <c r="E471" i="2"/>
  <c r="D471" i="2"/>
  <c r="C471" i="2"/>
  <c r="B471" i="2"/>
  <c r="A471" i="2"/>
  <c r="E470" i="2"/>
  <c r="D470" i="2"/>
  <c r="C470" i="2"/>
  <c r="B470" i="2"/>
  <c r="A470" i="2"/>
  <c r="E469" i="2"/>
  <c r="D469" i="2"/>
  <c r="C469" i="2"/>
  <c r="B469" i="2"/>
  <c r="A469" i="2"/>
  <c r="E468" i="2"/>
  <c r="D468" i="2"/>
  <c r="C468" i="2"/>
  <c r="B468" i="2"/>
  <c r="A468" i="2"/>
  <c r="E467" i="2"/>
  <c r="D467" i="2"/>
  <c r="C467" i="2"/>
  <c r="B467" i="2"/>
  <c r="A467" i="2"/>
  <c r="E466" i="2"/>
  <c r="D466" i="2"/>
  <c r="C466" i="2"/>
  <c r="B466" i="2"/>
  <c r="A466" i="2"/>
  <c r="E465" i="2"/>
  <c r="D465" i="2"/>
  <c r="C465" i="2"/>
  <c r="B465" i="2"/>
  <c r="A465" i="2"/>
  <c r="E464" i="2"/>
  <c r="D464" i="2"/>
  <c r="C464" i="2"/>
  <c r="B464" i="2"/>
  <c r="A464" i="2"/>
  <c r="E463" i="2"/>
  <c r="D463" i="2"/>
  <c r="C463" i="2"/>
  <c r="B463" i="2"/>
  <c r="A463" i="2"/>
  <c r="E462" i="2"/>
  <c r="D462" i="2"/>
  <c r="C462" i="2"/>
  <c r="B462" i="2"/>
  <c r="A462" i="2"/>
  <c r="E461" i="2"/>
  <c r="D461" i="2"/>
  <c r="C461" i="2"/>
  <c r="B461" i="2"/>
  <c r="A461" i="2"/>
  <c r="E460" i="2"/>
  <c r="D460" i="2"/>
  <c r="C460" i="2"/>
  <c r="B460" i="2"/>
  <c r="A460" i="2"/>
  <c r="E459" i="2"/>
  <c r="D459" i="2"/>
  <c r="C459" i="2"/>
  <c r="B459" i="2"/>
  <c r="A459" i="2"/>
  <c r="E458" i="2"/>
  <c r="D458" i="2"/>
  <c r="C458" i="2"/>
  <c r="B458" i="2"/>
  <c r="A458" i="2"/>
  <c r="E457" i="2"/>
  <c r="D457" i="2"/>
  <c r="C457" i="2"/>
  <c r="B457" i="2"/>
  <c r="A457" i="2"/>
  <c r="E456" i="2"/>
  <c r="D456" i="2"/>
  <c r="C456" i="2"/>
  <c r="B456" i="2"/>
  <c r="A456" i="2"/>
  <c r="E455" i="2"/>
  <c r="D455" i="2"/>
  <c r="C455" i="2"/>
  <c r="B455" i="2"/>
  <c r="A455" i="2"/>
  <c r="E454" i="2"/>
  <c r="D454" i="2"/>
  <c r="C454" i="2"/>
  <c r="B454" i="2"/>
  <c r="A454" i="2"/>
  <c r="E453" i="2"/>
  <c r="D453" i="2"/>
  <c r="C453" i="2"/>
  <c r="B453" i="2"/>
  <c r="A453" i="2"/>
  <c r="E452" i="2"/>
  <c r="D452" i="2"/>
  <c r="C452" i="2"/>
  <c r="B452" i="2"/>
  <c r="A452" i="2"/>
  <c r="E451" i="2"/>
  <c r="D451" i="2"/>
  <c r="C451" i="2"/>
  <c r="B451" i="2"/>
  <c r="A451" i="2"/>
  <c r="E450" i="2"/>
  <c r="D450" i="2"/>
  <c r="C450" i="2"/>
  <c r="B450" i="2"/>
  <c r="A450" i="2"/>
  <c r="E449" i="2"/>
  <c r="D449" i="2"/>
  <c r="C449" i="2"/>
  <c r="B449" i="2"/>
  <c r="A449" i="2"/>
  <c r="E448" i="2"/>
  <c r="D448" i="2"/>
  <c r="C448" i="2"/>
  <c r="B448" i="2"/>
  <c r="A448" i="2"/>
  <c r="E447" i="2"/>
  <c r="D447" i="2"/>
  <c r="C447" i="2"/>
  <c r="B447" i="2"/>
  <c r="A447" i="2"/>
  <c r="E446" i="2"/>
  <c r="D446" i="2"/>
  <c r="C446" i="2"/>
  <c r="B446" i="2"/>
  <c r="A446"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Q392" i="2" s="1"/>
  <c r="B393" i="2"/>
  <c r="B394" i="2"/>
  <c r="B395" i="2"/>
  <c r="B396" i="2"/>
  <c r="B397" i="2"/>
  <c r="B398" i="2"/>
  <c r="B399" i="2"/>
  <c r="B400" i="2"/>
  <c r="B401" i="2"/>
  <c r="B402" i="2"/>
  <c r="B403" i="2"/>
  <c r="B404" i="2"/>
  <c r="Q404" i="2" s="1"/>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Q72" i="2" l="1"/>
  <c r="Q68" i="2"/>
  <c r="Q444" i="2"/>
  <c r="S444" i="2" s="1"/>
  <c r="Q428" i="2"/>
  <c r="Q412" i="2"/>
  <c r="Q380" i="2"/>
  <c r="Q364" i="2"/>
  <c r="Q348" i="2"/>
  <c r="Q332" i="2"/>
  <c r="Q316" i="2"/>
  <c r="Q300" i="2"/>
  <c r="Q284" i="2"/>
  <c r="Q268" i="2"/>
  <c r="Q252" i="2"/>
  <c r="Q236" i="2"/>
  <c r="Q220" i="2"/>
  <c r="Q204" i="2"/>
  <c r="Q188" i="2"/>
  <c r="Q172" i="2"/>
  <c r="Q156" i="2"/>
  <c r="Q140" i="2"/>
  <c r="Q124" i="2"/>
  <c r="Q108" i="2"/>
  <c r="Q92" i="2"/>
  <c r="Q76" i="2"/>
  <c r="Q44" i="2"/>
  <c r="Y44" i="2" s="1"/>
  <c r="O44" i="2" s="1"/>
  <c r="Q28" i="2"/>
  <c r="Q12" i="2"/>
  <c r="T12" i="2" s="1"/>
  <c r="Q460" i="2"/>
  <c r="S460" i="2" s="1"/>
  <c r="Q476" i="2"/>
  <c r="S476" i="2" s="1"/>
  <c r="Q492" i="2"/>
  <c r="S492" i="2" s="1"/>
  <c r="Q508" i="2"/>
  <c r="S508" i="2" s="1"/>
  <c r="Q524" i="2"/>
  <c r="S524" i="2" s="1"/>
  <c r="Q540" i="2"/>
  <c r="S540" i="2" s="1"/>
  <c r="Q556" i="2"/>
  <c r="S556" i="2" s="1"/>
  <c r="Q572" i="2"/>
  <c r="S572" i="2" s="1"/>
  <c r="Q588" i="2"/>
  <c r="S588" i="2" s="1"/>
  <c r="Q604" i="2"/>
  <c r="S604" i="2" s="1"/>
  <c r="Q620" i="2"/>
  <c r="S620" i="2" s="1"/>
  <c r="Q636" i="2"/>
  <c r="S636" i="2" s="1"/>
  <c r="Q652" i="2"/>
  <c r="S652" i="2" s="1"/>
  <c r="Q668" i="2"/>
  <c r="S668" i="2" s="1"/>
  <c r="Q684" i="2"/>
  <c r="S684" i="2" s="1"/>
  <c r="Q700" i="2"/>
  <c r="S700" i="2" s="1"/>
  <c r="Q716" i="2"/>
  <c r="S716" i="2" s="1"/>
  <c r="Q732" i="2"/>
  <c r="S732" i="2" s="1"/>
  <c r="Q748" i="2"/>
  <c r="S748" i="2" s="1"/>
  <c r="Q764" i="2"/>
  <c r="S764" i="2" s="1"/>
  <c r="Q780" i="2"/>
  <c r="S780" i="2" s="1"/>
  <c r="Q796" i="2"/>
  <c r="S796" i="2" s="1"/>
  <c r="Q812" i="2"/>
  <c r="S812" i="2" s="1"/>
  <c r="Q828" i="2"/>
  <c r="S828" i="2" s="1"/>
  <c r="Q844" i="2"/>
  <c r="S844" i="2" s="1"/>
  <c r="Q860" i="2"/>
  <c r="S860" i="2" s="1"/>
  <c r="Q876" i="2"/>
  <c r="S876" i="2" s="1"/>
  <c r="Q892" i="2"/>
  <c r="S892" i="2" s="1"/>
  <c r="Q908" i="2"/>
  <c r="S908" i="2" s="1"/>
  <c r="Q924" i="2"/>
  <c r="S924" i="2" s="1"/>
  <c r="Q940" i="2"/>
  <c r="S940" i="2" s="1"/>
  <c r="Q956" i="2"/>
  <c r="S956" i="2" s="1"/>
  <c r="Q972" i="2"/>
  <c r="S972" i="2" s="1"/>
  <c r="Q988" i="2"/>
  <c r="Q1004" i="2"/>
  <c r="S1004" i="2" s="1"/>
  <c r="Q1020" i="2"/>
  <c r="S1020" i="2" s="1"/>
  <c r="Q1036" i="2"/>
  <c r="S1036" i="2" s="1"/>
  <c r="Q1052" i="2"/>
  <c r="Q1068" i="2"/>
  <c r="S1068" i="2" s="1"/>
  <c r="Q1084" i="2"/>
  <c r="S1084" i="2" s="1"/>
  <c r="Q1100" i="2"/>
  <c r="S1100" i="2" s="1"/>
  <c r="Q1116" i="2"/>
  <c r="Q1132" i="2"/>
  <c r="S1132" i="2" s="1"/>
  <c r="Q1148" i="2"/>
  <c r="S1148" i="2" s="1"/>
  <c r="Q1164" i="2"/>
  <c r="S1164" i="2" s="1"/>
  <c r="Q1180" i="2"/>
  <c r="Q1196" i="2"/>
  <c r="S1196" i="2" s="1"/>
  <c r="Q1212" i="2"/>
  <c r="S1212" i="2" s="1"/>
  <c r="Q1228" i="2"/>
  <c r="S1228" i="2" s="1"/>
  <c r="Q1244" i="2"/>
  <c r="S1244" i="2" s="1"/>
  <c r="Q1260" i="2"/>
  <c r="S1260" i="2" s="1"/>
  <c r="Q1276" i="2"/>
  <c r="S1276" i="2" s="1"/>
  <c r="Q1292" i="2"/>
  <c r="S1292" i="2" s="1"/>
  <c r="Q1308" i="2"/>
  <c r="S1308" i="2" s="1"/>
  <c r="Q1324" i="2"/>
  <c r="S1324" i="2" s="1"/>
  <c r="Q1340" i="2"/>
  <c r="S1340" i="2" s="1"/>
  <c r="Q1356" i="2"/>
  <c r="S1356" i="2" s="1"/>
  <c r="Q1372" i="2"/>
  <c r="S1372" i="2" s="1"/>
  <c r="Q1388" i="2"/>
  <c r="S1388" i="2" s="1"/>
  <c r="Q1404" i="2"/>
  <c r="S1404" i="2" s="1"/>
  <c r="Q1420" i="2"/>
  <c r="S1420" i="2" s="1"/>
  <c r="Q1436" i="2"/>
  <c r="S1436" i="2" s="1"/>
  <c r="Q1452" i="2"/>
  <c r="S1452" i="2" s="1"/>
  <c r="Q1468" i="2"/>
  <c r="S1468" i="2" s="1"/>
  <c r="Q1484" i="2"/>
  <c r="S1484" i="2" s="1"/>
  <c r="Q1500" i="2"/>
  <c r="S1500" i="2" s="1"/>
  <c r="Q1516" i="2"/>
  <c r="S1516" i="2" s="1"/>
  <c r="Q1532" i="2"/>
  <c r="S1532" i="2" s="1"/>
  <c r="Q1548" i="2"/>
  <c r="S1548" i="2" s="1"/>
  <c r="Q1564" i="2"/>
  <c r="S1564" i="2" s="1"/>
  <c r="Q1580" i="2"/>
  <c r="S1580" i="2" s="1"/>
  <c r="Q1596" i="2"/>
  <c r="S1596" i="2" s="1"/>
  <c r="Q1612" i="2"/>
  <c r="S1612" i="2" s="1"/>
  <c r="Q1628" i="2"/>
  <c r="S1628" i="2" s="1"/>
  <c r="Q1644" i="2"/>
  <c r="S1644" i="2" s="1"/>
  <c r="Q1660" i="2"/>
  <c r="S1660" i="2" s="1"/>
  <c r="Q1676" i="2"/>
  <c r="S1676" i="2" s="1"/>
  <c r="Q1692" i="2"/>
  <c r="S1692" i="2" s="1"/>
  <c r="Q1708" i="2"/>
  <c r="S1708" i="2" s="1"/>
  <c r="Q1724" i="2"/>
  <c r="S1724" i="2" s="1"/>
  <c r="Q1740" i="2"/>
  <c r="S1740" i="2" s="1"/>
  <c r="Q1756" i="2"/>
  <c r="S1756" i="2" s="1"/>
  <c r="Q1772" i="2"/>
  <c r="S1772" i="2" s="1"/>
  <c r="Q1788" i="2"/>
  <c r="S1788" i="2" s="1"/>
  <c r="Q1804" i="2"/>
  <c r="S1804" i="2" s="1"/>
  <c r="Q1820" i="2"/>
  <c r="S1820" i="2" s="1"/>
  <c r="Q1836" i="2"/>
  <c r="S1836" i="2" s="1"/>
  <c r="Q1852" i="2"/>
  <c r="S1852" i="2" s="1"/>
  <c r="Q1868" i="2"/>
  <c r="S1868" i="2" s="1"/>
  <c r="Q1884" i="2"/>
  <c r="S1884" i="2" s="1"/>
  <c r="Q1900" i="2"/>
  <c r="S1900" i="2" s="1"/>
  <c r="Q1916" i="2"/>
  <c r="S1916" i="2" s="1"/>
  <c r="Q1932" i="2"/>
  <c r="S1932" i="2" s="1"/>
  <c r="Q1948" i="2"/>
  <c r="S1948" i="2" s="1"/>
  <c r="Q1964" i="2"/>
  <c r="S1964" i="2" s="1"/>
  <c r="Q1980" i="2"/>
  <c r="S1980" i="2" s="1"/>
  <c r="Q2001" i="2"/>
  <c r="O1940" i="2"/>
  <c r="O1688" i="2"/>
  <c r="O1432" i="2"/>
  <c r="O1176" i="2"/>
  <c r="O936" i="2"/>
  <c r="O632" i="2"/>
  <c r="O64" i="2"/>
  <c r="K1904" i="2"/>
  <c r="G195" i="2"/>
  <c r="G67" i="2"/>
  <c r="O1876" i="2"/>
  <c r="O1624" i="2"/>
  <c r="O1368" i="2"/>
  <c r="O1116" i="2"/>
  <c r="O876" i="2"/>
  <c r="O556" i="2"/>
  <c r="K1392" i="2"/>
  <c r="G322" i="2"/>
  <c r="G194" i="2"/>
  <c r="G66" i="2"/>
  <c r="O1812" i="2"/>
  <c r="O1560" i="2"/>
  <c r="O1304" i="2"/>
  <c r="O1056" i="2"/>
  <c r="O804" i="2"/>
  <c r="O484" i="2"/>
  <c r="K904" i="2"/>
  <c r="G291" i="2"/>
  <c r="G35" i="2"/>
  <c r="O1752" i="2"/>
  <c r="O1496" i="2"/>
  <c r="O1240" i="2"/>
  <c r="O996" i="2"/>
  <c r="O688" i="2"/>
  <c r="O360" i="2"/>
  <c r="G290" i="2"/>
  <c r="G98" i="2"/>
  <c r="G341" i="2"/>
  <c r="G321" i="2"/>
  <c r="G297" i="2"/>
  <c r="G293" i="2"/>
  <c r="G261" i="2"/>
  <c r="G257" i="2"/>
  <c r="G241" i="2"/>
  <c r="G237" i="2"/>
  <c r="G197" i="2"/>
  <c r="G185" i="2"/>
  <c r="G177" i="2"/>
  <c r="G137" i="2"/>
  <c r="G133" i="2"/>
  <c r="G125" i="2"/>
  <c r="G69" i="2"/>
  <c r="G61" i="2"/>
  <c r="G53" i="2"/>
  <c r="G45" i="2"/>
  <c r="G401" i="2"/>
  <c r="G393" i="2"/>
  <c r="G385" i="2"/>
  <c r="G377" i="2"/>
  <c r="G369" i="2"/>
  <c r="G361" i="2"/>
  <c r="G301" i="2"/>
  <c r="G285" i="2"/>
  <c r="G201" i="2"/>
  <c r="G173" i="2"/>
  <c r="G169" i="2"/>
  <c r="G113" i="2"/>
  <c r="G89" i="2"/>
  <c r="G81" i="2"/>
  <c r="G65" i="2"/>
  <c r="G57" i="2"/>
  <c r="G49" i="2"/>
  <c r="G41" i="2"/>
  <c r="O745" i="2"/>
  <c r="G365" i="2"/>
  <c r="G400" i="2"/>
  <c r="G236" i="2"/>
  <c r="G132" i="2"/>
  <c r="G124" i="2"/>
  <c r="G92" i="2"/>
  <c r="G68" i="2"/>
  <c r="G60" i="2"/>
  <c r="G48" i="2"/>
  <c r="G44" i="2"/>
  <c r="O1984" i="2"/>
  <c r="O1920" i="2"/>
  <c r="O1856" i="2"/>
  <c r="O1796" i="2"/>
  <c r="O1732" i="2"/>
  <c r="O1668" i="2"/>
  <c r="O1604" i="2"/>
  <c r="O1540" i="2"/>
  <c r="O1476" i="2"/>
  <c r="O1412" i="2"/>
  <c r="O1348" i="2"/>
  <c r="O1284" i="2"/>
  <c r="O1220" i="2"/>
  <c r="O1160" i="2"/>
  <c r="O1100" i="2"/>
  <c r="O1040" i="2"/>
  <c r="O977" i="2"/>
  <c r="O916" i="2"/>
  <c r="O860" i="2"/>
  <c r="O792" i="2"/>
  <c r="O736" i="2"/>
  <c r="O680" i="2"/>
  <c r="O620" i="2"/>
  <c r="O544" i="2"/>
  <c r="O468" i="2"/>
  <c r="O280" i="2"/>
  <c r="K1736" i="2"/>
  <c r="K1224" i="2"/>
  <c r="G396" i="2"/>
  <c r="G364" i="2"/>
  <c r="Q436" i="2"/>
  <c r="Q424" i="2"/>
  <c r="Q420" i="2"/>
  <c r="Q408" i="2"/>
  <c r="X408" i="2" s="1"/>
  <c r="Q376" i="2"/>
  <c r="Q360" i="2"/>
  <c r="Q344" i="2"/>
  <c r="Q328" i="2"/>
  <c r="R328" i="2" s="1"/>
  <c r="Q312" i="2"/>
  <c r="Q308" i="2"/>
  <c r="Q296" i="2"/>
  <c r="Q292" i="2"/>
  <c r="R292" i="2" s="1"/>
  <c r="Q280" i="2"/>
  <c r="Q264" i="2"/>
  <c r="Q248" i="2"/>
  <c r="Q232" i="2"/>
  <c r="Q228" i="2"/>
  <c r="Q216" i="2"/>
  <c r="Q212" i="2"/>
  <c r="Q200" i="2"/>
  <c r="R200" i="2" s="1"/>
  <c r="Q184" i="2"/>
  <c r="Q168" i="2"/>
  <c r="Q164" i="2"/>
  <c r="Q152" i="2"/>
  <c r="Q148" i="2"/>
  <c r="Q136" i="2"/>
  <c r="Q132" i="2"/>
  <c r="Q120" i="2"/>
  <c r="R120" i="2" s="1"/>
  <c r="Q104" i="2"/>
  <c r="R104" i="2" s="1"/>
  <c r="Q88" i="2"/>
  <c r="Q56" i="2"/>
  <c r="Q52" i="2"/>
  <c r="Q40" i="2"/>
  <c r="V40" i="2" s="1"/>
  <c r="Q24" i="2"/>
  <c r="U24" i="2" s="1"/>
  <c r="G403" i="2"/>
  <c r="G399" i="2"/>
  <c r="G395" i="2"/>
  <c r="G391" i="2"/>
  <c r="G387" i="2"/>
  <c r="G375" i="2"/>
  <c r="G367" i="2"/>
  <c r="G363" i="2"/>
  <c r="G355" i="2"/>
  <c r="G347" i="2"/>
  <c r="G311" i="2"/>
  <c r="G199" i="2"/>
  <c r="G187" i="2"/>
  <c r="G155" i="2"/>
  <c r="G139" i="2"/>
  <c r="G107" i="2"/>
  <c r="G103" i="2"/>
  <c r="G71" i="2"/>
  <c r="G63" i="2"/>
  <c r="G59" i="2"/>
  <c r="G55" i="2"/>
  <c r="G47" i="2"/>
  <c r="G39" i="2"/>
  <c r="Q396" i="2"/>
  <c r="R396" i="2" s="1"/>
  <c r="O1972" i="2"/>
  <c r="O1908" i="2"/>
  <c r="O1844" i="2"/>
  <c r="O1784" i="2"/>
  <c r="O1720" i="2"/>
  <c r="O1656" i="2"/>
  <c r="O1592" i="2"/>
  <c r="O1528" i="2"/>
  <c r="O1464" i="2"/>
  <c r="O1400" i="2"/>
  <c r="O1336" i="2"/>
  <c r="O1272" i="2"/>
  <c r="O1208" i="2"/>
  <c r="O1148" i="2"/>
  <c r="O1088" i="2"/>
  <c r="O1028" i="2"/>
  <c r="O968" i="2"/>
  <c r="O908" i="2"/>
  <c r="O832" i="2"/>
  <c r="O776" i="2"/>
  <c r="O720" i="2"/>
  <c r="O660" i="2"/>
  <c r="O596" i="2"/>
  <c r="O524" i="2"/>
  <c r="O404" i="2"/>
  <c r="O176" i="2"/>
  <c r="O9" i="2"/>
  <c r="K1648" i="2"/>
  <c r="K1144" i="2"/>
  <c r="K460" i="2"/>
  <c r="G405" i="2"/>
  <c r="G389" i="2"/>
  <c r="G373" i="2"/>
  <c r="G357" i="2"/>
  <c r="G275" i="2"/>
  <c r="G179" i="2"/>
  <c r="G51" i="2"/>
  <c r="G397" i="2"/>
  <c r="G349" i="2"/>
  <c r="G392" i="2"/>
  <c r="G384" i="2"/>
  <c r="G360" i="2"/>
  <c r="G308" i="2"/>
  <c r="G284" i="2"/>
  <c r="G280" i="2"/>
  <c r="G248" i="2"/>
  <c r="G196" i="2"/>
  <c r="G184" i="2"/>
  <c r="G176" i="2"/>
  <c r="G116" i="2"/>
  <c r="G96" i="2"/>
  <c r="G84" i="2"/>
  <c r="G76" i="2"/>
  <c r="G72" i="2"/>
  <c r="G64" i="2"/>
  <c r="G52" i="2"/>
  <c r="G32" i="2"/>
  <c r="G24" i="2"/>
  <c r="G12" i="2"/>
  <c r="G4" i="2"/>
  <c r="R460" i="2"/>
  <c r="R476" i="2"/>
  <c r="R492" i="2"/>
  <c r="R508" i="2"/>
  <c r="R524" i="2"/>
  <c r="R540" i="2"/>
  <c r="R556" i="2"/>
  <c r="R572" i="2"/>
  <c r="R588" i="2"/>
  <c r="R604" i="2"/>
  <c r="R620" i="2"/>
  <c r="R636" i="2"/>
  <c r="R652" i="2"/>
  <c r="R668" i="2"/>
  <c r="R684" i="2"/>
  <c r="R700" i="2"/>
  <c r="R716" i="2"/>
  <c r="R732" i="2"/>
  <c r="R748" i="2"/>
  <c r="R764" i="2"/>
  <c r="R780" i="2"/>
  <c r="R796" i="2"/>
  <c r="R812" i="2"/>
  <c r="R828" i="2"/>
  <c r="R844" i="2"/>
  <c r="R860" i="2"/>
  <c r="R876" i="2"/>
  <c r="R892" i="2"/>
  <c r="R908" i="2"/>
  <c r="R924" i="2"/>
  <c r="R940" i="2"/>
  <c r="R956" i="2"/>
  <c r="R972" i="2"/>
  <c r="R988" i="2"/>
  <c r="R1004" i="2"/>
  <c r="R1020" i="2"/>
  <c r="R1036" i="2"/>
  <c r="R1052" i="2"/>
  <c r="R1068" i="2"/>
  <c r="R1084" i="2"/>
  <c r="R1100" i="2"/>
  <c r="R1116" i="2"/>
  <c r="R1132" i="2"/>
  <c r="R1148" i="2"/>
  <c r="R1164" i="2"/>
  <c r="R1180" i="2"/>
  <c r="R1196" i="2"/>
  <c r="R1212" i="2"/>
  <c r="R1228" i="2"/>
  <c r="R1244" i="2"/>
  <c r="R1260" i="2"/>
  <c r="R1276" i="2"/>
  <c r="R1292" i="2"/>
  <c r="R1308" i="2"/>
  <c r="R1324" i="2"/>
  <c r="R1340" i="2"/>
  <c r="R1356" i="2"/>
  <c r="R1372" i="2"/>
  <c r="R1388" i="2"/>
  <c r="R1404" i="2"/>
  <c r="R1420" i="2"/>
  <c r="R1436" i="2"/>
  <c r="R1452" i="2"/>
  <c r="R1468" i="2"/>
  <c r="R1484" i="2"/>
  <c r="R1500" i="2"/>
  <c r="R1516" i="2"/>
  <c r="R1532" i="2"/>
  <c r="R1548" i="2"/>
  <c r="R1564" i="2"/>
  <c r="R1580" i="2"/>
  <c r="R1596" i="2"/>
  <c r="R1612" i="2"/>
  <c r="R1628" i="2"/>
  <c r="R1644" i="2"/>
  <c r="R1660" i="2"/>
  <c r="R1676" i="2"/>
  <c r="R1692" i="2"/>
  <c r="R1708" i="2"/>
  <c r="R1724" i="2"/>
  <c r="R1740" i="2"/>
  <c r="R1756" i="2"/>
  <c r="R1772" i="2"/>
  <c r="R1788" i="2"/>
  <c r="Y1804" i="2"/>
  <c r="R1820" i="2"/>
  <c r="R1836" i="2"/>
  <c r="R1852" i="2"/>
  <c r="R1868" i="2"/>
  <c r="R1884" i="2"/>
  <c r="R1900" i="2"/>
  <c r="R1916" i="2"/>
  <c r="R1932" i="2"/>
  <c r="R1948" i="2"/>
  <c r="R1964" i="2"/>
  <c r="R1980" i="2"/>
  <c r="Q1996" i="2"/>
  <c r="S1996" i="2" s="1"/>
  <c r="G406" i="2"/>
  <c r="G402" i="2"/>
  <c r="G398" i="2"/>
  <c r="G394" i="2"/>
  <c r="G390" i="2"/>
  <c r="G386" i="2"/>
  <c r="G378" i="2"/>
  <c r="G374" i="2"/>
  <c r="G370" i="2"/>
  <c r="G362" i="2"/>
  <c r="G358" i="2"/>
  <c r="G354" i="2"/>
  <c r="G350" i="2"/>
  <c r="G346" i="2"/>
  <c r="G278" i="2"/>
  <c r="G238" i="2"/>
  <c r="G230" i="2"/>
  <c r="G218" i="2"/>
  <c r="G214" i="2"/>
  <c r="G202" i="2"/>
  <c r="G198" i="2"/>
  <c r="G190" i="2"/>
  <c r="G142" i="2"/>
  <c r="G126" i="2"/>
  <c r="G118" i="2"/>
  <c r="G110" i="2"/>
  <c r="G106" i="2"/>
  <c r="G70" i="2"/>
  <c r="G62" i="2"/>
  <c r="G58" i="2"/>
  <c r="G54" i="2"/>
  <c r="G46" i="2"/>
  <c r="G42" i="2"/>
  <c r="G38" i="2"/>
  <c r="G30" i="2"/>
  <c r="G6" i="2"/>
  <c r="Q60" i="2"/>
  <c r="R60" i="2" s="1"/>
  <c r="O1952" i="2"/>
  <c r="O1888" i="2"/>
  <c r="O1824" i="2"/>
  <c r="O1764" i="2"/>
  <c r="O1700" i="2"/>
  <c r="O1636" i="2"/>
  <c r="O1572" i="2"/>
  <c r="O1508" i="2"/>
  <c r="O1444" i="2"/>
  <c r="O1380" i="2"/>
  <c r="O1316" i="2"/>
  <c r="O1252" i="2"/>
  <c r="O1188" i="2"/>
  <c r="O1128" i="2"/>
  <c r="O1068" i="2"/>
  <c r="O1008" i="2"/>
  <c r="O948" i="2"/>
  <c r="O888" i="2"/>
  <c r="O820" i="2"/>
  <c r="O764" i="2"/>
  <c r="O708" i="2"/>
  <c r="O652" i="2"/>
  <c r="O584" i="2"/>
  <c r="O508" i="2"/>
  <c r="O392" i="2"/>
  <c r="O92" i="2"/>
  <c r="K1992" i="2"/>
  <c r="K1480" i="2"/>
  <c r="K984" i="2"/>
  <c r="G404" i="2"/>
  <c r="G388" i="2"/>
  <c r="G372" i="2"/>
  <c r="G356" i="2"/>
  <c r="G210" i="2"/>
  <c r="G114" i="2"/>
  <c r="G82" i="2"/>
  <c r="K809" i="2"/>
  <c r="O809" i="2"/>
  <c r="O705" i="2"/>
  <c r="K705" i="2"/>
  <c r="K617" i="2"/>
  <c r="O617" i="2"/>
  <c r="O449" i="2"/>
  <c r="K449" i="2"/>
  <c r="O321" i="2"/>
  <c r="K321" i="2"/>
  <c r="K201" i="2"/>
  <c r="O201" i="2"/>
  <c r="O849" i="2"/>
  <c r="K1996" i="2"/>
  <c r="O1996" i="2"/>
  <c r="K1980" i="2"/>
  <c r="O1980" i="2"/>
  <c r="K1976" i="2"/>
  <c r="O1976" i="2"/>
  <c r="K1964" i="2"/>
  <c r="O1964" i="2"/>
  <c r="K1960" i="2"/>
  <c r="O1960" i="2"/>
  <c r="K1948" i="2"/>
  <c r="O1948" i="2"/>
  <c r="K1944" i="2"/>
  <c r="O1944" i="2"/>
  <c r="K1932" i="2"/>
  <c r="O1932" i="2"/>
  <c r="K1928" i="2"/>
  <c r="O1928" i="2"/>
  <c r="K1916" i="2"/>
  <c r="O1916" i="2"/>
  <c r="K1912" i="2"/>
  <c r="O1912" i="2"/>
  <c r="K1900" i="2"/>
  <c r="O1900" i="2"/>
  <c r="K1896" i="2"/>
  <c r="O1896" i="2"/>
  <c r="K1884" i="2"/>
  <c r="O1884" i="2"/>
  <c r="K1880" i="2"/>
  <c r="O1880" i="2"/>
  <c r="K1868" i="2"/>
  <c r="O1868" i="2"/>
  <c r="K1852" i="2"/>
  <c r="O1852" i="2"/>
  <c r="K1848" i="2"/>
  <c r="O1848" i="2"/>
  <c r="K1836" i="2"/>
  <c r="O1836" i="2"/>
  <c r="K1832" i="2"/>
  <c r="O1832" i="2"/>
  <c r="K1820" i="2"/>
  <c r="O1820" i="2"/>
  <c r="K1816" i="2"/>
  <c r="O1816" i="2"/>
  <c r="K1808" i="2"/>
  <c r="O1808" i="2"/>
  <c r="K1804" i="2"/>
  <c r="O1804" i="2"/>
  <c r="K1792" i="2"/>
  <c r="O1792" i="2"/>
  <c r="K1788" i="2"/>
  <c r="O1788" i="2"/>
  <c r="K1772" i="2"/>
  <c r="O1772" i="2"/>
  <c r="K1760" i="2"/>
  <c r="O1760" i="2"/>
  <c r="K1756" i="2"/>
  <c r="O1756" i="2"/>
  <c r="K1744" i="2"/>
  <c r="O1744" i="2"/>
  <c r="K1740" i="2"/>
  <c r="O1740" i="2"/>
  <c r="K1728" i="2"/>
  <c r="O1728" i="2"/>
  <c r="K1724" i="2"/>
  <c r="O1724" i="2"/>
  <c r="K1712" i="2"/>
  <c r="O1712" i="2"/>
  <c r="K1708" i="2"/>
  <c r="O1708" i="2"/>
  <c r="K1696" i="2"/>
  <c r="O1696" i="2"/>
  <c r="K1692" i="2"/>
  <c r="O1692" i="2"/>
  <c r="K1680" i="2"/>
  <c r="O1680" i="2"/>
  <c r="K1676" i="2"/>
  <c r="O1676" i="2"/>
  <c r="K1664" i="2"/>
  <c r="O1664" i="2"/>
  <c r="K1660" i="2"/>
  <c r="O1660" i="2"/>
  <c r="K1644" i="2"/>
  <c r="O1644" i="2"/>
  <c r="K1632" i="2"/>
  <c r="O1632" i="2"/>
  <c r="K1628" i="2"/>
  <c r="O1628" i="2"/>
  <c r="K1616" i="2"/>
  <c r="O1616" i="2"/>
  <c r="K1612" i="2"/>
  <c r="O1612" i="2"/>
  <c r="K1600" i="2"/>
  <c r="O1600" i="2"/>
  <c r="K1596" i="2"/>
  <c r="O1596" i="2"/>
  <c r="K1584" i="2"/>
  <c r="O1584" i="2"/>
  <c r="K1580" i="2"/>
  <c r="O1580" i="2"/>
  <c r="K1568" i="2"/>
  <c r="O1568" i="2"/>
  <c r="K1564" i="2"/>
  <c r="O1564" i="2"/>
  <c r="K1552" i="2"/>
  <c r="O1552" i="2"/>
  <c r="K1548" i="2"/>
  <c r="O1548" i="2"/>
  <c r="K1536" i="2"/>
  <c r="O1536" i="2"/>
  <c r="K1532" i="2"/>
  <c r="O1532" i="2"/>
  <c r="K1516" i="2"/>
  <c r="O1516" i="2"/>
  <c r="K1504" i="2"/>
  <c r="O1504" i="2"/>
  <c r="K1500" i="2"/>
  <c r="O1500" i="2"/>
  <c r="K1488" i="2"/>
  <c r="O1488" i="2"/>
  <c r="K1484" i="2"/>
  <c r="O1484" i="2"/>
  <c r="K1472" i="2"/>
  <c r="O1472" i="2"/>
  <c r="K1468" i="2"/>
  <c r="O1468" i="2"/>
  <c r="K1456" i="2"/>
  <c r="O1456" i="2"/>
  <c r="K1452" i="2"/>
  <c r="O1452" i="2"/>
  <c r="K1440" i="2"/>
  <c r="O1440" i="2"/>
  <c r="K1436" i="2"/>
  <c r="O1436" i="2"/>
  <c r="K1424" i="2"/>
  <c r="O1424" i="2"/>
  <c r="K1420" i="2"/>
  <c r="O1420" i="2"/>
  <c r="K1408" i="2"/>
  <c r="O1408" i="2"/>
  <c r="K1404" i="2"/>
  <c r="O1404" i="2"/>
  <c r="K1388" i="2"/>
  <c r="O1388" i="2"/>
  <c r="K1376" i="2"/>
  <c r="O1376" i="2"/>
  <c r="K1372" i="2"/>
  <c r="O1372" i="2"/>
  <c r="K1360" i="2"/>
  <c r="O1360" i="2"/>
  <c r="K1356" i="2"/>
  <c r="O1356" i="2"/>
  <c r="K1344" i="2"/>
  <c r="O1344" i="2"/>
  <c r="K1340" i="2"/>
  <c r="O1340" i="2"/>
  <c r="K1328" i="2"/>
  <c r="O1328" i="2"/>
  <c r="K1324" i="2"/>
  <c r="O1324" i="2"/>
  <c r="K1312" i="2"/>
  <c r="O1312" i="2"/>
  <c r="K1308" i="2"/>
  <c r="O1308" i="2"/>
  <c r="K1296" i="2"/>
  <c r="O1296" i="2"/>
  <c r="K1292" i="2"/>
  <c r="O1292" i="2"/>
  <c r="K1280" i="2"/>
  <c r="O1280" i="2"/>
  <c r="K1276" i="2"/>
  <c r="O1276" i="2"/>
  <c r="K1260" i="2"/>
  <c r="O1260" i="2"/>
  <c r="K1248" i="2"/>
  <c r="O1248" i="2"/>
  <c r="K1244" i="2"/>
  <c r="O1244" i="2"/>
  <c r="K1232" i="2"/>
  <c r="O1232" i="2"/>
  <c r="K1228" i="2"/>
  <c r="O1228" i="2"/>
  <c r="K1216" i="2"/>
  <c r="O1216" i="2"/>
  <c r="K1212" i="2"/>
  <c r="O1212" i="2"/>
  <c r="K1200" i="2"/>
  <c r="O1200" i="2"/>
  <c r="K1196" i="2"/>
  <c r="O1196" i="2"/>
  <c r="K1184" i="2"/>
  <c r="O1184" i="2"/>
  <c r="K1180" i="2"/>
  <c r="O1180" i="2"/>
  <c r="K1168" i="2"/>
  <c r="O1168" i="2"/>
  <c r="K1156" i="2"/>
  <c r="O1156" i="2"/>
  <c r="K1152" i="2"/>
  <c r="O1152" i="2"/>
  <c r="K1140" i="2"/>
  <c r="O1140" i="2"/>
  <c r="K1136" i="2"/>
  <c r="O1136" i="2"/>
  <c r="K1124" i="2"/>
  <c r="O1124" i="2"/>
  <c r="K1120" i="2"/>
  <c r="O1120" i="2"/>
  <c r="K1108" i="2"/>
  <c r="O1108" i="2"/>
  <c r="K1096" i="2"/>
  <c r="O1096" i="2"/>
  <c r="K1092" i="2"/>
  <c r="O1092" i="2"/>
  <c r="K1080" i="2"/>
  <c r="O1080" i="2"/>
  <c r="K1076" i="2"/>
  <c r="O1076" i="2"/>
  <c r="K1064" i="2"/>
  <c r="O1064" i="2"/>
  <c r="K1060" i="2"/>
  <c r="O1060" i="2"/>
  <c r="K1048" i="2"/>
  <c r="O1048" i="2"/>
  <c r="K1044" i="2"/>
  <c r="O1044" i="2"/>
  <c r="K1036" i="2"/>
  <c r="O1036" i="2"/>
  <c r="K1032" i="2"/>
  <c r="O1032" i="2"/>
  <c r="K1020" i="2"/>
  <c r="O1020" i="2"/>
  <c r="K1016" i="2"/>
  <c r="O1016" i="2"/>
  <c r="K1004" i="2"/>
  <c r="O1004" i="2"/>
  <c r="K1000" i="2"/>
  <c r="O1000" i="2"/>
  <c r="K988" i="2"/>
  <c r="O988" i="2"/>
  <c r="K976" i="2"/>
  <c r="O976" i="2"/>
  <c r="K972" i="2"/>
  <c r="O972" i="2"/>
  <c r="K960" i="2"/>
  <c r="O960" i="2"/>
  <c r="K956" i="2"/>
  <c r="O956" i="2"/>
  <c r="K944" i="2"/>
  <c r="O944" i="2"/>
  <c r="K940" i="2"/>
  <c r="O940" i="2"/>
  <c r="K928" i="2"/>
  <c r="O928" i="2"/>
  <c r="K924" i="2"/>
  <c r="O924" i="2"/>
  <c r="K912" i="2"/>
  <c r="O912" i="2"/>
  <c r="K900" i="2"/>
  <c r="O900" i="2"/>
  <c r="K896" i="2"/>
  <c r="O896" i="2"/>
  <c r="K884" i="2"/>
  <c r="O884" i="2"/>
  <c r="K880" i="2"/>
  <c r="O880" i="2"/>
  <c r="K872" i="2"/>
  <c r="O872" i="2"/>
  <c r="K868" i="2"/>
  <c r="O868" i="2"/>
  <c r="K856" i="2"/>
  <c r="O856" i="2"/>
  <c r="K852" i="2"/>
  <c r="O852" i="2"/>
  <c r="K844" i="2"/>
  <c r="O844" i="2"/>
  <c r="K840" i="2"/>
  <c r="O840" i="2"/>
  <c r="K828" i="2"/>
  <c r="O828" i="2"/>
  <c r="K824" i="2"/>
  <c r="O824" i="2"/>
  <c r="K812" i="2"/>
  <c r="O812" i="2"/>
  <c r="K800" i="2"/>
  <c r="O800" i="2"/>
  <c r="K796" i="2"/>
  <c r="O796" i="2"/>
  <c r="K784" i="2"/>
  <c r="O784" i="2"/>
  <c r="K772" i="2"/>
  <c r="O772" i="2"/>
  <c r="K768" i="2"/>
  <c r="O768" i="2"/>
  <c r="K756" i="2"/>
  <c r="O756" i="2"/>
  <c r="K752" i="2"/>
  <c r="O752" i="2"/>
  <c r="K744" i="2"/>
  <c r="O744" i="2"/>
  <c r="K740" i="2"/>
  <c r="O740" i="2"/>
  <c r="K728" i="2"/>
  <c r="O728" i="2"/>
  <c r="K724" i="2"/>
  <c r="O724" i="2"/>
  <c r="K716" i="2"/>
  <c r="O716" i="2"/>
  <c r="K712" i="2"/>
  <c r="O712" i="2"/>
  <c r="K696" i="2"/>
  <c r="O696" i="2"/>
  <c r="K684" i="2"/>
  <c r="O684" i="2"/>
  <c r="K672" i="2"/>
  <c r="O672" i="2"/>
  <c r="K668" i="2"/>
  <c r="O668" i="2"/>
  <c r="K656" i="2"/>
  <c r="O656" i="2"/>
  <c r="K644" i="2"/>
  <c r="O644" i="2"/>
  <c r="K640" i="2"/>
  <c r="O640" i="2"/>
  <c r="K628" i="2"/>
  <c r="O628" i="2"/>
  <c r="K624" i="2"/>
  <c r="O624" i="2"/>
  <c r="K612" i="2"/>
  <c r="O612" i="2"/>
  <c r="K608" i="2"/>
  <c r="O608" i="2"/>
  <c r="K604" i="2"/>
  <c r="O604" i="2"/>
  <c r="K592" i="2"/>
  <c r="O592" i="2"/>
  <c r="K588" i="2"/>
  <c r="O588" i="2"/>
  <c r="K576" i="2"/>
  <c r="O576" i="2"/>
  <c r="K572" i="2"/>
  <c r="O572" i="2"/>
  <c r="K568" i="2"/>
  <c r="O568" i="2"/>
  <c r="K560" i="2"/>
  <c r="O560" i="2"/>
  <c r="K552" i="2"/>
  <c r="O552" i="2"/>
  <c r="K548" i="2"/>
  <c r="O548" i="2"/>
  <c r="K536" i="2"/>
  <c r="O536" i="2"/>
  <c r="K532" i="2"/>
  <c r="O532" i="2"/>
  <c r="K520" i="2"/>
  <c r="O520" i="2"/>
  <c r="K516" i="2"/>
  <c r="O516" i="2"/>
  <c r="K512" i="2"/>
  <c r="O512" i="2"/>
  <c r="K504" i="2"/>
  <c r="O504" i="2"/>
  <c r="K496" i="2"/>
  <c r="O496" i="2"/>
  <c r="K492" i="2"/>
  <c r="O492" i="2"/>
  <c r="K480" i="2"/>
  <c r="O480" i="2"/>
  <c r="K476" i="2"/>
  <c r="O476" i="2"/>
  <c r="K472" i="2"/>
  <c r="O472" i="2"/>
  <c r="K464" i="2"/>
  <c r="O464" i="2"/>
  <c r="K456" i="2"/>
  <c r="O456" i="2"/>
  <c r="K448" i="2"/>
  <c r="O448" i="2"/>
  <c r="K400" i="2"/>
  <c r="O400" i="2"/>
  <c r="K396" i="2"/>
  <c r="O396" i="2"/>
  <c r="K384" i="2"/>
  <c r="O384" i="2"/>
  <c r="K372" i="2"/>
  <c r="O372" i="2"/>
  <c r="K356" i="2"/>
  <c r="O356" i="2"/>
  <c r="K308" i="2"/>
  <c r="O308" i="2"/>
  <c r="K236" i="2"/>
  <c r="O236" i="2"/>
  <c r="K196" i="2"/>
  <c r="O196" i="2"/>
  <c r="K132" i="2"/>
  <c r="O132" i="2"/>
  <c r="K124" i="2"/>
  <c r="O124" i="2"/>
  <c r="K76" i="2"/>
  <c r="O2000" i="2"/>
  <c r="O1968" i="2"/>
  <c r="O1936" i="2"/>
  <c r="O1872" i="2"/>
  <c r="O1840" i="2"/>
  <c r="O1809" i="2"/>
  <c r="O1780" i="2"/>
  <c r="O1748" i="2"/>
  <c r="O1716" i="2"/>
  <c r="O1684" i="2"/>
  <c r="O1652" i="2"/>
  <c r="O1620" i="2"/>
  <c r="O1588" i="2"/>
  <c r="O1556" i="2"/>
  <c r="O1524" i="2"/>
  <c r="O1492" i="2"/>
  <c r="O1460" i="2"/>
  <c r="O1428" i="2"/>
  <c r="O1396" i="2"/>
  <c r="O1364" i="2"/>
  <c r="O1332" i="2"/>
  <c r="O1300" i="2"/>
  <c r="O1268" i="2"/>
  <c r="O1236" i="2"/>
  <c r="O1204" i="2"/>
  <c r="O1172" i="2"/>
  <c r="O1112" i="2"/>
  <c r="O1084" i="2"/>
  <c r="O1052" i="2"/>
  <c r="O1024" i="2"/>
  <c r="O992" i="2"/>
  <c r="O964" i="2"/>
  <c r="O932" i="2"/>
  <c r="O873" i="2"/>
  <c r="O848" i="2"/>
  <c r="O816" i="2"/>
  <c r="O788" i="2"/>
  <c r="O760" i="2"/>
  <c r="O732" i="2"/>
  <c r="O704" i="2"/>
  <c r="O676" i="2"/>
  <c r="O648" i="2"/>
  <c r="O616" i="2"/>
  <c r="O580" i="2"/>
  <c r="O540" i="2"/>
  <c r="O500" i="2"/>
  <c r="O465" i="2"/>
  <c r="O388" i="2"/>
  <c r="O248" i="2"/>
  <c r="K1864" i="2"/>
  <c r="K1608" i="2"/>
  <c r="K1352" i="2"/>
  <c r="K1104" i="2"/>
  <c r="K284" i="2"/>
  <c r="O1181" i="2"/>
  <c r="K1181" i="2"/>
  <c r="K1169" i="2"/>
  <c r="O1169" i="2"/>
  <c r="K1105" i="2"/>
  <c r="O1105" i="2"/>
  <c r="O1053" i="2"/>
  <c r="K1053" i="2"/>
  <c r="O925" i="2"/>
  <c r="K925" i="2"/>
  <c r="K913" i="2"/>
  <c r="O913" i="2"/>
  <c r="K785" i="2"/>
  <c r="O785" i="2"/>
  <c r="K681" i="2"/>
  <c r="O681" i="2"/>
  <c r="K657" i="2"/>
  <c r="O657" i="2"/>
  <c r="K593" i="2"/>
  <c r="O593" i="2"/>
  <c r="K553" i="2"/>
  <c r="O553" i="2"/>
  <c r="O545" i="2"/>
  <c r="K545" i="2"/>
  <c r="K529" i="2"/>
  <c r="O529" i="2"/>
  <c r="K489" i="2"/>
  <c r="O489" i="2"/>
  <c r="K401" i="2"/>
  <c r="O401" i="2"/>
  <c r="K377" i="2"/>
  <c r="O377" i="2"/>
  <c r="K257" i="2"/>
  <c r="O257" i="2"/>
  <c r="O1988" i="2"/>
  <c r="O1956" i="2"/>
  <c r="O1924" i="2"/>
  <c r="O1892" i="2"/>
  <c r="O1860" i="2"/>
  <c r="O1828" i="2"/>
  <c r="O1800" i="2"/>
  <c r="O1768" i="2"/>
  <c r="O1704" i="2"/>
  <c r="O1672" i="2"/>
  <c r="O1640" i="2"/>
  <c r="O1576" i="2"/>
  <c r="O1544" i="2"/>
  <c r="O1512" i="2"/>
  <c r="O1448" i="2"/>
  <c r="O1416" i="2"/>
  <c r="O1384" i="2"/>
  <c r="O1320" i="2"/>
  <c r="O1288" i="2"/>
  <c r="O1256" i="2"/>
  <c r="O1192" i="2"/>
  <c r="O1164" i="2"/>
  <c r="O1132" i="2"/>
  <c r="O1072" i="2"/>
  <c r="O1041" i="2"/>
  <c r="O1012" i="2"/>
  <c r="O980" i="2"/>
  <c r="O952" i="2"/>
  <c r="O920" i="2"/>
  <c r="O892" i="2"/>
  <c r="O864" i="2"/>
  <c r="O836" i="2"/>
  <c r="O808" i="2"/>
  <c r="O780" i="2"/>
  <c r="O748" i="2"/>
  <c r="O721" i="2"/>
  <c r="O692" i="2"/>
  <c r="O664" i="2"/>
  <c r="O636" i="2"/>
  <c r="O600" i="2"/>
  <c r="O564" i="2"/>
  <c r="O528" i="2"/>
  <c r="O488" i="2"/>
  <c r="O452" i="2"/>
  <c r="O364" i="2"/>
  <c r="O184" i="2"/>
  <c r="O72" i="2"/>
  <c r="K1776" i="2"/>
  <c r="K1520" i="2"/>
  <c r="K1264" i="2"/>
  <c r="K700" i="2"/>
  <c r="K67" i="2"/>
  <c r="R444" i="2"/>
  <c r="R428" i="2"/>
  <c r="R412" i="2"/>
  <c r="R380" i="2"/>
  <c r="R364" i="2"/>
  <c r="R348" i="2"/>
  <c r="R332" i="2"/>
  <c r="R316" i="2"/>
  <c r="R300" i="2"/>
  <c r="R284" i="2"/>
  <c r="R268" i="2"/>
  <c r="R252" i="2"/>
  <c r="R236" i="2"/>
  <c r="R220" i="2"/>
  <c r="R204" i="2"/>
  <c r="R188" i="2"/>
  <c r="R172" i="2"/>
  <c r="R156" i="2"/>
  <c r="R140" i="2"/>
  <c r="R124" i="2"/>
  <c r="R108" i="2"/>
  <c r="R76" i="2"/>
  <c r="R28" i="2"/>
  <c r="Q442" i="2"/>
  <c r="Q434" i="2"/>
  <c r="S434" i="2" s="1"/>
  <c r="Q422" i="2"/>
  <c r="S422" i="2" s="1"/>
  <c r="Q410" i="2"/>
  <c r="Y398" i="2"/>
  <c r="X398" i="2"/>
  <c r="T398" i="2"/>
  <c r="V398" i="2"/>
  <c r="Q398" i="2"/>
  <c r="U398" i="2" s="1"/>
  <c r="I398" i="2" s="1"/>
  <c r="Q386" i="2"/>
  <c r="W386" i="2" s="1"/>
  <c r="Q378" i="2"/>
  <c r="Q362" i="2"/>
  <c r="Q350" i="2"/>
  <c r="Q342" i="2"/>
  <c r="Q330" i="2"/>
  <c r="Q318" i="2"/>
  <c r="Y318" i="2" s="1"/>
  <c r="Q306" i="2"/>
  <c r="Q294" i="2"/>
  <c r="Q282" i="2"/>
  <c r="Q274" i="2"/>
  <c r="Q262" i="2"/>
  <c r="U262" i="2" s="1"/>
  <c r="Q250" i="2"/>
  <c r="Q238" i="2"/>
  <c r="Q226" i="2"/>
  <c r="W226" i="2" s="1"/>
  <c r="Q214" i="2"/>
  <c r="V214" i="2" s="1"/>
  <c r="Q202" i="2"/>
  <c r="Q190" i="2"/>
  <c r="X190" i="2" s="1"/>
  <c r="Q182" i="2"/>
  <c r="Q174" i="2"/>
  <c r="X174" i="2" s="1"/>
  <c r="Q162" i="2"/>
  <c r="W162" i="2" s="1"/>
  <c r="Q146" i="2"/>
  <c r="Q134" i="2"/>
  <c r="Q126" i="2"/>
  <c r="W126" i="2" s="1"/>
  <c r="Q114" i="2"/>
  <c r="Y114" i="2" s="1"/>
  <c r="Q98" i="2"/>
  <c r="Q90" i="2"/>
  <c r="W90" i="2" s="1"/>
  <c r="Q78" i="2"/>
  <c r="S78" i="2" s="1"/>
  <c r="Q66" i="2"/>
  <c r="Y66" i="2" s="1"/>
  <c r="Q54" i="2"/>
  <c r="T54" i="2" s="1"/>
  <c r="Q46" i="2"/>
  <c r="S46" i="2" s="1"/>
  <c r="Q34" i="2"/>
  <c r="W34" i="2" s="1"/>
  <c r="Q18" i="2"/>
  <c r="T18" i="2" s="1"/>
  <c r="Q6" i="2"/>
  <c r="Q453" i="2"/>
  <c r="Q461" i="2"/>
  <c r="Q473" i="2"/>
  <c r="Q481" i="2"/>
  <c r="Q489" i="2"/>
  <c r="V489" i="2" s="1"/>
  <c r="Q505" i="2"/>
  <c r="Q517" i="2"/>
  <c r="Q529" i="2"/>
  <c r="V529" i="2" s="1"/>
  <c r="Q537" i="2"/>
  <c r="Q549" i="2"/>
  <c r="R549" i="2" s="1"/>
  <c r="Q561" i="2"/>
  <c r="Q569" i="2"/>
  <c r="Q581" i="2"/>
  <c r="T581" i="2" s="1"/>
  <c r="Q589" i="2"/>
  <c r="R589" i="2" s="1"/>
  <c r="Q613" i="2"/>
  <c r="R613" i="2" s="1"/>
  <c r="Q621" i="2"/>
  <c r="Q633" i="2"/>
  <c r="Q645" i="2"/>
  <c r="R645" i="2" s="1"/>
  <c r="Q653" i="2"/>
  <c r="Q661" i="2"/>
  <c r="Q677" i="2"/>
  <c r="W677" i="2" s="1"/>
  <c r="Q685" i="2"/>
  <c r="Q693" i="2"/>
  <c r="T693" i="2" s="1"/>
  <c r="Q705" i="2"/>
  <c r="Q713" i="2"/>
  <c r="Q721" i="2"/>
  <c r="Q733" i="2"/>
  <c r="U733" i="2" s="1"/>
  <c r="I733" i="2" s="1"/>
  <c r="Q753" i="2"/>
  <c r="Q761" i="2"/>
  <c r="U761" i="2" s="1"/>
  <c r="I761" i="2" s="1"/>
  <c r="Q773" i="2"/>
  <c r="Q785" i="2"/>
  <c r="R785" i="2" s="1"/>
  <c r="Q797" i="2"/>
  <c r="X797" i="2" s="1"/>
  <c r="Y809" i="2"/>
  <c r="Q809" i="2"/>
  <c r="V809" i="2" s="1"/>
  <c r="Q829" i="2"/>
  <c r="Q841" i="2"/>
  <c r="Q861" i="2"/>
  <c r="Q873" i="2"/>
  <c r="R873" i="2" s="1"/>
  <c r="S893" i="2"/>
  <c r="Q893" i="2"/>
  <c r="W893" i="2" s="1"/>
  <c r="Q901" i="2"/>
  <c r="Q909" i="2"/>
  <c r="Q921" i="2"/>
  <c r="R921" i="2" s="1"/>
  <c r="Q929" i="2"/>
  <c r="Q937" i="2"/>
  <c r="V937" i="2" s="1"/>
  <c r="Q945" i="2"/>
  <c r="Q953" i="2"/>
  <c r="R953" i="2" s="1"/>
  <c r="Q961" i="2"/>
  <c r="W961" i="2" s="1"/>
  <c r="Q969" i="2"/>
  <c r="W969" i="2" s="1"/>
  <c r="Q977" i="2"/>
  <c r="Q993" i="2"/>
  <c r="W993" i="2" s="1"/>
  <c r="Q1013" i="2"/>
  <c r="Q1025" i="2"/>
  <c r="Q1033" i="2"/>
  <c r="Q1041" i="2"/>
  <c r="Q1049" i="2"/>
  <c r="Q1065" i="2"/>
  <c r="Q1073" i="2"/>
  <c r="Q1089" i="2"/>
  <c r="Q1097" i="2"/>
  <c r="Q1105" i="2"/>
  <c r="W1105" i="2" s="1"/>
  <c r="Q1117" i="2"/>
  <c r="T1117" i="2" s="1"/>
  <c r="Q1125" i="2"/>
  <c r="R1125" i="2" s="1"/>
  <c r="Q1133" i="2"/>
  <c r="X1133" i="2" s="1"/>
  <c r="Q1149" i="2"/>
  <c r="Y1149" i="2" s="1"/>
  <c r="Q1157" i="2"/>
  <c r="Q1169" i="2"/>
  <c r="Q1177" i="2"/>
  <c r="Q1189" i="2"/>
  <c r="U1189" i="2" s="1"/>
  <c r="I1189" i="2" s="1"/>
  <c r="Q1205" i="2"/>
  <c r="Q1217" i="2"/>
  <c r="V1217" i="2" s="1"/>
  <c r="Q1225" i="2"/>
  <c r="Q1233" i="2"/>
  <c r="Q1245" i="2"/>
  <c r="T1257" i="2"/>
  <c r="Q1257" i="2"/>
  <c r="Q1265" i="2"/>
  <c r="R1265" i="2" s="1"/>
  <c r="Q1277" i="2"/>
  <c r="Q1285" i="2"/>
  <c r="Q1301" i="2"/>
  <c r="Q1321" i="2"/>
  <c r="R1321" i="2" s="1"/>
  <c r="Q1333" i="2"/>
  <c r="W1333" i="2" s="1"/>
  <c r="Q1341" i="2"/>
  <c r="Q1353" i="2"/>
  <c r="X1353" i="2" s="1"/>
  <c r="Q1361" i="2"/>
  <c r="R1361" i="2" s="1"/>
  <c r="Q1373" i="2"/>
  <c r="Q1381" i="2"/>
  <c r="Q1409" i="2"/>
  <c r="Q1421" i="2"/>
  <c r="Q1429" i="2"/>
  <c r="X1429" i="2" s="1"/>
  <c r="U1429" i="2"/>
  <c r="Q1437" i="2"/>
  <c r="Q1449" i="2"/>
  <c r="U1449" i="2" s="1"/>
  <c r="I1449" i="2" s="1"/>
  <c r="Q1457" i="2"/>
  <c r="Y1457" i="2" s="1"/>
  <c r="Y1465" i="2"/>
  <c r="Q1465" i="2"/>
  <c r="S1465" i="2" s="1"/>
  <c r="Q1477" i="2"/>
  <c r="Q1489" i="2"/>
  <c r="V1489" i="2" s="1"/>
  <c r="Q1501" i="2"/>
  <c r="Q1509" i="2"/>
  <c r="Q1521" i="2"/>
  <c r="Q1529" i="2"/>
  <c r="Q1537" i="2"/>
  <c r="Q1553" i="2"/>
  <c r="Q1565" i="2"/>
  <c r="Q1573" i="2"/>
  <c r="U1573" i="2" s="1"/>
  <c r="I1573" i="2" s="1"/>
  <c r="Q1585" i="2"/>
  <c r="W1585" i="2" s="1"/>
  <c r="Q1593" i="2"/>
  <c r="U1593" i="2" s="1"/>
  <c r="Q1601" i="2"/>
  <c r="Q1609" i="2"/>
  <c r="U1609" i="2" s="1"/>
  <c r="Y1621" i="2"/>
  <c r="Q1621" i="2"/>
  <c r="Q1629" i="2"/>
  <c r="R1629" i="2" s="1"/>
  <c r="Q1653" i="2"/>
  <c r="Q1669" i="2"/>
  <c r="R1669" i="2" s="1"/>
  <c r="Q1677" i="2"/>
  <c r="Q1689" i="2"/>
  <c r="Q1701" i="2"/>
  <c r="Q1717" i="2"/>
  <c r="R1717" i="2" s="1"/>
  <c r="Q1725" i="2"/>
  <c r="Q1737" i="2"/>
  <c r="Q1749" i="2"/>
  <c r="X1749" i="2" s="1"/>
  <c r="Q1757" i="2"/>
  <c r="Q1765" i="2"/>
  <c r="Q1781" i="2"/>
  <c r="Q1789" i="2"/>
  <c r="Q1801" i="2"/>
  <c r="Q1809" i="2"/>
  <c r="Q1817" i="2"/>
  <c r="Q1825" i="2"/>
  <c r="S1825" i="2" s="1"/>
  <c r="Q1833" i="2"/>
  <c r="S1833" i="2" s="1"/>
  <c r="Q1845" i="2"/>
  <c r="Q1865" i="2"/>
  <c r="T1865" i="2" s="1"/>
  <c r="Q1873" i="2"/>
  <c r="Y1873" i="2" s="1"/>
  <c r="Q1881" i="2"/>
  <c r="S1881" i="2" s="1"/>
  <c r="Q1889" i="2"/>
  <c r="Y1897" i="2"/>
  <c r="Q1897" i="2"/>
  <c r="W1897" i="2" s="1"/>
  <c r="Q1909" i="2"/>
  <c r="W1909" i="2" s="1"/>
  <c r="Q1917" i="2"/>
  <c r="Q1929" i="2"/>
  <c r="Q1937" i="2"/>
  <c r="Q1945" i="2"/>
  <c r="Q1957" i="2"/>
  <c r="Q1973" i="2"/>
  <c r="R1973" i="2" s="1"/>
  <c r="R2001" i="2"/>
  <c r="R1897" i="2"/>
  <c r="R461" i="2"/>
  <c r="Q1997" i="2"/>
  <c r="V1997" i="2" s="1"/>
  <c r="Q445" i="2"/>
  <c r="Q441" i="2"/>
  <c r="Q437" i="2"/>
  <c r="R437" i="2" s="1"/>
  <c r="Q433" i="2"/>
  <c r="Q429" i="2"/>
  <c r="V429" i="2" s="1"/>
  <c r="Q425" i="2"/>
  <c r="Q421" i="2"/>
  <c r="S421" i="2" s="1"/>
  <c r="Q417" i="2"/>
  <c r="R417" i="2" s="1"/>
  <c r="Q413" i="2"/>
  <c r="Q409" i="2"/>
  <c r="X405" i="2"/>
  <c r="Y405" i="2"/>
  <c r="W405" i="2"/>
  <c r="U405" i="2"/>
  <c r="I405" i="2" s="1"/>
  <c r="T405" i="2"/>
  <c r="S405" i="2"/>
  <c r="Q405" i="2"/>
  <c r="R405" i="2" s="1"/>
  <c r="X401" i="2"/>
  <c r="W401" i="2"/>
  <c r="U401" i="2"/>
  <c r="I401" i="2" s="1"/>
  <c r="T401" i="2"/>
  <c r="Q401" i="2"/>
  <c r="Y401" i="2" s="1"/>
  <c r="Q397" i="2"/>
  <c r="W397" i="2" s="1"/>
  <c r="X393" i="2"/>
  <c r="Y393" i="2"/>
  <c r="W393" i="2"/>
  <c r="T393" i="2"/>
  <c r="Q393" i="2"/>
  <c r="U393" i="2" s="1"/>
  <c r="I393" i="2" s="1"/>
  <c r="Q389" i="2"/>
  <c r="R389" i="2" s="1"/>
  <c r="Q385" i="2"/>
  <c r="Q381" i="2"/>
  <c r="S381" i="2" s="1"/>
  <c r="Q377" i="2"/>
  <c r="S377" i="2" s="1"/>
  <c r="Q373" i="2"/>
  <c r="Q369" i="2"/>
  <c r="Q365" i="2"/>
  <c r="Q361" i="2"/>
  <c r="Q357" i="2"/>
  <c r="Q353" i="2"/>
  <c r="Q349" i="2"/>
  <c r="Y345" i="2"/>
  <c r="Q345" i="2"/>
  <c r="Q341" i="2"/>
  <c r="Q337" i="2"/>
  <c r="Q333" i="2"/>
  <c r="Q329" i="2"/>
  <c r="Q325" i="2"/>
  <c r="W325" i="2" s="1"/>
  <c r="Q321" i="2"/>
  <c r="Q317" i="2"/>
  <c r="Q313" i="2"/>
  <c r="R313" i="2" s="1"/>
  <c r="Q309" i="2"/>
  <c r="Q305" i="2"/>
  <c r="S305" i="2" s="1"/>
  <c r="Q301" i="2"/>
  <c r="Q297" i="2"/>
  <c r="Q293" i="2"/>
  <c r="Q289" i="2"/>
  <c r="Q285" i="2"/>
  <c r="R285" i="2" s="1"/>
  <c r="Q281" i="2"/>
  <c r="Q277" i="2"/>
  <c r="Q273" i="2"/>
  <c r="Q269" i="2"/>
  <c r="Q265" i="2"/>
  <c r="X265" i="2" s="1"/>
  <c r="Q261" i="2"/>
  <c r="Q257" i="2"/>
  <c r="Q253" i="2"/>
  <c r="Q249" i="2"/>
  <c r="R249" i="2" s="1"/>
  <c r="Q245" i="2"/>
  <c r="Q241" i="2"/>
  <c r="Q237" i="2"/>
  <c r="Q233" i="2"/>
  <c r="T233" i="2" s="1"/>
  <c r="Q229" i="2"/>
  <c r="X229" i="2" s="1"/>
  <c r="Q225" i="2"/>
  <c r="W225" i="2" s="1"/>
  <c r="Q221" i="2"/>
  <c r="V221" i="2" s="1"/>
  <c r="Q217" i="2"/>
  <c r="T217" i="2" s="1"/>
  <c r="Q213" i="2"/>
  <c r="U213" i="2" s="1"/>
  <c r="Q209" i="2"/>
  <c r="U209" i="2" s="1"/>
  <c r="Q205" i="2"/>
  <c r="U205" i="2" s="1"/>
  <c r="Q201" i="2"/>
  <c r="W201" i="2" s="1"/>
  <c r="Q197" i="2"/>
  <c r="S197" i="2" s="1"/>
  <c r="Q193" i="2"/>
  <c r="V193" i="2" s="1"/>
  <c r="Q189" i="2"/>
  <c r="Q185" i="2"/>
  <c r="S185" i="2" s="1"/>
  <c r="Q181" i="2"/>
  <c r="Q177" i="2"/>
  <c r="Q173" i="2"/>
  <c r="Q169" i="2"/>
  <c r="W169" i="2" s="1"/>
  <c r="Q165" i="2"/>
  <c r="Q161" i="2"/>
  <c r="U161" i="2" s="1"/>
  <c r="Q157" i="2"/>
  <c r="U157" i="2" s="1"/>
  <c r="Y153" i="2"/>
  <c r="Q153" i="2"/>
  <c r="Q149" i="2"/>
  <c r="Q145" i="2"/>
  <c r="Q141" i="2"/>
  <c r="Y141" i="2" s="1"/>
  <c r="Q137" i="2"/>
  <c r="Q133" i="2"/>
  <c r="Q129" i="2"/>
  <c r="V129" i="2" s="1"/>
  <c r="Q125" i="2"/>
  <c r="Q121" i="2"/>
  <c r="Q117" i="2"/>
  <c r="T117" i="2" s="1"/>
  <c r="Q113" i="2"/>
  <c r="T113" i="2" s="1"/>
  <c r="Q109" i="2"/>
  <c r="Q105" i="2"/>
  <c r="Q101" i="2"/>
  <c r="Q97" i="2"/>
  <c r="Q93" i="2"/>
  <c r="S93" i="2" s="1"/>
  <c r="Q89" i="2"/>
  <c r="Q85" i="2"/>
  <c r="R85" i="2" s="1"/>
  <c r="Q81" i="2"/>
  <c r="V81" i="2" s="1"/>
  <c r="Q77" i="2"/>
  <c r="Q73" i="2"/>
  <c r="X73" i="2" s="1"/>
  <c r="Q69" i="2"/>
  <c r="Y69" i="2" s="1"/>
  <c r="Q65" i="2"/>
  <c r="V65" i="2" s="1"/>
  <c r="Q61" i="2"/>
  <c r="U61" i="2" s="1"/>
  <c r="I61" i="2" s="1"/>
  <c r="Q57" i="2"/>
  <c r="Q53" i="2"/>
  <c r="Q49" i="2"/>
  <c r="Q45" i="2"/>
  <c r="Q41" i="2"/>
  <c r="Q37" i="2"/>
  <c r="X37" i="2" s="1"/>
  <c r="Q33" i="2"/>
  <c r="X33" i="2" s="1"/>
  <c r="Q29" i="2"/>
  <c r="Y29" i="2" s="1"/>
  <c r="Q25" i="2"/>
  <c r="S25" i="2" s="1"/>
  <c r="Q21" i="2"/>
  <c r="Y21" i="2" s="1"/>
  <c r="Q17" i="2"/>
  <c r="Q13" i="2"/>
  <c r="Q9" i="2"/>
  <c r="S9" i="2" s="1"/>
  <c r="Q5" i="2"/>
  <c r="X5" i="2" s="1"/>
  <c r="Q446" i="2"/>
  <c r="W446" i="2" s="1"/>
  <c r="Q450" i="2"/>
  <c r="Q454" i="2"/>
  <c r="Q458" i="2"/>
  <c r="Q462" i="2"/>
  <c r="Q466" i="2"/>
  <c r="W466" i="2" s="1"/>
  <c r="Q470" i="2"/>
  <c r="Q474" i="2"/>
  <c r="T474" i="2" s="1"/>
  <c r="Q478" i="2"/>
  <c r="Q482" i="2"/>
  <c r="Q486" i="2"/>
  <c r="Q490" i="2"/>
  <c r="Q494" i="2"/>
  <c r="Q498" i="2"/>
  <c r="Q502" i="2"/>
  <c r="Q506" i="2"/>
  <c r="Q510" i="2"/>
  <c r="Y510" i="2" s="1"/>
  <c r="Q514" i="2"/>
  <c r="Q518" i="2"/>
  <c r="S518" i="2" s="1"/>
  <c r="Q522" i="2"/>
  <c r="Q526" i="2"/>
  <c r="W526" i="2" s="1"/>
  <c r="Q530" i="2"/>
  <c r="Q534" i="2"/>
  <c r="Q538" i="2"/>
  <c r="Q542" i="2"/>
  <c r="Q546" i="2"/>
  <c r="Q550" i="2"/>
  <c r="Q554" i="2"/>
  <c r="Q558" i="2"/>
  <c r="Q562" i="2"/>
  <c r="Q566" i="2"/>
  <c r="Q570" i="2"/>
  <c r="Q574" i="2"/>
  <c r="Q578" i="2"/>
  <c r="V578" i="2" s="1"/>
  <c r="Q582" i="2"/>
  <c r="X582" i="2" s="1"/>
  <c r="Q586" i="2"/>
  <c r="W586" i="2" s="1"/>
  <c r="Q590" i="2"/>
  <c r="Q594" i="2"/>
  <c r="Y594" i="2" s="1"/>
  <c r="Q598" i="2"/>
  <c r="W598" i="2" s="1"/>
  <c r="Q602" i="2"/>
  <c r="X602" i="2" s="1"/>
  <c r="Q606" i="2"/>
  <c r="Y606" i="2" s="1"/>
  <c r="Q610" i="2"/>
  <c r="S610" i="2" s="1"/>
  <c r="Q614" i="2"/>
  <c r="X614" i="2" s="1"/>
  <c r="Q618" i="2"/>
  <c r="W618" i="2" s="1"/>
  <c r="Q622" i="2"/>
  <c r="X622" i="2" s="1"/>
  <c r="Q626" i="2"/>
  <c r="U626" i="2" s="1"/>
  <c r="Q630" i="2"/>
  <c r="Q634" i="2"/>
  <c r="Q638" i="2"/>
  <c r="Q642" i="2"/>
  <c r="Q646" i="2"/>
  <c r="T650" i="2"/>
  <c r="Q650" i="2"/>
  <c r="W650" i="2" s="1"/>
  <c r="Q654" i="2"/>
  <c r="Q658" i="2"/>
  <c r="Q662" i="2"/>
  <c r="Q666" i="2"/>
  <c r="T666" i="2" s="1"/>
  <c r="Q670" i="2"/>
  <c r="X670" i="2" s="1"/>
  <c r="Q674" i="2"/>
  <c r="X674" i="2" s="1"/>
  <c r="Q678" i="2"/>
  <c r="W678" i="2" s="1"/>
  <c r="Q682" i="2"/>
  <c r="Q686" i="2"/>
  <c r="Q690" i="2"/>
  <c r="T690" i="2" s="1"/>
  <c r="Q694" i="2"/>
  <c r="Q698" i="2"/>
  <c r="X698" i="2" s="1"/>
  <c r="Q702" i="2"/>
  <c r="Q706" i="2"/>
  <c r="Y706" i="2" s="1"/>
  <c r="Q710" i="2"/>
  <c r="Q714" i="2"/>
  <c r="Y714" i="2" s="1"/>
  <c r="Q718" i="2"/>
  <c r="Q722" i="2"/>
  <c r="Y722" i="2" s="1"/>
  <c r="Q726" i="2"/>
  <c r="Q730" i="2"/>
  <c r="Q734" i="2"/>
  <c r="U734" i="2" s="1"/>
  <c r="Q738" i="2"/>
  <c r="Q742" i="2"/>
  <c r="Q746" i="2"/>
  <c r="Q750" i="2"/>
  <c r="Q754" i="2"/>
  <c r="Q758" i="2"/>
  <c r="Y758" i="2" s="1"/>
  <c r="Q762" i="2"/>
  <c r="X762" i="2" s="1"/>
  <c r="Q766" i="2"/>
  <c r="X766" i="2" s="1"/>
  <c r="Q770" i="2"/>
  <c r="U770" i="2" s="1"/>
  <c r="Q774" i="2"/>
  <c r="Q778" i="2"/>
  <c r="S778" i="2" s="1"/>
  <c r="Q782" i="2"/>
  <c r="Y782" i="2" s="1"/>
  <c r="Q786" i="2"/>
  <c r="Q790" i="2"/>
  <c r="Q794" i="2"/>
  <c r="Q798" i="2"/>
  <c r="Q802" i="2"/>
  <c r="Y802" i="2" s="1"/>
  <c r="Q806" i="2"/>
  <c r="Q810" i="2"/>
  <c r="U810" i="2" s="1"/>
  <c r="Q814" i="2"/>
  <c r="W814" i="2" s="1"/>
  <c r="Q818" i="2"/>
  <c r="T818" i="2" s="1"/>
  <c r="Q822" i="2"/>
  <c r="Q826" i="2"/>
  <c r="Q830" i="2"/>
  <c r="X830" i="2" s="1"/>
  <c r="Q834" i="2"/>
  <c r="X834" i="2" s="1"/>
  <c r="Q838" i="2"/>
  <c r="X838" i="2" s="1"/>
  <c r="Q842" i="2"/>
  <c r="X842" i="2" s="1"/>
  <c r="Q846" i="2"/>
  <c r="Q850" i="2"/>
  <c r="T850" i="2" s="1"/>
  <c r="Q854" i="2"/>
  <c r="Q858" i="2"/>
  <c r="Q862" i="2"/>
  <c r="Q866" i="2"/>
  <c r="X866" i="2" s="1"/>
  <c r="Q870" i="2"/>
  <c r="Q874" i="2"/>
  <c r="W874" i="2" s="1"/>
  <c r="Q878" i="2"/>
  <c r="Q882" i="2"/>
  <c r="Q886" i="2"/>
  <c r="X886" i="2" s="1"/>
  <c r="Q890" i="2"/>
  <c r="Y890" i="2" s="1"/>
  <c r="Q894" i="2"/>
  <c r="X894" i="2" s="1"/>
  <c r="Q898" i="2"/>
  <c r="X898" i="2" s="1"/>
  <c r="Q902" i="2"/>
  <c r="X902" i="2" s="1"/>
  <c r="Q906" i="2"/>
  <c r="X906" i="2" s="1"/>
  <c r="Q910" i="2"/>
  <c r="U910" i="2" s="1"/>
  <c r="Q914" i="2"/>
  <c r="Q918" i="2"/>
  <c r="Q922" i="2"/>
  <c r="Q926" i="2"/>
  <c r="Q930" i="2"/>
  <c r="X930" i="2" s="1"/>
  <c r="Q934" i="2"/>
  <c r="X934" i="2" s="1"/>
  <c r="Q938" i="2"/>
  <c r="Q942" i="2"/>
  <c r="Q946" i="2"/>
  <c r="T946" i="2" s="1"/>
  <c r="Q950" i="2"/>
  <c r="Q954" i="2"/>
  <c r="Q958" i="2"/>
  <c r="Q962" i="2"/>
  <c r="Q966" i="2"/>
  <c r="S966" i="2" s="1"/>
  <c r="Q970" i="2"/>
  <c r="Y970" i="2" s="1"/>
  <c r="Q974" i="2"/>
  <c r="Q978" i="2"/>
  <c r="Q982" i="2"/>
  <c r="Q986" i="2"/>
  <c r="Q990" i="2"/>
  <c r="Q994" i="2"/>
  <c r="Q998" i="2"/>
  <c r="X998" i="2" s="1"/>
  <c r="Q1002" i="2"/>
  <c r="W1002" i="2" s="1"/>
  <c r="Q1006" i="2"/>
  <c r="Q1010" i="2"/>
  <c r="Q1014" i="2"/>
  <c r="U1014" i="2" s="1"/>
  <c r="Q1018" i="2"/>
  <c r="X1018" i="2" s="1"/>
  <c r="Q1022" i="2"/>
  <c r="Q1026" i="2"/>
  <c r="U1026" i="2" s="1"/>
  <c r="Q1030" i="2"/>
  <c r="Q1034" i="2"/>
  <c r="Y1034" i="2" s="1"/>
  <c r="Q1038" i="2"/>
  <c r="Y1038" i="2" s="1"/>
  <c r="Q1042" i="2"/>
  <c r="Q1046" i="2"/>
  <c r="Q1050" i="2"/>
  <c r="Y1050" i="2" s="1"/>
  <c r="Q1054" i="2"/>
  <c r="X1054" i="2" s="1"/>
  <c r="Q1058" i="2"/>
  <c r="Q1062" i="2"/>
  <c r="Q1066" i="2"/>
  <c r="Q1070" i="2"/>
  <c r="U1070" i="2" s="1"/>
  <c r="Q1074" i="2"/>
  <c r="Y1074" i="2" s="1"/>
  <c r="Q1078" i="2"/>
  <c r="S1078" i="2" s="1"/>
  <c r="Q1082" i="2"/>
  <c r="Y1082" i="2" s="1"/>
  <c r="Q1086" i="2"/>
  <c r="Q1090" i="2"/>
  <c r="Q1094" i="2"/>
  <c r="Q1098" i="2"/>
  <c r="Y1098" i="2" s="1"/>
  <c r="Q1102" i="2"/>
  <c r="X1102" i="2" s="1"/>
  <c r="Q1106" i="2"/>
  <c r="Y1106" i="2" s="1"/>
  <c r="Q1110" i="2"/>
  <c r="X1110" i="2" s="1"/>
  <c r="Q1114" i="2"/>
  <c r="Q1118" i="2"/>
  <c r="Q1122" i="2"/>
  <c r="W1122" i="2" s="1"/>
  <c r="Q1126" i="2"/>
  <c r="Q1130" i="2"/>
  <c r="V1130" i="2" s="1"/>
  <c r="Q1134" i="2"/>
  <c r="Q1138" i="2"/>
  <c r="S1142" i="2"/>
  <c r="Q1142" i="2"/>
  <c r="V1142" i="2" s="1"/>
  <c r="Q1146" i="2"/>
  <c r="Q1150" i="2"/>
  <c r="Q1154" i="2"/>
  <c r="Q1158" i="2"/>
  <c r="Q1162" i="2"/>
  <c r="Q1166" i="2"/>
  <c r="T1166" i="2" s="1"/>
  <c r="Q1170" i="2"/>
  <c r="Q1174" i="2"/>
  <c r="W1174" i="2" s="1"/>
  <c r="Q1178" i="2"/>
  <c r="Q1182" i="2"/>
  <c r="W1182" i="2" s="1"/>
  <c r="Q1186" i="2"/>
  <c r="U1186" i="2" s="1"/>
  <c r="Q1190" i="2"/>
  <c r="V1190" i="2" s="1"/>
  <c r="Q1194" i="2"/>
  <c r="Q1198" i="2"/>
  <c r="Q1202" i="2"/>
  <c r="Q1206" i="2"/>
  <c r="Q1210" i="2"/>
  <c r="Q1214" i="2"/>
  <c r="U1214" i="2" s="1"/>
  <c r="Q1218" i="2"/>
  <c r="Q1222" i="2"/>
  <c r="W1222" i="2" s="1"/>
  <c r="Q1226" i="2"/>
  <c r="Q1230" i="2"/>
  <c r="Q1234" i="2"/>
  <c r="U1234" i="2" s="1"/>
  <c r="Q1238" i="2"/>
  <c r="Q1242" i="2"/>
  <c r="Q1246" i="2"/>
  <c r="V1250" i="2"/>
  <c r="Q1250" i="2"/>
  <c r="S1250" i="2" s="1"/>
  <c r="Q1254" i="2"/>
  <c r="U1254" i="2" s="1"/>
  <c r="Q1258" i="2"/>
  <c r="Q1262" i="2"/>
  <c r="V1262" i="2" s="1"/>
  <c r="Q1266" i="2"/>
  <c r="Q1270" i="2"/>
  <c r="T1270" i="2" s="1"/>
  <c r="Q1274" i="2"/>
  <c r="Y1274" i="2" s="1"/>
  <c r="Q1278" i="2"/>
  <c r="W1278" i="2" s="1"/>
  <c r="Q1282" i="2"/>
  <c r="Q1286" i="2"/>
  <c r="T1286" i="2" s="1"/>
  <c r="Q1290" i="2"/>
  <c r="W1290" i="2" s="1"/>
  <c r="Q1294" i="2"/>
  <c r="Q1298" i="2"/>
  <c r="W1298" i="2" s="1"/>
  <c r="Q1302" i="2"/>
  <c r="Q1306" i="2"/>
  <c r="T1306" i="2" s="1"/>
  <c r="Q1310" i="2"/>
  <c r="Q1314" i="2"/>
  <c r="Q1318" i="2"/>
  <c r="Q1322" i="2"/>
  <c r="Q1326" i="2"/>
  <c r="Q1330" i="2"/>
  <c r="V1330" i="2" s="1"/>
  <c r="Q1334" i="2"/>
  <c r="T1334" i="2" s="1"/>
  <c r="Q1338" i="2"/>
  <c r="Y1338" i="2" s="1"/>
  <c r="Q1342" i="2"/>
  <c r="Q1346" i="2"/>
  <c r="V1346" i="2" s="1"/>
  <c r="Q1350" i="2"/>
  <c r="Q1354" i="2"/>
  <c r="V1354" i="2" s="1"/>
  <c r="Q1358" i="2"/>
  <c r="Q1362" i="2"/>
  <c r="W1362" i="2" s="1"/>
  <c r="Q1366" i="2"/>
  <c r="W1366" i="2" s="1"/>
  <c r="Q1370" i="2"/>
  <c r="Q1374" i="2"/>
  <c r="U1374" i="2" s="1"/>
  <c r="Q1378" i="2"/>
  <c r="Q1382" i="2"/>
  <c r="Y1382" i="2" s="1"/>
  <c r="Q1386" i="2"/>
  <c r="Q1390" i="2"/>
  <c r="W1390" i="2" s="1"/>
  <c r="Q1394" i="2"/>
  <c r="W1394" i="2" s="1"/>
  <c r="Q1398" i="2"/>
  <c r="Q1402" i="2"/>
  <c r="Q1406" i="2"/>
  <c r="W1406" i="2" s="1"/>
  <c r="Q1410" i="2"/>
  <c r="Q1414" i="2"/>
  <c r="V1414" i="2" s="1"/>
  <c r="Q1418" i="2"/>
  <c r="Q1422" i="2"/>
  <c r="T1422" i="2" s="1"/>
  <c r="Q1426" i="2"/>
  <c r="W1426" i="2" s="1"/>
  <c r="T1430" i="2"/>
  <c r="Q1430" i="2"/>
  <c r="U1430" i="2" s="1"/>
  <c r="Q1434" i="2"/>
  <c r="Q1438" i="2"/>
  <c r="W1438" i="2" s="1"/>
  <c r="Q1442" i="2"/>
  <c r="S1442" i="2" s="1"/>
  <c r="Q1446" i="2"/>
  <c r="W1446" i="2" s="1"/>
  <c r="Q1450" i="2"/>
  <c r="Q1454" i="2"/>
  <c r="Q1458" i="2"/>
  <c r="Q1462" i="2"/>
  <c r="U1462" i="2" s="1"/>
  <c r="Q1466" i="2"/>
  <c r="Q1470" i="2"/>
  <c r="W1470" i="2" s="1"/>
  <c r="Q1474" i="2"/>
  <c r="Q1478" i="2"/>
  <c r="Q1482" i="2"/>
  <c r="U1482" i="2" s="1"/>
  <c r="Q1486" i="2"/>
  <c r="Q1490" i="2"/>
  <c r="W1490" i="2" s="1"/>
  <c r="Q1494" i="2"/>
  <c r="U1494" i="2" s="1"/>
  <c r="S1498" i="2"/>
  <c r="Q1498" i="2"/>
  <c r="W1498" i="2" s="1"/>
  <c r="T1502" i="2"/>
  <c r="Q1502" i="2"/>
  <c r="U1502" i="2" s="1"/>
  <c r="S1506" i="2"/>
  <c r="Q1506" i="2"/>
  <c r="X1506" i="2" s="1"/>
  <c r="Q1510" i="2"/>
  <c r="Q1514" i="2"/>
  <c r="W1514" i="2" s="1"/>
  <c r="Q1518" i="2"/>
  <c r="W1518" i="2" s="1"/>
  <c r="Q1522" i="2"/>
  <c r="Q1526" i="2"/>
  <c r="Q1530" i="2"/>
  <c r="Q1534" i="2"/>
  <c r="Q1538" i="2"/>
  <c r="W1538" i="2" s="1"/>
  <c r="Q1542" i="2"/>
  <c r="V1542" i="2" s="1"/>
  <c r="Q1546" i="2"/>
  <c r="Q1550" i="2"/>
  <c r="U1550" i="2" s="1"/>
  <c r="Q1554" i="2"/>
  <c r="Q1558" i="2"/>
  <c r="Q1562" i="2"/>
  <c r="Q1566" i="2"/>
  <c r="W1566" i="2" s="1"/>
  <c r="Q1570" i="2"/>
  <c r="X1570" i="2" s="1"/>
  <c r="Q1574" i="2"/>
  <c r="Q1578" i="2"/>
  <c r="T1578" i="2" s="1"/>
  <c r="T1582" i="2"/>
  <c r="Q1582" i="2"/>
  <c r="X1582" i="2" s="1"/>
  <c r="Q1586" i="2"/>
  <c r="W1586" i="2" s="1"/>
  <c r="Q1590" i="2"/>
  <c r="Q1594" i="2"/>
  <c r="V1594" i="2" s="1"/>
  <c r="Q1598" i="2"/>
  <c r="W1602" i="2"/>
  <c r="Q1602" i="2"/>
  <c r="T1602" i="2" s="1"/>
  <c r="Q1606" i="2"/>
  <c r="V1606" i="2" s="1"/>
  <c r="Q1610" i="2"/>
  <c r="X1614" i="2"/>
  <c r="Q1614" i="2"/>
  <c r="Q1618" i="2"/>
  <c r="T1618" i="2" s="1"/>
  <c r="Q1622" i="2"/>
  <c r="Q1626" i="2"/>
  <c r="W1626" i="2" s="1"/>
  <c r="Q1630" i="2"/>
  <c r="Q1634" i="2"/>
  <c r="X1634" i="2" s="1"/>
  <c r="W1638" i="2"/>
  <c r="U1638" i="2"/>
  <c r="Q1638" i="2"/>
  <c r="S1638" i="2" s="1"/>
  <c r="Q1642" i="2"/>
  <c r="Q1646" i="2"/>
  <c r="Q1650" i="2"/>
  <c r="Q1654" i="2"/>
  <c r="Q1658" i="2"/>
  <c r="Q1662" i="2"/>
  <c r="Q1666" i="2"/>
  <c r="U1666" i="2" s="1"/>
  <c r="I1666" i="2" s="1"/>
  <c r="Q1670" i="2"/>
  <c r="Q1674" i="2"/>
  <c r="Q1678" i="2"/>
  <c r="V1678" i="2" s="1"/>
  <c r="Q1682" i="2"/>
  <c r="U1682" i="2" s="1"/>
  <c r="Q1686" i="2"/>
  <c r="Q1690" i="2"/>
  <c r="Q1694" i="2"/>
  <c r="Q1698" i="2"/>
  <c r="Q1702" i="2"/>
  <c r="Q1706" i="2"/>
  <c r="Y1706" i="2" s="1"/>
  <c r="Q1710" i="2"/>
  <c r="V1710" i="2" s="1"/>
  <c r="Q1714" i="2"/>
  <c r="Y1714" i="2" s="1"/>
  <c r="Q1718" i="2"/>
  <c r="Q1722" i="2"/>
  <c r="X1722" i="2" s="1"/>
  <c r="Q1726" i="2"/>
  <c r="U1726" i="2" s="1"/>
  <c r="Q1730" i="2"/>
  <c r="X1730" i="2" s="1"/>
  <c r="Q1734" i="2"/>
  <c r="T1734" i="2" s="1"/>
  <c r="Q1738" i="2"/>
  <c r="Q1742" i="2"/>
  <c r="W1742" i="2" s="1"/>
  <c r="Q1746" i="2"/>
  <c r="Q1750" i="2"/>
  <c r="W1750" i="2" s="1"/>
  <c r="Q1754" i="2"/>
  <c r="Q1758" i="2"/>
  <c r="U1758" i="2" s="1"/>
  <c r="Q1762" i="2"/>
  <c r="W1762" i="2" s="1"/>
  <c r="Q1766" i="2"/>
  <c r="W1766" i="2" s="1"/>
  <c r="Q1770" i="2"/>
  <c r="W1770" i="2" s="1"/>
  <c r="Q1774" i="2"/>
  <c r="V1774" i="2" s="1"/>
  <c r="Q1778" i="2"/>
  <c r="Q1782" i="2"/>
  <c r="Q1786" i="2"/>
  <c r="Q1790" i="2"/>
  <c r="Y1790" i="2" s="1"/>
  <c r="X1794" i="2"/>
  <c r="Q1794" i="2"/>
  <c r="T1794" i="2" s="1"/>
  <c r="Q1798" i="2"/>
  <c r="T1798" i="2" s="1"/>
  <c r="Q1802" i="2"/>
  <c r="Q1806" i="2"/>
  <c r="U1806" i="2" s="1"/>
  <c r="Q1810" i="2"/>
  <c r="W1810" i="2" s="1"/>
  <c r="Q1814" i="2"/>
  <c r="Q1818" i="2"/>
  <c r="V1818" i="2" s="1"/>
  <c r="Q1822" i="2"/>
  <c r="V1822" i="2" s="1"/>
  <c r="Q1826" i="2"/>
  <c r="Y1826" i="2" s="1"/>
  <c r="Q1830" i="2"/>
  <c r="W1830" i="2" s="1"/>
  <c r="Q1834" i="2"/>
  <c r="Q1838" i="2"/>
  <c r="V1838" i="2" s="1"/>
  <c r="Q1842" i="2"/>
  <c r="X1842" i="2" s="1"/>
  <c r="Q1846" i="2"/>
  <c r="Q1850" i="2"/>
  <c r="Q1854" i="2"/>
  <c r="W1854" i="2" s="1"/>
  <c r="Q1858" i="2"/>
  <c r="Q1862" i="2"/>
  <c r="Q1866" i="2"/>
  <c r="W1866" i="2" s="1"/>
  <c r="Q1870" i="2"/>
  <c r="U1870" i="2" s="1"/>
  <c r="Q1874" i="2"/>
  <c r="Q1878" i="2"/>
  <c r="T1878" i="2" s="1"/>
  <c r="Q1882" i="2"/>
  <c r="V1882" i="2" s="1"/>
  <c r="Q1886" i="2"/>
  <c r="X1886" i="2" s="1"/>
  <c r="Q1890" i="2"/>
  <c r="Y1890" i="2" s="1"/>
  <c r="Q1894" i="2"/>
  <c r="V1894" i="2" s="1"/>
  <c r="Q1898" i="2"/>
  <c r="Q1902" i="2"/>
  <c r="X1902" i="2" s="1"/>
  <c r="Q1906" i="2"/>
  <c r="Q1910" i="2"/>
  <c r="V1910" i="2" s="1"/>
  <c r="Q1914" i="2"/>
  <c r="V1914" i="2" s="1"/>
  <c r="Q1918" i="2"/>
  <c r="V1918" i="2" s="1"/>
  <c r="Q1922" i="2"/>
  <c r="V1926" i="2"/>
  <c r="Q1926" i="2"/>
  <c r="Q1930" i="2"/>
  <c r="Q1934" i="2"/>
  <c r="Q1938" i="2"/>
  <c r="Q1942" i="2"/>
  <c r="V1942" i="2" s="1"/>
  <c r="Q1946" i="2"/>
  <c r="Q1950" i="2"/>
  <c r="Q1954" i="2"/>
  <c r="Q1958" i="2"/>
  <c r="Y1958" i="2" s="1"/>
  <c r="Q1962" i="2"/>
  <c r="Q1966" i="2"/>
  <c r="V1970" i="2"/>
  <c r="Q1970" i="2"/>
  <c r="T1974" i="2"/>
  <c r="Q1974" i="2"/>
  <c r="Q1978" i="2"/>
  <c r="V1978" i="2" s="1"/>
  <c r="Q1982" i="2"/>
  <c r="Q1986" i="2"/>
  <c r="Q1990" i="2"/>
  <c r="T1990" i="2" s="1"/>
  <c r="Q1994" i="2"/>
  <c r="Q1998" i="2"/>
  <c r="Q2002" i="2"/>
  <c r="T2002" i="2" s="1"/>
  <c r="R1996" i="2"/>
  <c r="R1804" i="2"/>
  <c r="R436" i="2"/>
  <c r="R424" i="2"/>
  <c r="R420" i="2"/>
  <c r="R404" i="2"/>
  <c r="R392" i="2"/>
  <c r="R376" i="2"/>
  <c r="R360" i="2"/>
  <c r="R344" i="2"/>
  <c r="R312" i="2"/>
  <c r="R308" i="2"/>
  <c r="R296" i="2"/>
  <c r="R280" i="2"/>
  <c r="R264" i="2"/>
  <c r="R248" i="2"/>
  <c r="R228" i="2"/>
  <c r="R216" i="2"/>
  <c r="R212" i="2"/>
  <c r="R184" i="2"/>
  <c r="R168" i="2"/>
  <c r="R164" i="2"/>
  <c r="R148" i="2"/>
  <c r="R136" i="2"/>
  <c r="R132" i="2"/>
  <c r="R88" i="2"/>
  <c r="R72" i="2"/>
  <c r="R68" i="2"/>
  <c r="R56" i="2"/>
  <c r="R40" i="2"/>
  <c r="R9" i="2"/>
  <c r="Q1988" i="2"/>
  <c r="Q1976" i="2"/>
  <c r="S1976" i="2" s="1"/>
  <c r="Q1960" i="2"/>
  <c r="R1960" i="2" s="1"/>
  <c r="Q1944" i="2"/>
  <c r="Q1928" i="2"/>
  <c r="S1928" i="2" s="1"/>
  <c r="Q1912" i="2"/>
  <c r="S1912" i="2" s="1"/>
  <c r="Q1896" i="2"/>
  <c r="Q1880" i="2"/>
  <c r="S1880" i="2" s="1"/>
  <c r="Q1864" i="2"/>
  <c r="S1864" i="2" s="1"/>
  <c r="Q1848" i="2"/>
  <c r="S1848" i="2" s="1"/>
  <c r="Q1832" i="2"/>
  <c r="R1832" i="2" s="1"/>
  <c r="Q1816" i="2"/>
  <c r="Q1800" i="2"/>
  <c r="S1800" i="2" s="1"/>
  <c r="Q1784" i="2"/>
  <c r="R1784" i="2" s="1"/>
  <c r="Q1768" i="2"/>
  <c r="S1768" i="2" s="1"/>
  <c r="Q1752" i="2"/>
  <c r="Q1736" i="2"/>
  <c r="Q1720" i="2"/>
  <c r="S1720" i="2" s="1"/>
  <c r="Q1704" i="2"/>
  <c r="S1704" i="2" s="1"/>
  <c r="Q1688" i="2"/>
  <c r="S1688" i="2" s="1"/>
  <c r="Q1672" i="2"/>
  <c r="Q1656" i="2"/>
  <c r="Q1640" i="2"/>
  <c r="S1640" i="2" s="1"/>
  <c r="Q1624" i="2"/>
  <c r="Q1608" i="2"/>
  <c r="S1608" i="2" s="1"/>
  <c r="Q1592" i="2"/>
  <c r="Q1576" i="2"/>
  <c r="Q1560" i="2"/>
  <c r="S1560" i="2" s="1"/>
  <c r="Q1544" i="2"/>
  <c r="S1544" i="2" s="1"/>
  <c r="Q1528" i="2"/>
  <c r="S1528" i="2" s="1"/>
  <c r="Q1512" i="2"/>
  <c r="S1512" i="2" s="1"/>
  <c r="Q1496" i="2"/>
  <c r="Q1480" i="2"/>
  <c r="S1480" i="2" s="1"/>
  <c r="Q1464" i="2"/>
  <c r="S1464" i="2" s="1"/>
  <c r="Q1448" i="2"/>
  <c r="S1448" i="2" s="1"/>
  <c r="Q1432" i="2"/>
  <c r="S1432" i="2" s="1"/>
  <c r="Q1416" i="2"/>
  <c r="Q1400" i="2"/>
  <c r="S1400" i="2" s="1"/>
  <c r="Q1384" i="2"/>
  <c r="R1384" i="2" s="1"/>
  <c r="Q1368" i="2"/>
  <c r="Q1352" i="2"/>
  <c r="Q1336" i="2"/>
  <c r="Q1320" i="2"/>
  <c r="S1320" i="2" s="1"/>
  <c r="Q1304" i="2"/>
  <c r="R1304" i="2" s="1"/>
  <c r="Q1288" i="2"/>
  <c r="S1288" i="2" s="1"/>
  <c r="Q1272" i="2"/>
  <c r="R1272" i="2" s="1"/>
  <c r="Q1256" i="2"/>
  <c r="S1256" i="2" s="1"/>
  <c r="Q1240" i="2"/>
  <c r="Q1224" i="2"/>
  <c r="S1224" i="2" s="1"/>
  <c r="Q1208" i="2"/>
  <c r="S1208" i="2" s="1"/>
  <c r="Q1192" i="2"/>
  <c r="Q1176" i="2"/>
  <c r="S1176" i="2" s="1"/>
  <c r="Q1160" i="2"/>
  <c r="Q1144" i="2"/>
  <c r="R1144" i="2" s="1"/>
  <c r="Q1128" i="2"/>
  <c r="Q1112" i="2"/>
  <c r="Q1096" i="2"/>
  <c r="S1096" i="2" s="1"/>
  <c r="Q1080" i="2"/>
  <c r="Q1064" i="2"/>
  <c r="Q1048" i="2"/>
  <c r="S1048" i="2" s="1"/>
  <c r="Q1032" i="2"/>
  <c r="S1032" i="2" s="1"/>
  <c r="Q1016" i="2"/>
  <c r="R1016" i="2" s="1"/>
  <c r="Q1000" i="2"/>
  <c r="Q984" i="2"/>
  <c r="Q968" i="2"/>
  <c r="S968" i="2" s="1"/>
  <c r="Q952" i="2"/>
  <c r="S952" i="2" s="1"/>
  <c r="Q936" i="2"/>
  <c r="Q920" i="2"/>
  <c r="S920" i="2" s="1"/>
  <c r="Q904" i="2"/>
  <c r="S904" i="2" s="1"/>
  <c r="Q888" i="2"/>
  <c r="S888" i="2" s="1"/>
  <c r="Q872" i="2"/>
  <c r="Q856" i="2"/>
  <c r="Q840" i="2"/>
  <c r="Q824" i="2"/>
  <c r="Q808" i="2"/>
  <c r="Q792" i="2"/>
  <c r="S792" i="2" s="1"/>
  <c r="Q776" i="2"/>
  <c r="S776" i="2" s="1"/>
  <c r="Q760" i="2"/>
  <c r="S760" i="2" s="1"/>
  <c r="Q744" i="2"/>
  <c r="Q728" i="2"/>
  <c r="Q712" i="2"/>
  <c r="S712" i="2" s="1"/>
  <c r="Q696" i="2"/>
  <c r="S696" i="2" s="1"/>
  <c r="Q680" i="2"/>
  <c r="Q664" i="2"/>
  <c r="S664" i="2" s="1"/>
  <c r="Q648" i="2"/>
  <c r="Q632" i="2"/>
  <c r="R632" i="2" s="1"/>
  <c r="Q616" i="2"/>
  <c r="Q600" i="2"/>
  <c r="Q584" i="2"/>
  <c r="S584" i="2" s="1"/>
  <c r="Q568" i="2"/>
  <c r="S568" i="2" s="1"/>
  <c r="Q552" i="2"/>
  <c r="Q536" i="2"/>
  <c r="Q520" i="2"/>
  <c r="S520" i="2" s="1"/>
  <c r="Q504" i="2"/>
  <c r="S504" i="2" s="1"/>
  <c r="Q488" i="2"/>
  <c r="Q472" i="2"/>
  <c r="Q456" i="2"/>
  <c r="S456" i="2" s="1"/>
  <c r="Q440" i="2"/>
  <c r="V440" i="2" s="1"/>
  <c r="Q8" i="2"/>
  <c r="W8" i="2" s="1"/>
  <c r="S398" i="2"/>
  <c r="S313" i="2"/>
  <c r="S249" i="2"/>
  <c r="S121" i="2"/>
  <c r="T1629" i="2"/>
  <c r="T1245" i="2"/>
  <c r="T861" i="2"/>
  <c r="T562" i="2"/>
  <c r="T434" i="2"/>
  <c r="T349" i="2"/>
  <c r="T306" i="2"/>
  <c r="U1538" i="2"/>
  <c r="W249" i="2"/>
  <c r="Q426" i="2"/>
  <c r="Y426" i="2" s="1"/>
  <c r="Q414" i="2"/>
  <c r="W402" i="2"/>
  <c r="Q402" i="2"/>
  <c r="V402" i="2" s="1"/>
  <c r="S402" i="2"/>
  <c r="Q382" i="2"/>
  <c r="Q370" i="2"/>
  <c r="W370" i="2" s="1"/>
  <c r="Q358" i="2"/>
  <c r="Q338" i="2"/>
  <c r="Q326" i="2"/>
  <c r="S326" i="2" s="1"/>
  <c r="Q314" i="2"/>
  <c r="Q302" i="2"/>
  <c r="W302" i="2" s="1"/>
  <c r="Q290" i="2"/>
  <c r="Q270" i="2"/>
  <c r="Q258" i="2"/>
  <c r="U258" i="2" s="1"/>
  <c r="Q246" i="2"/>
  <c r="Q234" i="2"/>
  <c r="Q222" i="2"/>
  <c r="Q210" i="2"/>
  <c r="X210" i="2" s="1"/>
  <c r="Q198" i="2"/>
  <c r="U198" i="2" s="1"/>
  <c r="I198" i="2" s="1"/>
  <c r="Q178" i="2"/>
  <c r="Q166" i="2"/>
  <c r="Q154" i="2"/>
  <c r="Q142" i="2"/>
  <c r="Q130" i="2"/>
  <c r="T130" i="2" s="1"/>
  <c r="Q110" i="2"/>
  <c r="Q102" i="2"/>
  <c r="R102" i="2" s="1"/>
  <c r="Q86" i="2"/>
  <c r="Q74" i="2"/>
  <c r="V74" i="2" s="1"/>
  <c r="Q58" i="2"/>
  <c r="X58" i="2" s="1"/>
  <c r="Q42" i="2"/>
  <c r="Q26" i="2"/>
  <c r="Y26" i="2" s="1"/>
  <c r="O26" i="2" s="1"/>
  <c r="Q14" i="2"/>
  <c r="Y14" i="2" s="1"/>
  <c r="O14" i="2" s="1"/>
  <c r="Q449" i="2"/>
  <c r="U449" i="2" s="1"/>
  <c r="I449" i="2" s="1"/>
  <c r="Q457" i="2"/>
  <c r="U457" i="2" s="1"/>
  <c r="I457" i="2" s="1"/>
  <c r="Q465" i="2"/>
  <c r="Q477" i="2"/>
  <c r="Q485" i="2"/>
  <c r="U485" i="2" s="1"/>
  <c r="I485" i="2" s="1"/>
  <c r="Q493" i="2"/>
  <c r="Q501" i="2"/>
  <c r="V501" i="2" s="1"/>
  <c r="Q509" i="2"/>
  <c r="Y509" i="2" s="1"/>
  <c r="Q525" i="2"/>
  <c r="V525" i="2" s="1"/>
  <c r="Q533" i="2"/>
  <c r="Q541" i="2"/>
  <c r="Q553" i="2"/>
  <c r="Q565" i="2"/>
  <c r="Q573" i="2"/>
  <c r="V573" i="2" s="1"/>
  <c r="Q593" i="2"/>
  <c r="R593" i="2" s="1"/>
  <c r="Q601" i="2"/>
  <c r="U601" i="2" s="1"/>
  <c r="I601" i="2" s="1"/>
  <c r="Q609" i="2"/>
  <c r="X609" i="2" s="1"/>
  <c r="Q617" i="2"/>
  <c r="U617" i="2" s="1"/>
  <c r="Q629" i="2"/>
  <c r="Q649" i="2"/>
  <c r="U649" i="2" s="1"/>
  <c r="I649" i="2" s="1"/>
  <c r="Q669" i="2"/>
  <c r="Q681" i="2"/>
  <c r="W681" i="2" s="1"/>
  <c r="Q689" i="2"/>
  <c r="Q697" i="2"/>
  <c r="W697" i="2" s="1"/>
  <c r="Q709" i="2"/>
  <c r="Q725" i="2"/>
  <c r="V725" i="2" s="1"/>
  <c r="Q737" i="2"/>
  <c r="Q745" i="2"/>
  <c r="U745" i="2" s="1"/>
  <c r="I745" i="2" s="1"/>
  <c r="Q769" i="2"/>
  <c r="Q781" i="2"/>
  <c r="Q793" i="2"/>
  <c r="Q801" i="2"/>
  <c r="X801" i="2" s="1"/>
  <c r="Q817" i="2"/>
  <c r="Y817" i="2" s="1"/>
  <c r="W825" i="2"/>
  <c r="Q825" i="2"/>
  <c r="U825" i="2" s="1"/>
  <c r="Q833" i="2"/>
  <c r="R833" i="2" s="1"/>
  <c r="Q845" i="2"/>
  <c r="W845" i="2" s="1"/>
  <c r="Q853" i="2"/>
  <c r="T853" i="2" s="1"/>
  <c r="Q865" i="2"/>
  <c r="S865" i="2" s="1"/>
  <c r="Q877" i="2"/>
  <c r="Q885" i="2"/>
  <c r="Q905" i="2"/>
  <c r="W905" i="2" s="1"/>
  <c r="Q917" i="2"/>
  <c r="Q933" i="2"/>
  <c r="Q957" i="2"/>
  <c r="Q965" i="2"/>
  <c r="W965" i="2" s="1"/>
  <c r="Q973" i="2"/>
  <c r="Q985" i="2"/>
  <c r="V985" i="2" s="1"/>
  <c r="Q997" i="2"/>
  <c r="Q1005" i="2"/>
  <c r="Q1021" i="2"/>
  <c r="Q1029" i="2"/>
  <c r="Q1057" i="2"/>
  <c r="Q1081" i="2"/>
  <c r="V1081" i="2" s="1"/>
  <c r="Q1113" i="2"/>
  <c r="T1113" i="2" s="1"/>
  <c r="Q1121" i="2"/>
  <c r="S1121" i="2" s="1"/>
  <c r="Q1141" i="2"/>
  <c r="Q1153" i="2"/>
  <c r="Q1165" i="2"/>
  <c r="Y1165" i="2" s="1"/>
  <c r="Q1181" i="2"/>
  <c r="U1181" i="2" s="1"/>
  <c r="Q1193" i="2"/>
  <c r="Q1201" i="2"/>
  <c r="V1201" i="2" s="1"/>
  <c r="Q1213" i="2"/>
  <c r="U1213" i="2" s="1"/>
  <c r="I1213" i="2" s="1"/>
  <c r="Q1221" i="2"/>
  <c r="Y1221" i="2" s="1"/>
  <c r="Q1241" i="2"/>
  <c r="U1241" i="2" s="1"/>
  <c r="I1241" i="2" s="1"/>
  <c r="Q1249" i="2"/>
  <c r="V1249" i="2" s="1"/>
  <c r="Q1261" i="2"/>
  <c r="Y1261" i="2" s="1"/>
  <c r="Q1269" i="2"/>
  <c r="T1269" i="2" s="1"/>
  <c r="Q1281" i="2"/>
  <c r="Q1289" i="2"/>
  <c r="Q1297" i="2"/>
  <c r="Q1309" i="2"/>
  <c r="Y1309" i="2" s="1"/>
  <c r="Q1317" i="2"/>
  <c r="T1317" i="2" s="1"/>
  <c r="Q1329" i="2"/>
  <c r="T1329" i="2" s="1"/>
  <c r="Q1345" i="2"/>
  <c r="V1345" i="2" s="1"/>
  <c r="W1357" i="2"/>
  <c r="Q1357" i="2"/>
  <c r="Q1369" i="2"/>
  <c r="Q1385" i="2"/>
  <c r="R1385" i="2" s="1"/>
  <c r="Q1393" i="2"/>
  <c r="V1393" i="2" s="1"/>
  <c r="Q1401" i="2"/>
  <c r="Q1417" i="2"/>
  <c r="Q1441" i="2"/>
  <c r="V1469" i="2"/>
  <c r="Q1469" i="2"/>
  <c r="Y1469" i="2" s="1"/>
  <c r="U1469" i="2"/>
  <c r="I1469" i="2" s="1"/>
  <c r="Q1485" i="2"/>
  <c r="W1485" i="2" s="1"/>
  <c r="Q1493" i="2"/>
  <c r="Q1505" i="2"/>
  <c r="U1505" i="2" s="1"/>
  <c r="I1505" i="2" s="1"/>
  <c r="Q1517" i="2"/>
  <c r="X1517" i="2" s="1"/>
  <c r="Q1533" i="2"/>
  <c r="Q1541" i="2"/>
  <c r="Q1549" i="2"/>
  <c r="X1549" i="2" s="1"/>
  <c r="Q1561" i="2"/>
  <c r="Q1577" i="2"/>
  <c r="X1577" i="2" s="1"/>
  <c r="Q1589" i="2"/>
  <c r="Q1597" i="2"/>
  <c r="W1597" i="2" s="1"/>
  <c r="Q1617" i="2"/>
  <c r="Q1625" i="2"/>
  <c r="Q1637" i="2"/>
  <c r="W1637" i="2" s="1"/>
  <c r="Q1645" i="2"/>
  <c r="Y1645" i="2" s="1"/>
  <c r="Q1661" i="2"/>
  <c r="Q1673" i="2"/>
  <c r="V1685" i="2"/>
  <c r="Q1685" i="2"/>
  <c r="T1685" i="2" s="1"/>
  <c r="Q1697" i="2"/>
  <c r="W1697" i="2" s="1"/>
  <c r="Q1709" i="2"/>
  <c r="V1709" i="2" s="1"/>
  <c r="Q1721" i="2"/>
  <c r="W1721" i="2" s="1"/>
  <c r="Q1733" i="2"/>
  <c r="Q1741" i="2"/>
  <c r="W1741" i="2" s="1"/>
  <c r="Q1761" i="2"/>
  <c r="Q1773" i="2"/>
  <c r="V1773" i="2" s="1"/>
  <c r="Q1785" i="2"/>
  <c r="T1785" i="2" s="1"/>
  <c r="Q1793" i="2"/>
  <c r="W1793" i="2" s="1"/>
  <c r="Q1805" i="2"/>
  <c r="T1805" i="2" s="1"/>
  <c r="Q1813" i="2"/>
  <c r="X1813" i="2" s="1"/>
  <c r="Q1829" i="2"/>
  <c r="U1829" i="2" s="1"/>
  <c r="I1829" i="2" s="1"/>
  <c r="Q1837" i="2"/>
  <c r="Q1853" i="2"/>
  <c r="U1853" i="2" s="1"/>
  <c r="I1853" i="2" s="1"/>
  <c r="Q1861" i="2"/>
  <c r="V1861" i="2" s="1"/>
  <c r="Q1869" i="2"/>
  <c r="X1869" i="2" s="1"/>
  <c r="Q1877" i="2"/>
  <c r="Q1885" i="2"/>
  <c r="Q1893" i="2"/>
  <c r="Q1905" i="2"/>
  <c r="Q1913" i="2"/>
  <c r="Y1913" i="2" s="1"/>
  <c r="Q1925" i="2"/>
  <c r="Q1941" i="2"/>
  <c r="Q1949" i="2"/>
  <c r="Q1961" i="2"/>
  <c r="S1961" i="2" s="1"/>
  <c r="Q1969" i="2"/>
  <c r="W1969" i="2" s="1"/>
  <c r="Q1977" i="2"/>
  <c r="Y1977" i="2" s="1"/>
  <c r="I825" i="2"/>
  <c r="R1997" i="2"/>
  <c r="R1937" i="2"/>
  <c r="R1909" i="2"/>
  <c r="R1873" i="2"/>
  <c r="R1685" i="2"/>
  <c r="R1653" i="2"/>
  <c r="R1553" i="2"/>
  <c r="R1465" i="2"/>
  <c r="R1449" i="2"/>
  <c r="R1437" i="2"/>
  <c r="R1333" i="2"/>
  <c r="R1205" i="2"/>
  <c r="R1169" i="2"/>
  <c r="R1157" i="2"/>
  <c r="R1133" i="2"/>
  <c r="R1097" i="2"/>
  <c r="R993" i="2"/>
  <c r="R969" i="2"/>
  <c r="R961" i="2"/>
  <c r="R929" i="2"/>
  <c r="R893" i="2"/>
  <c r="R861" i="2"/>
  <c r="R809" i="2"/>
  <c r="R797" i="2"/>
  <c r="R705" i="2"/>
  <c r="R601" i="2"/>
  <c r="R529" i="2"/>
  <c r="R505" i="2"/>
  <c r="R481" i="2"/>
  <c r="S318" i="2"/>
  <c r="S190" i="2"/>
  <c r="T1469" i="2"/>
  <c r="U1805" i="2"/>
  <c r="I1805" i="2" s="1"/>
  <c r="U1677" i="2"/>
  <c r="I1677" i="2" s="1"/>
  <c r="T440" i="2"/>
  <c r="Y424" i="2"/>
  <c r="O424" i="2" s="1"/>
  <c r="V424" i="2"/>
  <c r="U424" i="2"/>
  <c r="T424" i="2"/>
  <c r="S424" i="2"/>
  <c r="X424" i="2"/>
  <c r="W424" i="2"/>
  <c r="Y380" i="2"/>
  <c r="O380" i="2" s="1"/>
  <c r="V380" i="2"/>
  <c r="U380" i="2"/>
  <c r="T380" i="2"/>
  <c r="S380" i="2"/>
  <c r="W380" i="2"/>
  <c r="X380" i="2"/>
  <c r="Y364" i="2"/>
  <c r="V364" i="2"/>
  <c r="U364" i="2"/>
  <c r="I364" i="2" s="1"/>
  <c r="T364" i="2"/>
  <c r="S364" i="2"/>
  <c r="W364" i="2"/>
  <c r="X364" i="2"/>
  <c r="Y348" i="2"/>
  <c r="O348" i="2" s="1"/>
  <c r="V348" i="2"/>
  <c r="U348" i="2"/>
  <c r="T348" i="2"/>
  <c r="S348" i="2"/>
  <c r="W348" i="2"/>
  <c r="X348" i="2"/>
  <c r="Y332" i="2"/>
  <c r="O332" i="2" s="1"/>
  <c r="V332" i="2"/>
  <c r="U332" i="2"/>
  <c r="T332" i="2"/>
  <c r="S332" i="2"/>
  <c r="W332" i="2"/>
  <c r="X332" i="2"/>
  <c r="Y312" i="2"/>
  <c r="O312" i="2" s="1"/>
  <c r="V312" i="2"/>
  <c r="U312" i="2"/>
  <c r="T312" i="2"/>
  <c r="S312" i="2"/>
  <c r="X312" i="2"/>
  <c r="W312" i="2"/>
  <c r="Y296" i="2"/>
  <c r="O296" i="2" s="1"/>
  <c r="V296" i="2"/>
  <c r="U296" i="2"/>
  <c r="T296" i="2"/>
  <c r="S296" i="2"/>
  <c r="X296" i="2"/>
  <c r="W296" i="2"/>
  <c r="Y284" i="2"/>
  <c r="V284" i="2"/>
  <c r="U284" i="2"/>
  <c r="I284" i="2" s="1"/>
  <c r="T284" i="2"/>
  <c r="S284" i="2"/>
  <c r="W284" i="2"/>
  <c r="X284" i="2"/>
  <c r="Y268" i="2"/>
  <c r="O268" i="2" s="1"/>
  <c r="V268" i="2"/>
  <c r="U268" i="2"/>
  <c r="T268" i="2"/>
  <c r="S268" i="2"/>
  <c r="W268" i="2"/>
  <c r="X268" i="2"/>
  <c r="Y252" i="2"/>
  <c r="O252" i="2" s="1"/>
  <c r="V252" i="2"/>
  <c r="U252" i="2"/>
  <c r="T252" i="2"/>
  <c r="S252" i="2"/>
  <c r="W252" i="2"/>
  <c r="X252" i="2"/>
  <c r="Y216" i="2"/>
  <c r="O216" i="2" s="1"/>
  <c r="V216" i="2"/>
  <c r="U216" i="2"/>
  <c r="T216" i="2"/>
  <c r="S216" i="2"/>
  <c r="X216" i="2"/>
  <c r="W216" i="2"/>
  <c r="Y204" i="2"/>
  <c r="O204" i="2" s="1"/>
  <c r="V204" i="2"/>
  <c r="U204" i="2"/>
  <c r="T204" i="2"/>
  <c r="S204" i="2"/>
  <c r="W204" i="2"/>
  <c r="X204" i="2"/>
  <c r="Y188" i="2"/>
  <c r="O188" i="2" s="1"/>
  <c r="V188" i="2"/>
  <c r="U188" i="2"/>
  <c r="T188" i="2"/>
  <c r="S188" i="2"/>
  <c r="W188" i="2"/>
  <c r="X188" i="2"/>
  <c r="Y172" i="2"/>
  <c r="O172" i="2" s="1"/>
  <c r="V172" i="2"/>
  <c r="U172" i="2"/>
  <c r="T172" i="2"/>
  <c r="S172" i="2"/>
  <c r="W172" i="2"/>
  <c r="X172" i="2"/>
  <c r="Y136" i="2"/>
  <c r="O136" i="2" s="1"/>
  <c r="V136" i="2"/>
  <c r="U136" i="2"/>
  <c r="T136" i="2"/>
  <c r="S136" i="2"/>
  <c r="X136" i="2"/>
  <c r="Y124" i="2"/>
  <c r="V124" i="2"/>
  <c r="U124" i="2"/>
  <c r="I124" i="2" s="1"/>
  <c r="T124" i="2"/>
  <c r="S124" i="2"/>
  <c r="W124" i="2"/>
  <c r="X124" i="2"/>
  <c r="Y108" i="2"/>
  <c r="O108" i="2" s="1"/>
  <c r="V108" i="2"/>
  <c r="U108" i="2"/>
  <c r="T108" i="2"/>
  <c r="S108" i="2"/>
  <c r="W108" i="2"/>
  <c r="X108" i="2"/>
  <c r="Y92" i="2"/>
  <c r="V92" i="2"/>
  <c r="W92" i="2"/>
  <c r="X92" i="2"/>
  <c r="Y76" i="2"/>
  <c r="O76" i="2" s="1"/>
  <c r="V76" i="2"/>
  <c r="U76" i="2"/>
  <c r="T76" i="2"/>
  <c r="S76" i="2"/>
  <c r="W76" i="2"/>
  <c r="X76" i="2"/>
  <c r="Y56" i="2"/>
  <c r="O56" i="2" s="1"/>
  <c r="V56" i="2"/>
  <c r="U56" i="2"/>
  <c r="T56" i="2"/>
  <c r="S56" i="2"/>
  <c r="X56" i="2"/>
  <c r="W56" i="2"/>
  <c r="Y28" i="2"/>
  <c r="O28" i="2" s="1"/>
  <c r="V28" i="2"/>
  <c r="U28" i="2"/>
  <c r="T28" i="2"/>
  <c r="S28" i="2"/>
  <c r="W28" i="2"/>
  <c r="X28" i="2"/>
  <c r="Q447" i="2"/>
  <c r="Q451" i="2"/>
  <c r="Q455" i="2"/>
  <c r="Q459" i="2"/>
  <c r="V459" i="2" s="1"/>
  <c r="Q463" i="2"/>
  <c r="Q467" i="2"/>
  <c r="V467" i="2" s="1"/>
  <c r="Q471" i="2"/>
  <c r="T471" i="2" s="1"/>
  <c r="Q475" i="2"/>
  <c r="Y475" i="2" s="1"/>
  <c r="Q479" i="2"/>
  <c r="Q483" i="2"/>
  <c r="Q487" i="2"/>
  <c r="Q491" i="2"/>
  <c r="Q495" i="2"/>
  <c r="R495" i="2" s="1"/>
  <c r="Q499" i="2"/>
  <c r="W499" i="2" s="1"/>
  <c r="Q503" i="2"/>
  <c r="Q507" i="2"/>
  <c r="Q511" i="2"/>
  <c r="W511" i="2" s="1"/>
  <c r="Q515" i="2"/>
  <c r="Y515" i="2" s="1"/>
  <c r="Q519" i="2"/>
  <c r="Q523" i="2"/>
  <c r="Q527" i="2"/>
  <c r="W527" i="2" s="1"/>
  <c r="Q531" i="2"/>
  <c r="Q535" i="2"/>
  <c r="U535" i="2" s="1"/>
  <c r="I535" i="2" s="1"/>
  <c r="Q539" i="2"/>
  <c r="S539" i="2" s="1"/>
  <c r="Q543" i="2"/>
  <c r="V543" i="2" s="1"/>
  <c r="Q547" i="2"/>
  <c r="Q551" i="2"/>
  <c r="Q555" i="2"/>
  <c r="Q559" i="2"/>
  <c r="W559" i="2" s="1"/>
  <c r="Q563" i="2"/>
  <c r="U563" i="2" s="1"/>
  <c r="I563" i="2" s="1"/>
  <c r="Q567" i="2"/>
  <c r="Q571" i="2"/>
  <c r="R571" i="2" s="1"/>
  <c r="Q575" i="2"/>
  <c r="Q579" i="2"/>
  <c r="R579" i="2" s="1"/>
  <c r="Q583" i="2"/>
  <c r="V583" i="2" s="1"/>
  <c r="Q587" i="2"/>
  <c r="T587" i="2" s="1"/>
  <c r="Q591" i="2"/>
  <c r="U591" i="2" s="1"/>
  <c r="Q595" i="2"/>
  <c r="S595" i="2" s="1"/>
  <c r="Q599" i="2"/>
  <c r="U599" i="2" s="1"/>
  <c r="I599" i="2" s="1"/>
  <c r="Q603" i="2"/>
  <c r="U603" i="2" s="1"/>
  <c r="Q607" i="2"/>
  <c r="U607" i="2" s="1"/>
  <c r="I607" i="2" s="1"/>
  <c r="X611" i="2"/>
  <c r="Q611" i="2"/>
  <c r="W615" i="2"/>
  <c r="Q615" i="2"/>
  <c r="V615" i="2" s="1"/>
  <c r="Q619" i="2"/>
  <c r="Q623" i="2"/>
  <c r="Y623" i="2" s="1"/>
  <c r="Q627" i="2"/>
  <c r="Q631" i="2"/>
  <c r="V631" i="2" s="1"/>
  <c r="Q635" i="2"/>
  <c r="Q639" i="2"/>
  <c r="U639" i="2" s="1"/>
  <c r="I639" i="2" s="1"/>
  <c r="Q643" i="2"/>
  <c r="U643" i="2" s="1"/>
  <c r="I643" i="2" s="1"/>
  <c r="Q647" i="2"/>
  <c r="W647" i="2" s="1"/>
  <c r="Q651" i="2"/>
  <c r="V651" i="2" s="1"/>
  <c r="Q655" i="2"/>
  <c r="Q659" i="2"/>
  <c r="Q663" i="2"/>
  <c r="T663" i="2" s="1"/>
  <c r="Q667" i="2"/>
  <c r="Q671" i="2"/>
  <c r="R671" i="2" s="1"/>
  <c r="Q675" i="2"/>
  <c r="V675" i="2" s="1"/>
  <c r="Q679" i="2"/>
  <c r="W679" i="2" s="1"/>
  <c r="Q683" i="2"/>
  <c r="X683" i="2" s="1"/>
  <c r="Q687" i="2"/>
  <c r="Q691" i="2"/>
  <c r="R691" i="2" s="1"/>
  <c r="Q695" i="2"/>
  <c r="Q699" i="2"/>
  <c r="U699" i="2" s="1"/>
  <c r="I699" i="2" s="1"/>
  <c r="Q703" i="2"/>
  <c r="Y703" i="2" s="1"/>
  <c r="Q707" i="2"/>
  <c r="Q711" i="2"/>
  <c r="V711" i="2" s="1"/>
  <c r="Q715" i="2"/>
  <c r="U715" i="2" s="1"/>
  <c r="I715" i="2" s="1"/>
  <c r="Q719" i="2"/>
  <c r="Q723" i="2"/>
  <c r="U723" i="2" s="1"/>
  <c r="I723" i="2" s="1"/>
  <c r="Q727" i="2"/>
  <c r="U727" i="2" s="1"/>
  <c r="I727" i="2" s="1"/>
  <c r="Q731" i="2"/>
  <c r="U731" i="2" s="1"/>
  <c r="I731" i="2" s="1"/>
  <c r="Q735" i="2"/>
  <c r="R735" i="2" s="1"/>
  <c r="Q739" i="2"/>
  <c r="Q743" i="2"/>
  <c r="W743" i="2" s="1"/>
  <c r="Q747" i="2"/>
  <c r="Q751" i="2"/>
  <c r="V751" i="2" s="1"/>
  <c r="Q755" i="2"/>
  <c r="Q759" i="2"/>
  <c r="V759" i="2" s="1"/>
  <c r="Q763" i="2"/>
  <c r="X763" i="2" s="1"/>
  <c r="Q767" i="2"/>
  <c r="U767" i="2" s="1"/>
  <c r="I767" i="2" s="1"/>
  <c r="Q771" i="2"/>
  <c r="R771" i="2" s="1"/>
  <c r="Q775" i="2"/>
  <c r="R775" i="2" s="1"/>
  <c r="Q779" i="2"/>
  <c r="V779" i="2" s="1"/>
  <c r="Q783" i="2"/>
  <c r="R783" i="2" s="1"/>
  <c r="Q787" i="2"/>
  <c r="T787" i="2" s="1"/>
  <c r="Q791" i="2"/>
  <c r="Q795" i="2"/>
  <c r="U795" i="2" s="1"/>
  <c r="I795" i="2" s="1"/>
  <c r="Q799" i="2"/>
  <c r="Q803" i="2"/>
  <c r="X803" i="2" s="1"/>
  <c r="Q807" i="2"/>
  <c r="Q811" i="2"/>
  <c r="U811" i="2" s="1"/>
  <c r="I811" i="2" s="1"/>
  <c r="Q815" i="2"/>
  <c r="Q819" i="2"/>
  <c r="R819" i="2" s="1"/>
  <c r="Q823" i="2"/>
  <c r="Q827" i="2"/>
  <c r="Q831" i="2"/>
  <c r="U831" i="2" s="1"/>
  <c r="I831" i="2" s="1"/>
  <c r="Q835" i="2"/>
  <c r="Q839" i="2"/>
  <c r="Q843" i="2"/>
  <c r="Q847" i="2"/>
  <c r="R847" i="2" s="1"/>
  <c r="Q851" i="2"/>
  <c r="Q855" i="2"/>
  <c r="X855" i="2" s="1"/>
  <c r="Q859" i="2"/>
  <c r="Q863" i="2"/>
  <c r="Q867" i="2"/>
  <c r="Q871" i="2"/>
  <c r="Q875" i="2"/>
  <c r="U875" i="2" s="1"/>
  <c r="I875" i="2" s="1"/>
  <c r="Q879" i="2"/>
  <c r="Q883" i="2"/>
  <c r="Q887" i="2"/>
  <c r="Q891" i="2"/>
  <c r="Q895" i="2"/>
  <c r="Q899" i="2"/>
  <c r="Q903" i="2"/>
  <c r="Q907" i="2"/>
  <c r="R907" i="2" s="1"/>
  <c r="Q911" i="2"/>
  <c r="X911" i="2" s="1"/>
  <c r="Q915" i="2"/>
  <c r="S915" i="2" s="1"/>
  <c r="Q919" i="2"/>
  <c r="Q923" i="2"/>
  <c r="R923" i="2" s="1"/>
  <c r="Q927" i="2"/>
  <c r="R927" i="2" s="1"/>
  <c r="Q931" i="2"/>
  <c r="Q935" i="2"/>
  <c r="V935" i="2" s="1"/>
  <c r="Q939" i="2"/>
  <c r="R939" i="2" s="1"/>
  <c r="Q943" i="2"/>
  <c r="U943" i="2" s="1"/>
  <c r="I943" i="2" s="1"/>
  <c r="Q947" i="2"/>
  <c r="T947" i="2" s="1"/>
  <c r="Q951" i="2"/>
  <c r="V951" i="2" s="1"/>
  <c r="Q955" i="2"/>
  <c r="Y955" i="2" s="1"/>
  <c r="Q959" i="2"/>
  <c r="U959" i="2" s="1"/>
  <c r="I959" i="2" s="1"/>
  <c r="Q963" i="2"/>
  <c r="Q967" i="2"/>
  <c r="Q971" i="2"/>
  <c r="Q975" i="2"/>
  <c r="U975" i="2" s="1"/>
  <c r="Q979" i="2"/>
  <c r="V979" i="2" s="1"/>
  <c r="Q983" i="2"/>
  <c r="T983" i="2" s="1"/>
  <c r="Q987" i="2"/>
  <c r="R987" i="2" s="1"/>
  <c r="Q991" i="2"/>
  <c r="Q995" i="2"/>
  <c r="U995" i="2" s="1"/>
  <c r="I995" i="2" s="1"/>
  <c r="Q999" i="2"/>
  <c r="V999" i="2" s="1"/>
  <c r="Q1003" i="2"/>
  <c r="Y1003" i="2" s="1"/>
  <c r="Q1007" i="2"/>
  <c r="V1007" i="2" s="1"/>
  <c r="Q1011" i="2"/>
  <c r="Q1015" i="2"/>
  <c r="X1015" i="2" s="1"/>
  <c r="Q1019" i="2"/>
  <c r="T1019" i="2" s="1"/>
  <c r="Q1023" i="2"/>
  <c r="Q1027" i="2"/>
  <c r="Q1031" i="2"/>
  <c r="U1031" i="2" s="1"/>
  <c r="I1031" i="2" s="1"/>
  <c r="Q1035" i="2"/>
  <c r="V1035" i="2" s="1"/>
  <c r="Q1039" i="2"/>
  <c r="W1039" i="2" s="1"/>
  <c r="Q1043" i="2"/>
  <c r="X1043" i="2" s="1"/>
  <c r="Q1047" i="2"/>
  <c r="Y1047" i="2" s="1"/>
  <c r="Q1051" i="2"/>
  <c r="V1051" i="2" s="1"/>
  <c r="Q1055" i="2"/>
  <c r="Q1059" i="2"/>
  <c r="V1059" i="2" s="1"/>
  <c r="Q1063" i="2"/>
  <c r="W1063" i="2" s="1"/>
  <c r="Q1067" i="2"/>
  <c r="U1067" i="2" s="1"/>
  <c r="I1067" i="2" s="1"/>
  <c r="Q1071" i="2"/>
  <c r="Q1075" i="2"/>
  <c r="Q1079" i="2"/>
  <c r="W1079" i="2" s="1"/>
  <c r="Q1083" i="2"/>
  <c r="Q1087" i="2"/>
  <c r="W1087" i="2" s="1"/>
  <c r="Q1091" i="2"/>
  <c r="V1091" i="2" s="1"/>
  <c r="Q1095" i="2"/>
  <c r="V1095" i="2" s="1"/>
  <c r="Q1099" i="2"/>
  <c r="Q1103" i="2"/>
  <c r="Q1107" i="2"/>
  <c r="Q1111" i="2"/>
  <c r="W1111" i="2" s="1"/>
  <c r="Q1115" i="2"/>
  <c r="V1115" i="2" s="1"/>
  <c r="Q1119" i="2"/>
  <c r="Q1123" i="2"/>
  <c r="X1123" i="2" s="1"/>
  <c r="Q1127" i="2"/>
  <c r="Y1127" i="2" s="1"/>
  <c r="Q1131" i="2"/>
  <c r="W1131" i="2" s="1"/>
  <c r="Q1135" i="2"/>
  <c r="V1135" i="2" s="1"/>
  <c r="Q1139" i="2"/>
  <c r="W1139" i="2" s="1"/>
  <c r="Q1143" i="2"/>
  <c r="R1143" i="2" s="1"/>
  <c r="Q1147" i="2"/>
  <c r="Q1151" i="2"/>
  <c r="Q1155" i="2"/>
  <c r="V1155" i="2" s="1"/>
  <c r="Q1159" i="2"/>
  <c r="V1159" i="2" s="1"/>
  <c r="Q1163" i="2"/>
  <c r="X1163" i="2" s="1"/>
  <c r="Q1167" i="2"/>
  <c r="W1167" i="2" s="1"/>
  <c r="Q1171" i="2"/>
  <c r="U1171" i="2" s="1"/>
  <c r="I1171" i="2" s="1"/>
  <c r="Q1175" i="2"/>
  <c r="W1175" i="2" s="1"/>
  <c r="Q1179" i="2"/>
  <c r="Q1183" i="2"/>
  <c r="W1183" i="2" s="1"/>
  <c r="Q1187" i="2"/>
  <c r="S1187" i="2" s="1"/>
  <c r="Q1191" i="2"/>
  <c r="Q1195" i="2"/>
  <c r="Q1199" i="2"/>
  <c r="U1199" i="2" s="1"/>
  <c r="I1199" i="2" s="1"/>
  <c r="Q1203" i="2"/>
  <c r="X1203" i="2" s="1"/>
  <c r="Q1207" i="2"/>
  <c r="Q1211" i="2"/>
  <c r="X1211" i="2" s="1"/>
  <c r="Q1215" i="2"/>
  <c r="Q1219" i="2"/>
  <c r="Q1223" i="2"/>
  <c r="Q1227" i="2"/>
  <c r="Q1231" i="2"/>
  <c r="V1231" i="2" s="1"/>
  <c r="Q1235" i="2"/>
  <c r="X1235" i="2" s="1"/>
  <c r="Q1239" i="2"/>
  <c r="Y1239" i="2" s="1"/>
  <c r="Q1243" i="2"/>
  <c r="U1243" i="2" s="1"/>
  <c r="I1243" i="2" s="1"/>
  <c r="Q1247" i="2"/>
  <c r="Q1251" i="2"/>
  <c r="Q1255" i="2"/>
  <c r="U1255" i="2" s="1"/>
  <c r="I1255" i="2" s="1"/>
  <c r="Q1259" i="2"/>
  <c r="Q1263" i="2"/>
  <c r="W1263" i="2" s="1"/>
  <c r="Q1267" i="2"/>
  <c r="W1267" i="2" s="1"/>
  <c r="Q1271" i="2"/>
  <c r="X1271" i="2" s="1"/>
  <c r="Q1275" i="2"/>
  <c r="Q1279" i="2"/>
  <c r="Q1283" i="2"/>
  <c r="T1283" i="2" s="1"/>
  <c r="Q1287" i="2"/>
  <c r="R1287" i="2" s="1"/>
  <c r="Q1291" i="2"/>
  <c r="R1291" i="2" s="1"/>
  <c r="Q1295" i="2"/>
  <c r="W1295" i="2" s="1"/>
  <c r="Q1299" i="2"/>
  <c r="V1299" i="2" s="1"/>
  <c r="Q1303" i="2"/>
  <c r="R1303" i="2" s="1"/>
  <c r="Q1307" i="2"/>
  <c r="V1307" i="2" s="1"/>
  <c r="Q1311" i="2"/>
  <c r="Q1315" i="2"/>
  <c r="V1315" i="2" s="1"/>
  <c r="Q1319" i="2"/>
  <c r="V1319" i="2" s="1"/>
  <c r="Q1323" i="2"/>
  <c r="Q1327" i="2"/>
  <c r="V1327" i="2" s="1"/>
  <c r="Q1331" i="2"/>
  <c r="X1331" i="2" s="1"/>
  <c r="Q1335" i="2"/>
  <c r="W1335" i="2" s="1"/>
  <c r="Q1339" i="2"/>
  <c r="Q1343" i="2"/>
  <c r="W1343" i="2" s="1"/>
  <c r="Q1347" i="2"/>
  <c r="Y1347" i="2" s="1"/>
  <c r="Q1351" i="2"/>
  <c r="X1351" i="2" s="1"/>
  <c r="Q1355" i="2"/>
  <c r="Y1355" i="2" s="1"/>
  <c r="Q1359" i="2"/>
  <c r="W1359" i="2" s="1"/>
  <c r="Q1363" i="2"/>
  <c r="Y1363" i="2" s="1"/>
  <c r="Q1367" i="2"/>
  <c r="S1367" i="2" s="1"/>
  <c r="Q1371" i="2"/>
  <c r="V1371" i="2" s="1"/>
  <c r="Q1375" i="2"/>
  <c r="Q1379" i="2"/>
  <c r="T1379" i="2" s="1"/>
  <c r="Q1383" i="2"/>
  <c r="Q1387" i="2"/>
  <c r="U1387" i="2" s="1"/>
  <c r="I1387" i="2" s="1"/>
  <c r="Q1391" i="2"/>
  <c r="V1391" i="2" s="1"/>
  <c r="Q1395" i="2"/>
  <c r="W1395" i="2" s="1"/>
  <c r="Q1399" i="2"/>
  <c r="U1399" i="2" s="1"/>
  <c r="I1399" i="2" s="1"/>
  <c r="Q1403" i="2"/>
  <c r="Q1407" i="2"/>
  <c r="W1407" i="2" s="1"/>
  <c r="Q1411" i="2"/>
  <c r="T1411" i="2" s="1"/>
  <c r="Q1415" i="2"/>
  <c r="X1415" i="2" s="1"/>
  <c r="Q1419" i="2"/>
  <c r="Q1423" i="2"/>
  <c r="Q1427" i="2"/>
  <c r="Q1431" i="2"/>
  <c r="V1431" i="2" s="1"/>
  <c r="Q1435" i="2"/>
  <c r="Q1439" i="2"/>
  <c r="Q1443" i="2"/>
  <c r="X1443" i="2" s="1"/>
  <c r="Q1447" i="2"/>
  <c r="V1447" i="2" s="1"/>
  <c r="Q1451" i="2"/>
  <c r="Y1451" i="2" s="1"/>
  <c r="Q1455" i="2"/>
  <c r="Y1455" i="2" s="1"/>
  <c r="Q1459" i="2"/>
  <c r="V1459" i="2" s="1"/>
  <c r="Q1463" i="2"/>
  <c r="Y1463" i="2" s="1"/>
  <c r="Q1467" i="2"/>
  <c r="W1467" i="2" s="1"/>
  <c r="Q1471" i="2"/>
  <c r="W1471" i="2" s="1"/>
  <c r="Q1475" i="2"/>
  <c r="V1475" i="2" s="1"/>
  <c r="Q1479" i="2"/>
  <c r="X1479" i="2" s="1"/>
  <c r="Q1483" i="2"/>
  <c r="Q1487" i="2"/>
  <c r="Y1487" i="2" s="1"/>
  <c r="Q1491" i="2"/>
  <c r="Q1495" i="2"/>
  <c r="W1495" i="2" s="1"/>
  <c r="Q1499" i="2"/>
  <c r="V1499" i="2" s="1"/>
  <c r="Q1503" i="2"/>
  <c r="X1503" i="2" s="1"/>
  <c r="Q1507" i="2"/>
  <c r="V1507" i="2" s="1"/>
  <c r="Q1511" i="2"/>
  <c r="Y1511" i="2" s="1"/>
  <c r="Q1515" i="2"/>
  <c r="Q1519" i="2"/>
  <c r="Q1523" i="2"/>
  <c r="R1523" i="2" s="1"/>
  <c r="Q1527" i="2"/>
  <c r="X1527" i="2" s="1"/>
  <c r="Q1531" i="2"/>
  <c r="S1531" i="2" s="1"/>
  <c r="Q1535" i="2"/>
  <c r="W1535" i="2" s="1"/>
  <c r="Q1539" i="2"/>
  <c r="W1539" i="2" s="1"/>
  <c r="Q1543" i="2"/>
  <c r="W1543" i="2" s="1"/>
  <c r="Q1547" i="2"/>
  <c r="R1547" i="2" s="1"/>
  <c r="Q1551" i="2"/>
  <c r="Q1555" i="2"/>
  <c r="V1555" i="2" s="1"/>
  <c r="Q1559" i="2"/>
  <c r="Q1563" i="2"/>
  <c r="Q1567" i="2"/>
  <c r="Q1571" i="2"/>
  <c r="Q1575" i="2"/>
  <c r="Q1579" i="2"/>
  <c r="W1579" i="2" s="1"/>
  <c r="Q1583" i="2"/>
  <c r="Q1587" i="2"/>
  <c r="V1587" i="2" s="1"/>
  <c r="Q1591" i="2"/>
  <c r="Y1591" i="2" s="1"/>
  <c r="Q1595" i="2"/>
  <c r="W1595" i="2" s="1"/>
  <c r="Q1599" i="2"/>
  <c r="V1599" i="2" s="1"/>
  <c r="Q1603" i="2"/>
  <c r="R1603" i="2" s="1"/>
  <c r="Q1607" i="2"/>
  <c r="Q1611" i="2"/>
  <c r="W1611" i="2" s="1"/>
  <c r="S1615" i="2"/>
  <c r="Q1615" i="2"/>
  <c r="X1615" i="2" s="1"/>
  <c r="Q1619" i="2"/>
  <c r="T1619" i="2" s="1"/>
  <c r="Q1623" i="2"/>
  <c r="X1623" i="2" s="1"/>
  <c r="Q1627" i="2"/>
  <c r="X1627" i="2" s="1"/>
  <c r="Q1631" i="2"/>
  <c r="V1631" i="2" s="1"/>
  <c r="V1635" i="2"/>
  <c r="Q1635" i="2"/>
  <c r="T1635" i="2" s="1"/>
  <c r="Q1639" i="2"/>
  <c r="V1639" i="2" s="1"/>
  <c r="Q1643" i="2"/>
  <c r="Y1643" i="2" s="1"/>
  <c r="Q1647" i="2"/>
  <c r="Q1651" i="2"/>
  <c r="Q1655" i="2"/>
  <c r="S1655" i="2" s="1"/>
  <c r="Q1659" i="2"/>
  <c r="Y1659" i="2" s="1"/>
  <c r="Q1663" i="2"/>
  <c r="X1663" i="2" s="1"/>
  <c r="Q1667" i="2"/>
  <c r="V1667" i="2" s="1"/>
  <c r="Q1671" i="2"/>
  <c r="Y1671" i="2" s="1"/>
  <c r="Q1675" i="2"/>
  <c r="Q1679" i="2"/>
  <c r="Q1683" i="2"/>
  <c r="R1683" i="2" s="1"/>
  <c r="Q1687" i="2"/>
  <c r="Q1691" i="2"/>
  <c r="X1691" i="2" s="1"/>
  <c r="Q1695" i="2"/>
  <c r="V1695" i="2" s="1"/>
  <c r="Q1699" i="2"/>
  <c r="W1699" i="2" s="1"/>
  <c r="Q1703" i="2"/>
  <c r="T1703" i="2" s="1"/>
  <c r="Q1707" i="2"/>
  <c r="Y1707" i="2" s="1"/>
  <c r="Q1711" i="2"/>
  <c r="Q1715" i="2"/>
  <c r="Q1719" i="2"/>
  <c r="Q1723" i="2"/>
  <c r="Y1723" i="2" s="1"/>
  <c r="Q1727" i="2"/>
  <c r="X1727" i="2" s="1"/>
  <c r="Q1731" i="2"/>
  <c r="T1731" i="2" s="1"/>
  <c r="Q1735" i="2"/>
  <c r="W1735" i="2" s="1"/>
  <c r="Q1739" i="2"/>
  <c r="S1739" i="2" s="1"/>
  <c r="Q1743" i="2"/>
  <c r="W1743" i="2" s="1"/>
  <c r="Q1747" i="2"/>
  <c r="Y1747" i="2" s="1"/>
  <c r="Q1751" i="2"/>
  <c r="Q1755" i="2"/>
  <c r="Q1759" i="2"/>
  <c r="Q1763" i="2"/>
  <c r="Y1763" i="2" s="1"/>
  <c r="Q1767" i="2"/>
  <c r="Y1767" i="2" s="1"/>
  <c r="Q1771" i="2"/>
  <c r="V1771" i="2" s="1"/>
  <c r="Q1775" i="2"/>
  <c r="X1775" i="2" s="1"/>
  <c r="Q1779" i="2"/>
  <c r="Y1779" i="2" s="1"/>
  <c r="Q1783" i="2"/>
  <c r="V1783" i="2" s="1"/>
  <c r="Q1787" i="2"/>
  <c r="Q1791" i="2"/>
  <c r="S1791" i="2" s="1"/>
  <c r="Q1795" i="2"/>
  <c r="U1795" i="2" s="1"/>
  <c r="I1795" i="2" s="1"/>
  <c r="Q1799" i="2"/>
  <c r="Q1803" i="2"/>
  <c r="X1803" i="2" s="1"/>
  <c r="Q1807" i="2"/>
  <c r="Y1807" i="2" s="1"/>
  <c r="Q1811" i="2"/>
  <c r="T1811" i="2" s="1"/>
  <c r="Q1815" i="2"/>
  <c r="R1815" i="2" s="1"/>
  <c r="Q1819" i="2"/>
  <c r="S1819" i="2" s="1"/>
  <c r="Q1823" i="2"/>
  <c r="U1827" i="2"/>
  <c r="I1827" i="2" s="1"/>
  <c r="Q1827" i="2"/>
  <c r="Q1831" i="2"/>
  <c r="U1831" i="2" s="1"/>
  <c r="I1831" i="2" s="1"/>
  <c r="Q1835" i="2"/>
  <c r="X1835" i="2" s="1"/>
  <c r="Q1839" i="2"/>
  <c r="V1839" i="2" s="1"/>
  <c r="Q1843" i="2"/>
  <c r="S1843" i="2" s="1"/>
  <c r="Q1847" i="2"/>
  <c r="W1847" i="2" s="1"/>
  <c r="Q1851" i="2"/>
  <c r="Q1855" i="2"/>
  <c r="W1855" i="2" s="1"/>
  <c r="Q1859" i="2"/>
  <c r="Q1863" i="2"/>
  <c r="Q1867" i="2"/>
  <c r="U1871" i="2"/>
  <c r="I1871" i="2" s="1"/>
  <c r="Q1871" i="2"/>
  <c r="T1871" i="2" s="1"/>
  <c r="Q1875" i="2"/>
  <c r="Q1879" i="2"/>
  <c r="Q1883" i="2"/>
  <c r="Q1887" i="2"/>
  <c r="X1887" i="2" s="1"/>
  <c r="Q1891" i="2"/>
  <c r="Q1895" i="2"/>
  <c r="Q1899" i="2"/>
  <c r="Y1899" i="2" s="1"/>
  <c r="Q1903" i="2"/>
  <c r="Q1907" i="2"/>
  <c r="V1907" i="2" s="1"/>
  <c r="Q1911" i="2"/>
  <c r="Q1915" i="2"/>
  <c r="U1915" i="2" s="1"/>
  <c r="I1915" i="2" s="1"/>
  <c r="Q1919" i="2"/>
  <c r="U1919" i="2" s="1"/>
  <c r="I1919" i="2" s="1"/>
  <c r="Q1923" i="2"/>
  <c r="U1923" i="2" s="1"/>
  <c r="I1923" i="2" s="1"/>
  <c r="Q1927" i="2"/>
  <c r="X1927" i="2" s="1"/>
  <c r="Q1931" i="2"/>
  <c r="V1931" i="2" s="1"/>
  <c r="Q1935" i="2"/>
  <c r="W1935" i="2" s="1"/>
  <c r="Q1939" i="2"/>
  <c r="Q1943" i="2"/>
  <c r="R1943" i="2" s="1"/>
  <c r="Q1947" i="2"/>
  <c r="T1947" i="2" s="1"/>
  <c r="Q1951" i="2"/>
  <c r="V1951" i="2" s="1"/>
  <c r="Q1955" i="2"/>
  <c r="Q1959" i="2"/>
  <c r="W1959" i="2" s="1"/>
  <c r="Q1963" i="2"/>
  <c r="Y1963" i="2" s="1"/>
  <c r="Q1967" i="2"/>
  <c r="V1967" i="2" s="1"/>
  <c r="Q1971" i="2"/>
  <c r="Q1975" i="2"/>
  <c r="V1975" i="2" s="1"/>
  <c r="Q1979" i="2"/>
  <c r="Q1983" i="2"/>
  <c r="Y1983" i="2" s="1"/>
  <c r="Q1987" i="2"/>
  <c r="R1987" i="2" s="1"/>
  <c r="Q1991" i="2"/>
  <c r="Q1995" i="2"/>
  <c r="U1995" i="2" s="1"/>
  <c r="I1995" i="2" s="1"/>
  <c r="Q1999" i="2"/>
  <c r="Y1999" i="2" s="1"/>
  <c r="Q2003" i="2"/>
  <c r="Y2003" i="2" s="1"/>
  <c r="I975" i="2"/>
  <c r="I603" i="2"/>
  <c r="I591" i="2"/>
  <c r="R1779" i="2"/>
  <c r="R1635" i="2"/>
  <c r="R1575" i="2"/>
  <c r="R1307" i="2"/>
  <c r="R1247" i="2"/>
  <c r="R1243" i="2"/>
  <c r="R1187" i="2"/>
  <c r="R1163" i="2"/>
  <c r="R1063" i="2"/>
  <c r="R1043" i="2"/>
  <c r="R1015" i="2"/>
  <c r="R1003" i="2"/>
  <c r="R979" i="2"/>
  <c r="R971" i="2"/>
  <c r="R891" i="2"/>
  <c r="R883" i="2"/>
  <c r="R875" i="2"/>
  <c r="R859" i="2"/>
  <c r="R855" i="2"/>
  <c r="R839" i="2"/>
  <c r="R827" i="2"/>
  <c r="R803" i="2"/>
  <c r="R795" i="2"/>
  <c r="R763" i="2"/>
  <c r="R755" i="2"/>
  <c r="R739" i="2"/>
  <c r="R731" i="2"/>
  <c r="R715" i="2"/>
  <c r="R707" i="2"/>
  <c r="R695" i="2"/>
  <c r="R679" i="2"/>
  <c r="R675" i="2"/>
  <c r="R663" i="2"/>
  <c r="R659" i="2"/>
  <c r="R655" i="2"/>
  <c r="R643" i="2"/>
  <c r="R631" i="2"/>
  <c r="R619" i="2"/>
  <c r="R615" i="2"/>
  <c r="R611" i="2"/>
  <c r="R603" i="2"/>
  <c r="R599" i="2"/>
  <c r="R583" i="2"/>
  <c r="R567" i="2"/>
  <c r="R551" i="2"/>
  <c r="R535" i="2"/>
  <c r="R523" i="2"/>
  <c r="R515" i="2"/>
  <c r="R511" i="2"/>
  <c r="R499" i="2"/>
  <c r="R491" i="2"/>
  <c r="R487" i="2"/>
  <c r="R475" i="2"/>
  <c r="R471" i="2"/>
  <c r="R467" i="2"/>
  <c r="R459" i="2"/>
  <c r="R455" i="2"/>
  <c r="R13" i="2"/>
  <c r="Q1993" i="2"/>
  <c r="R1993" i="2" s="1"/>
  <c r="Q1985" i="2"/>
  <c r="U1985" i="2" s="1"/>
  <c r="I1985" i="2" s="1"/>
  <c r="Q1972" i="2"/>
  <c r="Q1956" i="2"/>
  <c r="W1956" i="2" s="1"/>
  <c r="Q1940" i="2"/>
  <c r="Q1924" i="2"/>
  <c r="S1924" i="2" s="1"/>
  <c r="Q1908" i="2"/>
  <c r="X1908" i="2" s="1"/>
  <c r="Q1892" i="2"/>
  <c r="V1892" i="2" s="1"/>
  <c r="Q1876" i="2"/>
  <c r="Q1860" i="2"/>
  <c r="S1860" i="2" s="1"/>
  <c r="Q1844" i="2"/>
  <c r="Q1828" i="2"/>
  <c r="V1828" i="2" s="1"/>
  <c r="Q1812" i="2"/>
  <c r="Q1796" i="2"/>
  <c r="S1796" i="2" s="1"/>
  <c r="Q1780" i="2"/>
  <c r="S1780" i="2" s="1"/>
  <c r="Q1764" i="2"/>
  <c r="Y1764" i="2" s="1"/>
  <c r="Q1748" i="2"/>
  <c r="Q1732" i="2"/>
  <c r="S1732" i="2" s="1"/>
  <c r="Q1716" i="2"/>
  <c r="Q1700" i="2"/>
  <c r="Y1700" i="2" s="1"/>
  <c r="Q1684" i="2"/>
  <c r="Q1668" i="2"/>
  <c r="Q1652" i="2"/>
  <c r="S1652" i="2" s="1"/>
  <c r="Q1636" i="2"/>
  <c r="Y1636" i="2" s="1"/>
  <c r="Q1620" i="2"/>
  <c r="Q1604" i="2"/>
  <c r="S1604" i="2" s="1"/>
  <c r="Q1588" i="2"/>
  <c r="S1588" i="2" s="1"/>
  <c r="Q1572" i="2"/>
  <c r="Y1572" i="2" s="1"/>
  <c r="Q1556" i="2"/>
  <c r="Q1540" i="2"/>
  <c r="S1540" i="2" s="1"/>
  <c r="Q1524" i="2"/>
  <c r="S1524" i="2" s="1"/>
  <c r="Q1508" i="2"/>
  <c r="W1508" i="2" s="1"/>
  <c r="Q1492" i="2"/>
  <c r="Q1476" i="2"/>
  <c r="S1476" i="2" s="1"/>
  <c r="Q1460" i="2"/>
  <c r="S1460" i="2" s="1"/>
  <c r="Q1444" i="2"/>
  <c r="T1444" i="2" s="1"/>
  <c r="Q1428" i="2"/>
  <c r="Q1412" i="2"/>
  <c r="Q1396" i="2"/>
  <c r="S1396" i="2" s="1"/>
  <c r="Q1380" i="2"/>
  <c r="Q1364" i="2"/>
  <c r="Q1348" i="2"/>
  <c r="S1348" i="2" s="1"/>
  <c r="Q1332" i="2"/>
  <c r="S1332" i="2" s="1"/>
  <c r="Q1316" i="2"/>
  <c r="Q1300" i="2"/>
  <c r="Q1284" i="2"/>
  <c r="S1284" i="2" s="1"/>
  <c r="Q1268" i="2"/>
  <c r="S1268" i="2" s="1"/>
  <c r="Q1252" i="2"/>
  <c r="T1252" i="2" s="1"/>
  <c r="Q1236" i="2"/>
  <c r="Q1220" i="2"/>
  <c r="S1220" i="2" s="1"/>
  <c r="Q1204" i="2"/>
  <c r="Q1188" i="2"/>
  <c r="T1188" i="2" s="1"/>
  <c r="Q1172" i="2"/>
  <c r="Q1156" i="2"/>
  <c r="Q1140" i="2"/>
  <c r="S1140" i="2" s="1"/>
  <c r="Q1124" i="2"/>
  <c r="X1124" i="2" s="1"/>
  <c r="Q1108" i="2"/>
  <c r="Q1092" i="2"/>
  <c r="S1092" i="2" s="1"/>
  <c r="Q1076" i="2"/>
  <c r="S1076" i="2" s="1"/>
  <c r="Q1060" i="2"/>
  <c r="X1060" i="2" s="1"/>
  <c r="Q1044" i="2"/>
  <c r="Q1028" i="2"/>
  <c r="S1028" i="2" s="1"/>
  <c r="Q1012" i="2"/>
  <c r="S1012" i="2" s="1"/>
  <c r="Q996" i="2"/>
  <c r="X996" i="2" s="1"/>
  <c r="Q980" i="2"/>
  <c r="Q964" i="2"/>
  <c r="S964" i="2" s="1"/>
  <c r="Q948" i="2"/>
  <c r="Q932" i="2"/>
  <c r="X932" i="2" s="1"/>
  <c r="Q916" i="2"/>
  <c r="Q900" i="2"/>
  <c r="Q884" i="2"/>
  <c r="S884" i="2" s="1"/>
  <c r="Q868" i="2"/>
  <c r="X868" i="2" s="1"/>
  <c r="Q852" i="2"/>
  <c r="Q836" i="2"/>
  <c r="S836" i="2" s="1"/>
  <c r="Q820" i="2"/>
  <c r="S820" i="2" s="1"/>
  <c r="Q804" i="2"/>
  <c r="U804" i="2" s="1"/>
  <c r="I804" i="2" s="1"/>
  <c r="Q788" i="2"/>
  <c r="Q772" i="2"/>
  <c r="S772" i="2" s="1"/>
  <c r="Q756" i="2"/>
  <c r="U756" i="2" s="1"/>
  <c r="I756" i="2" s="1"/>
  <c r="Q740" i="2"/>
  <c r="Y740" i="2" s="1"/>
  <c r="Q724" i="2"/>
  <c r="Q708" i="2"/>
  <c r="S708" i="2" s="1"/>
  <c r="Q692" i="2"/>
  <c r="S692" i="2" s="1"/>
  <c r="Q676" i="2"/>
  <c r="Q660" i="2"/>
  <c r="Q644" i="2"/>
  <c r="V644" i="2" s="1"/>
  <c r="Q628" i="2"/>
  <c r="S628" i="2" s="1"/>
  <c r="Q612" i="2"/>
  <c r="U612" i="2" s="1"/>
  <c r="I612" i="2" s="1"/>
  <c r="Q596" i="2"/>
  <c r="Q580" i="2"/>
  <c r="S580" i="2" s="1"/>
  <c r="Q564" i="2"/>
  <c r="S564" i="2" s="1"/>
  <c r="Q548" i="2"/>
  <c r="Q532" i="2"/>
  <c r="Q516" i="2"/>
  <c r="S516" i="2" s="1"/>
  <c r="Q500" i="2"/>
  <c r="S500" i="2" s="1"/>
  <c r="Q484" i="2"/>
  <c r="V484" i="2" s="1"/>
  <c r="Q468" i="2"/>
  <c r="Q452" i="2"/>
  <c r="S452" i="2" s="1"/>
  <c r="Q388" i="2"/>
  <c r="Q372" i="2"/>
  <c r="Q356" i="2"/>
  <c r="S356" i="2" s="1"/>
  <c r="Q340" i="2"/>
  <c r="T340" i="2" s="1"/>
  <c r="Q324" i="2"/>
  <c r="Y324" i="2" s="1"/>
  <c r="O324" i="2" s="1"/>
  <c r="Q276" i="2"/>
  <c r="Q260" i="2"/>
  <c r="T260" i="2" s="1"/>
  <c r="Q244" i="2"/>
  <c r="R244" i="2" s="1"/>
  <c r="Q196" i="2"/>
  <c r="T196" i="2" s="1"/>
  <c r="Q180" i="2"/>
  <c r="Q116" i="2"/>
  <c r="S116" i="2" s="1"/>
  <c r="Q100" i="2"/>
  <c r="U100" i="2" s="1"/>
  <c r="Q84" i="2"/>
  <c r="Y84" i="2" s="1"/>
  <c r="O84" i="2" s="1"/>
  <c r="Q36" i="2"/>
  <c r="Q20" i="2"/>
  <c r="V20" i="2" s="1"/>
  <c r="Q4" i="2"/>
  <c r="X4" i="2" s="1"/>
  <c r="S393" i="2"/>
  <c r="S350" i="2"/>
  <c r="S329" i="2"/>
  <c r="S265" i="2"/>
  <c r="S201" i="2"/>
  <c r="S137" i="2"/>
  <c r="T1966" i="2"/>
  <c r="T1923" i="2"/>
  <c r="T1881" i="2"/>
  <c r="T1838" i="2"/>
  <c r="T1789" i="2"/>
  <c r="T1533" i="2"/>
  <c r="T1490" i="2"/>
  <c r="T1362" i="2"/>
  <c r="T1277" i="2"/>
  <c r="T1191" i="2"/>
  <c r="T1149" i="2"/>
  <c r="T1106" i="2"/>
  <c r="T1021" i="2"/>
  <c r="T935" i="2"/>
  <c r="T893" i="2"/>
  <c r="T722" i="2"/>
  <c r="T594" i="2"/>
  <c r="T551" i="2"/>
  <c r="T381" i="2"/>
  <c r="T338" i="2"/>
  <c r="T125" i="2"/>
  <c r="U1997" i="2"/>
  <c r="I1997" i="2" s="1"/>
  <c r="U1954" i="2"/>
  <c r="I1954" i="2" s="1"/>
  <c r="U1869" i="2"/>
  <c r="I1869" i="2" s="1"/>
  <c r="U1698" i="2"/>
  <c r="U1570" i="2"/>
  <c r="U1485" i="2"/>
  <c r="I1485" i="2" s="1"/>
  <c r="U1442" i="2"/>
  <c r="U1314" i="2"/>
  <c r="U1015" i="2"/>
  <c r="I1015" i="2" s="1"/>
  <c r="U257" i="2"/>
  <c r="I257" i="2" s="1"/>
  <c r="U29" i="2"/>
  <c r="V1723" i="2"/>
  <c r="V1382" i="2"/>
  <c r="V1039" i="2"/>
  <c r="V358" i="2"/>
  <c r="W1675" i="2"/>
  <c r="W1334" i="2"/>
  <c r="W136" i="2"/>
  <c r="X1171" i="2"/>
  <c r="Q438" i="2"/>
  <c r="V438" i="2" s="1"/>
  <c r="Q430" i="2"/>
  <c r="X430" i="2" s="1"/>
  <c r="Q418" i="2"/>
  <c r="R418" i="2" s="1"/>
  <c r="X406" i="2"/>
  <c r="Y406" i="2"/>
  <c r="T406" i="2"/>
  <c r="S406" i="2"/>
  <c r="Q406" i="2"/>
  <c r="W406" i="2" s="1"/>
  <c r="W394" i="2"/>
  <c r="Y394" i="2"/>
  <c r="T394" i="2"/>
  <c r="S394" i="2"/>
  <c r="Q394" i="2"/>
  <c r="V394" i="2" s="1"/>
  <c r="W390" i="2"/>
  <c r="U390" i="2"/>
  <c r="I390" i="2" s="1"/>
  <c r="Y390" i="2"/>
  <c r="S390" i="2"/>
  <c r="Q390" i="2"/>
  <c r="V390" i="2" s="1"/>
  <c r="Q374" i="2"/>
  <c r="Q366" i="2"/>
  <c r="V366" i="2" s="1"/>
  <c r="Q354" i="2"/>
  <c r="W354" i="2" s="1"/>
  <c r="Q346" i="2"/>
  <c r="R346" i="2" s="1"/>
  <c r="Q334" i="2"/>
  <c r="S334" i="2" s="1"/>
  <c r="Q322" i="2"/>
  <c r="U322" i="2" s="1"/>
  <c r="I322" i="2" s="1"/>
  <c r="Q310" i="2"/>
  <c r="V310" i="2" s="1"/>
  <c r="Q298" i="2"/>
  <c r="R298" i="2" s="1"/>
  <c r="Q286" i="2"/>
  <c r="W286" i="2" s="1"/>
  <c r="Q278" i="2"/>
  <c r="R278" i="2" s="1"/>
  <c r="Q266" i="2"/>
  <c r="V266" i="2" s="1"/>
  <c r="Q254" i="2"/>
  <c r="R254" i="2" s="1"/>
  <c r="Q242" i="2"/>
  <c r="Q230" i="2"/>
  <c r="Y230" i="2" s="1"/>
  <c r="Q218" i="2"/>
  <c r="W218" i="2" s="1"/>
  <c r="Q206" i="2"/>
  <c r="S206" i="2" s="1"/>
  <c r="Q194" i="2"/>
  <c r="X194" i="2" s="1"/>
  <c r="Q186" i="2"/>
  <c r="R186" i="2" s="1"/>
  <c r="Q170" i="2"/>
  <c r="Y170" i="2" s="1"/>
  <c r="Q158" i="2"/>
  <c r="Q150" i="2"/>
  <c r="R150" i="2" s="1"/>
  <c r="Q138" i="2"/>
  <c r="Q122" i="2"/>
  <c r="Q118" i="2"/>
  <c r="Y118" i="2" s="1"/>
  <c r="Q106" i="2"/>
  <c r="Y106" i="2" s="1"/>
  <c r="Q94" i="2"/>
  <c r="Q82" i="2"/>
  <c r="X82" i="2" s="1"/>
  <c r="Q70" i="2"/>
  <c r="Y70" i="2" s="1"/>
  <c r="U62" i="2"/>
  <c r="I62" i="2" s="1"/>
  <c r="Q62" i="2"/>
  <c r="S62" i="2" s="1"/>
  <c r="Q50" i="2"/>
  <c r="R50" i="2" s="1"/>
  <c r="Q38" i="2"/>
  <c r="Q30" i="2"/>
  <c r="Q22" i="2"/>
  <c r="Q10" i="2"/>
  <c r="Q469" i="2"/>
  <c r="V469" i="2" s="1"/>
  <c r="Q497" i="2"/>
  <c r="Y497" i="2" s="1"/>
  <c r="Q513" i="2"/>
  <c r="Q521" i="2"/>
  <c r="Q545" i="2"/>
  <c r="Q557" i="2"/>
  <c r="Q577" i="2"/>
  <c r="W577" i="2" s="1"/>
  <c r="Q585" i="2"/>
  <c r="V585" i="2" s="1"/>
  <c r="Q597" i="2"/>
  <c r="W597" i="2" s="1"/>
  <c r="Q605" i="2"/>
  <c r="Q625" i="2"/>
  <c r="Q637" i="2"/>
  <c r="T637" i="2" s="1"/>
  <c r="Q641" i="2"/>
  <c r="W641" i="2" s="1"/>
  <c r="Q657" i="2"/>
  <c r="R657" i="2" s="1"/>
  <c r="Q665" i="2"/>
  <c r="Q673" i="2"/>
  <c r="W673" i="2" s="1"/>
  <c r="Q701" i="2"/>
  <c r="Y701" i="2" s="1"/>
  <c r="Q717" i="2"/>
  <c r="V717" i="2" s="1"/>
  <c r="Q729" i="2"/>
  <c r="V729" i="2" s="1"/>
  <c r="Q741" i="2"/>
  <c r="Q749" i="2"/>
  <c r="Q757" i="2"/>
  <c r="W757" i="2" s="1"/>
  <c r="Q765" i="2"/>
  <c r="V765" i="2" s="1"/>
  <c r="Q777" i="2"/>
  <c r="Y777" i="2" s="1"/>
  <c r="Q789" i="2"/>
  <c r="X789" i="2" s="1"/>
  <c r="U805" i="2"/>
  <c r="I805" i="2" s="1"/>
  <c r="Q805" i="2"/>
  <c r="W805" i="2" s="1"/>
  <c r="Q813" i="2"/>
  <c r="X813" i="2" s="1"/>
  <c r="Q821" i="2"/>
  <c r="Q837" i="2"/>
  <c r="Q849" i="2"/>
  <c r="Y849" i="2" s="1"/>
  <c r="Q857" i="2"/>
  <c r="R857" i="2" s="1"/>
  <c r="Q869" i="2"/>
  <c r="X869" i="2" s="1"/>
  <c r="Q881" i="2"/>
  <c r="Y881" i="2" s="1"/>
  <c r="Q889" i="2"/>
  <c r="U889" i="2" s="1"/>
  <c r="I889" i="2" s="1"/>
  <c r="Q897" i="2"/>
  <c r="Q913" i="2"/>
  <c r="Y913" i="2" s="1"/>
  <c r="Q925" i="2"/>
  <c r="R925" i="2" s="1"/>
  <c r="Q941" i="2"/>
  <c r="X941" i="2" s="1"/>
  <c r="Q949" i="2"/>
  <c r="W949" i="2" s="1"/>
  <c r="Q981" i="2"/>
  <c r="X981" i="2" s="1"/>
  <c r="Q989" i="2"/>
  <c r="U989" i="2" s="1"/>
  <c r="I989" i="2" s="1"/>
  <c r="Q1001" i="2"/>
  <c r="Q1009" i="2"/>
  <c r="R1009" i="2" s="1"/>
  <c r="Q1017" i="2"/>
  <c r="Q1037" i="2"/>
  <c r="R1037" i="2" s="1"/>
  <c r="Q1045" i="2"/>
  <c r="R1045" i="2" s="1"/>
  <c r="Q1053" i="2"/>
  <c r="R1053" i="2" s="1"/>
  <c r="Q1061" i="2"/>
  <c r="Q1069" i="2"/>
  <c r="Q1077" i="2"/>
  <c r="Q1085" i="2"/>
  <c r="Q1093" i="2"/>
  <c r="T1093" i="2" s="1"/>
  <c r="Q1101" i="2"/>
  <c r="T1101" i="2" s="1"/>
  <c r="Q1109" i="2"/>
  <c r="R1109" i="2" s="1"/>
  <c r="Q1129" i="2"/>
  <c r="V1129" i="2" s="1"/>
  <c r="Q1137" i="2"/>
  <c r="V1137" i="2" s="1"/>
  <c r="Q1145" i="2"/>
  <c r="V1145" i="2" s="1"/>
  <c r="Q1161" i="2"/>
  <c r="V1161" i="2" s="1"/>
  <c r="Q1173" i="2"/>
  <c r="Q1185" i="2"/>
  <c r="Y1185" i="2" s="1"/>
  <c r="Q1197" i="2"/>
  <c r="V1197" i="2" s="1"/>
  <c r="Q1209" i="2"/>
  <c r="R1209" i="2" s="1"/>
  <c r="Q1229" i="2"/>
  <c r="R1229" i="2" s="1"/>
  <c r="Q1237" i="2"/>
  <c r="Q1253" i="2"/>
  <c r="Q1273" i="2"/>
  <c r="V1273" i="2" s="1"/>
  <c r="Q1293" i="2"/>
  <c r="T1293" i="2" s="1"/>
  <c r="Q1305" i="2"/>
  <c r="Q1313" i="2"/>
  <c r="Q1325" i="2"/>
  <c r="R1325" i="2" s="1"/>
  <c r="Q1337" i="2"/>
  <c r="X1337" i="2" s="1"/>
  <c r="Q1349" i="2"/>
  <c r="Q1365" i="2"/>
  <c r="W1365" i="2" s="1"/>
  <c r="Q1377" i="2"/>
  <c r="Y1377" i="2" s="1"/>
  <c r="Q1389" i="2"/>
  <c r="Y1389" i="2" s="1"/>
  <c r="Q1397" i="2"/>
  <c r="X1397" i="2" s="1"/>
  <c r="Q1405" i="2"/>
  <c r="Q1413" i="2"/>
  <c r="Q1425" i="2"/>
  <c r="W1425" i="2" s="1"/>
  <c r="Q1433" i="2"/>
  <c r="R1433" i="2" s="1"/>
  <c r="Q1445" i="2"/>
  <c r="T1445" i="2" s="1"/>
  <c r="Q1453" i="2"/>
  <c r="R1453" i="2" s="1"/>
  <c r="Q1461" i="2"/>
  <c r="R1461" i="2" s="1"/>
  <c r="Q1473" i="2"/>
  <c r="W1473" i="2" s="1"/>
  <c r="Q1481" i="2"/>
  <c r="Y1481" i="2" s="1"/>
  <c r="Q1497" i="2"/>
  <c r="V1497" i="2" s="1"/>
  <c r="Q1513" i="2"/>
  <c r="V1513" i="2" s="1"/>
  <c r="Q1525" i="2"/>
  <c r="X1525" i="2" s="1"/>
  <c r="Q1545" i="2"/>
  <c r="Q1557" i="2"/>
  <c r="X1569" i="2"/>
  <c r="Q1569" i="2"/>
  <c r="W1569" i="2" s="1"/>
  <c r="Q1581" i="2"/>
  <c r="S1581" i="2" s="1"/>
  <c r="Q1605" i="2"/>
  <c r="Q1613" i="2"/>
  <c r="T1613" i="2" s="1"/>
  <c r="Q1633" i="2"/>
  <c r="W1633" i="2" s="1"/>
  <c r="Q1641" i="2"/>
  <c r="Q1649" i="2"/>
  <c r="W1649" i="2" s="1"/>
  <c r="Q1657" i="2"/>
  <c r="V1657" i="2" s="1"/>
  <c r="Q1665" i="2"/>
  <c r="W1665" i="2" s="1"/>
  <c r="Q1681" i="2"/>
  <c r="Q1693" i="2"/>
  <c r="R1693" i="2" s="1"/>
  <c r="Q1705" i="2"/>
  <c r="Y1705" i="2" s="1"/>
  <c r="Q1713" i="2"/>
  <c r="Y1713" i="2" s="1"/>
  <c r="Q1729" i="2"/>
  <c r="X1729" i="2" s="1"/>
  <c r="Q1745" i="2"/>
  <c r="R1745" i="2" s="1"/>
  <c r="Q1753" i="2"/>
  <c r="Q1769" i="2"/>
  <c r="Q1777" i="2"/>
  <c r="Q1797" i="2"/>
  <c r="S1821" i="2"/>
  <c r="Q1821" i="2"/>
  <c r="Q1841" i="2"/>
  <c r="W1841" i="2" s="1"/>
  <c r="Q1849" i="2"/>
  <c r="Q1857" i="2"/>
  <c r="Q1901" i="2"/>
  <c r="V1901" i="2" s="1"/>
  <c r="Q1921" i="2"/>
  <c r="Q1933" i="2"/>
  <c r="U1933" i="2" s="1"/>
  <c r="I1933" i="2" s="1"/>
  <c r="Q1953" i="2"/>
  <c r="T1953" i="2" s="1"/>
  <c r="Q1965" i="2"/>
  <c r="Q1981" i="2"/>
  <c r="Y2001" i="2"/>
  <c r="X2001" i="2"/>
  <c r="W2001" i="2"/>
  <c r="U2001" i="2"/>
  <c r="S2001" i="2"/>
  <c r="V2001" i="2"/>
  <c r="T2001" i="2"/>
  <c r="I2001" i="2"/>
  <c r="I1609" i="2"/>
  <c r="I1593" i="2"/>
  <c r="I1429" i="2"/>
  <c r="I1181" i="2"/>
  <c r="I617" i="2"/>
  <c r="R1969" i="2"/>
  <c r="R1957" i="2"/>
  <c r="R1945" i="2"/>
  <c r="R1925" i="2"/>
  <c r="R1913" i="2"/>
  <c r="R1893" i="2"/>
  <c r="R1881" i="2"/>
  <c r="R1869" i="2"/>
  <c r="R1825" i="2"/>
  <c r="R1809" i="2"/>
  <c r="R1789" i="2"/>
  <c r="R1765" i="2"/>
  <c r="R1749" i="2"/>
  <c r="R1725" i="2"/>
  <c r="R1701" i="2"/>
  <c r="R1677" i="2"/>
  <c r="R1621" i="2"/>
  <c r="R1609" i="2"/>
  <c r="R1593" i="2"/>
  <c r="R1569" i="2"/>
  <c r="R1549" i="2"/>
  <c r="R1537" i="2"/>
  <c r="R1485" i="2"/>
  <c r="R1469" i="2"/>
  <c r="R1457" i="2"/>
  <c r="R1409" i="2"/>
  <c r="R1353" i="2"/>
  <c r="R1317" i="2"/>
  <c r="R1301" i="2"/>
  <c r="R1281" i="2"/>
  <c r="R1257" i="2"/>
  <c r="R1245" i="2"/>
  <c r="R1221" i="2"/>
  <c r="R1213" i="2"/>
  <c r="R1201" i="2"/>
  <c r="R1177" i="2"/>
  <c r="R1153" i="2"/>
  <c r="R1117" i="2"/>
  <c r="R1105" i="2"/>
  <c r="R1093" i="2"/>
  <c r="R1081" i="2"/>
  <c r="R1073" i="2"/>
  <c r="R1033" i="2"/>
  <c r="R997" i="2"/>
  <c r="R937" i="2"/>
  <c r="R909" i="2"/>
  <c r="R885" i="2"/>
  <c r="R853" i="2"/>
  <c r="R841" i="2"/>
  <c r="R825" i="2"/>
  <c r="R801" i="2"/>
  <c r="R753" i="2"/>
  <c r="R745" i="2"/>
  <c r="R721" i="2"/>
  <c r="R697" i="2"/>
  <c r="R685" i="2"/>
  <c r="R661" i="2"/>
  <c r="R649" i="2"/>
  <c r="R617" i="2"/>
  <c r="R581" i="2"/>
  <c r="R569" i="2"/>
  <c r="R537" i="2"/>
  <c r="R525" i="2"/>
  <c r="R489" i="2"/>
  <c r="R465" i="2"/>
  <c r="R457" i="2"/>
  <c r="Q1989" i="2"/>
  <c r="Y1989" i="2" s="1"/>
  <c r="T1913" i="2"/>
  <c r="T1213" i="2"/>
  <c r="U1549" i="2"/>
  <c r="I1549" i="2" s="1"/>
  <c r="Y444" i="2"/>
  <c r="O444" i="2" s="1"/>
  <c r="V444" i="2"/>
  <c r="U444" i="2"/>
  <c r="T444" i="2"/>
  <c r="W444" i="2"/>
  <c r="X444" i="2"/>
  <c r="Y436" i="2"/>
  <c r="O436" i="2" s="1"/>
  <c r="V436" i="2"/>
  <c r="U436" i="2"/>
  <c r="T436" i="2"/>
  <c r="S436" i="2"/>
  <c r="W436" i="2"/>
  <c r="X436" i="2"/>
  <c r="Y428" i="2"/>
  <c r="O428" i="2" s="1"/>
  <c r="V428" i="2"/>
  <c r="U428" i="2"/>
  <c r="T428" i="2"/>
  <c r="S428" i="2"/>
  <c r="W428" i="2"/>
  <c r="X428" i="2"/>
  <c r="Y420" i="2"/>
  <c r="O420" i="2" s="1"/>
  <c r="V420" i="2"/>
  <c r="U420" i="2"/>
  <c r="T420" i="2"/>
  <c r="S420" i="2"/>
  <c r="X420" i="2"/>
  <c r="W420" i="2"/>
  <c r="Y412" i="2"/>
  <c r="O412" i="2" s="1"/>
  <c r="V412" i="2"/>
  <c r="U412" i="2"/>
  <c r="T412" i="2"/>
  <c r="S412" i="2"/>
  <c r="W412" i="2"/>
  <c r="X412" i="2"/>
  <c r="Y404" i="2"/>
  <c r="V404" i="2"/>
  <c r="U404" i="2"/>
  <c r="I404" i="2" s="1"/>
  <c r="T404" i="2"/>
  <c r="S404" i="2"/>
  <c r="X404" i="2"/>
  <c r="W404" i="2"/>
  <c r="Y396" i="2"/>
  <c r="V396" i="2"/>
  <c r="U396" i="2"/>
  <c r="I396" i="2" s="1"/>
  <c r="T396" i="2"/>
  <c r="S396" i="2"/>
  <c r="W396" i="2"/>
  <c r="X396" i="2"/>
  <c r="Y392" i="2"/>
  <c r="V392" i="2"/>
  <c r="U392" i="2"/>
  <c r="I392" i="2" s="1"/>
  <c r="T392" i="2"/>
  <c r="S392" i="2"/>
  <c r="X392" i="2"/>
  <c r="W392" i="2"/>
  <c r="Y376" i="2"/>
  <c r="O376" i="2" s="1"/>
  <c r="V376" i="2"/>
  <c r="K376" i="2" s="1"/>
  <c r="U376" i="2"/>
  <c r="T376" i="2"/>
  <c r="S376" i="2"/>
  <c r="X376" i="2"/>
  <c r="W376" i="2"/>
  <c r="Y360" i="2"/>
  <c r="V360" i="2"/>
  <c r="U360" i="2"/>
  <c r="I360" i="2" s="1"/>
  <c r="T360" i="2"/>
  <c r="S360" i="2"/>
  <c r="X360" i="2"/>
  <c r="W360" i="2"/>
  <c r="Y344" i="2"/>
  <c r="O344" i="2" s="1"/>
  <c r="V344" i="2"/>
  <c r="U344" i="2"/>
  <c r="T344" i="2"/>
  <c r="S344" i="2"/>
  <c r="X344" i="2"/>
  <c r="W344" i="2"/>
  <c r="T328" i="2"/>
  <c r="Y316" i="2"/>
  <c r="O316" i="2" s="1"/>
  <c r="V316" i="2"/>
  <c r="U316" i="2"/>
  <c r="T316" i="2"/>
  <c r="S316" i="2"/>
  <c r="W316" i="2"/>
  <c r="X316" i="2"/>
  <c r="Y308" i="2"/>
  <c r="V308" i="2"/>
  <c r="U308" i="2"/>
  <c r="I308" i="2" s="1"/>
  <c r="T308" i="2"/>
  <c r="S308" i="2"/>
  <c r="W308" i="2"/>
  <c r="X308" i="2"/>
  <c r="Y300" i="2"/>
  <c r="O300" i="2" s="1"/>
  <c r="V300" i="2"/>
  <c r="U300" i="2"/>
  <c r="T300" i="2"/>
  <c r="S300" i="2"/>
  <c r="W300" i="2"/>
  <c r="X300" i="2"/>
  <c r="T292" i="2"/>
  <c r="Y280" i="2"/>
  <c r="V280" i="2"/>
  <c r="U280" i="2"/>
  <c r="I280" i="2" s="1"/>
  <c r="T280" i="2"/>
  <c r="S280" i="2"/>
  <c r="X280" i="2"/>
  <c r="W280" i="2"/>
  <c r="Y264" i="2"/>
  <c r="O264" i="2" s="1"/>
  <c r="V264" i="2"/>
  <c r="U264" i="2"/>
  <c r="T264" i="2"/>
  <c r="S264" i="2"/>
  <c r="X264" i="2"/>
  <c r="W264" i="2"/>
  <c r="Y248" i="2"/>
  <c r="V248" i="2"/>
  <c r="U248" i="2"/>
  <c r="I248" i="2" s="1"/>
  <c r="T248" i="2"/>
  <c r="S248" i="2"/>
  <c r="X248" i="2"/>
  <c r="W248" i="2"/>
  <c r="Y236" i="2"/>
  <c r="V236" i="2"/>
  <c r="U236" i="2"/>
  <c r="I236" i="2" s="1"/>
  <c r="T236" i="2"/>
  <c r="S236" i="2"/>
  <c r="W236" i="2"/>
  <c r="X236" i="2"/>
  <c r="Y228" i="2"/>
  <c r="O228" i="2" s="1"/>
  <c r="V228" i="2"/>
  <c r="U228" i="2"/>
  <c r="T228" i="2"/>
  <c r="S228" i="2"/>
  <c r="W228" i="2"/>
  <c r="X228" i="2"/>
  <c r="Y220" i="2"/>
  <c r="O220" i="2" s="1"/>
  <c r="V220" i="2"/>
  <c r="U220" i="2"/>
  <c r="T220" i="2"/>
  <c r="S220" i="2"/>
  <c r="W220" i="2"/>
  <c r="X220" i="2"/>
  <c r="Y212" i="2"/>
  <c r="O212" i="2" s="1"/>
  <c r="V212" i="2"/>
  <c r="U212" i="2"/>
  <c r="T212" i="2"/>
  <c r="S212" i="2"/>
  <c r="X212" i="2"/>
  <c r="W212" i="2"/>
  <c r="T200" i="2"/>
  <c r="Y184" i="2"/>
  <c r="V184" i="2"/>
  <c r="U184" i="2"/>
  <c r="I184" i="2" s="1"/>
  <c r="T184" i="2"/>
  <c r="S184" i="2"/>
  <c r="X184" i="2"/>
  <c r="W184" i="2"/>
  <c r="Y168" i="2"/>
  <c r="O168" i="2" s="1"/>
  <c r="V168" i="2"/>
  <c r="U168" i="2"/>
  <c r="T168" i="2"/>
  <c r="S168" i="2"/>
  <c r="X168" i="2"/>
  <c r="W168" i="2"/>
  <c r="Y164" i="2"/>
  <c r="O164" i="2" s="1"/>
  <c r="V164" i="2"/>
  <c r="U164" i="2"/>
  <c r="T164" i="2"/>
  <c r="S164" i="2"/>
  <c r="X164" i="2"/>
  <c r="W164" i="2"/>
  <c r="Y156" i="2"/>
  <c r="O156" i="2" s="1"/>
  <c r="V156" i="2"/>
  <c r="U156" i="2"/>
  <c r="T156" i="2"/>
  <c r="S156" i="2"/>
  <c r="W156" i="2"/>
  <c r="X156" i="2"/>
  <c r="Y148" i="2"/>
  <c r="O148" i="2" s="1"/>
  <c r="V148" i="2"/>
  <c r="U148" i="2"/>
  <c r="T148" i="2"/>
  <c r="S148" i="2"/>
  <c r="X148" i="2"/>
  <c r="W148" i="2"/>
  <c r="Y140" i="2"/>
  <c r="O140" i="2" s="1"/>
  <c r="V140" i="2"/>
  <c r="U140" i="2"/>
  <c r="T140" i="2"/>
  <c r="S140" i="2"/>
  <c r="W140" i="2"/>
  <c r="X140" i="2"/>
  <c r="Y132" i="2"/>
  <c r="V132" i="2"/>
  <c r="U132" i="2"/>
  <c r="I132" i="2" s="1"/>
  <c r="T132" i="2"/>
  <c r="S132" i="2"/>
  <c r="X132" i="2"/>
  <c r="W132" i="2"/>
  <c r="T120" i="2"/>
  <c r="Y104" i="2"/>
  <c r="O104" i="2" s="1"/>
  <c r="T104" i="2"/>
  <c r="S104" i="2"/>
  <c r="Y88" i="2"/>
  <c r="O88" i="2" s="1"/>
  <c r="V88" i="2"/>
  <c r="U88" i="2"/>
  <c r="T88" i="2"/>
  <c r="S88" i="2"/>
  <c r="X88" i="2"/>
  <c r="W88" i="2"/>
  <c r="Y72" i="2"/>
  <c r="V72" i="2"/>
  <c r="U72" i="2"/>
  <c r="K72" i="2" s="1"/>
  <c r="T72" i="2"/>
  <c r="S72" i="2"/>
  <c r="X72" i="2"/>
  <c r="W72" i="2"/>
  <c r="Y68" i="2"/>
  <c r="O68" i="2" s="1"/>
  <c r="V68" i="2"/>
  <c r="U68" i="2"/>
  <c r="I68" i="2" s="1"/>
  <c r="T68" i="2"/>
  <c r="S68" i="2"/>
  <c r="W68" i="2"/>
  <c r="X68" i="2"/>
  <c r="V60" i="2"/>
  <c r="T60" i="2"/>
  <c r="W60" i="2"/>
  <c r="V52" i="2"/>
  <c r="T44" i="2"/>
  <c r="Y40" i="2"/>
  <c r="O40" i="2" s="1"/>
  <c r="U40" i="2"/>
  <c r="K40" i="2" s="1"/>
  <c r="T40" i="2"/>
  <c r="S40" i="2"/>
  <c r="W40" i="2"/>
  <c r="V24" i="2"/>
  <c r="X24" i="2"/>
  <c r="U12" i="2"/>
  <c r="S12" i="2"/>
  <c r="X12" i="2"/>
  <c r="S8" i="2"/>
  <c r="Q443" i="2"/>
  <c r="W443" i="2" s="1"/>
  <c r="V439" i="2"/>
  <c r="Q439" i="2"/>
  <c r="W439" i="2" s="1"/>
  <c r="Q435" i="2"/>
  <c r="U435" i="2" s="1"/>
  <c r="Q431" i="2"/>
  <c r="Y431" i="2" s="1"/>
  <c r="O431" i="2" s="1"/>
  <c r="Q427" i="2"/>
  <c r="X427" i="2" s="1"/>
  <c r="Q423" i="2"/>
  <c r="Y423" i="2" s="1"/>
  <c r="Q419" i="2"/>
  <c r="V419" i="2" s="1"/>
  <c r="S415" i="2"/>
  <c r="Q415" i="2"/>
  <c r="X415" i="2" s="1"/>
  <c r="Q411" i="2"/>
  <c r="Y411" i="2" s="1"/>
  <c r="Q407" i="2"/>
  <c r="T407" i="2" s="1"/>
  <c r="Y403" i="2"/>
  <c r="T403" i="2"/>
  <c r="Q403" i="2"/>
  <c r="W403" i="2" s="1"/>
  <c r="Y399" i="2"/>
  <c r="U399" i="2"/>
  <c r="I399" i="2" s="1"/>
  <c r="Q399" i="2"/>
  <c r="R399" i="2" s="1"/>
  <c r="Y395" i="2"/>
  <c r="T395" i="2"/>
  <c r="Q395" i="2"/>
  <c r="R395" i="2" s="1"/>
  <c r="X391" i="2"/>
  <c r="V391" i="2"/>
  <c r="S391" i="2"/>
  <c r="Q391" i="2"/>
  <c r="Y391" i="2" s="1"/>
  <c r="Q387" i="2"/>
  <c r="R387" i="2" s="1"/>
  <c r="Q383" i="2"/>
  <c r="T383" i="2" s="1"/>
  <c r="Q379" i="2"/>
  <c r="R379" i="2" s="1"/>
  <c r="Q375" i="2"/>
  <c r="R375" i="2" s="1"/>
  <c r="Q371" i="2"/>
  <c r="Y371" i="2" s="1"/>
  <c r="Q367" i="2"/>
  <c r="W367" i="2" s="1"/>
  <c r="U363" i="2"/>
  <c r="I363" i="2" s="1"/>
  <c r="Q363" i="2"/>
  <c r="R363" i="2" s="1"/>
  <c r="Q359" i="2"/>
  <c r="W359" i="2" s="1"/>
  <c r="Q355" i="2"/>
  <c r="Q351" i="2"/>
  <c r="Q347" i="2"/>
  <c r="Q343" i="2"/>
  <c r="Q339" i="2"/>
  <c r="Q335" i="2"/>
  <c r="Y335" i="2" s="1"/>
  <c r="Q331" i="2"/>
  <c r="W331" i="2" s="1"/>
  <c r="Q327" i="2"/>
  <c r="T327" i="2" s="1"/>
  <c r="Q323" i="2"/>
  <c r="Q319" i="2"/>
  <c r="Q315" i="2"/>
  <c r="Q311" i="2"/>
  <c r="Q307" i="2"/>
  <c r="X307" i="2" s="1"/>
  <c r="Q303" i="2"/>
  <c r="Q299" i="2"/>
  <c r="T299" i="2" s="1"/>
  <c r="Q295" i="2"/>
  <c r="T295" i="2" s="1"/>
  <c r="Q291" i="2"/>
  <c r="Q287" i="2"/>
  <c r="W287" i="2" s="1"/>
  <c r="Q283" i="2"/>
  <c r="R283" i="2" s="1"/>
  <c r="Q279" i="2"/>
  <c r="U279" i="2" s="1"/>
  <c r="Q275" i="2"/>
  <c r="Q271" i="2"/>
  <c r="U271" i="2" s="1"/>
  <c r="Q267" i="2"/>
  <c r="V267" i="2" s="1"/>
  <c r="Q263" i="2"/>
  <c r="R263" i="2" s="1"/>
  <c r="Q259" i="2"/>
  <c r="Y259" i="2" s="1"/>
  <c r="O259" i="2" s="1"/>
  <c r="Q255" i="2"/>
  <c r="Q251" i="2"/>
  <c r="R251" i="2" s="1"/>
  <c r="Q247" i="2"/>
  <c r="Q243" i="2"/>
  <c r="Q239" i="2"/>
  <c r="Q235" i="2"/>
  <c r="Q231" i="2"/>
  <c r="V231" i="2" s="1"/>
  <c r="Q227" i="2"/>
  <c r="R227" i="2" s="1"/>
  <c r="Q223" i="2"/>
  <c r="Q219" i="2"/>
  <c r="Q215" i="2"/>
  <c r="Q211" i="2"/>
  <c r="T211" i="2" s="1"/>
  <c r="Q207" i="2"/>
  <c r="Q203" i="2"/>
  <c r="S203" i="2" s="1"/>
  <c r="Q199" i="2"/>
  <c r="Q195" i="2"/>
  <c r="R195" i="2" s="1"/>
  <c r="Q191" i="2"/>
  <c r="W191" i="2" s="1"/>
  <c r="Q187" i="2"/>
  <c r="S187" i="2" s="1"/>
  <c r="Q183" i="2"/>
  <c r="S183" i="2" s="1"/>
  <c r="Q179" i="2"/>
  <c r="Q175" i="2"/>
  <c r="Q171" i="2"/>
  <c r="Q167" i="2"/>
  <c r="Q163" i="2"/>
  <c r="Q159" i="2"/>
  <c r="Q155" i="2"/>
  <c r="U155" i="2" s="1"/>
  <c r="I155" i="2" s="1"/>
  <c r="Q151" i="2"/>
  <c r="R151" i="2" s="1"/>
  <c r="Q147" i="2"/>
  <c r="U147" i="2" s="1"/>
  <c r="Q143" i="2"/>
  <c r="V143" i="2" s="1"/>
  <c r="Q139" i="2"/>
  <c r="R139" i="2" s="1"/>
  <c r="Q135" i="2"/>
  <c r="V135" i="2" s="1"/>
  <c r="Q131" i="2"/>
  <c r="S131" i="2" s="1"/>
  <c r="Q127" i="2"/>
  <c r="W127" i="2" s="1"/>
  <c r="Q123" i="2"/>
  <c r="Y123" i="2" s="1"/>
  <c r="O123" i="2" s="1"/>
  <c r="Q119" i="2"/>
  <c r="W119" i="2" s="1"/>
  <c r="Q115" i="2"/>
  <c r="Q111" i="2"/>
  <c r="Q107" i="2"/>
  <c r="Q103" i="2"/>
  <c r="T103" i="2" s="1"/>
  <c r="Q99" i="2"/>
  <c r="Y99" i="2" s="1"/>
  <c r="O99" i="2" s="1"/>
  <c r="Q95" i="2"/>
  <c r="W95" i="2" s="1"/>
  <c r="Q91" i="2"/>
  <c r="R91" i="2" s="1"/>
  <c r="Q87" i="2"/>
  <c r="S87" i="2" s="1"/>
  <c r="Q83" i="2"/>
  <c r="U83" i="2" s="1"/>
  <c r="Q79" i="2"/>
  <c r="Q75" i="2"/>
  <c r="X75" i="2" s="1"/>
  <c r="Y71" i="2"/>
  <c r="O71" i="2" s="1"/>
  <c r="V71" i="2"/>
  <c r="S71" i="2"/>
  <c r="Q71" i="2"/>
  <c r="R71" i="2" s="1"/>
  <c r="Q67" i="2"/>
  <c r="R67" i="2" s="1"/>
  <c r="T63" i="2"/>
  <c r="Q63" i="2"/>
  <c r="R63" i="2" s="1"/>
  <c r="Q59" i="2"/>
  <c r="R59" i="2" s="1"/>
  <c r="Q55" i="2"/>
  <c r="R55" i="2" s="1"/>
  <c r="Q51" i="2"/>
  <c r="U51" i="2" s="1"/>
  <c r="I51" i="2" s="1"/>
  <c r="Q47" i="2"/>
  <c r="Q43" i="2"/>
  <c r="Q39" i="2"/>
  <c r="Q35" i="2"/>
  <c r="X35" i="2" s="1"/>
  <c r="Q31" i="2"/>
  <c r="W31" i="2" s="1"/>
  <c r="Q27" i="2"/>
  <c r="U27" i="2" s="1"/>
  <c r="Q23" i="2"/>
  <c r="V23" i="2" s="1"/>
  <c r="Q19" i="2"/>
  <c r="T19" i="2" s="1"/>
  <c r="Q15" i="2"/>
  <c r="X15" i="2" s="1"/>
  <c r="Q11" i="2"/>
  <c r="Q7" i="2"/>
  <c r="X7" i="2" s="1"/>
  <c r="V452" i="2"/>
  <c r="T452" i="2"/>
  <c r="X452" i="2"/>
  <c r="Y456" i="2"/>
  <c r="V456" i="2"/>
  <c r="U456" i="2"/>
  <c r="I456" i="2" s="1"/>
  <c r="T456" i="2"/>
  <c r="X456" i="2"/>
  <c r="W456" i="2"/>
  <c r="Y460" i="2"/>
  <c r="V460" i="2"/>
  <c r="U460" i="2"/>
  <c r="I460" i="2" s="1"/>
  <c r="T460" i="2"/>
  <c r="W460" i="2"/>
  <c r="X460" i="2"/>
  <c r="W468" i="2"/>
  <c r="Y472" i="2"/>
  <c r="V472" i="2"/>
  <c r="U472" i="2"/>
  <c r="I472" i="2" s="1"/>
  <c r="T472" i="2"/>
  <c r="X472" i="2"/>
  <c r="W472" i="2"/>
  <c r="Y476" i="2"/>
  <c r="V476" i="2"/>
  <c r="U476" i="2"/>
  <c r="I476" i="2" s="1"/>
  <c r="T476" i="2"/>
  <c r="W476" i="2"/>
  <c r="X476" i="2"/>
  <c r="Y488" i="2"/>
  <c r="U488" i="2"/>
  <c r="I488" i="2" s="1"/>
  <c r="X488" i="2"/>
  <c r="Y492" i="2"/>
  <c r="V492" i="2"/>
  <c r="U492" i="2"/>
  <c r="I492" i="2" s="1"/>
  <c r="T492" i="2"/>
  <c r="W492" i="2"/>
  <c r="X492" i="2"/>
  <c r="Y504" i="2"/>
  <c r="V504" i="2"/>
  <c r="U504" i="2"/>
  <c r="I504" i="2" s="1"/>
  <c r="T504" i="2"/>
  <c r="X504" i="2"/>
  <c r="W504" i="2"/>
  <c r="Y508" i="2"/>
  <c r="V508" i="2"/>
  <c r="U508" i="2"/>
  <c r="I508" i="2" s="1"/>
  <c r="T508" i="2"/>
  <c r="W508" i="2"/>
  <c r="X508" i="2"/>
  <c r="Y516" i="2"/>
  <c r="U516" i="2"/>
  <c r="I516" i="2" s="1"/>
  <c r="X516" i="2"/>
  <c r="Y520" i="2"/>
  <c r="V520" i="2"/>
  <c r="U520" i="2"/>
  <c r="I520" i="2" s="1"/>
  <c r="T520" i="2"/>
  <c r="X520" i="2"/>
  <c r="W520" i="2"/>
  <c r="Y524" i="2"/>
  <c r="V524" i="2"/>
  <c r="U524" i="2"/>
  <c r="I524" i="2" s="1"/>
  <c r="T524" i="2"/>
  <c r="W524" i="2"/>
  <c r="X524" i="2"/>
  <c r="W532" i="2"/>
  <c r="Y536" i="2"/>
  <c r="V536" i="2"/>
  <c r="U536" i="2"/>
  <c r="I536" i="2" s="1"/>
  <c r="T536" i="2"/>
  <c r="X536" i="2"/>
  <c r="W536" i="2"/>
  <c r="Y540" i="2"/>
  <c r="V540" i="2"/>
  <c r="U540" i="2"/>
  <c r="I540" i="2" s="1"/>
  <c r="T540" i="2"/>
  <c r="W540" i="2"/>
  <c r="X540" i="2"/>
  <c r="V552" i="2"/>
  <c r="T552" i="2"/>
  <c r="W552" i="2"/>
  <c r="Y556" i="2"/>
  <c r="V556" i="2"/>
  <c r="U556" i="2"/>
  <c r="I556" i="2" s="1"/>
  <c r="T556" i="2"/>
  <c r="W556" i="2"/>
  <c r="X556" i="2"/>
  <c r="V564" i="2"/>
  <c r="Y568" i="2"/>
  <c r="V568" i="2"/>
  <c r="U568" i="2"/>
  <c r="I568" i="2" s="1"/>
  <c r="T568" i="2"/>
  <c r="X568" i="2"/>
  <c r="W568" i="2"/>
  <c r="Y572" i="2"/>
  <c r="V572" i="2"/>
  <c r="U572" i="2"/>
  <c r="I572" i="2" s="1"/>
  <c r="T572" i="2"/>
  <c r="W572" i="2"/>
  <c r="X572" i="2"/>
  <c r="Y580" i="2"/>
  <c r="U580" i="2"/>
  <c r="I580" i="2" s="1"/>
  <c r="W580" i="2"/>
  <c r="Y584" i="2"/>
  <c r="V584" i="2"/>
  <c r="U584" i="2"/>
  <c r="I584" i="2" s="1"/>
  <c r="T584" i="2"/>
  <c r="X584" i="2"/>
  <c r="W584" i="2"/>
  <c r="Y588" i="2"/>
  <c r="V588" i="2"/>
  <c r="U588" i="2"/>
  <c r="I588" i="2" s="1"/>
  <c r="T588" i="2"/>
  <c r="W588" i="2"/>
  <c r="X588" i="2"/>
  <c r="W596" i="2"/>
  <c r="Y600" i="2"/>
  <c r="V600" i="2"/>
  <c r="U600" i="2"/>
  <c r="I600" i="2" s="1"/>
  <c r="T600" i="2"/>
  <c r="X600" i="2"/>
  <c r="W600" i="2"/>
  <c r="Y604" i="2"/>
  <c r="V604" i="2"/>
  <c r="U604" i="2"/>
  <c r="I604" i="2" s="1"/>
  <c r="T604" i="2"/>
  <c r="W604" i="2"/>
  <c r="X604" i="2"/>
  <c r="V616" i="2"/>
  <c r="T616" i="2"/>
  <c r="W616" i="2"/>
  <c r="Y620" i="2"/>
  <c r="V620" i="2"/>
  <c r="U620" i="2"/>
  <c r="I620" i="2" s="1"/>
  <c r="T620" i="2"/>
  <c r="W620" i="2"/>
  <c r="X620" i="2"/>
  <c r="X628" i="2"/>
  <c r="Y632" i="2"/>
  <c r="V632" i="2"/>
  <c r="U632" i="2"/>
  <c r="I632" i="2" s="1"/>
  <c r="T632" i="2"/>
  <c r="X632" i="2"/>
  <c r="W632" i="2"/>
  <c r="Y636" i="2"/>
  <c r="V636" i="2"/>
  <c r="U636" i="2"/>
  <c r="I636" i="2" s="1"/>
  <c r="T636" i="2"/>
  <c r="W636" i="2"/>
  <c r="X636" i="2"/>
  <c r="Y644" i="2"/>
  <c r="U644" i="2"/>
  <c r="I644" i="2" s="1"/>
  <c r="X644" i="2"/>
  <c r="Y648" i="2"/>
  <c r="V648" i="2"/>
  <c r="U648" i="2"/>
  <c r="I648" i="2" s="1"/>
  <c r="T648" i="2"/>
  <c r="X648" i="2"/>
  <c r="W648" i="2"/>
  <c r="Y652" i="2"/>
  <c r="V652" i="2"/>
  <c r="U652" i="2"/>
  <c r="I652" i="2" s="1"/>
  <c r="T652" i="2"/>
  <c r="W652" i="2"/>
  <c r="X652" i="2"/>
  <c r="Y664" i="2"/>
  <c r="V664" i="2"/>
  <c r="U664" i="2"/>
  <c r="I664" i="2" s="1"/>
  <c r="T664" i="2"/>
  <c r="X664" i="2"/>
  <c r="W664" i="2"/>
  <c r="Y668" i="2"/>
  <c r="V668" i="2"/>
  <c r="U668" i="2"/>
  <c r="I668" i="2" s="1"/>
  <c r="T668" i="2"/>
  <c r="W668" i="2"/>
  <c r="X668" i="2"/>
  <c r="Y680" i="2"/>
  <c r="U680" i="2"/>
  <c r="I680" i="2" s="1"/>
  <c r="X680" i="2"/>
  <c r="Y684" i="2"/>
  <c r="V684" i="2"/>
  <c r="U684" i="2"/>
  <c r="I684" i="2" s="1"/>
  <c r="T684" i="2"/>
  <c r="W684" i="2"/>
  <c r="X684" i="2"/>
  <c r="Y692" i="2"/>
  <c r="V692" i="2"/>
  <c r="W692" i="2"/>
  <c r="X692" i="2"/>
  <c r="Y696" i="2"/>
  <c r="V696" i="2"/>
  <c r="U696" i="2"/>
  <c r="I696" i="2" s="1"/>
  <c r="T696" i="2"/>
  <c r="X696" i="2"/>
  <c r="W696" i="2"/>
  <c r="Y700" i="2"/>
  <c r="V700" i="2"/>
  <c r="U700" i="2"/>
  <c r="I700" i="2" s="1"/>
  <c r="T700" i="2"/>
  <c r="W700" i="2"/>
  <c r="X700" i="2"/>
  <c r="Y708" i="2"/>
  <c r="U708" i="2"/>
  <c r="I708" i="2" s="1"/>
  <c r="W708" i="2"/>
  <c r="Y712" i="2"/>
  <c r="V712" i="2"/>
  <c r="U712" i="2"/>
  <c r="I712" i="2" s="1"/>
  <c r="T712" i="2"/>
  <c r="X712" i="2"/>
  <c r="W712" i="2"/>
  <c r="Y716" i="2"/>
  <c r="V716" i="2"/>
  <c r="U716" i="2"/>
  <c r="I716" i="2" s="1"/>
  <c r="T716" i="2"/>
  <c r="W716" i="2"/>
  <c r="X716" i="2"/>
  <c r="Y728" i="2"/>
  <c r="V728" i="2"/>
  <c r="U728" i="2"/>
  <c r="I728" i="2" s="1"/>
  <c r="T728" i="2"/>
  <c r="X728" i="2"/>
  <c r="W728" i="2"/>
  <c r="Y732" i="2"/>
  <c r="V732" i="2"/>
  <c r="U732" i="2"/>
  <c r="I732" i="2" s="1"/>
  <c r="T732" i="2"/>
  <c r="W732" i="2"/>
  <c r="X732" i="2"/>
  <c r="Y744" i="2"/>
  <c r="U744" i="2"/>
  <c r="I744" i="2" s="1"/>
  <c r="X744" i="2"/>
  <c r="Y748" i="2"/>
  <c r="V748" i="2"/>
  <c r="U748" i="2"/>
  <c r="I748" i="2" s="1"/>
  <c r="T748" i="2"/>
  <c r="W748" i="2"/>
  <c r="X748" i="2"/>
  <c r="Y756" i="2"/>
  <c r="V756" i="2"/>
  <c r="T756" i="2"/>
  <c r="X756" i="2"/>
  <c r="W756" i="2"/>
  <c r="Y760" i="2"/>
  <c r="V760" i="2"/>
  <c r="U760" i="2"/>
  <c r="I760" i="2" s="1"/>
  <c r="T760" i="2"/>
  <c r="X760" i="2"/>
  <c r="W760" i="2"/>
  <c r="Y764" i="2"/>
  <c r="V764" i="2"/>
  <c r="U764" i="2"/>
  <c r="I764" i="2" s="1"/>
  <c r="T764" i="2"/>
  <c r="W764" i="2"/>
  <c r="X764" i="2"/>
  <c r="Y772" i="2"/>
  <c r="V772" i="2"/>
  <c r="T772" i="2"/>
  <c r="X772" i="2"/>
  <c r="W772" i="2"/>
  <c r="Y776" i="2"/>
  <c r="V776" i="2"/>
  <c r="U776" i="2"/>
  <c r="I776" i="2" s="1"/>
  <c r="T776" i="2"/>
  <c r="X776" i="2"/>
  <c r="W776" i="2"/>
  <c r="Y780" i="2"/>
  <c r="V780" i="2"/>
  <c r="U780" i="2"/>
  <c r="I780" i="2" s="1"/>
  <c r="T780" i="2"/>
  <c r="W780" i="2"/>
  <c r="X780" i="2"/>
  <c r="U788" i="2"/>
  <c r="I788" i="2" s="1"/>
  <c r="Y792" i="2"/>
  <c r="V792" i="2"/>
  <c r="U792" i="2"/>
  <c r="I792" i="2" s="1"/>
  <c r="T792" i="2"/>
  <c r="X792" i="2"/>
  <c r="W792" i="2"/>
  <c r="Y796" i="2"/>
  <c r="V796" i="2"/>
  <c r="U796" i="2"/>
  <c r="I796" i="2" s="1"/>
  <c r="T796" i="2"/>
  <c r="W796" i="2"/>
  <c r="X796" i="2"/>
  <c r="Y808" i="2"/>
  <c r="U808" i="2"/>
  <c r="I808" i="2" s="1"/>
  <c r="X808" i="2"/>
  <c r="Y812" i="2"/>
  <c r="V812" i="2"/>
  <c r="U812" i="2"/>
  <c r="I812" i="2" s="1"/>
  <c r="T812" i="2"/>
  <c r="W812" i="2"/>
  <c r="X812" i="2"/>
  <c r="Y820" i="2"/>
  <c r="V820" i="2"/>
  <c r="U820" i="2"/>
  <c r="I820" i="2" s="1"/>
  <c r="T820" i="2"/>
  <c r="W820" i="2"/>
  <c r="X820" i="2"/>
  <c r="Y824" i="2"/>
  <c r="V824" i="2"/>
  <c r="U824" i="2"/>
  <c r="I824" i="2" s="1"/>
  <c r="T824" i="2"/>
  <c r="X824" i="2"/>
  <c r="W824" i="2"/>
  <c r="Y828" i="2"/>
  <c r="V828" i="2"/>
  <c r="U828" i="2"/>
  <c r="I828" i="2" s="1"/>
  <c r="T828" i="2"/>
  <c r="W828" i="2"/>
  <c r="W836" i="2"/>
  <c r="V836" i="2"/>
  <c r="U836" i="2"/>
  <c r="I836" i="2" s="1"/>
  <c r="T836" i="2"/>
  <c r="X836" i="2"/>
  <c r="Y836" i="2"/>
  <c r="W840" i="2"/>
  <c r="V840" i="2"/>
  <c r="U840" i="2"/>
  <c r="I840" i="2" s="1"/>
  <c r="T840" i="2"/>
  <c r="Y840" i="2"/>
  <c r="X840" i="2"/>
  <c r="W844" i="2"/>
  <c r="V844" i="2"/>
  <c r="U844" i="2"/>
  <c r="I844" i="2" s="1"/>
  <c r="T844" i="2"/>
  <c r="X844" i="2"/>
  <c r="Y844" i="2"/>
  <c r="Y852" i="2"/>
  <c r="W856" i="2"/>
  <c r="V856" i="2"/>
  <c r="U856" i="2"/>
  <c r="I856" i="2" s="1"/>
  <c r="T856" i="2"/>
  <c r="Y856" i="2"/>
  <c r="X856" i="2"/>
  <c r="W860" i="2"/>
  <c r="V860" i="2"/>
  <c r="U860" i="2"/>
  <c r="I860" i="2" s="1"/>
  <c r="T860" i="2"/>
  <c r="X860" i="2"/>
  <c r="Y860" i="2"/>
  <c r="W872" i="2"/>
  <c r="U872" i="2"/>
  <c r="I872" i="2" s="1"/>
  <c r="Y872" i="2"/>
  <c r="W876" i="2"/>
  <c r="V876" i="2"/>
  <c r="U876" i="2"/>
  <c r="I876" i="2" s="1"/>
  <c r="T876" i="2"/>
  <c r="X876" i="2"/>
  <c r="Y876" i="2"/>
  <c r="W884" i="2"/>
  <c r="V884" i="2"/>
  <c r="U884" i="2"/>
  <c r="I884" i="2" s="1"/>
  <c r="T884" i="2"/>
  <c r="X884" i="2"/>
  <c r="Y884" i="2"/>
  <c r="W888" i="2"/>
  <c r="V888" i="2"/>
  <c r="U888" i="2"/>
  <c r="I888" i="2" s="1"/>
  <c r="T888" i="2"/>
  <c r="Y888" i="2"/>
  <c r="X888" i="2"/>
  <c r="W892" i="2"/>
  <c r="V892" i="2"/>
  <c r="U892" i="2"/>
  <c r="I892" i="2" s="1"/>
  <c r="T892" i="2"/>
  <c r="Y892" i="2"/>
  <c r="X892" i="2"/>
  <c r="W900" i="2"/>
  <c r="V900" i="2"/>
  <c r="U900" i="2"/>
  <c r="I900" i="2" s="1"/>
  <c r="T900" i="2"/>
  <c r="X900" i="2"/>
  <c r="Y900" i="2"/>
  <c r="W904" i="2"/>
  <c r="V904" i="2"/>
  <c r="U904" i="2"/>
  <c r="I904" i="2" s="1"/>
  <c r="T904" i="2"/>
  <c r="Y904" i="2"/>
  <c r="X904" i="2"/>
  <c r="W908" i="2"/>
  <c r="V908" i="2"/>
  <c r="U908" i="2"/>
  <c r="I908" i="2" s="1"/>
  <c r="T908" i="2"/>
  <c r="X908" i="2"/>
  <c r="Y908" i="2"/>
  <c r="U916" i="2"/>
  <c r="I916" i="2" s="1"/>
  <c r="W920" i="2"/>
  <c r="V920" i="2"/>
  <c r="U920" i="2"/>
  <c r="I920" i="2" s="1"/>
  <c r="T920" i="2"/>
  <c r="Y920" i="2"/>
  <c r="X920" i="2"/>
  <c r="W924" i="2"/>
  <c r="V924" i="2"/>
  <c r="U924" i="2"/>
  <c r="I924" i="2" s="1"/>
  <c r="T924" i="2"/>
  <c r="X924" i="2"/>
  <c r="Y924" i="2"/>
  <c r="W936" i="2"/>
  <c r="U936" i="2"/>
  <c r="I936" i="2" s="1"/>
  <c r="Y936" i="2"/>
  <c r="W940" i="2"/>
  <c r="V940" i="2"/>
  <c r="U940" i="2"/>
  <c r="I940" i="2" s="1"/>
  <c r="T940" i="2"/>
  <c r="X940" i="2"/>
  <c r="Y940" i="2"/>
  <c r="W948" i="2"/>
  <c r="V948" i="2"/>
  <c r="U948" i="2"/>
  <c r="I948" i="2" s="1"/>
  <c r="T948" i="2"/>
  <c r="X948" i="2"/>
  <c r="Y948" i="2"/>
  <c r="W952" i="2"/>
  <c r="V952" i="2"/>
  <c r="U952" i="2"/>
  <c r="I952" i="2" s="1"/>
  <c r="T952" i="2"/>
  <c r="Y952" i="2"/>
  <c r="X952" i="2"/>
  <c r="W956" i="2"/>
  <c r="V956" i="2"/>
  <c r="U956" i="2"/>
  <c r="I956" i="2" s="1"/>
  <c r="T956" i="2"/>
  <c r="Y956" i="2"/>
  <c r="X956" i="2"/>
  <c r="W964" i="2"/>
  <c r="V964" i="2"/>
  <c r="U964" i="2"/>
  <c r="I964" i="2" s="1"/>
  <c r="T964" i="2"/>
  <c r="X964" i="2"/>
  <c r="Y964" i="2"/>
  <c r="W968" i="2"/>
  <c r="V968" i="2"/>
  <c r="U968" i="2"/>
  <c r="I968" i="2" s="1"/>
  <c r="T968" i="2"/>
  <c r="Y968" i="2"/>
  <c r="X968" i="2"/>
  <c r="W972" i="2"/>
  <c r="V972" i="2"/>
  <c r="U972" i="2"/>
  <c r="I972" i="2" s="1"/>
  <c r="T972" i="2"/>
  <c r="X972" i="2"/>
  <c r="Y972" i="2"/>
  <c r="Y980" i="2"/>
  <c r="W984" i="2"/>
  <c r="V984" i="2"/>
  <c r="U984" i="2"/>
  <c r="I984" i="2" s="1"/>
  <c r="T984" i="2"/>
  <c r="Y984" i="2"/>
  <c r="X984" i="2"/>
  <c r="V988" i="2"/>
  <c r="T988" i="2"/>
  <c r="Y988" i="2"/>
  <c r="V1000" i="2"/>
  <c r="T1000" i="2"/>
  <c r="X1000" i="2"/>
  <c r="W1004" i="2"/>
  <c r="V1004" i="2"/>
  <c r="U1004" i="2"/>
  <c r="I1004" i="2" s="1"/>
  <c r="T1004" i="2"/>
  <c r="X1004" i="2"/>
  <c r="Y1004" i="2"/>
  <c r="W1012" i="2"/>
  <c r="V1012" i="2"/>
  <c r="U1012" i="2"/>
  <c r="I1012" i="2" s="1"/>
  <c r="T1012" i="2"/>
  <c r="X1012" i="2"/>
  <c r="Y1012" i="2"/>
  <c r="W1016" i="2"/>
  <c r="V1016" i="2"/>
  <c r="U1016" i="2"/>
  <c r="I1016" i="2" s="1"/>
  <c r="T1016" i="2"/>
  <c r="Y1016" i="2"/>
  <c r="X1016" i="2"/>
  <c r="W1020" i="2"/>
  <c r="V1020" i="2"/>
  <c r="U1020" i="2"/>
  <c r="I1020" i="2" s="1"/>
  <c r="T1020" i="2"/>
  <c r="Y1020" i="2"/>
  <c r="X1020" i="2"/>
  <c r="W1028" i="2"/>
  <c r="V1028" i="2"/>
  <c r="U1028" i="2"/>
  <c r="I1028" i="2" s="1"/>
  <c r="T1028" i="2"/>
  <c r="X1028" i="2"/>
  <c r="Y1028" i="2"/>
  <c r="W1032" i="2"/>
  <c r="V1032" i="2"/>
  <c r="U1032" i="2"/>
  <c r="I1032" i="2" s="1"/>
  <c r="T1032" i="2"/>
  <c r="Y1032" i="2"/>
  <c r="X1032" i="2"/>
  <c r="W1036" i="2"/>
  <c r="V1036" i="2"/>
  <c r="U1036" i="2"/>
  <c r="I1036" i="2" s="1"/>
  <c r="T1036" i="2"/>
  <c r="X1036" i="2"/>
  <c r="Y1036" i="2"/>
  <c r="U1044" i="2"/>
  <c r="I1044" i="2" s="1"/>
  <c r="T1044" i="2"/>
  <c r="W1048" i="2"/>
  <c r="V1048" i="2"/>
  <c r="U1048" i="2"/>
  <c r="I1048" i="2" s="1"/>
  <c r="T1048" i="2"/>
  <c r="Y1048" i="2"/>
  <c r="X1048" i="2"/>
  <c r="V1052" i="2"/>
  <c r="T1052" i="2"/>
  <c r="Y1052" i="2"/>
  <c r="V1064" i="2"/>
  <c r="T1064" i="2"/>
  <c r="X1064" i="2"/>
  <c r="W1068" i="2"/>
  <c r="V1068" i="2"/>
  <c r="U1068" i="2"/>
  <c r="I1068" i="2" s="1"/>
  <c r="T1068" i="2"/>
  <c r="X1068" i="2"/>
  <c r="Y1068" i="2"/>
  <c r="W1076" i="2"/>
  <c r="V1076" i="2"/>
  <c r="U1076" i="2"/>
  <c r="I1076" i="2" s="1"/>
  <c r="T1076" i="2"/>
  <c r="X1076" i="2"/>
  <c r="Y1076" i="2"/>
  <c r="W1080" i="2"/>
  <c r="V1080" i="2"/>
  <c r="U1080" i="2"/>
  <c r="I1080" i="2" s="1"/>
  <c r="T1080" i="2"/>
  <c r="Y1080" i="2"/>
  <c r="X1080" i="2"/>
  <c r="W1084" i="2"/>
  <c r="V1084" i="2"/>
  <c r="U1084" i="2"/>
  <c r="I1084" i="2" s="1"/>
  <c r="T1084" i="2"/>
  <c r="Y1084" i="2"/>
  <c r="X1084" i="2"/>
  <c r="W1092" i="2"/>
  <c r="V1092" i="2"/>
  <c r="U1092" i="2"/>
  <c r="I1092" i="2" s="1"/>
  <c r="T1092" i="2"/>
  <c r="X1092" i="2"/>
  <c r="Y1092" i="2"/>
  <c r="W1096" i="2"/>
  <c r="V1096" i="2"/>
  <c r="U1096" i="2"/>
  <c r="I1096" i="2" s="1"/>
  <c r="T1096" i="2"/>
  <c r="Y1096" i="2"/>
  <c r="X1096" i="2"/>
  <c r="W1100" i="2"/>
  <c r="V1100" i="2"/>
  <c r="U1100" i="2"/>
  <c r="I1100" i="2" s="1"/>
  <c r="T1100" i="2"/>
  <c r="X1100" i="2"/>
  <c r="Y1100" i="2"/>
  <c r="V1108" i="2"/>
  <c r="Y1108" i="2"/>
  <c r="W1112" i="2"/>
  <c r="V1112" i="2"/>
  <c r="U1112" i="2"/>
  <c r="I1112" i="2" s="1"/>
  <c r="T1112" i="2"/>
  <c r="Y1112" i="2"/>
  <c r="X1112" i="2"/>
  <c r="W1116" i="2"/>
  <c r="V1116" i="2"/>
  <c r="T1116" i="2"/>
  <c r="X1116" i="2"/>
  <c r="Y1116" i="2"/>
  <c r="W1128" i="2"/>
  <c r="V1128" i="2"/>
  <c r="U1128" i="2"/>
  <c r="I1128" i="2" s="1"/>
  <c r="Y1128" i="2"/>
  <c r="X1128" i="2"/>
  <c r="W1132" i="2"/>
  <c r="V1132" i="2"/>
  <c r="U1132" i="2"/>
  <c r="I1132" i="2" s="1"/>
  <c r="T1132" i="2"/>
  <c r="X1132" i="2"/>
  <c r="Y1132" i="2"/>
  <c r="W1140" i="2"/>
  <c r="V1140" i="2"/>
  <c r="U1140" i="2"/>
  <c r="I1140" i="2" s="1"/>
  <c r="T1140" i="2"/>
  <c r="X1140" i="2"/>
  <c r="Y1140" i="2"/>
  <c r="W1144" i="2"/>
  <c r="V1144" i="2"/>
  <c r="U1144" i="2"/>
  <c r="I1144" i="2" s="1"/>
  <c r="T1144" i="2"/>
  <c r="Y1144" i="2"/>
  <c r="X1144" i="2"/>
  <c r="W1148" i="2"/>
  <c r="V1148" i="2"/>
  <c r="U1148" i="2"/>
  <c r="I1148" i="2" s="1"/>
  <c r="T1148" i="2"/>
  <c r="Y1148" i="2"/>
  <c r="X1148" i="2"/>
  <c r="W1156" i="2"/>
  <c r="V1156" i="2"/>
  <c r="U1156" i="2"/>
  <c r="I1156" i="2" s="1"/>
  <c r="T1156" i="2"/>
  <c r="X1156" i="2"/>
  <c r="Y1156" i="2"/>
  <c r="W1160" i="2"/>
  <c r="V1160" i="2"/>
  <c r="U1160" i="2"/>
  <c r="I1160" i="2" s="1"/>
  <c r="T1160" i="2"/>
  <c r="Y1160" i="2"/>
  <c r="X1160" i="2"/>
  <c r="W1164" i="2"/>
  <c r="V1164" i="2"/>
  <c r="U1164" i="2"/>
  <c r="I1164" i="2" s="1"/>
  <c r="T1164" i="2"/>
  <c r="X1164" i="2"/>
  <c r="Y1164" i="2"/>
  <c r="W1172" i="2"/>
  <c r="V1172" i="2"/>
  <c r="X1172" i="2"/>
  <c r="Y1172" i="2"/>
  <c r="W1176" i="2"/>
  <c r="V1176" i="2"/>
  <c r="U1176" i="2"/>
  <c r="I1176" i="2" s="1"/>
  <c r="T1176" i="2"/>
  <c r="Y1176" i="2"/>
  <c r="X1176" i="2"/>
  <c r="W1180" i="2"/>
  <c r="U1180" i="2"/>
  <c r="I1180" i="2" s="1"/>
  <c r="T1180" i="2"/>
  <c r="X1180" i="2"/>
  <c r="W1192" i="2"/>
  <c r="V1192" i="2"/>
  <c r="U1192" i="2"/>
  <c r="I1192" i="2" s="1"/>
  <c r="Y1192" i="2"/>
  <c r="X1192" i="2"/>
  <c r="W1196" i="2"/>
  <c r="V1196" i="2"/>
  <c r="U1196" i="2"/>
  <c r="I1196" i="2" s="1"/>
  <c r="T1196" i="2"/>
  <c r="X1196" i="2"/>
  <c r="Y1196" i="2"/>
  <c r="W1204" i="2"/>
  <c r="V1204" i="2"/>
  <c r="U1204" i="2"/>
  <c r="I1204" i="2" s="1"/>
  <c r="T1204" i="2"/>
  <c r="X1204" i="2"/>
  <c r="Y1204" i="2"/>
  <c r="W1208" i="2"/>
  <c r="V1208" i="2"/>
  <c r="U1208" i="2"/>
  <c r="I1208" i="2" s="1"/>
  <c r="T1208" i="2"/>
  <c r="Y1208" i="2"/>
  <c r="X1208" i="2"/>
  <c r="W1212" i="2"/>
  <c r="V1212" i="2"/>
  <c r="U1212" i="2"/>
  <c r="I1212" i="2" s="1"/>
  <c r="T1212" i="2"/>
  <c r="Y1212" i="2"/>
  <c r="X1212" i="2"/>
  <c r="W1220" i="2"/>
  <c r="V1220" i="2"/>
  <c r="U1220" i="2"/>
  <c r="I1220" i="2" s="1"/>
  <c r="T1220" i="2"/>
  <c r="X1220" i="2"/>
  <c r="Y1220" i="2"/>
  <c r="W1224" i="2"/>
  <c r="V1224" i="2"/>
  <c r="U1224" i="2"/>
  <c r="I1224" i="2" s="1"/>
  <c r="T1224" i="2"/>
  <c r="Y1224" i="2"/>
  <c r="X1224" i="2"/>
  <c r="W1228" i="2"/>
  <c r="V1228" i="2"/>
  <c r="U1228" i="2"/>
  <c r="I1228" i="2" s="1"/>
  <c r="T1228" i="2"/>
  <c r="X1228" i="2"/>
  <c r="Y1228" i="2"/>
  <c r="W1236" i="2"/>
  <c r="T1236" i="2"/>
  <c r="X1236" i="2"/>
  <c r="W1240" i="2"/>
  <c r="V1240" i="2"/>
  <c r="U1240" i="2"/>
  <c r="I1240" i="2" s="1"/>
  <c r="T1240" i="2"/>
  <c r="Y1240" i="2"/>
  <c r="X1240" i="2"/>
  <c r="W1244" i="2"/>
  <c r="V1244" i="2"/>
  <c r="U1244" i="2"/>
  <c r="I1244" i="2" s="1"/>
  <c r="T1244" i="2"/>
  <c r="X1244" i="2"/>
  <c r="Y1244" i="2"/>
  <c r="W1256" i="2"/>
  <c r="V1256" i="2"/>
  <c r="U1256" i="2"/>
  <c r="I1256" i="2" s="1"/>
  <c r="T1256" i="2"/>
  <c r="Y1256" i="2"/>
  <c r="X1256" i="2"/>
  <c r="W1260" i="2"/>
  <c r="V1260" i="2"/>
  <c r="U1260" i="2"/>
  <c r="I1260" i="2" s="1"/>
  <c r="T1260" i="2"/>
  <c r="X1260" i="2"/>
  <c r="Y1260" i="2"/>
  <c r="W1268" i="2"/>
  <c r="V1268" i="2"/>
  <c r="U1268" i="2"/>
  <c r="I1268" i="2" s="1"/>
  <c r="T1268" i="2"/>
  <c r="X1268" i="2"/>
  <c r="Y1268" i="2"/>
  <c r="W1272" i="2"/>
  <c r="V1272" i="2"/>
  <c r="U1272" i="2"/>
  <c r="I1272" i="2" s="1"/>
  <c r="T1272" i="2"/>
  <c r="Y1272" i="2"/>
  <c r="X1272" i="2"/>
  <c r="W1276" i="2"/>
  <c r="V1276" i="2"/>
  <c r="U1276" i="2"/>
  <c r="I1276" i="2" s="1"/>
  <c r="T1276" i="2"/>
  <c r="X1276" i="2"/>
  <c r="Y1276" i="2"/>
  <c r="W1284" i="2"/>
  <c r="V1284" i="2"/>
  <c r="U1284" i="2"/>
  <c r="I1284" i="2" s="1"/>
  <c r="T1284" i="2"/>
  <c r="X1284" i="2"/>
  <c r="Y1284" i="2"/>
  <c r="W1288" i="2"/>
  <c r="V1288" i="2"/>
  <c r="U1288" i="2"/>
  <c r="I1288" i="2" s="1"/>
  <c r="T1288" i="2"/>
  <c r="Y1288" i="2"/>
  <c r="X1288" i="2"/>
  <c r="W1292" i="2"/>
  <c r="V1292" i="2"/>
  <c r="U1292" i="2"/>
  <c r="I1292" i="2" s="1"/>
  <c r="T1292" i="2"/>
  <c r="X1292" i="2"/>
  <c r="Y1292" i="2"/>
  <c r="U1300" i="2"/>
  <c r="I1300" i="2" s="1"/>
  <c r="T1300" i="2"/>
  <c r="W1304" i="2"/>
  <c r="V1304" i="2"/>
  <c r="U1304" i="2"/>
  <c r="I1304" i="2" s="1"/>
  <c r="T1304" i="2"/>
  <c r="Y1304" i="2"/>
  <c r="X1304" i="2"/>
  <c r="W1308" i="2"/>
  <c r="V1308" i="2"/>
  <c r="U1308" i="2"/>
  <c r="I1308" i="2" s="1"/>
  <c r="T1308" i="2"/>
  <c r="X1308" i="2"/>
  <c r="Y1308" i="2"/>
  <c r="T1316" i="2"/>
  <c r="W1320" i="2"/>
  <c r="V1320" i="2"/>
  <c r="U1320" i="2"/>
  <c r="I1320" i="2" s="1"/>
  <c r="T1320" i="2"/>
  <c r="Y1320" i="2"/>
  <c r="X1320" i="2"/>
  <c r="W1324" i="2"/>
  <c r="V1324" i="2"/>
  <c r="U1324" i="2"/>
  <c r="I1324" i="2" s="1"/>
  <c r="T1324" i="2"/>
  <c r="X1324" i="2"/>
  <c r="Y1324" i="2"/>
  <c r="W1332" i="2"/>
  <c r="V1332" i="2"/>
  <c r="U1332" i="2"/>
  <c r="I1332" i="2" s="1"/>
  <c r="T1332" i="2"/>
  <c r="X1332" i="2"/>
  <c r="Y1332" i="2"/>
  <c r="W1336" i="2"/>
  <c r="V1336" i="2"/>
  <c r="U1336" i="2"/>
  <c r="I1336" i="2" s="1"/>
  <c r="T1336" i="2"/>
  <c r="Y1336" i="2"/>
  <c r="X1336" i="2"/>
  <c r="W1340" i="2"/>
  <c r="V1340" i="2"/>
  <c r="U1340" i="2"/>
  <c r="I1340" i="2" s="1"/>
  <c r="T1340" i="2"/>
  <c r="X1340" i="2"/>
  <c r="Y1340" i="2"/>
  <c r="W1348" i="2"/>
  <c r="V1348" i="2"/>
  <c r="U1348" i="2"/>
  <c r="I1348" i="2" s="1"/>
  <c r="T1348" i="2"/>
  <c r="Y1348" i="2"/>
  <c r="X1348" i="2"/>
  <c r="W1352" i="2"/>
  <c r="V1352" i="2"/>
  <c r="U1352" i="2"/>
  <c r="I1352" i="2" s="1"/>
  <c r="T1352" i="2"/>
  <c r="Y1352" i="2"/>
  <c r="X1352" i="2"/>
  <c r="W1356" i="2"/>
  <c r="V1356" i="2"/>
  <c r="U1356" i="2"/>
  <c r="I1356" i="2" s="1"/>
  <c r="T1356" i="2"/>
  <c r="X1356" i="2"/>
  <c r="Y1356" i="2"/>
  <c r="V1364" i="2"/>
  <c r="U1364" i="2"/>
  <c r="I1364" i="2" s="1"/>
  <c r="X1364" i="2"/>
  <c r="W1368" i="2"/>
  <c r="V1368" i="2"/>
  <c r="U1368" i="2"/>
  <c r="I1368" i="2" s="1"/>
  <c r="T1368" i="2"/>
  <c r="Y1368" i="2"/>
  <c r="X1368" i="2"/>
  <c r="W1372" i="2"/>
  <c r="V1372" i="2"/>
  <c r="U1372" i="2"/>
  <c r="I1372" i="2" s="1"/>
  <c r="T1372" i="2"/>
  <c r="X1372" i="2"/>
  <c r="Y1372" i="2"/>
  <c r="T1380" i="2"/>
  <c r="W1384" i="2"/>
  <c r="V1384" i="2"/>
  <c r="U1384" i="2"/>
  <c r="I1384" i="2" s="1"/>
  <c r="T1384" i="2"/>
  <c r="Y1384" i="2"/>
  <c r="X1384" i="2"/>
  <c r="W1388" i="2"/>
  <c r="V1388" i="2"/>
  <c r="U1388" i="2"/>
  <c r="I1388" i="2" s="1"/>
  <c r="T1388" i="2"/>
  <c r="X1388" i="2"/>
  <c r="Y1388" i="2"/>
  <c r="W1396" i="2"/>
  <c r="V1396" i="2"/>
  <c r="U1396" i="2"/>
  <c r="I1396" i="2" s="1"/>
  <c r="T1396" i="2"/>
  <c r="Y1396" i="2"/>
  <c r="X1396" i="2"/>
  <c r="W1400" i="2"/>
  <c r="V1400" i="2"/>
  <c r="U1400" i="2"/>
  <c r="I1400" i="2" s="1"/>
  <c r="T1400" i="2"/>
  <c r="Y1400" i="2"/>
  <c r="X1400" i="2"/>
  <c r="W1404" i="2"/>
  <c r="V1404" i="2"/>
  <c r="U1404" i="2"/>
  <c r="I1404" i="2" s="1"/>
  <c r="T1404" i="2"/>
  <c r="X1404" i="2"/>
  <c r="Y1404" i="2"/>
  <c r="W1412" i="2"/>
  <c r="V1412" i="2"/>
  <c r="U1412" i="2"/>
  <c r="I1412" i="2" s="1"/>
  <c r="T1412" i="2"/>
  <c r="X1412" i="2"/>
  <c r="Y1412" i="2"/>
  <c r="W1416" i="2"/>
  <c r="V1416" i="2"/>
  <c r="U1416" i="2"/>
  <c r="I1416" i="2" s="1"/>
  <c r="T1416" i="2"/>
  <c r="Y1416" i="2"/>
  <c r="X1416" i="2"/>
  <c r="W1420" i="2"/>
  <c r="V1420" i="2"/>
  <c r="U1420" i="2"/>
  <c r="I1420" i="2" s="1"/>
  <c r="T1420" i="2"/>
  <c r="X1420" i="2"/>
  <c r="Y1420" i="2"/>
  <c r="W1428" i="2"/>
  <c r="V1428" i="2"/>
  <c r="X1428" i="2"/>
  <c r="Y1428" i="2"/>
  <c r="W1432" i="2"/>
  <c r="V1432" i="2"/>
  <c r="U1432" i="2"/>
  <c r="I1432" i="2" s="1"/>
  <c r="T1432" i="2"/>
  <c r="Y1432" i="2"/>
  <c r="X1432" i="2"/>
  <c r="W1436" i="2"/>
  <c r="V1436" i="2"/>
  <c r="U1436" i="2"/>
  <c r="I1436" i="2" s="1"/>
  <c r="T1436" i="2"/>
  <c r="X1436" i="2"/>
  <c r="Y1436" i="2"/>
  <c r="W1448" i="2"/>
  <c r="V1448" i="2"/>
  <c r="U1448" i="2"/>
  <c r="I1448" i="2" s="1"/>
  <c r="T1448" i="2"/>
  <c r="Y1448" i="2"/>
  <c r="X1448" i="2"/>
  <c r="W1452" i="2"/>
  <c r="V1452" i="2"/>
  <c r="U1452" i="2"/>
  <c r="I1452" i="2" s="1"/>
  <c r="T1452" i="2"/>
  <c r="X1452" i="2"/>
  <c r="Y1452" i="2"/>
  <c r="W1460" i="2"/>
  <c r="V1460" i="2"/>
  <c r="U1460" i="2"/>
  <c r="I1460" i="2" s="1"/>
  <c r="T1460" i="2"/>
  <c r="X1460" i="2"/>
  <c r="W1464" i="2"/>
  <c r="V1464" i="2"/>
  <c r="U1464" i="2"/>
  <c r="I1464" i="2" s="1"/>
  <c r="T1464" i="2"/>
  <c r="Y1464" i="2"/>
  <c r="X1464" i="2"/>
  <c r="W1468" i="2"/>
  <c r="V1468" i="2"/>
  <c r="U1468" i="2"/>
  <c r="I1468" i="2" s="1"/>
  <c r="T1468" i="2"/>
  <c r="X1468" i="2"/>
  <c r="Y1468" i="2"/>
  <c r="W1476" i="2"/>
  <c r="V1476" i="2"/>
  <c r="U1476" i="2"/>
  <c r="I1476" i="2" s="1"/>
  <c r="T1476" i="2"/>
  <c r="Y1476" i="2"/>
  <c r="X1476" i="2"/>
  <c r="W1480" i="2"/>
  <c r="V1480" i="2"/>
  <c r="U1480" i="2"/>
  <c r="I1480" i="2" s="1"/>
  <c r="T1480" i="2"/>
  <c r="Y1480" i="2"/>
  <c r="X1480" i="2"/>
  <c r="W1484" i="2"/>
  <c r="V1484" i="2"/>
  <c r="U1484" i="2"/>
  <c r="I1484" i="2" s="1"/>
  <c r="T1484" i="2"/>
  <c r="X1484" i="2"/>
  <c r="Y1484" i="2"/>
  <c r="U1492" i="2"/>
  <c r="I1492" i="2" s="1"/>
  <c r="T1492" i="2"/>
  <c r="W1496" i="2"/>
  <c r="V1496" i="2"/>
  <c r="U1496" i="2"/>
  <c r="I1496" i="2" s="1"/>
  <c r="T1496" i="2"/>
  <c r="Y1496" i="2"/>
  <c r="X1496" i="2"/>
  <c r="W1500" i="2"/>
  <c r="V1500" i="2"/>
  <c r="U1500" i="2"/>
  <c r="I1500" i="2" s="1"/>
  <c r="T1500" i="2"/>
  <c r="X1500" i="2"/>
  <c r="Y1500" i="2"/>
  <c r="Y1508" i="2"/>
  <c r="W1512" i="2"/>
  <c r="V1512" i="2"/>
  <c r="U1512" i="2"/>
  <c r="I1512" i="2" s="1"/>
  <c r="T1512" i="2"/>
  <c r="Y1512" i="2"/>
  <c r="X1512" i="2"/>
  <c r="W1516" i="2"/>
  <c r="V1516" i="2"/>
  <c r="U1516" i="2"/>
  <c r="I1516" i="2" s="1"/>
  <c r="T1516" i="2"/>
  <c r="X1516" i="2"/>
  <c r="Y1516" i="2"/>
  <c r="W1524" i="2"/>
  <c r="V1524" i="2"/>
  <c r="U1524" i="2"/>
  <c r="I1524" i="2" s="1"/>
  <c r="T1524" i="2"/>
  <c r="X1524" i="2"/>
  <c r="Y1524" i="2"/>
  <c r="W1528" i="2"/>
  <c r="V1528" i="2"/>
  <c r="U1528" i="2"/>
  <c r="I1528" i="2" s="1"/>
  <c r="T1528" i="2"/>
  <c r="Y1528" i="2"/>
  <c r="X1528" i="2"/>
  <c r="W1532" i="2"/>
  <c r="V1532" i="2"/>
  <c r="U1532" i="2"/>
  <c r="I1532" i="2" s="1"/>
  <c r="T1532" i="2"/>
  <c r="X1532" i="2"/>
  <c r="Y1532" i="2"/>
  <c r="W1540" i="2"/>
  <c r="V1540" i="2"/>
  <c r="U1540" i="2"/>
  <c r="I1540" i="2" s="1"/>
  <c r="T1540" i="2"/>
  <c r="X1540" i="2"/>
  <c r="Y1540" i="2"/>
  <c r="W1544" i="2"/>
  <c r="V1544" i="2"/>
  <c r="U1544" i="2"/>
  <c r="I1544" i="2" s="1"/>
  <c r="T1544" i="2"/>
  <c r="Y1544" i="2"/>
  <c r="X1544" i="2"/>
  <c r="W1548" i="2"/>
  <c r="V1548" i="2"/>
  <c r="U1548" i="2"/>
  <c r="I1548" i="2" s="1"/>
  <c r="T1548" i="2"/>
  <c r="X1548" i="2"/>
  <c r="Y1548" i="2"/>
  <c r="W1556" i="2"/>
  <c r="T1556" i="2"/>
  <c r="X1556" i="2"/>
  <c r="W1560" i="2"/>
  <c r="V1560" i="2"/>
  <c r="U1560" i="2"/>
  <c r="I1560" i="2" s="1"/>
  <c r="T1560" i="2"/>
  <c r="Y1560" i="2"/>
  <c r="X1560" i="2"/>
  <c r="W1564" i="2"/>
  <c r="V1564" i="2"/>
  <c r="U1564" i="2"/>
  <c r="I1564" i="2" s="1"/>
  <c r="T1564" i="2"/>
  <c r="X1564" i="2"/>
  <c r="Y1564" i="2"/>
  <c r="W1572" i="2"/>
  <c r="W1576" i="2"/>
  <c r="V1576" i="2"/>
  <c r="U1576" i="2"/>
  <c r="I1576" i="2" s="1"/>
  <c r="T1576" i="2"/>
  <c r="Y1576" i="2"/>
  <c r="X1576" i="2"/>
  <c r="W1580" i="2"/>
  <c r="V1580" i="2"/>
  <c r="U1580" i="2"/>
  <c r="I1580" i="2" s="1"/>
  <c r="T1580" i="2"/>
  <c r="X1580" i="2"/>
  <c r="Y1580" i="2"/>
  <c r="W1588" i="2"/>
  <c r="V1588" i="2"/>
  <c r="U1588" i="2"/>
  <c r="I1588" i="2" s="1"/>
  <c r="T1588" i="2"/>
  <c r="X1588" i="2"/>
  <c r="Y1588" i="2"/>
  <c r="W1592" i="2"/>
  <c r="V1592" i="2"/>
  <c r="U1592" i="2"/>
  <c r="I1592" i="2" s="1"/>
  <c r="T1592" i="2"/>
  <c r="Y1592" i="2"/>
  <c r="X1592" i="2"/>
  <c r="W1596" i="2"/>
  <c r="V1596" i="2"/>
  <c r="U1596" i="2"/>
  <c r="I1596" i="2" s="1"/>
  <c r="T1596" i="2"/>
  <c r="X1596" i="2"/>
  <c r="Y1596" i="2"/>
  <c r="W1604" i="2"/>
  <c r="V1604" i="2"/>
  <c r="U1604" i="2"/>
  <c r="I1604" i="2" s="1"/>
  <c r="T1604" i="2"/>
  <c r="Y1604" i="2"/>
  <c r="X1604" i="2"/>
  <c r="W1608" i="2"/>
  <c r="V1608" i="2"/>
  <c r="U1608" i="2"/>
  <c r="I1608" i="2" s="1"/>
  <c r="T1608" i="2"/>
  <c r="Y1608" i="2"/>
  <c r="X1608" i="2"/>
  <c r="W1612" i="2"/>
  <c r="V1612" i="2"/>
  <c r="U1612" i="2"/>
  <c r="I1612" i="2" s="1"/>
  <c r="T1612" i="2"/>
  <c r="X1612" i="2"/>
  <c r="Y1612" i="2"/>
  <c r="W1620" i="2"/>
  <c r="V1620" i="2"/>
  <c r="U1620" i="2"/>
  <c r="I1620" i="2" s="1"/>
  <c r="T1620" i="2"/>
  <c r="Y1620" i="2"/>
  <c r="X1620" i="2"/>
  <c r="W1624" i="2"/>
  <c r="V1624" i="2"/>
  <c r="U1624" i="2"/>
  <c r="I1624" i="2" s="1"/>
  <c r="T1624" i="2"/>
  <c r="Y1624" i="2"/>
  <c r="X1624" i="2"/>
  <c r="W1628" i="2"/>
  <c r="V1628" i="2"/>
  <c r="U1628" i="2"/>
  <c r="I1628" i="2" s="1"/>
  <c r="T1628" i="2"/>
  <c r="X1628" i="2"/>
  <c r="Y1628" i="2"/>
  <c r="W1636" i="2"/>
  <c r="W1640" i="2"/>
  <c r="V1640" i="2"/>
  <c r="U1640" i="2"/>
  <c r="I1640" i="2" s="1"/>
  <c r="T1640" i="2"/>
  <c r="Y1640" i="2"/>
  <c r="X1640" i="2"/>
  <c r="W1644" i="2"/>
  <c r="V1644" i="2"/>
  <c r="U1644" i="2"/>
  <c r="I1644" i="2" s="1"/>
  <c r="T1644" i="2"/>
  <c r="X1644" i="2"/>
  <c r="Y1644" i="2"/>
  <c r="W1652" i="2"/>
  <c r="V1652" i="2"/>
  <c r="U1652" i="2"/>
  <c r="I1652" i="2" s="1"/>
  <c r="T1652" i="2"/>
  <c r="Y1652" i="2"/>
  <c r="X1652" i="2"/>
  <c r="W1656" i="2"/>
  <c r="V1656" i="2"/>
  <c r="U1656" i="2"/>
  <c r="I1656" i="2" s="1"/>
  <c r="T1656" i="2"/>
  <c r="Y1656" i="2"/>
  <c r="X1656" i="2"/>
  <c r="W1660" i="2"/>
  <c r="V1660" i="2"/>
  <c r="U1660" i="2"/>
  <c r="I1660" i="2" s="1"/>
  <c r="T1660" i="2"/>
  <c r="X1660" i="2"/>
  <c r="Y1660" i="2"/>
  <c r="W1668" i="2"/>
  <c r="V1668" i="2"/>
  <c r="U1668" i="2"/>
  <c r="I1668" i="2" s="1"/>
  <c r="T1668" i="2"/>
  <c r="X1668" i="2"/>
  <c r="Y1668" i="2"/>
  <c r="W1672" i="2"/>
  <c r="V1672" i="2"/>
  <c r="U1672" i="2"/>
  <c r="I1672" i="2" s="1"/>
  <c r="T1672" i="2"/>
  <c r="Y1672" i="2"/>
  <c r="X1672" i="2"/>
  <c r="W1676" i="2"/>
  <c r="V1676" i="2"/>
  <c r="U1676" i="2"/>
  <c r="I1676" i="2" s="1"/>
  <c r="T1676" i="2"/>
  <c r="X1676" i="2"/>
  <c r="Y1676" i="2"/>
  <c r="W1684" i="2"/>
  <c r="V1684" i="2"/>
  <c r="U1684" i="2"/>
  <c r="I1684" i="2" s="1"/>
  <c r="T1684" i="2"/>
  <c r="X1684" i="2"/>
  <c r="Y1684" i="2"/>
  <c r="W1688" i="2"/>
  <c r="V1688" i="2"/>
  <c r="U1688" i="2"/>
  <c r="I1688" i="2" s="1"/>
  <c r="T1688" i="2"/>
  <c r="Y1688" i="2"/>
  <c r="X1688" i="2"/>
  <c r="W1692" i="2"/>
  <c r="V1692" i="2"/>
  <c r="U1692" i="2"/>
  <c r="I1692" i="2" s="1"/>
  <c r="T1692" i="2"/>
  <c r="X1692" i="2"/>
  <c r="Y1692" i="2"/>
  <c r="W1700" i="2"/>
  <c r="W1704" i="2"/>
  <c r="V1704" i="2"/>
  <c r="U1704" i="2"/>
  <c r="I1704" i="2" s="1"/>
  <c r="T1704" i="2"/>
  <c r="Y1704" i="2"/>
  <c r="X1704" i="2"/>
  <c r="W1708" i="2"/>
  <c r="V1708" i="2"/>
  <c r="U1708" i="2"/>
  <c r="I1708" i="2" s="1"/>
  <c r="T1708" i="2"/>
  <c r="X1708" i="2"/>
  <c r="Y1708" i="2"/>
  <c r="W1716" i="2"/>
  <c r="V1716" i="2"/>
  <c r="U1716" i="2"/>
  <c r="I1716" i="2" s="1"/>
  <c r="T1716" i="2"/>
  <c r="X1716" i="2"/>
  <c r="Y1716" i="2"/>
  <c r="W1720" i="2"/>
  <c r="V1720" i="2"/>
  <c r="U1720" i="2"/>
  <c r="I1720" i="2" s="1"/>
  <c r="T1720" i="2"/>
  <c r="Y1720" i="2"/>
  <c r="X1720" i="2"/>
  <c r="W1724" i="2"/>
  <c r="V1724" i="2"/>
  <c r="U1724" i="2"/>
  <c r="I1724" i="2" s="1"/>
  <c r="T1724" i="2"/>
  <c r="X1724" i="2"/>
  <c r="Y1724" i="2"/>
  <c r="W1732" i="2"/>
  <c r="V1732" i="2"/>
  <c r="U1732" i="2"/>
  <c r="I1732" i="2" s="1"/>
  <c r="T1732" i="2"/>
  <c r="Y1732" i="2"/>
  <c r="X1732" i="2"/>
  <c r="W1736" i="2"/>
  <c r="V1736" i="2"/>
  <c r="U1736" i="2"/>
  <c r="I1736" i="2" s="1"/>
  <c r="T1736" i="2"/>
  <c r="Y1736" i="2"/>
  <c r="X1736" i="2"/>
  <c r="W1740" i="2"/>
  <c r="V1740" i="2"/>
  <c r="U1740" i="2"/>
  <c r="I1740" i="2" s="1"/>
  <c r="T1740" i="2"/>
  <c r="X1740" i="2"/>
  <c r="Y1740" i="2"/>
  <c r="W1748" i="2"/>
  <c r="V1748" i="2"/>
  <c r="U1748" i="2"/>
  <c r="I1748" i="2" s="1"/>
  <c r="T1748" i="2"/>
  <c r="Y1748" i="2"/>
  <c r="X1748" i="2"/>
  <c r="W1752" i="2"/>
  <c r="V1752" i="2"/>
  <c r="U1752" i="2"/>
  <c r="I1752" i="2" s="1"/>
  <c r="T1752" i="2"/>
  <c r="Y1752" i="2"/>
  <c r="X1752" i="2"/>
  <c r="W1756" i="2"/>
  <c r="V1756" i="2"/>
  <c r="U1756" i="2"/>
  <c r="I1756" i="2" s="1"/>
  <c r="T1756" i="2"/>
  <c r="X1756" i="2"/>
  <c r="Y1756" i="2"/>
  <c r="W1764" i="2"/>
  <c r="W1768" i="2"/>
  <c r="V1768" i="2"/>
  <c r="U1768" i="2"/>
  <c r="I1768" i="2" s="1"/>
  <c r="T1768" i="2"/>
  <c r="Y1768" i="2"/>
  <c r="X1768" i="2"/>
  <c r="W1772" i="2"/>
  <c r="V1772" i="2"/>
  <c r="U1772" i="2"/>
  <c r="I1772" i="2" s="1"/>
  <c r="T1772" i="2"/>
  <c r="X1772" i="2"/>
  <c r="Y1772" i="2"/>
  <c r="W1780" i="2"/>
  <c r="V1780" i="2"/>
  <c r="U1780" i="2"/>
  <c r="I1780" i="2" s="1"/>
  <c r="T1780" i="2"/>
  <c r="X1780" i="2"/>
  <c r="Y1780" i="2"/>
  <c r="W1784" i="2"/>
  <c r="V1784" i="2"/>
  <c r="U1784" i="2"/>
  <c r="I1784" i="2" s="1"/>
  <c r="T1784" i="2"/>
  <c r="Y1784" i="2"/>
  <c r="X1784" i="2"/>
  <c r="W1788" i="2"/>
  <c r="V1788" i="2"/>
  <c r="U1788" i="2"/>
  <c r="I1788" i="2" s="1"/>
  <c r="T1788" i="2"/>
  <c r="X1788" i="2"/>
  <c r="Y1788" i="2"/>
  <c r="W1796" i="2"/>
  <c r="V1796" i="2"/>
  <c r="U1796" i="2"/>
  <c r="I1796" i="2" s="1"/>
  <c r="T1796" i="2"/>
  <c r="X1796" i="2"/>
  <c r="Y1796" i="2"/>
  <c r="W1800" i="2"/>
  <c r="V1800" i="2"/>
  <c r="U1800" i="2"/>
  <c r="I1800" i="2" s="1"/>
  <c r="T1800" i="2"/>
  <c r="Y1800" i="2"/>
  <c r="X1800" i="2"/>
  <c r="W1804" i="2"/>
  <c r="V1804" i="2"/>
  <c r="U1804" i="2"/>
  <c r="I1804" i="2" s="1"/>
  <c r="T1804" i="2"/>
  <c r="X1804" i="2"/>
  <c r="W1812" i="2"/>
  <c r="V1812" i="2"/>
  <c r="U1812" i="2"/>
  <c r="I1812" i="2" s="1"/>
  <c r="T1812" i="2"/>
  <c r="X1812" i="2"/>
  <c r="Y1812" i="2"/>
  <c r="W1816" i="2"/>
  <c r="V1816" i="2"/>
  <c r="U1816" i="2"/>
  <c r="I1816" i="2" s="1"/>
  <c r="T1816" i="2"/>
  <c r="Y1816" i="2"/>
  <c r="X1816" i="2"/>
  <c r="W1820" i="2"/>
  <c r="V1820" i="2"/>
  <c r="U1820" i="2"/>
  <c r="I1820" i="2" s="1"/>
  <c r="T1820" i="2"/>
  <c r="X1820" i="2"/>
  <c r="Y1820" i="2"/>
  <c r="X1828" i="2"/>
  <c r="W1832" i="2"/>
  <c r="V1832" i="2"/>
  <c r="U1832" i="2"/>
  <c r="I1832" i="2" s="1"/>
  <c r="T1832" i="2"/>
  <c r="Y1832" i="2"/>
  <c r="X1832" i="2"/>
  <c r="W1836" i="2"/>
  <c r="V1836" i="2"/>
  <c r="U1836" i="2"/>
  <c r="I1836" i="2" s="1"/>
  <c r="T1836" i="2"/>
  <c r="X1836" i="2"/>
  <c r="Y1836" i="2"/>
  <c r="W1844" i="2"/>
  <c r="V1844" i="2"/>
  <c r="U1844" i="2"/>
  <c r="I1844" i="2" s="1"/>
  <c r="T1844" i="2"/>
  <c r="X1844" i="2"/>
  <c r="Y1844" i="2"/>
  <c r="W1848" i="2"/>
  <c r="V1848" i="2"/>
  <c r="U1848" i="2"/>
  <c r="I1848" i="2" s="1"/>
  <c r="T1848" i="2"/>
  <c r="Y1848" i="2"/>
  <c r="X1848" i="2"/>
  <c r="W1852" i="2"/>
  <c r="V1852" i="2"/>
  <c r="U1852" i="2"/>
  <c r="I1852" i="2" s="1"/>
  <c r="T1852" i="2"/>
  <c r="X1852" i="2"/>
  <c r="Y1852" i="2"/>
  <c r="W1860" i="2"/>
  <c r="V1860" i="2"/>
  <c r="U1860" i="2"/>
  <c r="I1860" i="2" s="1"/>
  <c r="T1860" i="2"/>
  <c r="Y1860" i="2"/>
  <c r="X1860" i="2"/>
  <c r="W1864" i="2"/>
  <c r="V1864" i="2"/>
  <c r="U1864" i="2"/>
  <c r="I1864" i="2" s="1"/>
  <c r="T1864" i="2"/>
  <c r="Y1864" i="2"/>
  <c r="X1864" i="2"/>
  <c r="W1868" i="2"/>
  <c r="V1868" i="2"/>
  <c r="U1868" i="2"/>
  <c r="I1868" i="2" s="1"/>
  <c r="T1868" i="2"/>
  <c r="X1868" i="2"/>
  <c r="Y1868" i="2"/>
  <c r="W1876" i="2"/>
  <c r="V1876" i="2"/>
  <c r="U1876" i="2"/>
  <c r="I1876" i="2" s="1"/>
  <c r="T1876" i="2"/>
  <c r="Y1876" i="2"/>
  <c r="X1876" i="2"/>
  <c r="W1880" i="2"/>
  <c r="V1880" i="2"/>
  <c r="U1880" i="2"/>
  <c r="I1880" i="2" s="1"/>
  <c r="T1880" i="2"/>
  <c r="Y1880" i="2"/>
  <c r="X1880" i="2"/>
  <c r="W1884" i="2"/>
  <c r="V1884" i="2"/>
  <c r="U1884" i="2"/>
  <c r="I1884" i="2" s="1"/>
  <c r="T1884" i="2"/>
  <c r="X1884" i="2"/>
  <c r="Y1884" i="2"/>
  <c r="X1892" i="2"/>
  <c r="W1896" i="2"/>
  <c r="V1896" i="2"/>
  <c r="U1896" i="2"/>
  <c r="I1896" i="2" s="1"/>
  <c r="T1896" i="2"/>
  <c r="Y1896" i="2"/>
  <c r="X1896" i="2"/>
  <c r="W1900" i="2"/>
  <c r="V1900" i="2"/>
  <c r="U1900" i="2"/>
  <c r="I1900" i="2" s="1"/>
  <c r="T1900" i="2"/>
  <c r="X1900" i="2"/>
  <c r="Y1900" i="2"/>
  <c r="W1908" i="2"/>
  <c r="V1908" i="2"/>
  <c r="U1908" i="2"/>
  <c r="I1908" i="2" s="1"/>
  <c r="T1908" i="2"/>
  <c r="Y1908" i="2"/>
  <c r="W1912" i="2"/>
  <c r="V1912" i="2"/>
  <c r="U1912" i="2"/>
  <c r="I1912" i="2" s="1"/>
  <c r="T1912" i="2"/>
  <c r="Y1912" i="2"/>
  <c r="X1912" i="2"/>
  <c r="W1916" i="2"/>
  <c r="V1916" i="2"/>
  <c r="U1916" i="2"/>
  <c r="I1916" i="2" s="1"/>
  <c r="T1916" i="2"/>
  <c r="X1916" i="2"/>
  <c r="Y1916" i="2"/>
  <c r="W1924" i="2"/>
  <c r="V1924" i="2"/>
  <c r="U1924" i="2"/>
  <c r="I1924" i="2" s="1"/>
  <c r="T1924" i="2"/>
  <c r="X1924" i="2"/>
  <c r="Y1924" i="2"/>
  <c r="W1928" i="2"/>
  <c r="V1928" i="2"/>
  <c r="U1928" i="2"/>
  <c r="I1928" i="2" s="1"/>
  <c r="T1928" i="2"/>
  <c r="Y1928" i="2"/>
  <c r="X1928" i="2"/>
  <c r="W1932" i="2"/>
  <c r="V1932" i="2"/>
  <c r="U1932" i="2"/>
  <c r="I1932" i="2" s="1"/>
  <c r="T1932" i="2"/>
  <c r="X1932" i="2"/>
  <c r="Y1932" i="2"/>
  <c r="W1940" i="2"/>
  <c r="V1940" i="2"/>
  <c r="U1940" i="2"/>
  <c r="I1940" i="2" s="1"/>
  <c r="T1940" i="2"/>
  <c r="X1940" i="2"/>
  <c r="Y1940" i="2"/>
  <c r="W1944" i="2"/>
  <c r="V1944" i="2"/>
  <c r="U1944" i="2"/>
  <c r="I1944" i="2" s="1"/>
  <c r="T1944" i="2"/>
  <c r="Y1944" i="2"/>
  <c r="X1944" i="2"/>
  <c r="W1948" i="2"/>
  <c r="V1948" i="2"/>
  <c r="U1948" i="2"/>
  <c r="I1948" i="2" s="1"/>
  <c r="T1948" i="2"/>
  <c r="X1948" i="2"/>
  <c r="Y1948" i="2"/>
  <c r="Y1956" i="2"/>
  <c r="W1960" i="2"/>
  <c r="V1960" i="2"/>
  <c r="U1960" i="2"/>
  <c r="I1960" i="2" s="1"/>
  <c r="T1960" i="2"/>
  <c r="Y1960" i="2"/>
  <c r="X1960" i="2"/>
  <c r="W1964" i="2"/>
  <c r="V1964" i="2"/>
  <c r="U1964" i="2"/>
  <c r="I1964" i="2" s="1"/>
  <c r="T1964" i="2"/>
  <c r="X1964" i="2"/>
  <c r="Y1964" i="2"/>
  <c r="W1972" i="2"/>
  <c r="V1972" i="2"/>
  <c r="U1972" i="2"/>
  <c r="I1972" i="2" s="1"/>
  <c r="T1972" i="2"/>
  <c r="X1972" i="2"/>
  <c r="Y1972" i="2"/>
  <c r="W1976" i="2"/>
  <c r="V1976" i="2"/>
  <c r="U1976" i="2"/>
  <c r="I1976" i="2" s="1"/>
  <c r="T1976" i="2"/>
  <c r="Y1976" i="2"/>
  <c r="X1976" i="2"/>
  <c r="W1980" i="2"/>
  <c r="V1980" i="2"/>
  <c r="U1980" i="2"/>
  <c r="I1980" i="2" s="1"/>
  <c r="T1980" i="2"/>
  <c r="X1980" i="2"/>
  <c r="Y1980" i="2"/>
  <c r="W1988" i="2"/>
  <c r="V1988" i="2"/>
  <c r="U1988" i="2"/>
  <c r="I1988" i="2" s="1"/>
  <c r="T1988" i="2"/>
  <c r="Y1988" i="2"/>
  <c r="X1988" i="2"/>
  <c r="W1996" i="2"/>
  <c r="V1996" i="2"/>
  <c r="U1996" i="2"/>
  <c r="I1996" i="2" s="1"/>
  <c r="T1996" i="2"/>
  <c r="X1996" i="2"/>
  <c r="Y1996" i="2"/>
  <c r="I1870" i="2"/>
  <c r="I1806" i="2"/>
  <c r="I1758" i="2"/>
  <c r="I1726" i="2"/>
  <c r="I1698" i="2"/>
  <c r="I1682" i="2"/>
  <c r="I1638" i="2"/>
  <c r="I1570" i="2"/>
  <c r="I1550" i="2"/>
  <c r="I1538" i="2"/>
  <c r="I1502" i="2"/>
  <c r="I1494" i="2"/>
  <c r="I1482" i="2"/>
  <c r="I1462" i="2"/>
  <c r="I1442" i="2"/>
  <c r="I1430" i="2"/>
  <c r="I1374" i="2"/>
  <c r="I1314" i="2"/>
  <c r="I1254" i="2"/>
  <c r="I1234" i="2"/>
  <c r="I1214" i="2"/>
  <c r="I1186" i="2"/>
  <c r="I1070" i="2"/>
  <c r="I1026" i="2"/>
  <c r="I1014" i="2"/>
  <c r="I910" i="2"/>
  <c r="I810" i="2"/>
  <c r="I770" i="2"/>
  <c r="I734" i="2"/>
  <c r="I626" i="2"/>
  <c r="R2002" i="2"/>
  <c r="R1998" i="2"/>
  <c r="R1994" i="2"/>
  <c r="R1990" i="2"/>
  <c r="R1986" i="2"/>
  <c r="R1982" i="2"/>
  <c r="R1978" i="2"/>
  <c r="R1974" i="2"/>
  <c r="R1970" i="2"/>
  <c r="R1966" i="2"/>
  <c r="R1962" i="2"/>
  <c r="R1958" i="2"/>
  <c r="R1954" i="2"/>
  <c r="R1950" i="2"/>
  <c r="R1946" i="2"/>
  <c r="R1942" i="2"/>
  <c r="R1938" i="2"/>
  <c r="R1934" i="2"/>
  <c r="R1930" i="2"/>
  <c r="R1926" i="2"/>
  <c r="R1922" i="2"/>
  <c r="R1918" i="2"/>
  <c r="R1914" i="2"/>
  <c r="R1910" i="2"/>
  <c r="R1906" i="2"/>
  <c r="R1902" i="2"/>
  <c r="R1898" i="2"/>
  <c r="R1894" i="2"/>
  <c r="R1890" i="2"/>
  <c r="R1886" i="2"/>
  <c r="R1882" i="2"/>
  <c r="R1878" i="2"/>
  <c r="R1874" i="2"/>
  <c r="R1870" i="2"/>
  <c r="R1866" i="2"/>
  <c r="R1862" i="2"/>
  <c r="R1858" i="2"/>
  <c r="R1854" i="2"/>
  <c r="R1850" i="2"/>
  <c r="R1846" i="2"/>
  <c r="R1842" i="2"/>
  <c r="R1838" i="2"/>
  <c r="R1834" i="2"/>
  <c r="R1830" i="2"/>
  <c r="R1826" i="2"/>
  <c r="R1822" i="2"/>
  <c r="R1818" i="2"/>
  <c r="R1814" i="2"/>
  <c r="R1810" i="2"/>
  <c r="R1806" i="2"/>
  <c r="R1802" i="2"/>
  <c r="R1798" i="2"/>
  <c r="R1794" i="2"/>
  <c r="R1790" i="2"/>
  <c r="R1786" i="2"/>
  <c r="R1782" i="2"/>
  <c r="R1778" i="2"/>
  <c r="R1774" i="2"/>
  <c r="R1770" i="2"/>
  <c r="R1766" i="2"/>
  <c r="R1762" i="2"/>
  <c r="R1758" i="2"/>
  <c r="R1754" i="2"/>
  <c r="R1750" i="2"/>
  <c r="R1746" i="2"/>
  <c r="R1742" i="2"/>
  <c r="R1738" i="2"/>
  <c r="R1734" i="2"/>
  <c r="R1730" i="2"/>
  <c r="R1726" i="2"/>
  <c r="R1722" i="2"/>
  <c r="R1718" i="2"/>
  <c r="R1714" i="2"/>
  <c r="R1710" i="2"/>
  <c r="R1706" i="2"/>
  <c r="R1702" i="2"/>
  <c r="R1698" i="2"/>
  <c r="R1694" i="2"/>
  <c r="R1690" i="2"/>
  <c r="R1686" i="2"/>
  <c r="R1682" i="2"/>
  <c r="R1678" i="2"/>
  <c r="R1674" i="2"/>
  <c r="R1670" i="2"/>
  <c r="R1666" i="2"/>
  <c r="R1662" i="2"/>
  <c r="R1658" i="2"/>
  <c r="R1654" i="2"/>
  <c r="R1650" i="2"/>
  <c r="R1646" i="2"/>
  <c r="R1642" i="2"/>
  <c r="R1638" i="2"/>
  <c r="R1634" i="2"/>
  <c r="R1630" i="2"/>
  <c r="R1626" i="2"/>
  <c r="R1622" i="2"/>
  <c r="R1618" i="2"/>
  <c r="R1614" i="2"/>
  <c r="R1610" i="2"/>
  <c r="R1606" i="2"/>
  <c r="R1602" i="2"/>
  <c r="R1598" i="2"/>
  <c r="R1594" i="2"/>
  <c r="R1590" i="2"/>
  <c r="R1586" i="2"/>
  <c r="R1582" i="2"/>
  <c r="R1578" i="2"/>
  <c r="R1574" i="2"/>
  <c r="R1570" i="2"/>
  <c r="R1566" i="2"/>
  <c r="R1562" i="2"/>
  <c r="R1558" i="2"/>
  <c r="R1554" i="2"/>
  <c r="R1550" i="2"/>
  <c r="R1546" i="2"/>
  <c r="R1542" i="2"/>
  <c r="R1538" i="2"/>
  <c r="R1534" i="2"/>
  <c r="R1530" i="2"/>
  <c r="R1526" i="2"/>
  <c r="R1522" i="2"/>
  <c r="R1518" i="2"/>
  <c r="R1514" i="2"/>
  <c r="R1510" i="2"/>
  <c r="R1506" i="2"/>
  <c r="R1502" i="2"/>
  <c r="R1498" i="2"/>
  <c r="R1494" i="2"/>
  <c r="R1490" i="2"/>
  <c r="R1486" i="2"/>
  <c r="R1482" i="2"/>
  <c r="R1478" i="2"/>
  <c r="R1474" i="2"/>
  <c r="R1470" i="2"/>
  <c r="R1466" i="2"/>
  <c r="R1462" i="2"/>
  <c r="R1458" i="2"/>
  <c r="R1454" i="2"/>
  <c r="R1450" i="2"/>
  <c r="R1446" i="2"/>
  <c r="R1442" i="2"/>
  <c r="R1438" i="2"/>
  <c r="R1434" i="2"/>
  <c r="R1430" i="2"/>
  <c r="R1426" i="2"/>
  <c r="R1422" i="2"/>
  <c r="R1418" i="2"/>
  <c r="R1414" i="2"/>
  <c r="R1410" i="2"/>
  <c r="R1406" i="2"/>
  <c r="R1402" i="2"/>
  <c r="R1398" i="2"/>
  <c r="R1394" i="2"/>
  <c r="R1390" i="2"/>
  <c r="R1386" i="2"/>
  <c r="R1382" i="2"/>
  <c r="R1378" i="2"/>
  <c r="R1374" i="2"/>
  <c r="R1370" i="2"/>
  <c r="R1366" i="2"/>
  <c r="R1362" i="2"/>
  <c r="R1358" i="2"/>
  <c r="R1354" i="2"/>
  <c r="R1350" i="2"/>
  <c r="R1346" i="2"/>
  <c r="R1342" i="2"/>
  <c r="R1338" i="2"/>
  <c r="R1334" i="2"/>
  <c r="R1330" i="2"/>
  <c r="R1326" i="2"/>
  <c r="R1322" i="2"/>
  <c r="R1318" i="2"/>
  <c r="R1314" i="2"/>
  <c r="R1310" i="2"/>
  <c r="R1306" i="2"/>
  <c r="R1302" i="2"/>
  <c r="R1298" i="2"/>
  <c r="R1294" i="2"/>
  <c r="R1290" i="2"/>
  <c r="R1286" i="2"/>
  <c r="R1282" i="2"/>
  <c r="R1278" i="2"/>
  <c r="R1274" i="2"/>
  <c r="R1270" i="2"/>
  <c r="R1266" i="2"/>
  <c r="R1262" i="2"/>
  <c r="R1258" i="2"/>
  <c r="R1254" i="2"/>
  <c r="R1250" i="2"/>
  <c r="R1246" i="2"/>
  <c r="R1242" i="2"/>
  <c r="R1238" i="2"/>
  <c r="R1234" i="2"/>
  <c r="R1230" i="2"/>
  <c r="R1226" i="2"/>
  <c r="R1222" i="2"/>
  <c r="R1218" i="2"/>
  <c r="R1214" i="2"/>
  <c r="R1210" i="2"/>
  <c r="R1206" i="2"/>
  <c r="R1202" i="2"/>
  <c r="R1198" i="2"/>
  <c r="R1194" i="2"/>
  <c r="R1190" i="2"/>
  <c r="R1186" i="2"/>
  <c r="R1182" i="2"/>
  <c r="R1178" i="2"/>
  <c r="R1174" i="2"/>
  <c r="R1170" i="2"/>
  <c r="R1166" i="2"/>
  <c r="R1162" i="2"/>
  <c r="R1158" i="2"/>
  <c r="R1154" i="2"/>
  <c r="R1150" i="2"/>
  <c r="R1146" i="2"/>
  <c r="R1142" i="2"/>
  <c r="R1138" i="2"/>
  <c r="R1134" i="2"/>
  <c r="R1130" i="2"/>
  <c r="R1126" i="2"/>
  <c r="R1122" i="2"/>
  <c r="R1118" i="2"/>
  <c r="R1114" i="2"/>
  <c r="R1110" i="2"/>
  <c r="R1106" i="2"/>
  <c r="R1102" i="2"/>
  <c r="R1098" i="2"/>
  <c r="R1094" i="2"/>
  <c r="R1090" i="2"/>
  <c r="R1086" i="2"/>
  <c r="R1082" i="2"/>
  <c r="R1078" i="2"/>
  <c r="R1074" i="2"/>
  <c r="R1070" i="2"/>
  <c r="R1066" i="2"/>
  <c r="R1062" i="2"/>
  <c r="R1058" i="2"/>
  <c r="R1054" i="2"/>
  <c r="R1050" i="2"/>
  <c r="R1046" i="2"/>
  <c r="R1042" i="2"/>
  <c r="R1038" i="2"/>
  <c r="R1034" i="2"/>
  <c r="R1030" i="2"/>
  <c r="R1026" i="2"/>
  <c r="R1022" i="2"/>
  <c r="R1018" i="2"/>
  <c r="R1014" i="2"/>
  <c r="R1010" i="2"/>
  <c r="R1006" i="2"/>
  <c r="R1002" i="2"/>
  <c r="R998" i="2"/>
  <c r="R994" i="2"/>
  <c r="R990" i="2"/>
  <c r="R986" i="2"/>
  <c r="R982" i="2"/>
  <c r="R978" i="2"/>
  <c r="R974" i="2"/>
  <c r="R970" i="2"/>
  <c r="R966" i="2"/>
  <c r="R962" i="2"/>
  <c r="R958" i="2"/>
  <c r="R954" i="2"/>
  <c r="R950" i="2"/>
  <c r="R946" i="2"/>
  <c r="R942" i="2"/>
  <c r="R938" i="2"/>
  <c r="R934" i="2"/>
  <c r="R930" i="2"/>
  <c r="R926" i="2"/>
  <c r="R922" i="2"/>
  <c r="R918" i="2"/>
  <c r="R914" i="2"/>
  <c r="R910" i="2"/>
  <c r="R906" i="2"/>
  <c r="R902" i="2"/>
  <c r="R898" i="2"/>
  <c r="R894" i="2"/>
  <c r="R890" i="2"/>
  <c r="R886" i="2"/>
  <c r="R882" i="2"/>
  <c r="R878" i="2"/>
  <c r="R874" i="2"/>
  <c r="R870" i="2"/>
  <c r="R866" i="2"/>
  <c r="R862" i="2"/>
  <c r="R858" i="2"/>
  <c r="R854" i="2"/>
  <c r="R850" i="2"/>
  <c r="R846" i="2"/>
  <c r="R842" i="2"/>
  <c r="R838" i="2"/>
  <c r="R834" i="2"/>
  <c r="R830" i="2"/>
  <c r="R826" i="2"/>
  <c r="R822" i="2"/>
  <c r="R818" i="2"/>
  <c r="R814" i="2"/>
  <c r="R810" i="2"/>
  <c r="R806" i="2"/>
  <c r="R802" i="2"/>
  <c r="R798" i="2"/>
  <c r="R794" i="2"/>
  <c r="R790" i="2"/>
  <c r="R786" i="2"/>
  <c r="R782" i="2"/>
  <c r="R778" i="2"/>
  <c r="R774" i="2"/>
  <c r="R770" i="2"/>
  <c r="R766" i="2"/>
  <c r="R762" i="2"/>
  <c r="R758" i="2"/>
  <c r="R754" i="2"/>
  <c r="R750" i="2"/>
  <c r="R746" i="2"/>
  <c r="R742" i="2"/>
  <c r="R738" i="2"/>
  <c r="R734" i="2"/>
  <c r="R730" i="2"/>
  <c r="R726" i="2"/>
  <c r="R722" i="2"/>
  <c r="R718" i="2"/>
  <c r="R714" i="2"/>
  <c r="R710" i="2"/>
  <c r="R706" i="2"/>
  <c r="R702" i="2"/>
  <c r="R698" i="2"/>
  <c r="R694" i="2"/>
  <c r="R690" i="2"/>
  <c r="R686" i="2"/>
  <c r="R682" i="2"/>
  <c r="R678" i="2"/>
  <c r="R674" i="2"/>
  <c r="R670" i="2"/>
  <c r="R666" i="2"/>
  <c r="R662" i="2"/>
  <c r="R658" i="2"/>
  <c r="R654" i="2"/>
  <c r="R650" i="2"/>
  <c r="R646" i="2"/>
  <c r="R642" i="2"/>
  <c r="R638" i="2"/>
  <c r="R634" i="2"/>
  <c r="R630" i="2"/>
  <c r="R626" i="2"/>
  <c r="R622" i="2"/>
  <c r="R618" i="2"/>
  <c r="R614" i="2"/>
  <c r="R610" i="2"/>
  <c r="R606" i="2"/>
  <c r="R602" i="2"/>
  <c r="R598" i="2"/>
  <c r="R594" i="2"/>
  <c r="R590" i="2"/>
  <c r="R586" i="2"/>
  <c r="R582" i="2"/>
  <c r="R578" i="2"/>
  <c r="R574" i="2"/>
  <c r="R570" i="2"/>
  <c r="R566" i="2"/>
  <c r="R562" i="2"/>
  <c r="R558" i="2"/>
  <c r="R554" i="2"/>
  <c r="R550" i="2"/>
  <c r="R546" i="2"/>
  <c r="R542" i="2"/>
  <c r="R538" i="2"/>
  <c r="R534" i="2"/>
  <c r="R530" i="2"/>
  <c r="R526" i="2"/>
  <c r="R522" i="2"/>
  <c r="R518" i="2"/>
  <c r="R514" i="2"/>
  <c r="R510" i="2"/>
  <c r="R506" i="2"/>
  <c r="R502" i="2"/>
  <c r="R498" i="2"/>
  <c r="R494" i="2"/>
  <c r="R490" i="2"/>
  <c r="R486" i="2"/>
  <c r="R482" i="2"/>
  <c r="R478" i="2"/>
  <c r="R474" i="2"/>
  <c r="R470" i="2"/>
  <c r="R466" i="2"/>
  <c r="R462" i="2"/>
  <c r="R458" i="2"/>
  <c r="R454" i="2"/>
  <c r="R450" i="2"/>
  <c r="R446" i="2"/>
  <c r="R442" i="2"/>
  <c r="R438" i="2"/>
  <c r="R434" i="2"/>
  <c r="R430" i="2"/>
  <c r="R426" i="2"/>
  <c r="R422" i="2"/>
  <c r="R414" i="2"/>
  <c r="R410" i="2"/>
  <c r="R406" i="2"/>
  <c r="R402" i="2"/>
  <c r="R398" i="2"/>
  <c r="R394" i="2"/>
  <c r="R390" i="2"/>
  <c r="R386" i="2"/>
  <c r="R382" i="2"/>
  <c r="R378" i="2"/>
  <c r="R370" i="2"/>
  <c r="R366" i="2"/>
  <c r="R362" i="2"/>
  <c r="R358" i="2"/>
  <c r="R354" i="2"/>
  <c r="R350" i="2"/>
  <c r="R342" i="2"/>
  <c r="R338" i="2"/>
  <c r="R334" i="2"/>
  <c r="R330" i="2"/>
  <c r="R326" i="2"/>
  <c r="R322" i="2"/>
  <c r="R318" i="2"/>
  <c r="R314" i="2"/>
  <c r="R310" i="2"/>
  <c r="R306" i="2"/>
  <c r="R302" i="2"/>
  <c r="R294" i="2"/>
  <c r="R290" i="2"/>
  <c r="R286" i="2"/>
  <c r="R282" i="2"/>
  <c r="R274" i="2"/>
  <c r="R270" i="2"/>
  <c r="R266" i="2"/>
  <c r="R262" i="2"/>
  <c r="R258" i="2"/>
  <c r="R250" i="2"/>
  <c r="R246" i="2"/>
  <c r="R242" i="2"/>
  <c r="R238" i="2"/>
  <c r="R234" i="2"/>
  <c r="R230" i="2"/>
  <c r="R226" i="2"/>
  <c r="R222" i="2"/>
  <c r="R218" i="2"/>
  <c r="R214" i="2"/>
  <c r="R210" i="2"/>
  <c r="R206" i="2"/>
  <c r="R202" i="2"/>
  <c r="R198" i="2"/>
  <c r="R194" i="2"/>
  <c r="R190" i="2"/>
  <c r="R182" i="2"/>
  <c r="R178" i="2"/>
  <c r="R174" i="2"/>
  <c r="R170" i="2"/>
  <c r="R166" i="2"/>
  <c r="R162" i="2"/>
  <c r="R158" i="2"/>
  <c r="R154" i="2"/>
  <c r="R146" i="2"/>
  <c r="R142" i="2"/>
  <c r="R138" i="2"/>
  <c r="R134" i="2"/>
  <c r="R130" i="2"/>
  <c r="R126" i="2"/>
  <c r="R122" i="2"/>
  <c r="R118" i="2"/>
  <c r="R114" i="2"/>
  <c r="R110" i="2"/>
  <c r="R98" i="2"/>
  <c r="R94" i="2"/>
  <c r="R90" i="2"/>
  <c r="R86" i="2"/>
  <c r="R82" i="2"/>
  <c r="R78" i="2"/>
  <c r="R74" i="2"/>
  <c r="R62" i="2"/>
  <c r="R54" i="2"/>
  <c r="R42" i="2"/>
  <c r="R38" i="2"/>
  <c r="R34" i="2"/>
  <c r="R30" i="2"/>
  <c r="R17" i="2"/>
  <c r="R7" i="2"/>
  <c r="Q2000" i="2"/>
  <c r="R2000" i="2" s="1"/>
  <c r="Q1992" i="2"/>
  <c r="T1992" i="2" s="1"/>
  <c r="Q1984" i="2"/>
  <c r="R1984" i="2" s="1"/>
  <c r="Q1968" i="2"/>
  <c r="R1968" i="2" s="1"/>
  <c r="Q1952" i="2"/>
  <c r="R1952" i="2" s="1"/>
  <c r="Q1936" i="2"/>
  <c r="R1936" i="2" s="1"/>
  <c r="Q1920" i="2"/>
  <c r="R1920" i="2" s="1"/>
  <c r="Q1904" i="2"/>
  <c r="R1904" i="2" s="1"/>
  <c r="Q1888" i="2"/>
  <c r="R1888" i="2" s="1"/>
  <c r="Q1872" i="2"/>
  <c r="R1872" i="2" s="1"/>
  <c r="Q1856" i="2"/>
  <c r="R1856" i="2" s="1"/>
  <c r="Q1840" i="2"/>
  <c r="R1840" i="2" s="1"/>
  <c r="Q1824" i="2"/>
  <c r="R1824" i="2" s="1"/>
  <c r="Q1808" i="2"/>
  <c r="R1808" i="2" s="1"/>
  <c r="Q1792" i="2"/>
  <c r="R1792" i="2" s="1"/>
  <c r="Q1776" i="2"/>
  <c r="R1776" i="2" s="1"/>
  <c r="Q1760" i="2"/>
  <c r="R1760" i="2" s="1"/>
  <c r="Q1744" i="2"/>
  <c r="R1744" i="2" s="1"/>
  <c r="Q1728" i="2"/>
  <c r="R1728" i="2" s="1"/>
  <c r="Q1712" i="2"/>
  <c r="R1712" i="2" s="1"/>
  <c r="Q1696" i="2"/>
  <c r="R1696" i="2" s="1"/>
  <c r="Q1680" i="2"/>
  <c r="R1680" i="2" s="1"/>
  <c r="Q1664" i="2"/>
  <c r="R1664" i="2" s="1"/>
  <c r="Q1648" i="2"/>
  <c r="R1648" i="2" s="1"/>
  <c r="Q1632" i="2"/>
  <c r="R1632" i="2" s="1"/>
  <c r="Q1616" i="2"/>
  <c r="R1616" i="2" s="1"/>
  <c r="Q1600" i="2"/>
  <c r="R1600" i="2" s="1"/>
  <c r="Q1584" i="2"/>
  <c r="R1584" i="2" s="1"/>
  <c r="Q1568" i="2"/>
  <c r="R1568" i="2" s="1"/>
  <c r="Q1552" i="2"/>
  <c r="R1552" i="2" s="1"/>
  <c r="Q1536" i="2"/>
  <c r="R1536" i="2" s="1"/>
  <c r="Q1520" i="2"/>
  <c r="R1520" i="2" s="1"/>
  <c r="Q1504" i="2"/>
  <c r="R1504" i="2" s="1"/>
  <c r="Q1488" i="2"/>
  <c r="R1488" i="2" s="1"/>
  <c r="Q1472" i="2"/>
  <c r="S1472" i="2" s="1"/>
  <c r="Q1456" i="2"/>
  <c r="R1456" i="2" s="1"/>
  <c r="Q1440" i="2"/>
  <c r="S1440" i="2" s="1"/>
  <c r="Q1424" i="2"/>
  <c r="Q1408" i="2"/>
  <c r="S1408" i="2" s="1"/>
  <c r="Q1392" i="2"/>
  <c r="R1392" i="2" s="1"/>
  <c r="Q1376" i="2"/>
  <c r="S1376" i="2" s="1"/>
  <c r="Q1360" i="2"/>
  <c r="Q1344" i="2"/>
  <c r="W1344" i="2" s="1"/>
  <c r="Q1328" i="2"/>
  <c r="R1328" i="2" s="1"/>
  <c r="Q1312" i="2"/>
  <c r="R1312" i="2" s="1"/>
  <c r="Q1296" i="2"/>
  <c r="R1296" i="2" s="1"/>
  <c r="Q1280" i="2"/>
  <c r="R1280" i="2" s="1"/>
  <c r="Q1264" i="2"/>
  <c r="R1264" i="2" s="1"/>
  <c r="Q1248" i="2"/>
  <c r="Q1232" i="2"/>
  <c r="Q1216" i="2"/>
  <c r="X1216" i="2" s="1"/>
  <c r="Q1200" i="2"/>
  <c r="R1200" i="2" s="1"/>
  <c r="Q1184" i="2"/>
  <c r="S1184" i="2" s="1"/>
  <c r="Q1168" i="2"/>
  <c r="Q1152" i="2"/>
  <c r="S1152" i="2" s="1"/>
  <c r="Q1136" i="2"/>
  <c r="T1136" i="2" s="1"/>
  <c r="Q1120" i="2"/>
  <c r="Q1104" i="2"/>
  <c r="W1104" i="2" s="1"/>
  <c r="Q1088" i="2"/>
  <c r="X1088" i="2" s="1"/>
  <c r="Q1072" i="2"/>
  <c r="Q1056" i="2"/>
  <c r="X1056" i="2" s="1"/>
  <c r="Q1040" i="2"/>
  <c r="Q1024" i="2"/>
  <c r="S1024" i="2" s="1"/>
  <c r="Q1008" i="2"/>
  <c r="V1008" i="2" s="1"/>
  <c r="Q992" i="2"/>
  <c r="W992" i="2" s="1"/>
  <c r="Q976" i="2"/>
  <c r="W976" i="2" s="1"/>
  <c r="Q960" i="2"/>
  <c r="X960" i="2" s="1"/>
  <c r="Q944" i="2"/>
  <c r="T944" i="2" s="1"/>
  <c r="Q928" i="2"/>
  <c r="S928" i="2" s="1"/>
  <c r="Q912" i="2"/>
  <c r="Q896" i="2"/>
  <c r="S896" i="2" s="1"/>
  <c r="Q880" i="2"/>
  <c r="V880" i="2" s="1"/>
  <c r="Q864" i="2"/>
  <c r="S864" i="2" s="1"/>
  <c r="Q848" i="2"/>
  <c r="W848" i="2" s="1"/>
  <c r="Q832" i="2"/>
  <c r="S832" i="2" s="1"/>
  <c r="Q816" i="2"/>
  <c r="Q800" i="2"/>
  <c r="S800" i="2" s="1"/>
  <c r="Q784" i="2"/>
  <c r="Q768" i="2"/>
  <c r="V768" i="2" s="1"/>
  <c r="Q752" i="2"/>
  <c r="U752" i="2" s="1"/>
  <c r="I752" i="2" s="1"/>
  <c r="Q736" i="2"/>
  <c r="S736" i="2" s="1"/>
  <c r="Q720" i="2"/>
  <c r="U720" i="2" s="1"/>
  <c r="I720" i="2" s="1"/>
  <c r="Q704" i="2"/>
  <c r="S704" i="2" s="1"/>
  <c r="Q688" i="2"/>
  <c r="T688" i="2" s="1"/>
  <c r="Q672" i="2"/>
  <c r="Q656" i="2"/>
  <c r="S656" i="2" s="1"/>
  <c r="Q640" i="2"/>
  <c r="U640" i="2" s="1"/>
  <c r="I640" i="2" s="1"/>
  <c r="Q624" i="2"/>
  <c r="Q608" i="2"/>
  <c r="S608" i="2" s="1"/>
  <c r="Q592" i="2"/>
  <c r="Q576" i="2"/>
  <c r="S576" i="2" s="1"/>
  <c r="Q560" i="2"/>
  <c r="Y560" i="2" s="1"/>
  <c r="Q544" i="2"/>
  <c r="S544" i="2" s="1"/>
  <c r="Q528" i="2"/>
  <c r="Q512" i="2"/>
  <c r="U512" i="2" s="1"/>
  <c r="I512" i="2" s="1"/>
  <c r="Q496" i="2"/>
  <c r="Y496" i="2" s="1"/>
  <c r="Q480" i="2"/>
  <c r="U480" i="2" s="1"/>
  <c r="I480" i="2" s="1"/>
  <c r="Q464" i="2"/>
  <c r="Q448" i="2"/>
  <c r="U448" i="2" s="1"/>
  <c r="I448" i="2" s="1"/>
  <c r="Q432" i="2"/>
  <c r="Y432" i="2" s="1"/>
  <c r="O432" i="2" s="1"/>
  <c r="Q416" i="2"/>
  <c r="X416" i="2" s="1"/>
  <c r="Q400" i="2"/>
  <c r="W400" i="2" s="1"/>
  <c r="Q384" i="2"/>
  <c r="Y384" i="2" s="1"/>
  <c r="Q368" i="2"/>
  <c r="V368" i="2" s="1"/>
  <c r="Q352" i="2"/>
  <c r="U352" i="2" s="1"/>
  <c r="Q336" i="2"/>
  <c r="Q320" i="2"/>
  <c r="T320" i="2" s="1"/>
  <c r="Q304" i="2"/>
  <c r="Q288" i="2"/>
  <c r="Q272" i="2"/>
  <c r="V272" i="2" s="1"/>
  <c r="Q256" i="2"/>
  <c r="T256" i="2" s="1"/>
  <c r="Q240" i="2"/>
  <c r="U240" i="2" s="1"/>
  <c r="Q224" i="2"/>
  <c r="Q208" i="2"/>
  <c r="Y208" i="2" s="1"/>
  <c r="O208" i="2" s="1"/>
  <c r="Q192" i="2"/>
  <c r="S192" i="2" s="1"/>
  <c r="Q176" i="2"/>
  <c r="T176" i="2" s="1"/>
  <c r="Q160" i="2"/>
  <c r="U160" i="2" s="1"/>
  <c r="Q144" i="2"/>
  <c r="V144" i="2" s="1"/>
  <c r="Q128" i="2"/>
  <c r="X128" i="2" s="1"/>
  <c r="Q112" i="2"/>
  <c r="Y112" i="2" s="1"/>
  <c r="O112" i="2" s="1"/>
  <c r="Q96" i="2"/>
  <c r="Q80" i="2"/>
  <c r="Q64" i="2"/>
  <c r="Y64" i="2" s="1"/>
  <c r="Q48" i="2"/>
  <c r="T48" i="2" s="1"/>
  <c r="Q32" i="2"/>
  <c r="Y32" i="2" s="1"/>
  <c r="O32" i="2" s="1"/>
  <c r="Q16" i="2"/>
  <c r="V16" i="2" s="1"/>
  <c r="S1760" i="2"/>
  <c r="S1632" i="2"/>
  <c r="S1248" i="2"/>
  <c r="S1120" i="2"/>
  <c r="S672" i="2"/>
  <c r="S480" i="2"/>
  <c r="S430" i="2"/>
  <c r="S409" i="2"/>
  <c r="S366" i="2"/>
  <c r="S345" i="2"/>
  <c r="S302" i="2"/>
  <c r="S281" i="2"/>
  <c r="S238" i="2"/>
  <c r="S217" i="2"/>
  <c r="S195" i="2"/>
  <c r="S174" i="2"/>
  <c r="S153" i="2"/>
  <c r="S110" i="2"/>
  <c r="S89" i="2"/>
  <c r="T1982" i="2"/>
  <c r="T1961" i="2"/>
  <c r="T1939" i="2"/>
  <c r="T1918" i="2"/>
  <c r="T1897" i="2"/>
  <c r="T1875" i="2"/>
  <c r="T1854" i="2"/>
  <c r="T1833" i="2"/>
  <c r="T1810" i="2"/>
  <c r="T1782" i="2"/>
  <c r="T1754" i="2"/>
  <c r="T1725" i="2"/>
  <c r="T1693" i="2"/>
  <c r="T1650" i="2"/>
  <c r="T1607" i="2"/>
  <c r="T1565" i="2"/>
  <c r="T1522" i="2"/>
  <c r="T1479" i="2"/>
  <c r="T1437" i="2"/>
  <c r="T1394" i="2"/>
  <c r="T1351" i="2"/>
  <c r="T1309" i="2"/>
  <c r="T1266" i="2"/>
  <c r="T1223" i="2"/>
  <c r="T1181" i="2"/>
  <c r="T1138" i="2"/>
  <c r="T1095" i="2"/>
  <c r="T1053" i="2"/>
  <c r="T1010" i="2"/>
  <c r="T967" i="2"/>
  <c r="T925" i="2"/>
  <c r="T882" i="2"/>
  <c r="T839" i="2"/>
  <c r="T797" i="2"/>
  <c r="T754" i="2"/>
  <c r="T669" i="2"/>
  <c r="T626" i="2"/>
  <c r="T583" i="2"/>
  <c r="T541" i="2"/>
  <c r="T498" i="2"/>
  <c r="T455" i="2"/>
  <c r="T413" i="2"/>
  <c r="T370" i="2"/>
  <c r="T285" i="2"/>
  <c r="T242" i="2"/>
  <c r="T199" i="2"/>
  <c r="T157" i="2"/>
  <c r="T114" i="2"/>
  <c r="T71" i="2"/>
  <c r="T29" i="2"/>
  <c r="U1986" i="2"/>
  <c r="I1986" i="2" s="1"/>
  <c r="U1943" i="2"/>
  <c r="I1943" i="2" s="1"/>
  <c r="U1901" i="2"/>
  <c r="I1901" i="2" s="1"/>
  <c r="U1858" i="2"/>
  <c r="I1858" i="2" s="1"/>
  <c r="U1815" i="2"/>
  <c r="I1815" i="2" s="1"/>
  <c r="U1773" i="2"/>
  <c r="I1773" i="2" s="1"/>
  <c r="U1730" i="2"/>
  <c r="I1730" i="2" s="1"/>
  <c r="U1687" i="2"/>
  <c r="I1687" i="2" s="1"/>
  <c r="U1645" i="2"/>
  <c r="I1645" i="2" s="1"/>
  <c r="U1602" i="2"/>
  <c r="I1602" i="2" s="1"/>
  <c r="U1559" i="2"/>
  <c r="I1559" i="2" s="1"/>
  <c r="U1517" i="2"/>
  <c r="I1517" i="2" s="1"/>
  <c r="U1474" i="2"/>
  <c r="I1474" i="2" s="1"/>
  <c r="U1431" i="2"/>
  <c r="I1431" i="2" s="1"/>
  <c r="U1389" i="2"/>
  <c r="I1389" i="2" s="1"/>
  <c r="U1346" i="2"/>
  <c r="I1346" i="2" s="1"/>
  <c r="U1303" i="2"/>
  <c r="I1303" i="2" s="1"/>
  <c r="U1261" i="2"/>
  <c r="I1261" i="2" s="1"/>
  <c r="U1218" i="2"/>
  <c r="I1218" i="2" s="1"/>
  <c r="U1175" i="2"/>
  <c r="I1175" i="2" s="1"/>
  <c r="U1133" i="2"/>
  <c r="I1133" i="2" s="1"/>
  <c r="U1090" i="2"/>
  <c r="I1090" i="2" s="1"/>
  <c r="U1047" i="2"/>
  <c r="I1047" i="2" s="1"/>
  <c r="U1005" i="2"/>
  <c r="I1005" i="2" s="1"/>
  <c r="U953" i="2"/>
  <c r="I953" i="2" s="1"/>
  <c r="U867" i="2"/>
  <c r="I867" i="2" s="1"/>
  <c r="U782" i="2"/>
  <c r="I782" i="2" s="1"/>
  <c r="U655" i="2"/>
  <c r="I655" i="2" s="1"/>
  <c r="U199" i="2"/>
  <c r="I199" i="2" s="1"/>
  <c r="V1973" i="2"/>
  <c r="V1638" i="2"/>
  <c r="V955" i="2"/>
  <c r="V614" i="2"/>
  <c r="V271" i="2"/>
  <c r="W1931" i="2"/>
  <c r="W1590" i="2"/>
  <c r="W1247" i="2"/>
  <c r="W907" i="2"/>
  <c r="W477" i="2"/>
  <c r="W20" i="2"/>
  <c r="X1567" i="2"/>
  <c r="X828" i="2"/>
  <c r="Y1460" i="2"/>
  <c r="K2001" i="2"/>
  <c r="O2001" i="2"/>
  <c r="O1997" i="2"/>
  <c r="K1997" i="2"/>
  <c r="K1993" i="2"/>
  <c r="O1993" i="2"/>
  <c r="O1989" i="2"/>
  <c r="K1989" i="2"/>
  <c r="K1985" i="2"/>
  <c r="O1985" i="2"/>
  <c r="O1981" i="2"/>
  <c r="K1981" i="2"/>
  <c r="K1977" i="2"/>
  <c r="O1977" i="2"/>
  <c r="O1973" i="2"/>
  <c r="K1973" i="2"/>
  <c r="K1969" i="2"/>
  <c r="O1969" i="2"/>
  <c r="O1965" i="2"/>
  <c r="K1965" i="2"/>
  <c r="K1961" i="2"/>
  <c r="O1961" i="2"/>
  <c r="O1957" i="2"/>
  <c r="K1957" i="2"/>
  <c r="K1953" i="2"/>
  <c r="O1953" i="2"/>
  <c r="O1949" i="2"/>
  <c r="K1949" i="2"/>
  <c r="K1945" i="2"/>
  <c r="O1945" i="2"/>
  <c r="O1941" i="2"/>
  <c r="K1941" i="2"/>
  <c r="K1937" i="2"/>
  <c r="O1937" i="2"/>
  <c r="O1933" i="2"/>
  <c r="K1933" i="2"/>
  <c r="K1929" i="2"/>
  <c r="O1929" i="2"/>
  <c r="O1925" i="2"/>
  <c r="K1925" i="2"/>
  <c r="K1921" i="2"/>
  <c r="O1921" i="2"/>
  <c r="O1917" i="2"/>
  <c r="K1917" i="2"/>
  <c r="K1913" i="2"/>
  <c r="O1913" i="2"/>
  <c r="O1909" i="2"/>
  <c r="K1909" i="2"/>
  <c r="K1905" i="2"/>
  <c r="O1905" i="2"/>
  <c r="O1901" i="2"/>
  <c r="K1901" i="2"/>
  <c r="K1897" i="2"/>
  <c r="O1897" i="2"/>
  <c r="O1893" i="2"/>
  <c r="K1893" i="2"/>
  <c r="K1889" i="2"/>
  <c r="O1889" i="2"/>
  <c r="O1885" i="2"/>
  <c r="K1885" i="2"/>
  <c r="K1881" i="2"/>
  <c r="O1881" i="2"/>
  <c r="O1877" i="2"/>
  <c r="K1877" i="2"/>
  <c r="K1873" i="2"/>
  <c r="O1873" i="2"/>
  <c r="O1869" i="2"/>
  <c r="K1869" i="2"/>
  <c r="K1865" i="2"/>
  <c r="O1865" i="2"/>
  <c r="O1861" i="2"/>
  <c r="K1861" i="2"/>
  <c r="K1857" i="2"/>
  <c r="O1857" i="2"/>
  <c r="O1853" i="2"/>
  <c r="K1853" i="2"/>
  <c r="K1849" i="2"/>
  <c r="O1849" i="2"/>
  <c r="O1845" i="2"/>
  <c r="K1845" i="2"/>
  <c r="K1841" i="2"/>
  <c r="O1841" i="2"/>
  <c r="O1837" i="2"/>
  <c r="K1837" i="2"/>
  <c r="K1833" i="2"/>
  <c r="O1833" i="2"/>
  <c r="O1829" i="2"/>
  <c r="K1829" i="2"/>
  <c r="K1825" i="2"/>
  <c r="O1825" i="2"/>
  <c r="K1817" i="2"/>
  <c r="O1817" i="2"/>
  <c r="O1813" i="2"/>
  <c r="K1813" i="2"/>
  <c r="K1821" i="2"/>
  <c r="O1553" i="2"/>
  <c r="K1309" i="2"/>
  <c r="O1297" i="2"/>
  <c r="O1805" i="2"/>
  <c r="K1805" i="2"/>
  <c r="K1801" i="2"/>
  <c r="O1801" i="2"/>
  <c r="O1797" i="2"/>
  <c r="K1797" i="2"/>
  <c r="K1793" i="2"/>
  <c r="O1793" i="2"/>
  <c r="O1789" i="2"/>
  <c r="K1789" i="2"/>
  <c r="K1785" i="2"/>
  <c r="O1785" i="2"/>
  <c r="O1781" i="2"/>
  <c r="K1781" i="2"/>
  <c r="K1777" i="2"/>
  <c r="O1777" i="2"/>
  <c r="O1773" i="2"/>
  <c r="K1773" i="2"/>
  <c r="K1769" i="2"/>
  <c r="O1769" i="2"/>
  <c r="O1765" i="2"/>
  <c r="K1765" i="2"/>
  <c r="K1761" i="2"/>
  <c r="O1761" i="2"/>
  <c r="O1757" i="2"/>
  <c r="K1757" i="2"/>
  <c r="K1753" i="2"/>
  <c r="O1753" i="2"/>
  <c r="O1749" i="2"/>
  <c r="K1749" i="2"/>
  <c r="K1745" i="2"/>
  <c r="O1745" i="2"/>
  <c r="O1741" i="2"/>
  <c r="K1741" i="2"/>
  <c r="K1737" i="2"/>
  <c r="O1737" i="2"/>
  <c r="O1733" i="2"/>
  <c r="K1733" i="2"/>
  <c r="K1729" i="2"/>
  <c r="O1729" i="2"/>
  <c r="O1725" i="2"/>
  <c r="K1725" i="2"/>
  <c r="K1721" i="2"/>
  <c r="O1721" i="2"/>
  <c r="O1717" i="2"/>
  <c r="K1717" i="2"/>
  <c r="K1713" i="2"/>
  <c r="O1713" i="2"/>
  <c r="O1709" i="2"/>
  <c r="K1709" i="2"/>
  <c r="K1705" i="2"/>
  <c r="O1705" i="2"/>
  <c r="O1701" i="2"/>
  <c r="K1701" i="2"/>
  <c r="K1697" i="2"/>
  <c r="O1697" i="2"/>
  <c r="O1693" i="2"/>
  <c r="K1693" i="2"/>
  <c r="K1689" i="2"/>
  <c r="O1689" i="2"/>
  <c r="O1685" i="2"/>
  <c r="K1685" i="2"/>
  <c r="K1681" i="2"/>
  <c r="O1681" i="2"/>
  <c r="O1677" i="2"/>
  <c r="K1677" i="2"/>
  <c r="K1673" i="2"/>
  <c r="O1673" i="2"/>
  <c r="O1669" i="2"/>
  <c r="K1669" i="2"/>
  <c r="K1665" i="2"/>
  <c r="O1665" i="2"/>
  <c r="O1661" i="2"/>
  <c r="K1661" i="2"/>
  <c r="K1657" i="2"/>
  <c r="O1657" i="2"/>
  <c r="O1653" i="2"/>
  <c r="K1653" i="2"/>
  <c r="K1649" i="2"/>
  <c r="O1649" i="2"/>
  <c r="O1645" i="2"/>
  <c r="K1645" i="2"/>
  <c r="K1641" i="2"/>
  <c r="O1641" i="2"/>
  <c r="O1637" i="2"/>
  <c r="K1637" i="2"/>
  <c r="K1633" i="2"/>
  <c r="O1633" i="2"/>
  <c r="O1629" i="2"/>
  <c r="K1629" i="2"/>
  <c r="K1625" i="2"/>
  <c r="O1625" i="2"/>
  <c r="O1621" i="2"/>
  <c r="K1621" i="2"/>
  <c r="K1617" i="2"/>
  <c r="O1617" i="2"/>
  <c r="O1613" i="2"/>
  <c r="K1613" i="2"/>
  <c r="K1609" i="2"/>
  <c r="O1609" i="2"/>
  <c r="O1605" i="2"/>
  <c r="K1605" i="2"/>
  <c r="K1601" i="2"/>
  <c r="O1601" i="2"/>
  <c r="O1597" i="2"/>
  <c r="K1597" i="2"/>
  <c r="K1593" i="2"/>
  <c r="O1593" i="2"/>
  <c r="O1589" i="2"/>
  <c r="K1589" i="2"/>
  <c r="K1585" i="2"/>
  <c r="O1585" i="2"/>
  <c r="O1581" i="2"/>
  <c r="K1581" i="2"/>
  <c r="K1577" i="2"/>
  <c r="O1577" i="2"/>
  <c r="O1573" i="2"/>
  <c r="K1573" i="2"/>
  <c r="K1569" i="2"/>
  <c r="O1569" i="2"/>
  <c r="O1565" i="2"/>
  <c r="K1565" i="2"/>
  <c r="K1561" i="2"/>
  <c r="O1561" i="2"/>
  <c r="O1557" i="2"/>
  <c r="K1557" i="2"/>
  <c r="O1549" i="2"/>
  <c r="K1549" i="2"/>
  <c r="K1545" i="2"/>
  <c r="O1545" i="2"/>
  <c r="O1541" i="2"/>
  <c r="K1541" i="2"/>
  <c r="K1537" i="2"/>
  <c r="O1537" i="2"/>
  <c r="O1533" i="2"/>
  <c r="K1533" i="2"/>
  <c r="K1529" i="2"/>
  <c r="O1529" i="2"/>
  <c r="O1525" i="2"/>
  <c r="K1525" i="2"/>
  <c r="K1521" i="2"/>
  <c r="O1521" i="2"/>
  <c r="O1517" i="2"/>
  <c r="K1517" i="2"/>
  <c r="K1513" i="2"/>
  <c r="O1513" i="2"/>
  <c r="O1509" i="2"/>
  <c r="K1509" i="2"/>
  <c r="K1505" i="2"/>
  <c r="O1505" i="2"/>
  <c r="O1501" i="2"/>
  <c r="K1501" i="2"/>
  <c r="K1497" i="2"/>
  <c r="O1497" i="2"/>
  <c r="O1493" i="2"/>
  <c r="K1493" i="2"/>
  <c r="K1489" i="2"/>
  <c r="O1489" i="2"/>
  <c r="O1485" i="2"/>
  <c r="K1485" i="2"/>
  <c r="K1481" i="2"/>
  <c r="O1481" i="2"/>
  <c r="O1477" i="2"/>
  <c r="K1477" i="2"/>
  <c r="K1473" i="2"/>
  <c r="O1473" i="2"/>
  <c r="O1469" i="2"/>
  <c r="K1469" i="2"/>
  <c r="K1465" i="2"/>
  <c r="O1465" i="2"/>
  <c r="O1461" i="2"/>
  <c r="K1461" i="2"/>
  <c r="K1457" i="2"/>
  <c r="O1457" i="2"/>
  <c r="O1453" i="2"/>
  <c r="K1453" i="2"/>
  <c r="K1449" i="2"/>
  <c r="O1449" i="2"/>
  <c r="O1445" i="2"/>
  <c r="K1445" i="2"/>
  <c r="K1441" i="2"/>
  <c r="O1441" i="2"/>
  <c r="O1437" i="2"/>
  <c r="K1437" i="2"/>
  <c r="K1433" i="2"/>
  <c r="O1433" i="2"/>
  <c r="O1429" i="2"/>
  <c r="K1429" i="2"/>
  <c r="K1425" i="2"/>
  <c r="O1425" i="2"/>
  <c r="O1421" i="2"/>
  <c r="K1421" i="2"/>
  <c r="K1417" i="2"/>
  <c r="O1417" i="2"/>
  <c r="O1413" i="2"/>
  <c r="K1413" i="2"/>
  <c r="K1409" i="2"/>
  <c r="O1409" i="2"/>
  <c r="O1405" i="2"/>
  <c r="K1405" i="2"/>
  <c r="K1401" i="2"/>
  <c r="O1401" i="2"/>
  <c r="O1397" i="2"/>
  <c r="K1397" i="2"/>
  <c r="K1393" i="2"/>
  <c r="O1393" i="2"/>
  <c r="O1389" i="2"/>
  <c r="K1389" i="2"/>
  <c r="K1385" i="2"/>
  <c r="O1385" i="2"/>
  <c r="O1381" i="2"/>
  <c r="K1381" i="2"/>
  <c r="K1377" i="2"/>
  <c r="O1377" i="2"/>
  <c r="O1373" i="2"/>
  <c r="K1373" i="2"/>
  <c r="K1369" i="2"/>
  <c r="O1369" i="2"/>
  <c r="O1365" i="2"/>
  <c r="K1365" i="2"/>
  <c r="K1361" i="2"/>
  <c r="O1361" i="2"/>
  <c r="O1357" i="2"/>
  <c r="K1357" i="2"/>
  <c r="K1353" i="2"/>
  <c r="O1353" i="2"/>
  <c r="O1349" i="2"/>
  <c r="K1349" i="2"/>
  <c r="K1345" i="2"/>
  <c r="O1345" i="2"/>
  <c r="O1341" i="2"/>
  <c r="K1341" i="2"/>
  <c r="K1337" i="2"/>
  <c r="O1337" i="2"/>
  <c r="O1333" i="2"/>
  <c r="K1333" i="2"/>
  <c r="K1329" i="2"/>
  <c r="O1329" i="2"/>
  <c r="O1325" i="2"/>
  <c r="K1325" i="2"/>
  <c r="K1321" i="2"/>
  <c r="O1321" i="2"/>
  <c r="O1317" i="2"/>
  <c r="K1317" i="2"/>
  <c r="K1313" i="2"/>
  <c r="O1313" i="2"/>
  <c r="K1305" i="2"/>
  <c r="O1305" i="2"/>
  <c r="O1301" i="2"/>
  <c r="K1301" i="2"/>
  <c r="O1293" i="2"/>
  <c r="K1293" i="2"/>
  <c r="K1289" i="2"/>
  <c r="O1289" i="2"/>
  <c r="O1285" i="2"/>
  <c r="K1285" i="2"/>
  <c r="K1281" i="2"/>
  <c r="O1281" i="2"/>
  <c r="O1277" i="2"/>
  <c r="K1277" i="2"/>
  <c r="K1273" i="2"/>
  <c r="O1273" i="2"/>
  <c r="O1269" i="2"/>
  <c r="K1269" i="2"/>
  <c r="K1265" i="2"/>
  <c r="O1265" i="2"/>
  <c r="O1261" i="2"/>
  <c r="K1261" i="2"/>
  <c r="K1257" i="2"/>
  <c r="O1257" i="2"/>
  <c r="O1253" i="2"/>
  <c r="K1253" i="2"/>
  <c r="K1249" i="2"/>
  <c r="O1249" i="2"/>
  <c r="O1245" i="2"/>
  <c r="K1245" i="2"/>
  <c r="K1241" i="2"/>
  <c r="O1241" i="2"/>
  <c r="O1237" i="2"/>
  <c r="K1237" i="2"/>
  <c r="K1233" i="2"/>
  <c r="O1233" i="2"/>
  <c r="O1229" i="2"/>
  <c r="K1229" i="2"/>
  <c r="K1225" i="2"/>
  <c r="O1225" i="2"/>
  <c r="O1221" i="2"/>
  <c r="K1221" i="2"/>
  <c r="K1217" i="2"/>
  <c r="O1217" i="2"/>
  <c r="O1213" i="2"/>
  <c r="K1213" i="2"/>
  <c r="K1209" i="2"/>
  <c r="O1209" i="2"/>
  <c r="O1205" i="2"/>
  <c r="K1205" i="2"/>
  <c r="K1201" i="2"/>
  <c r="O1201" i="2"/>
  <c r="M28" i="2"/>
  <c r="K420" i="2"/>
  <c r="K228" i="2"/>
  <c r="K136" i="2"/>
  <c r="K104" i="2"/>
  <c r="O1193" i="2"/>
  <c r="O1129" i="2"/>
  <c r="O1065" i="2"/>
  <c r="O1001" i="2"/>
  <c r="O937" i="2"/>
  <c r="K1197" i="2"/>
  <c r="K1069" i="2"/>
  <c r="K941" i="2"/>
  <c r="K801" i="2"/>
  <c r="O1137" i="2"/>
  <c r="O1073" i="2"/>
  <c r="O1009" i="2"/>
  <c r="O945" i="2"/>
  <c r="O881" i="2"/>
  <c r="O817" i="2"/>
  <c r="O753" i="2"/>
  <c r="O689" i="2"/>
  <c r="O625" i="2"/>
  <c r="O561" i="2"/>
  <c r="O497" i="2"/>
  <c r="O113" i="2"/>
  <c r="K1117" i="2"/>
  <c r="K989" i="2"/>
  <c r="K833" i="2"/>
  <c r="K577" i="2"/>
  <c r="K385" i="2"/>
  <c r="O1189" i="2"/>
  <c r="K1189" i="2"/>
  <c r="K1185" i="2"/>
  <c r="O1185" i="2"/>
  <c r="K1177" i="2"/>
  <c r="O1177" i="2"/>
  <c r="O1173" i="2"/>
  <c r="K1173" i="2"/>
  <c r="O1165" i="2"/>
  <c r="K1165" i="2"/>
  <c r="O1157" i="2"/>
  <c r="K1157" i="2"/>
  <c r="K1153" i="2"/>
  <c r="O1153" i="2"/>
  <c r="O1149" i="2"/>
  <c r="K1149" i="2"/>
  <c r="K1145" i="2"/>
  <c r="O1145" i="2"/>
  <c r="O1141" i="2"/>
  <c r="K1141" i="2"/>
  <c r="O1125" i="2"/>
  <c r="K1125" i="2"/>
  <c r="K1121" i="2"/>
  <c r="O1121" i="2"/>
  <c r="K1113" i="2"/>
  <c r="O1113" i="2"/>
  <c r="O1109" i="2"/>
  <c r="K1109" i="2"/>
  <c r="O1101" i="2"/>
  <c r="K1101" i="2"/>
  <c r="O1093" i="2"/>
  <c r="K1093" i="2"/>
  <c r="K1089" i="2"/>
  <c r="O1089" i="2"/>
  <c r="O1085" i="2"/>
  <c r="K1085" i="2"/>
  <c r="K1081" i="2"/>
  <c r="O1081" i="2"/>
  <c r="O1077" i="2"/>
  <c r="K1077" i="2"/>
  <c r="O1061" i="2"/>
  <c r="K1061" i="2"/>
  <c r="K1057" i="2"/>
  <c r="O1057" i="2"/>
  <c r="K1049" i="2"/>
  <c r="O1049" i="2"/>
  <c r="O1045" i="2"/>
  <c r="K1045" i="2"/>
  <c r="O1037" i="2"/>
  <c r="K1037" i="2"/>
  <c r="O1029" i="2"/>
  <c r="K1029" i="2"/>
  <c r="K1025" i="2"/>
  <c r="O1025" i="2"/>
  <c r="O1021" i="2"/>
  <c r="K1021" i="2"/>
  <c r="K1017" i="2"/>
  <c r="O1017" i="2"/>
  <c r="O1013" i="2"/>
  <c r="K1013" i="2"/>
  <c r="O997" i="2"/>
  <c r="K997" i="2"/>
  <c r="K993" i="2"/>
  <c r="O993" i="2"/>
  <c r="K985" i="2"/>
  <c r="O985" i="2"/>
  <c r="O981" i="2"/>
  <c r="K981" i="2"/>
  <c r="O973" i="2"/>
  <c r="K973" i="2"/>
  <c r="O965" i="2"/>
  <c r="K965" i="2"/>
  <c r="K961" i="2"/>
  <c r="O961" i="2"/>
  <c r="O957" i="2"/>
  <c r="K957" i="2"/>
  <c r="K953" i="2"/>
  <c r="O953" i="2"/>
  <c r="O949" i="2"/>
  <c r="K949" i="2"/>
  <c r="O933" i="2"/>
  <c r="K933" i="2"/>
  <c r="K929" i="2"/>
  <c r="O929" i="2"/>
  <c r="K921" i="2"/>
  <c r="O921" i="2"/>
  <c r="O917" i="2"/>
  <c r="K917" i="2"/>
  <c r="O909" i="2"/>
  <c r="K909" i="2"/>
  <c r="O901" i="2"/>
  <c r="K901" i="2"/>
  <c r="K897" i="2"/>
  <c r="O897" i="2"/>
  <c r="O893" i="2"/>
  <c r="K893" i="2"/>
  <c r="K889" i="2"/>
  <c r="O889" i="2"/>
  <c r="O885" i="2"/>
  <c r="K885" i="2"/>
  <c r="K877" i="2"/>
  <c r="O877" i="2"/>
  <c r="K869" i="2"/>
  <c r="O869" i="2"/>
  <c r="O865" i="2"/>
  <c r="K865" i="2"/>
  <c r="K861" i="2"/>
  <c r="O861" i="2"/>
  <c r="K857" i="2"/>
  <c r="O857" i="2"/>
  <c r="K853" i="2"/>
  <c r="O853" i="2"/>
  <c r="K845" i="2"/>
  <c r="O845" i="2"/>
  <c r="K837" i="2"/>
  <c r="O837" i="2"/>
  <c r="K829" i="2"/>
  <c r="O829" i="2"/>
  <c r="K825" i="2"/>
  <c r="O825" i="2"/>
  <c r="K821" i="2"/>
  <c r="O821" i="2"/>
  <c r="K813" i="2"/>
  <c r="O813" i="2"/>
  <c r="K805" i="2"/>
  <c r="O805" i="2"/>
  <c r="K797" i="2"/>
  <c r="O797" i="2"/>
  <c r="K793" i="2"/>
  <c r="O793" i="2"/>
  <c r="K789" i="2"/>
  <c r="O789" i="2"/>
  <c r="K781" i="2"/>
  <c r="O781" i="2"/>
  <c r="K773" i="2"/>
  <c r="O773" i="2"/>
  <c r="K769" i="2"/>
  <c r="O769" i="2"/>
  <c r="K765" i="2"/>
  <c r="O765" i="2"/>
  <c r="K761" i="2"/>
  <c r="O761" i="2"/>
  <c r="K757" i="2"/>
  <c r="O757" i="2"/>
  <c r="K749" i="2"/>
  <c r="O749" i="2"/>
  <c r="K741" i="2"/>
  <c r="O741" i="2"/>
  <c r="O737" i="2"/>
  <c r="K737" i="2"/>
  <c r="K733" i="2"/>
  <c r="O733" i="2"/>
  <c r="K729" i="2"/>
  <c r="O729" i="2"/>
  <c r="K725" i="2"/>
  <c r="O725" i="2"/>
  <c r="K717" i="2"/>
  <c r="O717" i="2"/>
  <c r="K709" i="2"/>
  <c r="O709" i="2"/>
  <c r="K701" i="2"/>
  <c r="O701" i="2"/>
  <c r="K697" i="2"/>
  <c r="O697" i="2"/>
  <c r="K693" i="2"/>
  <c r="O693" i="2"/>
  <c r="K685" i="2"/>
  <c r="O685" i="2"/>
  <c r="K677" i="2"/>
  <c r="O677" i="2"/>
  <c r="K669" i="2"/>
  <c r="O669" i="2"/>
  <c r="K665" i="2"/>
  <c r="O665" i="2"/>
  <c r="K661" i="2"/>
  <c r="O661" i="2"/>
  <c r="K653" i="2"/>
  <c r="O653" i="2"/>
  <c r="K645" i="2"/>
  <c r="O645" i="2"/>
  <c r="K641" i="2"/>
  <c r="O641" i="2"/>
  <c r="K637" i="2"/>
  <c r="O637" i="2"/>
  <c r="K633" i="2"/>
  <c r="O633" i="2"/>
  <c r="K629" i="2"/>
  <c r="O629" i="2"/>
  <c r="K621" i="2"/>
  <c r="O621" i="2"/>
  <c r="K613" i="2"/>
  <c r="O613" i="2"/>
  <c r="O609" i="2"/>
  <c r="K609" i="2"/>
  <c r="K605" i="2"/>
  <c r="O605" i="2"/>
  <c r="K601" i="2"/>
  <c r="O601" i="2"/>
  <c r="K597" i="2"/>
  <c r="O597" i="2"/>
  <c r="K589" i="2"/>
  <c r="O589" i="2"/>
  <c r="K581" i="2"/>
  <c r="O581" i="2"/>
  <c r="K573" i="2"/>
  <c r="O573" i="2"/>
  <c r="K569" i="2"/>
  <c r="O569" i="2"/>
  <c r="K565" i="2"/>
  <c r="O565" i="2"/>
  <c r="K557" i="2"/>
  <c r="O557" i="2"/>
  <c r="K549" i="2"/>
  <c r="O549" i="2"/>
  <c r="K541" i="2"/>
  <c r="O541" i="2"/>
  <c r="K537" i="2"/>
  <c r="O537" i="2"/>
  <c r="K533" i="2"/>
  <c r="O533" i="2"/>
  <c r="K525" i="2"/>
  <c r="O525" i="2"/>
  <c r="K517" i="2"/>
  <c r="O517" i="2"/>
  <c r="K513" i="2"/>
  <c r="O513" i="2"/>
  <c r="K509" i="2"/>
  <c r="O509" i="2"/>
  <c r="K505" i="2"/>
  <c r="O505" i="2"/>
  <c r="K501" i="2"/>
  <c r="O501" i="2"/>
  <c r="K493" i="2"/>
  <c r="O493" i="2"/>
  <c r="K485" i="2"/>
  <c r="O485" i="2"/>
  <c r="O481" i="2"/>
  <c r="K481" i="2"/>
  <c r="K477" i="2"/>
  <c r="O477" i="2"/>
  <c r="K473" i="2"/>
  <c r="O473" i="2"/>
  <c r="K469" i="2"/>
  <c r="O469" i="2"/>
  <c r="K461" i="2"/>
  <c r="O461" i="2"/>
  <c r="K453" i="2"/>
  <c r="O453" i="2"/>
  <c r="K441" i="2"/>
  <c r="O441" i="2"/>
  <c r="K437" i="2"/>
  <c r="O437" i="2"/>
  <c r="K405" i="2"/>
  <c r="O405" i="2"/>
  <c r="K397" i="2"/>
  <c r="O397" i="2"/>
  <c r="K393" i="2"/>
  <c r="O393" i="2"/>
  <c r="K389" i="2"/>
  <c r="O389" i="2"/>
  <c r="K373" i="2"/>
  <c r="O373" i="2"/>
  <c r="K369" i="2"/>
  <c r="O369" i="2"/>
  <c r="K365" i="2"/>
  <c r="O365" i="2"/>
  <c r="K357" i="2"/>
  <c r="O357" i="2"/>
  <c r="K349" i="2"/>
  <c r="O349" i="2"/>
  <c r="O345" i="2"/>
  <c r="K341" i="2"/>
  <c r="O341" i="2"/>
  <c r="K301" i="2"/>
  <c r="O301" i="2"/>
  <c r="K297" i="2"/>
  <c r="O297" i="2"/>
  <c r="K293" i="2"/>
  <c r="O293" i="2"/>
  <c r="K285" i="2"/>
  <c r="O285" i="2"/>
  <c r="K261" i="2"/>
  <c r="O261" i="2"/>
  <c r="K241" i="2"/>
  <c r="O241" i="2"/>
  <c r="K237" i="2"/>
  <c r="O237" i="2"/>
  <c r="K197" i="2"/>
  <c r="O197" i="2"/>
  <c r="K177" i="2"/>
  <c r="O177" i="2"/>
  <c r="K173" i="2"/>
  <c r="O173" i="2"/>
  <c r="K169" i="2"/>
  <c r="O169" i="2"/>
  <c r="O153" i="2"/>
  <c r="O141" i="2"/>
  <c r="K137" i="2"/>
  <c r="O137" i="2"/>
  <c r="K133" i="2"/>
  <c r="O133" i="2"/>
  <c r="K125" i="2"/>
  <c r="O125" i="2"/>
  <c r="K121" i="2"/>
  <c r="O121" i="2"/>
  <c r="O69" i="2"/>
  <c r="K61" i="2"/>
  <c r="O61" i="2"/>
  <c r="O29" i="2"/>
  <c r="O21" i="2"/>
  <c r="O1161" i="2"/>
  <c r="O1097" i="2"/>
  <c r="O1033" i="2"/>
  <c r="O969" i="2"/>
  <c r="O905" i="2"/>
  <c r="O841" i="2"/>
  <c r="O777" i="2"/>
  <c r="O713" i="2"/>
  <c r="O649" i="2"/>
  <c r="O585" i="2"/>
  <c r="O521" i="2"/>
  <c r="O457" i="2"/>
  <c r="O361" i="2"/>
  <c r="O185" i="2"/>
  <c r="K1133" i="2"/>
  <c r="K1005" i="2"/>
  <c r="K673" i="2"/>
  <c r="O423" i="2"/>
  <c r="O411" i="2"/>
  <c r="O371" i="2"/>
  <c r="O335" i="2"/>
  <c r="K2002" i="2"/>
  <c r="O2002" i="2"/>
  <c r="K1998" i="2"/>
  <c r="O1998" i="2"/>
  <c r="K1994" i="2"/>
  <c r="O1994" i="2"/>
  <c r="K1990" i="2"/>
  <c r="O1990" i="2"/>
  <c r="K1986" i="2"/>
  <c r="O1986" i="2"/>
  <c r="K1982" i="2"/>
  <c r="O1982" i="2"/>
  <c r="K1978" i="2"/>
  <c r="O1978" i="2"/>
  <c r="K1974" i="2"/>
  <c r="O1974" i="2"/>
  <c r="K1970" i="2"/>
  <c r="O1970" i="2"/>
  <c r="K1966" i="2"/>
  <c r="O1966" i="2"/>
  <c r="K1962" i="2"/>
  <c r="O1962" i="2"/>
  <c r="K1958" i="2"/>
  <c r="O1958" i="2"/>
  <c r="K1954" i="2"/>
  <c r="O1954" i="2"/>
  <c r="K1950" i="2"/>
  <c r="O1950" i="2"/>
  <c r="K1946" i="2"/>
  <c r="O1946" i="2"/>
  <c r="K1942" i="2"/>
  <c r="O1942" i="2"/>
  <c r="K1938" i="2"/>
  <c r="O1938" i="2"/>
  <c r="K1934" i="2"/>
  <c r="O1934" i="2"/>
  <c r="K1930" i="2"/>
  <c r="O1930" i="2"/>
  <c r="K1926" i="2"/>
  <c r="O1926" i="2"/>
  <c r="K1922" i="2"/>
  <c r="O1922" i="2"/>
  <c r="K1918" i="2"/>
  <c r="O1918" i="2"/>
  <c r="K1914" i="2"/>
  <c r="O1914" i="2"/>
  <c r="K1910" i="2"/>
  <c r="O1910" i="2"/>
  <c r="K1906" i="2"/>
  <c r="O1906" i="2"/>
  <c r="K1902" i="2"/>
  <c r="O1902" i="2"/>
  <c r="K1898" i="2"/>
  <c r="O1898" i="2"/>
  <c r="K1894" i="2"/>
  <c r="O1894" i="2"/>
  <c r="K1890" i="2"/>
  <c r="O1890" i="2"/>
  <c r="K1886" i="2"/>
  <c r="O1886" i="2"/>
  <c r="K1882" i="2"/>
  <c r="O1882" i="2"/>
  <c r="K1878" i="2"/>
  <c r="O1878" i="2"/>
  <c r="K1874" i="2"/>
  <c r="O1874" i="2"/>
  <c r="K1870" i="2"/>
  <c r="O1870" i="2"/>
  <c r="K1866" i="2"/>
  <c r="O1866" i="2"/>
  <c r="K1862" i="2"/>
  <c r="O1862" i="2"/>
  <c r="K1858" i="2"/>
  <c r="O1858" i="2"/>
  <c r="K1854" i="2"/>
  <c r="O1854" i="2"/>
  <c r="K1850" i="2"/>
  <c r="O1850" i="2"/>
  <c r="K1846" i="2"/>
  <c r="O1846" i="2"/>
  <c r="K1842" i="2"/>
  <c r="O1842" i="2"/>
  <c r="K1838" i="2"/>
  <c r="O1838" i="2"/>
  <c r="K1834" i="2"/>
  <c r="O1834" i="2"/>
  <c r="K1830" i="2"/>
  <c r="O1830" i="2"/>
  <c r="K1826" i="2"/>
  <c r="O1826" i="2"/>
  <c r="K1822" i="2"/>
  <c r="O1822" i="2"/>
  <c r="K1818" i="2"/>
  <c r="O1818" i="2"/>
  <c r="K1814" i="2"/>
  <c r="O1814" i="2"/>
  <c r="K1810" i="2"/>
  <c r="O1810" i="2"/>
  <c r="K1806" i="2"/>
  <c r="O1806" i="2"/>
  <c r="K1802" i="2"/>
  <c r="O1802" i="2"/>
  <c r="K1798" i="2"/>
  <c r="O1798" i="2"/>
  <c r="K1794" i="2"/>
  <c r="O1794" i="2"/>
  <c r="K1790" i="2"/>
  <c r="O1790" i="2"/>
  <c r="K1786" i="2"/>
  <c r="O1786" i="2"/>
  <c r="K1782" i="2"/>
  <c r="O1782" i="2"/>
  <c r="K1778" i="2"/>
  <c r="O1778" i="2"/>
  <c r="K1774" i="2"/>
  <c r="O1774" i="2"/>
  <c r="K1770" i="2"/>
  <c r="O1770" i="2"/>
  <c r="K1766" i="2"/>
  <c r="O1766" i="2"/>
  <c r="K1762" i="2"/>
  <c r="O1762" i="2"/>
  <c r="K1758" i="2"/>
  <c r="O1758" i="2"/>
  <c r="K1754" i="2"/>
  <c r="O1754" i="2"/>
  <c r="K1750" i="2"/>
  <c r="O1750" i="2"/>
  <c r="K1746" i="2"/>
  <c r="O1746" i="2"/>
  <c r="K1742" i="2"/>
  <c r="O1742" i="2"/>
  <c r="K1738" i="2"/>
  <c r="O1738" i="2"/>
  <c r="K1734" i="2"/>
  <c r="O1734" i="2"/>
  <c r="K1730" i="2"/>
  <c r="O1730" i="2"/>
  <c r="K1726" i="2"/>
  <c r="O1726" i="2"/>
  <c r="K1722" i="2"/>
  <c r="O1722" i="2"/>
  <c r="K1718" i="2"/>
  <c r="O1718" i="2"/>
  <c r="K1714" i="2"/>
  <c r="O1714" i="2"/>
  <c r="K1710" i="2"/>
  <c r="O1710" i="2"/>
  <c r="K1706" i="2"/>
  <c r="O1706" i="2"/>
  <c r="K1702" i="2"/>
  <c r="O1702" i="2"/>
  <c r="K1698" i="2"/>
  <c r="O1698" i="2"/>
  <c r="K1694" i="2"/>
  <c r="O1694" i="2"/>
  <c r="K1690" i="2"/>
  <c r="O1690" i="2"/>
  <c r="K1686" i="2"/>
  <c r="O1686" i="2"/>
  <c r="K1682" i="2"/>
  <c r="O1682" i="2"/>
  <c r="K1678" i="2"/>
  <c r="O1678" i="2"/>
  <c r="K1674" i="2"/>
  <c r="O1674" i="2"/>
  <c r="K1670" i="2"/>
  <c r="O1670" i="2"/>
  <c r="K1666" i="2"/>
  <c r="O1666" i="2"/>
  <c r="K1662" i="2"/>
  <c r="O1662" i="2"/>
  <c r="K1658" i="2"/>
  <c r="O1658" i="2"/>
  <c r="K1654" i="2"/>
  <c r="O1654" i="2"/>
  <c r="K1650" i="2"/>
  <c r="O1650" i="2"/>
  <c r="K1646" i="2"/>
  <c r="O1646" i="2"/>
  <c r="K1642" i="2"/>
  <c r="O1642" i="2"/>
  <c r="K1638" i="2"/>
  <c r="O1638" i="2"/>
  <c r="K1634" i="2"/>
  <c r="O1634" i="2"/>
  <c r="K1630" i="2"/>
  <c r="O1630" i="2"/>
  <c r="K1626" i="2"/>
  <c r="O1626" i="2"/>
  <c r="K1622" i="2"/>
  <c r="O1622" i="2"/>
  <c r="K1618" i="2"/>
  <c r="O1618" i="2"/>
  <c r="K1614" i="2"/>
  <c r="O1614" i="2"/>
  <c r="K1610" i="2"/>
  <c r="O1610" i="2"/>
  <c r="K1606" i="2"/>
  <c r="O1606" i="2"/>
  <c r="K1602" i="2"/>
  <c r="O1602" i="2"/>
  <c r="K1598" i="2"/>
  <c r="O1598" i="2"/>
  <c r="K1594" i="2"/>
  <c r="O1594" i="2"/>
  <c r="K1590" i="2"/>
  <c r="O1590" i="2"/>
  <c r="K1586" i="2"/>
  <c r="O1586" i="2"/>
  <c r="K1582" i="2"/>
  <c r="O1582" i="2"/>
  <c r="K1578" i="2"/>
  <c r="O1578" i="2"/>
  <c r="K1574" i="2"/>
  <c r="O1574" i="2"/>
  <c r="K1570" i="2"/>
  <c r="O1570" i="2"/>
  <c r="K1566" i="2"/>
  <c r="O1566" i="2"/>
  <c r="K1562" i="2"/>
  <c r="O1562" i="2"/>
  <c r="K1558" i="2"/>
  <c r="O1558" i="2"/>
  <c r="K1554" i="2"/>
  <c r="O1554" i="2"/>
  <c r="K1550" i="2"/>
  <c r="O1550" i="2"/>
  <c r="K1546" i="2"/>
  <c r="O1546" i="2"/>
  <c r="K1542" i="2"/>
  <c r="O1542" i="2"/>
  <c r="K1538" i="2"/>
  <c r="O1538" i="2"/>
  <c r="K1534" i="2"/>
  <c r="O1534" i="2"/>
  <c r="K1530" i="2"/>
  <c r="O1530" i="2"/>
  <c r="K1526" i="2"/>
  <c r="O1526" i="2"/>
  <c r="K1522" i="2"/>
  <c r="O1522" i="2"/>
  <c r="K1518" i="2"/>
  <c r="O1518" i="2"/>
  <c r="K1514" i="2"/>
  <c r="O1514" i="2"/>
  <c r="K1510" i="2"/>
  <c r="O1510" i="2"/>
  <c r="K1506" i="2"/>
  <c r="O1506" i="2"/>
  <c r="K1502" i="2"/>
  <c r="O1502" i="2"/>
  <c r="K1498" i="2"/>
  <c r="O1498" i="2"/>
  <c r="K1494" i="2"/>
  <c r="O1494" i="2"/>
  <c r="K1490" i="2"/>
  <c r="O1490" i="2"/>
  <c r="K1486" i="2"/>
  <c r="O1486" i="2"/>
  <c r="K1482" i="2"/>
  <c r="O1482" i="2"/>
  <c r="K1478" i="2"/>
  <c r="O1478" i="2"/>
  <c r="K1474" i="2"/>
  <c r="O1474" i="2"/>
  <c r="K1470" i="2"/>
  <c r="O1470" i="2"/>
  <c r="K1466" i="2"/>
  <c r="O1466" i="2"/>
  <c r="K1462" i="2"/>
  <c r="O1462" i="2"/>
  <c r="K1458" i="2"/>
  <c r="O1458" i="2"/>
  <c r="K1454" i="2"/>
  <c r="O1454" i="2"/>
  <c r="K1450" i="2"/>
  <c r="O1450" i="2"/>
  <c r="K1446" i="2"/>
  <c r="O1446" i="2"/>
  <c r="K1442" i="2"/>
  <c r="O1442" i="2"/>
  <c r="K1438" i="2"/>
  <c r="O1438" i="2"/>
  <c r="K1434" i="2"/>
  <c r="O1434" i="2"/>
  <c r="K1430" i="2"/>
  <c r="O1430" i="2"/>
  <c r="K1426" i="2"/>
  <c r="O1426" i="2"/>
  <c r="K1422" i="2"/>
  <c r="O1422" i="2"/>
  <c r="K1418" i="2"/>
  <c r="O1418" i="2"/>
  <c r="K1414" i="2"/>
  <c r="O1414" i="2"/>
  <c r="K1410" i="2"/>
  <c r="O1410" i="2"/>
  <c r="K1406" i="2"/>
  <c r="O1406" i="2"/>
  <c r="K1402" i="2"/>
  <c r="O1402" i="2"/>
  <c r="K1398" i="2"/>
  <c r="O1398" i="2"/>
  <c r="K1394" i="2"/>
  <c r="O1394" i="2"/>
  <c r="K1390" i="2"/>
  <c r="O1390" i="2"/>
  <c r="K1386" i="2"/>
  <c r="O1386" i="2"/>
  <c r="K1382" i="2"/>
  <c r="O1382" i="2"/>
  <c r="K1378" i="2"/>
  <c r="O1378" i="2"/>
  <c r="K1374" i="2"/>
  <c r="O1374" i="2"/>
  <c r="K1370" i="2"/>
  <c r="O1370" i="2"/>
  <c r="K1366" i="2"/>
  <c r="O1366" i="2"/>
  <c r="K1362" i="2"/>
  <c r="O1362" i="2"/>
  <c r="K1358" i="2"/>
  <c r="O1358" i="2"/>
  <c r="K1354" i="2"/>
  <c r="O1354" i="2"/>
  <c r="K1350" i="2"/>
  <c r="O1350" i="2"/>
  <c r="K1346" i="2"/>
  <c r="O1346" i="2"/>
  <c r="K1342" i="2"/>
  <c r="O1342" i="2"/>
  <c r="K1338" i="2"/>
  <c r="O1338" i="2"/>
  <c r="K1334" i="2"/>
  <c r="O1334" i="2"/>
  <c r="K1330" i="2"/>
  <c r="O1330" i="2"/>
  <c r="K1326" i="2"/>
  <c r="O1326" i="2"/>
  <c r="K1322" i="2"/>
  <c r="O1322" i="2"/>
  <c r="K1318" i="2"/>
  <c r="O1318" i="2"/>
  <c r="K1314" i="2"/>
  <c r="O1314" i="2"/>
  <c r="K1310" i="2"/>
  <c r="O1310" i="2"/>
  <c r="K1306" i="2"/>
  <c r="O1306" i="2"/>
  <c r="K1302" i="2"/>
  <c r="O1302" i="2"/>
  <c r="K1298" i="2"/>
  <c r="O1298" i="2"/>
  <c r="K1294" i="2"/>
  <c r="O1294" i="2"/>
  <c r="K1290" i="2"/>
  <c r="O1290" i="2"/>
  <c r="K1286" i="2"/>
  <c r="O1286" i="2"/>
  <c r="K1282" i="2"/>
  <c r="O1282" i="2"/>
  <c r="K1278" i="2"/>
  <c r="O1278" i="2"/>
  <c r="K1274" i="2"/>
  <c r="O1274" i="2"/>
  <c r="K1270" i="2"/>
  <c r="O1270" i="2"/>
  <c r="K1266" i="2"/>
  <c r="O1266" i="2"/>
  <c r="K1262" i="2"/>
  <c r="O1262" i="2"/>
  <c r="K1258" i="2"/>
  <c r="O1258" i="2"/>
  <c r="K1254" i="2"/>
  <c r="O1254" i="2"/>
  <c r="K1250" i="2"/>
  <c r="O1250" i="2"/>
  <c r="K1246" i="2"/>
  <c r="O1246" i="2"/>
  <c r="K1242" i="2"/>
  <c r="O1242" i="2"/>
  <c r="K1238" i="2"/>
  <c r="O1238" i="2"/>
  <c r="K1234" i="2"/>
  <c r="O1234" i="2"/>
  <c r="K1230" i="2"/>
  <c r="O1230" i="2"/>
  <c r="K1226" i="2"/>
  <c r="O1226" i="2"/>
  <c r="K1222" i="2"/>
  <c r="O1222" i="2"/>
  <c r="K1218" i="2"/>
  <c r="O1218" i="2"/>
  <c r="K1214" i="2"/>
  <c r="O1214" i="2"/>
  <c r="K1210" i="2"/>
  <c r="O1210" i="2"/>
  <c r="K1206" i="2"/>
  <c r="O1206" i="2"/>
  <c r="K1202" i="2"/>
  <c r="O1202" i="2"/>
  <c r="K1198" i="2"/>
  <c r="O1198" i="2"/>
  <c r="K1194" i="2"/>
  <c r="O1194" i="2"/>
  <c r="K1190" i="2"/>
  <c r="O1190" i="2"/>
  <c r="K1186" i="2"/>
  <c r="O1186" i="2"/>
  <c r="K1182" i="2"/>
  <c r="O1182" i="2"/>
  <c r="K1178" i="2"/>
  <c r="O1178" i="2"/>
  <c r="K1174" i="2"/>
  <c r="O1174" i="2"/>
  <c r="K1170" i="2"/>
  <c r="O1170" i="2"/>
  <c r="K1166" i="2"/>
  <c r="O1166" i="2"/>
  <c r="K1162" i="2"/>
  <c r="O1162" i="2"/>
  <c r="K1158" i="2"/>
  <c r="O1158" i="2"/>
  <c r="K1154" i="2"/>
  <c r="O1154" i="2"/>
  <c r="K1150" i="2"/>
  <c r="O1150" i="2"/>
  <c r="K1146" i="2"/>
  <c r="O1146" i="2"/>
  <c r="K1142" i="2"/>
  <c r="O1142" i="2"/>
  <c r="K1138" i="2"/>
  <c r="O1138" i="2"/>
  <c r="K1134" i="2"/>
  <c r="O1134" i="2"/>
  <c r="K1130" i="2"/>
  <c r="O1130" i="2"/>
  <c r="K1126" i="2"/>
  <c r="O1126" i="2"/>
  <c r="K1122" i="2"/>
  <c r="O1122" i="2"/>
  <c r="K1118" i="2"/>
  <c r="O1118" i="2"/>
  <c r="K1114" i="2"/>
  <c r="O1114" i="2"/>
  <c r="K1110" i="2"/>
  <c r="O1110" i="2"/>
  <c r="K1106" i="2"/>
  <c r="O1106" i="2"/>
  <c r="K1102" i="2"/>
  <c r="O1102" i="2"/>
  <c r="K1098" i="2"/>
  <c r="O1098" i="2"/>
  <c r="K1094" i="2"/>
  <c r="O1094" i="2"/>
  <c r="K1090" i="2"/>
  <c r="O1090" i="2"/>
  <c r="K1086" i="2"/>
  <c r="O1086" i="2"/>
  <c r="K1082" i="2"/>
  <c r="O1082" i="2"/>
  <c r="K1078" i="2"/>
  <c r="O1078" i="2"/>
  <c r="K1074" i="2"/>
  <c r="O1074" i="2"/>
  <c r="K1070" i="2"/>
  <c r="O1070" i="2"/>
  <c r="K1066" i="2"/>
  <c r="O1066" i="2"/>
  <c r="K1062" i="2"/>
  <c r="O1062" i="2"/>
  <c r="K1058" i="2"/>
  <c r="O1058" i="2"/>
  <c r="K1054" i="2"/>
  <c r="O1054" i="2"/>
  <c r="K1050" i="2"/>
  <c r="O1050" i="2"/>
  <c r="K1046" i="2"/>
  <c r="O1046" i="2"/>
  <c r="K1042" i="2"/>
  <c r="O1042" i="2"/>
  <c r="K1038" i="2"/>
  <c r="O1038" i="2"/>
  <c r="K1034" i="2"/>
  <c r="O1034" i="2"/>
  <c r="K1030" i="2"/>
  <c r="O1030" i="2"/>
  <c r="K1026" i="2"/>
  <c r="O1026" i="2"/>
  <c r="K1022" i="2"/>
  <c r="O1022" i="2"/>
  <c r="K1018" i="2"/>
  <c r="O1018" i="2"/>
  <c r="K1014" i="2"/>
  <c r="O1014" i="2"/>
  <c r="K1010" i="2"/>
  <c r="O1010" i="2"/>
  <c r="K1006" i="2"/>
  <c r="O1006" i="2"/>
  <c r="K1002" i="2"/>
  <c r="O1002" i="2"/>
  <c r="K998" i="2"/>
  <c r="O998" i="2"/>
  <c r="K994" i="2"/>
  <c r="O994" i="2"/>
  <c r="K990" i="2"/>
  <c r="O990" i="2"/>
  <c r="K986" i="2"/>
  <c r="O986" i="2"/>
  <c r="K982" i="2"/>
  <c r="O982" i="2"/>
  <c r="K978" i="2"/>
  <c r="O978" i="2"/>
  <c r="K974" i="2"/>
  <c r="O974" i="2"/>
  <c r="K970" i="2"/>
  <c r="O970" i="2"/>
  <c r="K966" i="2"/>
  <c r="O966" i="2"/>
  <c r="K962" i="2"/>
  <c r="O962" i="2"/>
  <c r="K958" i="2"/>
  <c r="O958" i="2"/>
  <c r="K954" i="2"/>
  <c r="O954" i="2"/>
  <c r="K950" i="2"/>
  <c r="O950" i="2"/>
  <c r="K946" i="2"/>
  <c r="O946" i="2"/>
  <c r="K942" i="2"/>
  <c r="O942" i="2"/>
  <c r="K938" i="2"/>
  <c r="O938" i="2"/>
  <c r="K934" i="2"/>
  <c r="O934" i="2"/>
  <c r="K930" i="2"/>
  <c r="O930" i="2"/>
  <c r="K926" i="2"/>
  <c r="O926" i="2"/>
  <c r="K922" i="2"/>
  <c r="O922" i="2"/>
  <c r="K918" i="2"/>
  <c r="O918" i="2"/>
  <c r="K914" i="2"/>
  <c r="O914" i="2"/>
  <c r="K910" i="2"/>
  <c r="O910" i="2"/>
  <c r="K906" i="2"/>
  <c r="O906" i="2"/>
  <c r="K902" i="2"/>
  <c r="O902" i="2"/>
  <c r="K898" i="2"/>
  <c r="O898" i="2"/>
  <c r="K894" i="2"/>
  <c r="O894" i="2"/>
  <c r="K890" i="2"/>
  <c r="O890" i="2"/>
  <c r="K886" i="2"/>
  <c r="O886" i="2"/>
  <c r="K882" i="2"/>
  <c r="O882" i="2"/>
  <c r="K878" i="2"/>
  <c r="O878" i="2"/>
  <c r="K874" i="2"/>
  <c r="O874" i="2"/>
  <c r="K870" i="2"/>
  <c r="O870" i="2"/>
  <c r="K866" i="2"/>
  <c r="O866" i="2"/>
  <c r="K862" i="2"/>
  <c r="O862" i="2"/>
  <c r="K858" i="2"/>
  <c r="O858" i="2"/>
  <c r="K854" i="2"/>
  <c r="O854" i="2"/>
  <c r="K850" i="2"/>
  <c r="O850" i="2"/>
  <c r="K846" i="2"/>
  <c r="O846" i="2"/>
  <c r="K842" i="2"/>
  <c r="O842" i="2"/>
  <c r="K838" i="2"/>
  <c r="O838" i="2"/>
  <c r="K834" i="2"/>
  <c r="O834" i="2"/>
  <c r="K830" i="2"/>
  <c r="O830" i="2"/>
  <c r="K826" i="2"/>
  <c r="O826" i="2"/>
  <c r="K822" i="2"/>
  <c r="O822" i="2"/>
  <c r="K818" i="2"/>
  <c r="O818" i="2"/>
  <c r="K814" i="2"/>
  <c r="O814" i="2"/>
  <c r="K810" i="2"/>
  <c r="O810" i="2"/>
  <c r="K806" i="2"/>
  <c r="O806" i="2"/>
  <c r="K802" i="2"/>
  <c r="O802" i="2"/>
  <c r="K798" i="2"/>
  <c r="O798" i="2"/>
  <c r="K794" i="2"/>
  <c r="O794" i="2"/>
  <c r="K790" i="2"/>
  <c r="O790" i="2"/>
  <c r="K786" i="2"/>
  <c r="O786" i="2"/>
  <c r="K782" i="2"/>
  <c r="O782" i="2"/>
  <c r="K778" i="2"/>
  <c r="O778" i="2"/>
  <c r="K774" i="2"/>
  <c r="O774" i="2"/>
  <c r="K770" i="2"/>
  <c r="O770" i="2"/>
  <c r="K766" i="2"/>
  <c r="O766" i="2"/>
  <c r="K762" i="2"/>
  <c r="O762" i="2"/>
  <c r="K758" i="2"/>
  <c r="O758" i="2"/>
  <c r="K754" i="2"/>
  <c r="O754" i="2"/>
  <c r="K750" i="2"/>
  <c r="O750" i="2"/>
  <c r="K746" i="2"/>
  <c r="O746" i="2"/>
  <c r="K742" i="2"/>
  <c r="O742" i="2"/>
  <c r="K738" i="2"/>
  <c r="O738" i="2"/>
  <c r="K734" i="2"/>
  <c r="O734" i="2"/>
  <c r="K730" i="2"/>
  <c r="O730" i="2"/>
  <c r="K726" i="2"/>
  <c r="O726" i="2"/>
  <c r="K722" i="2"/>
  <c r="O722" i="2"/>
  <c r="K718" i="2"/>
  <c r="O718" i="2"/>
  <c r="K714" i="2"/>
  <c r="O714" i="2"/>
  <c r="K710" i="2"/>
  <c r="O710" i="2"/>
  <c r="K706" i="2"/>
  <c r="O706" i="2"/>
  <c r="K702" i="2"/>
  <c r="O702" i="2"/>
  <c r="K698" i="2"/>
  <c r="O698" i="2"/>
  <c r="K694" i="2"/>
  <c r="O694" i="2"/>
  <c r="K690" i="2"/>
  <c r="O690" i="2"/>
  <c r="K686" i="2"/>
  <c r="O686" i="2"/>
  <c r="K682" i="2"/>
  <c r="O682" i="2"/>
  <c r="K678" i="2"/>
  <c r="O678" i="2"/>
  <c r="K674" i="2"/>
  <c r="O674" i="2"/>
  <c r="K670" i="2"/>
  <c r="O670" i="2"/>
  <c r="K666" i="2"/>
  <c r="O666" i="2"/>
  <c r="K662" i="2"/>
  <c r="O662" i="2"/>
  <c r="K658" i="2"/>
  <c r="O658" i="2"/>
  <c r="K654" i="2"/>
  <c r="O654" i="2"/>
  <c r="K650" i="2"/>
  <c r="O650" i="2"/>
  <c r="K646" i="2"/>
  <c r="O646" i="2"/>
  <c r="K642" i="2"/>
  <c r="O642" i="2"/>
  <c r="K638" i="2"/>
  <c r="O638" i="2"/>
  <c r="K634" i="2"/>
  <c r="O634" i="2"/>
  <c r="K630" i="2"/>
  <c r="O630" i="2"/>
  <c r="K626" i="2"/>
  <c r="O626" i="2"/>
  <c r="K622" i="2"/>
  <c r="O622" i="2"/>
  <c r="K618" i="2"/>
  <c r="O618" i="2"/>
  <c r="K614" i="2"/>
  <c r="O614" i="2"/>
  <c r="K610" i="2"/>
  <c r="O610" i="2"/>
  <c r="K606" i="2"/>
  <c r="O606" i="2"/>
  <c r="K602" i="2"/>
  <c r="O602" i="2"/>
  <c r="K598" i="2"/>
  <c r="O598" i="2"/>
  <c r="K594" i="2"/>
  <c r="O594" i="2"/>
  <c r="K590" i="2"/>
  <c r="O590" i="2"/>
  <c r="K586" i="2"/>
  <c r="O586" i="2"/>
  <c r="K582" i="2"/>
  <c r="O582" i="2"/>
  <c r="K578" i="2"/>
  <c r="O578" i="2"/>
  <c r="K574" i="2"/>
  <c r="O574" i="2"/>
  <c r="K570" i="2"/>
  <c r="O570" i="2"/>
  <c r="K566" i="2"/>
  <c r="O566" i="2"/>
  <c r="K562" i="2"/>
  <c r="O562" i="2"/>
  <c r="K558" i="2"/>
  <c r="O558" i="2"/>
  <c r="K554" i="2"/>
  <c r="O554" i="2"/>
  <c r="K550" i="2"/>
  <c r="O550" i="2"/>
  <c r="K546" i="2"/>
  <c r="O546" i="2"/>
  <c r="K542" i="2"/>
  <c r="O542" i="2"/>
  <c r="K538" i="2"/>
  <c r="O538" i="2"/>
  <c r="K534" i="2"/>
  <c r="O534" i="2"/>
  <c r="K530" i="2"/>
  <c r="O530" i="2"/>
  <c r="K526" i="2"/>
  <c r="O526" i="2"/>
  <c r="K522" i="2"/>
  <c r="O522" i="2"/>
  <c r="K518" i="2"/>
  <c r="O518" i="2"/>
  <c r="K514" i="2"/>
  <c r="O514" i="2"/>
  <c r="K510" i="2"/>
  <c r="O510" i="2"/>
  <c r="K506" i="2"/>
  <c r="O506" i="2"/>
  <c r="K502" i="2"/>
  <c r="O502" i="2"/>
  <c r="K498" i="2"/>
  <c r="O498" i="2"/>
  <c r="K494" i="2"/>
  <c r="O494" i="2"/>
  <c r="K490" i="2"/>
  <c r="O490" i="2"/>
  <c r="K486" i="2"/>
  <c r="O486" i="2"/>
  <c r="K482" i="2"/>
  <c r="O482" i="2"/>
  <c r="K478" i="2"/>
  <c r="O478" i="2"/>
  <c r="K474" i="2"/>
  <c r="O474" i="2"/>
  <c r="K470" i="2"/>
  <c r="O470" i="2"/>
  <c r="K466" i="2"/>
  <c r="O466" i="2"/>
  <c r="K462" i="2"/>
  <c r="O462" i="2"/>
  <c r="K458" i="2"/>
  <c r="O458" i="2"/>
  <c r="K454" i="2"/>
  <c r="O454" i="2"/>
  <c r="K450" i="2"/>
  <c r="O450" i="2"/>
  <c r="K446" i="2"/>
  <c r="O446" i="2"/>
  <c r="K442" i="2"/>
  <c r="O442" i="2"/>
  <c r="K438" i="2"/>
  <c r="O438" i="2"/>
  <c r="O426" i="2"/>
  <c r="K422" i="2"/>
  <c r="O422" i="2"/>
  <c r="K414" i="2"/>
  <c r="O414" i="2"/>
  <c r="K406" i="2"/>
  <c r="O406" i="2"/>
  <c r="K402" i="2"/>
  <c r="O402" i="2"/>
  <c r="K398" i="2"/>
  <c r="O398" i="2"/>
  <c r="K394" i="2"/>
  <c r="O394" i="2"/>
  <c r="K390" i="2"/>
  <c r="O390" i="2"/>
  <c r="K386" i="2"/>
  <c r="O386" i="2"/>
  <c r="K378" i="2"/>
  <c r="O378" i="2"/>
  <c r="K374" i="2"/>
  <c r="O374" i="2"/>
  <c r="K370" i="2"/>
  <c r="O370" i="2"/>
  <c r="K362" i="2"/>
  <c r="O362" i="2"/>
  <c r="K358" i="2"/>
  <c r="O358" i="2"/>
  <c r="K354" i="2"/>
  <c r="O354" i="2"/>
  <c r="K350" i="2"/>
  <c r="O350" i="2"/>
  <c r="K346" i="2"/>
  <c r="O346" i="2"/>
  <c r="K322" i="2"/>
  <c r="O322" i="2"/>
  <c r="O318" i="2"/>
  <c r="K290" i="2"/>
  <c r="O290" i="2"/>
  <c r="K278" i="2"/>
  <c r="O278" i="2"/>
  <c r="K238" i="2"/>
  <c r="O238" i="2"/>
  <c r="K230" i="2"/>
  <c r="O230" i="2"/>
  <c r="K218" i="2"/>
  <c r="O218" i="2"/>
  <c r="K214" i="2"/>
  <c r="O214" i="2"/>
  <c r="K210" i="2"/>
  <c r="O210" i="2"/>
  <c r="K206" i="2"/>
  <c r="O206" i="2"/>
  <c r="K202" i="2"/>
  <c r="O202" i="2"/>
  <c r="K198" i="2"/>
  <c r="O198" i="2"/>
  <c r="K194" i="2"/>
  <c r="O194" i="2"/>
  <c r="K190" i="2"/>
  <c r="O190" i="2"/>
  <c r="O170" i="2"/>
  <c r="K142" i="2"/>
  <c r="O142" i="2"/>
  <c r="K126" i="2"/>
  <c r="O126" i="2"/>
  <c r="K122" i="2"/>
  <c r="O122" i="2"/>
  <c r="K118" i="2"/>
  <c r="O118" i="2"/>
  <c r="K114" i="2"/>
  <c r="O114" i="2"/>
  <c r="K110" i="2"/>
  <c r="O110" i="2"/>
  <c r="K106" i="2"/>
  <c r="O106" i="2"/>
  <c r="K98" i="2"/>
  <c r="O98" i="2"/>
  <c r="O70" i="2"/>
  <c r="O66" i="2"/>
  <c r="K54" i="2"/>
  <c r="O54" i="2"/>
  <c r="K424" i="2"/>
  <c r="K312" i="2"/>
  <c r="K296" i="2"/>
  <c r="K216" i="2"/>
  <c r="K148" i="2"/>
  <c r="K108" i="2"/>
  <c r="K28" i="2"/>
  <c r="O2003" i="2"/>
  <c r="O1999" i="2"/>
  <c r="O1995" i="2"/>
  <c r="O1991" i="2"/>
  <c r="O1987" i="2"/>
  <c r="O1983" i="2"/>
  <c r="O1979" i="2"/>
  <c r="O1975" i="2"/>
  <c r="O1971" i="2"/>
  <c r="O1967" i="2"/>
  <c r="O1963" i="2"/>
  <c r="O1959" i="2"/>
  <c r="O1955" i="2"/>
  <c r="O1951" i="2"/>
  <c r="O1947" i="2"/>
  <c r="O1943" i="2"/>
  <c r="O1939" i="2"/>
  <c r="O1935" i="2"/>
  <c r="O1931" i="2"/>
  <c r="O1927" i="2"/>
  <c r="O1923" i="2"/>
  <c r="O1919" i="2"/>
  <c r="O1915" i="2"/>
  <c r="O1911" i="2"/>
  <c r="O1907" i="2"/>
  <c r="O1903" i="2"/>
  <c r="O1899" i="2"/>
  <c r="O1895" i="2"/>
  <c r="O1891" i="2"/>
  <c r="O1887" i="2"/>
  <c r="O1883" i="2"/>
  <c r="O1879" i="2"/>
  <c r="O1875" i="2"/>
  <c r="O1871" i="2"/>
  <c r="O1867" i="2"/>
  <c r="O1863" i="2"/>
  <c r="O1859" i="2"/>
  <c r="O1855" i="2"/>
  <c r="O1851" i="2"/>
  <c r="O1847" i="2"/>
  <c r="O1843" i="2"/>
  <c r="O1839" i="2"/>
  <c r="O1835" i="2"/>
  <c r="O1831" i="2"/>
  <c r="O1827" i="2"/>
  <c r="O1823" i="2"/>
  <c r="O1819" i="2"/>
  <c r="O1815" i="2"/>
  <c r="O1811" i="2"/>
  <c r="O1807" i="2"/>
  <c r="O1803" i="2"/>
  <c r="O1799" i="2"/>
  <c r="O1795" i="2"/>
  <c r="O1791" i="2"/>
  <c r="O1787" i="2"/>
  <c r="O1783" i="2"/>
  <c r="O1779" i="2"/>
  <c r="O1775" i="2"/>
  <c r="O1771" i="2"/>
  <c r="O1767" i="2"/>
  <c r="O1763" i="2"/>
  <c r="O1759" i="2"/>
  <c r="O1755" i="2"/>
  <c r="O1751" i="2"/>
  <c r="O1747" i="2"/>
  <c r="O1743" i="2"/>
  <c r="O1739" i="2"/>
  <c r="O1735" i="2"/>
  <c r="O1731" i="2"/>
  <c r="O1727" i="2"/>
  <c r="O1723" i="2"/>
  <c r="O1719" i="2"/>
  <c r="O1715" i="2"/>
  <c r="O1711" i="2"/>
  <c r="O1707" i="2"/>
  <c r="O1703" i="2"/>
  <c r="O1699" i="2"/>
  <c r="O1695" i="2"/>
  <c r="O1691" i="2"/>
  <c r="O1687" i="2"/>
  <c r="O1683" i="2"/>
  <c r="O1679" i="2"/>
  <c r="O1675" i="2"/>
  <c r="O1671" i="2"/>
  <c r="O1667" i="2"/>
  <c r="O1663" i="2"/>
  <c r="O1659" i="2"/>
  <c r="O1655" i="2"/>
  <c r="O1651" i="2"/>
  <c r="O1647" i="2"/>
  <c r="O1643" i="2"/>
  <c r="O1639" i="2"/>
  <c r="O1635" i="2"/>
  <c r="O1631" i="2"/>
  <c r="O1627" i="2"/>
  <c r="O1623" i="2"/>
  <c r="O1619" i="2"/>
  <c r="O1615" i="2"/>
  <c r="O1611" i="2"/>
  <c r="O1607" i="2"/>
  <c r="O1603" i="2"/>
  <c r="O1599" i="2"/>
  <c r="O1595" i="2"/>
  <c r="O1591" i="2"/>
  <c r="O1587" i="2"/>
  <c r="O1583" i="2"/>
  <c r="O1579" i="2"/>
  <c r="O1575" i="2"/>
  <c r="O1571" i="2"/>
  <c r="O1567" i="2"/>
  <c r="O1563" i="2"/>
  <c r="O1559" i="2"/>
  <c r="O1555" i="2"/>
  <c r="O1551" i="2"/>
  <c r="O1547" i="2"/>
  <c r="O1543" i="2"/>
  <c r="O1539" i="2"/>
  <c r="O1535" i="2"/>
  <c r="O1531" i="2"/>
  <c r="O1527" i="2"/>
  <c r="O1523" i="2"/>
  <c r="O1519" i="2"/>
  <c r="O1515" i="2"/>
  <c r="O1511" i="2"/>
  <c r="O1507" i="2"/>
  <c r="O1503" i="2"/>
  <c r="O1499" i="2"/>
  <c r="O1495" i="2"/>
  <c r="O1491" i="2"/>
  <c r="O1487" i="2"/>
  <c r="O1483" i="2"/>
  <c r="O1479" i="2"/>
  <c r="O1475" i="2"/>
  <c r="O1471" i="2"/>
  <c r="O1467" i="2"/>
  <c r="O1463" i="2"/>
  <c r="O1459" i="2"/>
  <c r="O1455" i="2"/>
  <c r="O1451" i="2"/>
  <c r="O1447" i="2"/>
  <c r="O1443" i="2"/>
  <c r="O1439" i="2"/>
  <c r="O1435" i="2"/>
  <c r="O1431" i="2"/>
  <c r="O1427" i="2"/>
  <c r="O1423" i="2"/>
  <c r="O1419" i="2"/>
  <c r="O1415" i="2"/>
  <c r="O1411" i="2"/>
  <c r="O1407" i="2"/>
  <c r="O1403" i="2"/>
  <c r="O1399" i="2"/>
  <c r="O1395" i="2"/>
  <c r="O1391" i="2"/>
  <c r="O1387" i="2"/>
  <c r="O1383" i="2"/>
  <c r="O1379" i="2"/>
  <c r="O1375" i="2"/>
  <c r="O1371" i="2"/>
  <c r="O1367" i="2"/>
  <c r="O1363" i="2"/>
  <c r="O1359" i="2"/>
  <c r="O1355" i="2"/>
  <c r="O1351" i="2"/>
  <c r="O1347" i="2"/>
  <c r="O1343" i="2"/>
  <c r="O1339" i="2"/>
  <c r="O1335" i="2"/>
  <c r="O1331" i="2"/>
  <c r="O1327" i="2"/>
  <c r="O1323" i="2"/>
  <c r="O1319" i="2"/>
  <c r="O1315" i="2"/>
  <c r="O1311" i="2"/>
  <c r="O1307" i="2"/>
  <c r="O1303" i="2"/>
  <c r="O1299" i="2"/>
  <c r="O1295" i="2"/>
  <c r="O1291" i="2"/>
  <c r="O1287" i="2"/>
  <c r="O1283" i="2"/>
  <c r="O1279" i="2"/>
  <c r="O1275" i="2"/>
  <c r="O1271" i="2"/>
  <c r="O1267" i="2"/>
  <c r="O1263" i="2"/>
  <c r="O1259" i="2"/>
  <c r="O1255" i="2"/>
  <c r="O1251" i="2"/>
  <c r="O1247" i="2"/>
  <c r="O1243" i="2"/>
  <c r="O1239" i="2"/>
  <c r="O1235" i="2"/>
  <c r="O1231" i="2"/>
  <c r="O1227" i="2"/>
  <c r="O1223" i="2"/>
  <c r="O1219" i="2"/>
  <c r="O1215" i="2"/>
  <c r="O1211" i="2"/>
  <c r="O1207" i="2"/>
  <c r="O1203" i="2"/>
  <c r="O1199" i="2"/>
  <c r="O1195" i="2"/>
  <c r="O1191" i="2"/>
  <c r="O1187" i="2"/>
  <c r="O1183" i="2"/>
  <c r="O1179" i="2"/>
  <c r="O1175" i="2"/>
  <c r="O1171" i="2"/>
  <c r="O1167" i="2"/>
  <c r="O1163" i="2"/>
  <c r="O1159" i="2"/>
  <c r="O1155" i="2"/>
  <c r="O1151" i="2"/>
  <c r="O1147" i="2"/>
  <c r="O1143" i="2"/>
  <c r="O1139" i="2"/>
  <c r="O1135" i="2"/>
  <c r="O1131" i="2"/>
  <c r="O1127" i="2"/>
  <c r="O1123" i="2"/>
  <c r="O1119" i="2"/>
  <c r="O1115" i="2"/>
  <c r="O1111" i="2"/>
  <c r="O1107" i="2"/>
  <c r="O1103" i="2"/>
  <c r="O1099" i="2"/>
  <c r="O1095" i="2"/>
  <c r="O1091" i="2"/>
  <c r="O1087" i="2"/>
  <c r="O1083" i="2"/>
  <c r="O1079" i="2"/>
  <c r="O1075" i="2"/>
  <c r="O1071" i="2"/>
  <c r="O1067" i="2"/>
  <c r="O1063" i="2"/>
  <c r="O1059" i="2"/>
  <c r="O1055" i="2"/>
  <c r="O1051" i="2"/>
  <c r="O1047" i="2"/>
  <c r="O1043" i="2"/>
  <c r="O1039" i="2"/>
  <c r="O1035" i="2"/>
  <c r="O1031" i="2"/>
  <c r="O1027" i="2"/>
  <c r="O1023" i="2"/>
  <c r="O1019" i="2"/>
  <c r="O1015" i="2"/>
  <c r="O1011" i="2"/>
  <c r="O1007" i="2"/>
  <c r="O1003" i="2"/>
  <c r="O999" i="2"/>
  <c r="O995" i="2"/>
  <c r="O991" i="2"/>
  <c r="O987" i="2"/>
  <c r="O983" i="2"/>
  <c r="O979" i="2"/>
  <c r="O975" i="2"/>
  <c r="O971" i="2"/>
  <c r="O967" i="2"/>
  <c r="O963" i="2"/>
  <c r="O959" i="2"/>
  <c r="O955" i="2"/>
  <c r="O951" i="2"/>
  <c r="O947" i="2"/>
  <c r="O943" i="2"/>
  <c r="O939" i="2"/>
  <c r="O935" i="2"/>
  <c r="O931" i="2"/>
  <c r="O927" i="2"/>
  <c r="O923" i="2"/>
  <c r="O919" i="2"/>
  <c r="O915" i="2"/>
  <c r="O911" i="2"/>
  <c r="O907" i="2"/>
  <c r="O903" i="2"/>
  <c r="O899" i="2"/>
  <c r="O895" i="2"/>
  <c r="O891" i="2"/>
  <c r="O887" i="2"/>
  <c r="O883" i="2"/>
  <c r="O879" i="2"/>
  <c r="O875" i="2"/>
  <c r="O871" i="2"/>
  <c r="O867" i="2"/>
  <c r="O863" i="2"/>
  <c r="O859" i="2"/>
  <c r="O855" i="2"/>
  <c r="O851" i="2"/>
  <c r="O847" i="2"/>
  <c r="O843" i="2"/>
  <c r="O839" i="2"/>
  <c r="O835" i="2"/>
  <c r="O831" i="2"/>
  <c r="O827" i="2"/>
  <c r="O823" i="2"/>
  <c r="O819" i="2"/>
  <c r="O815" i="2"/>
  <c r="O811" i="2"/>
  <c r="O807" i="2"/>
  <c r="O803" i="2"/>
  <c r="O799" i="2"/>
  <c r="O795" i="2"/>
  <c r="O791" i="2"/>
  <c r="O787" i="2"/>
  <c r="O783" i="2"/>
  <c r="O779" i="2"/>
  <c r="O775" i="2"/>
  <c r="O771" i="2"/>
  <c r="O767" i="2"/>
  <c r="O763" i="2"/>
  <c r="O759" i="2"/>
  <c r="O755" i="2"/>
  <c r="O751" i="2"/>
  <c r="O747" i="2"/>
  <c r="O743" i="2"/>
  <c r="O739" i="2"/>
  <c r="O735" i="2"/>
  <c r="O731" i="2"/>
  <c r="O727" i="2"/>
  <c r="O723" i="2"/>
  <c r="O719" i="2"/>
  <c r="O715" i="2"/>
  <c r="O711" i="2"/>
  <c r="O707" i="2"/>
  <c r="O703" i="2"/>
  <c r="O699" i="2"/>
  <c r="O695" i="2"/>
  <c r="O691" i="2"/>
  <c r="O687" i="2"/>
  <c r="O683" i="2"/>
  <c r="O679" i="2"/>
  <c r="O675" i="2"/>
  <c r="O671" i="2"/>
  <c r="O667" i="2"/>
  <c r="O663" i="2"/>
  <c r="O659" i="2"/>
  <c r="O655" i="2"/>
  <c r="O651" i="2"/>
  <c r="O647" i="2"/>
  <c r="O643" i="2"/>
  <c r="O639" i="2"/>
  <c r="O635" i="2"/>
  <c r="O631" i="2"/>
  <c r="O627" i="2"/>
  <c r="O623" i="2"/>
  <c r="O619" i="2"/>
  <c r="O615" i="2"/>
  <c r="O611" i="2"/>
  <c r="O607" i="2"/>
  <c r="O603" i="2"/>
  <c r="O599" i="2"/>
  <c r="O595" i="2"/>
  <c r="O591" i="2"/>
  <c r="O587" i="2"/>
  <c r="O583" i="2"/>
  <c r="O579" i="2"/>
  <c r="O575" i="2"/>
  <c r="O571" i="2"/>
  <c r="O567" i="2"/>
  <c r="O563" i="2"/>
  <c r="O559" i="2"/>
  <c r="O555" i="2"/>
  <c r="O551" i="2"/>
  <c r="O547" i="2"/>
  <c r="O543" i="2"/>
  <c r="O539" i="2"/>
  <c r="O535" i="2"/>
  <c r="O531" i="2"/>
  <c r="O527" i="2"/>
  <c r="O523" i="2"/>
  <c r="O519" i="2"/>
  <c r="O515" i="2"/>
  <c r="O511" i="2"/>
  <c r="O507" i="2"/>
  <c r="O503" i="2"/>
  <c r="O499" i="2"/>
  <c r="O495" i="2"/>
  <c r="O491" i="2"/>
  <c r="O487" i="2"/>
  <c r="O483" i="2"/>
  <c r="O479" i="2"/>
  <c r="O475" i="2"/>
  <c r="O471" i="2"/>
  <c r="O467" i="2"/>
  <c r="O463" i="2"/>
  <c r="O459" i="2"/>
  <c r="O455" i="2"/>
  <c r="O451" i="2"/>
  <c r="O447" i="2"/>
  <c r="O439" i="2"/>
  <c r="O403" i="2"/>
  <c r="O399" i="2"/>
  <c r="O395" i="2"/>
  <c r="O391" i="2"/>
  <c r="O387" i="2"/>
  <c r="O375" i="2"/>
  <c r="O367" i="2"/>
  <c r="O363" i="2"/>
  <c r="O355" i="2"/>
  <c r="O347" i="2"/>
  <c r="O311" i="2"/>
  <c r="O303" i="2"/>
  <c r="O291" i="2"/>
  <c r="O275" i="2"/>
  <c r="O199" i="2"/>
  <c r="O195" i="2"/>
  <c r="O187" i="2"/>
  <c r="O179" i="2"/>
  <c r="O155" i="2"/>
  <c r="O139" i="2"/>
  <c r="O107" i="2"/>
  <c r="O103" i="2"/>
  <c r="O63" i="2"/>
  <c r="R70" i="2" l="1"/>
  <c r="Y67" i="2"/>
  <c r="U8" i="2"/>
  <c r="V58" i="2"/>
  <c r="R92" i="2"/>
  <c r="T92" i="2"/>
  <c r="S67" i="2"/>
  <c r="Y8" i="2"/>
  <c r="O8" i="2" s="1"/>
  <c r="Y12" i="2"/>
  <c r="O12" i="2" s="1"/>
  <c r="X40" i="2"/>
  <c r="W104" i="2"/>
  <c r="U104" i="2"/>
  <c r="S92" i="2"/>
  <c r="R58" i="2"/>
  <c r="X104" i="2"/>
  <c r="V104" i="2"/>
  <c r="U92" i="2"/>
  <c r="I92" i="2" s="1"/>
  <c r="T58" i="2"/>
  <c r="R26" i="2"/>
  <c r="V59" i="2"/>
  <c r="X63" i="2"/>
  <c r="X71" i="2"/>
  <c r="W12" i="2"/>
  <c r="K12" i="2" s="1"/>
  <c r="V12" i="2"/>
  <c r="I12" i="2" s="1"/>
  <c r="S24" i="2"/>
  <c r="Y24" i="2"/>
  <c r="O24" i="2" s="1"/>
  <c r="X44" i="2"/>
  <c r="U44" i="2"/>
  <c r="X60" i="2"/>
  <c r="U60" i="2"/>
  <c r="I76" i="2"/>
  <c r="R24" i="2"/>
  <c r="S61" i="2"/>
  <c r="R44" i="2"/>
  <c r="X59" i="2"/>
  <c r="W44" i="2"/>
  <c r="V44" i="2"/>
  <c r="K68" i="2"/>
  <c r="R46" i="2"/>
  <c r="T24" i="2"/>
  <c r="R12" i="2"/>
  <c r="R66" i="2"/>
  <c r="V67" i="2"/>
  <c r="U71" i="2"/>
  <c r="W24" i="2"/>
  <c r="I24" i="2" s="1"/>
  <c r="S44" i="2"/>
  <c r="S60" i="2"/>
  <c r="Y60" i="2"/>
  <c r="O60" i="2" s="1"/>
  <c r="I72" i="2"/>
  <c r="V61" i="2"/>
  <c r="K92" i="2"/>
  <c r="T62" i="2"/>
  <c r="X62" i="2"/>
  <c r="T70" i="2"/>
  <c r="W70" i="2"/>
  <c r="T390" i="2"/>
  <c r="X390" i="2"/>
  <c r="U394" i="2"/>
  <c r="I394" i="2" s="1"/>
  <c r="X394" i="2"/>
  <c r="U406" i="2"/>
  <c r="I406" i="2" s="1"/>
  <c r="S64" i="2"/>
  <c r="S400" i="2"/>
  <c r="S387" i="2"/>
  <c r="U64" i="2"/>
  <c r="R64" i="2"/>
  <c r="T59" i="2"/>
  <c r="W59" i="2"/>
  <c r="W63" i="2"/>
  <c r="Y63" i="2"/>
  <c r="X67" i="2"/>
  <c r="W71" i="2"/>
  <c r="T387" i="2"/>
  <c r="W387" i="2"/>
  <c r="U391" i="2"/>
  <c r="I391" i="2" s="1"/>
  <c r="U395" i="2"/>
  <c r="I395" i="2" s="1"/>
  <c r="W395" i="2"/>
  <c r="V399" i="2"/>
  <c r="X399" i="2"/>
  <c r="U415" i="2"/>
  <c r="V62" i="2"/>
  <c r="K62" i="2" s="1"/>
  <c r="Y62" i="2"/>
  <c r="O62" i="2" s="1"/>
  <c r="U70" i="2"/>
  <c r="X70" i="2"/>
  <c r="V406" i="2"/>
  <c r="T388" i="2"/>
  <c r="Y388" i="2"/>
  <c r="S388" i="2"/>
  <c r="R388" i="2"/>
  <c r="V388" i="2"/>
  <c r="X388" i="2"/>
  <c r="T64" i="2"/>
  <c r="U387" i="2"/>
  <c r="I387" i="2" s="1"/>
  <c r="U59" i="2"/>
  <c r="U63" i="2"/>
  <c r="I63" i="2" s="1"/>
  <c r="U67" i="2"/>
  <c r="I67" i="2" s="1"/>
  <c r="V387" i="2"/>
  <c r="Y387" i="2"/>
  <c r="V395" i="2"/>
  <c r="S399" i="2"/>
  <c r="R403" i="2"/>
  <c r="S403" i="2"/>
  <c r="V403" i="2"/>
  <c r="V70" i="2"/>
  <c r="V64" i="2"/>
  <c r="W388" i="2"/>
  <c r="R400" i="2"/>
  <c r="V400" i="2"/>
  <c r="X400" i="2"/>
  <c r="U400" i="2"/>
  <c r="I400" i="2" s="1"/>
  <c r="Y400" i="2"/>
  <c r="T400" i="2"/>
  <c r="S59" i="2"/>
  <c r="Y59" i="2"/>
  <c r="O59" i="2" s="1"/>
  <c r="S63" i="2"/>
  <c r="V63" i="2"/>
  <c r="T67" i="2"/>
  <c r="W67" i="2"/>
  <c r="X387" i="2"/>
  <c r="T391" i="2"/>
  <c r="R391" i="2"/>
  <c r="W391" i="2"/>
  <c r="S395" i="2"/>
  <c r="X395" i="2"/>
  <c r="T399" i="2"/>
  <c r="W399" i="2"/>
  <c r="X403" i="2"/>
  <c r="U403" i="2"/>
  <c r="I403" i="2" s="1"/>
  <c r="W62" i="2"/>
  <c r="S70" i="2"/>
  <c r="X64" i="2"/>
  <c r="W64" i="2"/>
  <c r="U388" i="2"/>
  <c r="I388" i="2" s="1"/>
  <c r="W65" i="2"/>
  <c r="V69" i="2"/>
  <c r="T389" i="2"/>
  <c r="U389" i="2"/>
  <c r="I389" i="2" s="1"/>
  <c r="V393" i="2"/>
  <c r="T397" i="2"/>
  <c r="V397" i="2"/>
  <c r="V401" i="2"/>
  <c r="S66" i="2"/>
  <c r="V66" i="2"/>
  <c r="W398" i="2"/>
  <c r="R61" i="2"/>
  <c r="R393" i="2"/>
  <c r="Y58" i="2"/>
  <c r="O58" i="2" s="1"/>
  <c r="X402" i="2"/>
  <c r="X61" i="2"/>
  <c r="T65" i="2"/>
  <c r="Y65" i="2"/>
  <c r="O65" i="2" s="1"/>
  <c r="S69" i="2"/>
  <c r="W69" i="2"/>
  <c r="V389" i="2"/>
  <c r="X397" i="2"/>
  <c r="W66" i="2"/>
  <c r="T61" i="2"/>
  <c r="R65" i="2"/>
  <c r="R397" i="2"/>
  <c r="U58" i="2"/>
  <c r="W58" i="2"/>
  <c r="U402" i="2"/>
  <c r="I402" i="2" s="1"/>
  <c r="Y402" i="2"/>
  <c r="W61" i="2"/>
  <c r="Y61" i="2"/>
  <c r="U65" i="2"/>
  <c r="X65" i="2"/>
  <c r="U69" i="2"/>
  <c r="X69" i="2"/>
  <c r="S389" i="2"/>
  <c r="W389" i="2"/>
  <c r="U397" i="2"/>
  <c r="I397" i="2" s="1"/>
  <c r="Y397" i="2"/>
  <c r="T66" i="2"/>
  <c r="X66" i="2"/>
  <c r="R69" i="2"/>
  <c r="R401" i="2"/>
  <c r="T402" i="2"/>
  <c r="S58" i="2"/>
  <c r="T93" i="2"/>
  <c r="S65" i="2"/>
  <c r="T69" i="2"/>
  <c r="Y389" i="2"/>
  <c r="X389" i="2"/>
  <c r="S397" i="2"/>
  <c r="S401" i="2"/>
  <c r="V405" i="2"/>
  <c r="S437" i="2"/>
  <c r="U66" i="2"/>
  <c r="S47" i="2"/>
  <c r="X47" i="2"/>
  <c r="V339" i="2"/>
  <c r="Y339" i="2"/>
  <c r="O339" i="2" s="1"/>
  <c r="X1253" i="2"/>
  <c r="S1253" i="2"/>
  <c r="R1687" i="2"/>
  <c r="X1687" i="2"/>
  <c r="X1071" i="2"/>
  <c r="T1071" i="2"/>
  <c r="R1071" i="2"/>
  <c r="U799" i="2"/>
  <c r="I799" i="2" s="1"/>
  <c r="R799" i="2"/>
  <c r="T719" i="2"/>
  <c r="Y719" i="2"/>
  <c r="R719" i="2"/>
  <c r="X477" i="2"/>
  <c r="R477" i="2"/>
  <c r="T142" i="2"/>
  <c r="Y142" i="2"/>
  <c r="W1834" i="2"/>
  <c r="T1834" i="2"/>
  <c r="V829" i="2"/>
  <c r="R829" i="2"/>
  <c r="X653" i="2"/>
  <c r="R653" i="2"/>
  <c r="V517" i="2"/>
  <c r="R517" i="2"/>
  <c r="W473" i="2"/>
  <c r="R473" i="2"/>
  <c r="W1061" i="2"/>
  <c r="S1061" i="2"/>
  <c r="W1259" i="2"/>
  <c r="R1259" i="2"/>
  <c r="T891" i="2"/>
  <c r="U891" i="2"/>
  <c r="I891" i="2" s="1"/>
  <c r="X547" i="2"/>
  <c r="R547" i="2"/>
  <c r="R905" i="2"/>
  <c r="W1202" i="2"/>
  <c r="T1202" i="2"/>
  <c r="Y790" i="2"/>
  <c r="X790" i="2"/>
  <c r="Y726" i="2"/>
  <c r="U726" i="2"/>
  <c r="I726" i="2" s="1"/>
  <c r="W977" i="2"/>
  <c r="T977" i="2"/>
  <c r="S1888" i="2"/>
  <c r="S992" i="2"/>
  <c r="S1504" i="2"/>
  <c r="S2000" i="2"/>
  <c r="R1173" i="2"/>
  <c r="U1173" i="2"/>
  <c r="I1173" i="2" s="1"/>
  <c r="U1085" i="2"/>
  <c r="I1085" i="2" s="1"/>
  <c r="W1085" i="2"/>
  <c r="Y1679" i="2"/>
  <c r="X1679" i="2"/>
  <c r="T695" i="2"/>
  <c r="U695" i="2"/>
  <c r="I695" i="2" s="1"/>
  <c r="X1661" i="2"/>
  <c r="T1661" i="2"/>
  <c r="U222" i="2"/>
  <c r="S222" i="2"/>
  <c r="T1058" i="2"/>
  <c r="U1058" i="2"/>
  <c r="I1058" i="2" s="1"/>
  <c r="W978" i="2"/>
  <c r="T978" i="2"/>
  <c r="W1929" i="2"/>
  <c r="T1929" i="2"/>
  <c r="U1817" i="2"/>
  <c r="I1817" i="2" s="1"/>
  <c r="T1817" i="2"/>
  <c r="Y1781" i="2"/>
  <c r="R1781" i="2"/>
  <c r="S1737" i="2"/>
  <c r="R1737" i="2"/>
  <c r="S1689" i="2"/>
  <c r="R1689" i="2"/>
  <c r="Y1565" i="2"/>
  <c r="R1565" i="2"/>
  <c r="U1421" i="2"/>
  <c r="I1421" i="2" s="1"/>
  <c r="R1421" i="2"/>
  <c r="S1233" i="2"/>
  <c r="R1233" i="2"/>
  <c r="W1065" i="2"/>
  <c r="X1065" i="2"/>
  <c r="R1065" i="2"/>
  <c r="R52" i="2"/>
  <c r="W52" i="2"/>
  <c r="S1180" i="2"/>
  <c r="V1180" i="2"/>
  <c r="Y1180" i="2"/>
  <c r="S1116" i="2"/>
  <c r="U1116" i="2"/>
  <c r="I1116" i="2" s="1"/>
  <c r="S1052" i="2"/>
  <c r="U1052" i="2"/>
  <c r="I1052" i="2" s="1"/>
  <c r="W1052" i="2"/>
  <c r="X1052" i="2"/>
  <c r="S988" i="2"/>
  <c r="W988" i="2"/>
  <c r="X988" i="2"/>
  <c r="U988" i="2"/>
  <c r="I988" i="2" s="1"/>
  <c r="R733" i="2"/>
  <c r="R1365" i="2"/>
  <c r="W1491" i="2"/>
  <c r="U1491" i="2"/>
  <c r="I1491" i="2" s="1"/>
  <c r="R1491" i="2"/>
  <c r="U507" i="2"/>
  <c r="I507" i="2" s="1"/>
  <c r="R507" i="2"/>
  <c r="X1733" i="2"/>
  <c r="V1733" i="2"/>
  <c r="R8" i="2"/>
  <c r="T8" i="2"/>
  <c r="V8" i="2"/>
  <c r="X8" i="2"/>
  <c r="S488" i="2"/>
  <c r="V488" i="2"/>
  <c r="W488" i="2"/>
  <c r="T488" i="2"/>
  <c r="U552" i="2"/>
  <c r="I552" i="2" s="1"/>
  <c r="Y552" i="2"/>
  <c r="X552" i="2"/>
  <c r="S616" i="2"/>
  <c r="U616" i="2"/>
  <c r="I616" i="2" s="1"/>
  <c r="Y616" i="2"/>
  <c r="X616" i="2"/>
  <c r="S680" i="2"/>
  <c r="T680" i="2"/>
  <c r="V680" i="2"/>
  <c r="W680" i="2"/>
  <c r="S744" i="2"/>
  <c r="V744" i="2"/>
  <c r="W744" i="2"/>
  <c r="T744" i="2"/>
  <c r="S808" i="2"/>
  <c r="V808" i="2"/>
  <c r="W808" i="2"/>
  <c r="T808" i="2"/>
  <c r="S872" i="2"/>
  <c r="V872" i="2"/>
  <c r="X872" i="2"/>
  <c r="T872" i="2"/>
  <c r="S936" i="2"/>
  <c r="T936" i="2"/>
  <c r="V936" i="2"/>
  <c r="X936" i="2"/>
  <c r="S1000" i="2"/>
  <c r="U1000" i="2"/>
  <c r="I1000" i="2" s="1"/>
  <c r="W1000" i="2"/>
  <c r="Y1000" i="2"/>
  <c r="W1064" i="2"/>
  <c r="Y1064" i="2"/>
  <c r="U1064" i="2"/>
  <c r="I1064" i="2" s="1"/>
  <c r="S1128" i="2"/>
  <c r="T1128" i="2"/>
  <c r="S1192" i="2"/>
  <c r="T1192" i="2"/>
  <c r="Y226" i="2"/>
  <c r="O226" i="2" s="1"/>
  <c r="S262" i="2"/>
  <c r="U772" i="2"/>
  <c r="I772" i="2" s="1"/>
  <c r="X708" i="2"/>
  <c r="V708" i="2"/>
  <c r="T644" i="2"/>
  <c r="T580" i="2"/>
  <c r="T516" i="2"/>
  <c r="U452" i="2"/>
  <c r="I452" i="2" s="1"/>
  <c r="Y637" i="2"/>
  <c r="S597" i="2"/>
  <c r="R975" i="2"/>
  <c r="R1203" i="2"/>
  <c r="R1299" i="2"/>
  <c r="R1695" i="2"/>
  <c r="Y1943" i="2"/>
  <c r="T1747" i="2"/>
  <c r="T1735" i="2"/>
  <c r="T1683" i="2"/>
  <c r="T1455" i="2"/>
  <c r="W1171" i="2"/>
  <c r="V987" i="2"/>
  <c r="U511" i="2"/>
  <c r="I511" i="2" s="1"/>
  <c r="M108" i="2"/>
  <c r="U801" i="2"/>
  <c r="I801" i="2" s="1"/>
  <c r="W525" i="2"/>
  <c r="W1878" i="2"/>
  <c r="U1854" i="2"/>
  <c r="I1854" i="2" s="1"/>
  <c r="V1106" i="2"/>
  <c r="X1078" i="2"/>
  <c r="S810" i="2"/>
  <c r="W770" i="2"/>
  <c r="T708" i="2"/>
  <c r="W644" i="2"/>
  <c r="X580" i="2"/>
  <c r="V580" i="2"/>
  <c r="W516" i="2"/>
  <c r="V516" i="2"/>
  <c r="W452" i="2"/>
  <c r="Y452" i="2"/>
  <c r="R1657" i="2"/>
  <c r="R1051" i="2"/>
  <c r="R1171" i="2"/>
  <c r="R1411" i="2"/>
  <c r="R1591" i="2"/>
  <c r="U1142" i="2"/>
  <c r="I1142" i="2" s="1"/>
  <c r="V162" i="2"/>
  <c r="T628" i="2"/>
  <c r="Y564" i="2"/>
  <c r="X500" i="2"/>
  <c r="X19" i="2"/>
  <c r="Y31" i="2"/>
  <c r="O31" i="2" s="1"/>
  <c r="Y155" i="2"/>
  <c r="U1037" i="2"/>
  <c r="I1037" i="2" s="1"/>
  <c r="S1841" i="2"/>
  <c r="S1425" i="2"/>
  <c r="W989" i="2"/>
  <c r="S118" i="2"/>
  <c r="V230" i="2"/>
  <c r="T310" i="2"/>
  <c r="U334" i="2"/>
  <c r="R699" i="2"/>
  <c r="R723" i="2"/>
  <c r="R787" i="2"/>
  <c r="R1363" i="2"/>
  <c r="R1639" i="2"/>
  <c r="R1847" i="2"/>
  <c r="U1947" i="2"/>
  <c r="I1947" i="2" s="1"/>
  <c r="S1927" i="2"/>
  <c r="W1811" i="2"/>
  <c r="T1363" i="2"/>
  <c r="T1359" i="2"/>
  <c r="V1335" i="2"/>
  <c r="W1019" i="2"/>
  <c r="W775" i="2"/>
  <c r="T731" i="2"/>
  <c r="V1977" i="2"/>
  <c r="T1869" i="2"/>
  <c r="V1517" i="2"/>
  <c r="U1081" i="2"/>
  <c r="I1081" i="2" s="1"/>
  <c r="V801" i="2"/>
  <c r="U477" i="2"/>
  <c r="I477" i="2" s="1"/>
  <c r="V449" i="2"/>
  <c r="R1224" i="2"/>
  <c r="V1798" i="2"/>
  <c r="W1726" i="2"/>
  <c r="S1714" i="2"/>
  <c r="W1286" i="2"/>
  <c r="W1250" i="2"/>
  <c r="S85" i="2"/>
  <c r="W213" i="2"/>
  <c r="U229" i="2"/>
  <c r="S285" i="2"/>
  <c r="V417" i="2"/>
  <c r="U437" i="2"/>
  <c r="R1489" i="2"/>
  <c r="V1781" i="2"/>
  <c r="T1749" i="2"/>
  <c r="T1585" i="2"/>
  <c r="S969" i="2"/>
  <c r="W529" i="2"/>
  <c r="T489" i="2"/>
  <c r="Y628" i="2"/>
  <c r="X564" i="2"/>
  <c r="X135" i="2"/>
  <c r="X335" i="2"/>
  <c r="X359" i="2"/>
  <c r="V367" i="2"/>
  <c r="U1841" i="2"/>
  <c r="I1841" i="2" s="1"/>
  <c r="S1657" i="2"/>
  <c r="Y1581" i="2"/>
  <c r="S1053" i="2"/>
  <c r="X989" i="2"/>
  <c r="U813" i="2"/>
  <c r="I813" i="2" s="1"/>
  <c r="T641" i="2"/>
  <c r="V118" i="2"/>
  <c r="R1019" i="2"/>
  <c r="R1267" i="2"/>
  <c r="R1379" i="2"/>
  <c r="R1663" i="2"/>
  <c r="V1947" i="2"/>
  <c r="U1363" i="2"/>
  <c r="I1363" i="2" s="1"/>
  <c r="V1359" i="2"/>
  <c r="R1517" i="2"/>
  <c r="W1517" i="2"/>
  <c r="U1714" i="2"/>
  <c r="I1714" i="2" s="1"/>
  <c r="U85" i="2"/>
  <c r="Y417" i="2"/>
  <c r="O417" i="2" s="1"/>
  <c r="X969" i="2"/>
  <c r="T692" i="2"/>
  <c r="W564" i="2"/>
  <c r="U35" i="2"/>
  <c r="X1933" i="2"/>
  <c r="Y1729" i="2"/>
  <c r="W1613" i="2"/>
  <c r="W322" i="2"/>
  <c r="R587" i="2"/>
  <c r="R1947" i="2"/>
  <c r="S1983" i="2"/>
  <c r="X1643" i="2"/>
  <c r="T1331" i="2"/>
  <c r="V1287" i="2"/>
  <c r="V1199" i="2"/>
  <c r="U1163" i="2"/>
  <c r="I1163" i="2" s="1"/>
  <c r="X1135" i="2"/>
  <c r="X1063" i="2"/>
  <c r="U1051" i="2"/>
  <c r="I1051" i="2" s="1"/>
  <c r="S1015" i="2"/>
  <c r="W1003" i="2"/>
  <c r="W727" i="2"/>
  <c r="U679" i="2"/>
  <c r="I679" i="2" s="1"/>
  <c r="R1709" i="2"/>
  <c r="V1869" i="2"/>
  <c r="S825" i="2"/>
  <c r="T801" i="2"/>
  <c r="W258" i="2"/>
  <c r="W1794" i="2"/>
  <c r="T1766" i="2"/>
  <c r="V1714" i="2"/>
  <c r="U1422" i="2"/>
  <c r="I1422" i="2" s="1"/>
  <c r="T1346" i="2"/>
  <c r="X1334" i="2"/>
  <c r="V1306" i="2"/>
  <c r="W1166" i="2"/>
  <c r="V998" i="2"/>
  <c r="S790" i="2"/>
  <c r="V678" i="2"/>
  <c r="W582" i="2"/>
  <c r="W474" i="2"/>
  <c r="U81" i="2"/>
  <c r="S417" i="2"/>
  <c r="W1489" i="2"/>
  <c r="W1125" i="2"/>
  <c r="U969" i="2"/>
  <c r="I969" i="2" s="1"/>
  <c r="W628" i="2"/>
  <c r="V628" i="2"/>
  <c r="U564" i="2"/>
  <c r="I564" i="2" s="1"/>
  <c r="V500" i="2"/>
  <c r="W27" i="2"/>
  <c r="V103" i="2"/>
  <c r="V191" i="2"/>
  <c r="V195" i="2"/>
  <c r="Y227" i="2"/>
  <c r="O227" i="2" s="1"/>
  <c r="W271" i="2"/>
  <c r="T279" i="2"/>
  <c r="U287" i="2"/>
  <c r="V295" i="2"/>
  <c r="W299" i="2"/>
  <c r="R1377" i="2"/>
  <c r="T1461" i="2"/>
  <c r="T813" i="2"/>
  <c r="U1655" i="2"/>
  <c r="I1655" i="2" s="1"/>
  <c r="R951" i="2"/>
  <c r="R1127" i="2"/>
  <c r="R1443" i="2"/>
  <c r="V1103" i="2"/>
  <c r="U1103" i="2"/>
  <c r="I1103" i="2" s="1"/>
  <c r="M76" i="2"/>
  <c r="Y1961" i="2"/>
  <c r="W1961" i="2"/>
  <c r="R1961" i="2"/>
  <c r="R1357" i="2"/>
  <c r="T1357" i="2"/>
  <c r="T565" i="2"/>
  <c r="V565" i="2"/>
  <c r="V1994" i="2"/>
  <c r="W1994" i="2"/>
  <c r="Y1658" i="2"/>
  <c r="T1658" i="2"/>
  <c r="V1658" i="2"/>
  <c r="S1658" i="2"/>
  <c r="Y1282" i="2"/>
  <c r="U1282" i="2"/>
  <c r="I1282" i="2" s="1"/>
  <c r="V1282" i="2"/>
  <c r="S654" i="2"/>
  <c r="X654" i="2"/>
  <c r="X570" i="2"/>
  <c r="Y570" i="2"/>
  <c r="R149" i="2"/>
  <c r="W149" i="2"/>
  <c r="S1056" i="2"/>
  <c r="S1312" i="2"/>
  <c r="S1568" i="2"/>
  <c r="S1824" i="2"/>
  <c r="X191" i="2"/>
  <c r="Y195" i="2"/>
  <c r="Y295" i="2"/>
  <c r="O295" i="2" s="1"/>
  <c r="R1273" i="2"/>
  <c r="R1713" i="2"/>
  <c r="T717" i="2"/>
  <c r="R995" i="2"/>
  <c r="R1031" i="2"/>
  <c r="R1067" i="2"/>
  <c r="R1587" i="2"/>
  <c r="R1739" i="2"/>
  <c r="T819" i="2"/>
  <c r="X819" i="2"/>
  <c r="U819" i="2"/>
  <c r="I819" i="2" s="1"/>
  <c r="Y1113" i="2"/>
  <c r="U1113" i="2"/>
  <c r="I1113" i="2" s="1"/>
  <c r="Y86" i="2"/>
  <c r="O86" i="2" s="1"/>
  <c r="V86" i="2"/>
  <c r="T86" i="2"/>
  <c r="S1416" i="2"/>
  <c r="R1416" i="2"/>
  <c r="S1736" i="2"/>
  <c r="R1736" i="2"/>
  <c r="R584" i="2"/>
  <c r="Y1974" i="2"/>
  <c r="U1974" i="2"/>
  <c r="I1974" i="2" s="1"/>
  <c r="W1974" i="2"/>
  <c r="V1670" i="2"/>
  <c r="Y1670" i="2"/>
  <c r="U1670" i="2"/>
  <c r="I1670" i="2" s="1"/>
  <c r="T1670" i="2"/>
  <c r="W1654" i="2"/>
  <c r="T1654" i="2"/>
  <c r="T923" i="2"/>
  <c r="U923" i="2"/>
  <c r="I923" i="2" s="1"/>
  <c r="S1761" i="2"/>
  <c r="V1761" i="2"/>
  <c r="Y358" i="2"/>
  <c r="U358" i="2"/>
  <c r="I358" i="2" s="1"/>
  <c r="W1666" i="2"/>
  <c r="V1666" i="2"/>
  <c r="W1510" i="2"/>
  <c r="T1510" i="2"/>
  <c r="V1342" i="2"/>
  <c r="U1342" i="2"/>
  <c r="I1342" i="2" s="1"/>
  <c r="T994" i="2"/>
  <c r="V994" i="2"/>
  <c r="X690" i="2"/>
  <c r="V690" i="2"/>
  <c r="W498" i="2"/>
  <c r="V498" i="2"/>
  <c r="S1696" i="2"/>
  <c r="S1952" i="2"/>
  <c r="U692" i="2"/>
  <c r="I692" i="2" s="1"/>
  <c r="U628" i="2"/>
  <c r="I628" i="2" s="1"/>
  <c r="T564" i="2"/>
  <c r="U500" i="2"/>
  <c r="I500" i="2" s="1"/>
  <c r="V27" i="2"/>
  <c r="U103" i="2"/>
  <c r="T195" i="2"/>
  <c r="T227" i="2"/>
  <c r="U263" i="2"/>
  <c r="S279" i="2"/>
  <c r="U295" i="2"/>
  <c r="U1293" i="2"/>
  <c r="I1293" i="2" s="1"/>
  <c r="R813" i="2"/>
  <c r="T1901" i="2"/>
  <c r="T1841" i="2"/>
  <c r="V1841" i="2"/>
  <c r="T1729" i="2"/>
  <c r="S1461" i="2"/>
  <c r="Y1137" i="2"/>
  <c r="Y1061" i="2"/>
  <c r="Y813" i="2"/>
  <c r="W469" i="2"/>
  <c r="R1111" i="2"/>
  <c r="R1347" i="2"/>
  <c r="R1431" i="2"/>
  <c r="R1543" i="2"/>
  <c r="R1619" i="2"/>
  <c r="R1803" i="2"/>
  <c r="W1983" i="2"/>
  <c r="X1947" i="2"/>
  <c r="V1779" i="2"/>
  <c r="S1663" i="2"/>
  <c r="T1631" i="2"/>
  <c r="W1619" i="2"/>
  <c r="X1595" i="2"/>
  <c r="V1583" i="2"/>
  <c r="U1583" i="2"/>
  <c r="I1583" i="2" s="1"/>
  <c r="X1411" i="2"/>
  <c r="T1343" i="2"/>
  <c r="V783" i="2"/>
  <c r="T783" i="2"/>
  <c r="Y1941" i="2"/>
  <c r="T1941" i="2"/>
  <c r="X1369" i="2"/>
  <c r="U1369" i="2"/>
  <c r="I1369" i="2" s="1"/>
  <c r="V1121" i="2"/>
  <c r="Y1121" i="2"/>
  <c r="U1121" i="2"/>
  <c r="I1121" i="2" s="1"/>
  <c r="V234" i="2"/>
  <c r="U234" i="2"/>
  <c r="U370" i="2"/>
  <c r="I370" i="2" s="1"/>
  <c r="S370" i="2"/>
  <c r="U1994" i="2"/>
  <c r="I1994" i="2" s="1"/>
  <c r="Y1982" i="2"/>
  <c r="W1982" i="2"/>
  <c r="V1874" i="2"/>
  <c r="T1874" i="2"/>
  <c r="W1874" i="2"/>
  <c r="U718" i="2"/>
  <c r="I718" i="2" s="1"/>
  <c r="V718" i="2"/>
  <c r="R77" i="2"/>
  <c r="T77" i="2"/>
  <c r="Y77" i="2"/>
  <c r="O77" i="2" s="1"/>
  <c r="U77" i="2"/>
  <c r="T829" i="2"/>
  <c r="R677" i="2"/>
  <c r="U1685" i="2"/>
  <c r="I1685" i="2" s="1"/>
  <c r="T1517" i="2"/>
  <c r="T525" i="2"/>
  <c r="V1854" i="2"/>
  <c r="U1582" i="2"/>
  <c r="I1582" i="2" s="1"/>
  <c r="V1506" i="2"/>
  <c r="U1498" i="2"/>
  <c r="I1498" i="2" s="1"/>
  <c r="W1306" i="2"/>
  <c r="W1142" i="2"/>
  <c r="X81" i="2"/>
  <c r="R977" i="2"/>
  <c r="V1909" i="2"/>
  <c r="T1593" i="2"/>
  <c r="T1217" i="2"/>
  <c r="S829" i="2"/>
  <c r="S226" i="2"/>
  <c r="R1217" i="2"/>
  <c r="U1770" i="2"/>
  <c r="I1770" i="2" s="1"/>
  <c r="T1498" i="2"/>
  <c r="V1498" i="2"/>
  <c r="X1014" i="2"/>
  <c r="V890" i="2"/>
  <c r="T770" i="2"/>
  <c r="T726" i="2"/>
  <c r="U578" i="2"/>
  <c r="I578" i="2" s="1"/>
  <c r="V73" i="2"/>
  <c r="U217" i="2"/>
  <c r="T417" i="2"/>
  <c r="V1609" i="2"/>
  <c r="U1489" i="2"/>
  <c r="I1489" i="2" s="1"/>
  <c r="S1449" i="2"/>
  <c r="U1217" i="2"/>
  <c r="I1217" i="2" s="1"/>
  <c r="S1133" i="2"/>
  <c r="T993" i="2"/>
  <c r="T961" i="2"/>
  <c r="U937" i="2"/>
  <c r="I937" i="2" s="1"/>
  <c r="W829" i="2"/>
  <c r="R43" i="2"/>
  <c r="S43" i="2"/>
  <c r="V219" i="2"/>
  <c r="W219" i="2"/>
  <c r="R327" i="2"/>
  <c r="S327" i="2"/>
  <c r="R1545" i="2"/>
  <c r="W1545" i="2"/>
  <c r="U1545" i="2"/>
  <c r="I1545" i="2" s="1"/>
  <c r="T1545" i="2"/>
  <c r="R1349" i="2"/>
  <c r="T1349" i="2"/>
  <c r="V1349" i="2"/>
  <c r="W897" i="2"/>
  <c r="X897" i="2"/>
  <c r="U23" i="2"/>
  <c r="U43" i="2"/>
  <c r="R87" i="2"/>
  <c r="T87" i="2"/>
  <c r="V95" i="2"/>
  <c r="W255" i="2"/>
  <c r="U255" i="2"/>
  <c r="W267" i="2"/>
  <c r="U267" i="2"/>
  <c r="U327" i="2"/>
  <c r="Y383" i="2"/>
  <c r="O383" i="2" s="1"/>
  <c r="R419" i="2"/>
  <c r="T419" i="2"/>
  <c r="Y419" i="2"/>
  <c r="O419" i="2" s="1"/>
  <c r="X1237" i="2"/>
  <c r="W1237" i="2"/>
  <c r="S1237" i="2"/>
  <c r="W1009" i="2"/>
  <c r="V1009" i="2"/>
  <c r="Y23" i="2"/>
  <c r="O23" i="2" s="1"/>
  <c r="Y43" i="2"/>
  <c r="O43" i="2" s="1"/>
  <c r="W163" i="2"/>
  <c r="Y163" i="2"/>
  <c r="O163" i="2" s="1"/>
  <c r="T163" i="2"/>
  <c r="R247" i="2"/>
  <c r="S247" i="2"/>
  <c r="K8" i="2"/>
  <c r="T1921" i="2"/>
  <c r="V1921" i="2"/>
  <c r="T1413" i="2"/>
  <c r="W1413" i="2"/>
  <c r="Y19" i="2"/>
  <c r="O19" i="2" s="1"/>
  <c r="V31" i="2"/>
  <c r="R47" i="2"/>
  <c r="T47" i="2"/>
  <c r="V163" i="2"/>
  <c r="T247" i="2"/>
  <c r="R407" i="2"/>
  <c r="S407" i="2"/>
  <c r="Y407" i="2"/>
  <c r="O407" i="2" s="1"/>
  <c r="Y1959" i="2"/>
  <c r="T1011" i="2"/>
  <c r="W1011" i="2"/>
  <c r="X927" i="2"/>
  <c r="W927" i="2"/>
  <c r="W791" i="2"/>
  <c r="X791" i="2"/>
  <c r="V735" i="2"/>
  <c r="Y735" i="2"/>
  <c r="X707" i="2"/>
  <c r="V707" i="2"/>
  <c r="S1893" i="2"/>
  <c r="V1893" i="2"/>
  <c r="T1954" i="2"/>
  <c r="X1954" i="2"/>
  <c r="W1954" i="2"/>
  <c r="U1642" i="2"/>
  <c r="I1642" i="2" s="1"/>
  <c r="W1642" i="2"/>
  <c r="V1642" i="2"/>
  <c r="T1458" i="2"/>
  <c r="S1458" i="2"/>
  <c r="T910" i="2"/>
  <c r="V910" i="2"/>
  <c r="X910" i="2"/>
  <c r="K212" i="2"/>
  <c r="M228" i="2"/>
  <c r="K264" i="2"/>
  <c r="K344" i="2"/>
  <c r="K436" i="2"/>
  <c r="T1745" i="2"/>
  <c r="U1693" i="2"/>
  <c r="I1693" i="2" s="1"/>
  <c r="T1037" i="2"/>
  <c r="T869" i="2"/>
  <c r="S585" i="2"/>
  <c r="W310" i="2"/>
  <c r="T354" i="2"/>
  <c r="S1668" i="2"/>
  <c r="R1668" i="2"/>
  <c r="R1351" i="2"/>
  <c r="R1499" i="2"/>
  <c r="R1747" i="2"/>
  <c r="S1967" i="2"/>
  <c r="S1959" i="2"/>
  <c r="Y1919" i="2"/>
  <c r="W1803" i="2"/>
  <c r="S1783" i="2"/>
  <c r="W1747" i="2"/>
  <c r="X1739" i="2"/>
  <c r="U1735" i="2"/>
  <c r="I1735" i="2" s="1"/>
  <c r="V1671" i="2"/>
  <c r="X1499" i="2"/>
  <c r="U1447" i="2"/>
  <c r="I1447" i="2" s="1"/>
  <c r="S1443" i="2"/>
  <c r="W1411" i="2"/>
  <c r="U1331" i="2"/>
  <c r="I1331" i="2" s="1"/>
  <c r="W1291" i="2"/>
  <c r="S1263" i="2"/>
  <c r="S1127" i="2"/>
  <c r="S1123" i="2"/>
  <c r="W1095" i="2"/>
  <c r="T1067" i="2"/>
  <c r="S1039" i="2"/>
  <c r="U1039" i="2"/>
  <c r="I1039" i="2" s="1"/>
  <c r="U1011" i="2"/>
  <c r="I1011" i="2" s="1"/>
  <c r="T927" i="2"/>
  <c r="T855" i="2"/>
  <c r="S791" i="2"/>
  <c r="S735" i="2"/>
  <c r="V655" i="2"/>
  <c r="Y655" i="2"/>
  <c r="V559" i="2"/>
  <c r="Y547" i="2"/>
  <c r="X515" i="2"/>
  <c r="T515" i="2"/>
  <c r="V471" i="2"/>
  <c r="I172" i="2"/>
  <c r="K188" i="2"/>
  <c r="T244" i="2"/>
  <c r="U1893" i="2"/>
  <c r="I1893" i="2" s="1"/>
  <c r="T1793" i="2"/>
  <c r="W1761" i="2"/>
  <c r="U1393" i="2"/>
  <c r="I1393" i="2" s="1"/>
  <c r="U1029" i="2"/>
  <c r="I1029" i="2" s="1"/>
  <c r="W1029" i="2"/>
  <c r="R1029" i="2"/>
  <c r="V853" i="2"/>
  <c r="Y853" i="2"/>
  <c r="U853" i="2"/>
  <c r="I853" i="2" s="1"/>
  <c r="U270" i="2"/>
  <c r="T270" i="2"/>
  <c r="T1934" i="2"/>
  <c r="U1934" i="2"/>
  <c r="I1934" i="2" s="1"/>
  <c r="V1934" i="2"/>
  <c r="W1922" i="2"/>
  <c r="V1922" i="2"/>
  <c r="U1922" i="2"/>
  <c r="I1922" i="2" s="1"/>
  <c r="U1486" i="2"/>
  <c r="I1486" i="2" s="1"/>
  <c r="V1486" i="2"/>
  <c r="U954" i="2"/>
  <c r="I954" i="2" s="1"/>
  <c r="W954" i="2"/>
  <c r="T538" i="2"/>
  <c r="U538" i="2"/>
  <c r="I538" i="2" s="1"/>
  <c r="V9" i="2"/>
  <c r="U9" i="2"/>
  <c r="U585" i="2"/>
  <c r="I585" i="2" s="1"/>
  <c r="U354" i="2"/>
  <c r="I354" i="2" s="1"/>
  <c r="R1959" i="2"/>
  <c r="U1967" i="2"/>
  <c r="I1967" i="2" s="1"/>
  <c r="T1959" i="2"/>
  <c r="U1803" i="2"/>
  <c r="I1803" i="2" s="1"/>
  <c r="Y1735" i="2"/>
  <c r="W1447" i="2"/>
  <c r="T1291" i="2"/>
  <c r="U1127" i="2"/>
  <c r="I1127" i="2" s="1"/>
  <c r="V1123" i="2"/>
  <c r="W787" i="2"/>
  <c r="Y787" i="2"/>
  <c r="U735" i="2"/>
  <c r="I735" i="2" s="1"/>
  <c r="Y491" i="2"/>
  <c r="X491" i="2"/>
  <c r="V1805" i="2"/>
  <c r="X1805" i="2"/>
  <c r="R1805" i="2"/>
  <c r="U1709" i="2"/>
  <c r="I1709" i="2" s="1"/>
  <c r="T1709" i="2"/>
  <c r="X1417" i="2"/>
  <c r="U1417" i="2"/>
  <c r="I1417" i="2" s="1"/>
  <c r="W290" i="2"/>
  <c r="S290" i="2"/>
  <c r="V290" i="2"/>
  <c r="V1946" i="2"/>
  <c r="U1946" i="2"/>
  <c r="I1946" i="2" s="1"/>
  <c r="W1930" i="2"/>
  <c r="U1930" i="2"/>
  <c r="I1930" i="2" s="1"/>
  <c r="V1930" i="2"/>
  <c r="S1310" i="2"/>
  <c r="X1310" i="2"/>
  <c r="W1310" i="2"/>
  <c r="T1310" i="2"/>
  <c r="W974" i="2"/>
  <c r="S974" i="2"/>
  <c r="Y974" i="2"/>
  <c r="V450" i="2"/>
  <c r="U450" i="2"/>
  <c r="I450" i="2" s="1"/>
  <c r="Y450" i="2"/>
  <c r="W500" i="2"/>
  <c r="Y500" i="2"/>
  <c r="X227" i="2"/>
  <c r="V263" i="2"/>
  <c r="K140" i="2"/>
  <c r="K168" i="2"/>
  <c r="R1061" i="2"/>
  <c r="R1185" i="2"/>
  <c r="V1933" i="2"/>
  <c r="Y1745" i="2"/>
  <c r="V1293" i="2"/>
  <c r="W1253" i="2"/>
  <c r="V1185" i="2"/>
  <c r="Y1161" i="2"/>
  <c r="V1093" i="2"/>
  <c r="U1061" i="2"/>
  <c r="I1061" i="2" s="1"/>
  <c r="V1053" i="2"/>
  <c r="Y889" i="2"/>
  <c r="Y869" i="2"/>
  <c r="W813" i="2"/>
  <c r="Y805" i="2"/>
  <c r="U729" i="2"/>
  <c r="I729" i="2" s="1"/>
  <c r="S641" i="2"/>
  <c r="V597" i="2"/>
  <c r="S82" i="2"/>
  <c r="U206" i="2"/>
  <c r="T230" i="2"/>
  <c r="S310" i="2"/>
  <c r="Y354" i="2"/>
  <c r="U1783" i="2"/>
  <c r="I1783" i="2" s="1"/>
  <c r="R911" i="2"/>
  <c r="R1123" i="2"/>
  <c r="R1331" i="2"/>
  <c r="R1447" i="2"/>
  <c r="R1527" i="2"/>
  <c r="R1643" i="2"/>
  <c r="R1735" i="2"/>
  <c r="R1783" i="2"/>
  <c r="R1927" i="2"/>
  <c r="R1967" i="2"/>
  <c r="T1983" i="2"/>
  <c r="U1959" i="2"/>
  <c r="I1959" i="2" s="1"/>
  <c r="V1935" i="2"/>
  <c r="S1899" i="2"/>
  <c r="U1819" i="2"/>
  <c r="I1819" i="2" s="1"/>
  <c r="S1779" i="2"/>
  <c r="T1771" i="2"/>
  <c r="S1747" i="2"/>
  <c r="S1735" i="2"/>
  <c r="S1695" i="2"/>
  <c r="T1643" i="2"/>
  <c r="S1635" i="2"/>
  <c r="W1603" i="2"/>
  <c r="T1583" i="2"/>
  <c r="U1411" i="2"/>
  <c r="I1411" i="2" s="1"/>
  <c r="S1331" i="2"/>
  <c r="T1171" i="2"/>
  <c r="S1163" i="2"/>
  <c r="X1143" i="2"/>
  <c r="V1127" i="2"/>
  <c r="U1071" i="2"/>
  <c r="I1071" i="2" s="1"/>
  <c r="U1059" i="2"/>
  <c r="I1059" i="2" s="1"/>
  <c r="Y1015" i="2"/>
  <c r="T995" i="2"/>
  <c r="Y975" i="2"/>
  <c r="W875" i="2"/>
  <c r="X859" i="2"/>
  <c r="S859" i="2"/>
  <c r="S787" i="2"/>
  <c r="U783" i="2"/>
  <c r="I783" i="2" s="1"/>
  <c r="S755" i="2"/>
  <c r="T755" i="2"/>
  <c r="Y731" i="2"/>
  <c r="W731" i="2"/>
  <c r="X663" i="2"/>
  <c r="V639" i="2"/>
  <c r="S611" i="2"/>
  <c r="V611" i="2"/>
  <c r="Y587" i="2"/>
  <c r="S491" i="2"/>
  <c r="R1345" i="2"/>
  <c r="S1805" i="2"/>
  <c r="U1793" i="2"/>
  <c r="I1793" i="2" s="1"/>
  <c r="X1709" i="2"/>
  <c r="T1241" i="2"/>
  <c r="V1241" i="2"/>
  <c r="X1213" i="2"/>
  <c r="W1213" i="2"/>
  <c r="S1213" i="2"/>
  <c r="T965" i="2"/>
  <c r="R865" i="2"/>
  <c r="Y865" i="2"/>
  <c r="U865" i="2"/>
  <c r="I865" i="2" s="1"/>
  <c r="T769" i="2"/>
  <c r="V769" i="2"/>
  <c r="U769" i="2"/>
  <c r="I769" i="2" s="1"/>
  <c r="Y493" i="2"/>
  <c r="R493" i="2"/>
  <c r="T1622" i="2"/>
  <c r="U1622" i="2"/>
  <c r="I1622" i="2" s="1"/>
  <c r="S1530" i="2"/>
  <c r="T1530" i="2"/>
  <c r="W1530" i="2"/>
  <c r="U870" i="2"/>
  <c r="I870" i="2" s="1"/>
  <c r="S870" i="2"/>
  <c r="X730" i="2"/>
  <c r="Y730" i="2"/>
  <c r="X281" i="2"/>
  <c r="Y281" i="2"/>
  <c r="O281" i="2" s="1"/>
  <c r="T361" i="2"/>
  <c r="U361" i="2"/>
  <c r="I361" i="2" s="1"/>
  <c r="X361" i="2"/>
  <c r="U1501" i="2"/>
  <c r="I1501" i="2" s="1"/>
  <c r="R1501" i="2"/>
  <c r="Y1501" i="2"/>
  <c r="V1501" i="2"/>
  <c r="V713" i="2"/>
  <c r="Y713" i="2"/>
  <c r="T713" i="2"/>
  <c r="R713" i="2"/>
  <c r="R808" i="2"/>
  <c r="S1646" i="2"/>
  <c r="V1646" i="2"/>
  <c r="T1062" i="2"/>
  <c r="X1062" i="2"/>
  <c r="S986" i="2"/>
  <c r="V986" i="2"/>
  <c r="T986" i="2"/>
  <c r="T918" i="2"/>
  <c r="W918" i="2"/>
  <c r="Y850" i="2"/>
  <c r="U850" i="2"/>
  <c r="I850" i="2" s="1"/>
  <c r="U646" i="2"/>
  <c r="I646" i="2" s="1"/>
  <c r="X646" i="2"/>
  <c r="S630" i="2"/>
  <c r="W630" i="2"/>
  <c r="W562" i="2"/>
  <c r="U562" i="2"/>
  <c r="I562" i="2" s="1"/>
  <c r="V534" i="2"/>
  <c r="W534" i="2"/>
  <c r="Y470" i="2"/>
  <c r="U470" i="2"/>
  <c r="I470" i="2" s="1"/>
  <c r="V470" i="2"/>
  <c r="X25" i="2"/>
  <c r="V25" i="2"/>
  <c r="R121" i="2"/>
  <c r="X121" i="2"/>
  <c r="T241" i="2"/>
  <c r="S241" i="2"/>
  <c r="W241" i="2"/>
  <c r="V269" i="2"/>
  <c r="Y269" i="2"/>
  <c r="O269" i="2" s="1"/>
  <c r="T269" i="2"/>
  <c r="X297" i="2"/>
  <c r="U297" i="2"/>
  <c r="I297" i="2" s="1"/>
  <c r="Y349" i="2"/>
  <c r="S349" i="2"/>
  <c r="V361" i="2"/>
  <c r="Y1801" i="2"/>
  <c r="W1801" i="2"/>
  <c r="S1801" i="2"/>
  <c r="V1177" i="2"/>
  <c r="X1177" i="2"/>
  <c r="T1177" i="2"/>
  <c r="S1177" i="2"/>
  <c r="V282" i="2"/>
  <c r="T282" i="2"/>
  <c r="R565" i="2"/>
  <c r="S525" i="2"/>
  <c r="T14" i="2"/>
  <c r="U130" i="2"/>
  <c r="V198" i="2"/>
  <c r="W222" i="2"/>
  <c r="T326" i="2"/>
  <c r="S358" i="2"/>
  <c r="R968" i="2"/>
  <c r="R1480" i="2"/>
  <c r="W1910" i="2"/>
  <c r="U1818" i="2"/>
  <c r="I1818" i="2" s="1"/>
  <c r="V1810" i="2"/>
  <c r="U1790" i="2"/>
  <c r="I1790" i="2" s="1"/>
  <c r="T1770" i="2"/>
  <c r="U1766" i="2"/>
  <c r="I1766" i="2" s="1"/>
  <c r="W1682" i="2"/>
  <c r="V1654" i="2"/>
  <c r="U1654" i="2"/>
  <c r="I1654" i="2" s="1"/>
  <c r="U1646" i="2"/>
  <c r="I1646" i="2" s="1"/>
  <c r="Y1442" i="2"/>
  <c r="W1338" i="2"/>
  <c r="U1194" i="2"/>
  <c r="I1194" i="2" s="1"/>
  <c r="W1194" i="2"/>
  <c r="W1062" i="2"/>
  <c r="W1006" i="2"/>
  <c r="X1006" i="2"/>
  <c r="X918" i="2"/>
  <c r="S862" i="2"/>
  <c r="U862" i="2"/>
  <c r="I862" i="2" s="1"/>
  <c r="U642" i="2"/>
  <c r="I642" i="2" s="1"/>
  <c r="W642" i="2"/>
  <c r="Y630" i="2"/>
  <c r="V562" i="2"/>
  <c r="V502" i="2"/>
  <c r="U502" i="2"/>
  <c r="I502" i="2" s="1"/>
  <c r="W470" i="2"/>
  <c r="S454" i="2"/>
  <c r="X454" i="2"/>
  <c r="V17" i="2"/>
  <c r="S17" i="2"/>
  <c r="U17" i="2"/>
  <c r="Y297" i="2"/>
  <c r="V1169" i="2"/>
  <c r="Y1169" i="2"/>
  <c r="S1169" i="2"/>
  <c r="U525" i="2"/>
  <c r="I525" i="2" s="1"/>
  <c r="V326" i="2"/>
  <c r="T358" i="2"/>
  <c r="T1501" i="2"/>
  <c r="R568" i="2"/>
  <c r="R1096" i="2"/>
  <c r="V1770" i="2"/>
  <c r="Y1646" i="2"/>
  <c r="V1314" i="2"/>
  <c r="W1314" i="2"/>
  <c r="W1130" i="2"/>
  <c r="U1130" i="2"/>
  <c r="I1130" i="2" s="1"/>
  <c r="T1130" i="2"/>
  <c r="X1070" i="2"/>
  <c r="S1058" i="2"/>
  <c r="X1058" i="2"/>
  <c r="Y1030" i="2"/>
  <c r="U1030" i="2"/>
  <c r="I1030" i="2" s="1"/>
  <c r="V958" i="2"/>
  <c r="Y958" i="2"/>
  <c r="W802" i="2"/>
  <c r="U802" i="2"/>
  <c r="I802" i="2" s="1"/>
  <c r="W626" i="2"/>
  <c r="S626" i="2"/>
  <c r="V626" i="2"/>
  <c r="W590" i="2"/>
  <c r="V590" i="2"/>
  <c r="Y514" i="2"/>
  <c r="S514" i="2"/>
  <c r="Y502" i="2"/>
  <c r="W454" i="2"/>
  <c r="Y17" i="2"/>
  <c r="O17" i="2" s="1"/>
  <c r="W1025" i="2"/>
  <c r="X1025" i="2"/>
  <c r="X78" i="2"/>
  <c r="Y78" i="2"/>
  <c r="O78" i="2" s="1"/>
  <c r="V78" i="2"/>
  <c r="X85" i="2"/>
  <c r="X437" i="2"/>
  <c r="U1909" i="2"/>
  <c r="I1909" i="2" s="1"/>
  <c r="X1909" i="2"/>
  <c r="Y489" i="2"/>
  <c r="V262" i="2"/>
  <c r="T1142" i="2"/>
  <c r="X994" i="2"/>
  <c r="V726" i="2"/>
  <c r="W718" i="2"/>
  <c r="Y578" i="2"/>
  <c r="X498" i="2"/>
  <c r="V77" i="2"/>
  <c r="T85" i="2"/>
  <c r="M85" i="2" s="1"/>
  <c r="Y217" i="2"/>
  <c r="O217" i="2" s="1"/>
  <c r="T437" i="2"/>
  <c r="R1929" i="2"/>
  <c r="S1909" i="2"/>
  <c r="U1897" i="2"/>
  <c r="I1897" i="2" s="1"/>
  <c r="X1593" i="2"/>
  <c r="X1105" i="2"/>
  <c r="X977" i="2"/>
  <c r="V969" i="2"/>
  <c r="X961" i="2"/>
  <c r="S937" i="2"/>
  <c r="U893" i="2"/>
  <c r="I893" i="2" s="1"/>
  <c r="U809" i="2"/>
  <c r="I809" i="2" s="1"/>
  <c r="T529" i="2"/>
  <c r="T162" i="2"/>
  <c r="K267" i="2"/>
  <c r="X2003" i="2"/>
  <c r="V1883" i="2"/>
  <c r="X1883" i="2"/>
  <c r="S1883" i="2"/>
  <c r="T1905" i="2"/>
  <c r="V1905" i="2"/>
  <c r="R1617" i="2"/>
  <c r="Y1617" i="2"/>
  <c r="S1617" i="2"/>
  <c r="U1617" i="2"/>
  <c r="I1617" i="2" s="1"/>
  <c r="V1297" i="2"/>
  <c r="Y1297" i="2"/>
  <c r="T1297" i="2"/>
  <c r="V1153" i="2"/>
  <c r="Y1153" i="2"/>
  <c r="S1153" i="2"/>
  <c r="U1153" i="2"/>
  <c r="I1153" i="2" s="1"/>
  <c r="V885" i="2"/>
  <c r="U885" i="2"/>
  <c r="I885" i="2" s="1"/>
  <c r="R793" i="2"/>
  <c r="U793" i="2"/>
  <c r="I793" i="2" s="1"/>
  <c r="W793" i="2"/>
  <c r="V709" i="2"/>
  <c r="T709" i="2"/>
  <c r="Y709" i="2"/>
  <c r="U629" i="2"/>
  <c r="I629" i="2" s="1"/>
  <c r="V629" i="2"/>
  <c r="U533" i="2"/>
  <c r="I533" i="2" s="1"/>
  <c r="V533" i="2"/>
  <c r="V314" i="2"/>
  <c r="T314" i="2"/>
  <c r="Y314" i="2"/>
  <c r="O314" i="2" s="1"/>
  <c r="W1950" i="2"/>
  <c r="V1950" i="2"/>
  <c r="T1950" i="2"/>
  <c r="W1938" i="2"/>
  <c r="U1938" i="2"/>
  <c r="I1938" i="2" s="1"/>
  <c r="S1690" i="2"/>
  <c r="V1690" i="2"/>
  <c r="T1690" i="2"/>
  <c r="W1690" i="2"/>
  <c r="U962" i="2"/>
  <c r="I962" i="2" s="1"/>
  <c r="Y962" i="2"/>
  <c r="S962" i="2"/>
  <c r="Y806" i="2"/>
  <c r="X806" i="2"/>
  <c r="S806" i="2"/>
  <c r="U702" i="2"/>
  <c r="I702" i="2" s="1"/>
  <c r="V702" i="2"/>
  <c r="W702" i="2"/>
  <c r="W462" i="2"/>
  <c r="V462" i="2"/>
  <c r="R133" i="2"/>
  <c r="Y133" i="2"/>
  <c r="S133" i="2"/>
  <c r="T133" i="2"/>
  <c r="X133" i="2"/>
  <c r="U133" i="2"/>
  <c r="I133" i="2" s="1"/>
  <c r="R253" i="2"/>
  <c r="W253" i="2"/>
  <c r="U253" i="2"/>
  <c r="S253" i="2"/>
  <c r="V253" i="2"/>
  <c r="X901" i="2"/>
  <c r="Y901" i="2"/>
  <c r="U901" i="2"/>
  <c r="I901" i="2" s="1"/>
  <c r="X761" i="2"/>
  <c r="R761" i="2"/>
  <c r="T761" i="2"/>
  <c r="V633" i="2"/>
  <c r="Y633" i="2"/>
  <c r="T633" i="2"/>
  <c r="R633" i="2"/>
  <c r="V362" i="2"/>
  <c r="U362" i="2"/>
  <c r="I362" i="2" s="1"/>
  <c r="S362" i="2"/>
  <c r="U152" i="2"/>
  <c r="W152" i="2"/>
  <c r="R152" i="2"/>
  <c r="Y152" i="2"/>
  <c r="O152" i="2" s="1"/>
  <c r="S152" i="2"/>
  <c r="U232" i="2"/>
  <c r="W232" i="2"/>
  <c r="R232" i="2"/>
  <c r="Y232" i="2"/>
  <c r="O232" i="2" s="1"/>
  <c r="S232" i="2"/>
  <c r="R408" i="2"/>
  <c r="U408" i="2"/>
  <c r="W408" i="2"/>
  <c r="Y408" i="2"/>
  <c r="O408" i="2" s="1"/>
  <c r="S408" i="2"/>
  <c r="X283" i="2"/>
  <c r="Y1365" i="2"/>
  <c r="V1551" i="2"/>
  <c r="U1551" i="2"/>
  <c r="I1551" i="2" s="1"/>
  <c r="X1375" i="2"/>
  <c r="S1375" i="2"/>
  <c r="V1027" i="2"/>
  <c r="X1027" i="2"/>
  <c r="S1027" i="2"/>
  <c r="W1023" i="2"/>
  <c r="Y1023" i="2"/>
  <c r="Y531" i="2"/>
  <c r="X531" i="2"/>
  <c r="S531" i="2"/>
  <c r="U503" i="2"/>
  <c r="I503" i="2" s="1"/>
  <c r="V503" i="2"/>
  <c r="Y503" i="2"/>
  <c r="S503" i="2"/>
  <c r="K172" i="2"/>
  <c r="S512" i="2"/>
  <c r="S768" i="2"/>
  <c r="S1280" i="2"/>
  <c r="S1664" i="2"/>
  <c r="S1920" i="2"/>
  <c r="U1956" i="2"/>
  <c r="I1956" i="2" s="1"/>
  <c r="X740" i="2"/>
  <c r="T15" i="2"/>
  <c r="T55" i="2"/>
  <c r="S91" i="2"/>
  <c r="W91" i="2"/>
  <c r="V99" i="2"/>
  <c r="W131" i="2"/>
  <c r="S151" i="2"/>
  <c r="Y151" i="2"/>
  <c r="O151" i="2" s="1"/>
  <c r="V251" i="2"/>
  <c r="W251" i="2"/>
  <c r="T259" i="2"/>
  <c r="S283" i="2"/>
  <c r="W283" i="2"/>
  <c r="T331" i="2"/>
  <c r="Y363" i="2"/>
  <c r="T375" i="2"/>
  <c r="V379" i="2"/>
  <c r="T435" i="2"/>
  <c r="S52" i="2"/>
  <c r="Y52" i="2"/>
  <c r="O52" i="2" s="1"/>
  <c r="W120" i="2"/>
  <c r="U120" i="2"/>
  <c r="K164" i="2"/>
  <c r="W200" i="2"/>
  <c r="U200" i="2"/>
  <c r="X292" i="2"/>
  <c r="U292" i="2"/>
  <c r="W328" i="2"/>
  <c r="U328" i="2"/>
  <c r="S254" i="2"/>
  <c r="R709" i="2"/>
  <c r="R985" i="2"/>
  <c r="R1513" i="2"/>
  <c r="R1665" i="2"/>
  <c r="Y1953" i="2"/>
  <c r="S1665" i="2"/>
  <c r="S1633" i="2"/>
  <c r="T1513" i="2"/>
  <c r="T1497" i="2"/>
  <c r="S1453" i="2"/>
  <c r="W1445" i="2"/>
  <c r="S1365" i="2"/>
  <c r="T1337" i="2"/>
  <c r="T1209" i="2"/>
  <c r="W1197" i="2"/>
  <c r="T1109" i="2"/>
  <c r="V1101" i="2"/>
  <c r="S925" i="2"/>
  <c r="U849" i="2"/>
  <c r="I849" i="2" s="1"/>
  <c r="T777" i="2"/>
  <c r="W765" i="2"/>
  <c r="V497" i="2"/>
  <c r="S106" i="2"/>
  <c r="S278" i="2"/>
  <c r="Y298" i="2"/>
  <c r="O298" i="2" s="1"/>
  <c r="W346" i="2"/>
  <c r="R1023" i="2"/>
  <c r="R1047" i="2"/>
  <c r="R1283" i="2"/>
  <c r="R1507" i="2"/>
  <c r="R1667" i="2"/>
  <c r="R1703" i="2"/>
  <c r="R1883" i="2"/>
  <c r="R1975" i="2"/>
  <c r="S2003" i="2"/>
  <c r="T1927" i="2"/>
  <c r="X1923" i="2"/>
  <c r="Y1907" i="2"/>
  <c r="T1883" i="2"/>
  <c r="U1855" i="2"/>
  <c r="I1855" i="2" s="1"/>
  <c r="W1843" i="2"/>
  <c r="X1819" i="2"/>
  <c r="W1783" i="2"/>
  <c r="U1771" i="2"/>
  <c r="I1771" i="2" s="1"/>
  <c r="U1763" i="2"/>
  <c r="I1763" i="2" s="1"/>
  <c r="U1703" i="2"/>
  <c r="I1703" i="2" s="1"/>
  <c r="U1695" i="2"/>
  <c r="I1695" i="2" s="1"/>
  <c r="W1683" i="2"/>
  <c r="T1667" i="2"/>
  <c r="T1663" i="2"/>
  <c r="U1591" i="2"/>
  <c r="I1591" i="2" s="1"/>
  <c r="T1591" i="2"/>
  <c r="S1551" i="2"/>
  <c r="S1507" i="2"/>
  <c r="X1419" i="2"/>
  <c r="T1419" i="2"/>
  <c r="U1375" i="2"/>
  <c r="I1375" i="2" s="1"/>
  <c r="Y1367" i="2"/>
  <c r="S1295" i="2"/>
  <c r="Y1251" i="2"/>
  <c r="T1251" i="2"/>
  <c r="T1027" i="2"/>
  <c r="U1023" i="2"/>
  <c r="I1023" i="2" s="1"/>
  <c r="U979" i="2"/>
  <c r="I979" i="2" s="1"/>
  <c r="T979" i="2"/>
  <c r="Y979" i="2"/>
  <c r="W959" i="2"/>
  <c r="U911" i="2"/>
  <c r="I911" i="2" s="1"/>
  <c r="V911" i="2"/>
  <c r="Y911" i="2"/>
  <c r="V907" i="2"/>
  <c r="T907" i="2"/>
  <c r="T883" i="2"/>
  <c r="W883" i="2"/>
  <c r="W851" i="2"/>
  <c r="U851" i="2"/>
  <c r="I851" i="2" s="1"/>
  <c r="Y851" i="2"/>
  <c r="V839" i="2"/>
  <c r="W839" i="2"/>
  <c r="S839" i="2"/>
  <c r="X711" i="2"/>
  <c r="W659" i="2"/>
  <c r="Y659" i="2"/>
  <c r="X659" i="2"/>
  <c r="V623" i="2"/>
  <c r="U595" i="2"/>
  <c r="I595" i="2" s="1"/>
  <c r="V551" i="2"/>
  <c r="W551" i="2"/>
  <c r="T531" i="2"/>
  <c r="T503" i="2"/>
  <c r="T487" i="2"/>
  <c r="S487" i="2"/>
  <c r="V487" i="2"/>
  <c r="Y479" i="2"/>
  <c r="U479" i="2"/>
  <c r="I479" i="2" s="1"/>
  <c r="T479" i="2"/>
  <c r="X152" i="2"/>
  <c r="X232" i="2"/>
  <c r="T408" i="2"/>
  <c r="R1297" i="2"/>
  <c r="T1949" i="2"/>
  <c r="X1949" i="2"/>
  <c r="W1905" i="2"/>
  <c r="U1885" i="2"/>
  <c r="I1885" i="2" s="1"/>
  <c r="V1885" i="2"/>
  <c r="R1885" i="2"/>
  <c r="T1617" i="2"/>
  <c r="U1297" i="2"/>
  <c r="I1297" i="2" s="1"/>
  <c r="W1269" i="2"/>
  <c r="T1153" i="2"/>
  <c r="U681" i="2"/>
  <c r="I681" i="2" s="1"/>
  <c r="X593" i="2"/>
  <c r="S593" i="2"/>
  <c r="U593" i="2"/>
  <c r="I593" i="2" s="1"/>
  <c r="T465" i="2"/>
  <c r="U465" i="2"/>
  <c r="I465" i="2" s="1"/>
  <c r="V154" i="2"/>
  <c r="U154" i="2"/>
  <c r="T154" i="2"/>
  <c r="W314" i="2"/>
  <c r="V382" i="2"/>
  <c r="W382" i="2"/>
  <c r="Y1746" i="2"/>
  <c r="S1746" i="2"/>
  <c r="W1746" i="2"/>
  <c r="U1746" i="2"/>
  <c r="I1746" i="2" s="1"/>
  <c r="W1702" i="2"/>
  <c r="V1702" i="2"/>
  <c r="W1662" i="2"/>
  <c r="U1662" i="2"/>
  <c r="I1662" i="2" s="1"/>
  <c r="T1218" i="2"/>
  <c r="X1218" i="2"/>
  <c r="Y826" i="2"/>
  <c r="S826" i="2"/>
  <c r="X826" i="2"/>
  <c r="T826" i="2"/>
  <c r="V826" i="2"/>
  <c r="U826" i="2"/>
  <c r="I826" i="2" s="1"/>
  <c r="V774" i="2"/>
  <c r="T774" i="2"/>
  <c r="W774" i="2"/>
  <c r="U774" i="2"/>
  <c r="I774" i="2" s="1"/>
  <c r="S774" i="2"/>
  <c r="U506" i="2"/>
  <c r="I506" i="2" s="1"/>
  <c r="X506" i="2"/>
  <c r="Y506" i="2"/>
  <c r="U425" i="2"/>
  <c r="X425" i="2"/>
  <c r="W425" i="2"/>
  <c r="W1601" i="2"/>
  <c r="T1601" i="2"/>
  <c r="S1601" i="2"/>
  <c r="Y1601" i="2"/>
  <c r="R1601" i="2"/>
  <c r="W1049" i="2"/>
  <c r="X1049" i="2"/>
  <c r="T1049" i="2"/>
  <c r="R1049" i="2"/>
  <c r="V929" i="2"/>
  <c r="U929" i="2"/>
  <c r="I929" i="2" s="1"/>
  <c r="T929" i="2"/>
  <c r="Y929" i="2"/>
  <c r="S929" i="2"/>
  <c r="X929" i="2"/>
  <c r="X91" i="2"/>
  <c r="X251" i="2"/>
  <c r="Y925" i="2"/>
  <c r="T1791" i="2"/>
  <c r="X1791" i="2"/>
  <c r="W1655" i="2"/>
  <c r="T1655" i="2"/>
  <c r="W1567" i="2"/>
  <c r="T1567" i="2"/>
  <c r="S1487" i="2"/>
  <c r="W1487" i="2"/>
  <c r="U1231" i="2"/>
  <c r="I1231" i="2" s="1"/>
  <c r="S1231" i="2"/>
  <c r="S947" i="2"/>
  <c r="W947" i="2"/>
  <c r="S640" i="2"/>
  <c r="S1536" i="2"/>
  <c r="S1792" i="2"/>
  <c r="R106" i="2"/>
  <c r="T500" i="2"/>
  <c r="W7" i="2"/>
  <c r="W43" i="2"/>
  <c r="W47" i="2"/>
  <c r="X51" i="2"/>
  <c r="U55" i="2"/>
  <c r="S75" i="2"/>
  <c r="T83" i="2"/>
  <c r="X87" i="2"/>
  <c r="T91" i="2"/>
  <c r="W99" i="2"/>
  <c r="Y103" i="2"/>
  <c r="T139" i="2"/>
  <c r="T151" i="2"/>
  <c r="S219" i="2"/>
  <c r="X247" i="2"/>
  <c r="S251" i="2"/>
  <c r="W259" i="2"/>
  <c r="Y263" i="2"/>
  <c r="O263" i="2" s="1"/>
  <c r="X279" i="2"/>
  <c r="T283" i="2"/>
  <c r="V327" i="2"/>
  <c r="X339" i="2"/>
  <c r="S359" i="2"/>
  <c r="S363" i="2"/>
  <c r="W363" i="2"/>
  <c r="T371" i="2"/>
  <c r="V375" i="2"/>
  <c r="T379" i="2"/>
  <c r="V407" i="2"/>
  <c r="U411" i="2"/>
  <c r="T431" i="2"/>
  <c r="S443" i="2"/>
  <c r="T52" i="2"/>
  <c r="X120" i="2"/>
  <c r="V120" i="2"/>
  <c r="X200" i="2"/>
  <c r="V200" i="2"/>
  <c r="W292" i="2"/>
  <c r="V292" i="2"/>
  <c r="X328" i="2"/>
  <c r="V328" i="2"/>
  <c r="R1337" i="2"/>
  <c r="T1933" i="2"/>
  <c r="Y1841" i="2"/>
  <c r="U1729" i="2"/>
  <c r="I1729" i="2" s="1"/>
  <c r="U1713" i="2"/>
  <c r="I1713" i="2" s="1"/>
  <c r="T1569" i="2"/>
  <c r="U1513" i="2"/>
  <c r="I1513" i="2" s="1"/>
  <c r="U1497" i="2"/>
  <c r="I1497" i="2" s="1"/>
  <c r="X1473" i="2"/>
  <c r="Y1461" i="2"/>
  <c r="V1453" i="2"/>
  <c r="S1397" i="2"/>
  <c r="T1365" i="2"/>
  <c r="U1337" i="2"/>
  <c r="I1337" i="2" s="1"/>
  <c r="S1229" i="2"/>
  <c r="U1209" i="2"/>
  <c r="I1209" i="2" s="1"/>
  <c r="Y1173" i="2"/>
  <c r="Y1145" i="2"/>
  <c r="Y1129" i="2"/>
  <c r="V1109" i="2"/>
  <c r="W1101" i="2"/>
  <c r="U1053" i="2"/>
  <c r="I1053" i="2" s="1"/>
  <c r="W1053" i="2"/>
  <c r="W981" i="2"/>
  <c r="S941" i="2"/>
  <c r="U925" i="2"/>
  <c r="I925" i="2" s="1"/>
  <c r="T889" i="2"/>
  <c r="U881" i="2"/>
  <c r="I881" i="2" s="1"/>
  <c r="U869" i="2"/>
  <c r="I869" i="2" s="1"/>
  <c r="T857" i="2"/>
  <c r="V849" i="2"/>
  <c r="V789" i="2"/>
  <c r="W777" i="2"/>
  <c r="W717" i="2"/>
  <c r="T673" i="2"/>
  <c r="W657" i="2"/>
  <c r="X641" i="2"/>
  <c r="S577" i="2"/>
  <c r="W82" i="2"/>
  <c r="V106" i="2"/>
  <c r="W194" i="2"/>
  <c r="W230" i="2"/>
  <c r="T266" i="2"/>
  <c r="W278" i="2"/>
  <c r="X310" i="2"/>
  <c r="T4" i="2"/>
  <c r="W4" i="2"/>
  <c r="Y100" i="2"/>
  <c r="O100" i="2" s="1"/>
  <c r="T100" i="2"/>
  <c r="Y340" i="2"/>
  <c r="O340" i="2" s="1"/>
  <c r="U340" i="2"/>
  <c r="S644" i="2"/>
  <c r="R644" i="2"/>
  <c r="S900" i="2"/>
  <c r="R900" i="2"/>
  <c r="S1156" i="2"/>
  <c r="R1156" i="2"/>
  <c r="S1412" i="2"/>
  <c r="R1412" i="2"/>
  <c r="R503" i="2"/>
  <c r="R1027" i="2"/>
  <c r="R1079" i="2"/>
  <c r="R1251" i="2"/>
  <c r="R1319" i="2"/>
  <c r="R1419" i="2"/>
  <c r="R1467" i="2"/>
  <c r="R1551" i="2"/>
  <c r="R1595" i="2"/>
  <c r="R1723" i="2"/>
  <c r="R1771" i="2"/>
  <c r="R1915" i="2"/>
  <c r="R2003" i="2"/>
  <c r="U2003" i="2"/>
  <c r="I2003" i="2" s="1"/>
  <c r="T1999" i="2"/>
  <c r="Y1923" i="2"/>
  <c r="V1915" i="2"/>
  <c r="U1883" i="2"/>
  <c r="I1883" i="2" s="1"/>
  <c r="Y1871" i="2"/>
  <c r="S1871" i="2"/>
  <c r="U1843" i="2"/>
  <c r="I1843" i="2" s="1"/>
  <c r="Y1835" i="2"/>
  <c r="T1803" i="2"/>
  <c r="S1803" i="2"/>
  <c r="U1775" i="2"/>
  <c r="I1775" i="2" s="1"/>
  <c r="X1731" i="2"/>
  <c r="U1731" i="2"/>
  <c r="I1731" i="2" s="1"/>
  <c r="V1707" i="2"/>
  <c r="S1707" i="2"/>
  <c r="S1671" i="2"/>
  <c r="U1667" i="2"/>
  <c r="I1667" i="2" s="1"/>
  <c r="V1655" i="2"/>
  <c r="S1595" i="2"/>
  <c r="S1591" i="2"/>
  <c r="T1551" i="2"/>
  <c r="V1543" i="2"/>
  <c r="S1511" i="2"/>
  <c r="U1471" i="2"/>
  <c r="I1471" i="2" s="1"/>
  <c r="S1471" i="2"/>
  <c r="W1431" i="2"/>
  <c r="S1419" i="2"/>
  <c r="T1375" i="2"/>
  <c r="W1363" i="2"/>
  <c r="X1363" i="2"/>
  <c r="S1363" i="2"/>
  <c r="T1315" i="2"/>
  <c r="X1303" i="2"/>
  <c r="U1295" i="2"/>
  <c r="I1295" i="2" s="1"/>
  <c r="S1251" i="2"/>
  <c r="U1187" i="2"/>
  <c r="I1187" i="2" s="1"/>
  <c r="V1187" i="2"/>
  <c r="U1027" i="2"/>
  <c r="I1027" i="2" s="1"/>
  <c r="T1023" i="2"/>
  <c r="S979" i="2"/>
  <c r="V975" i="2"/>
  <c r="T975" i="2"/>
  <c r="S911" i="2"/>
  <c r="U907" i="2"/>
  <c r="I907" i="2" s="1"/>
  <c r="V867" i="2"/>
  <c r="T867" i="2"/>
  <c r="V855" i="2"/>
  <c r="U855" i="2"/>
  <c r="I855" i="2" s="1"/>
  <c r="Y855" i="2"/>
  <c r="S855" i="2"/>
  <c r="T851" i="2"/>
  <c r="U839" i="2"/>
  <c r="I839" i="2" s="1"/>
  <c r="Y795" i="2"/>
  <c r="T775" i="2"/>
  <c r="V775" i="2"/>
  <c r="V767" i="2"/>
  <c r="V715" i="2"/>
  <c r="T715" i="2"/>
  <c r="W715" i="2"/>
  <c r="T687" i="2"/>
  <c r="V687" i="2"/>
  <c r="X675" i="2"/>
  <c r="Y675" i="2"/>
  <c r="T675" i="2"/>
  <c r="U663" i="2"/>
  <c r="I663" i="2" s="1"/>
  <c r="Y663" i="2"/>
  <c r="S663" i="2"/>
  <c r="V663" i="2"/>
  <c r="T659" i="2"/>
  <c r="U631" i="2"/>
  <c r="I631" i="2" s="1"/>
  <c r="X603" i="2"/>
  <c r="W583" i="2"/>
  <c r="U583" i="2"/>
  <c r="I583" i="2" s="1"/>
  <c r="W539" i="2"/>
  <c r="X507" i="2"/>
  <c r="S507" i="2"/>
  <c r="X503" i="2"/>
  <c r="U487" i="2"/>
  <c r="I487" i="2" s="1"/>
  <c r="V479" i="2"/>
  <c r="T152" i="2"/>
  <c r="T232" i="2"/>
  <c r="V408" i="2"/>
  <c r="W1949" i="2"/>
  <c r="Y1885" i="2"/>
  <c r="Y1785" i="2"/>
  <c r="X1617" i="2"/>
  <c r="V1533" i="2"/>
  <c r="U1533" i="2"/>
  <c r="I1533" i="2" s="1"/>
  <c r="W1533" i="2"/>
  <c r="X1153" i="2"/>
  <c r="W917" i="2"/>
  <c r="R917" i="2"/>
  <c r="R737" i="2"/>
  <c r="V737" i="2"/>
  <c r="U697" i="2"/>
  <c r="I697" i="2" s="1"/>
  <c r="Y593" i="2"/>
  <c r="Y465" i="2"/>
  <c r="V26" i="2"/>
  <c r="U26" i="2"/>
  <c r="T26" i="2"/>
  <c r="S142" i="2"/>
  <c r="U142" i="2"/>
  <c r="I142" i="2" s="1"/>
  <c r="V142" i="2"/>
  <c r="Y154" i="2"/>
  <c r="O154" i="2" s="1"/>
  <c r="T1674" i="2"/>
  <c r="W1674" i="2"/>
  <c r="V1522" i="2"/>
  <c r="W1522" i="2"/>
  <c r="U1522" i="2"/>
  <c r="I1522" i="2" s="1"/>
  <c r="W1454" i="2"/>
  <c r="T1454" i="2"/>
  <c r="W1398" i="2"/>
  <c r="V1398" i="2"/>
  <c r="X1302" i="2"/>
  <c r="S1302" i="2"/>
  <c r="W1302" i="2"/>
  <c r="T1302" i="2"/>
  <c r="V1198" i="2"/>
  <c r="U1198" i="2"/>
  <c r="I1198" i="2" s="1"/>
  <c r="U1146" i="2"/>
  <c r="I1146" i="2" s="1"/>
  <c r="Y1146" i="2"/>
  <c r="X1146" i="2"/>
  <c r="W946" i="2"/>
  <c r="S946" i="2"/>
  <c r="X946" i="2"/>
  <c r="V946" i="2"/>
  <c r="W878" i="2"/>
  <c r="T878" i="2"/>
  <c r="Y878" i="2"/>
  <c r="X774" i="2"/>
  <c r="V694" i="2"/>
  <c r="Y694" i="2"/>
  <c r="U694" i="2"/>
  <c r="I694" i="2" s="1"/>
  <c r="R89" i="2"/>
  <c r="U89" i="2"/>
  <c r="W89" i="2"/>
  <c r="X341" i="2"/>
  <c r="U341" i="2"/>
  <c r="I341" i="2" s="1"/>
  <c r="W1341" i="2"/>
  <c r="V1341" i="2"/>
  <c r="U1341" i="2"/>
  <c r="I1341" i="2" s="1"/>
  <c r="X1341" i="2"/>
  <c r="R1341" i="2"/>
  <c r="S1341" i="2"/>
  <c r="T1341" i="2"/>
  <c r="V1225" i="2"/>
  <c r="X1225" i="2"/>
  <c r="T1225" i="2"/>
  <c r="S1225" i="2"/>
  <c r="R1225" i="2"/>
  <c r="Y1225" i="2"/>
  <c r="X151" i="2"/>
  <c r="T1507" i="2"/>
  <c r="X1507" i="2"/>
  <c r="W1507" i="2"/>
  <c r="S1091" i="2"/>
  <c r="T1091" i="2"/>
  <c r="T899" i="2"/>
  <c r="V899" i="2"/>
  <c r="V1295" i="2"/>
  <c r="U427" i="2"/>
  <c r="T711" i="2"/>
  <c r="T2003" i="2"/>
  <c r="S259" i="2"/>
  <c r="S448" i="2"/>
  <c r="S960" i="2"/>
  <c r="S1088" i="2"/>
  <c r="S1216" i="2"/>
  <c r="S1344" i="2"/>
  <c r="S1600" i="2"/>
  <c r="S1728" i="2"/>
  <c r="S1856" i="2"/>
  <c r="S1984" i="2"/>
  <c r="U47" i="2"/>
  <c r="Y87" i="2"/>
  <c r="O87" i="2" s="1"/>
  <c r="V91" i="2"/>
  <c r="U139" i="2"/>
  <c r="I139" i="2" s="1"/>
  <c r="V151" i="2"/>
  <c r="T219" i="2"/>
  <c r="Y247" i="2"/>
  <c r="O247" i="2" s="1"/>
  <c r="T251" i="2"/>
  <c r="Y279" i="2"/>
  <c r="O279" i="2" s="1"/>
  <c r="U283" i="2"/>
  <c r="Y327" i="2"/>
  <c r="O327" i="2" s="1"/>
  <c r="T363" i="2"/>
  <c r="U371" i="2"/>
  <c r="X375" i="2"/>
  <c r="X407" i="2"/>
  <c r="X443" i="2"/>
  <c r="X52" i="2"/>
  <c r="U52" i="2"/>
  <c r="S120" i="2"/>
  <c r="Y120" i="2"/>
  <c r="O120" i="2" s="1"/>
  <c r="S200" i="2"/>
  <c r="Y200" i="2"/>
  <c r="O200" i="2" s="1"/>
  <c r="S292" i="2"/>
  <c r="Y292" i="2"/>
  <c r="O292" i="2" s="1"/>
  <c r="S328" i="2"/>
  <c r="Y328" i="2"/>
  <c r="O328" i="2" s="1"/>
  <c r="V1729" i="2"/>
  <c r="U1569" i="2"/>
  <c r="I1569" i="2" s="1"/>
  <c r="W1513" i="2"/>
  <c r="T1453" i="2"/>
  <c r="W1453" i="2"/>
  <c r="U1365" i="2"/>
  <c r="I1365" i="2" s="1"/>
  <c r="V1365" i="2"/>
  <c r="X1229" i="2"/>
  <c r="T1197" i="2"/>
  <c r="U1109" i="2"/>
  <c r="I1109" i="2" s="1"/>
  <c r="Y1109" i="2"/>
  <c r="V925" i="2"/>
  <c r="V889" i="2"/>
  <c r="V869" i="2"/>
  <c r="V857" i="2"/>
  <c r="U777" i="2"/>
  <c r="I777" i="2" s="1"/>
  <c r="X777" i="2"/>
  <c r="U673" i="2"/>
  <c r="I673" i="2" s="1"/>
  <c r="V577" i="2"/>
  <c r="T253" i="2"/>
  <c r="R531" i="2"/>
  <c r="R947" i="2"/>
  <c r="R1091" i="2"/>
  <c r="R1155" i="2"/>
  <c r="R1295" i="2"/>
  <c r="R1367" i="2"/>
  <c r="R1655" i="2"/>
  <c r="R1843" i="2"/>
  <c r="R1923" i="2"/>
  <c r="W2003" i="2"/>
  <c r="U1935" i="2"/>
  <c r="I1935" i="2" s="1"/>
  <c r="S1935" i="2"/>
  <c r="W1927" i="2"/>
  <c r="U1927" i="2"/>
  <c r="I1927" i="2" s="1"/>
  <c r="Y1927" i="2"/>
  <c r="Y1883" i="2"/>
  <c r="X1843" i="2"/>
  <c r="W1695" i="2"/>
  <c r="T1695" i="2"/>
  <c r="Y1695" i="2"/>
  <c r="X1683" i="2"/>
  <c r="U1683" i="2"/>
  <c r="I1683" i="2" s="1"/>
  <c r="Y1655" i="2"/>
  <c r="V1595" i="2"/>
  <c r="V1591" i="2"/>
  <c r="Y1551" i="2"/>
  <c r="T1531" i="2"/>
  <c r="U1531" i="2"/>
  <c r="I1531" i="2" s="1"/>
  <c r="X1511" i="2"/>
  <c r="Y1507" i="2"/>
  <c r="V1455" i="2"/>
  <c r="U1455" i="2"/>
  <c r="I1455" i="2" s="1"/>
  <c r="T1439" i="2"/>
  <c r="W1439" i="2"/>
  <c r="V1419" i="2"/>
  <c r="X1291" i="2"/>
  <c r="U1291" i="2"/>
  <c r="I1291" i="2" s="1"/>
  <c r="T1263" i="2"/>
  <c r="V1263" i="2"/>
  <c r="Y1255" i="2"/>
  <c r="S1255" i="2"/>
  <c r="V1071" i="2"/>
  <c r="Y1071" i="2"/>
  <c r="S1071" i="2"/>
  <c r="W1067" i="2"/>
  <c r="Y1067" i="2"/>
  <c r="W1027" i="2"/>
  <c r="S983" i="2"/>
  <c r="W983" i="2"/>
  <c r="X979" i="2"/>
  <c r="U927" i="2"/>
  <c r="I927" i="2" s="1"/>
  <c r="Y927" i="2"/>
  <c r="S927" i="2"/>
  <c r="V923" i="2"/>
  <c r="Y923" i="2"/>
  <c r="V915" i="2"/>
  <c r="W915" i="2"/>
  <c r="T911" i="2"/>
  <c r="Y839" i="2"/>
  <c r="W799" i="2"/>
  <c r="T799" i="2"/>
  <c r="Y799" i="2"/>
  <c r="V719" i="2"/>
  <c r="U719" i="2"/>
  <c r="I719" i="2" s="1"/>
  <c r="X719" i="2"/>
  <c r="S719" i="2"/>
  <c r="V587" i="2"/>
  <c r="U587" i="2"/>
  <c r="I587" i="2" s="1"/>
  <c r="W587" i="2"/>
  <c r="S587" i="2"/>
  <c r="T523" i="2"/>
  <c r="V523" i="2"/>
  <c r="X499" i="2"/>
  <c r="T499" i="2"/>
  <c r="Y499" i="2"/>
  <c r="Y487" i="2"/>
  <c r="V152" i="2"/>
  <c r="V232" i="2"/>
  <c r="V1941" i="2"/>
  <c r="U1941" i="2"/>
  <c r="I1941" i="2" s="1"/>
  <c r="S1941" i="2"/>
  <c r="W1877" i="2"/>
  <c r="U1877" i="2"/>
  <c r="I1877" i="2" s="1"/>
  <c r="S1861" i="2"/>
  <c r="T1861" i="2"/>
  <c r="V1829" i="2"/>
  <c r="T1829" i="2"/>
  <c r="Y1829" i="2"/>
  <c r="R1829" i="2"/>
  <c r="R1773" i="2"/>
  <c r="T1773" i="2"/>
  <c r="X1773" i="2"/>
  <c r="W1549" i="2"/>
  <c r="S1549" i="2"/>
  <c r="V1549" i="2"/>
  <c r="T1549" i="2"/>
  <c r="V1505" i="2"/>
  <c r="T1505" i="2"/>
  <c r="Y1505" i="2"/>
  <c r="X1329" i="2"/>
  <c r="V1329" i="2"/>
  <c r="S1329" i="2"/>
  <c r="W541" i="2"/>
  <c r="X541" i="2"/>
  <c r="R541" i="2"/>
  <c r="S14" i="2"/>
  <c r="U14" i="2"/>
  <c r="R14" i="2"/>
  <c r="V14" i="2"/>
  <c r="Y166" i="2"/>
  <c r="O166" i="2" s="1"/>
  <c r="U166" i="2"/>
  <c r="V166" i="2"/>
  <c r="S210" i="2"/>
  <c r="W210" i="2"/>
  <c r="R440" i="2"/>
  <c r="U440" i="2"/>
  <c r="W440" i="2"/>
  <c r="S824" i="2"/>
  <c r="R824" i="2"/>
  <c r="S1080" i="2"/>
  <c r="R1080" i="2"/>
  <c r="S1336" i="2"/>
  <c r="R1336" i="2"/>
  <c r="S1592" i="2"/>
  <c r="R1592" i="2"/>
  <c r="W1802" i="2"/>
  <c r="X1802" i="2"/>
  <c r="U1802" i="2"/>
  <c r="I1802" i="2" s="1"/>
  <c r="T1778" i="2"/>
  <c r="V1778" i="2"/>
  <c r="U1778" i="2"/>
  <c r="I1778" i="2" s="1"/>
  <c r="U1558" i="2"/>
  <c r="I1558" i="2" s="1"/>
  <c r="W1558" i="2"/>
  <c r="U1478" i="2"/>
  <c r="I1478" i="2" s="1"/>
  <c r="V1478" i="2"/>
  <c r="V1242" i="2"/>
  <c r="T1242" i="2"/>
  <c r="W1242" i="2"/>
  <c r="T1210" i="2"/>
  <c r="X1210" i="2"/>
  <c r="U1086" i="2"/>
  <c r="I1086" i="2" s="1"/>
  <c r="S1086" i="2"/>
  <c r="W982" i="2"/>
  <c r="X982" i="2"/>
  <c r="V858" i="2"/>
  <c r="S858" i="2"/>
  <c r="V566" i="2"/>
  <c r="T566" i="2"/>
  <c r="X566" i="2"/>
  <c r="S566" i="2"/>
  <c r="W566" i="2"/>
  <c r="U566" i="2"/>
  <c r="I566" i="2" s="1"/>
  <c r="V317" i="2"/>
  <c r="U317" i="2"/>
  <c r="V787" i="2"/>
  <c r="X735" i="2"/>
  <c r="I188" i="2"/>
  <c r="K204" i="2"/>
  <c r="X1121" i="2"/>
  <c r="X865" i="2"/>
  <c r="X825" i="2"/>
  <c r="S552" i="2"/>
  <c r="R552" i="2"/>
  <c r="S1064" i="2"/>
  <c r="R1064" i="2"/>
  <c r="S1576" i="2"/>
  <c r="R1576" i="2"/>
  <c r="R1320" i="2"/>
  <c r="T1898" i="2"/>
  <c r="W1898" i="2"/>
  <c r="S1870" i="2"/>
  <c r="W1870" i="2"/>
  <c r="V1862" i="2"/>
  <c r="U1862" i="2"/>
  <c r="I1862" i="2" s="1"/>
  <c r="S1806" i="2"/>
  <c r="V1806" i="2"/>
  <c r="V1734" i="2"/>
  <c r="U1734" i="2"/>
  <c r="I1734" i="2" s="1"/>
  <c r="U1678" i="2"/>
  <c r="I1678" i="2" s="1"/>
  <c r="T1678" i="2"/>
  <c r="T1514" i="2"/>
  <c r="Y1514" i="2"/>
  <c r="V1458" i="2"/>
  <c r="W1458" i="2"/>
  <c r="W1442" i="2"/>
  <c r="T1442" i="2"/>
  <c r="W1418" i="2"/>
  <c r="U1418" i="2"/>
  <c r="I1418" i="2" s="1"/>
  <c r="S1354" i="2"/>
  <c r="U1354" i="2"/>
  <c r="I1354" i="2" s="1"/>
  <c r="W1330" i="2"/>
  <c r="U1330" i="2"/>
  <c r="I1330" i="2" s="1"/>
  <c r="Y1286" i="2"/>
  <c r="W1226" i="2"/>
  <c r="Y1226" i="2"/>
  <c r="T1050" i="2"/>
  <c r="V966" i="2"/>
  <c r="U966" i="2"/>
  <c r="I966" i="2" s="1"/>
  <c r="V934" i="2"/>
  <c r="T886" i="2"/>
  <c r="S886" i="2"/>
  <c r="V862" i="2"/>
  <c r="T862" i="2"/>
  <c r="T778" i="2"/>
  <c r="Y778" i="2"/>
  <c r="V742" i="2"/>
  <c r="U742" i="2"/>
  <c r="I742" i="2" s="1"/>
  <c r="T730" i="2"/>
  <c r="X710" i="2"/>
  <c r="S710" i="2"/>
  <c r="V650" i="2"/>
  <c r="X650" i="2"/>
  <c r="S650" i="2"/>
  <c r="R117" i="2"/>
  <c r="Y117" i="2"/>
  <c r="O117" i="2" s="1"/>
  <c r="R153" i="2"/>
  <c r="U153" i="2"/>
  <c r="T153" i="2"/>
  <c r="R197" i="2"/>
  <c r="W197" i="2"/>
  <c r="T197" i="2"/>
  <c r="Y197" i="2"/>
  <c r="R205" i="2"/>
  <c r="Y205" i="2"/>
  <c r="O205" i="2" s="1"/>
  <c r="T205" i="2"/>
  <c r="V205" i="2"/>
  <c r="V441" i="2"/>
  <c r="W441" i="2"/>
  <c r="X1717" i="2"/>
  <c r="W1717" i="2"/>
  <c r="U1717" i="2"/>
  <c r="I1717" i="2" s="1"/>
  <c r="V1717" i="2"/>
  <c r="T1717" i="2"/>
  <c r="S1717" i="2"/>
  <c r="W1421" i="2"/>
  <c r="Y1421" i="2"/>
  <c r="T1421" i="2"/>
  <c r="V1421" i="2"/>
  <c r="S1421" i="2"/>
  <c r="W1013" i="2"/>
  <c r="V1013" i="2"/>
  <c r="S1013" i="2"/>
  <c r="V621" i="2"/>
  <c r="X621" i="2"/>
  <c r="T621" i="2"/>
  <c r="W621" i="2"/>
  <c r="R621" i="2"/>
  <c r="S621" i="2"/>
  <c r="Y294" i="2"/>
  <c r="O294" i="2" s="1"/>
  <c r="W294" i="2"/>
  <c r="V294" i="2"/>
  <c r="V2002" i="2"/>
  <c r="W2002" i="2"/>
  <c r="V1982" i="2"/>
  <c r="U1982" i="2"/>
  <c r="I1982" i="2" s="1"/>
  <c r="W1962" i="2"/>
  <c r="U1962" i="2"/>
  <c r="I1962" i="2" s="1"/>
  <c r="V1786" i="2"/>
  <c r="U1786" i="2"/>
  <c r="I1786" i="2" s="1"/>
  <c r="V1394" i="2"/>
  <c r="S1394" i="2"/>
  <c r="W1282" i="2"/>
  <c r="S1282" i="2"/>
  <c r="W1106" i="2"/>
  <c r="S1106" i="2"/>
  <c r="U998" i="2"/>
  <c r="I998" i="2" s="1"/>
  <c r="T998" i="2"/>
  <c r="Y998" i="2"/>
  <c r="X990" i="2"/>
  <c r="W990" i="2"/>
  <c r="V874" i="2"/>
  <c r="U874" i="2"/>
  <c r="I874" i="2" s="1"/>
  <c r="V814" i="2"/>
  <c r="T814" i="2"/>
  <c r="T750" i="2"/>
  <c r="U750" i="2"/>
  <c r="I750" i="2" s="1"/>
  <c r="V730" i="2"/>
  <c r="U730" i="2"/>
  <c r="I730" i="2" s="1"/>
  <c r="V714" i="2"/>
  <c r="S714" i="2"/>
  <c r="U686" i="2"/>
  <c r="I686" i="2" s="1"/>
  <c r="X686" i="2"/>
  <c r="V666" i="2"/>
  <c r="W666" i="2"/>
  <c r="V582" i="2"/>
  <c r="U582" i="2"/>
  <c r="I582" i="2" s="1"/>
  <c r="T582" i="2"/>
  <c r="V522" i="2"/>
  <c r="Y522" i="2"/>
  <c r="U522" i="2"/>
  <c r="I522" i="2" s="1"/>
  <c r="Y93" i="2"/>
  <c r="O93" i="2" s="1"/>
  <c r="V93" i="2"/>
  <c r="R165" i="2"/>
  <c r="X165" i="2"/>
  <c r="U165" i="2"/>
  <c r="X177" i="2"/>
  <c r="W177" i="2"/>
  <c r="R373" i="2"/>
  <c r="U373" i="2"/>
  <c r="I373" i="2" s="1"/>
  <c r="S373" i="2"/>
  <c r="W445" i="2"/>
  <c r="X445" i="2"/>
  <c r="U445" i="2"/>
  <c r="X1765" i="2"/>
  <c r="U1765" i="2"/>
  <c r="I1765" i="2" s="1"/>
  <c r="W1509" i="2"/>
  <c r="V1509" i="2"/>
  <c r="T1509" i="2"/>
  <c r="U1509" i="2"/>
  <c r="I1509" i="2" s="1"/>
  <c r="S1509" i="2"/>
  <c r="R1509" i="2"/>
  <c r="V1409" i="2"/>
  <c r="U1409" i="2"/>
  <c r="I1409" i="2" s="1"/>
  <c r="T1409" i="2"/>
  <c r="Y1409" i="2"/>
  <c r="S1409" i="2"/>
  <c r="V785" i="2"/>
  <c r="U785" i="2"/>
  <c r="I785" i="2" s="1"/>
  <c r="V613" i="2"/>
  <c r="Y613" i="2"/>
  <c r="S613" i="2"/>
  <c r="V505" i="2"/>
  <c r="Y505" i="2"/>
  <c r="W505" i="2"/>
  <c r="V182" i="2"/>
  <c r="X182" i="2"/>
  <c r="U182" i="2"/>
  <c r="T182" i="2"/>
  <c r="X306" i="2"/>
  <c r="Y306" i="2"/>
  <c r="O306" i="2" s="1"/>
  <c r="S306" i="2"/>
  <c r="W306" i="2"/>
  <c r="U306" i="2"/>
  <c r="V410" i="2"/>
  <c r="Y410" i="2"/>
  <c r="O410" i="2" s="1"/>
  <c r="S410" i="2"/>
  <c r="X1959" i="2"/>
  <c r="X1735" i="2"/>
  <c r="W859" i="2"/>
  <c r="U787" i="2"/>
  <c r="I787" i="2" s="1"/>
  <c r="X755" i="2"/>
  <c r="T735" i="2"/>
  <c r="V515" i="2"/>
  <c r="U471" i="2"/>
  <c r="I471" i="2" s="1"/>
  <c r="R1121" i="2"/>
  <c r="R1793" i="2"/>
  <c r="W1869" i="2"/>
  <c r="Y1805" i="2"/>
  <c r="V1793" i="2"/>
  <c r="W1685" i="2"/>
  <c r="V1213" i="2"/>
  <c r="T1121" i="2"/>
  <c r="T865" i="2"/>
  <c r="T825" i="2"/>
  <c r="Y525" i="2"/>
  <c r="W130" i="2"/>
  <c r="X358" i="2"/>
  <c r="X370" i="2"/>
  <c r="S648" i="2"/>
  <c r="R648" i="2"/>
  <c r="S840" i="2"/>
  <c r="R840" i="2"/>
  <c r="S1160" i="2"/>
  <c r="R1160" i="2"/>
  <c r="S1352" i="2"/>
  <c r="R1352" i="2"/>
  <c r="S1672" i="2"/>
  <c r="R1672" i="2"/>
  <c r="S1988" i="2"/>
  <c r="R1988" i="2"/>
  <c r="R456" i="2"/>
  <c r="R712" i="2"/>
  <c r="R904" i="2"/>
  <c r="R1608" i="2"/>
  <c r="R1912" i="2"/>
  <c r="S1990" i="2"/>
  <c r="V1990" i="2"/>
  <c r="S1982" i="2"/>
  <c r="W1970" i="2"/>
  <c r="T1970" i="2"/>
  <c r="X1922" i="2"/>
  <c r="T1922" i="2"/>
  <c r="U1894" i="2"/>
  <c r="I1894" i="2" s="1"/>
  <c r="Y1834" i="2"/>
  <c r="S1834" i="2"/>
  <c r="W1790" i="2"/>
  <c r="T1790" i="2"/>
  <c r="Y1734" i="2"/>
  <c r="Y1678" i="2"/>
  <c r="W1658" i="2"/>
  <c r="U1658" i="2"/>
  <c r="I1658" i="2" s="1"/>
  <c r="V1622" i="2"/>
  <c r="V1582" i="2"/>
  <c r="Y1582" i="2"/>
  <c r="S1582" i="2"/>
  <c r="Y1494" i="2"/>
  <c r="U1458" i="2"/>
  <c r="I1458" i="2" s="1"/>
  <c r="V1442" i="2"/>
  <c r="Y1430" i="2"/>
  <c r="W1430" i="2"/>
  <c r="U1414" i="2"/>
  <c r="I1414" i="2" s="1"/>
  <c r="U1394" i="2"/>
  <c r="I1394" i="2" s="1"/>
  <c r="V1362" i="2"/>
  <c r="W1354" i="2"/>
  <c r="W1346" i="2"/>
  <c r="U1338" i="2"/>
  <c r="I1338" i="2" s="1"/>
  <c r="S1338" i="2"/>
  <c r="U1334" i="2"/>
  <c r="I1334" i="2" s="1"/>
  <c r="S1286" i="2"/>
  <c r="T1282" i="2"/>
  <c r="W1214" i="2"/>
  <c r="X1166" i="2"/>
  <c r="U1106" i="2"/>
  <c r="I1106" i="2" s="1"/>
  <c r="V1078" i="2"/>
  <c r="U1078" i="2"/>
  <c r="I1078" i="2" s="1"/>
  <c r="S1038" i="2"/>
  <c r="W1014" i="2"/>
  <c r="S998" i="2"/>
  <c r="U990" i="2"/>
  <c r="I990" i="2" s="1"/>
  <c r="X986" i="2"/>
  <c r="Y978" i="2"/>
  <c r="W970" i="2"/>
  <c r="U970" i="2"/>
  <c r="I970" i="2" s="1"/>
  <c r="W966" i="2"/>
  <c r="S958" i="2"/>
  <c r="U934" i="2"/>
  <c r="I934" i="2" s="1"/>
  <c r="S874" i="2"/>
  <c r="X862" i="2"/>
  <c r="S814" i="2"/>
  <c r="X810" i="2"/>
  <c r="X786" i="2"/>
  <c r="V786" i="2"/>
  <c r="X778" i="2"/>
  <c r="U758" i="2"/>
  <c r="I758" i="2" s="1"/>
  <c r="T758" i="2"/>
  <c r="X750" i="2"/>
  <c r="T734" i="2"/>
  <c r="X734" i="2"/>
  <c r="S730" i="2"/>
  <c r="U714" i="2"/>
  <c r="I714" i="2" s="1"/>
  <c r="Y698" i="2"/>
  <c r="Y666" i="2"/>
  <c r="W654" i="2"/>
  <c r="U650" i="2"/>
  <c r="I650" i="2" s="1"/>
  <c r="V610" i="2"/>
  <c r="W610" i="2"/>
  <c r="U610" i="2"/>
  <c r="I610" i="2" s="1"/>
  <c r="S582" i="2"/>
  <c r="W530" i="2"/>
  <c r="Y530" i="2"/>
  <c r="U518" i="2"/>
  <c r="I518" i="2" s="1"/>
  <c r="Y518" i="2"/>
  <c r="V518" i="2"/>
  <c r="V454" i="2"/>
  <c r="U454" i="2"/>
  <c r="I454" i="2" s="1"/>
  <c r="T454" i="2"/>
  <c r="R113" i="2"/>
  <c r="W113" i="2"/>
  <c r="S113" i="2"/>
  <c r="Y113" i="2"/>
  <c r="X169" i="2"/>
  <c r="U169" i="2"/>
  <c r="I169" i="2" s="1"/>
  <c r="T177" i="2"/>
  <c r="R193" i="2"/>
  <c r="S193" i="2"/>
  <c r="Y193" i="2"/>
  <c r="O193" i="2" s="1"/>
  <c r="R201" i="2"/>
  <c r="X201" i="2"/>
  <c r="R209" i="2"/>
  <c r="X209" i="2"/>
  <c r="X233" i="2"/>
  <c r="Y233" i="2"/>
  <c r="O233" i="2" s="1"/>
  <c r="U233" i="2"/>
  <c r="X325" i="2"/>
  <c r="T325" i="2"/>
  <c r="W373" i="2"/>
  <c r="S445" i="2"/>
  <c r="X1801" i="2"/>
  <c r="U1801" i="2"/>
  <c r="I1801" i="2" s="1"/>
  <c r="T1801" i="2"/>
  <c r="R1801" i="2"/>
  <c r="Y1757" i="2"/>
  <c r="T1757" i="2"/>
  <c r="X1757" i="2"/>
  <c r="Y1509" i="2"/>
  <c r="X1409" i="2"/>
  <c r="W1097" i="2"/>
  <c r="X1097" i="2"/>
  <c r="T1097" i="2"/>
  <c r="V721" i="2"/>
  <c r="W721" i="2"/>
  <c r="T721" i="2"/>
  <c r="V645" i="2"/>
  <c r="W645" i="2"/>
  <c r="T645" i="2"/>
  <c r="U645" i="2"/>
  <c r="I645" i="2" s="1"/>
  <c r="S645" i="2"/>
  <c r="V6" i="2"/>
  <c r="U6" i="2"/>
  <c r="R6" i="2"/>
  <c r="Y6" i="2"/>
  <c r="O6" i="2" s="1"/>
  <c r="S6" i="2"/>
  <c r="W318" i="2"/>
  <c r="U318" i="2"/>
  <c r="V318" i="2"/>
  <c r="T318" i="2"/>
  <c r="V1749" i="2"/>
  <c r="W1593" i="2"/>
  <c r="U1585" i="2"/>
  <c r="I1585" i="2" s="1"/>
  <c r="T1449" i="2"/>
  <c r="X1217" i="2"/>
  <c r="T1169" i="2"/>
  <c r="V1133" i="2"/>
  <c r="X993" i="2"/>
  <c r="Y1498" i="2"/>
  <c r="Y1142" i="2"/>
  <c r="Y626" i="2"/>
  <c r="Y586" i="2"/>
  <c r="T578" i="2"/>
  <c r="S498" i="2"/>
  <c r="Y466" i="2"/>
  <c r="T450" i="2"/>
  <c r="W9" i="2"/>
  <c r="V21" i="2"/>
  <c r="Y85" i="2"/>
  <c r="O85" i="2" s="1"/>
  <c r="U149" i="2"/>
  <c r="U249" i="2"/>
  <c r="V285" i="2"/>
  <c r="T297" i="2"/>
  <c r="X313" i="2"/>
  <c r="Y437" i="2"/>
  <c r="R1025" i="2"/>
  <c r="R1585" i="2"/>
  <c r="U1749" i="2"/>
  <c r="I1749" i="2" s="1"/>
  <c r="S1593" i="2"/>
  <c r="Y1593" i="2"/>
  <c r="X1565" i="2"/>
  <c r="S1489" i="2"/>
  <c r="V1449" i="2"/>
  <c r="S1217" i="2"/>
  <c r="Y1217" i="2"/>
  <c r="Y1177" i="2"/>
  <c r="U1169" i="2"/>
  <c r="I1169" i="2" s="1"/>
  <c r="T1105" i="2"/>
  <c r="T1065" i="2"/>
  <c r="T1025" i="2"/>
  <c r="X937" i="2"/>
  <c r="V893" i="2"/>
  <c r="U797" i="2"/>
  <c r="I797" i="2" s="1"/>
  <c r="S517" i="2"/>
  <c r="Y90" i="2"/>
  <c r="O90" i="2" s="1"/>
  <c r="V174" i="2"/>
  <c r="T226" i="2"/>
  <c r="Y262" i="2"/>
  <c r="O262" i="2" s="1"/>
  <c r="Y282" i="2"/>
  <c r="O282" i="2" s="1"/>
  <c r="X1169" i="2"/>
  <c r="Y937" i="2"/>
  <c r="Y893" i="2"/>
  <c r="Y797" i="2"/>
  <c r="Y517" i="2"/>
  <c r="X90" i="2"/>
  <c r="Y174" i="2"/>
  <c r="O174" i="2" s="1"/>
  <c r="U226" i="2"/>
  <c r="W282" i="2"/>
  <c r="T80" i="2"/>
  <c r="S80" i="2"/>
  <c r="W336" i="2"/>
  <c r="V336" i="2"/>
  <c r="V464" i="2"/>
  <c r="U464" i="2"/>
  <c r="I464" i="2" s="1"/>
  <c r="S528" i="2"/>
  <c r="Y528" i="2"/>
  <c r="U592" i="2"/>
  <c r="I592" i="2" s="1"/>
  <c r="T592" i="2"/>
  <c r="U784" i="2"/>
  <c r="I784" i="2" s="1"/>
  <c r="T784" i="2"/>
  <c r="W912" i="2"/>
  <c r="V912" i="2"/>
  <c r="W1040" i="2"/>
  <c r="V1040" i="2"/>
  <c r="R1168" i="2"/>
  <c r="V1168" i="2"/>
  <c r="X1168" i="2"/>
  <c r="R1232" i="2"/>
  <c r="V1232" i="2"/>
  <c r="R1360" i="2"/>
  <c r="Y1360" i="2"/>
  <c r="R1424" i="2"/>
  <c r="W1424" i="2"/>
  <c r="Y1424" i="2"/>
  <c r="T2000" i="2"/>
  <c r="T1952" i="2"/>
  <c r="U1856" i="2"/>
  <c r="I1856" i="2" s="1"/>
  <c r="U1808" i="2"/>
  <c r="I1808" i="2" s="1"/>
  <c r="V1664" i="2"/>
  <c r="V1616" i="2"/>
  <c r="V1568" i="2"/>
  <c r="V1552" i="2"/>
  <c r="V1504" i="2"/>
  <c r="Y1312" i="2"/>
  <c r="Y1296" i="2"/>
  <c r="Y1280" i="2"/>
  <c r="V1104" i="2"/>
  <c r="W1088" i="2"/>
  <c r="R215" i="2"/>
  <c r="V215" i="2"/>
  <c r="Y215" i="2"/>
  <c r="O215" i="2" s="1"/>
  <c r="T215" i="2"/>
  <c r="X215" i="2"/>
  <c r="W215" i="2"/>
  <c r="S215" i="2"/>
  <c r="Y38" i="2"/>
  <c r="O38" i="2" s="1"/>
  <c r="U38" i="2"/>
  <c r="S38" i="2"/>
  <c r="Y138" i="2"/>
  <c r="O138" i="2" s="1"/>
  <c r="V138" i="2"/>
  <c r="S138" i="2"/>
  <c r="Y468" i="2"/>
  <c r="V468" i="2"/>
  <c r="X468" i="2"/>
  <c r="U532" i="2"/>
  <c r="I532" i="2" s="1"/>
  <c r="V532" i="2"/>
  <c r="V596" i="2"/>
  <c r="U596" i="2"/>
  <c r="I596" i="2" s="1"/>
  <c r="U660" i="2"/>
  <c r="I660" i="2" s="1"/>
  <c r="V660" i="2"/>
  <c r="W660" i="2"/>
  <c r="V724" i="2"/>
  <c r="U724" i="2"/>
  <c r="I724" i="2" s="1"/>
  <c r="W724" i="2"/>
  <c r="Y788" i="2"/>
  <c r="W788" i="2"/>
  <c r="X788" i="2"/>
  <c r="V788" i="2"/>
  <c r="V852" i="2"/>
  <c r="U852" i="2"/>
  <c r="I852" i="2" s="1"/>
  <c r="T852" i="2"/>
  <c r="T916" i="2"/>
  <c r="Y916" i="2"/>
  <c r="V916" i="2"/>
  <c r="V980" i="2"/>
  <c r="U980" i="2"/>
  <c r="I980" i="2" s="1"/>
  <c r="T980" i="2"/>
  <c r="Y1044" i="2"/>
  <c r="V1044" i="2"/>
  <c r="U1108" i="2"/>
  <c r="I1108" i="2" s="1"/>
  <c r="T1108" i="2"/>
  <c r="U1172" i="2"/>
  <c r="I1172" i="2" s="1"/>
  <c r="T1172" i="2"/>
  <c r="V1236" i="2"/>
  <c r="Y1236" i="2"/>
  <c r="U1236" i="2"/>
  <c r="I1236" i="2" s="1"/>
  <c r="W1300" i="2"/>
  <c r="X1300" i="2"/>
  <c r="V1300" i="2"/>
  <c r="Y1300" i="2"/>
  <c r="T1364" i="2"/>
  <c r="W1364" i="2"/>
  <c r="Y1364" i="2"/>
  <c r="U1428" i="2"/>
  <c r="I1428" i="2" s="1"/>
  <c r="T1428" i="2"/>
  <c r="W1492" i="2"/>
  <c r="Y1492" i="2"/>
  <c r="V1492" i="2"/>
  <c r="X1492" i="2"/>
  <c r="V1556" i="2"/>
  <c r="Y1556" i="2"/>
  <c r="U1556" i="2"/>
  <c r="I1556" i="2" s="1"/>
  <c r="V96" i="2"/>
  <c r="U96" i="2"/>
  <c r="W288" i="2"/>
  <c r="S288" i="2"/>
  <c r="Y544" i="2"/>
  <c r="T544" i="2"/>
  <c r="T608" i="2"/>
  <c r="Y608" i="2"/>
  <c r="Y672" i="2"/>
  <c r="T672" i="2"/>
  <c r="U736" i="2"/>
  <c r="I736" i="2" s="1"/>
  <c r="Y736" i="2"/>
  <c r="Y800" i="2"/>
  <c r="U800" i="2"/>
  <c r="I800" i="2" s="1"/>
  <c r="T864" i="2"/>
  <c r="W864" i="2"/>
  <c r="X864" i="2"/>
  <c r="T928" i="2"/>
  <c r="W928" i="2"/>
  <c r="T992" i="2"/>
  <c r="X992" i="2"/>
  <c r="T1056" i="2"/>
  <c r="W1056" i="2"/>
  <c r="T1120" i="2"/>
  <c r="X1120" i="2"/>
  <c r="R1184" i="2"/>
  <c r="V1184" i="2"/>
  <c r="X1184" i="2"/>
  <c r="R1248" i="2"/>
  <c r="V1248" i="2"/>
  <c r="R1376" i="2"/>
  <c r="Y1376" i="2"/>
  <c r="R1440" i="2"/>
  <c r="W1440" i="2"/>
  <c r="Y1440" i="2"/>
  <c r="V2000" i="2"/>
  <c r="Y1992" i="2"/>
  <c r="T1984" i="2"/>
  <c r="V1952" i="2"/>
  <c r="T1936" i="2"/>
  <c r="T1920" i="2"/>
  <c r="U1872" i="2"/>
  <c r="I1872" i="2" s="1"/>
  <c r="U1824" i="2"/>
  <c r="I1824" i="2" s="1"/>
  <c r="V1728" i="2"/>
  <c r="V1680" i="2"/>
  <c r="V1632" i="2"/>
  <c r="W1376" i="2"/>
  <c r="W1360" i="2"/>
  <c r="W1312" i="2"/>
  <c r="W1296" i="2"/>
  <c r="W1280" i="2"/>
  <c r="X1248" i="2"/>
  <c r="X1232" i="2"/>
  <c r="W1120" i="2"/>
  <c r="W960" i="2"/>
  <c r="X928" i="2"/>
  <c r="V848" i="2"/>
  <c r="T720" i="2"/>
  <c r="R159" i="2"/>
  <c r="W159" i="2"/>
  <c r="Y159" i="2"/>
  <c r="O159" i="2" s="1"/>
  <c r="T159" i="2"/>
  <c r="X159" i="2"/>
  <c r="U159" i="2"/>
  <c r="S159" i="2"/>
  <c r="W207" i="2"/>
  <c r="U207" i="2"/>
  <c r="T207" i="2"/>
  <c r="R223" i="2"/>
  <c r="V223" i="2"/>
  <c r="T223" i="2"/>
  <c r="Y223" i="2"/>
  <c r="O223" i="2" s="1"/>
  <c r="X223" i="2"/>
  <c r="X291" i="2"/>
  <c r="V291" i="2"/>
  <c r="Y291" i="2"/>
  <c r="W291" i="2"/>
  <c r="T291" i="2"/>
  <c r="U1405" i="2"/>
  <c r="I1405" i="2" s="1"/>
  <c r="W1405" i="2"/>
  <c r="T749" i="2"/>
  <c r="V749" i="2"/>
  <c r="W749" i="2"/>
  <c r="R665" i="2"/>
  <c r="Y665" i="2"/>
  <c r="W665" i="2"/>
  <c r="T665" i="2"/>
  <c r="X665" i="2"/>
  <c r="X2000" i="2"/>
  <c r="W1992" i="2"/>
  <c r="X1984" i="2"/>
  <c r="X1952" i="2"/>
  <c r="X1936" i="2"/>
  <c r="X1920" i="2"/>
  <c r="U1888" i="2"/>
  <c r="I1888" i="2" s="1"/>
  <c r="V1792" i="2"/>
  <c r="V1744" i="2"/>
  <c r="V1696" i="2"/>
  <c r="V976" i="2"/>
  <c r="Y656" i="2"/>
  <c r="T167" i="2"/>
  <c r="V167" i="2"/>
  <c r="R167" i="2"/>
  <c r="U167" i="2"/>
  <c r="Y167" i="2"/>
  <c r="O167" i="2" s="1"/>
  <c r="X16" i="2"/>
  <c r="U32" i="2"/>
  <c r="T1797" i="2"/>
  <c r="Y1797" i="2"/>
  <c r="V1797" i="2"/>
  <c r="U1797" i="2"/>
  <c r="I1797" i="2" s="1"/>
  <c r="R1797" i="2"/>
  <c r="X1605" i="2"/>
  <c r="S1605" i="2"/>
  <c r="W1557" i="2"/>
  <c r="V1557" i="2"/>
  <c r="U1557" i="2"/>
  <c r="I1557" i="2" s="1"/>
  <c r="T1557" i="2"/>
  <c r="Y1557" i="2"/>
  <c r="S1557" i="2"/>
  <c r="R1557" i="2"/>
  <c r="X1557" i="2"/>
  <c r="W832" i="2"/>
  <c r="X832" i="2"/>
  <c r="W896" i="2"/>
  <c r="X896" i="2"/>
  <c r="W1024" i="2"/>
  <c r="X1024" i="2"/>
  <c r="W1152" i="2"/>
  <c r="X1152" i="2"/>
  <c r="R1216" i="2"/>
  <c r="V1216" i="2"/>
  <c r="R1344" i="2"/>
  <c r="Y1344" i="2"/>
  <c r="R1408" i="2"/>
  <c r="W1408" i="2"/>
  <c r="Y1408" i="2"/>
  <c r="R1472" i="2"/>
  <c r="V1472" i="2"/>
  <c r="V1760" i="2"/>
  <c r="V1600" i="2"/>
  <c r="V1536" i="2"/>
  <c r="V1488" i="2"/>
  <c r="R11" i="2"/>
  <c r="W11" i="2"/>
  <c r="T11" i="2"/>
  <c r="Y11" i="2"/>
  <c r="O11" i="2" s="1"/>
  <c r="S11" i="2"/>
  <c r="X11" i="2"/>
  <c r="U11" i="2"/>
  <c r="Y15" i="2"/>
  <c r="O15" i="2" s="1"/>
  <c r="U79" i="2"/>
  <c r="T79" i="2"/>
  <c r="U119" i="2"/>
  <c r="S119" i="2"/>
  <c r="V127" i="2"/>
  <c r="S127" i="2"/>
  <c r="W135" i="2"/>
  <c r="T135" i="2"/>
  <c r="U135" i="2"/>
  <c r="Y135" i="2"/>
  <c r="O135" i="2" s="1"/>
  <c r="S135" i="2"/>
  <c r="R155" i="2"/>
  <c r="W155" i="2"/>
  <c r="T155" i="2"/>
  <c r="X155" i="2"/>
  <c r="S155" i="2"/>
  <c r="W183" i="2"/>
  <c r="U183" i="2"/>
  <c r="R191" i="2"/>
  <c r="T191" i="2"/>
  <c r="Y191" i="2"/>
  <c r="O191" i="2" s="1"/>
  <c r="S191" i="2"/>
  <c r="Y199" i="2"/>
  <c r="W199" i="2"/>
  <c r="V199" i="2"/>
  <c r="U275" i="2"/>
  <c r="I275" i="2" s="1"/>
  <c r="V275" i="2"/>
  <c r="R287" i="2"/>
  <c r="Y287" i="2"/>
  <c r="O287" i="2" s="1"/>
  <c r="T287" i="2"/>
  <c r="X287" i="2"/>
  <c r="S287" i="2"/>
  <c r="R383" i="2"/>
  <c r="X383" i="2"/>
  <c r="U383" i="2"/>
  <c r="I120" i="2"/>
  <c r="I156" i="2"/>
  <c r="I228" i="2"/>
  <c r="R1989" i="2"/>
  <c r="U1989" i="2"/>
  <c r="I1989" i="2" s="1"/>
  <c r="T1989" i="2"/>
  <c r="Y1777" i="2"/>
  <c r="V1777" i="2"/>
  <c r="U1777" i="2"/>
  <c r="I1777" i="2" s="1"/>
  <c r="W1377" i="2"/>
  <c r="X1377" i="2"/>
  <c r="U1377" i="2"/>
  <c r="I1377" i="2" s="1"/>
  <c r="T1377" i="2"/>
  <c r="X1273" i="2"/>
  <c r="U1273" i="2"/>
  <c r="I1273" i="2" s="1"/>
  <c r="Y1273" i="2"/>
  <c r="T1273" i="2"/>
  <c r="W1273" i="2"/>
  <c r="S1273" i="2"/>
  <c r="W1001" i="2"/>
  <c r="V1001" i="2"/>
  <c r="R913" i="2"/>
  <c r="X913" i="2"/>
  <c r="U913" i="2"/>
  <c r="I913" i="2" s="1"/>
  <c r="T913" i="2"/>
  <c r="T741" i="2"/>
  <c r="V741" i="2"/>
  <c r="Y741" i="2"/>
  <c r="Y150" i="2"/>
  <c r="O150" i="2" s="1"/>
  <c r="V150" i="2"/>
  <c r="S150" i="2"/>
  <c r="U186" i="2"/>
  <c r="W186" i="2"/>
  <c r="Y186" i="2"/>
  <c r="O186" i="2" s="1"/>
  <c r="X254" i="2"/>
  <c r="W254" i="2"/>
  <c r="V298" i="2"/>
  <c r="U298" i="2"/>
  <c r="X298" i="2"/>
  <c r="T298" i="2"/>
  <c r="W298" i="2"/>
  <c r="S298" i="2"/>
  <c r="V346" i="2"/>
  <c r="U346" i="2"/>
  <c r="I346" i="2" s="1"/>
  <c r="T346" i="2"/>
  <c r="Y346" i="2"/>
  <c r="X346" i="2"/>
  <c r="S346" i="2"/>
  <c r="Y418" i="2"/>
  <c r="O418" i="2" s="1"/>
  <c r="U418" i="2"/>
  <c r="V1875" i="2"/>
  <c r="W1875" i="2"/>
  <c r="U1463" i="2"/>
  <c r="I1463" i="2" s="1"/>
  <c r="V1463" i="2"/>
  <c r="X1463" i="2"/>
  <c r="T1463" i="2"/>
  <c r="R1463" i="2"/>
  <c r="S1463" i="2"/>
  <c r="W1399" i="2"/>
  <c r="R1399" i="2"/>
  <c r="V1179" i="2"/>
  <c r="Y1179" i="2"/>
  <c r="U1179" i="2"/>
  <c r="I1179" i="2" s="1"/>
  <c r="R1179" i="2"/>
  <c r="S1179" i="2"/>
  <c r="U1075" i="2"/>
  <c r="I1075" i="2" s="1"/>
  <c r="T1075" i="2"/>
  <c r="R1075" i="2"/>
  <c r="V1075" i="2"/>
  <c r="W1075" i="2"/>
  <c r="X1075" i="2"/>
  <c r="Y1075" i="2"/>
  <c r="S1075" i="2"/>
  <c r="R931" i="2"/>
  <c r="V931" i="2"/>
  <c r="Y931" i="2"/>
  <c r="R903" i="2"/>
  <c r="V903" i="2"/>
  <c r="V667" i="2"/>
  <c r="U667" i="2"/>
  <c r="I667" i="2" s="1"/>
  <c r="R667" i="2"/>
  <c r="W667" i="2"/>
  <c r="T667" i="2"/>
  <c r="X667" i="2"/>
  <c r="Y667" i="2"/>
  <c r="S667" i="2"/>
  <c r="X39" i="2"/>
  <c r="W39" i="2"/>
  <c r="V51" i="2"/>
  <c r="K51" i="2" s="1"/>
  <c r="T51" i="2"/>
  <c r="Y51" i="2"/>
  <c r="O51" i="2" s="1"/>
  <c r="W51" i="2"/>
  <c r="R99" i="2"/>
  <c r="S99" i="2"/>
  <c r="X99" i="2"/>
  <c r="T99" i="2"/>
  <c r="X203" i="2"/>
  <c r="V203" i="2"/>
  <c r="U211" i="2"/>
  <c r="W211" i="2"/>
  <c r="R259" i="2"/>
  <c r="X259" i="2"/>
  <c r="V259" i="2"/>
  <c r="R335" i="2"/>
  <c r="W335" i="2"/>
  <c r="V335" i="2"/>
  <c r="S371" i="2"/>
  <c r="R371" i="2"/>
  <c r="X371" i="2"/>
  <c r="W371" i="2"/>
  <c r="R415" i="2"/>
  <c r="W415" i="2"/>
  <c r="Y415" i="2"/>
  <c r="O415" i="2" s="1"/>
  <c r="T415" i="2"/>
  <c r="T423" i="2"/>
  <c r="V423" i="2"/>
  <c r="U423" i="2"/>
  <c r="R443" i="2"/>
  <c r="V443" i="2"/>
  <c r="U443" i="2"/>
  <c r="T443" i="2"/>
  <c r="X1989" i="2"/>
  <c r="Y1821" i="2"/>
  <c r="W1821" i="2"/>
  <c r="Y1769" i="2"/>
  <c r="X1769" i="2"/>
  <c r="U1769" i="2"/>
  <c r="I1769" i="2" s="1"/>
  <c r="W1681" i="2"/>
  <c r="S1681" i="2"/>
  <c r="V1641" i="2"/>
  <c r="S1641" i="2"/>
  <c r="W1525" i="2"/>
  <c r="V1525" i="2"/>
  <c r="U1525" i="2"/>
  <c r="I1525" i="2" s="1"/>
  <c r="T1525" i="2"/>
  <c r="R1525" i="2"/>
  <c r="Y1525" i="2"/>
  <c r="S1525" i="2"/>
  <c r="V1433" i="2"/>
  <c r="S1433" i="2"/>
  <c r="W1017" i="2"/>
  <c r="V1017" i="2"/>
  <c r="W545" i="2"/>
  <c r="V545" i="2"/>
  <c r="S545" i="2"/>
  <c r="X158" i="2"/>
  <c r="W158" i="2"/>
  <c r="T158" i="2"/>
  <c r="V218" i="2"/>
  <c r="U218" i="2"/>
  <c r="I218" i="2" s="1"/>
  <c r="T218" i="2"/>
  <c r="Y218" i="2"/>
  <c r="X218" i="2"/>
  <c r="S218" i="2"/>
  <c r="R423" i="2"/>
  <c r="R1895" i="2"/>
  <c r="W1895" i="2"/>
  <c r="T1895" i="2"/>
  <c r="W1751" i="2"/>
  <c r="R1751" i="2"/>
  <c r="V1751" i="2"/>
  <c r="V1711" i="2"/>
  <c r="W1711" i="2"/>
  <c r="S1711" i="2"/>
  <c r="U1675" i="2"/>
  <c r="I1675" i="2" s="1"/>
  <c r="R1675" i="2"/>
  <c r="V1675" i="2"/>
  <c r="U1659" i="2"/>
  <c r="I1659" i="2" s="1"/>
  <c r="T1659" i="2"/>
  <c r="W1659" i="2"/>
  <c r="R1659" i="2"/>
  <c r="V1659" i="2"/>
  <c r="X1659" i="2"/>
  <c r="S1659" i="2"/>
  <c r="U1647" i="2"/>
  <c r="I1647" i="2" s="1"/>
  <c r="X1647" i="2"/>
  <c r="W1515" i="2"/>
  <c r="T1515" i="2"/>
  <c r="T1427" i="2"/>
  <c r="Y1427" i="2"/>
  <c r="W1427" i="2"/>
  <c r="R1427" i="2"/>
  <c r="S1427" i="2"/>
  <c r="U1355" i="2"/>
  <c r="I1355" i="2" s="1"/>
  <c r="X1355" i="2"/>
  <c r="W1355" i="2"/>
  <c r="V1355" i="2"/>
  <c r="T1355" i="2"/>
  <c r="R1355" i="2"/>
  <c r="S1355" i="2"/>
  <c r="V1223" i="2"/>
  <c r="W1223" i="2"/>
  <c r="R1223" i="2"/>
  <c r="S1223" i="2"/>
  <c r="U1119" i="2"/>
  <c r="I1119" i="2" s="1"/>
  <c r="Y1119" i="2"/>
  <c r="T1119" i="2"/>
  <c r="W1119" i="2"/>
  <c r="U747" i="2"/>
  <c r="I747" i="2" s="1"/>
  <c r="S747" i="2"/>
  <c r="Y747" i="2"/>
  <c r="V747" i="2"/>
  <c r="R747" i="2"/>
  <c r="U575" i="2"/>
  <c r="I575" i="2" s="1"/>
  <c r="W575" i="2"/>
  <c r="V15" i="2"/>
  <c r="S15" i="2"/>
  <c r="U15" i="2"/>
  <c r="R95" i="2"/>
  <c r="Y95" i="2"/>
  <c r="O95" i="2" s="1"/>
  <c r="T95" i="2"/>
  <c r="X95" i="2"/>
  <c r="S95" i="2"/>
  <c r="U123" i="2"/>
  <c r="S123" i="2"/>
  <c r="U131" i="2"/>
  <c r="T131" i="2"/>
  <c r="X143" i="2"/>
  <c r="S143" i="2"/>
  <c r="X187" i="2"/>
  <c r="Y187" i="2"/>
  <c r="V255" i="2"/>
  <c r="Y255" i="2"/>
  <c r="O255" i="2" s="1"/>
  <c r="T255" i="2"/>
  <c r="X255" i="2"/>
  <c r="S255" i="2"/>
  <c r="X303" i="2"/>
  <c r="W303" i="2"/>
  <c r="R331" i="2"/>
  <c r="Y331" i="2"/>
  <c r="O331" i="2" s="1"/>
  <c r="U331" i="2"/>
  <c r="R367" i="2"/>
  <c r="X367" i="2"/>
  <c r="S367" i="2"/>
  <c r="Y367" i="2"/>
  <c r="T367" i="2"/>
  <c r="R411" i="2"/>
  <c r="W411" i="2"/>
  <c r="T411" i="2"/>
  <c r="X411" i="2"/>
  <c r="S411" i="2"/>
  <c r="R439" i="2"/>
  <c r="Y439" i="2"/>
  <c r="T439" i="2"/>
  <c r="X439" i="2"/>
  <c r="S439" i="2"/>
  <c r="I88" i="2"/>
  <c r="X1953" i="2"/>
  <c r="V1953" i="2"/>
  <c r="U1953" i="2"/>
  <c r="I1953" i="2" s="1"/>
  <c r="Y1753" i="2"/>
  <c r="X1753" i="2"/>
  <c r="U1753" i="2"/>
  <c r="I1753" i="2" s="1"/>
  <c r="R1481" i="2"/>
  <c r="W1481" i="2"/>
  <c r="T1481" i="2"/>
  <c r="X1481" i="2"/>
  <c r="U1325" i="2"/>
  <c r="I1325" i="2" s="1"/>
  <c r="T1325" i="2"/>
  <c r="V1325" i="2"/>
  <c r="X1325" i="2"/>
  <c r="X1045" i="2"/>
  <c r="Y1045" i="2"/>
  <c r="U1045" i="2"/>
  <c r="I1045" i="2" s="1"/>
  <c r="V1045" i="2"/>
  <c r="T1045" i="2"/>
  <c r="V949" i="2"/>
  <c r="U949" i="2"/>
  <c r="I949" i="2" s="1"/>
  <c r="Y949" i="2"/>
  <c r="T949" i="2"/>
  <c r="R949" i="2"/>
  <c r="X949" i="2"/>
  <c r="S949" i="2"/>
  <c r="R837" i="2"/>
  <c r="Y837" i="2"/>
  <c r="T837" i="2"/>
  <c r="V837" i="2"/>
  <c r="U837" i="2"/>
  <c r="I837" i="2" s="1"/>
  <c r="V521" i="2"/>
  <c r="U521" i="2"/>
  <c r="I521" i="2" s="1"/>
  <c r="S521" i="2"/>
  <c r="V170" i="2"/>
  <c r="U170" i="2"/>
  <c r="X170" i="2"/>
  <c r="T170" i="2"/>
  <c r="W170" i="2"/>
  <c r="S170" i="2"/>
  <c r="T1903" i="2"/>
  <c r="X1903" i="2"/>
  <c r="U1863" i="2"/>
  <c r="I1863" i="2" s="1"/>
  <c r="R1863" i="2"/>
  <c r="Y1863" i="2"/>
  <c r="W1863" i="2"/>
  <c r="S1863" i="2"/>
  <c r="T1767" i="2"/>
  <c r="U1767" i="2"/>
  <c r="I1767" i="2" s="1"/>
  <c r="X1767" i="2"/>
  <c r="R1767" i="2"/>
  <c r="W1767" i="2"/>
  <c r="S1767" i="2"/>
  <c r="V1603" i="2"/>
  <c r="Y1603" i="2"/>
  <c r="S1603" i="2"/>
  <c r="X1603" i="2"/>
  <c r="U1603" i="2"/>
  <c r="I1603" i="2" s="1"/>
  <c r="T1603" i="2"/>
  <c r="T1563" i="2"/>
  <c r="Y1563" i="2"/>
  <c r="R1563" i="2"/>
  <c r="V1563" i="2"/>
  <c r="S1563" i="2"/>
  <c r="T1275" i="2"/>
  <c r="U1275" i="2"/>
  <c r="I1275" i="2" s="1"/>
  <c r="V1247" i="2"/>
  <c r="T1247" i="2"/>
  <c r="X1247" i="2"/>
  <c r="U1247" i="2"/>
  <c r="I1247" i="2" s="1"/>
  <c r="S1247" i="2"/>
  <c r="U1207" i="2"/>
  <c r="I1207" i="2" s="1"/>
  <c r="Y1207" i="2"/>
  <c r="S1207" i="2"/>
  <c r="X1207" i="2"/>
  <c r="V1207" i="2"/>
  <c r="T1207" i="2"/>
  <c r="R1207" i="2"/>
  <c r="V1083" i="2"/>
  <c r="S1083" i="2"/>
  <c r="X1083" i="2"/>
  <c r="U1083" i="2"/>
  <c r="I1083" i="2" s="1"/>
  <c r="R1083" i="2"/>
  <c r="V967" i="2"/>
  <c r="W967" i="2"/>
  <c r="R967" i="2"/>
  <c r="U967" i="2"/>
  <c r="I967" i="2" s="1"/>
  <c r="Y967" i="2"/>
  <c r="X967" i="2"/>
  <c r="S967" i="2"/>
  <c r="U939" i="2"/>
  <c r="I939" i="2" s="1"/>
  <c r="S939" i="2"/>
  <c r="Y939" i="2"/>
  <c r="W939" i="2"/>
  <c r="U843" i="2"/>
  <c r="I843" i="2" s="1"/>
  <c r="T843" i="2"/>
  <c r="Y843" i="2"/>
  <c r="W843" i="2"/>
  <c r="X843" i="2"/>
  <c r="V843" i="2"/>
  <c r="R843" i="2"/>
  <c r="S843" i="2"/>
  <c r="V1971" i="2"/>
  <c r="X1971" i="2"/>
  <c r="S1971" i="2"/>
  <c r="W1963" i="2"/>
  <c r="U1963" i="2"/>
  <c r="I1963" i="2" s="1"/>
  <c r="V1963" i="2"/>
  <c r="R1963" i="2"/>
  <c r="T1963" i="2"/>
  <c r="X1963" i="2"/>
  <c r="S1963" i="2"/>
  <c r="T1955" i="2"/>
  <c r="X1955" i="2"/>
  <c r="S1955" i="2"/>
  <c r="W1955" i="2"/>
  <c r="U1955" i="2"/>
  <c r="I1955" i="2" s="1"/>
  <c r="Y1955" i="2"/>
  <c r="R1955" i="2"/>
  <c r="V1939" i="2"/>
  <c r="R1939" i="2"/>
  <c r="W1939" i="2"/>
  <c r="T1887" i="2"/>
  <c r="W1887" i="2"/>
  <c r="V1887" i="2"/>
  <c r="R1887" i="2"/>
  <c r="U1887" i="2"/>
  <c r="I1887" i="2" s="1"/>
  <c r="Y1887" i="2"/>
  <c r="S1887" i="2"/>
  <c r="U1879" i="2"/>
  <c r="I1879" i="2" s="1"/>
  <c r="Y1879" i="2"/>
  <c r="S1879" i="2"/>
  <c r="X1879" i="2"/>
  <c r="V1879" i="2"/>
  <c r="T1879" i="2"/>
  <c r="R1879" i="2"/>
  <c r="Y1851" i="2"/>
  <c r="W1851" i="2"/>
  <c r="T1759" i="2"/>
  <c r="V1759" i="2"/>
  <c r="U1759" i="2"/>
  <c r="I1759" i="2" s="1"/>
  <c r="W1727" i="2"/>
  <c r="Y1727" i="2"/>
  <c r="U1727" i="2"/>
  <c r="I1727" i="2" s="1"/>
  <c r="V1727" i="2"/>
  <c r="T1727" i="2"/>
  <c r="S1727" i="2"/>
  <c r="R1727" i="2"/>
  <c r="V1699" i="2"/>
  <c r="U1699" i="2"/>
  <c r="I1699" i="2" s="1"/>
  <c r="Y1699" i="2"/>
  <c r="T1699" i="2"/>
  <c r="R1699" i="2"/>
  <c r="X1699" i="2"/>
  <c r="S1699" i="2"/>
  <c r="V1691" i="2"/>
  <c r="Y1691" i="2"/>
  <c r="S1691" i="2"/>
  <c r="R1691" i="2"/>
  <c r="W1691" i="2"/>
  <c r="U1691" i="2"/>
  <c r="I1691" i="2" s="1"/>
  <c r="T1691" i="2"/>
  <c r="X1571" i="2"/>
  <c r="Y1571" i="2"/>
  <c r="X1559" i="2"/>
  <c r="R1559" i="2"/>
  <c r="X1547" i="2"/>
  <c r="Y1547" i="2"/>
  <c r="W1523" i="2"/>
  <c r="T1523" i="2"/>
  <c r="T1403" i="2"/>
  <c r="X1403" i="2"/>
  <c r="R1403" i="2"/>
  <c r="U1403" i="2"/>
  <c r="I1403" i="2" s="1"/>
  <c r="V1403" i="2"/>
  <c r="S1323" i="2"/>
  <c r="X1323" i="2"/>
  <c r="W1323" i="2"/>
  <c r="R1323" i="2"/>
  <c r="U1323" i="2"/>
  <c r="I1323" i="2" s="1"/>
  <c r="Y1247" i="2"/>
  <c r="W1215" i="2"/>
  <c r="U1215" i="2"/>
  <c r="I1215" i="2" s="1"/>
  <c r="U1147" i="2"/>
  <c r="I1147" i="2" s="1"/>
  <c r="R1147" i="2"/>
  <c r="T1147" i="2"/>
  <c r="V919" i="2"/>
  <c r="Y919" i="2"/>
  <c r="T919" i="2"/>
  <c r="X919" i="2"/>
  <c r="S919" i="2"/>
  <c r="W919" i="2"/>
  <c r="U919" i="2"/>
  <c r="I919" i="2" s="1"/>
  <c r="R919" i="2"/>
  <c r="U863" i="2"/>
  <c r="I863" i="2" s="1"/>
  <c r="Y863" i="2"/>
  <c r="W863" i="2"/>
  <c r="X863" i="2"/>
  <c r="S863" i="2"/>
  <c r="V863" i="2"/>
  <c r="R863" i="2"/>
  <c r="T863" i="2"/>
  <c r="V823" i="2"/>
  <c r="R823" i="2"/>
  <c r="X739" i="2"/>
  <c r="T739" i="2"/>
  <c r="Y739" i="2"/>
  <c r="V739" i="2"/>
  <c r="W739" i="2"/>
  <c r="U739" i="2"/>
  <c r="I739" i="2" s="1"/>
  <c r="S739" i="2"/>
  <c r="U495" i="2"/>
  <c r="I495" i="2" s="1"/>
  <c r="X495" i="2"/>
  <c r="T495" i="2"/>
  <c r="W495" i="2"/>
  <c r="S495" i="2"/>
  <c r="R483" i="2"/>
  <c r="X483" i="2"/>
  <c r="V463" i="2"/>
  <c r="T463" i="2"/>
  <c r="W455" i="2"/>
  <c r="V455" i="2"/>
  <c r="I424" i="2"/>
  <c r="V1925" i="2"/>
  <c r="U1925" i="2"/>
  <c r="I1925" i="2" s="1"/>
  <c r="X1625" i="2"/>
  <c r="U1625" i="2"/>
  <c r="I1625" i="2" s="1"/>
  <c r="Y1625" i="2"/>
  <c r="T1625" i="2"/>
  <c r="W1589" i="2"/>
  <c r="T1589" i="2"/>
  <c r="R1589" i="2"/>
  <c r="Y1589" i="2"/>
  <c r="S1589" i="2"/>
  <c r="V1281" i="2"/>
  <c r="U1281" i="2"/>
  <c r="I1281" i="2" s="1"/>
  <c r="Y1281" i="2"/>
  <c r="T1281" i="2"/>
  <c r="R1057" i="2"/>
  <c r="U1057" i="2"/>
  <c r="I1057" i="2" s="1"/>
  <c r="Y1057" i="2"/>
  <c r="T1057" i="2"/>
  <c r="X1057" i="2"/>
  <c r="S1057" i="2"/>
  <c r="V781" i="2"/>
  <c r="W781" i="2"/>
  <c r="T781" i="2"/>
  <c r="U781" i="2"/>
  <c r="I781" i="2" s="1"/>
  <c r="R781" i="2"/>
  <c r="Y781" i="2"/>
  <c r="S781" i="2"/>
  <c r="V42" i="2"/>
  <c r="U42" i="2"/>
  <c r="T42" i="2"/>
  <c r="U110" i="2"/>
  <c r="I110" i="2" s="1"/>
  <c r="W110" i="2"/>
  <c r="X178" i="2"/>
  <c r="T178" i="2"/>
  <c r="W178" i="2"/>
  <c r="S178" i="2"/>
  <c r="V178" i="2"/>
  <c r="U178" i="2"/>
  <c r="V246" i="2"/>
  <c r="U246" i="2"/>
  <c r="X246" i="2"/>
  <c r="T246" i="2"/>
  <c r="W246" i="2"/>
  <c r="S246" i="2"/>
  <c r="V338" i="2"/>
  <c r="S338" i="2"/>
  <c r="X338" i="2"/>
  <c r="W338" i="2"/>
  <c r="V1986" i="2"/>
  <c r="T1986" i="2"/>
  <c r="X1986" i="2"/>
  <c r="W1986" i="2"/>
  <c r="W1906" i="2"/>
  <c r="T1906" i="2"/>
  <c r="V1906" i="2"/>
  <c r="S1906" i="2"/>
  <c r="X1858" i="2"/>
  <c r="V1858" i="2"/>
  <c r="V1782" i="2"/>
  <c r="U1782" i="2"/>
  <c r="I1782" i="2" s="1"/>
  <c r="W1782" i="2"/>
  <c r="Y1782" i="2"/>
  <c r="S1782" i="2"/>
  <c r="W1698" i="2"/>
  <c r="V1698" i="2"/>
  <c r="S1698" i="2"/>
  <c r="W1618" i="2"/>
  <c r="U1618" i="2"/>
  <c r="I1618" i="2" s="1"/>
  <c r="X1618" i="2"/>
  <c r="V1618" i="2"/>
  <c r="S1618" i="2"/>
  <c r="W1610" i="2"/>
  <c r="Y1610" i="2"/>
  <c r="S1610" i="2"/>
  <c r="X1610" i="2"/>
  <c r="U1610" i="2"/>
  <c r="I1610" i="2" s="1"/>
  <c r="V1610" i="2"/>
  <c r="T1610" i="2"/>
  <c r="U1574" i="2"/>
  <c r="I1574" i="2" s="1"/>
  <c r="Y1574" i="2"/>
  <c r="V1574" i="2"/>
  <c r="W1574" i="2"/>
  <c r="T1574" i="2"/>
  <c r="S1574" i="2"/>
  <c r="W1434" i="2"/>
  <c r="U1434" i="2"/>
  <c r="I1434" i="2" s="1"/>
  <c r="X1434" i="2"/>
  <c r="T1434" i="2"/>
  <c r="V1434" i="2"/>
  <c r="S1434" i="2"/>
  <c r="T1322" i="2"/>
  <c r="U1322" i="2"/>
  <c r="I1322" i="2" s="1"/>
  <c r="W1322" i="2"/>
  <c r="V1322" i="2"/>
  <c r="V1230" i="2"/>
  <c r="Y1230" i="2"/>
  <c r="T1230" i="2"/>
  <c r="W1230" i="2"/>
  <c r="U1230" i="2"/>
  <c r="I1230" i="2" s="1"/>
  <c r="S1230" i="2"/>
  <c r="W1154" i="2"/>
  <c r="V1154" i="2"/>
  <c r="T1154" i="2"/>
  <c r="Y1154" i="2"/>
  <c r="U1154" i="2"/>
  <c r="I1154" i="2" s="1"/>
  <c r="X1154" i="2"/>
  <c r="S1154" i="2"/>
  <c r="Y1373" i="2"/>
  <c r="X1373" i="2"/>
  <c r="T1373" i="2"/>
  <c r="R1373" i="2"/>
  <c r="W1041" i="2"/>
  <c r="X1041" i="2"/>
  <c r="T1041" i="2"/>
  <c r="X909" i="2"/>
  <c r="Y909" i="2"/>
  <c r="U909" i="2"/>
  <c r="I909" i="2" s="1"/>
  <c r="Y1473" i="2"/>
  <c r="X1349" i="2"/>
  <c r="Y1197" i="2"/>
  <c r="Y897" i="2"/>
  <c r="X657" i="2"/>
  <c r="Y82" i="2"/>
  <c r="O82" i="2" s="1"/>
  <c r="X206" i="2"/>
  <c r="X334" i="2"/>
  <c r="W1723" i="2"/>
  <c r="U1723" i="2"/>
  <c r="I1723" i="2" s="1"/>
  <c r="X1723" i="2"/>
  <c r="W1687" i="2"/>
  <c r="T1687" i="2"/>
  <c r="Y1687" i="2"/>
  <c r="V1627" i="2"/>
  <c r="R1627" i="2"/>
  <c r="W1599" i="2"/>
  <c r="Y1599" i="2"/>
  <c r="U1599" i="2"/>
  <c r="I1599" i="2" s="1"/>
  <c r="R1599" i="2"/>
  <c r="X1599" i="2"/>
  <c r="V1575" i="2"/>
  <c r="T1575" i="2"/>
  <c r="W1555" i="2"/>
  <c r="U1555" i="2"/>
  <c r="I1555" i="2" s="1"/>
  <c r="R1555" i="2"/>
  <c r="Y1555" i="2"/>
  <c r="S1539" i="2"/>
  <c r="R1539" i="2"/>
  <c r="W1503" i="2"/>
  <c r="Y1503" i="2"/>
  <c r="S1503" i="2"/>
  <c r="T1483" i="2"/>
  <c r="R1483" i="2"/>
  <c r="T1415" i="2"/>
  <c r="W1415" i="2"/>
  <c r="R1415" i="2"/>
  <c r="Y1415" i="2"/>
  <c r="V1351" i="2"/>
  <c r="W1351" i="2"/>
  <c r="Y1351" i="2"/>
  <c r="W1299" i="2"/>
  <c r="Y1299" i="2"/>
  <c r="S1299" i="2"/>
  <c r="X1299" i="2"/>
  <c r="W1191" i="2"/>
  <c r="R1191" i="2"/>
  <c r="U1167" i="2"/>
  <c r="I1167" i="2" s="1"/>
  <c r="X1167" i="2"/>
  <c r="S1167" i="2"/>
  <c r="R1167" i="2"/>
  <c r="Y1167" i="2"/>
  <c r="U971" i="2"/>
  <c r="I971" i="2" s="1"/>
  <c r="Y971" i="2"/>
  <c r="W971" i="2"/>
  <c r="X971" i="2"/>
  <c r="S971" i="2"/>
  <c r="R871" i="2"/>
  <c r="X871" i="2"/>
  <c r="U847" i="2"/>
  <c r="I847" i="2" s="1"/>
  <c r="Y847" i="2"/>
  <c r="T847" i="2"/>
  <c r="X847" i="2"/>
  <c r="S847" i="2"/>
  <c r="T835" i="2"/>
  <c r="R835" i="2"/>
  <c r="U835" i="2"/>
  <c r="I835" i="2" s="1"/>
  <c r="U827" i="2"/>
  <c r="I827" i="2" s="1"/>
  <c r="T827" i="2"/>
  <c r="V723" i="2"/>
  <c r="X723" i="2"/>
  <c r="Y723" i="2"/>
  <c r="T723" i="2"/>
  <c r="V671" i="2"/>
  <c r="Y671" i="2"/>
  <c r="T671" i="2"/>
  <c r="X671" i="2"/>
  <c r="S671" i="2"/>
  <c r="V495" i="2"/>
  <c r="U463" i="2"/>
  <c r="I463" i="2" s="1"/>
  <c r="U455" i="2"/>
  <c r="I455" i="2" s="1"/>
  <c r="R1625" i="2"/>
  <c r="V1853" i="2"/>
  <c r="T1853" i="2"/>
  <c r="X1853" i="2"/>
  <c r="S1625" i="2"/>
  <c r="V1589" i="2"/>
  <c r="R1561" i="2"/>
  <c r="T1561" i="2"/>
  <c r="X1561" i="2"/>
  <c r="T1493" i="2"/>
  <c r="S1493" i="2"/>
  <c r="R1493" i="2"/>
  <c r="R1289" i="2"/>
  <c r="Y1289" i="2"/>
  <c r="T1289" i="2"/>
  <c r="W1289" i="2"/>
  <c r="S1289" i="2"/>
  <c r="S1281" i="2"/>
  <c r="W1221" i="2"/>
  <c r="V1221" i="2"/>
  <c r="T1221" i="2"/>
  <c r="U1221" i="2"/>
  <c r="I1221" i="2" s="1"/>
  <c r="W1057" i="2"/>
  <c r="T957" i="2"/>
  <c r="W957" i="2"/>
  <c r="U957" i="2"/>
  <c r="I957" i="2" s="1"/>
  <c r="W877" i="2"/>
  <c r="U877" i="2"/>
  <c r="I877" i="2" s="1"/>
  <c r="V833" i="2"/>
  <c r="U833" i="2"/>
  <c r="I833" i="2" s="1"/>
  <c r="Y833" i="2"/>
  <c r="T833" i="2"/>
  <c r="X833" i="2"/>
  <c r="S833" i="2"/>
  <c r="X781" i="2"/>
  <c r="X42" i="2"/>
  <c r="Y178" i="2"/>
  <c r="O178" i="2" s="1"/>
  <c r="Y246" i="2"/>
  <c r="O246" i="2" s="1"/>
  <c r="R1908" i="2"/>
  <c r="X1782" i="2"/>
  <c r="U1738" i="2"/>
  <c r="I1738" i="2" s="1"/>
  <c r="X1738" i="2"/>
  <c r="U1630" i="2"/>
  <c r="I1630" i="2" s="1"/>
  <c r="Y1630" i="2"/>
  <c r="W1630" i="2"/>
  <c r="V1630" i="2"/>
  <c r="T1630" i="2"/>
  <c r="S1630" i="2"/>
  <c r="Y1618" i="2"/>
  <c r="X1574" i="2"/>
  <c r="W1562" i="2"/>
  <c r="U1562" i="2"/>
  <c r="I1562" i="2" s="1"/>
  <c r="X1562" i="2"/>
  <c r="T1562" i="2"/>
  <c r="V1562" i="2"/>
  <c r="S1562" i="2"/>
  <c r="Y1434" i="2"/>
  <c r="U1294" i="2"/>
  <c r="I1294" i="2" s="1"/>
  <c r="X1294" i="2"/>
  <c r="S1294" i="2"/>
  <c r="W1294" i="2"/>
  <c r="T1294" i="2"/>
  <c r="V1294" i="2"/>
  <c r="X1230" i="2"/>
  <c r="W1170" i="2"/>
  <c r="S1170" i="2"/>
  <c r="Y1170" i="2"/>
  <c r="U1170" i="2"/>
  <c r="I1170" i="2" s="1"/>
  <c r="T1150" i="2"/>
  <c r="U1150" i="2"/>
  <c r="I1150" i="2" s="1"/>
  <c r="Y1150" i="2"/>
  <c r="W1150" i="2"/>
  <c r="X1022" i="2"/>
  <c r="W1022" i="2"/>
  <c r="U638" i="2"/>
  <c r="I638" i="2" s="1"/>
  <c r="V638" i="2"/>
  <c r="Y638" i="2"/>
  <c r="T638" i="2"/>
  <c r="X638" i="2"/>
  <c r="W638" i="2"/>
  <c r="S638" i="2"/>
  <c r="X546" i="2"/>
  <c r="V546" i="2"/>
  <c r="T546" i="2"/>
  <c r="R125" i="2"/>
  <c r="W125" i="2"/>
  <c r="T43" i="2"/>
  <c r="Y47" i="2"/>
  <c r="O47" i="2" s="1"/>
  <c r="X55" i="2"/>
  <c r="V87" i="2"/>
  <c r="Y91" i="2"/>
  <c r="O91" i="2" s="1"/>
  <c r="Y139" i="2"/>
  <c r="W151" i="2"/>
  <c r="X163" i="2"/>
  <c r="X195" i="2"/>
  <c r="V247" i="2"/>
  <c r="Y251" i="2"/>
  <c r="O251" i="2" s="1"/>
  <c r="V279" i="2"/>
  <c r="Y283" i="2"/>
  <c r="O283" i="2" s="1"/>
  <c r="X327" i="2"/>
  <c r="X363" i="2"/>
  <c r="Y375" i="2"/>
  <c r="X379" i="2"/>
  <c r="W407" i="2"/>
  <c r="X419" i="2"/>
  <c r="I8" i="2"/>
  <c r="I140" i="2"/>
  <c r="I168" i="2"/>
  <c r="I344" i="2"/>
  <c r="R673" i="2"/>
  <c r="R789" i="2"/>
  <c r="R897" i="2"/>
  <c r="X1841" i="2"/>
  <c r="U1745" i="2"/>
  <c r="I1745" i="2" s="1"/>
  <c r="U1705" i="2"/>
  <c r="I1705" i="2" s="1"/>
  <c r="X1693" i="2"/>
  <c r="S1649" i="2"/>
  <c r="Y1569" i="2"/>
  <c r="Y1545" i="2"/>
  <c r="Y1513" i="2"/>
  <c r="W1497" i="2"/>
  <c r="T1473" i="2"/>
  <c r="U1461" i="2"/>
  <c r="I1461" i="2" s="1"/>
  <c r="V1461" i="2"/>
  <c r="S1389" i="2"/>
  <c r="X1365" i="2"/>
  <c r="S1349" i="2"/>
  <c r="Y1349" i="2"/>
  <c r="Y1337" i="2"/>
  <c r="Y1229" i="2"/>
  <c r="X1209" i="2"/>
  <c r="S1197" i="2"/>
  <c r="T1173" i="2"/>
  <c r="U1161" i="2"/>
  <c r="I1161" i="2" s="1"/>
  <c r="U1145" i="2"/>
  <c r="I1145" i="2" s="1"/>
  <c r="U1137" i="2"/>
  <c r="I1137" i="2" s="1"/>
  <c r="U1129" i="2"/>
  <c r="I1129" i="2" s="1"/>
  <c r="T1061" i="2"/>
  <c r="V1061" i="2"/>
  <c r="Y1053" i="2"/>
  <c r="V1037" i="2"/>
  <c r="X925" i="2"/>
  <c r="T897" i="2"/>
  <c r="U857" i="2"/>
  <c r="I857" i="2" s="1"/>
  <c r="Y857" i="2"/>
  <c r="T805" i="2"/>
  <c r="X805" i="2"/>
  <c r="V757" i="2"/>
  <c r="X701" i="2"/>
  <c r="Y673" i="2"/>
  <c r="T657" i="2"/>
  <c r="U641" i="2"/>
  <c r="I641" i="2" s="1"/>
  <c r="V641" i="2"/>
  <c r="U637" i="2"/>
  <c r="I637" i="2" s="1"/>
  <c r="S497" i="2"/>
  <c r="S469" i="2"/>
  <c r="U82" i="2"/>
  <c r="T206" i="2"/>
  <c r="Y206" i="2"/>
  <c r="X230" i="2"/>
  <c r="V286" i="2"/>
  <c r="U310" i="2"/>
  <c r="T334" i="2"/>
  <c r="Y334" i="2"/>
  <c r="O334" i="2" s="1"/>
  <c r="S354" i="2"/>
  <c r="V354" i="2"/>
  <c r="T438" i="2"/>
  <c r="T1987" i="2"/>
  <c r="R84" i="2"/>
  <c r="V84" i="2"/>
  <c r="W84" i="2"/>
  <c r="U84" i="2"/>
  <c r="R196" i="2"/>
  <c r="Y196" i="2"/>
  <c r="X196" i="2"/>
  <c r="U196" i="2"/>
  <c r="I196" i="2" s="1"/>
  <c r="R324" i="2"/>
  <c r="V324" i="2"/>
  <c r="X324" i="2"/>
  <c r="U324" i="2"/>
  <c r="R756" i="2"/>
  <c r="S756" i="2"/>
  <c r="R948" i="2"/>
  <c r="S948" i="2"/>
  <c r="R1204" i="2"/>
  <c r="S1204" i="2"/>
  <c r="R1716" i="2"/>
  <c r="S1716" i="2"/>
  <c r="S1844" i="2"/>
  <c r="R1844" i="2"/>
  <c r="S1972" i="2"/>
  <c r="R1972" i="2"/>
  <c r="R1503" i="2"/>
  <c r="R1531" i="2"/>
  <c r="R1623" i="2"/>
  <c r="R1731" i="2"/>
  <c r="R1835" i="2"/>
  <c r="R1995" i="2"/>
  <c r="T1995" i="2"/>
  <c r="X1987" i="2"/>
  <c r="S1975" i="2"/>
  <c r="V1923" i="2"/>
  <c r="W1923" i="2"/>
  <c r="S1923" i="2"/>
  <c r="T1847" i="2"/>
  <c r="U1839" i="2"/>
  <c r="I1839" i="2" s="1"/>
  <c r="W1831" i="2"/>
  <c r="V1819" i="2"/>
  <c r="R1819" i="2"/>
  <c r="W1807" i="2"/>
  <c r="V1795" i="2"/>
  <c r="Y1791" i="2"/>
  <c r="W1739" i="2"/>
  <c r="S1723" i="2"/>
  <c r="T1719" i="2"/>
  <c r="R1719" i="2"/>
  <c r="W1703" i="2"/>
  <c r="V1703" i="2"/>
  <c r="S1687" i="2"/>
  <c r="W1671" i="2"/>
  <c r="T1671" i="2"/>
  <c r="U1671" i="2"/>
  <c r="I1671" i="2" s="1"/>
  <c r="R1671" i="2"/>
  <c r="X1667" i="2"/>
  <c r="Y1667" i="2"/>
  <c r="S1667" i="2"/>
  <c r="W1667" i="2"/>
  <c r="W1639" i="2"/>
  <c r="W1635" i="2"/>
  <c r="S1627" i="2"/>
  <c r="W1623" i="2"/>
  <c r="U1611" i="2"/>
  <c r="I1611" i="2" s="1"/>
  <c r="S1599" i="2"/>
  <c r="U1595" i="2"/>
  <c r="I1595" i="2" s="1"/>
  <c r="T1595" i="2"/>
  <c r="Y1595" i="2"/>
  <c r="U1587" i="2"/>
  <c r="I1587" i="2" s="1"/>
  <c r="Y1583" i="2"/>
  <c r="U1575" i="2"/>
  <c r="I1575" i="2" s="1"/>
  <c r="S1555" i="2"/>
  <c r="X1555" i="2"/>
  <c r="T1539" i="2"/>
  <c r="X1531" i="2"/>
  <c r="U1503" i="2"/>
  <c r="I1503" i="2" s="1"/>
  <c r="T1499" i="2"/>
  <c r="U1483" i="2"/>
  <c r="I1483" i="2" s="1"/>
  <c r="X1471" i="2"/>
  <c r="S1415" i="2"/>
  <c r="U1395" i="2"/>
  <c r="I1395" i="2" s="1"/>
  <c r="W1387" i="2"/>
  <c r="R1387" i="2"/>
  <c r="T1367" i="2"/>
  <c r="S1351" i="2"/>
  <c r="T1307" i="2"/>
  <c r="T1299" i="2"/>
  <c r="X1295" i="2"/>
  <c r="T1295" i="2"/>
  <c r="Y1295" i="2"/>
  <c r="U1283" i="2"/>
  <c r="I1283" i="2" s="1"/>
  <c r="V1243" i="2"/>
  <c r="Y1231" i="2"/>
  <c r="V1191" i="2"/>
  <c r="W1187" i="2"/>
  <c r="T1167" i="2"/>
  <c r="W1163" i="2"/>
  <c r="T1163" i="2"/>
  <c r="Y1163" i="2"/>
  <c r="U1155" i="2"/>
  <c r="I1155" i="2" s="1"/>
  <c r="S1135" i="2"/>
  <c r="V1111" i="2"/>
  <c r="T1111" i="2"/>
  <c r="V1063" i="2"/>
  <c r="U1063" i="2"/>
  <c r="I1063" i="2" s="1"/>
  <c r="T1063" i="2"/>
  <c r="Y1063" i="2"/>
  <c r="S1063" i="2"/>
  <c r="W1015" i="2"/>
  <c r="V1015" i="2"/>
  <c r="T1015" i="2"/>
  <c r="T971" i="2"/>
  <c r="V847" i="2"/>
  <c r="V835" i="2"/>
  <c r="V827" i="2"/>
  <c r="R811" i="2"/>
  <c r="V811" i="2"/>
  <c r="V791" i="2"/>
  <c r="U791" i="2"/>
  <c r="I791" i="2" s="1"/>
  <c r="R791" i="2"/>
  <c r="Y791" i="2"/>
  <c r="T791" i="2"/>
  <c r="V727" i="2"/>
  <c r="Y727" i="2"/>
  <c r="T727" i="2"/>
  <c r="R727" i="2"/>
  <c r="X727" i="2"/>
  <c r="S727" i="2"/>
  <c r="S723" i="2"/>
  <c r="W671" i="2"/>
  <c r="W655" i="2"/>
  <c r="T655" i="2"/>
  <c r="X655" i="2"/>
  <c r="S655" i="2"/>
  <c r="T603" i="2"/>
  <c r="S603" i="2"/>
  <c r="V595" i="2"/>
  <c r="R595" i="2"/>
  <c r="T595" i="2"/>
  <c r="V567" i="2"/>
  <c r="U567" i="2"/>
  <c r="I567" i="2" s="1"/>
  <c r="V547" i="2"/>
  <c r="S547" i="2"/>
  <c r="V539" i="2"/>
  <c r="R539" i="2"/>
  <c r="U539" i="2"/>
  <c r="I539" i="2" s="1"/>
  <c r="Y507" i="2"/>
  <c r="T507" i="2"/>
  <c r="W507" i="2"/>
  <c r="V507" i="2"/>
  <c r="Y495" i="2"/>
  <c r="X463" i="2"/>
  <c r="I28" i="2"/>
  <c r="X84" i="2"/>
  <c r="W324" i="2"/>
  <c r="R1977" i="2"/>
  <c r="U1977" i="2"/>
  <c r="I1977" i="2" s="1"/>
  <c r="S1977" i="2"/>
  <c r="V1961" i="2"/>
  <c r="U1961" i="2"/>
  <c r="I1961" i="2" s="1"/>
  <c r="X1961" i="2"/>
  <c r="W1853" i="2"/>
  <c r="X1785" i="2"/>
  <c r="U1785" i="2"/>
  <c r="I1785" i="2" s="1"/>
  <c r="V1625" i="2"/>
  <c r="X1589" i="2"/>
  <c r="U1561" i="2"/>
  <c r="I1561" i="2" s="1"/>
  <c r="W1493" i="2"/>
  <c r="W1469" i="2"/>
  <c r="X1469" i="2"/>
  <c r="S1469" i="2"/>
  <c r="W1317" i="2"/>
  <c r="V1317" i="2"/>
  <c r="U1289" i="2"/>
  <c r="I1289" i="2" s="1"/>
  <c r="W1281" i="2"/>
  <c r="S1221" i="2"/>
  <c r="W1181" i="2"/>
  <c r="R1181" i="2"/>
  <c r="V1181" i="2"/>
  <c r="X1005" i="2"/>
  <c r="W1005" i="2"/>
  <c r="T1005" i="2"/>
  <c r="V1005" i="2"/>
  <c r="R1005" i="2"/>
  <c r="S1005" i="2"/>
  <c r="W833" i="2"/>
  <c r="V609" i="2"/>
  <c r="U609" i="2"/>
  <c r="I609" i="2" s="1"/>
  <c r="S609" i="2"/>
  <c r="S472" i="2"/>
  <c r="R472" i="2"/>
  <c r="R536" i="2"/>
  <c r="S536" i="2"/>
  <c r="S600" i="2"/>
  <c r="R600" i="2"/>
  <c r="S728" i="2"/>
  <c r="R728" i="2"/>
  <c r="S856" i="2"/>
  <c r="R856" i="2"/>
  <c r="S984" i="2"/>
  <c r="R984" i="2"/>
  <c r="S1112" i="2"/>
  <c r="R1112" i="2"/>
  <c r="S1240" i="2"/>
  <c r="R1240" i="2"/>
  <c r="S1368" i="2"/>
  <c r="R1368" i="2"/>
  <c r="S1496" i="2"/>
  <c r="R1496" i="2"/>
  <c r="S1624" i="2"/>
  <c r="R1624" i="2"/>
  <c r="S1752" i="2"/>
  <c r="R1752" i="2"/>
  <c r="S1816" i="2"/>
  <c r="R1816" i="2"/>
  <c r="S1944" i="2"/>
  <c r="R1944" i="2"/>
  <c r="W1942" i="2"/>
  <c r="U1942" i="2"/>
  <c r="I1942" i="2" s="1"/>
  <c r="Y1942" i="2"/>
  <c r="T1942" i="2"/>
  <c r="X1942" i="2"/>
  <c r="S1942" i="2"/>
  <c r="U1890" i="2"/>
  <c r="I1890" i="2" s="1"/>
  <c r="W1890" i="2"/>
  <c r="T1890" i="2"/>
  <c r="V1890" i="2"/>
  <c r="S1890" i="2"/>
  <c r="V1846" i="2"/>
  <c r="U1846" i="2"/>
  <c r="I1846" i="2" s="1"/>
  <c r="U1830" i="2"/>
  <c r="I1830" i="2" s="1"/>
  <c r="V1830" i="2"/>
  <c r="Y1830" i="2"/>
  <c r="T1830" i="2"/>
  <c r="X1830" i="2"/>
  <c r="S1830" i="2"/>
  <c r="X1630" i="2"/>
  <c r="Y1562" i="2"/>
  <c r="Y1294" i="2"/>
  <c r="U1118" i="2"/>
  <c r="I1118" i="2" s="1"/>
  <c r="X1118" i="2"/>
  <c r="S1118" i="2"/>
  <c r="T1118" i="2"/>
  <c r="Y1118" i="2"/>
  <c r="V1118" i="2"/>
  <c r="W1118" i="2"/>
  <c r="W922" i="2"/>
  <c r="S922" i="2"/>
  <c r="V922" i="2"/>
  <c r="T922" i="2"/>
  <c r="X922" i="2"/>
  <c r="I27" i="2"/>
  <c r="X43" i="2"/>
  <c r="Y55" i="2"/>
  <c r="O55" i="2" s="1"/>
  <c r="W87" i="2"/>
  <c r="W139" i="2"/>
  <c r="W195" i="2"/>
  <c r="Y219" i="2"/>
  <c r="O219" i="2" s="1"/>
  <c r="R219" i="2"/>
  <c r="X219" i="2"/>
  <c r="W247" i="2"/>
  <c r="I267" i="2"/>
  <c r="I271" i="2"/>
  <c r="W279" i="2"/>
  <c r="W379" i="2"/>
  <c r="W419" i="2"/>
  <c r="I436" i="2"/>
  <c r="R1473" i="2"/>
  <c r="V1745" i="2"/>
  <c r="V1693" i="2"/>
  <c r="Y1497" i="2"/>
  <c r="U1473" i="2"/>
  <c r="I1473" i="2" s="1"/>
  <c r="X1461" i="2"/>
  <c r="U1349" i="2"/>
  <c r="I1349" i="2" s="1"/>
  <c r="Y1209" i="2"/>
  <c r="V1173" i="2"/>
  <c r="X1061" i="2"/>
  <c r="W1037" i="2"/>
  <c r="U897" i="2"/>
  <c r="I897" i="2" s="1"/>
  <c r="X673" i="2"/>
  <c r="U657" i="2"/>
  <c r="I657" i="2" s="1"/>
  <c r="Y641" i="2"/>
  <c r="W637" i="2"/>
  <c r="V82" i="2"/>
  <c r="V206" i="2"/>
  <c r="Y310" i="2"/>
  <c r="O310" i="2" s="1"/>
  <c r="V334" i="2"/>
  <c r="X354" i="2"/>
  <c r="R1795" i="2"/>
  <c r="Y1987" i="2"/>
  <c r="W1975" i="2"/>
  <c r="W1967" i="2"/>
  <c r="Y1967" i="2"/>
  <c r="T1967" i="2"/>
  <c r="X1967" i="2"/>
  <c r="W1771" i="2"/>
  <c r="Y1771" i="2"/>
  <c r="S1771" i="2"/>
  <c r="X1771" i="2"/>
  <c r="X1755" i="2"/>
  <c r="W1755" i="2"/>
  <c r="R1755" i="2"/>
  <c r="V1739" i="2"/>
  <c r="V1731" i="2"/>
  <c r="Y1731" i="2"/>
  <c r="S1731" i="2"/>
  <c r="W1731" i="2"/>
  <c r="T1723" i="2"/>
  <c r="V1687" i="2"/>
  <c r="W1663" i="2"/>
  <c r="Y1663" i="2"/>
  <c r="U1663" i="2"/>
  <c r="I1663" i="2" s="1"/>
  <c r="V1663" i="2"/>
  <c r="U1627" i="2"/>
  <c r="I1627" i="2" s="1"/>
  <c r="T1599" i="2"/>
  <c r="Y1579" i="2"/>
  <c r="R1579" i="2"/>
  <c r="W1575" i="2"/>
  <c r="T1555" i="2"/>
  <c r="U1539" i="2"/>
  <c r="I1539" i="2" s="1"/>
  <c r="T1503" i="2"/>
  <c r="U1499" i="2"/>
  <c r="I1499" i="2" s="1"/>
  <c r="U1415" i="2"/>
  <c r="I1415" i="2" s="1"/>
  <c r="W1367" i="2"/>
  <c r="U1359" i="2"/>
  <c r="I1359" i="2" s="1"/>
  <c r="X1359" i="2"/>
  <c r="S1359" i="2"/>
  <c r="R1359" i="2"/>
  <c r="Y1359" i="2"/>
  <c r="U1351" i="2"/>
  <c r="I1351" i="2" s="1"/>
  <c r="U1299" i="2"/>
  <c r="I1299" i="2" s="1"/>
  <c r="V1255" i="2"/>
  <c r="R1255" i="2"/>
  <c r="U1251" i="2"/>
  <c r="I1251" i="2" s="1"/>
  <c r="W1251" i="2"/>
  <c r="V1251" i="2"/>
  <c r="X1251" i="2"/>
  <c r="U1227" i="2"/>
  <c r="I1227" i="2" s="1"/>
  <c r="R1227" i="2"/>
  <c r="V1167" i="2"/>
  <c r="T1135" i="2"/>
  <c r="Y1123" i="2"/>
  <c r="T1123" i="2"/>
  <c r="W1123" i="2"/>
  <c r="R1099" i="2"/>
  <c r="V1099" i="2"/>
  <c r="W1031" i="2"/>
  <c r="V1031" i="2"/>
  <c r="U1019" i="2"/>
  <c r="I1019" i="2" s="1"/>
  <c r="Y1019" i="2"/>
  <c r="V1019" i="2"/>
  <c r="X1019" i="2"/>
  <c r="S1019" i="2"/>
  <c r="U1003" i="2"/>
  <c r="I1003" i="2" s="1"/>
  <c r="T1003" i="2"/>
  <c r="V971" i="2"/>
  <c r="T915" i="2"/>
  <c r="X915" i="2"/>
  <c r="R915" i="2"/>
  <c r="Y915" i="2"/>
  <c r="U915" i="2"/>
  <c r="I915" i="2" s="1"/>
  <c r="V859" i="2"/>
  <c r="U859" i="2"/>
  <c r="I859" i="2" s="1"/>
  <c r="Y859" i="2"/>
  <c r="T859" i="2"/>
  <c r="W847" i="2"/>
  <c r="X835" i="2"/>
  <c r="W827" i="2"/>
  <c r="V795" i="2"/>
  <c r="W795" i="2"/>
  <c r="T795" i="2"/>
  <c r="X795" i="2"/>
  <c r="S795" i="2"/>
  <c r="W723" i="2"/>
  <c r="W711" i="2"/>
  <c r="U711" i="2"/>
  <c r="I711" i="2" s="1"/>
  <c r="R711" i="2"/>
  <c r="Y711" i="2"/>
  <c r="S711" i="2"/>
  <c r="U671" i="2"/>
  <c r="I671" i="2" s="1"/>
  <c r="V647" i="2"/>
  <c r="R647" i="2"/>
  <c r="U647" i="2"/>
  <c r="I647" i="2" s="1"/>
  <c r="V511" i="2"/>
  <c r="Y511" i="2"/>
  <c r="T511" i="2"/>
  <c r="X511" i="2"/>
  <c r="S511" i="2"/>
  <c r="V491" i="2"/>
  <c r="U491" i="2"/>
  <c r="I491" i="2" s="1"/>
  <c r="W491" i="2"/>
  <c r="T491" i="2"/>
  <c r="U447" i="2"/>
  <c r="I447" i="2" s="1"/>
  <c r="T447" i="2"/>
  <c r="S84" i="2"/>
  <c r="S196" i="2"/>
  <c r="I312" i="2"/>
  <c r="S324" i="2"/>
  <c r="R1041" i="2"/>
  <c r="W1885" i="2"/>
  <c r="X1885" i="2"/>
  <c r="T1885" i="2"/>
  <c r="S1885" i="2"/>
  <c r="W1733" i="2"/>
  <c r="U1733" i="2"/>
  <c r="I1733" i="2" s="1"/>
  <c r="T1733" i="2"/>
  <c r="Y1733" i="2"/>
  <c r="S1733" i="2"/>
  <c r="R1733" i="2"/>
  <c r="W1661" i="2"/>
  <c r="U1661" i="2"/>
  <c r="I1661" i="2" s="1"/>
  <c r="V1661" i="2"/>
  <c r="W1625" i="2"/>
  <c r="U1589" i="2"/>
  <c r="I1589" i="2" s="1"/>
  <c r="Y1561" i="2"/>
  <c r="Y1493" i="2"/>
  <c r="V1289" i="2"/>
  <c r="X1281" i="2"/>
  <c r="X1221" i="2"/>
  <c r="U1201" i="2"/>
  <c r="I1201" i="2" s="1"/>
  <c r="X1181" i="2"/>
  <c r="Y1005" i="2"/>
  <c r="V917" i="2"/>
  <c r="U917" i="2"/>
  <c r="I917" i="2" s="1"/>
  <c r="Y917" i="2"/>
  <c r="T917" i="2"/>
  <c r="X917" i="2"/>
  <c r="S917" i="2"/>
  <c r="T485" i="2"/>
  <c r="W485" i="2"/>
  <c r="V485" i="2"/>
  <c r="W414" i="2"/>
  <c r="U414" i="2"/>
  <c r="V414" i="2"/>
  <c r="V1742" i="2"/>
  <c r="U1742" i="2"/>
  <c r="I1742" i="2" s="1"/>
  <c r="Y1742" i="2"/>
  <c r="T1742" i="2"/>
  <c r="X1742" i="2"/>
  <c r="S1742" i="2"/>
  <c r="V1718" i="2"/>
  <c r="U1718" i="2"/>
  <c r="I1718" i="2" s="1"/>
  <c r="W1650" i="2"/>
  <c r="V1650" i="2"/>
  <c r="W1382" i="2"/>
  <c r="U1382" i="2"/>
  <c r="I1382" i="2" s="1"/>
  <c r="X1382" i="2"/>
  <c r="T1382" i="2"/>
  <c r="S1382" i="2"/>
  <c r="W1274" i="2"/>
  <c r="V1274" i="2"/>
  <c r="T1274" i="2"/>
  <c r="X1274" i="2"/>
  <c r="U1274" i="2"/>
  <c r="I1274" i="2" s="1"/>
  <c r="S1274" i="2"/>
  <c r="V1158" i="2"/>
  <c r="Y1158" i="2"/>
  <c r="T1158" i="2"/>
  <c r="W1158" i="2"/>
  <c r="X1158" i="2"/>
  <c r="U1158" i="2"/>
  <c r="I1158" i="2" s="1"/>
  <c r="S1158" i="2"/>
  <c r="W1114" i="2"/>
  <c r="U1114" i="2"/>
  <c r="I1114" i="2" s="1"/>
  <c r="W1010" i="2"/>
  <c r="U1010" i="2"/>
  <c r="I1010" i="2" s="1"/>
  <c r="Y1010" i="2"/>
  <c r="W1081" i="2"/>
  <c r="W885" i="2"/>
  <c r="Y793" i="2"/>
  <c r="X737" i="2"/>
  <c r="W709" i="2"/>
  <c r="X629" i="2"/>
  <c r="X533" i="2"/>
  <c r="X449" i="2"/>
  <c r="W166" i="2"/>
  <c r="X198" i="2"/>
  <c r="Y234" i="2"/>
  <c r="O234" i="2" s="1"/>
  <c r="X290" i="2"/>
  <c r="X1970" i="2"/>
  <c r="W1946" i="2"/>
  <c r="X1930" i="2"/>
  <c r="X1894" i="2"/>
  <c r="X1878" i="2"/>
  <c r="W1862" i="2"/>
  <c r="X1798" i="2"/>
  <c r="W1786" i="2"/>
  <c r="X1766" i="2"/>
  <c r="Y1674" i="2"/>
  <c r="X1666" i="2"/>
  <c r="W1570" i="2"/>
  <c r="V1570" i="2"/>
  <c r="Y1570" i="2"/>
  <c r="V1518" i="2"/>
  <c r="X1518" i="2"/>
  <c r="S1518" i="2"/>
  <c r="Y1518" i="2"/>
  <c r="V1390" i="2"/>
  <c r="U1390" i="2"/>
  <c r="I1390" i="2" s="1"/>
  <c r="X1390" i="2"/>
  <c r="V1222" i="2"/>
  <c r="Y1222" i="2"/>
  <c r="T1222" i="2"/>
  <c r="X1222" i="2"/>
  <c r="U1206" i="2"/>
  <c r="I1206" i="2" s="1"/>
  <c r="T1206" i="2"/>
  <c r="T1190" i="2"/>
  <c r="U1190" i="2"/>
  <c r="I1190" i="2" s="1"/>
  <c r="V1138" i="2"/>
  <c r="W1138" i="2"/>
  <c r="W1110" i="2"/>
  <c r="U1110" i="2"/>
  <c r="I1110" i="2" s="1"/>
  <c r="V1110" i="2"/>
  <c r="Y1110" i="2"/>
  <c r="W1098" i="2"/>
  <c r="V1098" i="2"/>
  <c r="U1098" i="2"/>
  <c r="I1098" i="2" s="1"/>
  <c r="T1098" i="2"/>
  <c r="W1050" i="2"/>
  <c r="U1050" i="2"/>
  <c r="I1050" i="2" s="1"/>
  <c r="S1050" i="2"/>
  <c r="U950" i="2"/>
  <c r="I950" i="2" s="1"/>
  <c r="S950" i="2"/>
  <c r="T950" i="2"/>
  <c r="Y950" i="2"/>
  <c r="U914" i="2"/>
  <c r="I914" i="2" s="1"/>
  <c r="W914" i="2"/>
  <c r="U882" i="2"/>
  <c r="I882" i="2" s="1"/>
  <c r="W882" i="2"/>
  <c r="X854" i="2"/>
  <c r="T854" i="2"/>
  <c r="U846" i="2"/>
  <c r="I846" i="2" s="1"/>
  <c r="V846" i="2"/>
  <c r="S846" i="2"/>
  <c r="X846" i="2"/>
  <c r="U574" i="2"/>
  <c r="I574" i="2" s="1"/>
  <c r="Y574" i="2"/>
  <c r="T574" i="2"/>
  <c r="X574" i="2"/>
  <c r="S574" i="2"/>
  <c r="W574" i="2"/>
  <c r="V574" i="2"/>
  <c r="R261" i="2"/>
  <c r="S261" i="2"/>
  <c r="W261" i="2"/>
  <c r="U261" i="2"/>
  <c r="I261" i="2" s="1"/>
  <c r="T261" i="2"/>
  <c r="R277" i="2"/>
  <c r="X277" i="2"/>
  <c r="T277" i="2"/>
  <c r="W277" i="2"/>
  <c r="U277" i="2"/>
  <c r="Y277" i="2"/>
  <c r="O277" i="2" s="1"/>
  <c r="S277" i="2"/>
  <c r="R321" i="2"/>
  <c r="X321" i="2"/>
  <c r="T321" i="2"/>
  <c r="Y321" i="2"/>
  <c r="S321" i="2"/>
  <c r="V321" i="2"/>
  <c r="U321" i="2"/>
  <c r="I321" i="2" s="1"/>
  <c r="R357" i="2"/>
  <c r="S357" i="2"/>
  <c r="U357" i="2"/>
  <c r="I357" i="2" s="1"/>
  <c r="X357" i="2"/>
  <c r="V357" i="2"/>
  <c r="R433" i="2"/>
  <c r="X433" i="2"/>
  <c r="U433" i="2"/>
  <c r="W1091" i="2"/>
  <c r="V1067" i="2"/>
  <c r="V1023" i="2"/>
  <c r="V1011" i="2"/>
  <c r="Y983" i="2"/>
  <c r="W975" i="2"/>
  <c r="V947" i="2"/>
  <c r="W923" i="2"/>
  <c r="X907" i="2"/>
  <c r="X851" i="2"/>
  <c r="V799" i="2"/>
  <c r="Y783" i="2"/>
  <c r="U755" i="2"/>
  <c r="I755" i="2" s="1"/>
  <c r="V731" i="2"/>
  <c r="X715" i="2"/>
  <c r="U675" i="2"/>
  <c r="I675" i="2" s="1"/>
  <c r="V659" i="2"/>
  <c r="W611" i="2"/>
  <c r="X583" i="2"/>
  <c r="U515" i="2"/>
  <c r="I515" i="2" s="1"/>
  <c r="V499" i="2"/>
  <c r="Y471" i="2"/>
  <c r="V4" i="2"/>
  <c r="U244" i="2"/>
  <c r="I296" i="2"/>
  <c r="I332" i="2"/>
  <c r="I440" i="2"/>
  <c r="R629" i="2"/>
  <c r="Y1893" i="2"/>
  <c r="X1861" i="2"/>
  <c r="W1829" i="2"/>
  <c r="X1793" i="2"/>
  <c r="Y1773" i="2"/>
  <c r="Y1709" i="2"/>
  <c r="W1505" i="2"/>
  <c r="W1297" i="2"/>
  <c r="Y1241" i="2"/>
  <c r="V1113" i="2"/>
  <c r="R1113" i="2"/>
  <c r="W1113" i="2"/>
  <c r="S1081" i="2"/>
  <c r="X1081" i="2"/>
  <c r="S885" i="2"/>
  <c r="X885" i="2"/>
  <c r="W853" i="2"/>
  <c r="U845" i="2"/>
  <c r="I845" i="2" s="1"/>
  <c r="S793" i="2"/>
  <c r="X793" i="2"/>
  <c r="X769" i="2"/>
  <c r="T737" i="2"/>
  <c r="S709" i="2"/>
  <c r="X709" i="2"/>
  <c r="S629" i="2"/>
  <c r="T533" i="2"/>
  <c r="X465" i="2"/>
  <c r="T449" i="2"/>
  <c r="W26" i="2"/>
  <c r="Y130" i="2"/>
  <c r="O130" i="2" s="1"/>
  <c r="W154" i="2"/>
  <c r="S166" i="2"/>
  <c r="X166" i="2"/>
  <c r="S198" i="2"/>
  <c r="S234" i="2"/>
  <c r="W234" i="2"/>
  <c r="W270" i="2"/>
  <c r="S270" i="2"/>
  <c r="X270" i="2"/>
  <c r="T290" i="2"/>
  <c r="Y290" i="2"/>
  <c r="W326" i="2"/>
  <c r="R1656" i="2"/>
  <c r="S1656" i="2"/>
  <c r="R516" i="2"/>
  <c r="R680" i="2"/>
  <c r="R772" i="2"/>
  <c r="R936" i="2"/>
  <c r="R1028" i="2"/>
  <c r="R1192" i="2"/>
  <c r="R1284" i="2"/>
  <c r="R1448" i="2"/>
  <c r="R1540" i="2"/>
  <c r="R1704" i="2"/>
  <c r="R1796" i="2"/>
  <c r="U2002" i="2"/>
  <c r="I2002" i="2" s="1"/>
  <c r="X1990" i="2"/>
  <c r="S1970" i="2"/>
  <c r="Y1970" i="2"/>
  <c r="V1962" i="2"/>
  <c r="S1946" i="2"/>
  <c r="X1946" i="2"/>
  <c r="X1934" i="2"/>
  <c r="S1930" i="2"/>
  <c r="Y1930" i="2"/>
  <c r="Y1922" i="2"/>
  <c r="T1914" i="2"/>
  <c r="S1894" i="2"/>
  <c r="Y1894" i="2"/>
  <c r="S1878" i="2"/>
  <c r="Y1870" i="2"/>
  <c r="S1862" i="2"/>
  <c r="X1862" i="2"/>
  <c r="W1838" i="2"/>
  <c r="X1806" i="2"/>
  <c r="V1802" i="2"/>
  <c r="S1798" i="2"/>
  <c r="V1790" i="2"/>
  <c r="S1786" i="2"/>
  <c r="X1786" i="2"/>
  <c r="Y1778" i="2"/>
  <c r="X1770" i="2"/>
  <c r="S1766" i="2"/>
  <c r="Y1766" i="2"/>
  <c r="T1758" i="2"/>
  <c r="W1734" i="2"/>
  <c r="U1702" i="2"/>
  <c r="I1702" i="2" s="1"/>
  <c r="W1678" i="2"/>
  <c r="S1674" i="2"/>
  <c r="W1670" i="2"/>
  <c r="S1666" i="2"/>
  <c r="Y1666" i="2"/>
  <c r="X1654" i="2"/>
  <c r="W1594" i="2"/>
  <c r="T1594" i="2"/>
  <c r="S1570" i="2"/>
  <c r="S1538" i="2"/>
  <c r="T1518" i="2"/>
  <c r="U1510" i="2"/>
  <c r="I1510" i="2" s="1"/>
  <c r="X1510" i="2"/>
  <c r="S1510" i="2"/>
  <c r="Y1510" i="2"/>
  <c r="T1494" i="2"/>
  <c r="W1482" i="2"/>
  <c r="V1454" i="2"/>
  <c r="U1454" i="2"/>
  <c r="I1454" i="2" s="1"/>
  <c r="X1454" i="2"/>
  <c r="T1446" i="2"/>
  <c r="U1438" i="2"/>
  <c r="I1438" i="2" s="1"/>
  <c r="S1390" i="2"/>
  <c r="Y1390" i="2"/>
  <c r="W1342" i="2"/>
  <c r="X1342" i="2"/>
  <c r="S1342" i="2"/>
  <c r="Y1342" i="2"/>
  <c r="T1290" i="2"/>
  <c r="U1270" i="2"/>
  <c r="I1270" i="2" s="1"/>
  <c r="S1226" i="2"/>
  <c r="S1222" i="2"/>
  <c r="W1218" i="2"/>
  <c r="V1218" i="2"/>
  <c r="Y1218" i="2"/>
  <c r="W1210" i="2"/>
  <c r="Y1210" i="2"/>
  <c r="S1210" i="2"/>
  <c r="V1210" i="2"/>
  <c r="W1206" i="2"/>
  <c r="W1190" i="2"/>
  <c r="U1138" i="2"/>
  <c r="I1138" i="2" s="1"/>
  <c r="S1110" i="2"/>
  <c r="S1098" i="2"/>
  <c r="V1070" i="2"/>
  <c r="Y1070" i="2"/>
  <c r="T1070" i="2"/>
  <c r="W1070" i="2"/>
  <c r="V1050" i="2"/>
  <c r="W1026" i="2"/>
  <c r="V1026" i="2"/>
  <c r="S1026" i="2"/>
  <c r="W1018" i="2"/>
  <c r="V1018" i="2"/>
  <c r="T1018" i="2"/>
  <c r="V1006" i="2"/>
  <c r="Y1006" i="2"/>
  <c r="T1006" i="2"/>
  <c r="U1006" i="2"/>
  <c r="I1006" i="2" s="1"/>
  <c r="V950" i="2"/>
  <c r="V926" i="2"/>
  <c r="W926" i="2"/>
  <c r="S926" i="2"/>
  <c r="U926" i="2"/>
  <c r="I926" i="2" s="1"/>
  <c r="Y914" i="2"/>
  <c r="Y882" i="2"/>
  <c r="W854" i="2"/>
  <c r="T846" i="2"/>
  <c r="V766" i="2"/>
  <c r="Y766" i="2"/>
  <c r="U766" i="2"/>
  <c r="I766" i="2" s="1"/>
  <c r="W766" i="2"/>
  <c r="S766" i="2"/>
  <c r="T746" i="2"/>
  <c r="V746" i="2"/>
  <c r="T738" i="2"/>
  <c r="V738" i="2"/>
  <c r="W554" i="2"/>
  <c r="V554" i="2"/>
  <c r="T554" i="2"/>
  <c r="V458" i="2"/>
  <c r="U458" i="2"/>
  <c r="I458" i="2" s="1"/>
  <c r="X458" i="2"/>
  <c r="T458" i="2"/>
  <c r="W458" i="2"/>
  <c r="Y458" i="2"/>
  <c r="S458" i="2"/>
  <c r="U41" i="2"/>
  <c r="W41" i="2"/>
  <c r="X41" i="2"/>
  <c r="Y41" i="2"/>
  <c r="O41" i="2" s="1"/>
  <c r="T41" i="2"/>
  <c r="X57" i="2"/>
  <c r="V57" i="2"/>
  <c r="W57" i="2"/>
  <c r="R173" i="2"/>
  <c r="W173" i="2"/>
  <c r="S173" i="2"/>
  <c r="R333" i="2"/>
  <c r="U333" i="2"/>
  <c r="V333" i="2"/>
  <c r="S333" i="2"/>
  <c r="W333" i="2"/>
  <c r="T333" i="2"/>
  <c r="Y333" i="2"/>
  <c r="O333" i="2" s="1"/>
  <c r="R743" i="2"/>
  <c r="R851" i="2"/>
  <c r="R899" i="2"/>
  <c r="R983" i="2"/>
  <c r="R1011" i="2"/>
  <c r="V2003" i="2"/>
  <c r="V1959" i="2"/>
  <c r="V1927" i="2"/>
  <c r="W1883" i="2"/>
  <c r="Y1843" i="2"/>
  <c r="T1843" i="2"/>
  <c r="V1843" i="2"/>
  <c r="Y1803" i="2"/>
  <c r="V1735" i="2"/>
  <c r="X1695" i="2"/>
  <c r="X1655" i="2"/>
  <c r="X1591" i="2"/>
  <c r="W1551" i="2"/>
  <c r="U1507" i="2"/>
  <c r="I1507" i="2" s="1"/>
  <c r="V1363" i="2"/>
  <c r="W1071" i="2"/>
  <c r="S1067" i="2"/>
  <c r="X1067" i="2"/>
  <c r="Y1027" i="2"/>
  <c r="S1023" i="2"/>
  <c r="X1023" i="2"/>
  <c r="W979" i="2"/>
  <c r="S975" i="2"/>
  <c r="X975" i="2"/>
  <c r="V927" i="2"/>
  <c r="S923" i="2"/>
  <c r="X923" i="2"/>
  <c r="W911" i="2"/>
  <c r="S907" i="2"/>
  <c r="Y907" i="2"/>
  <c r="W855" i="2"/>
  <c r="S851" i="2"/>
  <c r="V851" i="2"/>
  <c r="X839" i="2"/>
  <c r="S799" i="2"/>
  <c r="X799" i="2"/>
  <c r="X787" i="2"/>
  <c r="S783" i="2"/>
  <c r="X783" i="2"/>
  <c r="U775" i="2"/>
  <c r="I775" i="2" s="1"/>
  <c r="W735" i="2"/>
  <c r="S731" i="2"/>
  <c r="X731" i="2"/>
  <c r="W719" i="2"/>
  <c r="S715" i="2"/>
  <c r="Y715" i="2"/>
  <c r="S675" i="2"/>
  <c r="W675" i="2"/>
  <c r="W663" i="2"/>
  <c r="S659" i="2"/>
  <c r="U659" i="2"/>
  <c r="I659" i="2" s="1"/>
  <c r="X587" i="2"/>
  <c r="S583" i="2"/>
  <c r="Y583" i="2"/>
  <c r="S515" i="2"/>
  <c r="W515" i="2"/>
  <c r="W503" i="2"/>
  <c r="S499" i="2"/>
  <c r="U499" i="2"/>
  <c r="I499" i="2" s="1"/>
  <c r="X487" i="2"/>
  <c r="I136" i="2"/>
  <c r="I152" i="2"/>
  <c r="I216" i="2"/>
  <c r="K268" i="2"/>
  <c r="R449" i="2"/>
  <c r="R1241" i="2"/>
  <c r="R1505" i="2"/>
  <c r="R1861" i="2"/>
  <c r="W1941" i="2"/>
  <c r="R1941" i="2"/>
  <c r="X1941" i="2"/>
  <c r="S1829" i="2"/>
  <c r="X1829" i="2"/>
  <c r="W1805" i="2"/>
  <c r="S1793" i="2"/>
  <c r="Y1793" i="2"/>
  <c r="S1773" i="2"/>
  <c r="S1709" i="2"/>
  <c r="W1617" i="2"/>
  <c r="Y1549" i="2"/>
  <c r="S1517" i="2"/>
  <c r="S1505" i="2"/>
  <c r="X1505" i="2"/>
  <c r="S1297" i="2"/>
  <c r="X1297" i="2"/>
  <c r="Y1213" i="2"/>
  <c r="W1153" i="2"/>
  <c r="W1121" i="2"/>
  <c r="S1113" i="2"/>
  <c r="X1113" i="2"/>
  <c r="T1081" i="2"/>
  <c r="Y1081" i="2"/>
  <c r="T885" i="2"/>
  <c r="Y885" i="2"/>
  <c r="W865" i="2"/>
  <c r="S853" i="2"/>
  <c r="X853" i="2"/>
  <c r="Y825" i="2"/>
  <c r="T793" i="2"/>
  <c r="U737" i="2"/>
  <c r="I737" i="2" s="1"/>
  <c r="U709" i="2"/>
  <c r="I709" i="2" s="1"/>
  <c r="X525" i="2"/>
  <c r="X14" i="2"/>
  <c r="S26" i="2"/>
  <c r="X26" i="2"/>
  <c r="X142" i="2"/>
  <c r="S154" i="2"/>
  <c r="X154" i="2"/>
  <c r="T166" i="2"/>
  <c r="V222" i="2"/>
  <c r="T234" i="2"/>
  <c r="X234" i="2"/>
  <c r="V270" i="2"/>
  <c r="Y270" i="2"/>
  <c r="O270" i="2" s="1"/>
  <c r="U290" i="2"/>
  <c r="I290" i="2" s="1"/>
  <c r="W358" i="2"/>
  <c r="V370" i="2"/>
  <c r="R520" i="2"/>
  <c r="R696" i="2"/>
  <c r="R776" i="2"/>
  <c r="R952" i="2"/>
  <c r="R1032" i="2"/>
  <c r="R1208" i="2"/>
  <c r="R1288" i="2"/>
  <c r="R1464" i="2"/>
  <c r="R1544" i="2"/>
  <c r="R1720" i="2"/>
  <c r="R1800" i="2"/>
  <c r="R1860" i="2"/>
  <c r="X1982" i="2"/>
  <c r="U1970" i="2"/>
  <c r="I1970" i="2" s="1"/>
  <c r="U1950" i="2"/>
  <c r="I1950" i="2" s="1"/>
  <c r="T1946" i="2"/>
  <c r="Y1946" i="2"/>
  <c r="S1934" i="2"/>
  <c r="Y1934" i="2"/>
  <c r="T1930" i="2"/>
  <c r="S1922" i="2"/>
  <c r="T1894" i="2"/>
  <c r="T1862" i="2"/>
  <c r="Y1862" i="2"/>
  <c r="T1802" i="2"/>
  <c r="S1790" i="2"/>
  <c r="X1790" i="2"/>
  <c r="T1786" i="2"/>
  <c r="Y1786" i="2"/>
  <c r="S1770" i="2"/>
  <c r="Y1770" i="2"/>
  <c r="V1766" i="2"/>
  <c r="S1734" i="2"/>
  <c r="X1734" i="2"/>
  <c r="S1678" i="2"/>
  <c r="X1678" i="2"/>
  <c r="S1670" i="2"/>
  <c r="X1670" i="2"/>
  <c r="T1666" i="2"/>
  <c r="X1658" i="2"/>
  <c r="S1654" i="2"/>
  <c r="Y1654" i="2"/>
  <c r="W1622" i="2"/>
  <c r="X1622" i="2"/>
  <c r="S1622" i="2"/>
  <c r="Y1622" i="2"/>
  <c r="V1602" i="2"/>
  <c r="U1594" i="2"/>
  <c r="I1594" i="2" s="1"/>
  <c r="W1578" i="2"/>
  <c r="T1570" i="2"/>
  <c r="V1538" i="2"/>
  <c r="V1530" i="2"/>
  <c r="U1518" i="2"/>
  <c r="I1518" i="2" s="1"/>
  <c r="S1514" i="2"/>
  <c r="V1510" i="2"/>
  <c r="U1506" i="2"/>
  <c r="I1506" i="2" s="1"/>
  <c r="T1506" i="2"/>
  <c r="Y1506" i="2"/>
  <c r="W1494" i="2"/>
  <c r="S1454" i="2"/>
  <c r="Y1454" i="2"/>
  <c r="U1398" i="2"/>
  <c r="I1398" i="2" s="1"/>
  <c r="T1390" i="2"/>
  <c r="S1362" i="2"/>
  <c r="T1342" i="2"/>
  <c r="V1334" i="2"/>
  <c r="Y1334" i="2"/>
  <c r="S1334" i="2"/>
  <c r="V1286" i="2"/>
  <c r="U1286" i="2"/>
  <c r="I1286" i="2" s="1"/>
  <c r="X1286" i="2"/>
  <c r="S1242" i="2"/>
  <c r="W1234" i="2"/>
  <c r="T1226" i="2"/>
  <c r="U1222" i="2"/>
  <c r="I1222" i="2" s="1"/>
  <c r="S1218" i="2"/>
  <c r="U1210" i="2"/>
  <c r="I1210" i="2" s="1"/>
  <c r="Y1206" i="2"/>
  <c r="U1166" i="2"/>
  <c r="I1166" i="2" s="1"/>
  <c r="Y1166" i="2"/>
  <c r="V1166" i="2"/>
  <c r="S1166" i="2"/>
  <c r="W1146" i="2"/>
  <c r="V1146" i="2"/>
  <c r="T1146" i="2"/>
  <c r="S1146" i="2"/>
  <c r="T1110" i="2"/>
  <c r="X1098" i="2"/>
  <c r="W1086" i="2"/>
  <c r="V1086" i="2"/>
  <c r="Y1086" i="2"/>
  <c r="S1070" i="2"/>
  <c r="U1062" i="2"/>
  <c r="I1062" i="2" s="1"/>
  <c r="Y1062" i="2"/>
  <c r="V1062" i="2"/>
  <c r="S1062" i="2"/>
  <c r="X1050" i="2"/>
  <c r="U1038" i="2"/>
  <c r="I1038" i="2" s="1"/>
  <c r="T1038" i="2"/>
  <c r="W1038" i="2"/>
  <c r="V1030" i="2"/>
  <c r="W1030" i="2"/>
  <c r="S1030" i="2"/>
  <c r="X1026" i="2"/>
  <c r="S1018" i="2"/>
  <c r="S1006" i="2"/>
  <c r="Y1002" i="2"/>
  <c r="X926" i="2"/>
  <c r="W890" i="2"/>
  <c r="U890" i="2"/>
  <c r="I890" i="2" s="1"/>
  <c r="S890" i="2"/>
  <c r="X890" i="2"/>
  <c r="T890" i="2"/>
  <c r="Y846" i="2"/>
  <c r="T766" i="2"/>
  <c r="W746" i="2"/>
  <c r="X738" i="2"/>
  <c r="R385" i="2"/>
  <c r="X385" i="2"/>
  <c r="T385" i="2"/>
  <c r="W1058" i="2"/>
  <c r="V1058" i="2"/>
  <c r="Y1058" i="2"/>
  <c r="U994" i="2"/>
  <c r="I994" i="2" s="1"/>
  <c r="Y994" i="2"/>
  <c r="S994" i="2"/>
  <c r="W986" i="2"/>
  <c r="U986" i="2"/>
  <c r="I986" i="2" s="1"/>
  <c r="Y986" i="2"/>
  <c r="Y954" i="2"/>
  <c r="W934" i="2"/>
  <c r="S934" i="2"/>
  <c r="W858" i="2"/>
  <c r="X858" i="2"/>
  <c r="T858" i="2"/>
  <c r="W850" i="2"/>
  <c r="V810" i="2"/>
  <c r="Y810" i="2"/>
  <c r="U806" i="2"/>
  <c r="I806" i="2" s="1"/>
  <c r="T806" i="2"/>
  <c r="V802" i="2"/>
  <c r="S802" i="2"/>
  <c r="W742" i="2"/>
  <c r="U678" i="2"/>
  <c r="I678" i="2" s="1"/>
  <c r="Y678" i="2"/>
  <c r="S678" i="2"/>
  <c r="U670" i="2"/>
  <c r="I670" i="2" s="1"/>
  <c r="T670" i="2"/>
  <c r="U654" i="2"/>
  <c r="I654" i="2" s="1"/>
  <c r="T654" i="2"/>
  <c r="Y654" i="2"/>
  <c r="V654" i="2"/>
  <c r="V642" i="2"/>
  <c r="Y642" i="2"/>
  <c r="T642" i="2"/>
  <c r="X642" i="2"/>
  <c r="S642" i="2"/>
  <c r="V630" i="2"/>
  <c r="U630" i="2"/>
  <c r="I630" i="2" s="1"/>
  <c r="X630" i="2"/>
  <c r="T630" i="2"/>
  <c r="V602" i="2"/>
  <c r="U602" i="2"/>
  <c r="I602" i="2" s="1"/>
  <c r="W594" i="2"/>
  <c r="U594" i="2"/>
  <c r="I594" i="2" s="1"/>
  <c r="V538" i="2"/>
  <c r="Y538" i="2"/>
  <c r="X538" i="2"/>
  <c r="S538" i="2"/>
  <c r="U526" i="2"/>
  <c r="I526" i="2" s="1"/>
  <c r="T526" i="2"/>
  <c r="S526" i="2"/>
  <c r="V474" i="2"/>
  <c r="U474" i="2"/>
  <c r="I474" i="2" s="1"/>
  <c r="S474" i="2"/>
  <c r="U462" i="2"/>
  <c r="I462" i="2" s="1"/>
  <c r="Y462" i="2"/>
  <c r="T462" i="2"/>
  <c r="X462" i="2"/>
  <c r="S462" i="2"/>
  <c r="R129" i="2"/>
  <c r="U129" i="2"/>
  <c r="R157" i="2"/>
  <c r="Y157" i="2"/>
  <c r="O157" i="2" s="1"/>
  <c r="S157" i="2"/>
  <c r="V157" i="2"/>
  <c r="R177" i="2"/>
  <c r="U177" i="2"/>
  <c r="I177" i="2" s="1"/>
  <c r="S177" i="2"/>
  <c r="Y177" i="2"/>
  <c r="R265" i="2"/>
  <c r="W265" i="2"/>
  <c r="R305" i="2"/>
  <c r="U305" i="2"/>
  <c r="W305" i="2"/>
  <c r="T305" i="2"/>
  <c r="R377" i="2"/>
  <c r="Y377" i="2"/>
  <c r="U377" i="2"/>
  <c r="I377" i="2" s="1"/>
  <c r="T377" i="2"/>
  <c r="R421" i="2"/>
  <c r="W421" i="2"/>
  <c r="T421" i="2"/>
  <c r="Y421" i="2"/>
  <c r="O421" i="2" s="1"/>
  <c r="W1873" i="2"/>
  <c r="V1873" i="2"/>
  <c r="T1873" i="2"/>
  <c r="U1873" i="2"/>
  <c r="I1873" i="2" s="1"/>
  <c r="S1873" i="2"/>
  <c r="X1873" i="2"/>
  <c r="W1669" i="2"/>
  <c r="X1669" i="2"/>
  <c r="T1669" i="2"/>
  <c r="V1669" i="2"/>
  <c r="S1669" i="2"/>
  <c r="W1073" i="2"/>
  <c r="X1073" i="2"/>
  <c r="T1073" i="2"/>
  <c r="V706" i="2"/>
  <c r="U706" i="2"/>
  <c r="I706" i="2" s="1"/>
  <c r="S706" i="2"/>
  <c r="U606" i="2"/>
  <c r="I606" i="2" s="1"/>
  <c r="W606" i="2"/>
  <c r="V606" i="2"/>
  <c r="V586" i="2"/>
  <c r="U586" i="2"/>
  <c r="I586" i="2" s="1"/>
  <c r="X586" i="2"/>
  <c r="T586" i="2"/>
  <c r="X558" i="2"/>
  <c r="U558" i="2"/>
  <c r="I558" i="2" s="1"/>
  <c r="W550" i="2"/>
  <c r="Y550" i="2"/>
  <c r="X542" i="2"/>
  <c r="U542" i="2"/>
  <c r="I542" i="2" s="1"/>
  <c r="U510" i="2"/>
  <c r="I510" i="2" s="1"/>
  <c r="V510" i="2"/>
  <c r="S510" i="2"/>
  <c r="U446" i="2"/>
  <c r="I446" i="2" s="1"/>
  <c r="Y446" i="2"/>
  <c r="T446" i="2"/>
  <c r="X446" i="2"/>
  <c r="S446" i="2"/>
  <c r="Y53" i="2"/>
  <c r="O53" i="2" s="1"/>
  <c r="V53" i="2"/>
  <c r="R141" i="2"/>
  <c r="V141" i="2"/>
  <c r="T141" i="2"/>
  <c r="W141" i="2"/>
  <c r="S141" i="2"/>
  <c r="R309" i="2"/>
  <c r="Y309" i="2"/>
  <c r="O309" i="2" s="1"/>
  <c r="R365" i="2"/>
  <c r="W365" i="2"/>
  <c r="S365" i="2"/>
  <c r="Y365" i="2"/>
  <c r="T365" i="2"/>
  <c r="V365" i="2"/>
  <c r="R413" i="2"/>
  <c r="W413" i="2"/>
  <c r="U413" i="2"/>
  <c r="X413" i="2"/>
  <c r="S413" i="2"/>
  <c r="W1725" i="2"/>
  <c r="V1725" i="2"/>
  <c r="U1725" i="2"/>
  <c r="I1725" i="2" s="1"/>
  <c r="X1725" i="2"/>
  <c r="S1725" i="2"/>
  <c r="Y1725" i="2"/>
  <c r="W1653" i="2"/>
  <c r="V1653" i="2"/>
  <c r="X1653" i="2"/>
  <c r="S1653" i="2"/>
  <c r="U1653" i="2"/>
  <c r="I1653" i="2" s="1"/>
  <c r="X1157" i="2"/>
  <c r="Y1157" i="2"/>
  <c r="U1157" i="2"/>
  <c r="I1157" i="2" s="1"/>
  <c r="V685" i="2"/>
  <c r="X685" i="2"/>
  <c r="T685" i="2"/>
  <c r="W685" i="2"/>
  <c r="S685" i="2"/>
  <c r="V974" i="2"/>
  <c r="U974" i="2"/>
  <c r="I974" i="2" s="1"/>
  <c r="V970" i="2"/>
  <c r="S970" i="2"/>
  <c r="V962" i="2"/>
  <c r="W962" i="2"/>
  <c r="W958" i="2"/>
  <c r="T958" i="2"/>
  <c r="W910" i="2"/>
  <c r="Y910" i="2"/>
  <c r="S910" i="2"/>
  <c r="V886" i="2"/>
  <c r="U886" i="2"/>
  <c r="I886" i="2" s="1"/>
  <c r="W886" i="2"/>
  <c r="Y886" i="2"/>
  <c r="V878" i="2"/>
  <c r="S878" i="2"/>
  <c r="V870" i="2"/>
  <c r="X870" i="2"/>
  <c r="V790" i="2"/>
  <c r="U790" i="2"/>
  <c r="I790" i="2" s="1"/>
  <c r="T786" i="2"/>
  <c r="S786" i="2"/>
  <c r="V778" i="2"/>
  <c r="U778" i="2"/>
  <c r="I778" i="2" s="1"/>
  <c r="W778" i="2"/>
  <c r="V770" i="2"/>
  <c r="X770" i="2"/>
  <c r="S770" i="2"/>
  <c r="Y770" i="2"/>
  <c r="V758" i="2"/>
  <c r="W758" i="2"/>
  <c r="S758" i="2"/>
  <c r="X758" i="2"/>
  <c r="V710" i="2"/>
  <c r="Y710" i="2"/>
  <c r="T710" i="2"/>
  <c r="W706" i="2"/>
  <c r="W682" i="2"/>
  <c r="V682" i="2"/>
  <c r="V674" i="2"/>
  <c r="T674" i="2"/>
  <c r="S606" i="2"/>
  <c r="U598" i="2"/>
  <c r="I598" i="2" s="1"/>
  <c r="V598" i="2"/>
  <c r="S598" i="2"/>
  <c r="U590" i="2"/>
  <c r="I590" i="2" s="1"/>
  <c r="Y590" i="2"/>
  <c r="T590" i="2"/>
  <c r="X590" i="2"/>
  <c r="S590" i="2"/>
  <c r="S586" i="2"/>
  <c r="T558" i="2"/>
  <c r="V550" i="2"/>
  <c r="T542" i="2"/>
  <c r="W538" i="2"/>
  <c r="Y526" i="2"/>
  <c r="V514" i="2"/>
  <c r="W514" i="2"/>
  <c r="U514" i="2"/>
  <c r="I514" i="2" s="1"/>
  <c r="W510" i="2"/>
  <c r="V446" i="2"/>
  <c r="T53" i="2"/>
  <c r="R93" i="2"/>
  <c r="W93" i="2"/>
  <c r="U93" i="2"/>
  <c r="U141" i="2"/>
  <c r="R161" i="2"/>
  <c r="X161" i="2"/>
  <c r="R221" i="2"/>
  <c r="S221" i="2"/>
  <c r="R229" i="2"/>
  <c r="S229" i="2"/>
  <c r="V229" i="2"/>
  <c r="T229" i="2"/>
  <c r="Y229" i="2"/>
  <c r="O229" i="2" s="1"/>
  <c r="R281" i="2"/>
  <c r="U281" i="2"/>
  <c r="W281" i="2"/>
  <c r="T281" i="2"/>
  <c r="T309" i="2"/>
  <c r="R325" i="2"/>
  <c r="U325" i="2"/>
  <c r="Y325" i="2"/>
  <c r="O325" i="2" s="1"/>
  <c r="S325" i="2"/>
  <c r="R353" i="2"/>
  <c r="U353" i="2"/>
  <c r="X353" i="2"/>
  <c r="U365" i="2"/>
  <c r="I365" i="2" s="1"/>
  <c r="R381" i="2"/>
  <c r="V381" i="2"/>
  <c r="Y381" i="2"/>
  <c r="O381" i="2" s="1"/>
  <c r="U381" i="2"/>
  <c r="V413" i="2"/>
  <c r="Y1973" i="2"/>
  <c r="T1973" i="2"/>
  <c r="X1809" i="2"/>
  <c r="Y1809" i="2"/>
  <c r="U1809" i="2"/>
  <c r="I1809" i="2" s="1"/>
  <c r="W1629" i="2"/>
  <c r="S1629" i="2"/>
  <c r="Y1629" i="2"/>
  <c r="V1629" i="2"/>
  <c r="U1629" i="2"/>
  <c r="I1629" i="2" s="1"/>
  <c r="X1321" i="2"/>
  <c r="U1321" i="2"/>
  <c r="I1321" i="2" s="1"/>
  <c r="S1321" i="2"/>
  <c r="Y1321" i="2"/>
  <c r="V1321" i="2"/>
  <c r="V945" i="2"/>
  <c r="U945" i="2"/>
  <c r="I945" i="2" s="1"/>
  <c r="Y945" i="2"/>
  <c r="T945" i="2"/>
  <c r="R945" i="2"/>
  <c r="W945" i="2"/>
  <c r="S945" i="2"/>
  <c r="X945" i="2"/>
  <c r="V1881" i="2"/>
  <c r="U1881" i="2"/>
  <c r="I1881" i="2" s="1"/>
  <c r="Y1881" i="2"/>
  <c r="V1833" i="2"/>
  <c r="W1833" i="2"/>
  <c r="W1825" i="2"/>
  <c r="V1825" i="2"/>
  <c r="V1737" i="2"/>
  <c r="T1737" i="2"/>
  <c r="Y1737" i="2"/>
  <c r="X1689" i="2"/>
  <c r="U1689" i="2"/>
  <c r="I1689" i="2" s="1"/>
  <c r="X1621" i="2"/>
  <c r="T1621" i="2"/>
  <c r="X1573" i="2"/>
  <c r="Y1573" i="2"/>
  <c r="R1573" i="2"/>
  <c r="X1381" i="2"/>
  <c r="Y1381" i="2"/>
  <c r="U1381" i="2"/>
  <c r="I1381" i="2" s="1"/>
  <c r="V1257" i="2"/>
  <c r="W1257" i="2"/>
  <c r="V1233" i="2"/>
  <c r="U1233" i="2"/>
  <c r="I1233" i="2" s="1"/>
  <c r="Y1233" i="2"/>
  <c r="T1233" i="2"/>
  <c r="X1189" i="2"/>
  <c r="Y1189" i="2"/>
  <c r="W1089" i="2"/>
  <c r="X1089" i="2"/>
  <c r="T1089" i="2"/>
  <c r="R1089" i="2"/>
  <c r="X953" i="2"/>
  <c r="Y953" i="2"/>
  <c r="T953" i="2"/>
  <c r="X921" i="2"/>
  <c r="Y921" i="2"/>
  <c r="T921" i="2"/>
  <c r="V677" i="2"/>
  <c r="Y677" i="2"/>
  <c r="S677" i="2"/>
  <c r="V653" i="2"/>
  <c r="W653" i="2"/>
  <c r="S653" i="2"/>
  <c r="V561" i="2"/>
  <c r="W561" i="2"/>
  <c r="R561" i="2"/>
  <c r="V537" i="2"/>
  <c r="Y537" i="2"/>
  <c r="V453" i="2"/>
  <c r="Y453" i="2"/>
  <c r="S453" i="2"/>
  <c r="R453" i="2"/>
  <c r="X18" i="2"/>
  <c r="V18" i="2"/>
  <c r="S18" i="2"/>
  <c r="U18" i="2"/>
  <c r="Y134" i="2"/>
  <c r="O134" i="2" s="1"/>
  <c r="U134" i="2"/>
  <c r="V134" i="2"/>
  <c r="W442" i="2"/>
  <c r="X442" i="2"/>
  <c r="U442" i="2"/>
  <c r="V581" i="2"/>
  <c r="Y581" i="2"/>
  <c r="S581" i="2"/>
  <c r="T561" i="2"/>
  <c r="T537" i="2"/>
  <c r="V461" i="2"/>
  <c r="X461" i="2"/>
  <c r="T461" i="2"/>
  <c r="W461" i="2"/>
  <c r="W453" i="2"/>
  <c r="W18" i="2"/>
  <c r="W46" i="2"/>
  <c r="X46" i="2"/>
  <c r="U46" i="2"/>
  <c r="V114" i="2"/>
  <c r="S134" i="2"/>
  <c r="W726" i="2"/>
  <c r="Y718" i="2"/>
  <c r="Y702" i="2"/>
  <c r="X694" i="2"/>
  <c r="W578" i="2"/>
  <c r="X562" i="2"/>
  <c r="X522" i="2"/>
  <c r="X502" i="2"/>
  <c r="W450" i="2"/>
  <c r="Y9" i="2"/>
  <c r="W17" i="2"/>
  <c r="Y89" i="2"/>
  <c r="O89" i="2" s="1"/>
  <c r="X149" i="2"/>
  <c r="Y169" i="2"/>
  <c r="R213" i="2"/>
  <c r="Y213" i="2"/>
  <c r="O213" i="2" s="1"/>
  <c r="S213" i="2"/>
  <c r="X213" i="2"/>
  <c r="R245" i="2"/>
  <c r="Y245" i="2"/>
  <c r="O245" i="2" s="1"/>
  <c r="R273" i="2"/>
  <c r="U273" i="2"/>
  <c r="R341" i="2"/>
  <c r="W341" i="2"/>
  <c r="R345" i="2"/>
  <c r="U345" i="2"/>
  <c r="R349" i="2"/>
  <c r="U349" i="2"/>
  <c r="I349" i="2" s="1"/>
  <c r="R429" i="2"/>
  <c r="Y429" i="2"/>
  <c r="O429" i="2" s="1"/>
  <c r="T429" i="2"/>
  <c r="R441" i="2"/>
  <c r="Y441" i="2"/>
  <c r="S441" i="2"/>
  <c r="X441" i="2"/>
  <c r="R1189" i="2"/>
  <c r="V1929" i="2"/>
  <c r="X1929" i="2"/>
  <c r="X1889" i="2"/>
  <c r="U1889" i="2"/>
  <c r="I1889" i="2" s="1"/>
  <c r="X1881" i="2"/>
  <c r="X1833" i="2"/>
  <c r="X1825" i="2"/>
  <c r="Y1789" i="2"/>
  <c r="X1789" i="2"/>
  <c r="W1765" i="2"/>
  <c r="V1765" i="2"/>
  <c r="T1765" i="2"/>
  <c r="Y1765" i="2"/>
  <c r="U1737" i="2"/>
  <c r="I1737" i="2" s="1"/>
  <c r="V1689" i="2"/>
  <c r="X1609" i="2"/>
  <c r="Y1609" i="2"/>
  <c r="T1609" i="2"/>
  <c r="W1609" i="2"/>
  <c r="V1457" i="2"/>
  <c r="U1457" i="2"/>
  <c r="I1457" i="2" s="1"/>
  <c r="S1457" i="2"/>
  <c r="X1245" i="2"/>
  <c r="Y1245" i="2"/>
  <c r="U1245" i="2"/>
  <c r="I1245" i="2" s="1"/>
  <c r="W1245" i="2"/>
  <c r="W1233" i="2"/>
  <c r="W1033" i="2"/>
  <c r="X1033" i="2"/>
  <c r="W773" i="2"/>
  <c r="X773" i="2"/>
  <c r="W705" i="2"/>
  <c r="Y705" i="2"/>
  <c r="T705" i="2"/>
  <c r="W661" i="2"/>
  <c r="Y661" i="2"/>
  <c r="T661" i="2"/>
  <c r="V589" i="2"/>
  <c r="X589" i="2"/>
  <c r="T589" i="2"/>
  <c r="W589" i="2"/>
  <c r="W581" i="2"/>
  <c r="V549" i="2"/>
  <c r="W549" i="2"/>
  <c r="T549" i="2"/>
  <c r="Y549" i="2"/>
  <c r="W481" i="2"/>
  <c r="Y481" i="2"/>
  <c r="T481" i="2"/>
  <c r="S461" i="2"/>
  <c r="Y18" i="2"/>
  <c r="O18" i="2" s="1"/>
  <c r="T46" i="2"/>
  <c r="X134" i="2"/>
  <c r="W190" i="2"/>
  <c r="V190" i="2"/>
  <c r="Y190" i="2"/>
  <c r="T190" i="2"/>
  <c r="X434" i="2"/>
  <c r="W434" i="2"/>
  <c r="U434" i="2"/>
  <c r="W1582" i="2"/>
  <c r="X1498" i="2"/>
  <c r="Y1458" i="2"/>
  <c r="X1442" i="2"/>
  <c r="Y1394" i="2"/>
  <c r="X1282" i="2"/>
  <c r="X1142" i="2"/>
  <c r="X1106" i="2"/>
  <c r="W998" i="2"/>
  <c r="Y966" i="2"/>
  <c r="Y874" i="2"/>
  <c r="W826" i="2"/>
  <c r="Y814" i="2"/>
  <c r="Y774" i="2"/>
  <c r="W730" i="2"/>
  <c r="S726" i="2"/>
  <c r="X726" i="2"/>
  <c r="S718" i="2"/>
  <c r="X714" i="2"/>
  <c r="S702" i="2"/>
  <c r="S694" i="2"/>
  <c r="S666" i="2"/>
  <c r="Y650" i="2"/>
  <c r="X626" i="2"/>
  <c r="Y610" i="2"/>
  <c r="Y582" i="2"/>
  <c r="S578" i="2"/>
  <c r="X578" i="2"/>
  <c r="Y566" i="2"/>
  <c r="S562" i="2"/>
  <c r="Y562" i="2"/>
  <c r="S522" i="2"/>
  <c r="X518" i="2"/>
  <c r="S502" i="2"/>
  <c r="S470" i="2"/>
  <c r="Y454" i="2"/>
  <c r="S450" i="2"/>
  <c r="X450" i="2"/>
  <c r="T9" i="2"/>
  <c r="X9" i="2"/>
  <c r="T17" i="2"/>
  <c r="M17" i="2" s="1"/>
  <c r="X17" i="2"/>
  <c r="W85" i="2"/>
  <c r="T89" i="2"/>
  <c r="X89" i="2"/>
  <c r="W121" i="2"/>
  <c r="W133" i="2"/>
  <c r="S149" i="2"/>
  <c r="T169" i="2"/>
  <c r="T193" i="2"/>
  <c r="T213" i="2"/>
  <c r="R217" i="2"/>
  <c r="W217" i="2"/>
  <c r="X217" i="2"/>
  <c r="R241" i="2"/>
  <c r="Y241" i="2"/>
  <c r="T245" i="2"/>
  <c r="R269" i="2"/>
  <c r="U269" i="2"/>
  <c r="X273" i="2"/>
  <c r="W313" i="2"/>
  <c r="S341" i="2"/>
  <c r="T345" i="2"/>
  <c r="V349" i="2"/>
  <c r="U429" i="2"/>
  <c r="T441" i="2"/>
  <c r="Y445" i="2"/>
  <c r="O445" i="2" s="1"/>
  <c r="X1997" i="2"/>
  <c r="W1997" i="2"/>
  <c r="T1997" i="2"/>
  <c r="S1929" i="2"/>
  <c r="Y1889" i="2"/>
  <c r="W1881" i="2"/>
  <c r="T1825" i="2"/>
  <c r="W1817" i="2"/>
  <c r="Y1817" i="2"/>
  <c r="T1781" i="2"/>
  <c r="S1765" i="2"/>
  <c r="W1749" i="2"/>
  <c r="Y1749" i="2"/>
  <c r="S1749" i="2"/>
  <c r="X1737" i="2"/>
  <c r="W1737" i="2"/>
  <c r="Y1689" i="2"/>
  <c r="S1609" i="2"/>
  <c r="V1601" i="2"/>
  <c r="U1601" i="2"/>
  <c r="I1601" i="2" s="1"/>
  <c r="X1601" i="2"/>
  <c r="V1585" i="2"/>
  <c r="X1585" i="2"/>
  <c r="S1585" i="2"/>
  <c r="Y1585" i="2"/>
  <c r="W1501" i="2"/>
  <c r="X1501" i="2"/>
  <c r="S1501" i="2"/>
  <c r="X1465" i="2"/>
  <c r="V1465" i="2"/>
  <c r="U1465" i="2"/>
  <c r="I1465" i="2" s="1"/>
  <c r="W1457" i="2"/>
  <c r="W1429" i="2"/>
  <c r="V1429" i="2"/>
  <c r="S1429" i="2"/>
  <c r="W1265" i="2"/>
  <c r="X1265" i="2"/>
  <c r="T1265" i="2"/>
  <c r="S1245" i="2"/>
  <c r="X1233" i="2"/>
  <c r="X1205" i="2"/>
  <c r="Y1205" i="2"/>
  <c r="T1205" i="2"/>
  <c r="V1149" i="2"/>
  <c r="T1033" i="2"/>
  <c r="Y785" i="2"/>
  <c r="X785" i="2"/>
  <c r="T785" i="2"/>
  <c r="W785" i="2"/>
  <c r="S785" i="2"/>
  <c r="U773" i="2"/>
  <c r="I773" i="2" s="1"/>
  <c r="W693" i="2"/>
  <c r="Y693" i="2"/>
  <c r="T677" i="2"/>
  <c r="T653" i="2"/>
  <c r="S589" i="2"/>
  <c r="V569" i="2"/>
  <c r="Y569" i="2"/>
  <c r="T569" i="2"/>
  <c r="S549" i="2"/>
  <c r="V473" i="2"/>
  <c r="Y473" i="2"/>
  <c r="T453" i="2"/>
  <c r="R18" i="2"/>
  <c r="Y54" i="2"/>
  <c r="W54" i="2"/>
  <c r="X98" i="2"/>
  <c r="Y98" i="2"/>
  <c r="U98" i="2"/>
  <c r="I98" i="2" s="1"/>
  <c r="U190" i="2"/>
  <c r="I190" i="2" s="1"/>
  <c r="Y422" i="2"/>
  <c r="W422" i="2"/>
  <c r="V422" i="2"/>
  <c r="U422" i="2"/>
  <c r="Y434" i="2"/>
  <c r="O434" i="2" s="1"/>
  <c r="Y253" i="2"/>
  <c r="O253" i="2" s="1"/>
  <c r="X373" i="2"/>
  <c r="W437" i="2"/>
  <c r="V1801" i="2"/>
  <c r="Y1717" i="2"/>
  <c r="V1593" i="2"/>
  <c r="X1509" i="2"/>
  <c r="Y1489" i="2"/>
  <c r="Y1449" i="2"/>
  <c r="W1409" i="2"/>
  <c r="Y1341" i="2"/>
  <c r="U1225" i="2"/>
  <c r="I1225" i="2" s="1"/>
  <c r="W1217" i="2"/>
  <c r="U1177" i="2"/>
  <c r="I1177" i="2" s="1"/>
  <c r="W1169" i="2"/>
  <c r="T1133" i="2"/>
  <c r="W1133" i="2"/>
  <c r="U1013" i="2"/>
  <c r="I1013" i="2" s="1"/>
  <c r="X1013" i="2"/>
  <c r="T937" i="2"/>
  <c r="W929" i="2"/>
  <c r="X893" i="2"/>
  <c r="X829" i="2"/>
  <c r="T613" i="2"/>
  <c r="W613" i="2"/>
  <c r="T517" i="2"/>
  <c r="W517" i="2"/>
  <c r="X6" i="2"/>
  <c r="S162" i="2"/>
  <c r="X162" i="2"/>
  <c r="Y182" i="2"/>
  <c r="O182" i="2" s="1"/>
  <c r="V226" i="2"/>
  <c r="X318" i="2"/>
  <c r="Y362" i="2"/>
  <c r="T410" i="2"/>
  <c r="W410" i="2"/>
  <c r="W1225" i="2"/>
  <c r="W1177" i="2"/>
  <c r="Y1133" i="2"/>
  <c r="W937" i="2"/>
  <c r="S182" i="2"/>
  <c r="W182" i="2"/>
  <c r="X226" i="2"/>
  <c r="X262" i="2"/>
  <c r="S282" i="2"/>
  <c r="X362" i="2"/>
  <c r="X1968" i="2"/>
  <c r="V1712" i="2"/>
  <c r="V1520" i="2"/>
  <c r="Y1328" i="2"/>
  <c r="W1328" i="2"/>
  <c r="X1200" i="2"/>
  <c r="V1200" i="2"/>
  <c r="Y1008" i="2"/>
  <c r="T752" i="2"/>
  <c r="T496" i="2"/>
  <c r="R175" i="2"/>
  <c r="U175" i="2"/>
  <c r="S175" i="2"/>
  <c r="Y175" i="2"/>
  <c r="O175" i="2" s="1"/>
  <c r="T175" i="2"/>
  <c r="R311" i="2"/>
  <c r="Y311" i="2"/>
  <c r="U311" i="2"/>
  <c r="I311" i="2" s="1"/>
  <c r="X311" i="2"/>
  <c r="T311" i="2"/>
  <c r="R319" i="2"/>
  <c r="Y319" i="2"/>
  <c r="O319" i="2" s="1"/>
  <c r="W319" i="2"/>
  <c r="X319" i="2"/>
  <c r="T319" i="2"/>
  <c r="X347" i="2"/>
  <c r="T347" i="2"/>
  <c r="U347" i="2"/>
  <c r="I347" i="2" s="1"/>
  <c r="S347" i="2"/>
  <c r="R347" i="2"/>
  <c r="Y355" i="2"/>
  <c r="T355" i="2"/>
  <c r="R355" i="2"/>
  <c r="S355" i="2"/>
  <c r="W355" i="2"/>
  <c r="V355" i="2"/>
  <c r="K220" i="2"/>
  <c r="I220" i="2"/>
  <c r="X1981" i="2"/>
  <c r="U1981" i="2"/>
  <c r="I1981" i="2" s="1"/>
  <c r="R1981" i="2"/>
  <c r="V1981" i="2"/>
  <c r="T1981" i="2"/>
  <c r="U1965" i="2"/>
  <c r="I1965" i="2" s="1"/>
  <c r="R1965" i="2"/>
  <c r="W1965" i="2"/>
  <c r="X1965" i="2"/>
  <c r="V1965" i="2"/>
  <c r="T1965" i="2"/>
  <c r="V1857" i="2"/>
  <c r="T1857" i="2"/>
  <c r="Y1857" i="2"/>
  <c r="U1857" i="2"/>
  <c r="I1857" i="2" s="1"/>
  <c r="T1849" i="2"/>
  <c r="V1849" i="2"/>
  <c r="X1849" i="2"/>
  <c r="U1849" i="2"/>
  <c r="I1849" i="2" s="1"/>
  <c r="R1313" i="2"/>
  <c r="Y1313" i="2"/>
  <c r="U1313" i="2"/>
  <c r="I1313" i="2" s="1"/>
  <c r="X1313" i="2"/>
  <c r="T1313" i="2"/>
  <c r="V1077" i="2"/>
  <c r="U1077" i="2"/>
  <c r="I1077" i="2" s="1"/>
  <c r="Y1077" i="2"/>
  <c r="T1077" i="2"/>
  <c r="R1077" i="2"/>
  <c r="U1069" i="2"/>
  <c r="I1069" i="2" s="1"/>
  <c r="W1069" i="2"/>
  <c r="T1069" i="2"/>
  <c r="V1069" i="2"/>
  <c r="R1069" i="2"/>
  <c r="Y821" i="2"/>
  <c r="T821" i="2"/>
  <c r="W821" i="2"/>
  <c r="S821" i="2"/>
  <c r="R821" i="2"/>
  <c r="W625" i="2"/>
  <c r="T625" i="2"/>
  <c r="V625" i="2"/>
  <c r="S625" i="2"/>
  <c r="R625" i="2"/>
  <c r="T605" i="2"/>
  <c r="Y605" i="2"/>
  <c r="U605" i="2"/>
  <c r="I605" i="2" s="1"/>
  <c r="X605" i="2"/>
  <c r="S605" i="2"/>
  <c r="Y557" i="2"/>
  <c r="U557" i="2"/>
  <c r="I557" i="2" s="1"/>
  <c r="X557" i="2"/>
  <c r="S557" i="2"/>
  <c r="X513" i="2"/>
  <c r="T513" i="2"/>
  <c r="Y513" i="2"/>
  <c r="S513" i="2"/>
  <c r="W10" i="2"/>
  <c r="T10" i="2"/>
  <c r="Y10" i="2"/>
  <c r="O10" i="2" s="1"/>
  <c r="S10" i="2"/>
  <c r="W22" i="2"/>
  <c r="T22" i="2"/>
  <c r="Y22" i="2"/>
  <c r="O22" i="2" s="1"/>
  <c r="S22" i="2"/>
  <c r="S30" i="2"/>
  <c r="Y30" i="2"/>
  <c r="O30" i="2" s="1"/>
  <c r="V30" i="2"/>
  <c r="X30" i="2"/>
  <c r="T30" i="2"/>
  <c r="T50" i="2"/>
  <c r="V50" i="2"/>
  <c r="Y50" i="2"/>
  <c r="O50" i="2" s="1"/>
  <c r="U50" i="2"/>
  <c r="S94" i="2"/>
  <c r="Y94" i="2"/>
  <c r="O94" i="2" s="1"/>
  <c r="V94" i="2"/>
  <c r="X94" i="2"/>
  <c r="T94" i="2"/>
  <c r="X122" i="2"/>
  <c r="U122" i="2"/>
  <c r="W122" i="2"/>
  <c r="S122" i="2"/>
  <c r="X242" i="2"/>
  <c r="U242" i="2"/>
  <c r="W242" i="2"/>
  <c r="S242" i="2"/>
  <c r="W374" i="2"/>
  <c r="T374" i="2"/>
  <c r="U374" i="2"/>
  <c r="I374" i="2" s="1"/>
  <c r="X374" i="2"/>
  <c r="S374" i="2"/>
  <c r="R36" i="2"/>
  <c r="Y36" i="2"/>
  <c r="O36" i="2" s="1"/>
  <c r="S36" i="2"/>
  <c r="T36" i="2"/>
  <c r="W36" i="2"/>
  <c r="V36" i="2"/>
  <c r="X36" i="2"/>
  <c r="R180" i="2"/>
  <c r="T180" i="2"/>
  <c r="Y180" i="2"/>
  <c r="O180" i="2" s="1"/>
  <c r="W180" i="2"/>
  <c r="V180" i="2"/>
  <c r="X180" i="2"/>
  <c r="U180" i="2"/>
  <c r="R276" i="2"/>
  <c r="Y276" i="2"/>
  <c r="O276" i="2" s="1"/>
  <c r="S276" i="2"/>
  <c r="X276" i="2"/>
  <c r="V276" i="2"/>
  <c r="W276" i="2"/>
  <c r="U276" i="2"/>
  <c r="R372" i="2"/>
  <c r="V372" i="2"/>
  <c r="X372" i="2"/>
  <c r="Y372" i="2"/>
  <c r="W372" i="2"/>
  <c r="U372" i="2"/>
  <c r="I372" i="2" s="1"/>
  <c r="T372" i="2"/>
  <c r="X484" i="2"/>
  <c r="S484" i="2"/>
  <c r="U484" i="2"/>
  <c r="I484" i="2" s="1"/>
  <c r="T484" i="2"/>
  <c r="R484" i="2"/>
  <c r="R548" i="2"/>
  <c r="T548" i="2"/>
  <c r="S548" i="2"/>
  <c r="Y548" i="2"/>
  <c r="W548" i="2"/>
  <c r="T612" i="2"/>
  <c r="Y612" i="2"/>
  <c r="W612" i="2"/>
  <c r="R612" i="2"/>
  <c r="S612" i="2"/>
  <c r="S676" i="2"/>
  <c r="R676" i="2"/>
  <c r="T676" i="2"/>
  <c r="Y676" i="2"/>
  <c r="X676" i="2"/>
  <c r="S740" i="2"/>
  <c r="T740" i="2"/>
  <c r="R740" i="2"/>
  <c r="R804" i="2"/>
  <c r="T804" i="2"/>
  <c r="S804" i="2"/>
  <c r="S868" i="2"/>
  <c r="W868" i="2"/>
  <c r="Y868" i="2"/>
  <c r="R868" i="2"/>
  <c r="S932" i="2"/>
  <c r="R932" i="2"/>
  <c r="W932" i="2"/>
  <c r="Y932" i="2"/>
  <c r="S996" i="2"/>
  <c r="W996" i="2"/>
  <c r="Y996" i="2"/>
  <c r="R996" i="2"/>
  <c r="S1060" i="2"/>
  <c r="R1060" i="2"/>
  <c r="W1060" i="2"/>
  <c r="Y1060" i="2"/>
  <c r="W1124" i="2"/>
  <c r="Y1124" i="2"/>
  <c r="S1124" i="2"/>
  <c r="R1124" i="2"/>
  <c r="S1188" i="2"/>
  <c r="R1188" i="2"/>
  <c r="R1252" i="2"/>
  <c r="S1252" i="2"/>
  <c r="S1316" i="2"/>
  <c r="R1316" i="2"/>
  <c r="S1380" i="2"/>
  <c r="R1380" i="2"/>
  <c r="S1444" i="2"/>
  <c r="R1444" i="2"/>
  <c r="S1508" i="2"/>
  <c r="R1508" i="2"/>
  <c r="R1572" i="2"/>
  <c r="S1572" i="2"/>
  <c r="R1636" i="2"/>
  <c r="S1636" i="2"/>
  <c r="S1700" i="2"/>
  <c r="R1700" i="2"/>
  <c r="R1764" i="2"/>
  <c r="S1764" i="2"/>
  <c r="S1828" i="2"/>
  <c r="R1828" i="2"/>
  <c r="R1892" i="2"/>
  <c r="S1892" i="2"/>
  <c r="S1956" i="2"/>
  <c r="R1956" i="2"/>
  <c r="V1991" i="2"/>
  <c r="S1991" i="2"/>
  <c r="W1991" i="2"/>
  <c r="R1991" i="2"/>
  <c r="U1991" i="2"/>
  <c r="I1991" i="2" s="1"/>
  <c r="Y1979" i="2"/>
  <c r="T1979" i="2"/>
  <c r="U1979" i="2"/>
  <c r="I1979" i="2" s="1"/>
  <c r="X1979" i="2"/>
  <c r="S1979" i="2"/>
  <c r="X1911" i="2"/>
  <c r="S1911" i="2"/>
  <c r="U1911" i="2"/>
  <c r="I1911" i="2" s="1"/>
  <c r="W1911" i="2"/>
  <c r="R1911" i="2"/>
  <c r="V1911" i="2"/>
  <c r="T1891" i="2"/>
  <c r="V1891" i="2"/>
  <c r="U1891" i="2"/>
  <c r="I1891" i="2" s="1"/>
  <c r="R1891" i="2"/>
  <c r="Y1891" i="2"/>
  <c r="Y1867" i="2"/>
  <c r="T1867" i="2"/>
  <c r="W1867" i="2"/>
  <c r="X1867" i="2"/>
  <c r="S1867" i="2"/>
  <c r="R1867" i="2"/>
  <c r="W1859" i="2"/>
  <c r="U1859" i="2"/>
  <c r="I1859" i="2" s="1"/>
  <c r="T1859" i="2"/>
  <c r="V1859" i="2"/>
  <c r="S1859" i="2"/>
  <c r="V1823" i="2"/>
  <c r="U1823" i="2"/>
  <c r="I1823" i="2" s="1"/>
  <c r="R1823" i="2"/>
  <c r="W1823" i="2"/>
  <c r="Y1823" i="2"/>
  <c r="S1823" i="2"/>
  <c r="Y1815" i="2"/>
  <c r="T1815" i="2"/>
  <c r="V1815" i="2"/>
  <c r="S1815" i="2"/>
  <c r="V1799" i="2"/>
  <c r="S1799" i="2"/>
  <c r="W1799" i="2"/>
  <c r="U1799" i="2"/>
  <c r="I1799" i="2" s="1"/>
  <c r="Y1787" i="2"/>
  <c r="T1787" i="2"/>
  <c r="V1787" i="2"/>
  <c r="R1787" i="2"/>
  <c r="X1787" i="2"/>
  <c r="S1787" i="2"/>
  <c r="V1715" i="2"/>
  <c r="W1715" i="2"/>
  <c r="T1715" i="2"/>
  <c r="X1715" i="2"/>
  <c r="S1715" i="2"/>
  <c r="Y1651" i="2"/>
  <c r="S1651" i="2"/>
  <c r="W1651" i="2"/>
  <c r="U1651" i="2"/>
  <c r="I1651" i="2" s="1"/>
  <c r="R1651" i="2"/>
  <c r="W1607" i="2"/>
  <c r="V1607" i="2"/>
  <c r="U1607" i="2"/>
  <c r="I1607" i="2" s="1"/>
  <c r="R1607" i="2"/>
  <c r="Y1519" i="2"/>
  <c r="U1519" i="2"/>
  <c r="I1519" i="2" s="1"/>
  <c r="R1519" i="2"/>
  <c r="V1519" i="2"/>
  <c r="T1519" i="2"/>
  <c r="Y1435" i="2"/>
  <c r="T1435" i="2"/>
  <c r="V1435" i="2"/>
  <c r="R1435" i="2"/>
  <c r="U1435" i="2"/>
  <c r="I1435" i="2" s="1"/>
  <c r="Y1423" i="2"/>
  <c r="X1423" i="2"/>
  <c r="R1423" i="2"/>
  <c r="T1423" i="2"/>
  <c r="W1423" i="2"/>
  <c r="S1423" i="2"/>
  <c r="T1383" i="2"/>
  <c r="Y1383" i="2"/>
  <c r="U1383" i="2"/>
  <c r="I1383" i="2" s="1"/>
  <c r="V1383" i="2"/>
  <c r="W1383" i="2"/>
  <c r="S1383" i="2"/>
  <c r="W1339" i="2"/>
  <c r="S1339" i="2"/>
  <c r="U1339" i="2"/>
  <c r="I1339" i="2" s="1"/>
  <c r="T1339" i="2"/>
  <c r="X1339" i="2"/>
  <c r="V1339" i="2"/>
  <c r="V1279" i="2"/>
  <c r="U1279" i="2"/>
  <c r="I1279" i="2" s="1"/>
  <c r="R1279" i="2"/>
  <c r="X1279" i="2"/>
  <c r="T1279" i="2"/>
  <c r="Y1279" i="2"/>
  <c r="S1279" i="2"/>
  <c r="X1219" i="2"/>
  <c r="U1219" i="2"/>
  <c r="I1219" i="2" s="1"/>
  <c r="V1219" i="2"/>
  <c r="R1219" i="2"/>
  <c r="T1219" i="2"/>
  <c r="W1219" i="2"/>
  <c r="S1219" i="2"/>
  <c r="V1107" i="2"/>
  <c r="T1107" i="2"/>
  <c r="W1107" i="2"/>
  <c r="U1107" i="2"/>
  <c r="I1107" i="2" s="1"/>
  <c r="Y1107" i="2"/>
  <c r="S1107" i="2"/>
  <c r="Y991" i="2"/>
  <c r="U991" i="2"/>
  <c r="I991" i="2" s="1"/>
  <c r="R991" i="2"/>
  <c r="V991" i="2"/>
  <c r="W991" i="2"/>
  <c r="T991" i="2"/>
  <c r="S991" i="2"/>
  <c r="Y963" i="2"/>
  <c r="S963" i="2"/>
  <c r="V963" i="2"/>
  <c r="R963" i="2"/>
  <c r="T963" i="2"/>
  <c r="X963" i="2"/>
  <c r="U963" i="2"/>
  <c r="I963" i="2" s="1"/>
  <c r="X895" i="2"/>
  <c r="T895" i="2"/>
  <c r="R895" i="2"/>
  <c r="U895" i="2"/>
  <c r="I895" i="2" s="1"/>
  <c r="W895" i="2"/>
  <c r="Y895" i="2"/>
  <c r="S895" i="2"/>
  <c r="X635" i="2"/>
  <c r="V635" i="2"/>
  <c r="Y635" i="2"/>
  <c r="T635" i="2"/>
  <c r="W635" i="2"/>
  <c r="S635" i="2"/>
  <c r="X555" i="2"/>
  <c r="S555" i="2"/>
  <c r="V555" i="2"/>
  <c r="T555" i="2"/>
  <c r="W555" i="2"/>
  <c r="U555" i="2"/>
  <c r="I555" i="2" s="1"/>
  <c r="S180" i="2"/>
  <c r="T276" i="2"/>
  <c r="U1837" i="2"/>
  <c r="I1837" i="2" s="1"/>
  <c r="X1837" i="2"/>
  <c r="W1837" i="2"/>
  <c r="T1837" i="2"/>
  <c r="R1837" i="2"/>
  <c r="V1837" i="2"/>
  <c r="S1837" i="2"/>
  <c r="R1441" i="2"/>
  <c r="X1441" i="2"/>
  <c r="T1441" i="2"/>
  <c r="V1441" i="2"/>
  <c r="U1441" i="2"/>
  <c r="I1441" i="2" s="1"/>
  <c r="Y1441" i="2"/>
  <c r="S1441" i="2"/>
  <c r="X1193" i="2"/>
  <c r="T1193" i="2"/>
  <c r="V1193" i="2"/>
  <c r="U1193" i="2"/>
  <c r="I1193" i="2" s="1"/>
  <c r="Y1193" i="2"/>
  <c r="S1193" i="2"/>
  <c r="R1193" i="2"/>
  <c r="V1141" i="2"/>
  <c r="U1141" i="2"/>
  <c r="I1141" i="2" s="1"/>
  <c r="W1141" i="2"/>
  <c r="T1141" i="2"/>
  <c r="Y1141" i="2"/>
  <c r="S1141" i="2"/>
  <c r="R933" i="2"/>
  <c r="V933" i="2"/>
  <c r="T933" i="2"/>
  <c r="W933" i="2"/>
  <c r="U933" i="2"/>
  <c r="I933" i="2" s="1"/>
  <c r="Y933" i="2"/>
  <c r="S933" i="2"/>
  <c r="V689" i="2"/>
  <c r="S689" i="2"/>
  <c r="Y689" i="2"/>
  <c r="U689" i="2"/>
  <c r="I689" i="2" s="1"/>
  <c r="X689" i="2"/>
  <c r="T689" i="2"/>
  <c r="R689" i="2"/>
  <c r="V102" i="2"/>
  <c r="X102" i="2"/>
  <c r="T102" i="2"/>
  <c r="Y102" i="2"/>
  <c r="O102" i="2" s="1"/>
  <c r="U102" i="2"/>
  <c r="S102" i="2"/>
  <c r="X1966" i="2"/>
  <c r="S1966" i="2"/>
  <c r="V1966" i="2"/>
  <c r="W1966" i="2"/>
  <c r="U1966" i="2"/>
  <c r="I1966" i="2" s="1"/>
  <c r="Y1754" i="2"/>
  <c r="U1754" i="2"/>
  <c r="I1754" i="2" s="1"/>
  <c r="W1754" i="2"/>
  <c r="V1754" i="2"/>
  <c r="S1754" i="2"/>
  <c r="Y1686" i="2"/>
  <c r="U1686" i="2"/>
  <c r="I1686" i="2" s="1"/>
  <c r="W1686" i="2"/>
  <c r="T1686" i="2"/>
  <c r="X1686" i="2"/>
  <c r="S1686" i="2"/>
  <c r="V112" i="2"/>
  <c r="X112" i="2"/>
  <c r="U112" i="2"/>
  <c r="R112" i="2"/>
  <c r="R304" i="2"/>
  <c r="W304" i="2"/>
  <c r="S304" i="2"/>
  <c r="U304" i="2"/>
  <c r="T304" i="2"/>
  <c r="Y304" i="2"/>
  <c r="O304" i="2" s="1"/>
  <c r="X304" i="2"/>
  <c r="V432" i="2"/>
  <c r="X432" i="2"/>
  <c r="W432" i="2"/>
  <c r="R432" i="2"/>
  <c r="U432" i="2"/>
  <c r="T432" i="2"/>
  <c r="R624" i="2"/>
  <c r="W624" i="2"/>
  <c r="X624" i="2"/>
  <c r="V624" i="2"/>
  <c r="R816" i="2"/>
  <c r="W816" i="2"/>
  <c r="X816" i="2"/>
  <c r="R1072" i="2"/>
  <c r="U1072" i="2"/>
  <c r="I1072" i="2" s="1"/>
  <c r="U1840" i="2"/>
  <c r="I1840" i="2" s="1"/>
  <c r="V1648" i="2"/>
  <c r="V1584" i="2"/>
  <c r="Y1264" i="2"/>
  <c r="W1264" i="2"/>
  <c r="Y944" i="2"/>
  <c r="R107" i="2"/>
  <c r="Y107" i="2"/>
  <c r="T107" i="2"/>
  <c r="X107" i="2"/>
  <c r="S107" i="2"/>
  <c r="R111" i="2"/>
  <c r="Y111" i="2"/>
  <c r="O111" i="2" s="1"/>
  <c r="S111" i="2"/>
  <c r="W111" i="2"/>
  <c r="T111" i="2"/>
  <c r="S115" i="2"/>
  <c r="R115" i="2"/>
  <c r="Y115" i="2"/>
  <c r="O115" i="2" s="1"/>
  <c r="W115" i="2"/>
  <c r="U115" i="2"/>
  <c r="T115" i="2"/>
  <c r="R171" i="2"/>
  <c r="Y171" i="2"/>
  <c r="O171" i="2" s="1"/>
  <c r="U171" i="2"/>
  <c r="X171" i="2"/>
  <c r="S171" i="2"/>
  <c r="R179" i="2"/>
  <c r="Y179" i="2"/>
  <c r="W179" i="2"/>
  <c r="U179" i="2"/>
  <c r="I179" i="2" s="1"/>
  <c r="T179" i="2"/>
  <c r="S179" i="2"/>
  <c r="R235" i="2"/>
  <c r="W235" i="2"/>
  <c r="U235" i="2"/>
  <c r="Y235" i="2"/>
  <c r="O235" i="2" s="1"/>
  <c r="T235" i="2"/>
  <c r="R239" i="2"/>
  <c r="X239" i="2"/>
  <c r="V239" i="2"/>
  <c r="Y239" i="2"/>
  <c r="O239" i="2" s="1"/>
  <c r="S239" i="2"/>
  <c r="S243" i="2"/>
  <c r="X243" i="2"/>
  <c r="R243" i="2"/>
  <c r="Y243" i="2"/>
  <c r="O243" i="2" s="1"/>
  <c r="W243" i="2"/>
  <c r="R315" i="2"/>
  <c r="W315" i="2"/>
  <c r="T315" i="2"/>
  <c r="X315" i="2"/>
  <c r="V315" i="2"/>
  <c r="R323" i="2"/>
  <c r="X323" i="2"/>
  <c r="Y323" i="2"/>
  <c r="O323" i="2" s="1"/>
  <c r="V323" i="2"/>
  <c r="R343" i="2"/>
  <c r="X343" i="2"/>
  <c r="T343" i="2"/>
  <c r="W343" i="2"/>
  <c r="S343" i="2"/>
  <c r="X351" i="2"/>
  <c r="T351" i="2"/>
  <c r="R351" i="2"/>
  <c r="W351" i="2"/>
  <c r="S351" i="2"/>
  <c r="S368" i="2"/>
  <c r="K428" i="2"/>
  <c r="I428" i="2"/>
  <c r="R1305" i="2"/>
  <c r="Y1305" i="2"/>
  <c r="U1305" i="2"/>
  <c r="I1305" i="2" s="1"/>
  <c r="W1305" i="2"/>
  <c r="T1305" i="2"/>
  <c r="K156" i="2"/>
  <c r="S464" i="2"/>
  <c r="S592" i="2"/>
  <c r="S720" i="2"/>
  <c r="S784" i="2"/>
  <c r="S848" i="2"/>
  <c r="S912" i="2"/>
  <c r="S976" i="2"/>
  <c r="S1040" i="2"/>
  <c r="S1104" i="2"/>
  <c r="S1168" i="2"/>
  <c r="S1232" i="2"/>
  <c r="S1296" i="2"/>
  <c r="S1360" i="2"/>
  <c r="S1424" i="2"/>
  <c r="S1488" i="2"/>
  <c r="S1552" i="2"/>
  <c r="S1616" i="2"/>
  <c r="S1680" i="2"/>
  <c r="S1744" i="2"/>
  <c r="S1808" i="2"/>
  <c r="S1872" i="2"/>
  <c r="S1936" i="2"/>
  <c r="R128" i="2"/>
  <c r="Y128" i="2"/>
  <c r="O128" i="2" s="1"/>
  <c r="T128" i="2"/>
  <c r="W128" i="2"/>
  <c r="S128" i="2"/>
  <c r="U192" i="2"/>
  <c r="R192" i="2"/>
  <c r="Y192" i="2"/>
  <c r="O192" i="2" s="1"/>
  <c r="T192" i="2"/>
  <c r="R256" i="2"/>
  <c r="V256" i="2"/>
  <c r="X256" i="2"/>
  <c r="U256" i="2"/>
  <c r="W320" i="2"/>
  <c r="S320" i="2"/>
  <c r="V320" i="2"/>
  <c r="X320" i="2"/>
  <c r="R320" i="2"/>
  <c r="R384" i="2"/>
  <c r="W384" i="2"/>
  <c r="S384" i="2"/>
  <c r="V384" i="2"/>
  <c r="X384" i="2"/>
  <c r="R448" i="2"/>
  <c r="Y448" i="2"/>
  <c r="T448" i="2"/>
  <c r="W448" i="2"/>
  <c r="X448" i="2"/>
  <c r="R512" i="2"/>
  <c r="W512" i="2"/>
  <c r="X512" i="2"/>
  <c r="V512" i="2"/>
  <c r="R576" i="2"/>
  <c r="W576" i="2"/>
  <c r="X576" i="2"/>
  <c r="V576" i="2"/>
  <c r="R640" i="2"/>
  <c r="W640" i="2"/>
  <c r="X640" i="2"/>
  <c r="V640" i="2"/>
  <c r="R704" i="2"/>
  <c r="W704" i="2"/>
  <c r="X704" i="2"/>
  <c r="V704" i="2"/>
  <c r="R768" i="2"/>
  <c r="W768" i="2"/>
  <c r="X768" i="2"/>
  <c r="R832" i="2"/>
  <c r="U832" i="2"/>
  <c r="I832" i="2" s="1"/>
  <c r="R896" i="2"/>
  <c r="U896" i="2"/>
  <c r="I896" i="2" s="1"/>
  <c r="R960" i="2"/>
  <c r="U960" i="2"/>
  <c r="I960" i="2" s="1"/>
  <c r="R1024" i="2"/>
  <c r="U1024" i="2"/>
  <c r="I1024" i="2" s="1"/>
  <c r="R1088" i="2"/>
  <c r="U1088" i="2"/>
  <c r="I1088" i="2" s="1"/>
  <c r="R1152" i="2"/>
  <c r="U1152" i="2"/>
  <c r="I1152" i="2" s="1"/>
  <c r="U2000" i="2"/>
  <c r="I2000" i="2" s="1"/>
  <c r="U1984" i="2"/>
  <c r="I1984" i="2" s="1"/>
  <c r="U1968" i="2"/>
  <c r="I1968" i="2" s="1"/>
  <c r="X1956" i="2"/>
  <c r="V1956" i="2"/>
  <c r="U1952" i="2"/>
  <c r="I1952" i="2" s="1"/>
  <c r="U1936" i="2"/>
  <c r="I1936" i="2" s="1"/>
  <c r="U1920" i="2"/>
  <c r="I1920" i="2" s="1"/>
  <c r="V1904" i="2"/>
  <c r="Y1892" i="2"/>
  <c r="W1892" i="2"/>
  <c r="V1888" i="2"/>
  <c r="V1872" i="2"/>
  <c r="V1856" i="2"/>
  <c r="V1840" i="2"/>
  <c r="Y1828" i="2"/>
  <c r="W1828" i="2"/>
  <c r="V1824" i="2"/>
  <c r="V1808" i="2"/>
  <c r="Y1792" i="2"/>
  <c r="W1792" i="2"/>
  <c r="Y1776" i="2"/>
  <c r="W1776" i="2"/>
  <c r="T1764" i="2"/>
  <c r="Y1760" i="2"/>
  <c r="W1760" i="2"/>
  <c r="Y1744" i="2"/>
  <c r="W1744" i="2"/>
  <c r="Y1728" i="2"/>
  <c r="W1728" i="2"/>
  <c r="Y1712" i="2"/>
  <c r="W1712" i="2"/>
  <c r="T1700" i="2"/>
  <c r="Y1696" i="2"/>
  <c r="W1696" i="2"/>
  <c r="Y1680" i="2"/>
  <c r="W1680" i="2"/>
  <c r="Y1664" i="2"/>
  <c r="W1664" i="2"/>
  <c r="Y1648" i="2"/>
  <c r="W1648" i="2"/>
  <c r="T1636" i="2"/>
  <c r="Y1632" i="2"/>
  <c r="W1632" i="2"/>
  <c r="Y1616" i="2"/>
  <c r="W1616" i="2"/>
  <c r="Y1600" i="2"/>
  <c r="W1600" i="2"/>
  <c r="Y1584" i="2"/>
  <c r="W1584" i="2"/>
  <c r="T1572" i="2"/>
  <c r="Y1568" i="2"/>
  <c r="W1568" i="2"/>
  <c r="Y1552" i="2"/>
  <c r="W1552" i="2"/>
  <c r="Y1536" i="2"/>
  <c r="W1536" i="2"/>
  <c r="Y1520" i="2"/>
  <c r="W1520" i="2"/>
  <c r="T1508" i="2"/>
  <c r="Y1504" i="2"/>
  <c r="W1504" i="2"/>
  <c r="Y1488" i="2"/>
  <c r="W1488" i="2"/>
  <c r="Y1472" i="2"/>
  <c r="W1472" i="2"/>
  <c r="T1456" i="2"/>
  <c r="X1456" i="2"/>
  <c r="U1444" i="2"/>
  <c r="I1444" i="2" s="1"/>
  <c r="T1440" i="2"/>
  <c r="X1440" i="2"/>
  <c r="T1424" i="2"/>
  <c r="X1424" i="2"/>
  <c r="T1408" i="2"/>
  <c r="X1408" i="2"/>
  <c r="T1392" i="2"/>
  <c r="X1392" i="2"/>
  <c r="U1380" i="2"/>
  <c r="I1380" i="2" s="1"/>
  <c r="T1376" i="2"/>
  <c r="X1376" i="2"/>
  <c r="T1360" i="2"/>
  <c r="X1360" i="2"/>
  <c r="T1344" i="2"/>
  <c r="X1344" i="2"/>
  <c r="T1328" i="2"/>
  <c r="X1328" i="2"/>
  <c r="U1316" i="2"/>
  <c r="I1316" i="2" s="1"/>
  <c r="T1312" i="2"/>
  <c r="X1312" i="2"/>
  <c r="T1296" i="2"/>
  <c r="X1296" i="2"/>
  <c r="T1280" i="2"/>
  <c r="X1280" i="2"/>
  <c r="T1264" i="2"/>
  <c r="X1264" i="2"/>
  <c r="U1252" i="2"/>
  <c r="I1252" i="2" s="1"/>
  <c r="Y1248" i="2"/>
  <c r="W1248" i="2"/>
  <c r="Y1232" i="2"/>
  <c r="W1232" i="2"/>
  <c r="Y1216" i="2"/>
  <c r="W1216" i="2"/>
  <c r="Y1200" i="2"/>
  <c r="W1200" i="2"/>
  <c r="U1188" i="2"/>
  <c r="I1188" i="2" s="1"/>
  <c r="Y1184" i="2"/>
  <c r="W1184" i="2"/>
  <c r="Y1168" i="2"/>
  <c r="W1168" i="2"/>
  <c r="Y1152" i="2"/>
  <c r="T1124" i="2"/>
  <c r="Y1120" i="2"/>
  <c r="X1104" i="2"/>
  <c r="Y1088" i="2"/>
  <c r="T1072" i="2"/>
  <c r="T1060" i="2"/>
  <c r="Y1056" i="2"/>
  <c r="X1040" i="2"/>
  <c r="Y1024" i="2"/>
  <c r="T1008" i="2"/>
  <c r="T996" i="2"/>
  <c r="Y992" i="2"/>
  <c r="X976" i="2"/>
  <c r="Y960" i="2"/>
  <c r="T932" i="2"/>
  <c r="Y928" i="2"/>
  <c r="X912" i="2"/>
  <c r="Y896" i="2"/>
  <c r="T880" i="2"/>
  <c r="T868" i="2"/>
  <c r="Y864" i="2"/>
  <c r="X848" i="2"/>
  <c r="Y832" i="2"/>
  <c r="Y816" i="2"/>
  <c r="V804" i="2"/>
  <c r="V800" i="2"/>
  <c r="Y768" i="2"/>
  <c r="W740" i="2"/>
  <c r="T736" i="2"/>
  <c r="T704" i="2"/>
  <c r="W676" i="2"/>
  <c r="U672" i="2"/>
  <c r="I672" i="2" s="1"/>
  <c r="Y640" i="2"/>
  <c r="U624" i="2"/>
  <c r="I624" i="2" s="1"/>
  <c r="V612" i="2"/>
  <c r="T576" i="2"/>
  <c r="X548" i="2"/>
  <c r="U544" i="2"/>
  <c r="I544" i="2" s="1"/>
  <c r="Y512" i="2"/>
  <c r="U496" i="2"/>
  <c r="I496" i="2" s="1"/>
  <c r="Y484" i="2"/>
  <c r="V448" i="2"/>
  <c r="R75" i="2"/>
  <c r="W75" i="2"/>
  <c r="U75" i="2"/>
  <c r="Y75" i="2"/>
  <c r="O75" i="2" s="1"/>
  <c r="T75" i="2"/>
  <c r="R79" i="2"/>
  <c r="X79" i="2"/>
  <c r="W79" i="2"/>
  <c r="Y79" i="2"/>
  <c r="O79" i="2" s="1"/>
  <c r="V79" i="2"/>
  <c r="S83" i="2"/>
  <c r="V83" i="2"/>
  <c r="R83" i="2"/>
  <c r="Y83" i="2"/>
  <c r="O83" i="2" s="1"/>
  <c r="X83" i="2"/>
  <c r="U107" i="2"/>
  <c r="I107" i="2" s="1"/>
  <c r="V111" i="2"/>
  <c r="X115" i="2"/>
  <c r="T171" i="2"/>
  <c r="V175" i="2"/>
  <c r="X179" i="2"/>
  <c r="T231" i="2"/>
  <c r="Y231" i="2"/>
  <c r="O231" i="2" s="1"/>
  <c r="U231" i="2"/>
  <c r="X231" i="2"/>
  <c r="S231" i="2"/>
  <c r="R231" i="2"/>
  <c r="S235" i="2"/>
  <c r="T239" i="2"/>
  <c r="T243" i="2"/>
  <c r="R299" i="2"/>
  <c r="Y299" i="2"/>
  <c r="O299" i="2" s="1"/>
  <c r="S299" i="2"/>
  <c r="X299" i="2"/>
  <c r="U299" i="2"/>
  <c r="R303" i="2"/>
  <c r="U303" i="2"/>
  <c r="S303" i="2"/>
  <c r="Y303" i="2"/>
  <c r="T303" i="2"/>
  <c r="R307" i="2"/>
  <c r="Y307" i="2"/>
  <c r="O307" i="2" s="1"/>
  <c r="T307" i="2"/>
  <c r="U307" i="2"/>
  <c r="W307" i="2"/>
  <c r="S307" i="2"/>
  <c r="S311" i="2"/>
  <c r="S315" i="2"/>
  <c r="S319" i="2"/>
  <c r="T323" i="2"/>
  <c r="V343" i="2"/>
  <c r="Y347" i="2"/>
  <c r="V351" i="2"/>
  <c r="X355" i="2"/>
  <c r="X431" i="2"/>
  <c r="V431" i="2"/>
  <c r="U431" i="2"/>
  <c r="S431" i="2"/>
  <c r="R431" i="2"/>
  <c r="S435" i="2"/>
  <c r="X435" i="2"/>
  <c r="R435" i="2"/>
  <c r="Y435" i="2"/>
  <c r="O435" i="2" s="1"/>
  <c r="W435" i="2"/>
  <c r="S16" i="2"/>
  <c r="S112" i="2"/>
  <c r="U128" i="2"/>
  <c r="V192" i="2"/>
  <c r="I212" i="2"/>
  <c r="X240" i="2"/>
  <c r="W256" i="2"/>
  <c r="T288" i="2"/>
  <c r="I316" i="2"/>
  <c r="U320" i="2"/>
  <c r="T352" i="2"/>
  <c r="I420" i="2"/>
  <c r="K444" i="2"/>
  <c r="I444" i="2"/>
  <c r="S1981" i="2"/>
  <c r="S1965" i="2"/>
  <c r="R1921" i="2"/>
  <c r="Y1921" i="2"/>
  <c r="U1921" i="2"/>
  <c r="I1921" i="2" s="1"/>
  <c r="X1921" i="2"/>
  <c r="S1921" i="2"/>
  <c r="R1901" i="2"/>
  <c r="X1901" i="2"/>
  <c r="Y1901" i="2"/>
  <c r="S1901" i="2"/>
  <c r="S1857" i="2"/>
  <c r="S1849" i="2"/>
  <c r="X1713" i="2"/>
  <c r="T1713" i="2"/>
  <c r="W1713" i="2"/>
  <c r="S1713" i="2"/>
  <c r="R1705" i="2"/>
  <c r="W1705" i="2"/>
  <c r="T1705" i="2"/>
  <c r="V1705" i="2"/>
  <c r="S1705" i="2"/>
  <c r="R1681" i="2"/>
  <c r="Y1681" i="2"/>
  <c r="U1681" i="2"/>
  <c r="I1681" i="2" s="1"/>
  <c r="X1681" i="2"/>
  <c r="T1681" i="2"/>
  <c r="Y1665" i="2"/>
  <c r="U1665" i="2"/>
  <c r="I1665" i="2" s="1"/>
  <c r="X1665" i="2"/>
  <c r="T1665" i="2"/>
  <c r="Y1657" i="2"/>
  <c r="U1657" i="2"/>
  <c r="I1657" i="2" s="1"/>
  <c r="W1657" i="2"/>
  <c r="T1657" i="2"/>
  <c r="R1649" i="2"/>
  <c r="Y1649" i="2"/>
  <c r="U1649" i="2"/>
  <c r="I1649" i="2" s="1"/>
  <c r="X1649" i="2"/>
  <c r="T1649" i="2"/>
  <c r="R1641" i="2"/>
  <c r="Y1641" i="2"/>
  <c r="U1641" i="2"/>
  <c r="I1641" i="2" s="1"/>
  <c r="W1641" i="2"/>
  <c r="T1641" i="2"/>
  <c r="Y1633" i="2"/>
  <c r="U1633" i="2"/>
  <c r="I1633" i="2" s="1"/>
  <c r="X1633" i="2"/>
  <c r="T1633" i="2"/>
  <c r="R1633" i="2"/>
  <c r="R1605" i="2"/>
  <c r="V1605" i="2"/>
  <c r="T1605" i="2"/>
  <c r="Y1605" i="2"/>
  <c r="U1605" i="2"/>
  <c r="I1605" i="2" s="1"/>
  <c r="V1581" i="2"/>
  <c r="T1581" i="2"/>
  <c r="X1581" i="2"/>
  <c r="R1581" i="2"/>
  <c r="U1581" i="2"/>
  <c r="I1581" i="2" s="1"/>
  <c r="Y1433" i="2"/>
  <c r="U1433" i="2"/>
  <c r="I1433" i="2" s="1"/>
  <c r="W1433" i="2"/>
  <c r="T1433" i="2"/>
  <c r="R1425" i="2"/>
  <c r="Y1425" i="2"/>
  <c r="U1425" i="2"/>
  <c r="I1425" i="2" s="1"/>
  <c r="X1425" i="2"/>
  <c r="T1425" i="2"/>
  <c r="V1397" i="2"/>
  <c r="U1397" i="2"/>
  <c r="I1397" i="2" s="1"/>
  <c r="Y1397" i="2"/>
  <c r="T1397" i="2"/>
  <c r="R1397" i="2"/>
  <c r="R1389" i="2"/>
  <c r="V1389" i="2"/>
  <c r="T1389" i="2"/>
  <c r="X1389" i="2"/>
  <c r="S1313" i="2"/>
  <c r="S1305" i="2"/>
  <c r="X1293" i="2"/>
  <c r="Y1293" i="2"/>
  <c r="S1293" i="2"/>
  <c r="Y1093" i="2"/>
  <c r="U1093" i="2"/>
  <c r="I1093" i="2" s="1"/>
  <c r="X1093" i="2"/>
  <c r="S1093" i="2"/>
  <c r="T1085" i="2"/>
  <c r="R1085" i="2"/>
  <c r="V1085" i="2"/>
  <c r="Y1085" i="2"/>
  <c r="S1085" i="2"/>
  <c r="S1077" i="2"/>
  <c r="S1069" i="2"/>
  <c r="R941" i="2"/>
  <c r="V941" i="2"/>
  <c r="T941" i="2"/>
  <c r="Y941" i="2"/>
  <c r="U941" i="2"/>
  <c r="I941" i="2" s="1"/>
  <c r="R881" i="2"/>
  <c r="X881" i="2"/>
  <c r="T881" i="2"/>
  <c r="W881" i="2"/>
  <c r="S881" i="2"/>
  <c r="U821" i="2"/>
  <c r="I821" i="2" s="1"/>
  <c r="U625" i="2"/>
  <c r="I625" i="2" s="1"/>
  <c r="W605" i="2"/>
  <c r="W557" i="2"/>
  <c r="V513" i="2"/>
  <c r="U10" i="2"/>
  <c r="U22" i="2"/>
  <c r="U30" i="2"/>
  <c r="W50" i="2"/>
  <c r="U94" i="2"/>
  <c r="V122" i="2"/>
  <c r="V242" i="2"/>
  <c r="X278" i="2"/>
  <c r="U278" i="2"/>
  <c r="I278" i="2" s="1"/>
  <c r="V278" i="2"/>
  <c r="T278" i="2"/>
  <c r="X366" i="2"/>
  <c r="T366" i="2"/>
  <c r="W366" i="2"/>
  <c r="U366" i="2"/>
  <c r="V374" i="2"/>
  <c r="R555" i="2"/>
  <c r="R1107" i="2"/>
  <c r="R1859" i="2"/>
  <c r="W1999" i="2"/>
  <c r="S1999" i="2"/>
  <c r="R1999" i="2"/>
  <c r="V1999" i="2"/>
  <c r="U1999" i="2"/>
  <c r="I1999" i="2" s="1"/>
  <c r="T1991" i="2"/>
  <c r="V1979" i="2"/>
  <c r="U1931" i="2"/>
  <c r="I1931" i="2" s="1"/>
  <c r="T1931" i="2"/>
  <c r="R1931" i="2"/>
  <c r="X1931" i="2"/>
  <c r="S1931" i="2"/>
  <c r="X1919" i="2"/>
  <c r="S1919" i="2"/>
  <c r="R1919" i="2"/>
  <c r="W1919" i="2"/>
  <c r="T1919" i="2"/>
  <c r="T1911" i="2"/>
  <c r="X1899" i="2"/>
  <c r="U1899" i="2"/>
  <c r="I1899" i="2" s="1"/>
  <c r="W1899" i="2"/>
  <c r="T1899" i="2"/>
  <c r="S1891" i="2"/>
  <c r="U1867" i="2"/>
  <c r="I1867" i="2" s="1"/>
  <c r="X1859" i="2"/>
  <c r="T1827" i="2"/>
  <c r="W1827" i="2"/>
  <c r="S1827" i="2"/>
  <c r="Y1827" i="2"/>
  <c r="V1827" i="2"/>
  <c r="R1827" i="2"/>
  <c r="T1823" i="2"/>
  <c r="W1815" i="2"/>
  <c r="T1799" i="2"/>
  <c r="U1787" i="2"/>
  <c r="I1787" i="2" s="1"/>
  <c r="U1719" i="2"/>
  <c r="I1719" i="2" s="1"/>
  <c r="X1719" i="2"/>
  <c r="S1719" i="2"/>
  <c r="W1719" i="2"/>
  <c r="V1719" i="2"/>
  <c r="U1715" i="2"/>
  <c r="I1715" i="2" s="1"/>
  <c r="T1651" i="2"/>
  <c r="Y1615" i="2"/>
  <c r="V1615" i="2"/>
  <c r="R1615" i="2"/>
  <c r="U1615" i="2"/>
  <c r="I1615" i="2" s="1"/>
  <c r="T1615" i="2"/>
  <c r="S1607" i="2"/>
  <c r="S1519" i="2"/>
  <c r="U1495" i="2"/>
  <c r="I1495" i="2" s="1"/>
  <c r="X1495" i="2"/>
  <c r="S1495" i="2"/>
  <c r="V1495" i="2"/>
  <c r="T1495" i="2"/>
  <c r="R1495" i="2"/>
  <c r="W1475" i="2"/>
  <c r="U1475" i="2"/>
  <c r="I1475" i="2" s="1"/>
  <c r="T1475" i="2"/>
  <c r="Y1475" i="2"/>
  <c r="S1475" i="2"/>
  <c r="R1475" i="2"/>
  <c r="U1467" i="2"/>
  <c r="I1467" i="2" s="1"/>
  <c r="T1467" i="2"/>
  <c r="X1467" i="2"/>
  <c r="S1467" i="2"/>
  <c r="V1467" i="2"/>
  <c r="W1443" i="2"/>
  <c r="Y1443" i="2"/>
  <c r="U1443" i="2"/>
  <c r="I1443" i="2" s="1"/>
  <c r="T1443" i="2"/>
  <c r="S1435" i="2"/>
  <c r="V1423" i="2"/>
  <c r="X1383" i="2"/>
  <c r="Y1339" i="2"/>
  <c r="W1279" i="2"/>
  <c r="Y1271" i="2"/>
  <c r="T1271" i="2"/>
  <c r="W1271" i="2"/>
  <c r="V1271" i="2"/>
  <c r="R1271" i="2"/>
  <c r="U1271" i="2"/>
  <c r="I1271" i="2" s="1"/>
  <c r="S1271" i="2"/>
  <c r="U1239" i="2"/>
  <c r="I1239" i="2" s="1"/>
  <c r="X1239" i="2"/>
  <c r="S1239" i="2"/>
  <c r="W1239" i="2"/>
  <c r="R1239" i="2"/>
  <c r="V1239" i="2"/>
  <c r="T1239" i="2"/>
  <c r="Y1219" i="2"/>
  <c r="V1211" i="2"/>
  <c r="U1211" i="2"/>
  <c r="I1211" i="2" s="1"/>
  <c r="W1211" i="2"/>
  <c r="T1211" i="2"/>
  <c r="R1211" i="2"/>
  <c r="Y1211" i="2"/>
  <c r="S1211" i="2"/>
  <c r="Y1203" i="2"/>
  <c r="S1203" i="2"/>
  <c r="U1203" i="2"/>
  <c r="I1203" i="2" s="1"/>
  <c r="T1203" i="2"/>
  <c r="V1203" i="2"/>
  <c r="W1203" i="2"/>
  <c r="X1107" i="2"/>
  <c r="X1099" i="2"/>
  <c r="W1099" i="2"/>
  <c r="U1099" i="2"/>
  <c r="I1099" i="2" s="1"/>
  <c r="T1099" i="2"/>
  <c r="Y1099" i="2"/>
  <c r="S1099" i="2"/>
  <c r="X991" i="2"/>
  <c r="W963" i="2"/>
  <c r="X955" i="2"/>
  <c r="S955" i="2"/>
  <c r="W955" i="2"/>
  <c r="U955" i="2"/>
  <c r="I955" i="2" s="1"/>
  <c r="R955" i="2"/>
  <c r="T955" i="2"/>
  <c r="V895" i="2"/>
  <c r="X887" i="2"/>
  <c r="T887" i="2"/>
  <c r="V887" i="2"/>
  <c r="R887" i="2"/>
  <c r="U887" i="2"/>
  <c r="I887" i="2" s="1"/>
  <c r="Y887" i="2"/>
  <c r="S887" i="2"/>
  <c r="Y815" i="2"/>
  <c r="T815" i="2"/>
  <c r="R815" i="2"/>
  <c r="V815" i="2"/>
  <c r="W815" i="2"/>
  <c r="X815" i="2"/>
  <c r="S815" i="2"/>
  <c r="U635" i="2"/>
  <c r="I635" i="2" s="1"/>
  <c r="U627" i="2"/>
  <c r="I627" i="2" s="1"/>
  <c r="T627" i="2"/>
  <c r="X627" i="2"/>
  <c r="W627" i="2"/>
  <c r="R627" i="2"/>
  <c r="Y627" i="2"/>
  <c r="S627" i="2"/>
  <c r="U579" i="2"/>
  <c r="I579" i="2" s="1"/>
  <c r="S579" i="2"/>
  <c r="X579" i="2"/>
  <c r="V579" i="2"/>
  <c r="Y579" i="2"/>
  <c r="T579" i="2"/>
  <c r="Y555" i="2"/>
  <c r="V519" i="2"/>
  <c r="W519" i="2"/>
  <c r="U519" i="2"/>
  <c r="I519" i="2" s="1"/>
  <c r="R519" i="2"/>
  <c r="T519" i="2"/>
  <c r="Y519" i="2"/>
  <c r="S519" i="2"/>
  <c r="W451" i="2"/>
  <c r="T451" i="2"/>
  <c r="X451" i="2"/>
  <c r="R451" i="2"/>
  <c r="V451" i="2"/>
  <c r="Y451" i="2"/>
  <c r="S451" i="2"/>
  <c r="U36" i="2"/>
  <c r="S372" i="2"/>
  <c r="Y1837" i="2"/>
  <c r="R1813" i="2"/>
  <c r="V1813" i="2"/>
  <c r="U1813" i="2"/>
  <c r="I1813" i="2" s="1"/>
  <c r="W1813" i="2"/>
  <c r="T1813" i="2"/>
  <c r="Y1813" i="2"/>
  <c r="S1813" i="2"/>
  <c r="X1645" i="2"/>
  <c r="W1645" i="2"/>
  <c r="T1645" i="2"/>
  <c r="R1645" i="2"/>
  <c r="V1645" i="2"/>
  <c r="S1645" i="2"/>
  <c r="X1541" i="2"/>
  <c r="S1541" i="2"/>
  <c r="W1541" i="2"/>
  <c r="T1541" i="2"/>
  <c r="V1541" i="2"/>
  <c r="R1541" i="2"/>
  <c r="U1541" i="2"/>
  <c r="I1541" i="2" s="1"/>
  <c r="W1441" i="2"/>
  <c r="W1401" i="2"/>
  <c r="T1401" i="2"/>
  <c r="X1401" i="2"/>
  <c r="R1401" i="2"/>
  <c r="U1401" i="2"/>
  <c r="I1401" i="2" s="1"/>
  <c r="Y1401" i="2"/>
  <c r="S1401" i="2"/>
  <c r="X1309" i="2"/>
  <c r="W1309" i="2"/>
  <c r="U1309" i="2"/>
  <c r="I1309" i="2" s="1"/>
  <c r="V1309" i="2"/>
  <c r="S1309" i="2"/>
  <c r="R1309" i="2"/>
  <c r="W1193" i="2"/>
  <c r="X1141" i="2"/>
  <c r="W1021" i="2"/>
  <c r="U1021" i="2"/>
  <c r="I1021" i="2" s="1"/>
  <c r="X1021" i="2"/>
  <c r="V1021" i="2"/>
  <c r="R1021" i="2"/>
  <c r="S1021" i="2"/>
  <c r="X997" i="2"/>
  <c r="S997" i="2"/>
  <c r="W997" i="2"/>
  <c r="T997" i="2"/>
  <c r="V997" i="2"/>
  <c r="U997" i="2"/>
  <c r="I997" i="2" s="1"/>
  <c r="Y973" i="2"/>
  <c r="S973" i="2"/>
  <c r="X973" i="2"/>
  <c r="T973" i="2"/>
  <c r="W973" i="2"/>
  <c r="U973" i="2"/>
  <c r="I973" i="2" s="1"/>
  <c r="R973" i="2"/>
  <c r="V973" i="2"/>
  <c r="X933" i="2"/>
  <c r="W689" i="2"/>
  <c r="R669" i="2"/>
  <c r="X669" i="2"/>
  <c r="S669" i="2"/>
  <c r="V669" i="2"/>
  <c r="W669" i="2"/>
  <c r="U669" i="2"/>
  <c r="I669" i="2" s="1"/>
  <c r="X553" i="2"/>
  <c r="W553" i="2"/>
  <c r="U553" i="2"/>
  <c r="I553" i="2" s="1"/>
  <c r="T553" i="2"/>
  <c r="Y553" i="2"/>
  <c r="S553" i="2"/>
  <c r="R553" i="2"/>
  <c r="W102" i="2"/>
  <c r="I204" i="2"/>
  <c r="T1998" i="2"/>
  <c r="Y1998" i="2"/>
  <c r="U1998" i="2"/>
  <c r="I1998" i="2" s="1"/>
  <c r="V1998" i="2"/>
  <c r="W1998" i="2"/>
  <c r="S1998" i="2"/>
  <c r="Y1966" i="2"/>
  <c r="X1850" i="2"/>
  <c r="T1850" i="2"/>
  <c r="V1850" i="2"/>
  <c r="U1850" i="2"/>
  <c r="I1850" i="2" s="1"/>
  <c r="Y1850" i="2"/>
  <c r="S1850" i="2"/>
  <c r="X1814" i="2"/>
  <c r="T1814" i="2"/>
  <c r="W1814" i="2"/>
  <c r="U1814" i="2"/>
  <c r="I1814" i="2" s="1"/>
  <c r="Y1814" i="2"/>
  <c r="S1814" i="2"/>
  <c r="X1754" i="2"/>
  <c r="Y1694" i="2"/>
  <c r="U1694" i="2"/>
  <c r="I1694" i="2" s="1"/>
  <c r="W1694" i="2"/>
  <c r="T1694" i="2"/>
  <c r="X1694" i="2"/>
  <c r="S1694" i="2"/>
  <c r="V1686" i="2"/>
  <c r="Y1590" i="2"/>
  <c r="T1590" i="2"/>
  <c r="V1590" i="2"/>
  <c r="U1590" i="2"/>
  <c r="I1590" i="2" s="1"/>
  <c r="S1590" i="2"/>
  <c r="X1590" i="2"/>
  <c r="R176" i="2"/>
  <c r="W176" i="2"/>
  <c r="S176" i="2"/>
  <c r="V176" i="2"/>
  <c r="X176" i="2"/>
  <c r="R368" i="2"/>
  <c r="U368" i="2"/>
  <c r="Y368" i="2"/>
  <c r="O368" i="2" s="1"/>
  <c r="T368" i="2"/>
  <c r="W560" i="2"/>
  <c r="X560" i="2"/>
  <c r="V560" i="2"/>
  <c r="R560" i="2"/>
  <c r="R752" i="2"/>
  <c r="W752" i="2"/>
  <c r="X752" i="2"/>
  <c r="R944" i="2"/>
  <c r="U944" i="2"/>
  <c r="I944" i="2" s="1"/>
  <c r="R1136" i="2"/>
  <c r="U1136" i="2"/>
  <c r="I1136" i="2" s="1"/>
  <c r="T1968" i="2"/>
  <c r="V1776" i="2"/>
  <c r="Y1136" i="2"/>
  <c r="Y880" i="2"/>
  <c r="T624" i="2"/>
  <c r="R80" i="2"/>
  <c r="M80" i="2" s="1"/>
  <c r="V80" i="2"/>
  <c r="X80" i="2"/>
  <c r="U80" i="2"/>
  <c r="K80" i="2" s="1"/>
  <c r="R144" i="2"/>
  <c r="U144" i="2"/>
  <c r="T144" i="2"/>
  <c r="Y144" i="2"/>
  <c r="O144" i="2" s="1"/>
  <c r="S144" i="2"/>
  <c r="W144" i="2"/>
  <c r="X144" i="2"/>
  <c r="R208" i="2"/>
  <c r="W208" i="2"/>
  <c r="S208" i="2"/>
  <c r="V208" i="2"/>
  <c r="X208" i="2"/>
  <c r="R272" i="2"/>
  <c r="Y272" i="2"/>
  <c r="O272" i="2" s="1"/>
  <c r="T272" i="2"/>
  <c r="W272" i="2"/>
  <c r="S272" i="2"/>
  <c r="R336" i="2"/>
  <c r="U336" i="2"/>
  <c r="Y336" i="2"/>
  <c r="O336" i="2" s="1"/>
  <c r="T336" i="2"/>
  <c r="R464" i="2"/>
  <c r="Y464" i="2"/>
  <c r="T464" i="2"/>
  <c r="W464" i="2"/>
  <c r="X464" i="2"/>
  <c r="R528" i="2"/>
  <c r="W528" i="2"/>
  <c r="X528" i="2"/>
  <c r="V528" i="2"/>
  <c r="R592" i="2"/>
  <c r="W592" i="2"/>
  <c r="X592" i="2"/>
  <c r="V592" i="2"/>
  <c r="R656" i="2"/>
  <c r="W656" i="2"/>
  <c r="X656" i="2"/>
  <c r="V656" i="2"/>
  <c r="R720" i="2"/>
  <c r="W720" i="2"/>
  <c r="X720" i="2"/>
  <c r="V720" i="2"/>
  <c r="R784" i="2"/>
  <c r="W784" i="2"/>
  <c r="X784" i="2"/>
  <c r="R848" i="2"/>
  <c r="U848" i="2"/>
  <c r="I848" i="2" s="1"/>
  <c r="U912" i="2"/>
  <c r="I912" i="2" s="1"/>
  <c r="R912" i="2"/>
  <c r="R976" i="2"/>
  <c r="U976" i="2"/>
  <c r="I976" i="2" s="1"/>
  <c r="R1040" i="2"/>
  <c r="U1040" i="2"/>
  <c r="I1040" i="2" s="1"/>
  <c r="R1104" i="2"/>
  <c r="U1104" i="2"/>
  <c r="I1104" i="2" s="1"/>
  <c r="S1992" i="2"/>
  <c r="R1992" i="2"/>
  <c r="U1992" i="2"/>
  <c r="I1992" i="2" s="1"/>
  <c r="V1984" i="2"/>
  <c r="V1968" i="2"/>
  <c r="V1936" i="2"/>
  <c r="V1920" i="2"/>
  <c r="Y1904" i="2"/>
  <c r="W1904" i="2"/>
  <c r="T1892" i="2"/>
  <c r="Y1888" i="2"/>
  <c r="W1888" i="2"/>
  <c r="Y1872" i="2"/>
  <c r="W1872" i="2"/>
  <c r="Y1856" i="2"/>
  <c r="W1856" i="2"/>
  <c r="Y1840" i="2"/>
  <c r="W1840" i="2"/>
  <c r="T1828" i="2"/>
  <c r="Y1824" i="2"/>
  <c r="W1824" i="2"/>
  <c r="Y1808" i="2"/>
  <c r="W1808" i="2"/>
  <c r="T1792" i="2"/>
  <c r="X1792" i="2"/>
  <c r="T1776" i="2"/>
  <c r="X1776" i="2"/>
  <c r="U1764" i="2"/>
  <c r="I1764" i="2" s="1"/>
  <c r="T1760" i="2"/>
  <c r="X1760" i="2"/>
  <c r="T1744" i="2"/>
  <c r="X1744" i="2"/>
  <c r="T1728" i="2"/>
  <c r="X1728" i="2"/>
  <c r="T1712" i="2"/>
  <c r="X1712" i="2"/>
  <c r="U1700" i="2"/>
  <c r="I1700" i="2" s="1"/>
  <c r="T1696" i="2"/>
  <c r="X1696" i="2"/>
  <c r="T1680" i="2"/>
  <c r="X1680" i="2"/>
  <c r="T1664" i="2"/>
  <c r="X1664" i="2"/>
  <c r="T1648" i="2"/>
  <c r="X1648" i="2"/>
  <c r="U1636" i="2"/>
  <c r="I1636" i="2" s="1"/>
  <c r="T1632" i="2"/>
  <c r="X1632" i="2"/>
  <c r="T1616" i="2"/>
  <c r="X1616" i="2"/>
  <c r="T1600" i="2"/>
  <c r="X1600" i="2"/>
  <c r="T1584" i="2"/>
  <c r="X1584" i="2"/>
  <c r="U1572" i="2"/>
  <c r="I1572" i="2" s="1"/>
  <c r="T1568" i="2"/>
  <c r="X1568" i="2"/>
  <c r="T1552" i="2"/>
  <c r="X1552" i="2"/>
  <c r="T1536" i="2"/>
  <c r="X1536" i="2"/>
  <c r="T1520" i="2"/>
  <c r="X1520" i="2"/>
  <c r="U1508" i="2"/>
  <c r="I1508" i="2" s="1"/>
  <c r="T1504" i="2"/>
  <c r="X1504" i="2"/>
  <c r="T1488" i="2"/>
  <c r="X1488" i="2"/>
  <c r="T1472" i="2"/>
  <c r="X1472" i="2"/>
  <c r="U1456" i="2"/>
  <c r="I1456" i="2" s="1"/>
  <c r="X1444" i="2"/>
  <c r="V1444" i="2"/>
  <c r="U1440" i="2"/>
  <c r="I1440" i="2" s="1"/>
  <c r="U1424" i="2"/>
  <c r="I1424" i="2" s="1"/>
  <c r="U1408" i="2"/>
  <c r="I1408" i="2" s="1"/>
  <c r="U1392" i="2"/>
  <c r="I1392" i="2" s="1"/>
  <c r="X1380" i="2"/>
  <c r="V1380" i="2"/>
  <c r="U1376" i="2"/>
  <c r="I1376" i="2" s="1"/>
  <c r="U1360" i="2"/>
  <c r="I1360" i="2" s="1"/>
  <c r="U1344" i="2"/>
  <c r="I1344" i="2" s="1"/>
  <c r="U1328" i="2"/>
  <c r="I1328" i="2" s="1"/>
  <c r="X1316" i="2"/>
  <c r="V1316" i="2"/>
  <c r="U1312" i="2"/>
  <c r="I1312" i="2" s="1"/>
  <c r="U1296" i="2"/>
  <c r="I1296" i="2" s="1"/>
  <c r="U1280" i="2"/>
  <c r="I1280" i="2" s="1"/>
  <c r="U1264" i="2"/>
  <c r="I1264" i="2" s="1"/>
  <c r="X1252" i="2"/>
  <c r="V1252" i="2"/>
  <c r="T1248" i="2"/>
  <c r="T1232" i="2"/>
  <c r="T1216" i="2"/>
  <c r="T1200" i="2"/>
  <c r="X1188" i="2"/>
  <c r="V1188" i="2"/>
  <c r="T1184" i="2"/>
  <c r="T1168" i="2"/>
  <c r="T1152" i="2"/>
  <c r="V1136" i="2"/>
  <c r="U1124" i="2"/>
  <c r="I1124" i="2" s="1"/>
  <c r="Y1104" i="2"/>
  <c r="T1088" i="2"/>
  <c r="V1072" i="2"/>
  <c r="U1060" i="2"/>
  <c r="I1060" i="2" s="1"/>
  <c r="Y1040" i="2"/>
  <c r="T1024" i="2"/>
  <c r="U996" i="2"/>
  <c r="I996" i="2" s="1"/>
  <c r="Y976" i="2"/>
  <c r="T960" i="2"/>
  <c r="V944" i="2"/>
  <c r="U932" i="2"/>
  <c r="I932" i="2" s="1"/>
  <c r="Y912" i="2"/>
  <c r="T896" i="2"/>
  <c r="U868" i="2"/>
  <c r="I868" i="2" s="1"/>
  <c r="Y848" i="2"/>
  <c r="T832" i="2"/>
  <c r="T816" i="2"/>
  <c r="X804" i="2"/>
  <c r="Y804" i="2"/>
  <c r="V784" i="2"/>
  <c r="T768" i="2"/>
  <c r="V752" i="2"/>
  <c r="U740" i="2"/>
  <c r="I740" i="2" s="1"/>
  <c r="Y720" i="2"/>
  <c r="U704" i="2"/>
  <c r="I704" i="2" s="1"/>
  <c r="U676" i="2"/>
  <c r="I676" i="2" s="1"/>
  <c r="T656" i="2"/>
  <c r="Y624" i="2"/>
  <c r="Y592" i="2"/>
  <c r="U576" i="2"/>
  <c r="I576" i="2" s="1"/>
  <c r="T560" i="2"/>
  <c r="U548" i="2"/>
  <c r="I548" i="2" s="1"/>
  <c r="T528" i="2"/>
  <c r="V7" i="2"/>
  <c r="Y7" i="2"/>
  <c r="O7" i="2" s="1"/>
  <c r="U7" i="2"/>
  <c r="T7" i="2"/>
  <c r="R39" i="2"/>
  <c r="V39" i="2"/>
  <c r="Y39" i="2"/>
  <c r="O39" i="2" s="1"/>
  <c r="U39" i="2"/>
  <c r="T39" i="2"/>
  <c r="V107" i="2"/>
  <c r="U111" i="2"/>
  <c r="V115" i="2"/>
  <c r="S147" i="2"/>
  <c r="W147" i="2"/>
  <c r="X147" i="2"/>
  <c r="Y147" i="2"/>
  <c r="O147" i="2" s="1"/>
  <c r="T147" i="2"/>
  <c r="R147" i="2"/>
  <c r="V171" i="2"/>
  <c r="W175" i="2"/>
  <c r="V179" i="2"/>
  <c r="V235" i="2"/>
  <c r="U239" i="2"/>
  <c r="V243" i="2"/>
  <c r="S275" i="2"/>
  <c r="R275" i="2"/>
  <c r="X275" i="2"/>
  <c r="Y275" i="2"/>
  <c r="W275" i="2"/>
  <c r="V311" i="2"/>
  <c r="U315" i="2"/>
  <c r="U319" i="2"/>
  <c r="U323" i="2"/>
  <c r="U343" i="2"/>
  <c r="V347" i="2"/>
  <c r="U351" i="2"/>
  <c r="U355" i="2"/>
  <c r="I355" i="2" s="1"/>
  <c r="R427" i="2"/>
  <c r="W427" i="2"/>
  <c r="T427" i="2"/>
  <c r="Y427" i="2"/>
  <c r="O427" i="2" s="1"/>
  <c r="S427" i="2"/>
  <c r="I40" i="2"/>
  <c r="W80" i="2"/>
  <c r="I104" i="2"/>
  <c r="T112" i="2"/>
  <c r="V128" i="2"/>
  <c r="U176" i="2"/>
  <c r="I176" i="2" s="1"/>
  <c r="W192" i="2"/>
  <c r="T208" i="2"/>
  <c r="Y256" i="2"/>
  <c r="O256" i="2" s="1"/>
  <c r="X272" i="2"/>
  <c r="Y320" i="2"/>
  <c r="O320" i="2" s="1"/>
  <c r="X336" i="2"/>
  <c r="W368" i="2"/>
  <c r="T384" i="2"/>
  <c r="R557" i="2"/>
  <c r="R605" i="2"/>
  <c r="R1849" i="2"/>
  <c r="W1981" i="2"/>
  <c r="Y1965" i="2"/>
  <c r="W1857" i="2"/>
  <c r="W1849" i="2"/>
  <c r="U1613" i="2"/>
  <c r="I1613" i="2" s="1"/>
  <c r="R1613" i="2"/>
  <c r="X1613" i="2"/>
  <c r="Y1613" i="2"/>
  <c r="S1613" i="2"/>
  <c r="Y1445" i="2"/>
  <c r="U1445" i="2"/>
  <c r="I1445" i="2" s="1"/>
  <c r="X1445" i="2"/>
  <c r="S1445" i="2"/>
  <c r="R1445" i="2"/>
  <c r="R1413" i="2"/>
  <c r="Y1413" i="2"/>
  <c r="U1413" i="2"/>
  <c r="I1413" i="2" s="1"/>
  <c r="X1413" i="2"/>
  <c r="S1413" i="2"/>
  <c r="T1405" i="2"/>
  <c r="X1405" i="2"/>
  <c r="R1405" i="2"/>
  <c r="Y1405" i="2"/>
  <c r="S1405" i="2"/>
  <c r="V1313" i="2"/>
  <c r="X1305" i="2"/>
  <c r="X1185" i="2"/>
  <c r="T1185" i="2"/>
  <c r="W1185" i="2"/>
  <c r="S1185" i="2"/>
  <c r="W1077" i="2"/>
  <c r="X1069" i="2"/>
  <c r="Y1017" i="2"/>
  <c r="U1017" i="2"/>
  <c r="I1017" i="2" s="1"/>
  <c r="R1017" i="2"/>
  <c r="X1017" i="2"/>
  <c r="T1017" i="2"/>
  <c r="Y1009" i="2"/>
  <c r="U1009" i="2"/>
  <c r="I1009" i="2" s="1"/>
  <c r="X1009" i="2"/>
  <c r="T1009" i="2"/>
  <c r="R1001" i="2"/>
  <c r="Y1001" i="2"/>
  <c r="U1001" i="2"/>
  <c r="I1001" i="2" s="1"/>
  <c r="X1001" i="2"/>
  <c r="T1001" i="2"/>
  <c r="R981" i="2"/>
  <c r="V981" i="2"/>
  <c r="U981" i="2"/>
  <c r="I981" i="2" s="1"/>
  <c r="Y981" i="2"/>
  <c r="T981" i="2"/>
  <c r="V821" i="2"/>
  <c r="Y789" i="2"/>
  <c r="T789" i="2"/>
  <c r="W789" i="2"/>
  <c r="S789" i="2"/>
  <c r="R757" i="2"/>
  <c r="X757" i="2"/>
  <c r="U757" i="2"/>
  <c r="I757" i="2" s="1"/>
  <c r="Y757" i="2"/>
  <c r="T757" i="2"/>
  <c r="R729" i="2"/>
  <c r="X729" i="2"/>
  <c r="W729" i="2"/>
  <c r="Y729" i="2"/>
  <c r="T729" i="2"/>
  <c r="U701" i="2"/>
  <c r="I701" i="2" s="1"/>
  <c r="R701" i="2"/>
  <c r="T701" i="2"/>
  <c r="V701" i="2"/>
  <c r="W701" i="2"/>
  <c r="Y625" i="2"/>
  <c r="V605" i="2"/>
  <c r="V557" i="2"/>
  <c r="W513" i="2"/>
  <c r="V10" i="2"/>
  <c r="V22" i="2"/>
  <c r="W30" i="2"/>
  <c r="X50" i="2"/>
  <c r="W94" i="2"/>
  <c r="Y122" i="2"/>
  <c r="V194" i="2"/>
  <c r="S194" i="2"/>
  <c r="Y194" i="2"/>
  <c r="U194" i="2"/>
  <c r="I194" i="2" s="1"/>
  <c r="Y242" i="2"/>
  <c r="O242" i="2" s="1"/>
  <c r="Y374" i="2"/>
  <c r="Y430" i="2"/>
  <c r="O430" i="2" s="1"/>
  <c r="V430" i="2"/>
  <c r="U430" i="2"/>
  <c r="T430" i="2"/>
  <c r="R635" i="2"/>
  <c r="R1339" i="2"/>
  <c r="R1383" i="2"/>
  <c r="R1799" i="2"/>
  <c r="X1991" i="2"/>
  <c r="W1979" i="2"/>
  <c r="X1951" i="2"/>
  <c r="S1951" i="2"/>
  <c r="R1951" i="2"/>
  <c r="T1951" i="2"/>
  <c r="Y1951" i="2"/>
  <c r="U1951" i="2"/>
  <c r="I1951" i="2" s="1"/>
  <c r="X1943" i="2"/>
  <c r="S1943" i="2"/>
  <c r="V1943" i="2"/>
  <c r="T1943" i="2"/>
  <c r="Y1911" i="2"/>
  <c r="X1891" i="2"/>
  <c r="V1867" i="2"/>
  <c r="Y1859" i="2"/>
  <c r="X1851" i="2"/>
  <c r="V1851" i="2"/>
  <c r="U1851" i="2"/>
  <c r="I1851" i="2" s="1"/>
  <c r="R1851" i="2"/>
  <c r="T1851" i="2"/>
  <c r="V1835" i="2"/>
  <c r="S1835" i="2"/>
  <c r="W1835" i="2"/>
  <c r="U1835" i="2"/>
  <c r="I1835" i="2" s="1"/>
  <c r="X1823" i="2"/>
  <c r="X1815" i="2"/>
  <c r="V1807" i="2"/>
  <c r="U1807" i="2"/>
  <c r="I1807" i="2" s="1"/>
  <c r="R1807" i="2"/>
  <c r="X1807" i="2"/>
  <c r="T1807" i="2"/>
  <c r="X1799" i="2"/>
  <c r="W1787" i="2"/>
  <c r="Y1755" i="2"/>
  <c r="T1755" i="2"/>
  <c r="V1755" i="2"/>
  <c r="U1755" i="2"/>
  <c r="I1755" i="2" s="1"/>
  <c r="Y1743" i="2"/>
  <c r="U1743" i="2"/>
  <c r="I1743" i="2" s="1"/>
  <c r="R1743" i="2"/>
  <c r="T1743" i="2"/>
  <c r="X1743" i="2"/>
  <c r="S1743" i="2"/>
  <c r="Y1715" i="2"/>
  <c r="W1679" i="2"/>
  <c r="S1679" i="2"/>
  <c r="R1679" i="2"/>
  <c r="V1679" i="2"/>
  <c r="T1679" i="2"/>
  <c r="V1651" i="2"/>
  <c r="X1607" i="2"/>
  <c r="W1571" i="2"/>
  <c r="T1571" i="2"/>
  <c r="V1571" i="2"/>
  <c r="U1571" i="2"/>
  <c r="I1571" i="2" s="1"/>
  <c r="R1571" i="2"/>
  <c r="V1559" i="2"/>
  <c r="T1559" i="2"/>
  <c r="Y1559" i="2"/>
  <c r="S1559" i="2"/>
  <c r="V1547" i="2"/>
  <c r="S1547" i="2"/>
  <c r="U1547" i="2"/>
  <c r="I1547" i="2" s="1"/>
  <c r="T1547" i="2"/>
  <c r="V1535" i="2"/>
  <c r="U1535" i="2"/>
  <c r="I1535" i="2" s="1"/>
  <c r="R1535" i="2"/>
  <c r="T1535" i="2"/>
  <c r="Y1535" i="2"/>
  <c r="S1535" i="2"/>
  <c r="Y1527" i="2"/>
  <c r="T1527" i="2"/>
  <c r="U1527" i="2"/>
  <c r="I1527" i="2" s="1"/>
  <c r="V1527" i="2"/>
  <c r="S1527" i="2"/>
  <c r="X1519" i="2"/>
  <c r="Y1479" i="2"/>
  <c r="U1479" i="2"/>
  <c r="I1479" i="2" s="1"/>
  <c r="V1479" i="2"/>
  <c r="R1479" i="2"/>
  <c r="W1479" i="2"/>
  <c r="Y1459" i="2"/>
  <c r="S1459" i="2"/>
  <c r="T1459" i="2"/>
  <c r="R1459" i="2"/>
  <c r="X1459" i="2"/>
  <c r="W1459" i="2"/>
  <c r="V1451" i="2"/>
  <c r="S1451" i="2"/>
  <c r="U1451" i="2"/>
  <c r="I1451" i="2" s="1"/>
  <c r="X1451" i="2"/>
  <c r="T1451" i="2"/>
  <c r="R1451" i="2"/>
  <c r="W1435" i="2"/>
  <c r="U1423" i="2"/>
  <c r="I1423" i="2" s="1"/>
  <c r="Y1311" i="2"/>
  <c r="W1311" i="2"/>
  <c r="R1311" i="2"/>
  <c r="X1311" i="2"/>
  <c r="U1311" i="2"/>
  <c r="I1311" i="2" s="1"/>
  <c r="V1311" i="2"/>
  <c r="S1311" i="2"/>
  <c r="V1195" i="2"/>
  <c r="S1195" i="2"/>
  <c r="W1195" i="2"/>
  <c r="R1195" i="2"/>
  <c r="U1195" i="2"/>
  <c r="I1195" i="2" s="1"/>
  <c r="Y1195" i="2"/>
  <c r="T1195" i="2"/>
  <c r="X1151" i="2"/>
  <c r="U1151" i="2"/>
  <c r="I1151" i="2" s="1"/>
  <c r="R1151" i="2"/>
  <c r="W1151" i="2"/>
  <c r="T1151" i="2"/>
  <c r="Y1151" i="2"/>
  <c r="S1151" i="2"/>
  <c r="V1055" i="2"/>
  <c r="S1055" i="2"/>
  <c r="R1055" i="2"/>
  <c r="T1055" i="2"/>
  <c r="W1055" i="2"/>
  <c r="Y1055" i="2"/>
  <c r="U1055" i="2"/>
  <c r="I1055" i="2" s="1"/>
  <c r="W887" i="2"/>
  <c r="X879" i="2"/>
  <c r="T879" i="2"/>
  <c r="R879" i="2"/>
  <c r="U879" i="2"/>
  <c r="I879" i="2" s="1"/>
  <c r="V879" i="2"/>
  <c r="Y879" i="2"/>
  <c r="S879" i="2"/>
  <c r="U815" i="2"/>
  <c r="I815" i="2" s="1"/>
  <c r="Y807" i="2"/>
  <c r="U807" i="2"/>
  <c r="I807" i="2" s="1"/>
  <c r="W807" i="2"/>
  <c r="T807" i="2"/>
  <c r="V807" i="2"/>
  <c r="R807" i="2"/>
  <c r="S807" i="2"/>
  <c r="W771" i="2"/>
  <c r="U771" i="2"/>
  <c r="I771" i="2" s="1"/>
  <c r="V771" i="2"/>
  <c r="T771" i="2"/>
  <c r="Y771" i="2"/>
  <c r="S771" i="2"/>
  <c r="Y691" i="2"/>
  <c r="W691" i="2"/>
  <c r="X691" i="2"/>
  <c r="T691" i="2"/>
  <c r="U691" i="2"/>
  <c r="I691" i="2" s="1"/>
  <c r="S691" i="2"/>
  <c r="V627" i="2"/>
  <c r="Y619" i="2"/>
  <c r="T619" i="2"/>
  <c r="V619" i="2"/>
  <c r="U619" i="2"/>
  <c r="I619" i="2" s="1"/>
  <c r="W619" i="2"/>
  <c r="S619" i="2"/>
  <c r="W579" i="2"/>
  <c r="Y571" i="2"/>
  <c r="S571" i="2"/>
  <c r="U571" i="2"/>
  <c r="I571" i="2" s="1"/>
  <c r="T571" i="2"/>
  <c r="W571" i="2"/>
  <c r="V571" i="2"/>
  <c r="X519" i="2"/>
  <c r="U451" i="2"/>
  <c r="I451" i="2" s="1"/>
  <c r="K380" i="2"/>
  <c r="I380" i="2"/>
  <c r="W1673" i="2"/>
  <c r="T1673" i="2"/>
  <c r="X1673" i="2"/>
  <c r="U1673" i="2"/>
  <c r="I1673" i="2" s="1"/>
  <c r="R1673" i="2"/>
  <c r="Y1673" i="2"/>
  <c r="S1673" i="2"/>
  <c r="Y1541" i="2"/>
  <c r="V1401" i="2"/>
  <c r="W1385" i="2"/>
  <c r="T1385" i="2"/>
  <c r="X1385" i="2"/>
  <c r="U1385" i="2"/>
  <c r="I1385" i="2" s="1"/>
  <c r="Y1385" i="2"/>
  <c r="S1385" i="2"/>
  <c r="Y1021" i="2"/>
  <c r="Y997" i="2"/>
  <c r="Y669" i="2"/>
  <c r="V553" i="2"/>
  <c r="X509" i="2"/>
  <c r="S509" i="2"/>
  <c r="R509" i="2"/>
  <c r="V509" i="2"/>
  <c r="T509" i="2"/>
  <c r="W509" i="2"/>
  <c r="U509" i="2"/>
  <c r="I509" i="2" s="1"/>
  <c r="X493" i="2"/>
  <c r="S493" i="2"/>
  <c r="V493" i="2"/>
  <c r="T493" i="2"/>
  <c r="W493" i="2"/>
  <c r="U493" i="2"/>
  <c r="I493" i="2" s="1"/>
  <c r="W426" i="2"/>
  <c r="T426" i="2"/>
  <c r="V426" i="2"/>
  <c r="U426" i="2"/>
  <c r="X426" i="2"/>
  <c r="S426" i="2"/>
  <c r="X1998" i="2"/>
  <c r="X1958" i="2"/>
  <c r="S1958" i="2"/>
  <c r="W1958" i="2"/>
  <c r="V1958" i="2"/>
  <c r="U1958" i="2"/>
  <c r="I1958" i="2" s="1"/>
  <c r="T1958" i="2"/>
  <c r="V1902" i="2"/>
  <c r="W1902" i="2"/>
  <c r="T1902" i="2"/>
  <c r="U1902" i="2"/>
  <c r="I1902" i="2" s="1"/>
  <c r="Y1902" i="2"/>
  <c r="S1902" i="2"/>
  <c r="W1850" i="2"/>
  <c r="Y1842" i="2"/>
  <c r="U1842" i="2"/>
  <c r="I1842" i="2" s="1"/>
  <c r="W1842" i="2"/>
  <c r="T1842" i="2"/>
  <c r="V1842" i="2"/>
  <c r="S1842" i="2"/>
  <c r="W1826" i="2"/>
  <c r="T1826" i="2"/>
  <c r="X1826" i="2"/>
  <c r="U1826" i="2"/>
  <c r="I1826" i="2" s="1"/>
  <c r="V1826" i="2"/>
  <c r="S1826" i="2"/>
  <c r="V1814" i="2"/>
  <c r="V1694" i="2"/>
  <c r="X1598" i="2"/>
  <c r="T1598" i="2"/>
  <c r="W1598" i="2"/>
  <c r="U1598" i="2"/>
  <c r="I1598" i="2" s="1"/>
  <c r="Y1598" i="2"/>
  <c r="S1598" i="2"/>
  <c r="U48" i="2"/>
  <c r="Y48" i="2"/>
  <c r="O48" i="2" s="1"/>
  <c r="S48" i="2"/>
  <c r="W48" i="2"/>
  <c r="X48" i="2"/>
  <c r="V48" i="2"/>
  <c r="R48" i="2"/>
  <c r="R240" i="2"/>
  <c r="Y240" i="2"/>
  <c r="O240" i="2" s="1"/>
  <c r="T240" i="2"/>
  <c r="W240" i="2"/>
  <c r="S240" i="2"/>
  <c r="R496" i="2"/>
  <c r="W496" i="2"/>
  <c r="X496" i="2"/>
  <c r="V496" i="2"/>
  <c r="W688" i="2"/>
  <c r="X688" i="2"/>
  <c r="V688" i="2"/>
  <c r="R688" i="2"/>
  <c r="U880" i="2"/>
  <c r="I880" i="2" s="1"/>
  <c r="R880" i="2"/>
  <c r="R1008" i="2"/>
  <c r="U1008" i="2"/>
  <c r="I1008" i="2" s="1"/>
  <c r="U1904" i="2"/>
  <c r="I1904" i="2" s="1"/>
  <c r="Y1456" i="2"/>
  <c r="W1456" i="2"/>
  <c r="Y1392" i="2"/>
  <c r="W1392" i="2"/>
  <c r="Y1072" i="2"/>
  <c r="V816" i="2"/>
  <c r="Y688" i="2"/>
  <c r="S323" i="2"/>
  <c r="R16" i="2"/>
  <c r="U16" i="2"/>
  <c r="Y16" i="2"/>
  <c r="O16" i="2" s="1"/>
  <c r="T16" i="2"/>
  <c r="K271" i="2"/>
  <c r="S496" i="2"/>
  <c r="S560" i="2"/>
  <c r="S624" i="2"/>
  <c r="S688" i="2"/>
  <c r="S752" i="2"/>
  <c r="S816" i="2"/>
  <c r="S880" i="2"/>
  <c r="S944" i="2"/>
  <c r="S1008" i="2"/>
  <c r="S1072" i="2"/>
  <c r="S1136" i="2"/>
  <c r="S1200" i="2"/>
  <c r="S1264" i="2"/>
  <c r="S1328" i="2"/>
  <c r="S1392" i="2"/>
  <c r="S1456" i="2"/>
  <c r="S1520" i="2"/>
  <c r="S1584" i="2"/>
  <c r="S1648" i="2"/>
  <c r="S1712" i="2"/>
  <c r="S1776" i="2"/>
  <c r="S1840" i="2"/>
  <c r="S1904" i="2"/>
  <c r="S1968" i="2"/>
  <c r="R32" i="2"/>
  <c r="W32" i="2"/>
  <c r="S32" i="2"/>
  <c r="V32" i="2"/>
  <c r="X32" i="2"/>
  <c r="R96" i="2"/>
  <c r="Y96" i="2"/>
  <c r="O96" i="2" s="1"/>
  <c r="T96" i="2"/>
  <c r="W96" i="2"/>
  <c r="S96" i="2"/>
  <c r="R160" i="2"/>
  <c r="W160" i="2"/>
  <c r="S160" i="2"/>
  <c r="T160" i="2"/>
  <c r="Y160" i="2"/>
  <c r="O160" i="2" s="1"/>
  <c r="X160" i="2"/>
  <c r="V160" i="2"/>
  <c r="R224" i="2"/>
  <c r="V224" i="2"/>
  <c r="X224" i="2"/>
  <c r="T224" i="2"/>
  <c r="Y224" i="2"/>
  <c r="O224" i="2" s="1"/>
  <c r="S224" i="2"/>
  <c r="W224" i="2"/>
  <c r="V288" i="2"/>
  <c r="X288" i="2"/>
  <c r="R288" i="2"/>
  <c r="U288" i="2"/>
  <c r="R352" i="2"/>
  <c r="W352" i="2"/>
  <c r="S352" i="2"/>
  <c r="V352" i="2"/>
  <c r="X352" i="2"/>
  <c r="R416" i="2"/>
  <c r="Y416" i="2"/>
  <c r="O416" i="2" s="1"/>
  <c r="T416" i="2"/>
  <c r="V416" i="2"/>
  <c r="U416" i="2"/>
  <c r="S416" i="2"/>
  <c r="R480" i="2"/>
  <c r="Y480" i="2"/>
  <c r="T480" i="2"/>
  <c r="W480" i="2"/>
  <c r="X480" i="2"/>
  <c r="R544" i="2"/>
  <c r="W544" i="2"/>
  <c r="X544" i="2"/>
  <c r="V544" i="2"/>
  <c r="R608" i="2"/>
  <c r="W608" i="2"/>
  <c r="X608" i="2"/>
  <c r="V608" i="2"/>
  <c r="W672" i="2"/>
  <c r="X672" i="2"/>
  <c r="R672" i="2"/>
  <c r="V672" i="2"/>
  <c r="R736" i="2"/>
  <c r="W736" i="2"/>
  <c r="X736" i="2"/>
  <c r="W800" i="2"/>
  <c r="X800" i="2"/>
  <c r="R800" i="2"/>
  <c r="R864" i="2"/>
  <c r="U864" i="2"/>
  <c r="I864" i="2" s="1"/>
  <c r="U928" i="2"/>
  <c r="I928" i="2" s="1"/>
  <c r="R928" i="2"/>
  <c r="R992" i="2"/>
  <c r="U992" i="2"/>
  <c r="I992" i="2" s="1"/>
  <c r="R1056" i="2"/>
  <c r="U1056" i="2"/>
  <c r="I1056" i="2" s="1"/>
  <c r="R1120" i="2"/>
  <c r="U1120" i="2"/>
  <c r="I1120" i="2" s="1"/>
  <c r="R22" i="2"/>
  <c r="R374" i="2"/>
  <c r="Y2000" i="2"/>
  <c r="W2000" i="2"/>
  <c r="X1992" i="2"/>
  <c r="V1992" i="2"/>
  <c r="Y1984" i="2"/>
  <c r="W1984" i="2"/>
  <c r="Y1968" i="2"/>
  <c r="W1968" i="2"/>
  <c r="T1956" i="2"/>
  <c r="Y1952" i="2"/>
  <c r="W1952" i="2"/>
  <c r="Y1936" i="2"/>
  <c r="W1936" i="2"/>
  <c r="Y1920" i="2"/>
  <c r="W1920" i="2"/>
  <c r="T1904" i="2"/>
  <c r="X1904" i="2"/>
  <c r="U1892" i="2"/>
  <c r="I1892" i="2" s="1"/>
  <c r="T1888" i="2"/>
  <c r="X1888" i="2"/>
  <c r="T1872" i="2"/>
  <c r="X1872" i="2"/>
  <c r="T1856" i="2"/>
  <c r="X1856" i="2"/>
  <c r="T1840" i="2"/>
  <c r="X1840" i="2"/>
  <c r="U1828" i="2"/>
  <c r="I1828" i="2" s="1"/>
  <c r="T1824" i="2"/>
  <c r="X1824" i="2"/>
  <c r="T1808" i="2"/>
  <c r="X1808" i="2"/>
  <c r="U1792" i="2"/>
  <c r="I1792" i="2" s="1"/>
  <c r="U1776" i="2"/>
  <c r="I1776" i="2" s="1"/>
  <c r="X1764" i="2"/>
  <c r="V1764" i="2"/>
  <c r="U1760" i="2"/>
  <c r="I1760" i="2" s="1"/>
  <c r="U1744" i="2"/>
  <c r="I1744" i="2" s="1"/>
  <c r="U1728" i="2"/>
  <c r="I1728" i="2" s="1"/>
  <c r="U1712" i="2"/>
  <c r="I1712" i="2" s="1"/>
  <c r="X1700" i="2"/>
  <c r="V1700" i="2"/>
  <c r="U1696" i="2"/>
  <c r="I1696" i="2" s="1"/>
  <c r="U1680" i="2"/>
  <c r="I1680" i="2" s="1"/>
  <c r="U1664" i="2"/>
  <c r="I1664" i="2" s="1"/>
  <c r="U1648" i="2"/>
  <c r="I1648" i="2" s="1"/>
  <c r="X1636" i="2"/>
  <c r="V1636" i="2"/>
  <c r="U1632" i="2"/>
  <c r="I1632" i="2" s="1"/>
  <c r="U1616" i="2"/>
  <c r="I1616" i="2" s="1"/>
  <c r="U1600" i="2"/>
  <c r="I1600" i="2" s="1"/>
  <c r="U1584" i="2"/>
  <c r="I1584" i="2" s="1"/>
  <c r="X1572" i="2"/>
  <c r="V1572" i="2"/>
  <c r="U1568" i="2"/>
  <c r="I1568" i="2" s="1"/>
  <c r="U1552" i="2"/>
  <c r="I1552" i="2" s="1"/>
  <c r="U1536" i="2"/>
  <c r="I1536" i="2" s="1"/>
  <c r="U1520" i="2"/>
  <c r="I1520" i="2" s="1"/>
  <c r="X1508" i="2"/>
  <c r="V1508" i="2"/>
  <c r="U1504" i="2"/>
  <c r="I1504" i="2" s="1"/>
  <c r="U1488" i="2"/>
  <c r="I1488" i="2" s="1"/>
  <c r="U1472" i="2"/>
  <c r="I1472" i="2" s="1"/>
  <c r="V1456" i="2"/>
  <c r="Y1444" i="2"/>
  <c r="W1444" i="2"/>
  <c r="V1440" i="2"/>
  <c r="V1424" i="2"/>
  <c r="V1408" i="2"/>
  <c r="V1392" i="2"/>
  <c r="Y1380" i="2"/>
  <c r="W1380" i="2"/>
  <c r="V1376" i="2"/>
  <c r="V1360" i="2"/>
  <c r="V1344" i="2"/>
  <c r="V1328" i="2"/>
  <c r="Y1316" i="2"/>
  <c r="W1316" i="2"/>
  <c r="V1312" i="2"/>
  <c r="V1296" i="2"/>
  <c r="V1280" i="2"/>
  <c r="V1264" i="2"/>
  <c r="Y1252" i="2"/>
  <c r="W1252" i="2"/>
  <c r="U1248" i="2"/>
  <c r="I1248" i="2" s="1"/>
  <c r="U1232" i="2"/>
  <c r="I1232" i="2" s="1"/>
  <c r="U1216" i="2"/>
  <c r="I1216" i="2" s="1"/>
  <c r="U1200" i="2"/>
  <c r="I1200" i="2" s="1"/>
  <c r="Y1188" i="2"/>
  <c r="W1188" i="2"/>
  <c r="U1184" i="2"/>
  <c r="I1184" i="2" s="1"/>
  <c r="U1168" i="2"/>
  <c r="I1168" i="2" s="1"/>
  <c r="V1152" i="2"/>
  <c r="X1136" i="2"/>
  <c r="W1136" i="2"/>
  <c r="V1124" i="2"/>
  <c r="V1120" i="2"/>
  <c r="T1104" i="2"/>
  <c r="V1088" i="2"/>
  <c r="X1072" i="2"/>
  <c r="W1072" i="2"/>
  <c r="V1060" i="2"/>
  <c r="V1056" i="2"/>
  <c r="T1040" i="2"/>
  <c r="V1024" i="2"/>
  <c r="X1008" i="2"/>
  <c r="W1008" i="2"/>
  <c r="V996" i="2"/>
  <c r="V992" i="2"/>
  <c r="T976" i="2"/>
  <c r="V960" i="2"/>
  <c r="X944" i="2"/>
  <c r="W944" i="2"/>
  <c r="V932" i="2"/>
  <c r="V928" i="2"/>
  <c r="T912" i="2"/>
  <c r="V896" i="2"/>
  <c r="X880" i="2"/>
  <c r="W880" i="2"/>
  <c r="V868" i="2"/>
  <c r="V864" i="2"/>
  <c r="T848" i="2"/>
  <c r="V832" i="2"/>
  <c r="U816" i="2"/>
  <c r="I816" i="2" s="1"/>
  <c r="W804" i="2"/>
  <c r="T800" i="2"/>
  <c r="Y784" i="2"/>
  <c r="U768" i="2"/>
  <c r="I768" i="2" s="1"/>
  <c r="Y752" i="2"/>
  <c r="V740" i="2"/>
  <c r="V736" i="2"/>
  <c r="Y704" i="2"/>
  <c r="U688" i="2"/>
  <c r="I688" i="2" s="1"/>
  <c r="V676" i="2"/>
  <c r="U656" i="2"/>
  <c r="I656" i="2" s="1"/>
  <c r="T640" i="2"/>
  <c r="X612" i="2"/>
  <c r="U608" i="2"/>
  <c r="I608" i="2" s="1"/>
  <c r="Y576" i="2"/>
  <c r="U560" i="2"/>
  <c r="I560" i="2" s="1"/>
  <c r="V548" i="2"/>
  <c r="U528" i="2"/>
  <c r="I528" i="2" s="1"/>
  <c r="T512" i="2"/>
  <c r="W484" i="2"/>
  <c r="V480" i="2"/>
  <c r="S7" i="2"/>
  <c r="R23" i="2"/>
  <c r="X23" i="2"/>
  <c r="T23" i="2"/>
  <c r="W23" i="2"/>
  <c r="K23" i="2" s="1"/>
  <c r="S23" i="2"/>
  <c r="R27" i="2"/>
  <c r="X27" i="2"/>
  <c r="T27" i="2"/>
  <c r="Y27" i="2"/>
  <c r="O27" i="2" s="1"/>
  <c r="S27" i="2"/>
  <c r="R31" i="2"/>
  <c r="X31" i="2"/>
  <c r="T31" i="2"/>
  <c r="U31" i="2"/>
  <c r="S31" i="2"/>
  <c r="R35" i="2"/>
  <c r="Y35" i="2"/>
  <c r="O35" i="2" s="1"/>
  <c r="V35" i="2"/>
  <c r="S35" i="2"/>
  <c r="W35" i="2"/>
  <c r="T35" i="2"/>
  <c r="S39" i="2"/>
  <c r="V75" i="2"/>
  <c r="S79" i="2"/>
  <c r="W83" i="2"/>
  <c r="K83" i="2" s="1"/>
  <c r="W107" i="2"/>
  <c r="X111" i="2"/>
  <c r="R119" i="2"/>
  <c r="Y119" i="2"/>
  <c r="O119" i="2" s="1"/>
  <c r="V119" i="2"/>
  <c r="K119" i="2" s="1"/>
  <c r="X119" i="2"/>
  <c r="T119" i="2"/>
  <c r="R123" i="2"/>
  <c r="W123" i="2"/>
  <c r="T123" i="2"/>
  <c r="X123" i="2"/>
  <c r="V123" i="2"/>
  <c r="R127" i="2"/>
  <c r="Y127" i="2"/>
  <c r="O127" i="2" s="1"/>
  <c r="U127" i="2"/>
  <c r="X127" i="2"/>
  <c r="T127" i="2"/>
  <c r="R131" i="2"/>
  <c r="M131" i="2" s="1"/>
  <c r="X131" i="2"/>
  <c r="Y131" i="2"/>
  <c r="O131" i="2" s="1"/>
  <c r="V131" i="2"/>
  <c r="K131" i="2" s="1"/>
  <c r="V147" i="2"/>
  <c r="I147" i="2" s="1"/>
  <c r="W171" i="2"/>
  <c r="X175" i="2"/>
  <c r="R183" i="2"/>
  <c r="Y183" i="2"/>
  <c r="O183" i="2" s="1"/>
  <c r="V183" i="2"/>
  <c r="K183" i="2" s="1"/>
  <c r="X183" i="2"/>
  <c r="T183" i="2"/>
  <c r="V187" i="2"/>
  <c r="R187" i="2"/>
  <c r="U187" i="2"/>
  <c r="I187" i="2" s="1"/>
  <c r="W187" i="2"/>
  <c r="T187" i="2"/>
  <c r="R203" i="2"/>
  <c r="W203" i="2"/>
  <c r="U203" i="2"/>
  <c r="Y203" i="2"/>
  <c r="O203" i="2" s="1"/>
  <c r="T203" i="2"/>
  <c r="R207" i="2"/>
  <c r="X207" i="2"/>
  <c r="V207" i="2"/>
  <c r="K207" i="2" s="1"/>
  <c r="Y207" i="2"/>
  <c r="O207" i="2" s="1"/>
  <c r="S207" i="2"/>
  <c r="S211" i="2"/>
  <c r="V211" i="2"/>
  <c r="K211" i="2" s="1"/>
  <c r="R211" i="2"/>
  <c r="Y211" i="2"/>
  <c r="O211" i="2" s="1"/>
  <c r="X211" i="2"/>
  <c r="W231" i="2"/>
  <c r="X235" i="2"/>
  <c r="W239" i="2"/>
  <c r="U243" i="2"/>
  <c r="Y267" i="2"/>
  <c r="O267" i="2" s="1"/>
  <c r="T267" i="2"/>
  <c r="R267" i="2"/>
  <c r="X267" i="2"/>
  <c r="S267" i="2"/>
  <c r="R271" i="2"/>
  <c r="X271" i="2"/>
  <c r="S271" i="2"/>
  <c r="Y271" i="2"/>
  <c r="O271" i="2" s="1"/>
  <c r="T271" i="2"/>
  <c r="T275" i="2"/>
  <c r="V299" i="2"/>
  <c r="V303" i="2"/>
  <c r="V307" i="2"/>
  <c r="W311" i="2"/>
  <c r="Y315" i="2"/>
  <c r="O315" i="2" s="1"/>
  <c r="V319" i="2"/>
  <c r="W323" i="2"/>
  <c r="Y343" i="2"/>
  <c r="O343" i="2" s="1"/>
  <c r="W347" i="2"/>
  <c r="Y351" i="2"/>
  <c r="O351" i="2" s="1"/>
  <c r="T359" i="2"/>
  <c r="R359" i="2"/>
  <c r="V359" i="2"/>
  <c r="Y359" i="2"/>
  <c r="O359" i="2" s="1"/>
  <c r="U359" i="2"/>
  <c r="V427" i="2"/>
  <c r="W431" i="2"/>
  <c r="V435" i="2"/>
  <c r="K435" i="2" s="1"/>
  <c r="W16" i="2"/>
  <c r="T32" i="2"/>
  <c r="Y80" i="2"/>
  <c r="O80" i="2" s="1"/>
  <c r="X96" i="2"/>
  <c r="W112" i="2"/>
  <c r="I164" i="2"/>
  <c r="Y176" i="2"/>
  <c r="X192" i="2"/>
  <c r="I200" i="2"/>
  <c r="U208" i="2"/>
  <c r="V240" i="2"/>
  <c r="I240" i="2" s="1"/>
  <c r="S256" i="2"/>
  <c r="U272" i="2"/>
  <c r="Y288" i="2"/>
  <c r="O288" i="2" s="1"/>
  <c r="K300" i="2"/>
  <c r="I300" i="2"/>
  <c r="I328" i="2"/>
  <c r="S336" i="2"/>
  <c r="Y352" i="2"/>
  <c r="O352" i="2" s="1"/>
  <c r="X368" i="2"/>
  <c r="I376" i="2"/>
  <c r="U384" i="2"/>
  <c r="I384" i="2" s="1"/>
  <c r="R513" i="2"/>
  <c r="R1141" i="2"/>
  <c r="R1293" i="2"/>
  <c r="R1857" i="2"/>
  <c r="Y1981" i="2"/>
  <c r="W1921" i="2"/>
  <c r="W1901" i="2"/>
  <c r="X1857" i="2"/>
  <c r="Y1849" i="2"/>
  <c r="R1821" i="2"/>
  <c r="V1821" i="2"/>
  <c r="U1821" i="2"/>
  <c r="I1821" i="2" s="1"/>
  <c r="X1821" i="2"/>
  <c r="T1821" i="2"/>
  <c r="X1777" i="2"/>
  <c r="T1777" i="2"/>
  <c r="W1777" i="2"/>
  <c r="S1777" i="2"/>
  <c r="R1777" i="2"/>
  <c r="W1769" i="2"/>
  <c r="T1769" i="2"/>
  <c r="V1769" i="2"/>
  <c r="S1769" i="2"/>
  <c r="R1769" i="2"/>
  <c r="R1753" i="2"/>
  <c r="W1753" i="2"/>
  <c r="T1753" i="2"/>
  <c r="V1753" i="2"/>
  <c r="S1753" i="2"/>
  <c r="V1713" i="2"/>
  <c r="X1705" i="2"/>
  <c r="V1681" i="2"/>
  <c r="V1665" i="2"/>
  <c r="X1657" i="2"/>
  <c r="V1649" i="2"/>
  <c r="X1641" i="2"/>
  <c r="V1633" i="2"/>
  <c r="V1613" i="2"/>
  <c r="W1605" i="2"/>
  <c r="W1581" i="2"/>
  <c r="V1445" i="2"/>
  <c r="X1433" i="2"/>
  <c r="V1425" i="2"/>
  <c r="V1413" i="2"/>
  <c r="V1405" i="2"/>
  <c r="W1397" i="2"/>
  <c r="W1389" i="2"/>
  <c r="W1313" i="2"/>
  <c r="V1305" i="2"/>
  <c r="W1293" i="2"/>
  <c r="V1253" i="2"/>
  <c r="T1253" i="2"/>
  <c r="Y1253" i="2"/>
  <c r="U1253" i="2"/>
  <c r="I1253" i="2" s="1"/>
  <c r="R1253" i="2"/>
  <c r="R1237" i="2"/>
  <c r="V1237" i="2"/>
  <c r="U1237" i="2"/>
  <c r="I1237" i="2" s="1"/>
  <c r="Y1237" i="2"/>
  <c r="T1237" i="2"/>
  <c r="W1229" i="2"/>
  <c r="T1229" i="2"/>
  <c r="V1229" i="2"/>
  <c r="U1229" i="2"/>
  <c r="I1229" i="2" s="1"/>
  <c r="U1185" i="2"/>
  <c r="I1185" i="2" s="1"/>
  <c r="R1161" i="2"/>
  <c r="X1161" i="2"/>
  <c r="T1161" i="2"/>
  <c r="W1161" i="2"/>
  <c r="S1161" i="2"/>
  <c r="R1145" i="2"/>
  <c r="X1145" i="2"/>
  <c r="T1145" i="2"/>
  <c r="W1145" i="2"/>
  <c r="S1145" i="2"/>
  <c r="X1137" i="2"/>
  <c r="T1137" i="2"/>
  <c r="W1137" i="2"/>
  <c r="S1137" i="2"/>
  <c r="R1137" i="2"/>
  <c r="X1129" i="2"/>
  <c r="T1129" i="2"/>
  <c r="R1129" i="2"/>
  <c r="W1129" i="2"/>
  <c r="S1129" i="2"/>
  <c r="W1093" i="2"/>
  <c r="X1085" i="2"/>
  <c r="X1077" i="2"/>
  <c r="Y1069" i="2"/>
  <c r="S1017" i="2"/>
  <c r="S1009" i="2"/>
  <c r="S1001" i="2"/>
  <c r="V989" i="2"/>
  <c r="T989" i="2"/>
  <c r="Y989" i="2"/>
  <c r="S989" i="2"/>
  <c r="R989" i="2"/>
  <c r="S981" i="2"/>
  <c r="W941" i="2"/>
  <c r="V881" i="2"/>
  <c r="R849" i="2"/>
  <c r="X849" i="2"/>
  <c r="T849" i="2"/>
  <c r="W849" i="2"/>
  <c r="S849" i="2"/>
  <c r="X821" i="2"/>
  <c r="U789" i="2"/>
  <c r="I789" i="2" s="1"/>
  <c r="T765" i="2"/>
  <c r="Y765" i="2"/>
  <c r="U765" i="2"/>
  <c r="I765" i="2" s="1"/>
  <c r="X765" i="2"/>
  <c r="S765" i="2"/>
  <c r="R765" i="2"/>
  <c r="S757" i="2"/>
  <c r="R749" i="2"/>
  <c r="Y749" i="2"/>
  <c r="U749" i="2"/>
  <c r="I749" i="2" s="1"/>
  <c r="X749" i="2"/>
  <c r="S749" i="2"/>
  <c r="R741" i="2"/>
  <c r="X741" i="2"/>
  <c r="U741" i="2"/>
  <c r="I741" i="2" s="1"/>
  <c r="W741" i="2"/>
  <c r="S741" i="2"/>
  <c r="S729" i="2"/>
  <c r="R717" i="2"/>
  <c r="Y717" i="2"/>
  <c r="U717" i="2"/>
  <c r="I717" i="2" s="1"/>
  <c r="X717" i="2"/>
  <c r="S717" i="2"/>
  <c r="S701" i="2"/>
  <c r="X625" i="2"/>
  <c r="R597" i="2"/>
  <c r="X597" i="2"/>
  <c r="U597" i="2"/>
  <c r="I597" i="2" s="1"/>
  <c r="Y597" i="2"/>
  <c r="T597" i="2"/>
  <c r="R585" i="2"/>
  <c r="X585" i="2"/>
  <c r="T585" i="2"/>
  <c r="Y585" i="2"/>
  <c r="W585" i="2"/>
  <c r="X577" i="2"/>
  <c r="U577" i="2"/>
  <c r="I577" i="2" s="1"/>
  <c r="R577" i="2"/>
  <c r="Y577" i="2"/>
  <c r="T577" i="2"/>
  <c r="T557" i="2"/>
  <c r="X545" i="2"/>
  <c r="U545" i="2"/>
  <c r="I545" i="2" s="1"/>
  <c r="R545" i="2"/>
  <c r="Y545" i="2"/>
  <c r="T545" i="2"/>
  <c r="R521" i="2"/>
  <c r="X521" i="2"/>
  <c r="W521" i="2"/>
  <c r="Y521" i="2"/>
  <c r="T521" i="2"/>
  <c r="U513" i="2"/>
  <c r="I513" i="2" s="1"/>
  <c r="X497" i="2"/>
  <c r="U497" i="2"/>
  <c r="I497" i="2" s="1"/>
  <c r="R497" i="2"/>
  <c r="W497" i="2"/>
  <c r="T497" i="2"/>
  <c r="R469" i="2"/>
  <c r="X469" i="2"/>
  <c r="U469" i="2"/>
  <c r="I469" i="2" s="1"/>
  <c r="Y469" i="2"/>
  <c r="T469" i="2"/>
  <c r="R10" i="2"/>
  <c r="M10" i="2" s="1"/>
  <c r="X10" i="2"/>
  <c r="X22" i="2"/>
  <c r="X38" i="2"/>
  <c r="T38" i="2"/>
  <c r="W38" i="2"/>
  <c r="V38" i="2"/>
  <c r="S50" i="2"/>
  <c r="X106" i="2"/>
  <c r="U106" i="2"/>
  <c r="I106" i="2" s="1"/>
  <c r="W106" i="2"/>
  <c r="T106" i="2"/>
  <c r="X118" i="2"/>
  <c r="U118" i="2"/>
  <c r="I118" i="2" s="1"/>
  <c r="W118" i="2"/>
  <c r="T118" i="2"/>
  <c r="T122" i="2"/>
  <c r="X138" i="2"/>
  <c r="U138" i="2"/>
  <c r="W138" i="2"/>
  <c r="T138" i="2"/>
  <c r="X150" i="2"/>
  <c r="U150" i="2"/>
  <c r="W150" i="2"/>
  <c r="T150" i="2"/>
  <c r="U158" i="2"/>
  <c r="Y158" i="2"/>
  <c r="O158" i="2" s="1"/>
  <c r="V158" i="2"/>
  <c r="S158" i="2"/>
  <c r="M158" i="2" s="1"/>
  <c r="V186" i="2"/>
  <c r="T186" i="2"/>
  <c r="X186" i="2"/>
  <c r="S186" i="2"/>
  <c r="T194" i="2"/>
  <c r="Y254" i="2"/>
  <c r="O254" i="2" s="1"/>
  <c r="V254" i="2"/>
  <c r="U254" i="2"/>
  <c r="T254" i="2"/>
  <c r="Y278" i="2"/>
  <c r="Y366" i="2"/>
  <c r="O366" i="2" s="1"/>
  <c r="X418" i="2"/>
  <c r="T418" i="2"/>
  <c r="W418" i="2"/>
  <c r="S418" i="2"/>
  <c r="V418" i="2"/>
  <c r="W430" i="2"/>
  <c r="R20" i="2"/>
  <c r="U20" i="2"/>
  <c r="T20" i="2"/>
  <c r="S20" i="2"/>
  <c r="Y20" i="2"/>
  <c r="O20" i="2" s="1"/>
  <c r="X20" i="2"/>
  <c r="R116" i="2"/>
  <c r="T116" i="2"/>
  <c r="Y116" i="2"/>
  <c r="O116" i="2" s="1"/>
  <c r="X116" i="2"/>
  <c r="V116" i="2"/>
  <c r="W116" i="2"/>
  <c r="U116" i="2"/>
  <c r="I116" i="2" s="1"/>
  <c r="R260" i="2"/>
  <c r="U260" i="2"/>
  <c r="W260" i="2"/>
  <c r="S260" i="2"/>
  <c r="Y260" i="2"/>
  <c r="O260" i="2" s="1"/>
  <c r="X260" i="2"/>
  <c r="V260" i="2"/>
  <c r="R356" i="2"/>
  <c r="T356" i="2"/>
  <c r="Y356" i="2"/>
  <c r="W356" i="2"/>
  <c r="V356" i="2"/>
  <c r="X356" i="2"/>
  <c r="U356" i="2"/>
  <c r="I356" i="2" s="1"/>
  <c r="S468" i="2"/>
  <c r="R468" i="2"/>
  <c r="U468" i="2"/>
  <c r="I468" i="2" s="1"/>
  <c r="T468" i="2"/>
  <c r="S532" i="2"/>
  <c r="R532" i="2"/>
  <c r="T532" i="2"/>
  <c r="Y532" i="2"/>
  <c r="X532" i="2"/>
  <c r="S596" i="2"/>
  <c r="R596" i="2"/>
  <c r="T596" i="2"/>
  <c r="Y596" i="2"/>
  <c r="X596" i="2"/>
  <c r="S660" i="2"/>
  <c r="R660" i="2"/>
  <c r="T660" i="2"/>
  <c r="Y660" i="2"/>
  <c r="X660" i="2"/>
  <c r="R724" i="2"/>
  <c r="T724" i="2"/>
  <c r="Y724" i="2"/>
  <c r="X724" i="2"/>
  <c r="S724" i="2"/>
  <c r="S788" i="2"/>
  <c r="R788" i="2"/>
  <c r="T788" i="2"/>
  <c r="S852" i="2"/>
  <c r="R852" i="2"/>
  <c r="W852" i="2"/>
  <c r="X852" i="2"/>
  <c r="S916" i="2"/>
  <c r="R916" i="2"/>
  <c r="W916" i="2"/>
  <c r="X916" i="2"/>
  <c r="S980" i="2"/>
  <c r="R980" i="2"/>
  <c r="W980" i="2"/>
  <c r="X980" i="2"/>
  <c r="R1044" i="2"/>
  <c r="S1044" i="2"/>
  <c r="W1044" i="2"/>
  <c r="X1044" i="2"/>
  <c r="S1108" i="2"/>
  <c r="R1108" i="2"/>
  <c r="W1108" i="2"/>
  <c r="X1108" i="2"/>
  <c r="S1172" i="2"/>
  <c r="R1172" i="2"/>
  <c r="S1236" i="2"/>
  <c r="R1236" i="2"/>
  <c r="S1300" i="2"/>
  <c r="R1300" i="2"/>
  <c r="R1364" i="2"/>
  <c r="S1364" i="2"/>
  <c r="S1428" i="2"/>
  <c r="R1428" i="2"/>
  <c r="S1492" i="2"/>
  <c r="R1492" i="2"/>
  <c r="R1556" i="2"/>
  <c r="S1556" i="2"/>
  <c r="S1620" i="2"/>
  <c r="R1620" i="2"/>
  <c r="S1684" i="2"/>
  <c r="R1684" i="2"/>
  <c r="S1748" i="2"/>
  <c r="R1748" i="2"/>
  <c r="S1812" i="2"/>
  <c r="R1812" i="2"/>
  <c r="S1876" i="2"/>
  <c r="R1876" i="2"/>
  <c r="S1940" i="2"/>
  <c r="R1940" i="2"/>
  <c r="T1993" i="2"/>
  <c r="Y1993" i="2"/>
  <c r="S1993" i="2"/>
  <c r="X1993" i="2"/>
  <c r="W1993" i="2"/>
  <c r="V1993" i="2"/>
  <c r="R1715" i="2"/>
  <c r="R1899" i="2"/>
  <c r="R1979" i="2"/>
  <c r="X1999" i="2"/>
  <c r="Y1991" i="2"/>
  <c r="T1971" i="2"/>
  <c r="U1971" i="2"/>
  <c r="I1971" i="2" s="1"/>
  <c r="Y1971" i="2"/>
  <c r="R1971" i="2"/>
  <c r="W1971" i="2"/>
  <c r="W1951" i="2"/>
  <c r="W1943" i="2"/>
  <c r="Y1931" i="2"/>
  <c r="V1919" i="2"/>
  <c r="T1907" i="2"/>
  <c r="X1907" i="2"/>
  <c r="U1907" i="2"/>
  <c r="I1907" i="2" s="1"/>
  <c r="W1907" i="2"/>
  <c r="S1907" i="2"/>
  <c r="R1907" i="2"/>
  <c r="V1899" i="2"/>
  <c r="W1891" i="2"/>
  <c r="S1851" i="2"/>
  <c r="T1835" i="2"/>
  <c r="X1827" i="2"/>
  <c r="S1807" i="2"/>
  <c r="Y1799" i="2"/>
  <c r="X1779" i="2"/>
  <c r="U1779" i="2"/>
  <c r="I1779" i="2" s="1"/>
  <c r="W1779" i="2"/>
  <c r="T1779" i="2"/>
  <c r="X1763" i="2"/>
  <c r="S1763" i="2"/>
  <c r="T1763" i="2"/>
  <c r="W1763" i="2"/>
  <c r="V1763" i="2"/>
  <c r="R1763" i="2"/>
  <c r="S1755" i="2"/>
  <c r="V1743" i="2"/>
  <c r="Y1719" i="2"/>
  <c r="X1707" i="2"/>
  <c r="U1707" i="2"/>
  <c r="I1707" i="2" s="1"/>
  <c r="W1707" i="2"/>
  <c r="R1707" i="2"/>
  <c r="T1707" i="2"/>
  <c r="U1679" i="2"/>
  <c r="I1679" i="2" s="1"/>
  <c r="X1651" i="2"/>
  <c r="V1643" i="2"/>
  <c r="S1643" i="2"/>
  <c r="W1643" i="2"/>
  <c r="U1643" i="2"/>
  <c r="I1643" i="2" s="1"/>
  <c r="X1631" i="2"/>
  <c r="U1631" i="2"/>
  <c r="I1631" i="2" s="1"/>
  <c r="R1631" i="2"/>
  <c r="W1631" i="2"/>
  <c r="Y1631" i="2"/>
  <c r="S1631" i="2"/>
  <c r="U1623" i="2"/>
  <c r="I1623" i="2" s="1"/>
  <c r="Y1623" i="2"/>
  <c r="T1623" i="2"/>
  <c r="V1623" i="2"/>
  <c r="S1623" i="2"/>
  <c r="W1615" i="2"/>
  <c r="Y1607" i="2"/>
  <c r="Y1587" i="2"/>
  <c r="S1587" i="2"/>
  <c r="T1587" i="2"/>
  <c r="X1587" i="2"/>
  <c r="W1587" i="2"/>
  <c r="V1579" i="2"/>
  <c r="S1579" i="2"/>
  <c r="U1579" i="2"/>
  <c r="I1579" i="2" s="1"/>
  <c r="X1579" i="2"/>
  <c r="T1579" i="2"/>
  <c r="S1571" i="2"/>
  <c r="W1559" i="2"/>
  <c r="W1547" i="2"/>
  <c r="X1535" i="2"/>
  <c r="W1527" i="2"/>
  <c r="W1519" i="2"/>
  <c r="T1511" i="2"/>
  <c r="W1511" i="2"/>
  <c r="V1511" i="2"/>
  <c r="U1511" i="2"/>
  <c r="I1511" i="2" s="1"/>
  <c r="R1511" i="2"/>
  <c r="Y1495" i="2"/>
  <c r="X1487" i="2"/>
  <c r="T1487" i="2"/>
  <c r="R1487" i="2"/>
  <c r="V1487" i="2"/>
  <c r="U1487" i="2"/>
  <c r="I1487" i="2" s="1"/>
  <c r="S1479" i="2"/>
  <c r="X1475" i="2"/>
  <c r="Y1467" i="2"/>
  <c r="U1459" i="2"/>
  <c r="I1459" i="2" s="1"/>
  <c r="W1451" i="2"/>
  <c r="V1443" i="2"/>
  <c r="X1435" i="2"/>
  <c r="W1391" i="2"/>
  <c r="T1391" i="2"/>
  <c r="R1391" i="2"/>
  <c r="X1391" i="2"/>
  <c r="U1391" i="2"/>
  <c r="I1391" i="2" s="1"/>
  <c r="Y1391" i="2"/>
  <c r="S1391" i="2"/>
  <c r="X1347" i="2"/>
  <c r="S1347" i="2"/>
  <c r="V1347" i="2"/>
  <c r="U1347" i="2"/>
  <c r="I1347" i="2" s="1"/>
  <c r="W1347" i="2"/>
  <c r="T1347" i="2"/>
  <c r="T1311" i="2"/>
  <c r="V1303" i="2"/>
  <c r="W1303" i="2"/>
  <c r="T1303" i="2"/>
  <c r="Y1303" i="2"/>
  <c r="S1303" i="2"/>
  <c r="X1195" i="2"/>
  <c r="V1151" i="2"/>
  <c r="Y1143" i="2"/>
  <c r="T1143" i="2"/>
  <c r="U1143" i="2"/>
  <c r="I1143" i="2" s="1"/>
  <c r="W1143" i="2"/>
  <c r="V1143" i="2"/>
  <c r="S1143" i="2"/>
  <c r="X1055" i="2"/>
  <c r="X1047" i="2"/>
  <c r="S1047" i="2"/>
  <c r="W1047" i="2"/>
  <c r="V1047" i="2"/>
  <c r="T1047" i="2"/>
  <c r="Y1035" i="2"/>
  <c r="T1035" i="2"/>
  <c r="U1035" i="2"/>
  <c r="I1035" i="2" s="1"/>
  <c r="R1035" i="2"/>
  <c r="W1035" i="2"/>
  <c r="X1035" i="2"/>
  <c r="S1035" i="2"/>
  <c r="W879" i="2"/>
  <c r="T871" i="2"/>
  <c r="Y871" i="2"/>
  <c r="U871" i="2"/>
  <c r="I871" i="2" s="1"/>
  <c r="V871" i="2"/>
  <c r="W871" i="2"/>
  <c r="S871" i="2"/>
  <c r="X807" i="2"/>
  <c r="X771" i="2"/>
  <c r="Y763" i="2"/>
  <c r="W763" i="2"/>
  <c r="V763" i="2"/>
  <c r="U763" i="2"/>
  <c r="I763" i="2" s="1"/>
  <c r="T763" i="2"/>
  <c r="S763" i="2"/>
  <c r="W703" i="2"/>
  <c r="X703" i="2"/>
  <c r="S703" i="2"/>
  <c r="R703" i="2"/>
  <c r="V703" i="2"/>
  <c r="U703" i="2"/>
  <c r="I703" i="2" s="1"/>
  <c r="T703" i="2"/>
  <c r="V691" i="2"/>
  <c r="W683" i="2"/>
  <c r="U683" i="2"/>
  <c r="I683" i="2" s="1"/>
  <c r="V683" i="2"/>
  <c r="R683" i="2"/>
  <c r="T683" i="2"/>
  <c r="Y683" i="2"/>
  <c r="S683" i="2"/>
  <c r="W643" i="2"/>
  <c r="T643" i="2"/>
  <c r="X643" i="2"/>
  <c r="V643" i="2"/>
  <c r="Y643" i="2"/>
  <c r="S643" i="2"/>
  <c r="X619" i="2"/>
  <c r="X571" i="2"/>
  <c r="V563" i="2"/>
  <c r="S563" i="2"/>
  <c r="X563" i="2"/>
  <c r="T563" i="2"/>
  <c r="R563" i="2"/>
  <c r="Y563" i="2"/>
  <c r="W563" i="2"/>
  <c r="I108" i="2"/>
  <c r="U224" i="2"/>
  <c r="V304" i="2"/>
  <c r="W416" i="2"/>
  <c r="S432" i="2"/>
  <c r="U1993" i="2"/>
  <c r="I1993" i="2" s="1"/>
  <c r="W1913" i="2"/>
  <c r="S1913" i="2"/>
  <c r="V1913" i="2"/>
  <c r="X1913" i="2"/>
  <c r="U1913" i="2"/>
  <c r="I1913" i="2" s="1"/>
  <c r="X1741" i="2"/>
  <c r="U1741" i="2"/>
  <c r="I1741" i="2" s="1"/>
  <c r="V1741" i="2"/>
  <c r="R1741" i="2"/>
  <c r="T1741" i="2"/>
  <c r="Y1741" i="2"/>
  <c r="S1741" i="2"/>
  <c r="V1721" i="2"/>
  <c r="S1721" i="2"/>
  <c r="X1721" i="2"/>
  <c r="U1721" i="2"/>
  <c r="I1721" i="2" s="1"/>
  <c r="Y1721" i="2"/>
  <c r="T1721" i="2"/>
  <c r="R1721" i="2"/>
  <c r="X1697" i="2"/>
  <c r="T1697" i="2"/>
  <c r="R1697" i="2"/>
  <c r="V1697" i="2"/>
  <c r="U1697" i="2"/>
  <c r="I1697" i="2" s="1"/>
  <c r="Y1697" i="2"/>
  <c r="S1697" i="2"/>
  <c r="V1673" i="2"/>
  <c r="V1385" i="2"/>
  <c r="R1261" i="2"/>
  <c r="V1261" i="2"/>
  <c r="T1261" i="2"/>
  <c r="W1261" i="2"/>
  <c r="X1261" i="2"/>
  <c r="S1261" i="2"/>
  <c r="V1165" i="2"/>
  <c r="X1165" i="2"/>
  <c r="T1165" i="2"/>
  <c r="W1165" i="2"/>
  <c r="R1165" i="2"/>
  <c r="S1165" i="2"/>
  <c r="U1165" i="2"/>
  <c r="I1165" i="2" s="1"/>
  <c r="Y1886" i="2"/>
  <c r="W1886" i="2"/>
  <c r="T1886" i="2"/>
  <c r="V1886" i="2"/>
  <c r="U1886" i="2"/>
  <c r="I1886" i="2" s="1"/>
  <c r="S1886" i="2"/>
  <c r="W1722" i="2"/>
  <c r="S1722" i="2"/>
  <c r="V1722" i="2"/>
  <c r="U1722" i="2"/>
  <c r="I1722" i="2" s="1"/>
  <c r="Y1722" i="2"/>
  <c r="T1722" i="2"/>
  <c r="X1706" i="2"/>
  <c r="S1706" i="2"/>
  <c r="W1706" i="2"/>
  <c r="U1706" i="2"/>
  <c r="I1706" i="2" s="1"/>
  <c r="V1706" i="2"/>
  <c r="T1706" i="2"/>
  <c r="U1634" i="2"/>
  <c r="I1634" i="2" s="1"/>
  <c r="V1634" i="2"/>
  <c r="W1634" i="2"/>
  <c r="T1634" i="2"/>
  <c r="Y1634" i="2"/>
  <c r="S1634" i="2"/>
  <c r="W1614" i="2"/>
  <c r="S1614" i="2"/>
  <c r="V1614" i="2"/>
  <c r="U1614" i="2"/>
  <c r="I1614" i="2" s="1"/>
  <c r="Y1614" i="2"/>
  <c r="T1614" i="2"/>
  <c r="V1598" i="2"/>
  <c r="T1554" i="2"/>
  <c r="X1554" i="2"/>
  <c r="S1554" i="2"/>
  <c r="Y1554" i="2"/>
  <c r="X1546" i="2"/>
  <c r="S1546" i="2"/>
  <c r="Y1546" i="2"/>
  <c r="Y1534" i="2"/>
  <c r="U1534" i="2"/>
  <c r="I1534" i="2" s="1"/>
  <c r="V1534" i="2"/>
  <c r="Y1526" i="2"/>
  <c r="T1526" i="2"/>
  <c r="V1526" i="2"/>
  <c r="Y1474" i="2"/>
  <c r="T1474" i="2"/>
  <c r="X1474" i="2"/>
  <c r="Y1466" i="2"/>
  <c r="U1466" i="2"/>
  <c r="I1466" i="2" s="1"/>
  <c r="X1466" i="2"/>
  <c r="V1450" i="2"/>
  <c r="U1450" i="2"/>
  <c r="I1450" i="2" s="1"/>
  <c r="X1450" i="2"/>
  <c r="Y1410" i="2"/>
  <c r="T1410" i="2"/>
  <c r="U1410" i="2"/>
  <c r="I1410" i="2" s="1"/>
  <c r="X1410" i="2"/>
  <c r="Y1402" i="2"/>
  <c r="U1402" i="2"/>
  <c r="I1402" i="2" s="1"/>
  <c r="X1402" i="2"/>
  <c r="V1386" i="2"/>
  <c r="U1386" i="2"/>
  <c r="I1386" i="2" s="1"/>
  <c r="X1386" i="2"/>
  <c r="U1378" i="2"/>
  <c r="I1378" i="2" s="1"/>
  <c r="X1378" i="2"/>
  <c r="S1378" i="2"/>
  <c r="Y1378" i="2"/>
  <c r="X1370" i="2"/>
  <c r="S1370" i="2"/>
  <c r="Y1370" i="2"/>
  <c r="Y1358" i="2"/>
  <c r="U1358" i="2"/>
  <c r="I1358" i="2" s="1"/>
  <c r="W1358" i="2"/>
  <c r="Y1350" i="2"/>
  <c r="U1350" i="2"/>
  <c r="I1350" i="2" s="1"/>
  <c r="W1350" i="2"/>
  <c r="X1326" i="2"/>
  <c r="T1326" i="2"/>
  <c r="W1326" i="2"/>
  <c r="X1318" i="2"/>
  <c r="V1318" i="2"/>
  <c r="W1318" i="2"/>
  <c r="X1266" i="2"/>
  <c r="S1266" i="2"/>
  <c r="Y1266" i="2"/>
  <c r="X1258" i="2"/>
  <c r="S1258" i="2"/>
  <c r="Y1258" i="2"/>
  <c r="Y1246" i="2"/>
  <c r="T1246" i="2"/>
  <c r="V1246" i="2"/>
  <c r="Y1238" i="2"/>
  <c r="U1238" i="2"/>
  <c r="I1238" i="2" s="1"/>
  <c r="V1238" i="2"/>
  <c r="Y1186" i="2"/>
  <c r="T1186" i="2"/>
  <c r="X1186" i="2"/>
  <c r="Y1178" i="2"/>
  <c r="U1178" i="2"/>
  <c r="I1178" i="2" s="1"/>
  <c r="X1178" i="2"/>
  <c r="V1162" i="2"/>
  <c r="U1162" i="2"/>
  <c r="I1162" i="2" s="1"/>
  <c r="X1162" i="2"/>
  <c r="X1134" i="2"/>
  <c r="T1134" i="2"/>
  <c r="W1134" i="2"/>
  <c r="Y1126" i="2"/>
  <c r="T1126" i="2"/>
  <c r="X1126" i="2"/>
  <c r="Y1094" i="2"/>
  <c r="U1094" i="2"/>
  <c r="I1094" i="2" s="1"/>
  <c r="W1094" i="2"/>
  <c r="S1094" i="2"/>
  <c r="V1090" i="2"/>
  <c r="X1090" i="2"/>
  <c r="S1090" i="2"/>
  <c r="X1066" i="2"/>
  <c r="S1066" i="2"/>
  <c r="V1066" i="2"/>
  <c r="U1066" i="2"/>
  <c r="I1066" i="2" s="1"/>
  <c r="Y1046" i="2"/>
  <c r="U1046" i="2"/>
  <c r="I1046" i="2" s="1"/>
  <c r="V1046" i="2"/>
  <c r="S1046" i="2"/>
  <c r="T1042" i="2"/>
  <c r="V1042" i="2"/>
  <c r="X1042" i="2"/>
  <c r="S1042" i="2"/>
  <c r="W942" i="2"/>
  <c r="S942" i="2"/>
  <c r="Y942" i="2"/>
  <c r="T942" i="2"/>
  <c r="W938" i="2"/>
  <c r="S938" i="2"/>
  <c r="Y938" i="2"/>
  <c r="U938" i="2"/>
  <c r="I938" i="2" s="1"/>
  <c r="X822" i="2"/>
  <c r="U822" i="2"/>
  <c r="I822" i="2" s="1"/>
  <c r="Y822" i="2"/>
  <c r="S822" i="2"/>
  <c r="V818" i="2"/>
  <c r="X818" i="2"/>
  <c r="S818" i="2"/>
  <c r="V798" i="2"/>
  <c r="U798" i="2"/>
  <c r="I798" i="2" s="1"/>
  <c r="X798" i="2"/>
  <c r="S798" i="2"/>
  <c r="Y794" i="2"/>
  <c r="T794" i="2"/>
  <c r="W794" i="2"/>
  <c r="S794" i="2"/>
  <c r="Y754" i="2"/>
  <c r="S754" i="2"/>
  <c r="W754" i="2"/>
  <c r="U754" i="2"/>
  <c r="I754" i="2" s="1"/>
  <c r="Y662" i="2"/>
  <c r="S662" i="2"/>
  <c r="X662" i="2"/>
  <c r="U662" i="2"/>
  <c r="I662" i="2" s="1"/>
  <c r="T658" i="2"/>
  <c r="X658" i="2"/>
  <c r="S658" i="2"/>
  <c r="V658" i="2"/>
  <c r="W634" i="2"/>
  <c r="S634" i="2"/>
  <c r="V634" i="2"/>
  <c r="T634" i="2"/>
  <c r="W494" i="2"/>
  <c r="S494" i="2"/>
  <c r="Y494" i="2"/>
  <c r="V494" i="2"/>
  <c r="Y490" i="2"/>
  <c r="S490" i="2"/>
  <c r="X490" i="2"/>
  <c r="U490" i="2"/>
  <c r="I490" i="2" s="1"/>
  <c r="Y486" i="2"/>
  <c r="S486" i="2"/>
  <c r="X486" i="2"/>
  <c r="T486" i="2"/>
  <c r="W482" i="2"/>
  <c r="S482" i="2"/>
  <c r="Y482" i="2"/>
  <c r="U482" i="2"/>
  <c r="I482" i="2" s="1"/>
  <c r="W478" i="2"/>
  <c r="S478" i="2"/>
  <c r="Y478" i="2"/>
  <c r="V478" i="2"/>
  <c r="Y13" i="2"/>
  <c r="O13" i="2" s="1"/>
  <c r="U13" i="2"/>
  <c r="V13" i="2"/>
  <c r="T13" i="2"/>
  <c r="R45" i="2"/>
  <c r="Y45" i="2"/>
  <c r="O45" i="2" s="1"/>
  <c r="U45" i="2"/>
  <c r="V45" i="2"/>
  <c r="T45" i="2"/>
  <c r="R49" i="2"/>
  <c r="X49" i="2"/>
  <c r="T49" i="2"/>
  <c r="V49" i="2"/>
  <c r="S49" i="2"/>
  <c r="R101" i="2"/>
  <c r="Y101" i="2"/>
  <c r="O101" i="2" s="1"/>
  <c r="T101" i="2"/>
  <c r="X101" i="2"/>
  <c r="U101" i="2"/>
  <c r="W101" i="2"/>
  <c r="S101" i="2"/>
  <c r="R109" i="2"/>
  <c r="V109" i="2"/>
  <c r="T109" i="2"/>
  <c r="W109" i="2"/>
  <c r="S109" i="2"/>
  <c r="Y109" i="2"/>
  <c r="O109" i="2" s="1"/>
  <c r="U109" i="2"/>
  <c r="R181" i="2"/>
  <c r="X181" i="2"/>
  <c r="U181" i="2"/>
  <c r="Y181" i="2"/>
  <c r="O181" i="2" s="1"/>
  <c r="T181" i="2"/>
  <c r="W181" i="2"/>
  <c r="S181" i="2"/>
  <c r="R189" i="2"/>
  <c r="T189" i="2"/>
  <c r="V189" i="2"/>
  <c r="S189" i="2"/>
  <c r="U189" i="2"/>
  <c r="Y189" i="2"/>
  <c r="O189" i="2" s="1"/>
  <c r="W189" i="2"/>
  <c r="R237" i="2"/>
  <c r="V237" i="2"/>
  <c r="T237" i="2"/>
  <c r="W237" i="2"/>
  <c r="S237" i="2"/>
  <c r="Y237" i="2"/>
  <c r="U237" i="2"/>
  <c r="I237" i="2" s="1"/>
  <c r="R289" i="2"/>
  <c r="V289" i="2"/>
  <c r="S289" i="2"/>
  <c r="X289" i="2"/>
  <c r="U289" i="2"/>
  <c r="Y289" i="2"/>
  <c r="O289" i="2" s="1"/>
  <c r="T289" i="2"/>
  <c r="R301" i="2"/>
  <c r="V301" i="2"/>
  <c r="T301" i="2"/>
  <c r="W301" i="2"/>
  <c r="S301" i="2"/>
  <c r="Y301" i="2"/>
  <c r="U301" i="2"/>
  <c r="I301" i="2" s="1"/>
  <c r="R409" i="2"/>
  <c r="U409" i="2"/>
  <c r="X409" i="2"/>
  <c r="W409" i="2"/>
  <c r="Y409" i="2"/>
  <c r="O409" i="2" s="1"/>
  <c r="T409" i="2"/>
  <c r="X1945" i="2"/>
  <c r="Y1945" i="2"/>
  <c r="U1945" i="2"/>
  <c r="I1945" i="2" s="1"/>
  <c r="W1945" i="2"/>
  <c r="S1945" i="2"/>
  <c r="T1945" i="2"/>
  <c r="V1917" i="2"/>
  <c r="U1917" i="2"/>
  <c r="I1917" i="2" s="1"/>
  <c r="X1917" i="2"/>
  <c r="T1917" i="2"/>
  <c r="Y1917" i="2"/>
  <c r="S1917" i="2"/>
  <c r="R1917" i="2"/>
  <c r="V1845" i="2"/>
  <c r="U1845" i="2"/>
  <c r="I1845" i="2" s="1"/>
  <c r="Y1845" i="2"/>
  <c r="T1845" i="2"/>
  <c r="X1845" i="2"/>
  <c r="S1845" i="2"/>
  <c r="Y1537" i="2"/>
  <c r="U1537" i="2"/>
  <c r="I1537" i="2" s="1"/>
  <c r="X1537" i="2"/>
  <c r="T1537" i="2"/>
  <c r="W1537" i="2"/>
  <c r="S1537" i="2"/>
  <c r="Y1521" i="2"/>
  <c r="U1521" i="2"/>
  <c r="I1521" i="2" s="1"/>
  <c r="R1521" i="2"/>
  <c r="X1521" i="2"/>
  <c r="T1521" i="2"/>
  <c r="W1521" i="2"/>
  <c r="S1521" i="2"/>
  <c r="V1477" i="2"/>
  <c r="T1477" i="2"/>
  <c r="R1477" i="2"/>
  <c r="Y1477" i="2"/>
  <c r="U1477" i="2"/>
  <c r="I1477" i="2" s="1"/>
  <c r="X1477" i="2"/>
  <c r="S1477" i="2"/>
  <c r="V1285" i="2"/>
  <c r="T1285" i="2"/>
  <c r="Y1285" i="2"/>
  <c r="U1285" i="2"/>
  <c r="I1285" i="2" s="1"/>
  <c r="X1285" i="2"/>
  <c r="S1285" i="2"/>
  <c r="Y873" i="2"/>
  <c r="T873" i="2"/>
  <c r="X873" i="2"/>
  <c r="U873" i="2"/>
  <c r="I873" i="2" s="1"/>
  <c r="W873" i="2"/>
  <c r="S873" i="2"/>
  <c r="V841" i="2"/>
  <c r="U841" i="2"/>
  <c r="I841" i="2" s="1"/>
  <c r="Y841" i="2"/>
  <c r="T841" i="2"/>
  <c r="X841" i="2"/>
  <c r="S841" i="2"/>
  <c r="X753" i="2"/>
  <c r="U753" i="2"/>
  <c r="I753" i="2" s="1"/>
  <c r="W753" i="2"/>
  <c r="T753" i="2"/>
  <c r="V753" i="2"/>
  <c r="S753" i="2"/>
  <c r="U238" i="2"/>
  <c r="I238" i="2" s="1"/>
  <c r="Y238" i="2"/>
  <c r="V238" i="2"/>
  <c r="X238" i="2"/>
  <c r="T238" i="2"/>
  <c r="X342" i="2"/>
  <c r="T342" i="2"/>
  <c r="W342" i="2"/>
  <c r="U342" i="2"/>
  <c r="Y342" i="2"/>
  <c r="O342" i="2" s="1"/>
  <c r="S342" i="2"/>
  <c r="R1841" i="2"/>
  <c r="R805" i="2"/>
  <c r="R279" i="2"/>
  <c r="R1953" i="2"/>
  <c r="S51" i="2"/>
  <c r="R199" i="2"/>
  <c r="R1729" i="2"/>
  <c r="T82" i="2"/>
  <c r="X1407" i="2"/>
  <c r="S1407" i="2"/>
  <c r="R1407" i="2"/>
  <c r="V1407" i="2"/>
  <c r="X1399" i="2"/>
  <c r="S1399" i="2"/>
  <c r="Y1399" i="2"/>
  <c r="W1379" i="2"/>
  <c r="V1379" i="2"/>
  <c r="U1379" i="2"/>
  <c r="I1379" i="2" s="1"/>
  <c r="X1371" i="2"/>
  <c r="U1371" i="2"/>
  <c r="I1371" i="2" s="1"/>
  <c r="W1371" i="2"/>
  <c r="X1327" i="2"/>
  <c r="T1327" i="2"/>
  <c r="R1327" i="2"/>
  <c r="W1327" i="2"/>
  <c r="Y1319" i="2"/>
  <c r="U1319" i="2"/>
  <c r="I1319" i="2" s="1"/>
  <c r="X1319" i="2"/>
  <c r="X1287" i="2"/>
  <c r="S1287" i="2"/>
  <c r="Y1287" i="2"/>
  <c r="X1267" i="2"/>
  <c r="U1267" i="2"/>
  <c r="I1267" i="2" s="1"/>
  <c r="Y1267" i="2"/>
  <c r="X1259" i="2"/>
  <c r="U1259" i="2"/>
  <c r="I1259" i="2" s="1"/>
  <c r="V1259" i="2"/>
  <c r="V1235" i="2"/>
  <c r="T1235" i="2"/>
  <c r="W1235" i="2"/>
  <c r="X1227" i="2"/>
  <c r="W1227" i="2"/>
  <c r="V1227" i="2"/>
  <c r="X1183" i="2"/>
  <c r="U1183" i="2"/>
  <c r="I1183" i="2" s="1"/>
  <c r="R1183" i="2"/>
  <c r="V1183" i="2"/>
  <c r="Y1175" i="2"/>
  <c r="T1175" i="2"/>
  <c r="X1175" i="2"/>
  <c r="T1159" i="2"/>
  <c r="X1159" i="2"/>
  <c r="S1159" i="2"/>
  <c r="Y1159" i="2"/>
  <c r="V1139" i="2"/>
  <c r="U1139" i="2"/>
  <c r="I1139" i="2" s="1"/>
  <c r="Y1139" i="2"/>
  <c r="Y1131" i="2"/>
  <c r="U1131" i="2"/>
  <c r="I1131" i="2" s="1"/>
  <c r="V1131" i="2"/>
  <c r="W1115" i="2"/>
  <c r="S1115" i="2"/>
  <c r="X1115" i="2"/>
  <c r="Y1087" i="2"/>
  <c r="T1087" i="2"/>
  <c r="R1087" i="2"/>
  <c r="V1087" i="2"/>
  <c r="U1079" i="2"/>
  <c r="I1079" i="2" s="1"/>
  <c r="V1079" i="2"/>
  <c r="X1079" i="2"/>
  <c r="V1043" i="2"/>
  <c r="T1043" i="2"/>
  <c r="W1043" i="2"/>
  <c r="W1007" i="2"/>
  <c r="S1007" i="2"/>
  <c r="R1007" i="2"/>
  <c r="X1007" i="2"/>
  <c r="T999" i="2"/>
  <c r="X999" i="2"/>
  <c r="S999" i="2"/>
  <c r="Y999" i="2"/>
  <c r="Y987" i="2"/>
  <c r="U987" i="2"/>
  <c r="I987" i="2" s="1"/>
  <c r="W987" i="2"/>
  <c r="X951" i="2"/>
  <c r="T951" i="2"/>
  <c r="W951" i="2"/>
  <c r="X943" i="2"/>
  <c r="T943" i="2"/>
  <c r="R943" i="2"/>
  <c r="W943" i="2"/>
  <c r="Y935" i="2"/>
  <c r="U935" i="2"/>
  <c r="I935" i="2" s="1"/>
  <c r="X935" i="2"/>
  <c r="T903" i="2"/>
  <c r="X903" i="2"/>
  <c r="S903" i="2"/>
  <c r="Y903" i="2"/>
  <c r="X867" i="2"/>
  <c r="V831" i="2"/>
  <c r="S831" i="2"/>
  <c r="R831" i="2"/>
  <c r="X831" i="2"/>
  <c r="W823" i="2"/>
  <c r="S823" i="2"/>
  <c r="X823" i="2"/>
  <c r="V803" i="2"/>
  <c r="U803" i="2"/>
  <c r="I803" i="2" s="1"/>
  <c r="W803" i="2"/>
  <c r="X779" i="2"/>
  <c r="S779" i="2"/>
  <c r="Y779" i="2"/>
  <c r="Y759" i="2"/>
  <c r="U759" i="2"/>
  <c r="I759" i="2" s="1"/>
  <c r="W759" i="2"/>
  <c r="X751" i="2"/>
  <c r="U751" i="2"/>
  <c r="I751" i="2" s="1"/>
  <c r="R751" i="2"/>
  <c r="Y751" i="2"/>
  <c r="T743" i="2"/>
  <c r="V743" i="2"/>
  <c r="X743" i="2"/>
  <c r="W699" i="2"/>
  <c r="T699" i="2"/>
  <c r="X699" i="2"/>
  <c r="X651" i="2"/>
  <c r="S651" i="2"/>
  <c r="Y651" i="2"/>
  <c r="Y607" i="2"/>
  <c r="V607" i="2"/>
  <c r="R607" i="2"/>
  <c r="W607" i="2"/>
  <c r="Y599" i="2"/>
  <c r="V599" i="2"/>
  <c r="W599" i="2"/>
  <c r="V591" i="2"/>
  <c r="R591" i="2"/>
  <c r="W591" i="2"/>
  <c r="Y591" i="2"/>
  <c r="X543" i="2"/>
  <c r="T543" i="2"/>
  <c r="R543" i="2"/>
  <c r="U543" i="2"/>
  <c r="I543" i="2" s="1"/>
  <c r="X535" i="2"/>
  <c r="T535" i="2"/>
  <c r="W535" i="2"/>
  <c r="V527" i="2"/>
  <c r="X527" i="2"/>
  <c r="T527" i="2"/>
  <c r="R527" i="2"/>
  <c r="Y527" i="2"/>
  <c r="U483" i="2"/>
  <c r="I483" i="2" s="1"/>
  <c r="S483" i="2"/>
  <c r="W483" i="2"/>
  <c r="U475" i="2"/>
  <c r="I475" i="2" s="1"/>
  <c r="S475" i="2"/>
  <c r="X475" i="2"/>
  <c r="W467" i="2"/>
  <c r="S467" i="2"/>
  <c r="U467" i="2"/>
  <c r="I467" i="2" s="1"/>
  <c r="X459" i="2"/>
  <c r="S459" i="2"/>
  <c r="Y459" i="2"/>
  <c r="V1969" i="2"/>
  <c r="T1969" i="2"/>
  <c r="X1969" i="2"/>
  <c r="X1877" i="2"/>
  <c r="S1877" i="2"/>
  <c r="Y1877" i="2"/>
  <c r="R1637" i="2"/>
  <c r="V1637" i="2"/>
  <c r="T1637" i="2"/>
  <c r="X1637" i="2"/>
  <c r="R1597" i="2"/>
  <c r="V1597" i="2"/>
  <c r="U1597" i="2"/>
  <c r="I1597" i="2" s="1"/>
  <c r="T1597" i="2"/>
  <c r="Y1597" i="2"/>
  <c r="V1577" i="2"/>
  <c r="S1577" i="2"/>
  <c r="R1577" i="2"/>
  <c r="W1577" i="2"/>
  <c r="V1485" i="2"/>
  <c r="T1485" i="2"/>
  <c r="Y1485" i="2"/>
  <c r="Y1357" i="2"/>
  <c r="S1357" i="2"/>
  <c r="U1357" i="2"/>
  <c r="I1357" i="2" s="1"/>
  <c r="Y1345" i="2"/>
  <c r="U1345" i="2"/>
  <c r="I1345" i="2" s="1"/>
  <c r="W1345" i="2"/>
  <c r="R1249" i="2"/>
  <c r="W1249" i="2"/>
  <c r="S1249" i="2"/>
  <c r="X1249" i="2"/>
  <c r="X985" i="2"/>
  <c r="T985" i="2"/>
  <c r="W985" i="2"/>
  <c r="R965" i="2"/>
  <c r="Y965" i="2"/>
  <c r="U965" i="2"/>
  <c r="I965" i="2" s="1"/>
  <c r="X965" i="2"/>
  <c r="V905" i="2"/>
  <c r="U905" i="2"/>
  <c r="I905" i="2" s="1"/>
  <c r="X905" i="2"/>
  <c r="R817" i="2"/>
  <c r="V817" i="2"/>
  <c r="S817" i="2"/>
  <c r="W817" i="2"/>
  <c r="V745" i="2"/>
  <c r="S745" i="2"/>
  <c r="Y745" i="2"/>
  <c r="W725" i="2"/>
  <c r="S725" i="2"/>
  <c r="Y725" i="2"/>
  <c r="Y649" i="2"/>
  <c r="T649" i="2"/>
  <c r="V649" i="2"/>
  <c r="Y617" i="2"/>
  <c r="W617" i="2"/>
  <c r="V617" i="2"/>
  <c r="Y601" i="2"/>
  <c r="T601" i="2"/>
  <c r="V601" i="2"/>
  <c r="T573" i="2"/>
  <c r="R573" i="2"/>
  <c r="Y573" i="2"/>
  <c r="W573" i="2"/>
  <c r="X573" i="2"/>
  <c r="R501" i="2"/>
  <c r="Y501" i="2"/>
  <c r="T501" i="2"/>
  <c r="W501" i="2"/>
  <c r="V457" i="2"/>
  <c r="S457" i="2"/>
  <c r="Y457" i="2"/>
  <c r="Y74" i="2"/>
  <c r="O74" i="2" s="1"/>
  <c r="S74" i="2"/>
  <c r="W74" i="2"/>
  <c r="X110" i="2"/>
  <c r="X302" i="2"/>
  <c r="T302" i="2"/>
  <c r="Y302" i="2"/>
  <c r="O302" i="2" s="1"/>
  <c r="V1126" i="2"/>
  <c r="T263" i="2"/>
  <c r="S419" i="2"/>
  <c r="M88" i="2"/>
  <c r="W1978" i="2"/>
  <c r="S1978" i="2"/>
  <c r="X1978" i="2"/>
  <c r="W1926" i="2"/>
  <c r="S1926" i="2"/>
  <c r="X1926" i="2"/>
  <c r="Y1918" i="2"/>
  <c r="U1918" i="2"/>
  <c r="I1918" i="2" s="1"/>
  <c r="X1918" i="2"/>
  <c r="Y1910" i="2"/>
  <c r="T1910" i="2"/>
  <c r="X1910" i="2"/>
  <c r="Y1882" i="2"/>
  <c r="U1882" i="2"/>
  <c r="I1882" i="2" s="1"/>
  <c r="W1882" i="2"/>
  <c r="V1866" i="2"/>
  <c r="U1866" i="2"/>
  <c r="I1866" i="2" s="1"/>
  <c r="X1866" i="2"/>
  <c r="X1838" i="2"/>
  <c r="X1822" i="2"/>
  <c r="S1822" i="2"/>
  <c r="Y1822" i="2"/>
  <c r="W1774" i="2"/>
  <c r="S1774" i="2"/>
  <c r="X1774" i="2"/>
  <c r="U1762" i="2"/>
  <c r="I1762" i="2" s="1"/>
  <c r="X1762" i="2"/>
  <c r="S1762" i="2"/>
  <c r="Y1762" i="2"/>
  <c r="Y1750" i="2"/>
  <c r="U1750" i="2"/>
  <c r="I1750" i="2" s="1"/>
  <c r="V1750" i="2"/>
  <c r="V1738" i="2"/>
  <c r="T1738" i="2"/>
  <c r="Y1738" i="2"/>
  <c r="W1730" i="2"/>
  <c r="T1730" i="2"/>
  <c r="Y1730" i="2"/>
  <c r="X1710" i="2"/>
  <c r="T1710" i="2"/>
  <c r="W1710" i="2"/>
  <c r="V1626" i="2"/>
  <c r="T1626" i="2"/>
  <c r="X1626" i="2"/>
  <c r="W1606" i="2"/>
  <c r="S1606" i="2"/>
  <c r="X1606" i="2"/>
  <c r="V1586" i="2"/>
  <c r="T1586" i="2"/>
  <c r="X1586" i="2"/>
  <c r="V1566" i="2"/>
  <c r="S1566" i="2"/>
  <c r="X1566" i="2"/>
  <c r="U1554" i="2"/>
  <c r="I1554" i="2" s="1"/>
  <c r="X1550" i="2"/>
  <c r="V1550" i="2"/>
  <c r="W1550" i="2"/>
  <c r="T1546" i="2"/>
  <c r="X1542" i="2"/>
  <c r="T1542" i="2"/>
  <c r="W1542" i="2"/>
  <c r="S1534" i="2"/>
  <c r="X1534" i="2"/>
  <c r="S1526" i="2"/>
  <c r="X1526" i="2"/>
  <c r="X1490" i="2"/>
  <c r="S1490" i="2"/>
  <c r="Y1490" i="2"/>
  <c r="X1482" i="2"/>
  <c r="S1482" i="2"/>
  <c r="Y1482" i="2"/>
  <c r="S1474" i="2"/>
  <c r="Y1470" i="2"/>
  <c r="U1470" i="2"/>
  <c r="I1470" i="2" s="1"/>
  <c r="V1470" i="2"/>
  <c r="S1466" i="2"/>
  <c r="Y1462" i="2"/>
  <c r="T1462" i="2"/>
  <c r="V1462" i="2"/>
  <c r="S1450" i="2"/>
  <c r="Y1450" i="2"/>
  <c r="T1426" i="2"/>
  <c r="X1426" i="2"/>
  <c r="S1426" i="2"/>
  <c r="Y1426" i="2"/>
  <c r="X1418" i="2"/>
  <c r="S1418" i="2"/>
  <c r="Y1418" i="2"/>
  <c r="S1410" i="2"/>
  <c r="Y1406" i="2"/>
  <c r="U1406" i="2"/>
  <c r="I1406" i="2" s="1"/>
  <c r="V1406" i="2"/>
  <c r="S1402" i="2"/>
  <c r="S1386" i="2"/>
  <c r="Y1386" i="2"/>
  <c r="T1378" i="2"/>
  <c r="X1374" i="2"/>
  <c r="W1374" i="2"/>
  <c r="V1374" i="2"/>
  <c r="U1370" i="2"/>
  <c r="I1370" i="2" s="1"/>
  <c r="X1366" i="2"/>
  <c r="T1366" i="2"/>
  <c r="V1366" i="2"/>
  <c r="S1358" i="2"/>
  <c r="X1358" i="2"/>
  <c r="S1350" i="2"/>
  <c r="X1350" i="2"/>
  <c r="S1326" i="2"/>
  <c r="Y1326" i="2"/>
  <c r="S1318" i="2"/>
  <c r="Y1318" i="2"/>
  <c r="T1298" i="2"/>
  <c r="V1298" i="2"/>
  <c r="X1298" i="2"/>
  <c r="V1278" i="2"/>
  <c r="S1278" i="2"/>
  <c r="X1278" i="2"/>
  <c r="U1266" i="2"/>
  <c r="I1266" i="2" s="1"/>
  <c r="X1262" i="2"/>
  <c r="T1262" i="2"/>
  <c r="W1262" i="2"/>
  <c r="T1258" i="2"/>
  <c r="X1254" i="2"/>
  <c r="V1254" i="2"/>
  <c r="W1254" i="2"/>
  <c r="S1246" i="2"/>
  <c r="X1246" i="2"/>
  <c r="S1238" i="2"/>
  <c r="X1238" i="2"/>
  <c r="X1202" i="2"/>
  <c r="S1202" i="2"/>
  <c r="Y1202" i="2"/>
  <c r="X1194" i="2"/>
  <c r="S1194" i="2"/>
  <c r="Y1194" i="2"/>
  <c r="S1186" i="2"/>
  <c r="Y1182" i="2"/>
  <c r="U1182" i="2"/>
  <c r="I1182" i="2" s="1"/>
  <c r="V1182" i="2"/>
  <c r="S1178" i="2"/>
  <c r="Y1174" i="2"/>
  <c r="U1174" i="2"/>
  <c r="I1174" i="2" s="1"/>
  <c r="V1174" i="2"/>
  <c r="S1162" i="2"/>
  <c r="Y1162" i="2"/>
  <c r="S1134" i="2"/>
  <c r="Y1134" i="2"/>
  <c r="S1126" i="2"/>
  <c r="U1122" i="2"/>
  <c r="I1122" i="2" s="1"/>
  <c r="V1122" i="2"/>
  <c r="X1122" i="2"/>
  <c r="Y1102" i="2"/>
  <c r="U1102" i="2"/>
  <c r="I1102" i="2" s="1"/>
  <c r="W1102" i="2"/>
  <c r="S1102" i="2"/>
  <c r="T1094" i="2"/>
  <c r="T1090" i="2"/>
  <c r="V1082" i="2"/>
  <c r="T1082" i="2"/>
  <c r="X1082" i="2"/>
  <c r="S1082" i="2"/>
  <c r="X1074" i="2"/>
  <c r="S1074" i="2"/>
  <c r="V1074" i="2"/>
  <c r="T1074" i="2"/>
  <c r="T1066" i="2"/>
  <c r="Y1054" i="2"/>
  <c r="U1054" i="2"/>
  <c r="I1054" i="2" s="1"/>
  <c r="V1054" i="2"/>
  <c r="S1054" i="2"/>
  <c r="T1046" i="2"/>
  <c r="U1042" i="2"/>
  <c r="I1042" i="2" s="1"/>
  <c r="V1034" i="2"/>
  <c r="U1034" i="2"/>
  <c r="I1034" i="2" s="1"/>
  <c r="X1034" i="2"/>
  <c r="S1034" i="2"/>
  <c r="U942" i="2"/>
  <c r="I942" i="2" s="1"/>
  <c r="T938" i="2"/>
  <c r="W930" i="2"/>
  <c r="S930" i="2"/>
  <c r="Y930" i="2"/>
  <c r="U930" i="2"/>
  <c r="I930" i="2" s="1"/>
  <c r="Y906" i="2"/>
  <c r="U906" i="2"/>
  <c r="I906" i="2" s="1"/>
  <c r="W906" i="2"/>
  <c r="S906" i="2"/>
  <c r="Y902" i="2"/>
  <c r="U902" i="2"/>
  <c r="I902" i="2" s="1"/>
  <c r="W902" i="2"/>
  <c r="S902" i="2"/>
  <c r="Y898" i="2"/>
  <c r="U898" i="2"/>
  <c r="I898" i="2" s="1"/>
  <c r="W898" i="2"/>
  <c r="S898" i="2"/>
  <c r="Y894" i="2"/>
  <c r="T894" i="2"/>
  <c r="V894" i="2"/>
  <c r="S894" i="2"/>
  <c r="W866" i="2"/>
  <c r="S866" i="2"/>
  <c r="Y866" i="2"/>
  <c r="U866" i="2"/>
  <c r="I866" i="2" s="1"/>
  <c r="Y842" i="2"/>
  <c r="U842" i="2"/>
  <c r="I842" i="2" s="1"/>
  <c r="W842" i="2"/>
  <c r="S842" i="2"/>
  <c r="Y838" i="2"/>
  <c r="U838" i="2"/>
  <c r="I838" i="2" s="1"/>
  <c r="W838" i="2"/>
  <c r="S838" i="2"/>
  <c r="Y834" i="2"/>
  <c r="U834" i="2"/>
  <c r="I834" i="2" s="1"/>
  <c r="W834" i="2"/>
  <c r="S834" i="2"/>
  <c r="Y830" i="2"/>
  <c r="T830" i="2"/>
  <c r="W830" i="2"/>
  <c r="S830" i="2"/>
  <c r="T822" i="2"/>
  <c r="U818" i="2"/>
  <c r="I818" i="2" s="1"/>
  <c r="T798" i="2"/>
  <c r="U794" i="2"/>
  <c r="I794" i="2" s="1"/>
  <c r="X782" i="2"/>
  <c r="S782" i="2"/>
  <c r="T782" i="2"/>
  <c r="W762" i="2"/>
  <c r="S762" i="2"/>
  <c r="V762" i="2"/>
  <c r="T762" i="2"/>
  <c r="V754" i="2"/>
  <c r="V722" i="2"/>
  <c r="X722" i="2"/>
  <c r="S722" i="2"/>
  <c r="T662" i="2"/>
  <c r="U658" i="2"/>
  <c r="I658" i="2" s="1"/>
  <c r="U634" i="2"/>
  <c r="I634" i="2" s="1"/>
  <c r="Y622" i="2"/>
  <c r="V622" i="2"/>
  <c r="W622" i="2"/>
  <c r="S622" i="2"/>
  <c r="X618" i="2"/>
  <c r="U618" i="2"/>
  <c r="I618" i="2" s="1"/>
  <c r="Y618" i="2"/>
  <c r="S618" i="2"/>
  <c r="Y614" i="2"/>
  <c r="W614" i="2"/>
  <c r="S614" i="2"/>
  <c r="T494" i="2"/>
  <c r="T490" i="2"/>
  <c r="V486" i="2"/>
  <c r="T482" i="2"/>
  <c r="T478" i="2"/>
  <c r="R5" i="2"/>
  <c r="M5" i="2" s="1"/>
  <c r="W5" i="2"/>
  <c r="S5" i="2"/>
  <c r="U5" i="2"/>
  <c r="T5" i="2"/>
  <c r="W13" i="2"/>
  <c r="R33" i="2"/>
  <c r="Y33" i="2"/>
  <c r="O33" i="2" s="1"/>
  <c r="T33" i="2"/>
  <c r="V33" i="2"/>
  <c r="S33" i="2"/>
  <c r="R37" i="2"/>
  <c r="W37" i="2"/>
  <c r="S37" i="2"/>
  <c r="Y37" i="2"/>
  <c r="O37" i="2" s="1"/>
  <c r="T37" i="2"/>
  <c r="W45" i="2"/>
  <c r="U49" i="2"/>
  <c r="V101" i="2"/>
  <c r="X109" i="2"/>
  <c r="R137" i="2"/>
  <c r="U137" i="2"/>
  <c r="I137" i="2" s="1"/>
  <c r="X137" i="2"/>
  <c r="W137" i="2"/>
  <c r="Y137" i="2"/>
  <c r="T137" i="2"/>
  <c r="V181" i="2"/>
  <c r="X189" i="2"/>
  <c r="X237" i="2"/>
  <c r="W289" i="2"/>
  <c r="X301" i="2"/>
  <c r="R329" i="2"/>
  <c r="U329" i="2"/>
  <c r="X329" i="2"/>
  <c r="W329" i="2"/>
  <c r="Y329" i="2"/>
  <c r="O329" i="2" s="1"/>
  <c r="T329" i="2"/>
  <c r="V409" i="2"/>
  <c r="V1945" i="2"/>
  <c r="W1917" i="2"/>
  <c r="W1845" i="2"/>
  <c r="V1677" i="2"/>
  <c r="T1677" i="2"/>
  <c r="X1677" i="2"/>
  <c r="Y1677" i="2"/>
  <c r="S1677" i="2"/>
  <c r="V1537" i="2"/>
  <c r="V1521" i="2"/>
  <c r="W1477" i="2"/>
  <c r="V1437" i="2"/>
  <c r="U1437" i="2"/>
  <c r="I1437" i="2" s="1"/>
  <c r="X1437" i="2"/>
  <c r="Y1437" i="2"/>
  <c r="S1437" i="2"/>
  <c r="Y1361" i="2"/>
  <c r="U1361" i="2"/>
  <c r="I1361" i="2" s="1"/>
  <c r="X1361" i="2"/>
  <c r="T1361" i="2"/>
  <c r="W1361" i="2"/>
  <c r="S1361" i="2"/>
  <c r="W1285" i="2"/>
  <c r="W1117" i="2"/>
  <c r="U1117" i="2"/>
  <c r="I1117" i="2" s="1"/>
  <c r="V1117" i="2"/>
  <c r="Y1117" i="2"/>
  <c r="S1117" i="2"/>
  <c r="V873" i="2"/>
  <c r="W841" i="2"/>
  <c r="Y753" i="2"/>
  <c r="X202" i="2"/>
  <c r="U202" i="2"/>
  <c r="I202" i="2" s="1"/>
  <c r="W202" i="2"/>
  <c r="T202" i="2"/>
  <c r="Y202" i="2"/>
  <c r="S202" i="2"/>
  <c r="W238" i="2"/>
  <c r="W274" i="2"/>
  <c r="S274" i="2"/>
  <c r="T274" i="2"/>
  <c r="V274" i="2"/>
  <c r="Y274" i="2"/>
  <c r="O274" i="2" s="1"/>
  <c r="U274" i="2"/>
  <c r="V342" i="2"/>
  <c r="V378" i="2"/>
  <c r="T378" i="2"/>
  <c r="X378" i="2"/>
  <c r="U378" i="2"/>
  <c r="I378" i="2" s="1"/>
  <c r="W378" i="2"/>
  <c r="S378" i="2"/>
  <c r="R725" i="2"/>
  <c r="S1960" i="2"/>
  <c r="S1304" i="2"/>
  <c r="S632" i="2"/>
  <c r="R103" i="2"/>
  <c r="S1384" i="2"/>
  <c r="S1144" i="2"/>
  <c r="R255" i="2"/>
  <c r="S19" i="2"/>
  <c r="R19" i="2"/>
  <c r="V19" i="2"/>
  <c r="V55" i="2"/>
  <c r="W103" i="2"/>
  <c r="V139" i="2"/>
  <c r="U143" i="2"/>
  <c r="R143" i="2"/>
  <c r="W143" i="2"/>
  <c r="W167" i="2"/>
  <c r="K167" i="2" s="1"/>
  <c r="X199" i="2"/>
  <c r="U223" i="2"/>
  <c r="U227" i="2"/>
  <c r="W263" i="2"/>
  <c r="K263" i="2" s="1"/>
  <c r="W295" i="2"/>
  <c r="K295" i="2" s="1"/>
  <c r="V331" i="2"/>
  <c r="K331" i="2" s="1"/>
  <c r="S335" i="2"/>
  <c r="S339" i="2"/>
  <c r="R339" i="2"/>
  <c r="W339" i="2"/>
  <c r="U375" i="2"/>
  <c r="I375" i="2" s="1"/>
  <c r="U379" i="2"/>
  <c r="V383" i="2"/>
  <c r="W423" i="2"/>
  <c r="I423" i="2" s="1"/>
  <c r="K88" i="2"/>
  <c r="K120" i="2"/>
  <c r="I148" i="2"/>
  <c r="I264" i="2"/>
  <c r="K412" i="2"/>
  <c r="I412" i="2"/>
  <c r="V1989" i="2"/>
  <c r="W1953" i="2"/>
  <c r="W1933" i="2"/>
  <c r="W1797" i="2"/>
  <c r="W1745" i="2"/>
  <c r="W1729" i="2"/>
  <c r="W1693" i="2"/>
  <c r="V1569" i="2"/>
  <c r="X1545" i="2"/>
  <c r="X1513" i="2"/>
  <c r="X1497" i="2"/>
  <c r="U1481" i="2"/>
  <c r="I1481" i="2" s="1"/>
  <c r="V1473" i="2"/>
  <c r="V1377" i="2"/>
  <c r="V1337" i="2"/>
  <c r="W1325" i="2"/>
  <c r="V1209" i="2"/>
  <c r="W1173" i="2"/>
  <c r="W1109" i="2"/>
  <c r="R1101" i="2"/>
  <c r="U1101" i="2"/>
  <c r="I1101" i="2" s="1"/>
  <c r="X1101" i="2"/>
  <c r="W1045" i="2"/>
  <c r="X1037" i="2"/>
  <c r="V913" i="2"/>
  <c r="V897" i="2"/>
  <c r="W889" i="2"/>
  <c r="W869" i="2"/>
  <c r="W857" i="2"/>
  <c r="W837" i="2"/>
  <c r="V813" i="2"/>
  <c r="V805" i="2"/>
  <c r="V777" i="2"/>
  <c r="V673" i="2"/>
  <c r="U665" i="2"/>
  <c r="I665" i="2" s="1"/>
  <c r="Y657" i="2"/>
  <c r="V637" i="2"/>
  <c r="U230" i="2"/>
  <c r="I230" i="2" s="1"/>
  <c r="X266" i="2"/>
  <c r="U266" i="2"/>
  <c r="Y266" i="2"/>
  <c r="O266" i="2" s="1"/>
  <c r="S286" i="2"/>
  <c r="U286" i="2"/>
  <c r="X286" i="2"/>
  <c r="V322" i="2"/>
  <c r="S322" i="2"/>
  <c r="X322" i="2"/>
  <c r="X438" i="2"/>
  <c r="U438" i="2"/>
  <c r="Y438" i="2"/>
  <c r="T1319" i="2"/>
  <c r="R51" i="2"/>
  <c r="R935" i="2"/>
  <c r="R1131" i="2"/>
  <c r="R1235" i="2"/>
  <c r="V1995" i="2"/>
  <c r="S1995" i="2"/>
  <c r="Y1995" i="2"/>
  <c r="W1987" i="2"/>
  <c r="S1987" i="2"/>
  <c r="V1987" i="2"/>
  <c r="X1939" i="2"/>
  <c r="U1939" i="2"/>
  <c r="I1939" i="2" s="1"/>
  <c r="Y1939" i="2"/>
  <c r="W1915" i="2"/>
  <c r="S1915" i="2"/>
  <c r="Y1915" i="2"/>
  <c r="Y1903" i="2"/>
  <c r="U1903" i="2"/>
  <c r="I1903" i="2" s="1"/>
  <c r="R1903" i="2"/>
  <c r="V1903" i="2"/>
  <c r="Y1895" i="2"/>
  <c r="U1895" i="2"/>
  <c r="I1895" i="2" s="1"/>
  <c r="V1895" i="2"/>
  <c r="Y1875" i="2"/>
  <c r="S1875" i="2"/>
  <c r="X1875" i="2"/>
  <c r="Y1855" i="2"/>
  <c r="T1855" i="2"/>
  <c r="R1855" i="2"/>
  <c r="V1855" i="2"/>
  <c r="U1847" i="2"/>
  <c r="I1847" i="2" s="1"/>
  <c r="V1847" i="2"/>
  <c r="X1847" i="2"/>
  <c r="W1839" i="2"/>
  <c r="S1839" i="2"/>
  <c r="R1839" i="2"/>
  <c r="X1839" i="2"/>
  <c r="V1831" i="2"/>
  <c r="S1831" i="2"/>
  <c r="X1831" i="2"/>
  <c r="X1811" i="2"/>
  <c r="U1811" i="2"/>
  <c r="I1811" i="2" s="1"/>
  <c r="V1811" i="2"/>
  <c r="X1795" i="2"/>
  <c r="Y1795" i="2"/>
  <c r="S1795" i="2"/>
  <c r="W1795" i="2"/>
  <c r="T1775" i="2"/>
  <c r="V1775" i="2"/>
  <c r="R1775" i="2"/>
  <c r="W1775" i="2"/>
  <c r="U1751" i="2"/>
  <c r="I1751" i="2" s="1"/>
  <c r="Y1751" i="2"/>
  <c r="T1751" i="2"/>
  <c r="X1751" i="2"/>
  <c r="X1703" i="2"/>
  <c r="X1675" i="2"/>
  <c r="T1675" i="2"/>
  <c r="Y1675" i="2"/>
  <c r="V1647" i="2"/>
  <c r="S1647" i="2"/>
  <c r="R1647" i="2"/>
  <c r="W1647" i="2"/>
  <c r="T1639" i="2"/>
  <c r="X1639" i="2"/>
  <c r="S1639" i="2"/>
  <c r="Y1639" i="2"/>
  <c r="X1619" i="2"/>
  <c r="U1619" i="2"/>
  <c r="I1619" i="2" s="1"/>
  <c r="V1619" i="2"/>
  <c r="X1611" i="2"/>
  <c r="T1611" i="2"/>
  <c r="V1611" i="2"/>
  <c r="Y1567" i="2"/>
  <c r="U1567" i="2"/>
  <c r="I1567" i="2" s="1"/>
  <c r="R1567" i="2"/>
  <c r="V1567" i="2"/>
  <c r="T1543" i="2"/>
  <c r="X1543" i="2"/>
  <c r="S1543" i="2"/>
  <c r="Y1543" i="2"/>
  <c r="X1523" i="2"/>
  <c r="U1523" i="2"/>
  <c r="I1523" i="2" s="1"/>
  <c r="Y1523" i="2"/>
  <c r="X1515" i="2"/>
  <c r="U1515" i="2"/>
  <c r="I1515" i="2" s="1"/>
  <c r="V1515" i="2"/>
  <c r="Y1491" i="2"/>
  <c r="T1491" i="2"/>
  <c r="V1491" i="2"/>
  <c r="Y1483" i="2"/>
  <c r="W1483" i="2"/>
  <c r="V1483" i="2"/>
  <c r="V1439" i="2"/>
  <c r="U1439" i="2"/>
  <c r="I1439" i="2" s="1"/>
  <c r="R1439" i="2"/>
  <c r="X1439" i="2"/>
  <c r="Y1431" i="2"/>
  <c r="T1431" i="2"/>
  <c r="X1431" i="2"/>
  <c r="U1407" i="2"/>
  <c r="I1407" i="2" s="1"/>
  <c r="Y1407" i="2"/>
  <c r="T1399" i="2"/>
  <c r="V1395" i="2"/>
  <c r="T1395" i="2"/>
  <c r="Y1395" i="2"/>
  <c r="Y1387" i="2"/>
  <c r="T1387" i="2"/>
  <c r="V1387" i="2"/>
  <c r="S1379" i="2"/>
  <c r="X1379" i="2"/>
  <c r="S1371" i="2"/>
  <c r="Y1371" i="2"/>
  <c r="V1343" i="2"/>
  <c r="S1343" i="2"/>
  <c r="R1343" i="2"/>
  <c r="X1343" i="2"/>
  <c r="U1335" i="2"/>
  <c r="I1335" i="2" s="1"/>
  <c r="X1335" i="2"/>
  <c r="S1335" i="2"/>
  <c r="Y1335" i="2"/>
  <c r="S1327" i="2"/>
  <c r="Y1327" i="2"/>
  <c r="S1319" i="2"/>
  <c r="X1315" i="2"/>
  <c r="U1315" i="2"/>
  <c r="I1315" i="2" s="1"/>
  <c r="Y1315" i="2"/>
  <c r="X1307" i="2"/>
  <c r="U1307" i="2"/>
  <c r="I1307" i="2" s="1"/>
  <c r="W1307" i="2"/>
  <c r="U1287" i="2"/>
  <c r="I1287" i="2" s="1"/>
  <c r="Y1283" i="2"/>
  <c r="X1283" i="2"/>
  <c r="V1283" i="2"/>
  <c r="Y1275" i="2"/>
  <c r="V1275" i="2"/>
  <c r="W1275" i="2"/>
  <c r="S1267" i="2"/>
  <c r="V1267" i="2"/>
  <c r="S1259" i="2"/>
  <c r="Y1259" i="2"/>
  <c r="W1243" i="2"/>
  <c r="S1243" i="2"/>
  <c r="X1243" i="2"/>
  <c r="S1235" i="2"/>
  <c r="Y1235" i="2"/>
  <c r="S1227" i="2"/>
  <c r="Y1227" i="2"/>
  <c r="Y1215" i="2"/>
  <c r="T1215" i="2"/>
  <c r="R1215" i="2"/>
  <c r="V1215" i="2"/>
  <c r="W1199" i="2"/>
  <c r="S1199" i="2"/>
  <c r="R1199" i="2"/>
  <c r="X1199" i="2"/>
  <c r="X1191" i="2"/>
  <c r="S1191" i="2"/>
  <c r="Y1191" i="2"/>
  <c r="S1183" i="2"/>
  <c r="Y1183" i="2"/>
  <c r="S1175" i="2"/>
  <c r="V1171" i="2"/>
  <c r="U1159" i="2"/>
  <c r="I1159" i="2" s="1"/>
  <c r="W1155" i="2"/>
  <c r="T1155" i="2"/>
  <c r="Y1155" i="2"/>
  <c r="X1147" i="2"/>
  <c r="V1147" i="2"/>
  <c r="W1147" i="2"/>
  <c r="S1139" i="2"/>
  <c r="X1139" i="2"/>
  <c r="S1131" i="2"/>
  <c r="X1131" i="2"/>
  <c r="T1115" i="2"/>
  <c r="Y1115" i="2"/>
  <c r="X1103" i="2"/>
  <c r="T1103" i="2"/>
  <c r="R1103" i="2"/>
  <c r="W1103" i="2"/>
  <c r="Y1095" i="2"/>
  <c r="U1095" i="2"/>
  <c r="I1095" i="2" s="1"/>
  <c r="X1095" i="2"/>
  <c r="S1087" i="2"/>
  <c r="X1087" i="2"/>
  <c r="S1079" i="2"/>
  <c r="Y1079" i="2"/>
  <c r="Y1059" i="2"/>
  <c r="S1059" i="2"/>
  <c r="X1059" i="2"/>
  <c r="W1051" i="2"/>
  <c r="S1051" i="2"/>
  <c r="X1051" i="2"/>
  <c r="S1043" i="2"/>
  <c r="Y1043" i="2"/>
  <c r="X1031" i="2"/>
  <c r="T1007" i="2"/>
  <c r="Y1007" i="2"/>
  <c r="U999" i="2"/>
  <c r="I999" i="2" s="1"/>
  <c r="X995" i="2"/>
  <c r="V995" i="2"/>
  <c r="Y995" i="2"/>
  <c r="S987" i="2"/>
  <c r="X987" i="2"/>
  <c r="V959" i="2"/>
  <c r="S959" i="2"/>
  <c r="R959" i="2"/>
  <c r="X959" i="2"/>
  <c r="S951" i="2"/>
  <c r="Y951" i="2"/>
  <c r="S943" i="2"/>
  <c r="Y943" i="2"/>
  <c r="S935" i="2"/>
  <c r="U931" i="2"/>
  <c r="I931" i="2" s="1"/>
  <c r="T931" i="2"/>
  <c r="X931" i="2"/>
  <c r="W903" i="2"/>
  <c r="W899" i="2"/>
  <c r="U899" i="2"/>
  <c r="I899" i="2" s="1"/>
  <c r="Y899" i="2"/>
  <c r="X891" i="2"/>
  <c r="V891" i="2"/>
  <c r="W891" i="2"/>
  <c r="X883" i="2"/>
  <c r="U883" i="2"/>
  <c r="I883" i="2" s="1"/>
  <c r="Y883" i="2"/>
  <c r="X875" i="2"/>
  <c r="T875" i="2"/>
  <c r="V875" i="2"/>
  <c r="S867" i="2"/>
  <c r="W867" i="2"/>
  <c r="T831" i="2"/>
  <c r="Y831" i="2"/>
  <c r="T823" i="2"/>
  <c r="Y823" i="2"/>
  <c r="Y811" i="2"/>
  <c r="T811" i="2"/>
  <c r="X811" i="2"/>
  <c r="S803" i="2"/>
  <c r="Y803" i="2"/>
  <c r="T779" i="2"/>
  <c r="W779" i="2"/>
  <c r="X767" i="2"/>
  <c r="T767" i="2"/>
  <c r="R767" i="2"/>
  <c r="W767" i="2"/>
  <c r="S759" i="2"/>
  <c r="X759" i="2"/>
  <c r="S751" i="2"/>
  <c r="W751" i="2"/>
  <c r="S743" i="2"/>
  <c r="Y743" i="2"/>
  <c r="U707" i="2"/>
  <c r="I707" i="2" s="1"/>
  <c r="S707" i="2"/>
  <c r="W707" i="2"/>
  <c r="S699" i="2"/>
  <c r="Y695" i="2"/>
  <c r="V695" i="2"/>
  <c r="W695" i="2"/>
  <c r="X687" i="2"/>
  <c r="U687" i="2"/>
  <c r="I687" i="2" s="1"/>
  <c r="R687" i="2"/>
  <c r="W687" i="2"/>
  <c r="V679" i="2"/>
  <c r="T679" i="2"/>
  <c r="X679" i="2"/>
  <c r="T651" i="2"/>
  <c r="W651" i="2"/>
  <c r="X639" i="2"/>
  <c r="T639" i="2"/>
  <c r="R639" i="2"/>
  <c r="W639" i="2"/>
  <c r="X631" i="2"/>
  <c r="T631" i="2"/>
  <c r="W631" i="2"/>
  <c r="W623" i="2"/>
  <c r="T623" i="2"/>
  <c r="R623" i="2"/>
  <c r="U623" i="2"/>
  <c r="I623" i="2" s="1"/>
  <c r="T615" i="2"/>
  <c r="Y615" i="2"/>
  <c r="U615" i="2"/>
  <c r="I615" i="2" s="1"/>
  <c r="X615" i="2"/>
  <c r="S607" i="2"/>
  <c r="X607" i="2"/>
  <c r="S599" i="2"/>
  <c r="X599" i="2"/>
  <c r="S591" i="2"/>
  <c r="X591" i="2"/>
  <c r="V575" i="2"/>
  <c r="S575" i="2"/>
  <c r="R575" i="2"/>
  <c r="X575" i="2"/>
  <c r="W567" i="2"/>
  <c r="S567" i="2"/>
  <c r="X567" i="2"/>
  <c r="Y559" i="2"/>
  <c r="S559" i="2"/>
  <c r="R559" i="2"/>
  <c r="U559" i="2"/>
  <c r="I559" i="2" s="1"/>
  <c r="X551" i="2"/>
  <c r="S551" i="2"/>
  <c r="Y551" i="2"/>
  <c r="S543" i="2"/>
  <c r="Y543" i="2"/>
  <c r="S535" i="2"/>
  <c r="Y535" i="2"/>
  <c r="S527" i="2"/>
  <c r="W523" i="2"/>
  <c r="U523" i="2"/>
  <c r="I523" i="2" s="1"/>
  <c r="X523" i="2"/>
  <c r="V483" i="2"/>
  <c r="Y483" i="2"/>
  <c r="T475" i="2"/>
  <c r="W475" i="2"/>
  <c r="X467" i="2"/>
  <c r="Y467" i="2"/>
  <c r="T459" i="2"/>
  <c r="W459" i="2"/>
  <c r="X447" i="2"/>
  <c r="W447" i="2"/>
  <c r="R447" i="2"/>
  <c r="V447" i="2"/>
  <c r="X100" i="2"/>
  <c r="W244" i="2"/>
  <c r="V244" i="2"/>
  <c r="W340" i="2"/>
  <c r="S1969" i="2"/>
  <c r="Y1969" i="2"/>
  <c r="V1949" i="2"/>
  <c r="U1949" i="2"/>
  <c r="I1949" i="2" s="1"/>
  <c r="R1949" i="2"/>
  <c r="Y1949" i="2"/>
  <c r="W1925" i="2"/>
  <c r="S1925" i="2"/>
  <c r="X1925" i="2"/>
  <c r="R1905" i="2"/>
  <c r="X1905" i="2"/>
  <c r="S1905" i="2"/>
  <c r="Y1905" i="2"/>
  <c r="T1877" i="2"/>
  <c r="S1637" i="2"/>
  <c r="Y1637" i="2"/>
  <c r="S1597" i="2"/>
  <c r="T1577" i="2"/>
  <c r="Y1577" i="2"/>
  <c r="R1533" i="2"/>
  <c r="Y1533" i="2"/>
  <c r="S1533" i="2"/>
  <c r="S1485" i="2"/>
  <c r="R1417" i="2"/>
  <c r="W1417" i="2"/>
  <c r="T1417" i="2"/>
  <c r="V1417" i="2"/>
  <c r="R1393" i="2"/>
  <c r="X1393" i="2"/>
  <c r="T1393" i="2"/>
  <c r="W1393" i="2"/>
  <c r="R1369" i="2"/>
  <c r="W1369" i="2"/>
  <c r="T1369" i="2"/>
  <c r="V1369" i="2"/>
  <c r="X1357" i="2"/>
  <c r="S1345" i="2"/>
  <c r="X1345" i="2"/>
  <c r="Y1317" i="2"/>
  <c r="U1317" i="2"/>
  <c r="I1317" i="2" s="1"/>
  <c r="X1317" i="2"/>
  <c r="R1269" i="2"/>
  <c r="V1269" i="2"/>
  <c r="U1269" i="2"/>
  <c r="I1269" i="2" s="1"/>
  <c r="X1269" i="2"/>
  <c r="T1249" i="2"/>
  <c r="Y1249" i="2"/>
  <c r="X1201" i="2"/>
  <c r="T1201" i="2"/>
  <c r="W1201" i="2"/>
  <c r="V1029" i="2"/>
  <c r="T1029" i="2"/>
  <c r="X1029" i="2"/>
  <c r="S985" i="2"/>
  <c r="Y985" i="2"/>
  <c r="S965" i="2"/>
  <c r="R957" i="2"/>
  <c r="V957" i="2"/>
  <c r="X957" i="2"/>
  <c r="S905" i="2"/>
  <c r="Y905" i="2"/>
  <c r="R877" i="2"/>
  <c r="V877" i="2"/>
  <c r="T877" i="2"/>
  <c r="X877" i="2"/>
  <c r="R845" i="2"/>
  <c r="V845" i="2"/>
  <c r="T845" i="2"/>
  <c r="X845" i="2"/>
  <c r="T817" i="2"/>
  <c r="X817" i="2"/>
  <c r="T745" i="2"/>
  <c r="X745" i="2"/>
  <c r="T725" i="2"/>
  <c r="X725" i="2"/>
  <c r="V697" i="2"/>
  <c r="S697" i="2"/>
  <c r="Y697" i="2"/>
  <c r="R681" i="2"/>
  <c r="V681" i="2"/>
  <c r="S681" i="2"/>
  <c r="Y681" i="2"/>
  <c r="S649" i="2"/>
  <c r="X649" i="2"/>
  <c r="S617" i="2"/>
  <c r="X617" i="2"/>
  <c r="S601" i="2"/>
  <c r="X601" i="2"/>
  <c r="S573" i="2"/>
  <c r="X565" i="2"/>
  <c r="U565" i="2"/>
  <c r="I565" i="2" s="1"/>
  <c r="W565" i="2"/>
  <c r="U541" i="2"/>
  <c r="I541" i="2" s="1"/>
  <c r="V541" i="2"/>
  <c r="Y541" i="2"/>
  <c r="S501" i="2"/>
  <c r="X501" i="2"/>
  <c r="R485" i="2"/>
  <c r="X485" i="2"/>
  <c r="S485" i="2"/>
  <c r="T477" i="2"/>
  <c r="V477" i="2"/>
  <c r="Y477" i="2"/>
  <c r="T457" i="2"/>
  <c r="X457" i="2"/>
  <c r="T74" i="2"/>
  <c r="X74" i="2"/>
  <c r="T110" i="2"/>
  <c r="Y110" i="2"/>
  <c r="Y210" i="2"/>
  <c r="U210" i="2"/>
  <c r="I210" i="2" s="1"/>
  <c r="T210" i="2"/>
  <c r="X222" i="2"/>
  <c r="V258" i="2"/>
  <c r="S258" i="2"/>
  <c r="X258" i="2"/>
  <c r="V302" i="2"/>
  <c r="Y338" i="2"/>
  <c r="O338" i="2" s="1"/>
  <c r="S382" i="2"/>
  <c r="U382" i="2"/>
  <c r="X382" i="2"/>
  <c r="T1822" i="2"/>
  <c r="S1896" i="2"/>
  <c r="R1896" i="2"/>
  <c r="R15" i="2"/>
  <c r="M104" i="2"/>
  <c r="R452" i="2"/>
  <c r="R488" i="2"/>
  <c r="R580" i="2"/>
  <c r="R616" i="2"/>
  <c r="R664" i="2"/>
  <c r="R708" i="2"/>
  <c r="R744" i="2"/>
  <c r="R792" i="2"/>
  <c r="R836" i="2"/>
  <c r="R872" i="2"/>
  <c r="R920" i="2"/>
  <c r="R964" i="2"/>
  <c r="R1000" i="2"/>
  <c r="R1048" i="2"/>
  <c r="R1092" i="2"/>
  <c r="R1128" i="2"/>
  <c r="R1176" i="2"/>
  <c r="R1220" i="2"/>
  <c r="R1256" i="2"/>
  <c r="R1348" i="2"/>
  <c r="R1432" i="2"/>
  <c r="R1476" i="2"/>
  <c r="R1512" i="2"/>
  <c r="R1560" i="2"/>
  <c r="R1604" i="2"/>
  <c r="R1640" i="2"/>
  <c r="R1688" i="2"/>
  <c r="R1732" i="2"/>
  <c r="R1768" i="2"/>
  <c r="R1880" i="2"/>
  <c r="R1924" i="2"/>
  <c r="I268" i="2"/>
  <c r="Y1994" i="2"/>
  <c r="T1994" i="2"/>
  <c r="X1994" i="2"/>
  <c r="Y1986" i="2"/>
  <c r="T1978" i="2"/>
  <c r="Y1978" i="2"/>
  <c r="X1962" i="2"/>
  <c r="S1962" i="2"/>
  <c r="Y1962" i="2"/>
  <c r="Y1954" i="2"/>
  <c r="S1954" i="2"/>
  <c r="X1950" i="2"/>
  <c r="V1938" i="2"/>
  <c r="T1938" i="2"/>
  <c r="X1938" i="2"/>
  <c r="T1926" i="2"/>
  <c r="Y1926" i="2"/>
  <c r="S1918" i="2"/>
  <c r="Y1914" i="2"/>
  <c r="U1914" i="2"/>
  <c r="I1914" i="2" s="1"/>
  <c r="W1914" i="2"/>
  <c r="S1910" i="2"/>
  <c r="V1898" i="2"/>
  <c r="U1898" i="2"/>
  <c r="I1898" i="2" s="1"/>
  <c r="X1898" i="2"/>
  <c r="S1882" i="2"/>
  <c r="X1882" i="2"/>
  <c r="Y1874" i="2"/>
  <c r="U1874" i="2"/>
  <c r="I1874" i="2" s="1"/>
  <c r="X1874" i="2"/>
  <c r="S1866" i="2"/>
  <c r="Y1866" i="2"/>
  <c r="W1858" i="2"/>
  <c r="T1858" i="2"/>
  <c r="Y1858" i="2"/>
  <c r="W1846" i="2"/>
  <c r="Y1846" i="2"/>
  <c r="T1846" i="2"/>
  <c r="X1846" i="2"/>
  <c r="S1838" i="2"/>
  <c r="Y1838" i="2"/>
  <c r="U1822" i="2"/>
  <c r="I1822" i="2" s="1"/>
  <c r="X1818" i="2"/>
  <c r="T1818" i="2"/>
  <c r="W1818" i="2"/>
  <c r="Y1810" i="2"/>
  <c r="U1810" i="2"/>
  <c r="I1810" i="2" s="1"/>
  <c r="X1810" i="2"/>
  <c r="V1794" i="2"/>
  <c r="U1794" i="2"/>
  <c r="I1794" i="2" s="1"/>
  <c r="Y1794" i="2"/>
  <c r="T1774" i="2"/>
  <c r="Y1774" i="2"/>
  <c r="T1762" i="2"/>
  <c r="X1758" i="2"/>
  <c r="W1758" i="2"/>
  <c r="V1758" i="2"/>
  <c r="S1750" i="2"/>
  <c r="X1750" i="2"/>
  <c r="S1738" i="2"/>
  <c r="S1730" i="2"/>
  <c r="V1726" i="2"/>
  <c r="S1726" i="2"/>
  <c r="X1726" i="2"/>
  <c r="T1718" i="2"/>
  <c r="X1718" i="2"/>
  <c r="S1718" i="2"/>
  <c r="Y1718" i="2"/>
  <c r="S1710" i="2"/>
  <c r="Y1710" i="2"/>
  <c r="X1702" i="2"/>
  <c r="S1702" i="2"/>
  <c r="Y1702" i="2"/>
  <c r="T1682" i="2"/>
  <c r="V1682" i="2"/>
  <c r="X1682" i="2"/>
  <c r="V1662" i="2"/>
  <c r="S1662" i="2"/>
  <c r="X1662" i="2"/>
  <c r="X1650" i="2"/>
  <c r="S1650" i="2"/>
  <c r="Y1650" i="2"/>
  <c r="X1642" i="2"/>
  <c r="S1642" i="2"/>
  <c r="Y1642" i="2"/>
  <c r="S1626" i="2"/>
  <c r="Y1626" i="2"/>
  <c r="T1606" i="2"/>
  <c r="Y1606" i="2"/>
  <c r="S1586" i="2"/>
  <c r="Y1586" i="2"/>
  <c r="V1578" i="2"/>
  <c r="U1578" i="2"/>
  <c r="I1578" i="2" s="1"/>
  <c r="X1578" i="2"/>
  <c r="T1566" i="2"/>
  <c r="Y1566" i="2"/>
  <c r="V1558" i="2"/>
  <c r="S1558" i="2"/>
  <c r="X1558" i="2"/>
  <c r="V1554" i="2"/>
  <c r="S1550" i="2"/>
  <c r="Y1550" i="2"/>
  <c r="V1546" i="2"/>
  <c r="S1542" i="2"/>
  <c r="Y1542" i="2"/>
  <c r="T1534" i="2"/>
  <c r="W1526" i="2"/>
  <c r="X1522" i="2"/>
  <c r="V1502" i="2"/>
  <c r="S1502" i="2"/>
  <c r="X1502" i="2"/>
  <c r="U1490" i="2"/>
  <c r="I1490" i="2" s="1"/>
  <c r="X1486" i="2"/>
  <c r="T1486" i="2"/>
  <c r="W1486" i="2"/>
  <c r="T1482" i="2"/>
  <c r="X1478" i="2"/>
  <c r="T1478" i="2"/>
  <c r="W1478" i="2"/>
  <c r="V1474" i="2"/>
  <c r="S1470" i="2"/>
  <c r="X1470" i="2"/>
  <c r="V1466" i="2"/>
  <c r="S1462" i="2"/>
  <c r="X1462" i="2"/>
  <c r="T1450" i="2"/>
  <c r="U1446" i="2"/>
  <c r="I1446" i="2" s="1"/>
  <c r="V1446" i="2"/>
  <c r="X1446" i="2"/>
  <c r="V1438" i="2"/>
  <c r="S1438" i="2"/>
  <c r="X1438" i="2"/>
  <c r="U1426" i="2"/>
  <c r="I1426" i="2" s="1"/>
  <c r="X1422" i="2"/>
  <c r="V1422" i="2"/>
  <c r="W1422" i="2"/>
  <c r="T1418" i="2"/>
  <c r="X1414" i="2"/>
  <c r="T1414" i="2"/>
  <c r="W1414" i="2"/>
  <c r="V1410" i="2"/>
  <c r="S1406" i="2"/>
  <c r="X1406" i="2"/>
  <c r="V1402" i="2"/>
  <c r="Y1398" i="2"/>
  <c r="T1398" i="2"/>
  <c r="X1398" i="2"/>
  <c r="T1386" i="2"/>
  <c r="V1378" i="2"/>
  <c r="S1374" i="2"/>
  <c r="Y1374" i="2"/>
  <c r="V1370" i="2"/>
  <c r="S1366" i="2"/>
  <c r="Y1366" i="2"/>
  <c r="T1358" i="2"/>
  <c r="T1350" i="2"/>
  <c r="X1346" i="2"/>
  <c r="U1326" i="2"/>
  <c r="I1326" i="2" s="1"/>
  <c r="T1318" i="2"/>
  <c r="Y1314" i="2"/>
  <c r="T1314" i="2"/>
  <c r="X1314" i="2"/>
  <c r="Y1306" i="2"/>
  <c r="U1306" i="2"/>
  <c r="I1306" i="2" s="1"/>
  <c r="X1306" i="2"/>
  <c r="S1298" i="2"/>
  <c r="Y1298" i="2"/>
  <c r="V1290" i="2"/>
  <c r="U1290" i="2"/>
  <c r="I1290" i="2" s="1"/>
  <c r="X1290" i="2"/>
  <c r="T1278" i="2"/>
  <c r="Y1278" i="2"/>
  <c r="V1270" i="2"/>
  <c r="S1270" i="2"/>
  <c r="X1270" i="2"/>
  <c r="V1266" i="2"/>
  <c r="S1262" i="2"/>
  <c r="Y1262" i="2"/>
  <c r="V1258" i="2"/>
  <c r="S1254" i="2"/>
  <c r="Y1254" i="2"/>
  <c r="W1246" i="2"/>
  <c r="T1238" i="2"/>
  <c r="V1234" i="2"/>
  <c r="T1234" i="2"/>
  <c r="X1234" i="2"/>
  <c r="V1214" i="2"/>
  <c r="S1214" i="2"/>
  <c r="X1214" i="2"/>
  <c r="U1202" i="2"/>
  <c r="I1202" i="2" s="1"/>
  <c r="X1198" i="2"/>
  <c r="T1198" i="2"/>
  <c r="W1198" i="2"/>
  <c r="T1194" i="2"/>
  <c r="V1186" i="2"/>
  <c r="S1182" i="2"/>
  <c r="X1182" i="2"/>
  <c r="V1178" i="2"/>
  <c r="S1174" i="2"/>
  <c r="X1174" i="2"/>
  <c r="T1162" i="2"/>
  <c r="U1134" i="2"/>
  <c r="I1134" i="2" s="1"/>
  <c r="U1126" i="2"/>
  <c r="I1126" i="2" s="1"/>
  <c r="S1122" i="2"/>
  <c r="Y1122" i="2"/>
  <c r="V1114" i="2"/>
  <c r="T1114" i="2"/>
  <c r="X1114" i="2"/>
  <c r="T1102" i="2"/>
  <c r="V1094" i="2"/>
  <c r="W1090" i="2"/>
  <c r="U1082" i="2"/>
  <c r="I1082" i="2" s="1"/>
  <c r="U1074" i="2"/>
  <c r="I1074" i="2" s="1"/>
  <c r="W1066" i="2"/>
  <c r="T1054" i="2"/>
  <c r="W1046" i="2"/>
  <c r="W1042" i="2"/>
  <c r="T1034" i="2"/>
  <c r="V1022" i="2"/>
  <c r="S1022" i="2"/>
  <c r="Y1022" i="2"/>
  <c r="U1022" i="2"/>
  <c r="I1022" i="2" s="1"/>
  <c r="X1002" i="2"/>
  <c r="S1002" i="2"/>
  <c r="V1002" i="2"/>
  <c r="U1002" i="2"/>
  <c r="I1002" i="2" s="1"/>
  <c r="Y982" i="2"/>
  <c r="U982" i="2"/>
  <c r="I982" i="2" s="1"/>
  <c r="V982" i="2"/>
  <c r="S982" i="2"/>
  <c r="V978" i="2"/>
  <c r="X978" i="2"/>
  <c r="S978" i="2"/>
  <c r="V942" i="2"/>
  <c r="V938" i="2"/>
  <c r="T930" i="2"/>
  <c r="T906" i="2"/>
  <c r="T902" i="2"/>
  <c r="T898" i="2"/>
  <c r="U894" i="2"/>
  <c r="I894" i="2" s="1"/>
  <c r="T866" i="2"/>
  <c r="T842" i="2"/>
  <c r="T838" i="2"/>
  <c r="T834" i="2"/>
  <c r="U830" i="2"/>
  <c r="I830" i="2" s="1"/>
  <c r="V822" i="2"/>
  <c r="W818" i="2"/>
  <c r="W798" i="2"/>
  <c r="V794" i="2"/>
  <c r="V782" i="2"/>
  <c r="U762" i="2"/>
  <c r="I762" i="2" s="1"/>
  <c r="X754" i="2"/>
  <c r="U722" i="2"/>
  <c r="I722" i="2" s="1"/>
  <c r="V698" i="2"/>
  <c r="T698" i="2"/>
  <c r="W698" i="2"/>
  <c r="S698" i="2"/>
  <c r="W686" i="2"/>
  <c r="S686" i="2"/>
  <c r="Y686" i="2"/>
  <c r="V686" i="2"/>
  <c r="Y682" i="2"/>
  <c r="S682" i="2"/>
  <c r="X682" i="2"/>
  <c r="T682" i="2"/>
  <c r="V662" i="2"/>
  <c r="W658" i="2"/>
  <c r="W646" i="2"/>
  <c r="S646" i="2"/>
  <c r="V646" i="2"/>
  <c r="Y646" i="2"/>
  <c r="Y634" i="2"/>
  <c r="T622" i="2"/>
  <c r="T618" i="2"/>
  <c r="T614" i="2"/>
  <c r="W570" i="2"/>
  <c r="S570" i="2"/>
  <c r="V570" i="2"/>
  <c r="T570" i="2"/>
  <c r="X534" i="2"/>
  <c r="U534" i="2"/>
  <c r="I534" i="2" s="1"/>
  <c r="Y534" i="2"/>
  <c r="S534" i="2"/>
  <c r="T530" i="2"/>
  <c r="V530" i="2"/>
  <c r="X530" i="2"/>
  <c r="S530" i="2"/>
  <c r="U494" i="2"/>
  <c r="I494" i="2" s="1"/>
  <c r="V490" i="2"/>
  <c r="U486" i="2"/>
  <c r="I486" i="2" s="1"/>
  <c r="V482" i="2"/>
  <c r="U478" i="2"/>
  <c r="I478" i="2" s="1"/>
  <c r="X466" i="2"/>
  <c r="S466" i="2"/>
  <c r="V466" i="2"/>
  <c r="T466" i="2"/>
  <c r="Y5" i="2"/>
  <c r="O5" i="2" s="1"/>
  <c r="X13" i="2"/>
  <c r="R21" i="2"/>
  <c r="X21" i="2"/>
  <c r="U21" i="2"/>
  <c r="W21" i="2"/>
  <c r="S21" i="2"/>
  <c r="R25" i="2"/>
  <c r="U25" i="2"/>
  <c r="Y25" i="2"/>
  <c r="O25" i="2" s="1"/>
  <c r="T25" i="2"/>
  <c r="R29" i="2"/>
  <c r="X29" i="2"/>
  <c r="S29" i="2"/>
  <c r="W29" i="2"/>
  <c r="U33" i="2"/>
  <c r="U37" i="2"/>
  <c r="X45" i="2"/>
  <c r="W49" i="2"/>
  <c r="R73" i="2"/>
  <c r="M73" i="2" s="1"/>
  <c r="Y73" i="2"/>
  <c r="O73" i="2" s="1"/>
  <c r="W73" i="2"/>
  <c r="U73" i="2"/>
  <c r="S73" i="2"/>
  <c r="R97" i="2"/>
  <c r="V97" i="2"/>
  <c r="S97" i="2"/>
  <c r="X97" i="2"/>
  <c r="U97" i="2"/>
  <c r="Y97" i="2"/>
  <c r="O97" i="2" s="1"/>
  <c r="T97" i="2"/>
  <c r="S105" i="2"/>
  <c r="R105" i="2"/>
  <c r="V105" i="2"/>
  <c r="W105" i="2"/>
  <c r="U105" i="2"/>
  <c r="X105" i="2"/>
  <c r="T105" i="2"/>
  <c r="V137" i="2"/>
  <c r="R145" i="2"/>
  <c r="Y145" i="2"/>
  <c r="O145" i="2" s="1"/>
  <c r="S145" i="2"/>
  <c r="X145" i="2"/>
  <c r="U145" i="2"/>
  <c r="W145" i="2"/>
  <c r="T145" i="2"/>
  <c r="R185" i="2"/>
  <c r="U185" i="2"/>
  <c r="I185" i="2" s="1"/>
  <c r="X185" i="2"/>
  <c r="W185" i="2"/>
  <c r="Y185" i="2"/>
  <c r="T185" i="2"/>
  <c r="I253" i="2"/>
  <c r="R257" i="2"/>
  <c r="W257" i="2"/>
  <c r="S257" i="2"/>
  <c r="V257" i="2"/>
  <c r="X257" i="2"/>
  <c r="T257" i="2"/>
  <c r="R293" i="2"/>
  <c r="Y293" i="2"/>
  <c r="T293" i="2"/>
  <c r="X293" i="2"/>
  <c r="U293" i="2"/>
  <c r="I293" i="2" s="1"/>
  <c r="W293" i="2"/>
  <c r="S293" i="2"/>
  <c r="V329" i="2"/>
  <c r="R337" i="2"/>
  <c r="Y337" i="2"/>
  <c r="O337" i="2" s="1"/>
  <c r="S337" i="2"/>
  <c r="X337" i="2"/>
  <c r="U337" i="2"/>
  <c r="W337" i="2"/>
  <c r="T337" i="2"/>
  <c r="R369" i="2"/>
  <c r="Y369" i="2"/>
  <c r="S369" i="2"/>
  <c r="X369" i="2"/>
  <c r="U369" i="2"/>
  <c r="I369" i="2" s="1"/>
  <c r="W369" i="2"/>
  <c r="T369" i="2"/>
  <c r="R889" i="2"/>
  <c r="Y1957" i="2"/>
  <c r="U1957" i="2"/>
  <c r="I1957" i="2" s="1"/>
  <c r="X1957" i="2"/>
  <c r="T1957" i="2"/>
  <c r="W1957" i="2"/>
  <c r="S1957" i="2"/>
  <c r="V1937" i="2"/>
  <c r="T1937" i="2"/>
  <c r="Y1937" i="2"/>
  <c r="U1937" i="2"/>
  <c r="I1937" i="2" s="1"/>
  <c r="X1937" i="2"/>
  <c r="S1937" i="2"/>
  <c r="X1865" i="2"/>
  <c r="Y1865" i="2"/>
  <c r="U1865" i="2"/>
  <c r="I1865" i="2" s="1"/>
  <c r="R1865" i="2"/>
  <c r="W1865" i="2"/>
  <c r="S1865" i="2"/>
  <c r="V1701" i="2"/>
  <c r="T1701" i="2"/>
  <c r="Y1701" i="2"/>
  <c r="U1701" i="2"/>
  <c r="I1701" i="2" s="1"/>
  <c r="X1701" i="2"/>
  <c r="S1701" i="2"/>
  <c r="W1677" i="2"/>
  <c r="Y1553" i="2"/>
  <c r="U1553" i="2"/>
  <c r="I1553" i="2" s="1"/>
  <c r="X1553" i="2"/>
  <c r="T1553" i="2"/>
  <c r="W1553" i="2"/>
  <c r="S1553" i="2"/>
  <c r="Y1529" i="2"/>
  <c r="U1529" i="2"/>
  <c r="I1529" i="2" s="1"/>
  <c r="W1529" i="2"/>
  <c r="T1529" i="2"/>
  <c r="V1529" i="2"/>
  <c r="S1529" i="2"/>
  <c r="R1529" i="2"/>
  <c r="W1437" i="2"/>
  <c r="V1361" i="2"/>
  <c r="V1301" i="2"/>
  <c r="U1301" i="2"/>
  <c r="I1301" i="2" s="1"/>
  <c r="Y1301" i="2"/>
  <c r="T1301" i="2"/>
  <c r="X1301" i="2"/>
  <c r="S1301" i="2"/>
  <c r="V1277" i="2"/>
  <c r="U1277" i="2"/>
  <c r="I1277" i="2" s="1"/>
  <c r="X1277" i="2"/>
  <c r="Y1277" i="2"/>
  <c r="S1277" i="2"/>
  <c r="R1277" i="2"/>
  <c r="X1117" i="2"/>
  <c r="V861" i="2"/>
  <c r="Y861" i="2"/>
  <c r="U861" i="2"/>
  <c r="I861" i="2" s="1"/>
  <c r="X861" i="2"/>
  <c r="S861" i="2"/>
  <c r="V733" i="2"/>
  <c r="W733" i="2"/>
  <c r="Y733" i="2"/>
  <c r="S733" i="2"/>
  <c r="T733" i="2"/>
  <c r="W146" i="2"/>
  <c r="S146" i="2"/>
  <c r="V146" i="2"/>
  <c r="T146" i="2"/>
  <c r="Y146" i="2"/>
  <c r="O146" i="2" s="1"/>
  <c r="U146" i="2"/>
  <c r="V202" i="2"/>
  <c r="V250" i="2"/>
  <c r="T250" i="2"/>
  <c r="X250" i="2"/>
  <c r="U250" i="2"/>
  <c r="W250" i="2"/>
  <c r="S250" i="2"/>
  <c r="X274" i="2"/>
  <c r="X330" i="2"/>
  <c r="U330" i="2"/>
  <c r="W330" i="2"/>
  <c r="T330" i="2"/>
  <c r="Y330" i="2"/>
  <c r="O330" i="2" s="1"/>
  <c r="S330" i="2"/>
  <c r="U350" i="2"/>
  <c r="I350" i="2" s="1"/>
  <c r="Y350" i="2"/>
  <c r="V350" i="2"/>
  <c r="X350" i="2"/>
  <c r="T350" i="2"/>
  <c r="Y378" i="2"/>
  <c r="T1287" i="2"/>
  <c r="R641" i="2"/>
  <c r="S1272" i="2"/>
  <c r="R869" i="2"/>
  <c r="S1016" i="2"/>
  <c r="R135" i="2"/>
  <c r="M135" i="2" s="1"/>
  <c r="X1453" i="2"/>
  <c r="S1784" i="2"/>
  <c r="V11" i="2"/>
  <c r="K11" i="2" s="1"/>
  <c r="W15" i="2"/>
  <c r="K15" i="2" s="1"/>
  <c r="W19" i="2"/>
  <c r="U19" i="2"/>
  <c r="V43" i="2"/>
  <c r="K43" i="2" s="1"/>
  <c r="V47" i="2"/>
  <c r="S55" i="2"/>
  <c r="W55" i="2"/>
  <c r="U87" i="2"/>
  <c r="U91" i="2"/>
  <c r="U95" i="2"/>
  <c r="U99" i="2"/>
  <c r="S103" i="2"/>
  <c r="X103" i="2"/>
  <c r="S139" i="2"/>
  <c r="X139" i="2"/>
  <c r="T143" i="2"/>
  <c r="Y143" i="2"/>
  <c r="O143" i="2" s="1"/>
  <c r="U151" i="2"/>
  <c r="V155" i="2"/>
  <c r="V159" i="2"/>
  <c r="R163" i="2"/>
  <c r="S163" i="2"/>
  <c r="U163" i="2"/>
  <c r="S167" i="2"/>
  <c r="X167" i="2"/>
  <c r="U191" i="2"/>
  <c r="U195" i="2"/>
  <c r="I195" i="2" s="1"/>
  <c r="S199" i="2"/>
  <c r="U215" i="2"/>
  <c r="U219" i="2"/>
  <c r="S223" i="2"/>
  <c r="M223" i="2" s="1"/>
  <c r="W223" i="2"/>
  <c r="V227" i="2"/>
  <c r="W227" i="2"/>
  <c r="U247" i="2"/>
  <c r="U251" i="2"/>
  <c r="U259" i="2"/>
  <c r="S263" i="2"/>
  <c r="X263" i="2"/>
  <c r="V283" i="2"/>
  <c r="V287" i="2"/>
  <c r="K287" i="2" s="1"/>
  <c r="R291" i="2"/>
  <c r="S291" i="2"/>
  <c r="U291" i="2"/>
  <c r="I291" i="2" s="1"/>
  <c r="S295" i="2"/>
  <c r="X295" i="2"/>
  <c r="W327" i="2"/>
  <c r="K327" i="2" s="1"/>
  <c r="S331" i="2"/>
  <c r="X331" i="2"/>
  <c r="T335" i="2"/>
  <c r="U335" i="2"/>
  <c r="T339" i="2"/>
  <c r="U339" i="2"/>
  <c r="V363" i="2"/>
  <c r="U367" i="2"/>
  <c r="I367" i="2" s="1"/>
  <c r="V371" i="2"/>
  <c r="K371" i="2" s="1"/>
  <c r="S375" i="2"/>
  <c r="W375" i="2"/>
  <c r="S379" i="2"/>
  <c r="Y379" i="2"/>
  <c r="O379" i="2" s="1"/>
  <c r="S383" i="2"/>
  <c r="W383" i="2"/>
  <c r="U407" i="2"/>
  <c r="V411" i="2"/>
  <c r="K411" i="2" s="1"/>
  <c r="V415" i="2"/>
  <c r="K415" i="2" s="1"/>
  <c r="U419" i="2"/>
  <c r="S423" i="2"/>
  <c r="X423" i="2"/>
  <c r="U439" i="2"/>
  <c r="I439" i="2" s="1"/>
  <c r="Y443" i="2"/>
  <c r="O443" i="2" s="1"/>
  <c r="K316" i="2"/>
  <c r="R637" i="2"/>
  <c r="R777" i="2"/>
  <c r="R1497" i="2"/>
  <c r="R1933" i="2"/>
  <c r="S1989" i="2"/>
  <c r="W1989" i="2"/>
  <c r="S1953" i="2"/>
  <c r="S1933" i="2"/>
  <c r="Y1933" i="2"/>
  <c r="S1797" i="2"/>
  <c r="X1797" i="2"/>
  <c r="S1745" i="2"/>
  <c r="X1745" i="2"/>
  <c r="S1729" i="2"/>
  <c r="S1693" i="2"/>
  <c r="Y1693" i="2"/>
  <c r="S1569" i="2"/>
  <c r="S1545" i="2"/>
  <c r="V1545" i="2"/>
  <c r="S1513" i="2"/>
  <c r="S1497" i="2"/>
  <c r="S1481" i="2"/>
  <c r="V1481" i="2"/>
  <c r="S1473" i="2"/>
  <c r="W1461" i="2"/>
  <c r="Y1453" i="2"/>
  <c r="S1377" i="2"/>
  <c r="W1349" i="2"/>
  <c r="S1337" i="2"/>
  <c r="W1337" i="2"/>
  <c r="S1325" i="2"/>
  <c r="Y1325" i="2"/>
  <c r="S1209" i="2"/>
  <c r="W1209" i="2"/>
  <c r="R1197" i="2"/>
  <c r="U1197" i="2"/>
  <c r="I1197" i="2" s="1"/>
  <c r="X1197" i="2"/>
  <c r="S1173" i="2"/>
  <c r="X1173" i="2"/>
  <c r="S1109" i="2"/>
  <c r="X1109" i="2"/>
  <c r="S1101" i="2"/>
  <c r="Y1101" i="2"/>
  <c r="X1053" i="2"/>
  <c r="S1045" i="2"/>
  <c r="S1037" i="2"/>
  <c r="Y1037" i="2"/>
  <c r="W925" i="2"/>
  <c r="S913" i="2"/>
  <c r="W913" i="2"/>
  <c r="S897" i="2"/>
  <c r="S889" i="2"/>
  <c r="X889" i="2"/>
  <c r="S869" i="2"/>
  <c r="S857" i="2"/>
  <c r="X857" i="2"/>
  <c r="S837" i="2"/>
  <c r="X837" i="2"/>
  <c r="S813" i="2"/>
  <c r="S805" i="2"/>
  <c r="S777" i="2"/>
  <c r="S673" i="2"/>
  <c r="S665" i="2"/>
  <c r="V665" i="2"/>
  <c r="S657" i="2"/>
  <c r="V657" i="2"/>
  <c r="S637" i="2"/>
  <c r="X637" i="2"/>
  <c r="W206" i="2"/>
  <c r="I206" i="2" s="1"/>
  <c r="S230" i="2"/>
  <c r="S266" i="2"/>
  <c r="W266" i="2"/>
  <c r="T286" i="2"/>
  <c r="Y286" i="2"/>
  <c r="O286" i="2" s="1"/>
  <c r="T322" i="2"/>
  <c r="Y322" i="2"/>
  <c r="S438" i="2"/>
  <c r="W438" i="2"/>
  <c r="V699" i="2"/>
  <c r="R4" i="2"/>
  <c r="Y4" i="2"/>
  <c r="O4" i="2" s="1"/>
  <c r="S4" i="2"/>
  <c r="R100" i="2"/>
  <c r="V100" i="2"/>
  <c r="W100" i="2"/>
  <c r="Y244" i="2"/>
  <c r="O244" i="2" s="1"/>
  <c r="S244" i="2"/>
  <c r="M244" i="2" s="1"/>
  <c r="V340" i="2"/>
  <c r="X340" i="2"/>
  <c r="X1985" i="2"/>
  <c r="S1985" i="2"/>
  <c r="W1985" i="2"/>
  <c r="T1985" i="2"/>
  <c r="V1985" i="2"/>
  <c r="R295" i="2"/>
  <c r="R651" i="2"/>
  <c r="R759" i="2"/>
  <c r="R779" i="2"/>
  <c r="R867" i="2"/>
  <c r="R999" i="2"/>
  <c r="R1059" i="2"/>
  <c r="R1095" i="2"/>
  <c r="R1115" i="2"/>
  <c r="R1139" i="2"/>
  <c r="R1159" i="2"/>
  <c r="R1175" i="2"/>
  <c r="R1275" i="2"/>
  <c r="R1315" i="2"/>
  <c r="R1335" i="2"/>
  <c r="R1371" i="2"/>
  <c r="R1395" i="2"/>
  <c r="R1515" i="2"/>
  <c r="R1611" i="2"/>
  <c r="R1811" i="2"/>
  <c r="R1831" i="2"/>
  <c r="R1875" i="2"/>
  <c r="W1995" i="2"/>
  <c r="X1995" i="2"/>
  <c r="U1987" i="2"/>
  <c r="I1987" i="2" s="1"/>
  <c r="X1983" i="2"/>
  <c r="U1983" i="2"/>
  <c r="I1983" i="2" s="1"/>
  <c r="R1983" i="2"/>
  <c r="V1983" i="2"/>
  <c r="U1975" i="2"/>
  <c r="I1975" i="2" s="1"/>
  <c r="Y1975" i="2"/>
  <c r="T1975" i="2"/>
  <c r="X1975" i="2"/>
  <c r="W1947" i="2"/>
  <c r="S1947" i="2"/>
  <c r="Y1947" i="2"/>
  <c r="S1939" i="2"/>
  <c r="Y1935" i="2"/>
  <c r="T1935" i="2"/>
  <c r="R1935" i="2"/>
  <c r="X1935" i="2"/>
  <c r="T1915" i="2"/>
  <c r="X1915" i="2"/>
  <c r="S1903" i="2"/>
  <c r="W1903" i="2"/>
  <c r="S1895" i="2"/>
  <c r="X1895" i="2"/>
  <c r="U1875" i="2"/>
  <c r="I1875" i="2" s="1"/>
  <c r="X1871" i="2"/>
  <c r="V1871" i="2"/>
  <c r="R1871" i="2"/>
  <c r="W1871" i="2"/>
  <c r="X1863" i="2"/>
  <c r="T1863" i="2"/>
  <c r="V1863" i="2"/>
  <c r="S1855" i="2"/>
  <c r="X1855" i="2"/>
  <c r="S1847" i="2"/>
  <c r="Y1847" i="2"/>
  <c r="T1839" i="2"/>
  <c r="Y1839" i="2"/>
  <c r="T1831" i="2"/>
  <c r="Y1831" i="2"/>
  <c r="Y1819" i="2"/>
  <c r="T1819" i="2"/>
  <c r="W1819" i="2"/>
  <c r="S1811" i="2"/>
  <c r="Y1811" i="2"/>
  <c r="T1795" i="2"/>
  <c r="V1791" i="2"/>
  <c r="U1791" i="2"/>
  <c r="I1791" i="2" s="1"/>
  <c r="R1791" i="2"/>
  <c r="W1791" i="2"/>
  <c r="Y1783" i="2"/>
  <c r="T1783" i="2"/>
  <c r="X1783" i="2"/>
  <c r="S1775" i="2"/>
  <c r="Y1775" i="2"/>
  <c r="X1759" i="2"/>
  <c r="S1759" i="2"/>
  <c r="R1759" i="2"/>
  <c r="Y1759" i="2"/>
  <c r="S1751" i="2"/>
  <c r="X1747" i="2"/>
  <c r="U1747" i="2"/>
  <c r="I1747" i="2" s="1"/>
  <c r="V1747" i="2"/>
  <c r="T1739" i="2"/>
  <c r="U1739" i="2"/>
  <c r="I1739" i="2" s="1"/>
  <c r="Y1739" i="2"/>
  <c r="T1711" i="2"/>
  <c r="Y1711" i="2"/>
  <c r="U1711" i="2"/>
  <c r="I1711" i="2" s="1"/>
  <c r="R1711" i="2"/>
  <c r="X1711" i="2"/>
  <c r="S1703" i="2"/>
  <c r="Y1703" i="2"/>
  <c r="V1683" i="2"/>
  <c r="S1683" i="2"/>
  <c r="Y1683" i="2"/>
  <c r="S1675" i="2"/>
  <c r="X1671" i="2"/>
  <c r="T1647" i="2"/>
  <c r="Y1647" i="2"/>
  <c r="U1639" i="2"/>
  <c r="I1639" i="2" s="1"/>
  <c r="X1635" i="2"/>
  <c r="Y1635" i="2"/>
  <c r="U1635" i="2"/>
  <c r="I1635" i="2" s="1"/>
  <c r="Y1627" i="2"/>
  <c r="T1627" i="2"/>
  <c r="W1627" i="2"/>
  <c r="S1619" i="2"/>
  <c r="Y1619" i="2"/>
  <c r="S1611" i="2"/>
  <c r="Y1611" i="2"/>
  <c r="W1583" i="2"/>
  <c r="S1583" i="2"/>
  <c r="R1583" i="2"/>
  <c r="X1583" i="2"/>
  <c r="X1575" i="2"/>
  <c r="S1575" i="2"/>
  <c r="Y1575" i="2"/>
  <c r="S1567" i="2"/>
  <c r="X1563" i="2"/>
  <c r="U1563" i="2"/>
  <c r="I1563" i="2" s="1"/>
  <c r="W1563" i="2"/>
  <c r="U1543" i="2"/>
  <c r="I1543" i="2" s="1"/>
  <c r="Y1539" i="2"/>
  <c r="X1539" i="2"/>
  <c r="V1539" i="2"/>
  <c r="Y1531" i="2"/>
  <c r="V1531" i="2"/>
  <c r="W1531" i="2"/>
  <c r="S1523" i="2"/>
  <c r="V1523" i="2"/>
  <c r="S1515" i="2"/>
  <c r="Y1515" i="2"/>
  <c r="W1499" i="2"/>
  <c r="S1499" i="2"/>
  <c r="Y1499" i="2"/>
  <c r="S1491" i="2"/>
  <c r="X1491" i="2"/>
  <c r="S1483" i="2"/>
  <c r="X1483" i="2"/>
  <c r="Y1471" i="2"/>
  <c r="T1471" i="2"/>
  <c r="R1471" i="2"/>
  <c r="V1471" i="2"/>
  <c r="W1455" i="2"/>
  <c r="S1455" i="2"/>
  <c r="R1455" i="2"/>
  <c r="X1455" i="2"/>
  <c r="X1447" i="2"/>
  <c r="S1447" i="2"/>
  <c r="T1447" i="2"/>
  <c r="Y1447" i="2"/>
  <c r="S1439" i="2"/>
  <c r="Y1439" i="2"/>
  <c r="S1431" i="2"/>
  <c r="X1427" i="2"/>
  <c r="U1427" i="2"/>
  <c r="I1427" i="2" s="1"/>
  <c r="V1427" i="2"/>
  <c r="W1419" i="2"/>
  <c r="U1419" i="2"/>
  <c r="I1419" i="2" s="1"/>
  <c r="Y1419" i="2"/>
  <c r="V1411" i="2"/>
  <c r="S1411" i="2"/>
  <c r="Y1411" i="2"/>
  <c r="T1407" i="2"/>
  <c r="W1403" i="2"/>
  <c r="S1403" i="2"/>
  <c r="Y1403" i="2"/>
  <c r="V1399" i="2"/>
  <c r="S1395" i="2"/>
  <c r="X1395" i="2"/>
  <c r="S1387" i="2"/>
  <c r="X1387" i="2"/>
  <c r="Y1379" i="2"/>
  <c r="Y1375" i="2"/>
  <c r="W1375" i="2"/>
  <c r="R1375" i="2"/>
  <c r="V1375" i="2"/>
  <c r="T1371" i="2"/>
  <c r="U1367" i="2"/>
  <c r="I1367" i="2" s="1"/>
  <c r="V1367" i="2"/>
  <c r="X1367" i="2"/>
  <c r="U1343" i="2"/>
  <c r="I1343" i="2" s="1"/>
  <c r="Y1343" i="2"/>
  <c r="T1335" i="2"/>
  <c r="V1331" i="2"/>
  <c r="W1331" i="2"/>
  <c r="Y1331" i="2"/>
  <c r="U1327" i="2"/>
  <c r="I1327" i="2" s="1"/>
  <c r="Y1323" i="2"/>
  <c r="T1323" i="2"/>
  <c r="V1323" i="2"/>
  <c r="W1319" i="2"/>
  <c r="S1315" i="2"/>
  <c r="W1315" i="2"/>
  <c r="S1307" i="2"/>
  <c r="Y1307" i="2"/>
  <c r="V1291" i="2"/>
  <c r="S1291" i="2"/>
  <c r="Y1291" i="2"/>
  <c r="W1287" i="2"/>
  <c r="S1283" i="2"/>
  <c r="W1283" i="2"/>
  <c r="S1275" i="2"/>
  <c r="X1275" i="2"/>
  <c r="T1267" i="2"/>
  <c r="Y1263" i="2"/>
  <c r="U1263" i="2"/>
  <c r="I1263" i="2" s="1"/>
  <c r="R1263" i="2"/>
  <c r="X1263" i="2"/>
  <c r="T1259" i="2"/>
  <c r="T1255" i="2"/>
  <c r="W1255" i="2"/>
  <c r="X1255" i="2"/>
  <c r="T1243" i="2"/>
  <c r="Y1243" i="2"/>
  <c r="U1235" i="2"/>
  <c r="I1235" i="2" s="1"/>
  <c r="X1231" i="2"/>
  <c r="T1231" i="2"/>
  <c r="R1231" i="2"/>
  <c r="W1231" i="2"/>
  <c r="T1227" i="2"/>
  <c r="Y1223" i="2"/>
  <c r="U1223" i="2"/>
  <c r="I1223" i="2" s="1"/>
  <c r="X1223" i="2"/>
  <c r="S1215" i="2"/>
  <c r="X1215" i="2"/>
  <c r="T1199" i="2"/>
  <c r="Y1199" i="2"/>
  <c r="U1191" i="2"/>
  <c r="I1191" i="2" s="1"/>
  <c r="X1187" i="2"/>
  <c r="T1187" i="2"/>
  <c r="Y1187" i="2"/>
  <c r="T1183" i="2"/>
  <c r="X1179" i="2"/>
  <c r="T1179" i="2"/>
  <c r="W1179" i="2"/>
  <c r="V1175" i="2"/>
  <c r="S1171" i="2"/>
  <c r="Y1171" i="2"/>
  <c r="W1159" i="2"/>
  <c r="S1155" i="2"/>
  <c r="X1155" i="2"/>
  <c r="S1147" i="2"/>
  <c r="Y1147" i="2"/>
  <c r="T1139" i="2"/>
  <c r="Y1135" i="2"/>
  <c r="U1135" i="2"/>
  <c r="I1135" i="2" s="1"/>
  <c r="R1135" i="2"/>
  <c r="W1135" i="2"/>
  <c r="T1131" i="2"/>
  <c r="T1127" i="2"/>
  <c r="W1127" i="2"/>
  <c r="X1127" i="2"/>
  <c r="V1119" i="2"/>
  <c r="S1119" i="2"/>
  <c r="R1119" i="2"/>
  <c r="X1119" i="2"/>
  <c r="U1115" i="2"/>
  <c r="I1115" i="2" s="1"/>
  <c r="U1111" i="2"/>
  <c r="I1111" i="2" s="1"/>
  <c r="X1111" i="2"/>
  <c r="S1111" i="2"/>
  <c r="Y1111" i="2"/>
  <c r="S1103" i="2"/>
  <c r="Y1103" i="2"/>
  <c r="S1095" i="2"/>
  <c r="X1091" i="2"/>
  <c r="U1091" i="2"/>
  <c r="I1091" i="2" s="1"/>
  <c r="Y1091" i="2"/>
  <c r="U1087" i="2"/>
  <c r="I1087" i="2" s="1"/>
  <c r="Y1083" i="2"/>
  <c r="T1083" i="2"/>
  <c r="W1083" i="2"/>
  <c r="T1079" i="2"/>
  <c r="T1059" i="2"/>
  <c r="W1059" i="2"/>
  <c r="T1051" i="2"/>
  <c r="Y1051" i="2"/>
  <c r="U1043" i="2"/>
  <c r="I1043" i="2" s="1"/>
  <c r="Y1039" i="2"/>
  <c r="T1039" i="2"/>
  <c r="R1039" i="2"/>
  <c r="X1039" i="2"/>
  <c r="S1031" i="2"/>
  <c r="Y1031" i="2"/>
  <c r="Y1011" i="2"/>
  <c r="S1011" i="2"/>
  <c r="X1011" i="2"/>
  <c r="U1007" i="2"/>
  <c r="I1007" i="2" s="1"/>
  <c r="V1003" i="2"/>
  <c r="S1003" i="2"/>
  <c r="X1003" i="2"/>
  <c r="W999" i="2"/>
  <c r="S995" i="2"/>
  <c r="W995" i="2"/>
  <c r="T987" i="2"/>
  <c r="U983" i="2"/>
  <c r="I983" i="2" s="1"/>
  <c r="V983" i="2"/>
  <c r="X983" i="2"/>
  <c r="T959" i="2"/>
  <c r="Y959" i="2"/>
  <c r="U951" i="2"/>
  <c r="I951" i="2" s="1"/>
  <c r="X947" i="2"/>
  <c r="U947" i="2"/>
  <c r="I947" i="2" s="1"/>
  <c r="Y947" i="2"/>
  <c r="V943" i="2"/>
  <c r="X939" i="2"/>
  <c r="T939" i="2"/>
  <c r="V939" i="2"/>
  <c r="W935" i="2"/>
  <c r="S931" i="2"/>
  <c r="W931" i="2"/>
  <c r="U903" i="2"/>
  <c r="I903" i="2" s="1"/>
  <c r="S899" i="2"/>
  <c r="X899" i="2"/>
  <c r="S891" i="2"/>
  <c r="Y891" i="2"/>
  <c r="S883" i="2"/>
  <c r="V883" i="2"/>
  <c r="S875" i="2"/>
  <c r="Y875" i="2"/>
  <c r="Y867" i="2"/>
  <c r="Y835" i="2"/>
  <c r="S835" i="2"/>
  <c r="W835" i="2"/>
  <c r="W831" i="2"/>
  <c r="Y827" i="2"/>
  <c r="S827" i="2"/>
  <c r="X827" i="2"/>
  <c r="U823" i="2"/>
  <c r="I823" i="2" s="1"/>
  <c r="W819" i="2"/>
  <c r="V819" i="2"/>
  <c r="S819" i="2"/>
  <c r="Y819" i="2"/>
  <c r="S811" i="2"/>
  <c r="W811" i="2"/>
  <c r="T803" i="2"/>
  <c r="U779" i="2"/>
  <c r="I779" i="2" s="1"/>
  <c r="X775" i="2"/>
  <c r="S775" i="2"/>
  <c r="Y775" i="2"/>
  <c r="S767" i="2"/>
  <c r="Y767" i="2"/>
  <c r="T759" i="2"/>
  <c r="Y755" i="2"/>
  <c r="W755" i="2"/>
  <c r="V755" i="2"/>
  <c r="T751" i="2"/>
  <c r="W747" i="2"/>
  <c r="T747" i="2"/>
  <c r="X747" i="2"/>
  <c r="U743" i="2"/>
  <c r="I743" i="2" s="1"/>
  <c r="T707" i="2"/>
  <c r="Y707" i="2"/>
  <c r="Y699" i="2"/>
  <c r="S695" i="2"/>
  <c r="X695" i="2"/>
  <c r="S687" i="2"/>
  <c r="Y687" i="2"/>
  <c r="S679" i="2"/>
  <c r="Y679" i="2"/>
  <c r="U651" i="2"/>
  <c r="I651" i="2" s="1"/>
  <c r="T647" i="2"/>
  <c r="X647" i="2"/>
  <c r="S647" i="2"/>
  <c r="Y647" i="2"/>
  <c r="S639" i="2"/>
  <c r="Y639" i="2"/>
  <c r="S631" i="2"/>
  <c r="Y631" i="2"/>
  <c r="S623" i="2"/>
  <c r="X623" i="2"/>
  <c r="S615" i="2"/>
  <c r="Y611" i="2"/>
  <c r="T611" i="2"/>
  <c r="U611" i="2"/>
  <c r="I611" i="2" s="1"/>
  <c r="T607" i="2"/>
  <c r="W603" i="2"/>
  <c r="V603" i="2"/>
  <c r="Y603" i="2"/>
  <c r="T599" i="2"/>
  <c r="Y595" i="2"/>
  <c r="X595" i="2"/>
  <c r="W595" i="2"/>
  <c r="T591" i="2"/>
  <c r="T575" i="2"/>
  <c r="Y575" i="2"/>
  <c r="T567" i="2"/>
  <c r="Y567" i="2"/>
  <c r="T559" i="2"/>
  <c r="X559" i="2"/>
  <c r="U551" i="2"/>
  <c r="I551" i="2" s="1"/>
  <c r="W547" i="2"/>
  <c r="T547" i="2"/>
  <c r="U547" i="2"/>
  <c r="I547" i="2" s="1"/>
  <c r="W543" i="2"/>
  <c r="X539" i="2"/>
  <c r="T539" i="2"/>
  <c r="Y539" i="2"/>
  <c r="V535" i="2"/>
  <c r="U531" i="2"/>
  <c r="I531" i="2" s="1"/>
  <c r="W531" i="2"/>
  <c r="V531" i="2"/>
  <c r="U527" i="2"/>
  <c r="I527" i="2" s="1"/>
  <c r="S523" i="2"/>
  <c r="Y523" i="2"/>
  <c r="T483" i="2"/>
  <c r="W479" i="2"/>
  <c r="S479" i="2"/>
  <c r="R479" i="2"/>
  <c r="X479" i="2"/>
  <c r="V475" i="2"/>
  <c r="W471" i="2"/>
  <c r="S471" i="2"/>
  <c r="X471" i="2"/>
  <c r="T467" i="2"/>
  <c r="W463" i="2"/>
  <c r="S463" i="2"/>
  <c r="R463" i="2"/>
  <c r="Y463" i="2"/>
  <c r="U459" i="2"/>
  <c r="I459" i="2" s="1"/>
  <c r="X455" i="2"/>
  <c r="S455" i="2"/>
  <c r="Y455" i="2"/>
  <c r="S447" i="2"/>
  <c r="Y447" i="2"/>
  <c r="U4" i="2"/>
  <c r="S100" i="2"/>
  <c r="X244" i="2"/>
  <c r="K252" i="2"/>
  <c r="S340" i="2"/>
  <c r="K348" i="2"/>
  <c r="R1285" i="2"/>
  <c r="R1845" i="2"/>
  <c r="R1985" i="2"/>
  <c r="T1977" i="2"/>
  <c r="X1977" i="2"/>
  <c r="W1977" i="2"/>
  <c r="U1969" i="2"/>
  <c r="I1969" i="2" s="1"/>
  <c r="S1949" i="2"/>
  <c r="T1925" i="2"/>
  <c r="Y1925" i="2"/>
  <c r="U1905" i="2"/>
  <c r="I1905" i="2" s="1"/>
  <c r="X1893" i="2"/>
  <c r="T1893" i="2"/>
  <c r="W1893" i="2"/>
  <c r="V1877" i="2"/>
  <c r="Y1869" i="2"/>
  <c r="S1869" i="2"/>
  <c r="Y1861" i="2"/>
  <c r="U1861" i="2"/>
  <c r="I1861" i="2" s="1"/>
  <c r="W1861" i="2"/>
  <c r="R1853" i="2"/>
  <c r="Y1853" i="2"/>
  <c r="S1853" i="2"/>
  <c r="R1785" i="2"/>
  <c r="V1785" i="2"/>
  <c r="S1785" i="2"/>
  <c r="W1785" i="2"/>
  <c r="R1761" i="2"/>
  <c r="Y1761" i="2"/>
  <c r="U1761" i="2"/>
  <c r="I1761" i="2" s="1"/>
  <c r="T1761" i="2"/>
  <c r="X1761" i="2"/>
  <c r="X1685" i="2"/>
  <c r="S1685" i="2"/>
  <c r="Y1685" i="2"/>
  <c r="R1661" i="2"/>
  <c r="Y1661" i="2"/>
  <c r="S1661" i="2"/>
  <c r="U1637" i="2"/>
  <c r="I1637" i="2" s="1"/>
  <c r="X1597" i="2"/>
  <c r="U1577" i="2"/>
  <c r="I1577" i="2" s="1"/>
  <c r="V1561" i="2"/>
  <c r="S1561" i="2"/>
  <c r="W1561" i="2"/>
  <c r="X1533" i="2"/>
  <c r="Y1517" i="2"/>
  <c r="V1493" i="2"/>
  <c r="U1493" i="2"/>
  <c r="I1493" i="2" s="1"/>
  <c r="X1493" i="2"/>
  <c r="X1485" i="2"/>
  <c r="S1417" i="2"/>
  <c r="Y1417" i="2"/>
  <c r="S1393" i="2"/>
  <c r="Y1393" i="2"/>
  <c r="S1369" i="2"/>
  <c r="Y1369" i="2"/>
  <c r="V1357" i="2"/>
  <c r="T1345" i="2"/>
  <c r="R1329" i="2"/>
  <c r="Y1329" i="2"/>
  <c r="U1329" i="2"/>
  <c r="I1329" i="2" s="1"/>
  <c r="W1329" i="2"/>
  <c r="S1317" i="2"/>
  <c r="S1269" i="2"/>
  <c r="Y1269" i="2"/>
  <c r="U1249" i="2"/>
  <c r="I1249" i="2" s="1"/>
  <c r="W1241" i="2"/>
  <c r="S1241" i="2"/>
  <c r="X1241" i="2"/>
  <c r="S1201" i="2"/>
  <c r="Y1201" i="2"/>
  <c r="Y1181" i="2"/>
  <c r="S1181" i="2"/>
  <c r="S1029" i="2"/>
  <c r="Y1029" i="2"/>
  <c r="U985" i="2"/>
  <c r="I985" i="2" s="1"/>
  <c r="V965" i="2"/>
  <c r="S957" i="2"/>
  <c r="Y957" i="2"/>
  <c r="T905" i="2"/>
  <c r="S877" i="2"/>
  <c r="Y877" i="2"/>
  <c r="S845" i="2"/>
  <c r="Y845" i="2"/>
  <c r="U817" i="2"/>
  <c r="I817" i="2" s="1"/>
  <c r="W801" i="2"/>
  <c r="S801" i="2"/>
  <c r="Y801" i="2"/>
  <c r="W769" i="2"/>
  <c r="S769" i="2"/>
  <c r="R769" i="2"/>
  <c r="Y769" i="2"/>
  <c r="W745" i="2"/>
  <c r="W737" i="2"/>
  <c r="S737" i="2"/>
  <c r="Y737" i="2"/>
  <c r="U725" i="2"/>
  <c r="I725" i="2" s="1"/>
  <c r="T697" i="2"/>
  <c r="X697" i="2"/>
  <c r="T681" i="2"/>
  <c r="X681" i="2"/>
  <c r="W649" i="2"/>
  <c r="Y629" i="2"/>
  <c r="T629" i="2"/>
  <c r="W629" i="2"/>
  <c r="T617" i="2"/>
  <c r="Y609" i="2"/>
  <c r="T609" i="2"/>
  <c r="W609" i="2"/>
  <c r="W601" i="2"/>
  <c r="W593" i="2"/>
  <c r="T593" i="2"/>
  <c r="V593" i="2"/>
  <c r="U573" i="2"/>
  <c r="I573" i="2" s="1"/>
  <c r="S565" i="2"/>
  <c r="Y565" i="2"/>
  <c r="S541" i="2"/>
  <c r="R533" i="2"/>
  <c r="W533" i="2"/>
  <c r="S533" i="2"/>
  <c r="Y533" i="2"/>
  <c r="U501" i="2"/>
  <c r="I501" i="2" s="1"/>
  <c r="Y485" i="2"/>
  <c r="S477" i="2"/>
  <c r="V465" i="2"/>
  <c r="S465" i="2"/>
  <c r="W465" i="2"/>
  <c r="W457" i="2"/>
  <c r="W449" i="2"/>
  <c r="S449" i="2"/>
  <c r="Y449" i="2"/>
  <c r="Y42" i="2"/>
  <c r="O42" i="2" s="1"/>
  <c r="S42" i="2"/>
  <c r="W42" i="2"/>
  <c r="U74" i="2"/>
  <c r="U86" i="2"/>
  <c r="W86" i="2"/>
  <c r="S86" i="2"/>
  <c r="X86" i="2"/>
  <c r="V110" i="2"/>
  <c r="V130" i="2"/>
  <c r="S130" i="2"/>
  <c r="M130" i="2" s="1"/>
  <c r="X130" i="2"/>
  <c r="W198" i="2"/>
  <c r="T198" i="2"/>
  <c r="Y198" i="2"/>
  <c r="V210" i="2"/>
  <c r="T222" i="2"/>
  <c r="Y222" i="2"/>
  <c r="O222" i="2" s="1"/>
  <c r="T258" i="2"/>
  <c r="Y258" i="2"/>
  <c r="O258" i="2" s="1"/>
  <c r="U302" i="2"/>
  <c r="U314" i="2"/>
  <c r="X314" i="2"/>
  <c r="S314" i="2"/>
  <c r="X326" i="2"/>
  <c r="U326" i="2"/>
  <c r="Y326" i="2"/>
  <c r="O326" i="2" s="1"/>
  <c r="U338" i="2"/>
  <c r="T382" i="2"/>
  <c r="Y382" i="2"/>
  <c r="O382" i="2" s="1"/>
  <c r="X414" i="2"/>
  <c r="T414" i="2"/>
  <c r="S414" i="2"/>
  <c r="Y414" i="2"/>
  <c r="U1453" i="2"/>
  <c r="I1453" i="2" s="1"/>
  <c r="S227" i="2"/>
  <c r="S440" i="2"/>
  <c r="Y440" i="2"/>
  <c r="O440" i="2" s="1"/>
  <c r="X440" i="2"/>
  <c r="M120" i="2"/>
  <c r="M152" i="2"/>
  <c r="R504" i="2"/>
  <c r="R760" i="2"/>
  <c r="R888" i="2"/>
  <c r="R1400" i="2"/>
  <c r="R1528" i="2"/>
  <c r="R1848" i="2"/>
  <c r="R1976" i="2"/>
  <c r="I252" i="2"/>
  <c r="I348" i="2"/>
  <c r="X2002" i="2"/>
  <c r="S2002" i="2"/>
  <c r="Y2002" i="2"/>
  <c r="S1994" i="2"/>
  <c r="Y1990" i="2"/>
  <c r="U1990" i="2"/>
  <c r="I1990" i="2" s="1"/>
  <c r="W1990" i="2"/>
  <c r="S1986" i="2"/>
  <c r="U1978" i="2"/>
  <c r="I1978" i="2" s="1"/>
  <c r="V1974" i="2"/>
  <c r="S1974" i="2"/>
  <c r="X1974" i="2"/>
  <c r="T1962" i="2"/>
  <c r="V1954" i="2"/>
  <c r="S1950" i="2"/>
  <c r="Y1950" i="2"/>
  <c r="S1938" i="2"/>
  <c r="Y1938" i="2"/>
  <c r="U1926" i="2"/>
  <c r="I1926" i="2" s="1"/>
  <c r="W1918" i="2"/>
  <c r="S1914" i="2"/>
  <c r="X1914" i="2"/>
  <c r="U1910" i="2"/>
  <c r="I1910" i="2" s="1"/>
  <c r="Y1906" i="2"/>
  <c r="U1906" i="2"/>
  <c r="I1906" i="2" s="1"/>
  <c r="X1906" i="2"/>
  <c r="S1898" i="2"/>
  <c r="Y1898" i="2"/>
  <c r="T1882" i="2"/>
  <c r="Y1878" i="2"/>
  <c r="U1878" i="2"/>
  <c r="I1878" i="2" s="1"/>
  <c r="V1878" i="2"/>
  <c r="S1874" i="2"/>
  <c r="T1870" i="2"/>
  <c r="V1870" i="2"/>
  <c r="X1870" i="2"/>
  <c r="T1866" i="2"/>
  <c r="S1858" i="2"/>
  <c r="X1854" i="2"/>
  <c r="S1854" i="2"/>
  <c r="Y1854" i="2"/>
  <c r="S1846" i="2"/>
  <c r="U1838" i="2"/>
  <c r="I1838" i="2" s="1"/>
  <c r="V1834" i="2"/>
  <c r="U1834" i="2"/>
  <c r="I1834" i="2" s="1"/>
  <c r="X1834" i="2"/>
  <c r="W1822" i="2"/>
  <c r="S1818" i="2"/>
  <c r="Y1818" i="2"/>
  <c r="S1810" i="2"/>
  <c r="Y1806" i="2"/>
  <c r="T1806" i="2"/>
  <c r="W1806" i="2"/>
  <c r="Y1802" i="2"/>
  <c r="S1802" i="2"/>
  <c r="Y1798" i="2"/>
  <c r="U1798" i="2"/>
  <c r="I1798" i="2" s="1"/>
  <c r="W1798" i="2"/>
  <c r="S1794" i="2"/>
  <c r="W1778" i="2"/>
  <c r="S1778" i="2"/>
  <c r="X1778" i="2"/>
  <c r="U1774" i="2"/>
  <c r="I1774" i="2" s="1"/>
  <c r="V1762" i="2"/>
  <c r="S1758" i="2"/>
  <c r="Y1758" i="2"/>
  <c r="T1750" i="2"/>
  <c r="T1746" i="2"/>
  <c r="V1746" i="2"/>
  <c r="X1746" i="2"/>
  <c r="W1738" i="2"/>
  <c r="V1730" i="2"/>
  <c r="T1726" i="2"/>
  <c r="Y1726" i="2"/>
  <c r="W1718" i="2"/>
  <c r="X1714" i="2"/>
  <c r="T1714" i="2"/>
  <c r="W1714" i="2"/>
  <c r="U1710" i="2"/>
  <c r="I1710" i="2" s="1"/>
  <c r="T1702" i="2"/>
  <c r="Y1698" i="2"/>
  <c r="T1698" i="2"/>
  <c r="X1698" i="2"/>
  <c r="Y1690" i="2"/>
  <c r="U1690" i="2"/>
  <c r="I1690" i="2" s="1"/>
  <c r="X1690" i="2"/>
  <c r="S1682" i="2"/>
  <c r="Y1682" i="2"/>
  <c r="V1674" i="2"/>
  <c r="U1674" i="2"/>
  <c r="I1674" i="2" s="1"/>
  <c r="X1674" i="2"/>
  <c r="T1662" i="2"/>
  <c r="Y1662" i="2"/>
  <c r="U1650" i="2"/>
  <c r="I1650" i="2" s="1"/>
  <c r="X1646" i="2"/>
  <c r="T1646" i="2"/>
  <c r="W1646" i="2"/>
  <c r="T1642" i="2"/>
  <c r="Y1638" i="2"/>
  <c r="T1638" i="2"/>
  <c r="X1638" i="2"/>
  <c r="U1626" i="2"/>
  <c r="I1626" i="2" s="1"/>
  <c r="U1606" i="2"/>
  <c r="I1606" i="2" s="1"/>
  <c r="X1602" i="2"/>
  <c r="S1602" i="2"/>
  <c r="Y1602" i="2"/>
  <c r="X1594" i="2"/>
  <c r="S1594" i="2"/>
  <c r="Y1594" i="2"/>
  <c r="U1586" i="2"/>
  <c r="I1586" i="2" s="1"/>
  <c r="S1578" i="2"/>
  <c r="Y1578" i="2"/>
  <c r="U1566" i="2"/>
  <c r="I1566" i="2" s="1"/>
  <c r="T1558" i="2"/>
  <c r="Y1558" i="2"/>
  <c r="W1554" i="2"/>
  <c r="T1550" i="2"/>
  <c r="U1546" i="2"/>
  <c r="I1546" i="2" s="1"/>
  <c r="W1546" i="2"/>
  <c r="U1542" i="2"/>
  <c r="I1542" i="2" s="1"/>
  <c r="Y1538" i="2"/>
  <c r="T1538" i="2"/>
  <c r="X1538" i="2"/>
  <c r="W1534" i="2"/>
  <c r="Y1530" i="2"/>
  <c r="U1530" i="2"/>
  <c r="I1530" i="2" s="1"/>
  <c r="X1530" i="2"/>
  <c r="U1526" i="2"/>
  <c r="I1526" i="2" s="1"/>
  <c r="S1522" i="2"/>
  <c r="Y1522" i="2"/>
  <c r="V1514" i="2"/>
  <c r="U1514" i="2"/>
  <c r="I1514" i="2" s="1"/>
  <c r="X1514" i="2"/>
  <c r="W1502" i="2"/>
  <c r="Y1502" i="2"/>
  <c r="V1494" i="2"/>
  <c r="S1494" i="2"/>
  <c r="X1494" i="2"/>
  <c r="V1490" i="2"/>
  <c r="S1486" i="2"/>
  <c r="Y1486" i="2"/>
  <c r="V1482" i="2"/>
  <c r="S1478" i="2"/>
  <c r="Y1478" i="2"/>
  <c r="W1474" i="2"/>
  <c r="T1470" i="2"/>
  <c r="T1466" i="2"/>
  <c r="W1466" i="2"/>
  <c r="W1462" i="2"/>
  <c r="X1458" i="2"/>
  <c r="W1450" i="2"/>
  <c r="S1446" i="2"/>
  <c r="Y1446" i="2"/>
  <c r="T1438" i="2"/>
  <c r="Y1438" i="2"/>
  <c r="V1430" i="2"/>
  <c r="S1430" i="2"/>
  <c r="X1430" i="2"/>
  <c r="V1426" i="2"/>
  <c r="S1422" i="2"/>
  <c r="Y1422" i="2"/>
  <c r="V1418" i="2"/>
  <c r="S1414" i="2"/>
  <c r="Y1414" i="2"/>
  <c r="W1410" i="2"/>
  <c r="T1406" i="2"/>
  <c r="T1402" i="2"/>
  <c r="W1402" i="2"/>
  <c r="S1398" i="2"/>
  <c r="X1394" i="2"/>
  <c r="W1386" i="2"/>
  <c r="W1378" i="2"/>
  <c r="T1374" i="2"/>
  <c r="T1370" i="2"/>
  <c r="W1370" i="2"/>
  <c r="U1366" i="2"/>
  <c r="I1366" i="2" s="1"/>
  <c r="Y1362" i="2"/>
  <c r="U1362" i="2"/>
  <c r="I1362" i="2" s="1"/>
  <c r="X1362" i="2"/>
  <c r="V1358" i="2"/>
  <c r="Y1354" i="2"/>
  <c r="T1354" i="2"/>
  <c r="X1354" i="2"/>
  <c r="V1350" i="2"/>
  <c r="S1346" i="2"/>
  <c r="Y1346" i="2"/>
  <c r="V1338" i="2"/>
  <c r="T1338" i="2"/>
  <c r="X1338" i="2"/>
  <c r="X1330" i="2"/>
  <c r="S1330" i="2"/>
  <c r="T1330" i="2"/>
  <c r="Y1330" i="2"/>
  <c r="V1326" i="2"/>
  <c r="X1322" i="2"/>
  <c r="S1322" i="2"/>
  <c r="Y1322" i="2"/>
  <c r="U1318" i="2"/>
  <c r="I1318" i="2" s="1"/>
  <c r="S1314" i="2"/>
  <c r="Y1310" i="2"/>
  <c r="U1310" i="2"/>
  <c r="I1310" i="2" s="1"/>
  <c r="V1310" i="2"/>
  <c r="S1306" i="2"/>
  <c r="Y1302" i="2"/>
  <c r="U1302" i="2"/>
  <c r="I1302" i="2" s="1"/>
  <c r="V1302" i="2"/>
  <c r="U1298" i="2"/>
  <c r="I1298" i="2" s="1"/>
  <c r="S1290" i="2"/>
  <c r="Y1290" i="2"/>
  <c r="U1278" i="2"/>
  <c r="I1278" i="2" s="1"/>
  <c r="W1270" i="2"/>
  <c r="Y1270" i="2"/>
  <c r="W1266" i="2"/>
  <c r="U1262" i="2"/>
  <c r="I1262" i="2" s="1"/>
  <c r="U1258" i="2"/>
  <c r="I1258" i="2" s="1"/>
  <c r="W1258" i="2"/>
  <c r="T1254" i="2"/>
  <c r="U1250" i="2"/>
  <c r="I1250" i="2" s="1"/>
  <c r="Y1250" i="2"/>
  <c r="T1250" i="2"/>
  <c r="X1250" i="2"/>
  <c r="U1246" i="2"/>
  <c r="I1246" i="2" s="1"/>
  <c r="Y1242" i="2"/>
  <c r="U1242" i="2"/>
  <c r="I1242" i="2" s="1"/>
  <c r="X1242" i="2"/>
  <c r="W1238" i="2"/>
  <c r="S1234" i="2"/>
  <c r="Y1234" i="2"/>
  <c r="V1226" i="2"/>
  <c r="U1226" i="2"/>
  <c r="I1226" i="2" s="1"/>
  <c r="X1226" i="2"/>
  <c r="T1214" i="2"/>
  <c r="Y1214" i="2"/>
  <c r="V1206" i="2"/>
  <c r="S1206" i="2"/>
  <c r="X1206" i="2"/>
  <c r="V1202" i="2"/>
  <c r="S1198" i="2"/>
  <c r="Y1198" i="2"/>
  <c r="V1194" i="2"/>
  <c r="X1190" i="2"/>
  <c r="S1190" i="2"/>
  <c r="Y1190" i="2"/>
  <c r="W1186" i="2"/>
  <c r="T1182" i="2"/>
  <c r="T1178" i="2"/>
  <c r="W1178" i="2"/>
  <c r="T1174" i="2"/>
  <c r="T1170" i="2"/>
  <c r="V1170" i="2"/>
  <c r="X1170" i="2"/>
  <c r="W1162" i="2"/>
  <c r="V1150" i="2"/>
  <c r="S1150" i="2"/>
  <c r="X1150" i="2"/>
  <c r="X1138" i="2"/>
  <c r="S1138" i="2"/>
  <c r="Y1138" i="2"/>
  <c r="V1134" i="2"/>
  <c r="X1130" i="2"/>
  <c r="S1130" i="2"/>
  <c r="Y1130" i="2"/>
  <c r="W1126" i="2"/>
  <c r="T1122" i="2"/>
  <c r="S1114" i="2"/>
  <c r="Y1114" i="2"/>
  <c r="V1102" i="2"/>
  <c r="X1094" i="2"/>
  <c r="Y1090" i="2"/>
  <c r="W1082" i="2"/>
  <c r="W1074" i="2"/>
  <c r="Y1066" i="2"/>
  <c r="W1054" i="2"/>
  <c r="X1046" i="2"/>
  <c r="Y1042" i="2"/>
  <c r="W1034" i="2"/>
  <c r="T1022" i="2"/>
  <c r="V1014" i="2"/>
  <c r="S1014" i="2"/>
  <c r="Y1014" i="2"/>
  <c r="T1014" i="2"/>
  <c r="X1010" i="2"/>
  <c r="S1010" i="2"/>
  <c r="V1010" i="2"/>
  <c r="T1002" i="2"/>
  <c r="Y990" i="2"/>
  <c r="T990" i="2"/>
  <c r="V990" i="2"/>
  <c r="S990" i="2"/>
  <c r="T982" i="2"/>
  <c r="U978" i="2"/>
  <c r="I978" i="2" s="1"/>
  <c r="V954" i="2"/>
  <c r="T954" i="2"/>
  <c r="X954" i="2"/>
  <c r="S954" i="2"/>
  <c r="X942" i="2"/>
  <c r="X938" i="2"/>
  <c r="V930" i="2"/>
  <c r="V918" i="2"/>
  <c r="S918" i="2"/>
  <c r="Y918" i="2"/>
  <c r="U918" i="2"/>
  <c r="I918" i="2" s="1"/>
  <c r="T914" i="2"/>
  <c r="X914" i="2"/>
  <c r="S914" i="2"/>
  <c r="V914" i="2"/>
  <c r="V906" i="2"/>
  <c r="V902" i="2"/>
  <c r="V898" i="2"/>
  <c r="W894" i="2"/>
  <c r="V882" i="2"/>
  <c r="X882" i="2"/>
  <c r="S882" i="2"/>
  <c r="V866" i="2"/>
  <c r="V854" i="2"/>
  <c r="S854" i="2"/>
  <c r="Y854" i="2"/>
  <c r="U854" i="2"/>
  <c r="I854" i="2" s="1"/>
  <c r="X850" i="2"/>
  <c r="S850" i="2"/>
  <c r="V850" i="2"/>
  <c r="V842" i="2"/>
  <c r="V838" i="2"/>
  <c r="V834" i="2"/>
  <c r="V830" i="2"/>
  <c r="W822" i="2"/>
  <c r="Y818" i="2"/>
  <c r="Y798" i="2"/>
  <c r="X794" i="2"/>
  <c r="W782" i="2"/>
  <c r="Y762" i="2"/>
  <c r="Y750" i="2"/>
  <c r="V750" i="2"/>
  <c r="W750" i="2"/>
  <c r="S750" i="2"/>
  <c r="X746" i="2"/>
  <c r="U746" i="2"/>
  <c r="I746" i="2" s="1"/>
  <c r="Y746" i="2"/>
  <c r="S746" i="2"/>
  <c r="X742" i="2"/>
  <c r="T742" i="2"/>
  <c r="Y742" i="2"/>
  <c r="S742" i="2"/>
  <c r="Y738" i="2"/>
  <c r="U738" i="2"/>
  <c r="I738" i="2" s="1"/>
  <c r="W738" i="2"/>
  <c r="S738" i="2"/>
  <c r="Y734" i="2"/>
  <c r="V734" i="2"/>
  <c r="W734" i="2"/>
  <c r="S734" i="2"/>
  <c r="W722" i="2"/>
  <c r="U698" i="2"/>
  <c r="I698" i="2" s="1"/>
  <c r="W690" i="2"/>
  <c r="U690" i="2"/>
  <c r="I690" i="2" s="1"/>
  <c r="Y690" i="2"/>
  <c r="S690" i="2"/>
  <c r="T686" i="2"/>
  <c r="U682" i="2"/>
  <c r="I682" i="2" s="1"/>
  <c r="W674" i="2"/>
  <c r="S674" i="2"/>
  <c r="Y674" i="2"/>
  <c r="U674" i="2"/>
  <c r="I674" i="2" s="1"/>
  <c r="W670" i="2"/>
  <c r="S670" i="2"/>
  <c r="Y670" i="2"/>
  <c r="V670" i="2"/>
  <c r="W662" i="2"/>
  <c r="Y658" i="2"/>
  <c r="T646" i="2"/>
  <c r="X634" i="2"/>
  <c r="U622" i="2"/>
  <c r="I622" i="2" s="1"/>
  <c r="V618" i="2"/>
  <c r="U614" i="2"/>
  <c r="I614" i="2" s="1"/>
  <c r="Y602" i="2"/>
  <c r="T602" i="2"/>
  <c r="W602" i="2"/>
  <c r="S602" i="2"/>
  <c r="X594" i="2"/>
  <c r="S594" i="2"/>
  <c r="V594" i="2"/>
  <c r="U570" i="2"/>
  <c r="I570" i="2" s="1"/>
  <c r="Y558" i="2"/>
  <c r="V558" i="2"/>
  <c r="W558" i="2"/>
  <c r="S558" i="2"/>
  <c r="X554" i="2"/>
  <c r="U554" i="2"/>
  <c r="I554" i="2" s="1"/>
  <c r="Y554" i="2"/>
  <c r="S554" i="2"/>
  <c r="X550" i="2"/>
  <c r="T550" i="2"/>
  <c r="U550" i="2"/>
  <c r="I550" i="2" s="1"/>
  <c r="S550" i="2"/>
  <c r="Y546" i="2"/>
  <c r="U546" i="2"/>
  <c r="I546" i="2" s="1"/>
  <c r="W546" i="2"/>
  <c r="S546" i="2"/>
  <c r="Y542" i="2"/>
  <c r="V542" i="2"/>
  <c r="W542" i="2"/>
  <c r="S542" i="2"/>
  <c r="T534" i="2"/>
  <c r="U530" i="2"/>
  <c r="I530" i="2" s="1"/>
  <c r="V506" i="2"/>
  <c r="T506" i="2"/>
  <c r="W506" i="2"/>
  <c r="S506" i="2"/>
  <c r="X494" i="2"/>
  <c r="W490" i="2"/>
  <c r="W486" i="2"/>
  <c r="X482" i="2"/>
  <c r="X478" i="2"/>
  <c r="U466" i="2"/>
  <c r="I466" i="2" s="1"/>
  <c r="V5" i="2"/>
  <c r="S13" i="2"/>
  <c r="T21" i="2"/>
  <c r="W25" i="2"/>
  <c r="V29" i="2"/>
  <c r="W33" i="2"/>
  <c r="V37" i="2"/>
  <c r="S45" i="2"/>
  <c r="Y49" i="2"/>
  <c r="O49" i="2" s="1"/>
  <c r="R53" i="2"/>
  <c r="X53" i="2"/>
  <c r="U53" i="2"/>
  <c r="W53" i="2"/>
  <c r="S53" i="2"/>
  <c r="R57" i="2"/>
  <c r="U57" i="2"/>
  <c r="Y57" i="2"/>
  <c r="O57" i="2" s="1"/>
  <c r="T57" i="2"/>
  <c r="S57" i="2"/>
  <c r="T73" i="2"/>
  <c r="R81" i="2"/>
  <c r="W81" i="2"/>
  <c r="T81" i="2"/>
  <c r="Y81" i="2"/>
  <c r="O81" i="2" s="1"/>
  <c r="S81" i="2"/>
  <c r="W97" i="2"/>
  <c r="Y105" i="2"/>
  <c r="O105" i="2" s="1"/>
  <c r="V145" i="2"/>
  <c r="V185" i="2"/>
  <c r="R225" i="2"/>
  <c r="V225" i="2"/>
  <c r="S225" i="2"/>
  <c r="X225" i="2"/>
  <c r="U225" i="2"/>
  <c r="Y225" i="2"/>
  <c r="O225" i="2" s="1"/>
  <c r="T225" i="2"/>
  <c r="Y257" i="2"/>
  <c r="V293" i="2"/>
  <c r="V337" i="2"/>
  <c r="V369" i="2"/>
  <c r="Y1985" i="2"/>
  <c r="V1957" i="2"/>
  <c r="W1937" i="2"/>
  <c r="V1865" i="2"/>
  <c r="W1701" i="2"/>
  <c r="V1553" i="2"/>
  <c r="X1529" i="2"/>
  <c r="Y1353" i="2"/>
  <c r="U1353" i="2"/>
  <c r="I1353" i="2" s="1"/>
  <c r="W1353" i="2"/>
  <c r="T1353" i="2"/>
  <c r="V1353" i="2"/>
  <c r="S1353" i="2"/>
  <c r="V1333" i="2"/>
  <c r="U1333" i="2"/>
  <c r="I1333" i="2" s="1"/>
  <c r="Y1333" i="2"/>
  <c r="T1333" i="2"/>
  <c r="X1333" i="2"/>
  <c r="S1333" i="2"/>
  <c r="W1301" i="2"/>
  <c r="W1277" i="2"/>
  <c r="V1125" i="2"/>
  <c r="T1125" i="2"/>
  <c r="Y1125" i="2"/>
  <c r="U1125" i="2"/>
  <c r="I1125" i="2" s="1"/>
  <c r="X1125" i="2"/>
  <c r="S1125" i="2"/>
  <c r="W861" i="2"/>
  <c r="X733" i="2"/>
  <c r="V34" i="2"/>
  <c r="S34" i="2"/>
  <c r="Y34" i="2"/>
  <c r="O34" i="2" s="1"/>
  <c r="U34" i="2"/>
  <c r="X34" i="2"/>
  <c r="T34" i="2"/>
  <c r="U126" i="2"/>
  <c r="I126" i="2" s="1"/>
  <c r="Y126" i="2"/>
  <c r="V126" i="2"/>
  <c r="S126" i="2"/>
  <c r="X126" i="2"/>
  <c r="T126" i="2"/>
  <c r="X146" i="2"/>
  <c r="X214" i="2"/>
  <c r="T214" i="2"/>
  <c r="W214" i="2"/>
  <c r="U214" i="2"/>
  <c r="I214" i="2" s="1"/>
  <c r="Y214" i="2"/>
  <c r="S214" i="2"/>
  <c r="Y250" i="2"/>
  <c r="O250" i="2" s="1"/>
  <c r="V330" i="2"/>
  <c r="W350" i="2"/>
  <c r="V386" i="2"/>
  <c r="S386" i="2"/>
  <c r="Y386" i="2"/>
  <c r="U386" i="2"/>
  <c r="I386" i="2" s="1"/>
  <c r="X386" i="2"/>
  <c r="T386" i="2"/>
  <c r="W1759" i="2"/>
  <c r="T1031" i="2"/>
  <c r="R340" i="2"/>
  <c r="S1832" i="2"/>
  <c r="R609" i="2"/>
  <c r="R1877" i="2"/>
  <c r="W334" i="2"/>
  <c r="V1955" i="2"/>
  <c r="W1879" i="2"/>
  <c r="V1803" i="2"/>
  <c r="V1767" i="2"/>
  <c r="W1591" i="2"/>
  <c r="X1551" i="2"/>
  <c r="V1503" i="2"/>
  <c r="W1463" i="2"/>
  <c r="V1415" i="2"/>
  <c r="W1207" i="2"/>
  <c r="V1163" i="2"/>
  <c r="U1123" i="2"/>
  <c r="I1123" i="2" s="1"/>
  <c r="W783" i="2"/>
  <c r="W487" i="2"/>
  <c r="K56" i="2"/>
  <c r="T84" i="2"/>
  <c r="M84" i="2" s="1"/>
  <c r="K152" i="2"/>
  <c r="W196" i="2"/>
  <c r="V196" i="2"/>
  <c r="T324" i="2"/>
  <c r="K332" i="2"/>
  <c r="R1757" i="2"/>
  <c r="R1817" i="2"/>
  <c r="W1773" i="2"/>
  <c r="W1709" i="2"/>
  <c r="V1617" i="2"/>
  <c r="X1289" i="2"/>
  <c r="V1057" i="2"/>
  <c r="V865" i="2"/>
  <c r="V825" i="2"/>
  <c r="V793" i="2"/>
  <c r="W14" i="2"/>
  <c r="W142" i="2"/>
  <c r="Y370" i="2"/>
  <c r="W1078" i="2"/>
  <c r="T221" i="2"/>
  <c r="R500" i="2"/>
  <c r="R564" i="2"/>
  <c r="R628" i="2"/>
  <c r="R692" i="2"/>
  <c r="R820" i="2"/>
  <c r="R884" i="2"/>
  <c r="R1012" i="2"/>
  <c r="R1076" i="2"/>
  <c r="R1140" i="2"/>
  <c r="R1268" i="2"/>
  <c r="R1332" i="2"/>
  <c r="R1396" i="2"/>
  <c r="R1460" i="2"/>
  <c r="R1524" i="2"/>
  <c r="R1588" i="2"/>
  <c r="R1652" i="2"/>
  <c r="R1780" i="2"/>
  <c r="R1864" i="2"/>
  <c r="R1928" i="2"/>
  <c r="I56" i="2"/>
  <c r="W1934" i="2"/>
  <c r="W1894" i="2"/>
  <c r="X1890" i="2"/>
  <c r="W1506" i="2"/>
  <c r="T1086" i="2"/>
  <c r="X1086" i="2"/>
  <c r="T1078" i="2"/>
  <c r="Y1078" i="2"/>
  <c r="V1038" i="2"/>
  <c r="X1038" i="2"/>
  <c r="T1030" i="2"/>
  <c r="X1030" i="2"/>
  <c r="T1026" i="2"/>
  <c r="Y1026" i="2"/>
  <c r="U1018" i="2"/>
  <c r="I1018" i="2" s="1"/>
  <c r="Y1018" i="2"/>
  <c r="W994" i="2"/>
  <c r="T974" i="2"/>
  <c r="X974" i="2"/>
  <c r="T970" i="2"/>
  <c r="X970" i="2"/>
  <c r="T966" i="2"/>
  <c r="X966" i="2"/>
  <c r="T962" i="2"/>
  <c r="X962" i="2"/>
  <c r="U958" i="2"/>
  <c r="I958" i="2" s="1"/>
  <c r="X958" i="2"/>
  <c r="W950" i="2"/>
  <c r="X950" i="2"/>
  <c r="U946" i="2"/>
  <c r="I946" i="2" s="1"/>
  <c r="Y946" i="2"/>
  <c r="T934" i="2"/>
  <c r="Y934" i="2"/>
  <c r="T926" i="2"/>
  <c r="Y926" i="2"/>
  <c r="U922" i="2"/>
  <c r="I922" i="2" s="1"/>
  <c r="Y922" i="2"/>
  <c r="U878" i="2"/>
  <c r="I878" i="2" s="1"/>
  <c r="X878" i="2"/>
  <c r="T874" i="2"/>
  <c r="X874" i="2"/>
  <c r="T870" i="2"/>
  <c r="Y870" i="2"/>
  <c r="W862" i="2"/>
  <c r="Y862" i="2"/>
  <c r="U858" i="2"/>
  <c r="I858" i="2" s="1"/>
  <c r="Y858" i="2"/>
  <c r="W846" i="2"/>
  <c r="U814" i="2"/>
  <c r="I814" i="2" s="1"/>
  <c r="X814" i="2"/>
  <c r="T810" i="2"/>
  <c r="W810" i="2"/>
  <c r="V806" i="2"/>
  <c r="W806" i="2"/>
  <c r="T802" i="2"/>
  <c r="X802" i="2"/>
  <c r="T790" i="2"/>
  <c r="W790" i="2"/>
  <c r="U786" i="2"/>
  <c r="I786" i="2" s="1"/>
  <c r="Y786" i="2"/>
  <c r="T718" i="2"/>
  <c r="X718" i="2"/>
  <c r="T714" i="2"/>
  <c r="W714" i="2"/>
  <c r="U710" i="2"/>
  <c r="I710" i="2" s="1"/>
  <c r="W710" i="2"/>
  <c r="T706" i="2"/>
  <c r="X706" i="2"/>
  <c r="T702" i="2"/>
  <c r="X702" i="2"/>
  <c r="T694" i="2"/>
  <c r="W694" i="2"/>
  <c r="T678" i="2"/>
  <c r="X678" i="2"/>
  <c r="U666" i="2"/>
  <c r="I666" i="2" s="1"/>
  <c r="X666" i="2"/>
  <c r="T610" i="2"/>
  <c r="X610" i="2"/>
  <c r="T606" i="2"/>
  <c r="X606" i="2"/>
  <c r="T598" i="2"/>
  <c r="X598" i="2"/>
  <c r="V526" i="2"/>
  <c r="X526" i="2"/>
  <c r="T522" i="2"/>
  <c r="W522" i="2"/>
  <c r="T518" i="2"/>
  <c r="W518" i="2"/>
  <c r="T514" i="2"/>
  <c r="X514" i="2"/>
  <c r="T510" i="2"/>
  <c r="X510" i="2"/>
  <c r="T502" i="2"/>
  <c r="W502" i="2"/>
  <c r="U498" i="2"/>
  <c r="I498" i="2" s="1"/>
  <c r="Y498" i="2"/>
  <c r="Y474" i="2"/>
  <c r="X474" i="2"/>
  <c r="T470" i="2"/>
  <c r="X470" i="2"/>
  <c r="S41" i="2"/>
  <c r="R41" i="2"/>
  <c r="V41" i="2"/>
  <c r="S77" i="2"/>
  <c r="M77" i="2" s="1"/>
  <c r="W77" i="2"/>
  <c r="V85" i="2"/>
  <c r="V89" i="2"/>
  <c r="X93" i="2"/>
  <c r="U113" i="2"/>
  <c r="I113" i="2" s="1"/>
  <c r="X113" i="2"/>
  <c r="U117" i="2"/>
  <c r="X117" i="2"/>
  <c r="U121" i="2"/>
  <c r="S125" i="2"/>
  <c r="V125" i="2"/>
  <c r="S129" i="2"/>
  <c r="W129" i="2"/>
  <c r="K129" i="2" s="1"/>
  <c r="V133" i="2"/>
  <c r="X141" i="2"/>
  <c r="T149" i="2"/>
  <c r="M149" i="2" s="1"/>
  <c r="Y149" i="2"/>
  <c r="O149" i="2" s="1"/>
  <c r="W153" i="2"/>
  <c r="X153" i="2"/>
  <c r="W157" i="2"/>
  <c r="S161" i="2"/>
  <c r="V161" i="2"/>
  <c r="T165" i="2"/>
  <c r="Y165" i="2"/>
  <c r="O165" i="2" s="1"/>
  <c r="S169" i="2"/>
  <c r="R169" i="2"/>
  <c r="V169" i="2"/>
  <c r="T173" i="2"/>
  <c r="V173" i="2"/>
  <c r="V177" i="2"/>
  <c r="U193" i="2"/>
  <c r="X193" i="2"/>
  <c r="U197" i="2"/>
  <c r="I197" i="2" s="1"/>
  <c r="X197" i="2"/>
  <c r="U201" i="2"/>
  <c r="I201" i="2" s="1"/>
  <c r="S205" i="2"/>
  <c r="W205" i="2"/>
  <c r="S209" i="2"/>
  <c r="Y209" i="2"/>
  <c r="O209" i="2" s="1"/>
  <c r="V213" i="2"/>
  <c r="V217" i="2"/>
  <c r="W221" i="2"/>
  <c r="X221" i="2"/>
  <c r="W229" i="2"/>
  <c r="W233" i="2"/>
  <c r="U241" i="2"/>
  <c r="I241" i="2" s="1"/>
  <c r="X241" i="2"/>
  <c r="U245" i="2"/>
  <c r="X245" i="2"/>
  <c r="V249" i="2"/>
  <c r="X253" i="2"/>
  <c r="Y261" i="2"/>
  <c r="X261" i="2"/>
  <c r="U265" i="2"/>
  <c r="S269" i="2"/>
  <c r="W269" i="2"/>
  <c r="S273" i="2"/>
  <c r="Y273" i="2"/>
  <c r="O273" i="2" s="1"/>
  <c r="V277" i="2"/>
  <c r="K277" i="2" s="1"/>
  <c r="V281" i="2"/>
  <c r="U285" i="2"/>
  <c r="I285" i="2" s="1"/>
  <c r="X285" i="2"/>
  <c r="W297" i="2"/>
  <c r="Y305" i="2"/>
  <c r="O305" i="2" s="1"/>
  <c r="X305" i="2"/>
  <c r="U309" i="2"/>
  <c r="X309" i="2"/>
  <c r="U313" i="2"/>
  <c r="S317" i="2"/>
  <c r="W321" i="2"/>
  <c r="V325" i="2"/>
  <c r="X333" i="2"/>
  <c r="T341" i="2"/>
  <c r="Y341" i="2"/>
  <c r="W345" i="2"/>
  <c r="X345" i="2"/>
  <c r="W349" i="2"/>
  <c r="S353" i="2"/>
  <c r="V353" i="2"/>
  <c r="T357" i="2"/>
  <c r="Y357" i="2"/>
  <c r="S361" i="2"/>
  <c r="R361" i="2"/>
  <c r="W361" i="2"/>
  <c r="Y361" i="2"/>
  <c r="X365" i="2"/>
  <c r="T373" i="2"/>
  <c r="Y373" i="2"/>
  <c r="W377" i="2"/>
  <c r="X377" i="2"/>
  <c r="W381" i="2"/>
  <c r="K381" i="2" s="1"/>
  <c r="S385" i="2"/>
  <c r="V385" i="2"/>
  <c r="Y413" i="2"/>
  <c r="O413" i="2" s="1"/>
  <c r="U417" i="2"/>
  <c r="X417" i="2"/>
  <c r="U421" i="2"/>
  <c r="X421" i="2"/>
  <c r="S429" i="2"/>
  <c r="W429" i="2"/>
  <c r="S433" i="2"/>
  <c r="Y433" i="2"/>
  <c r="O433" i="2" s="1"/>
  <c r="V437" i="2"/>
  <c r="I437" i="2" s="1"/>
  <c r="U441" i="2"/>
  <c r="I441" i="2" s="1"/>
  <c r="R445" i="2"/>
  <c r="T445" i="2"/>
  <c r="V445" i="2"/>
  <c r="R693" i="2"/>
  <c r="R773" i="2"/>
  <c r="R901" i="2"/>
  <c r="R1013" i="2"/>
  <c r="R1149" i="2"/>
  <c r="R1429" i="2"/>
  <c r="R1833" i="2"/>
  <c r="S1997" i="2"/>
  <c r="Y1997" i="2"/>
  <c r="U1973" i="2"/>
  <c r="I1973" i="2" s="1"/>
  <c r="W1973" i="2"/>
  <c r="U1929" i="2"/>
  <c r="I1929" i="2" s="1"/>
  <c r="Y1929" i="2"/>
  <c r="T1909" i="2"/>
  <c r="Y1909" i="2"/>
  <c r="X1897" i="2"/>
  <c r="T1889" i="2"/>
  <c r="V1889" i="2"/>
  <c r="U1833" i="2"/>
  <c r="I1833" i="2" s="1"/>
  <c r="Y1833" i="2"/>
  <c r="U1825" i="2"/>
  <c r="I1825" i="2" s="1"/>
  <c r="Y1825" i="2"/>
  <c r="X1817" i="2"/>
  <c r="T1809" i="2"/>
  <c r="V1809" i="2"/>
  <c r="U1789" i="2"/>
  <c r="I1789" i="2" s="1"/>
  <c r="V1789" i="2"/>
  <c r="U1781" i="2"/>
  <c r="I1781" i="2" s="1"/>
  <c r="W1781" i="2"/>
  <c r="U1757" i="2"/>
  <c r="I1757" i="2" s="1"/>
  <c r="V1757" i="2"/>
  <c r="T1689" i="2"/>
  <c r="W1689" i="2"/>
  <c r="U1669" i="2"/>
  <c r="I1669" i="2" s="1"/>
  <c r="Y1669" i="2"/>
  <c r="T1653" i="2"/>
  <c r="Y1653" i="2"/>
  <c r="X1629" i="2"/>
  <c r="U1621" i="2"/>
  <c r="I1621" i="2" s="1"/>
  <c r="V1621" i="2"/>
  <c r="T1573" i="2"/>
  <c r="V1573" i="2"/>
  <c r="U1565" i="2"/>
  <c r="I1565" i="2" s="1"/>
  <c r="V1565" i="2"/>
  <c r="T1489" i="2"/>
  <c r="X1489" i="2"/>
  <c r="T1465" i="2"/>
  <c r="W1465" i="2"/>
  <c r="T1457" i="2"/>
  <c r="X1457" i="2"/>
  <c r="X1449" i="2"/>
  <c r="W1449" i="2"/>
  <c r="T1429" i="2"/>
  <c r="Y1429" i="2"/>
  <c r="X1421" i="2"/>
  <c r="T1381" i="2"/>
  <c r="V1381" i="2"/>
  <c r="U1373" i="2"/>
  <c r="I1373" i="2" s="1"/>
  <c r="V1373" i="2"/>
  <c r="T1321" i="2"/>
  <c r="W1321" i="2"/>
  <c r="U1265" i="2"/>
  <c r="I1265" i="2" s="1"/>
  <c r="Y1265" i="2"/>
  <c r="U1257" i="2"/>
  <c r="I1257" i="2" s="1"/>
  <c r="Y1257" i="2"/>
  <c r="V1245" i="2"/>
  <c r="U1205" i="2"/>
  <c r="I1205" i="2" s="1"/>
  <c r="V1205" i="2"/>
  <c r="T1189" i="2"/>
  <c r="V1189" i="2"/>
  <c r="T1157" i="2"/>
  <c r="V1157" i="2"/>
  <c r="U1149" i="2"/>
  <c r="I1149" i="2" s="1"/>
  <c r="W1149" i="2"/>
  <c r="U1105" i="2"/>
  <c r="I1105" i="2" s="1"/>
  <c r="Y1105" i="2"/>
  <c r="U1097" i="2"/>
  <c r="I1097" i="2" s="1"/>
  <c r="Y1097" i="2"/>
  <c r="U1089" i="2"/>
  <c r="I1089" i="2" s="1"/>
  <c r="Y1089" i="2"/>
  <c r="U1073" i="2"/>
  <c r="I1073" i="2" s="1"/>
  <c r="Y1073" i="2"/>
  <c r="U1065" i="2"/>
  <c r="I1065" i="2" s="1"/>
  <c r="Y1065" i="2"/>
  <c r="U1049" i="2"/>
  <c r="I1049" i="2" s="1"/>
  <c r="Y1049" i="2"/>
  <c r="U1041" i="2"/>
  <c r="I1041" i="2" s="1"/>
  <c r="Y1041" i="2"/>
  <c r="U1033" i="2"/>
  <c r="I1033" i="2" s="1"/>
  <c r="Y1033" i="2"/>
  <c r="U1025" i="2"/>
  <c r="I1025" i="2" s="1"/>
  <c r="Y1025" i="2"/>
  <c r="T1013" i="2"/>
  <c r="Y1013" i="2"/>
  <c r="U993" i="2"/>
  <c r="I993" i="2" s="1"/>
  <c r="Y993" i="2"/>
  <c r="U977" i="2"/>
  <c r="I977" i="2" s="1"/>
  <c r="Y977" i="2"/>
  <c r="T969" i="2"/>
  <c r="Y969" i="2"/>
  <c r="U961" i="2"/>
  <c r="I961" i="2" s="1"/>
  <c r="Y961" i="2"/>
  <c r="V953" i="2"/>
  <c r="U921" i="2"/>
  <c r="I921" i="2" s="1"/>
  <c r="V921" i="2"/>
  <c r="T909" i="2"/>
  <c r="V909" i="2"/>
  <c r="T901" i="2"/>
  <c r="V901" i="2"/>
  <c r="U829" i="2"/>
  <c r="I829" i="2" s="1"/>
  <c r="Y829" i="2"/>
  <c r="T809" i="2"/>
  <c r="X809" i="2"/>
  <c r="W797" i="2"/>
  <c r="T773" i="2"/>
  <c r="Y773" i="2"/>
  <c r="W761" i="2"/>
  <c r="V761" i="2"/>
  <c r="U721" i="2"/>
  <c r="I721" i="2" s="1"/>
  <c r="X721" i="2"/>
  <c r="W713" i="2"/>
  <c r="X713" i="2"/>
  <c r="U705" i="2"/>
  <c r="I705" i="2" s="1"/>
  <c r="X705" i="2"/>
  <c r="U693" i="2"/>
  <c r="I693" i="2" s="1"/>
  <c r="X693" i="2"/>
  <c r="U685" i="2"/>
  <c r="I685" i="2" s="1"/>
  <c r="Y685" i="2"/>
  <c r="U677" i="2"/>
  <c r="I677" i="2" s="1"/>
  <c r="X677" i="2"/>
  <c r="U661" i="2"/>
  <c r="I661" i="2" s="1"/>
  <c r="X661" i="2"/>
  <c r="U653" i="2"/>
  <c r="I653" i="2" s="1"/>
  <c r="Y653" i="2"/>
  <c r="Y645" i="2"/>
  <c r="X645" i="2"/>
  <c r="W633" i="2"/>
  <c r="X633" i="2"/>
  <c r="U621" i="2"/>
  <c r="I621" i="2" s="1"/>
  <c r="Y621" i="2"/>
  <c r="U613" i="2"/>
  <c r="I613" i="2" s="1"/>
  <c r="X613" i="2"/>
  <c r="U589" i="2"/>
  <c r="I589" i="2" s="1"/>
  <c r="Y589" i="2"/>
  <c r="U581" i="2"/>
  <c r="I581" i="2" s="1"/>
  <c r="X581" i="2"/>
  <c r="W569" i="2"/>
  <c r="X569" i="2"/>
  <c r="U561" i="2"/>
  <c r="I561" i="2" s="1"/>
  <c r="X561" i="2"/>
  <c r="U549" i="2"/>
  <c r="I549" i="2" s="1"/>
  <c r="X549" i="2"/>
  <c r="W537" i="2"/>
  <c r="X537" i="2"/>
  <c r="Y529" i="2"/>
  <c r="X529" i="2"/>
  <c r="U517" i="2"/>
  <c r="I517" i="2" s="1"/>
  <c r="X517" i="2"/>
  <c r="T505" i="2"/>
  <c r="X505" i="2"/>
  <c r="W489" i="2"/>
  <c r="X489" i="2"/>
  <c r="U481" i="2"/>
  <c r="I481" i="2" s="1"/>
  <c r="X481" i="2"/>
  <c r="T473" i="2"/>
  <c r="X473" i="2"/>
  <c r="U461" i="2"/>
  <c r="I461" i="2" s="1"/>
  <c r="Y461" i="2"/>
  <c r="U453" i="2"/>
  <c r="I453" i="2" s="1"/>
  <c r="X453" i="2"/>
  <c r="T6" i="2"/>
  <c r="W6" i="2"/>
  <c r="V46" i="2"/>
  <c r="Y46" i="2"/>
  <c r="O46" i="2" s="1"/>
  <c r="U54" i="2"/>
  <c r="I54" i="2" s="1"/>
  <c r="X54" i="2"/>
  <c r="U78" i="2"/>
  <c r="T90" i="2"/>
  <c r="U90" i="2"/>
  <c r="S98" i="2"/>
  <c r="V98" i="2"/>
  <c r="S114" i="2"/>
  <c r="W114" i="2"/>
  <c r="T134" i="2"/>
  <c r="W134" i="2"/>
  <c r="U162" i="2"/>
  <c r="Y162" i="2"/>
  <c r="O162" i="2" s="1"/>
  <c r="U174" i="2"/>
  <c r="T262" i="2"/>
  <c r="W262" i="2"/>
  <c r="U282" i="2"/>
  <c r="X282" i="2"/>
  <c r="T294" i="2"/>
  <c r="X294" i="2"/>
  <c r="V306" i="2"/>
  <c r="T362" i="2"/>
  <c r="W362" i="2"/>
  <c r="U410" i="2"/>
  <c r="X410" i="2"/>
  <c r="T422" i="2"/>
  <c r="X422" i="2"/>
  <c r="V434" i="2"/>
  <c r="T442" i="2"/>
  <c r="V442" i="2"/>
  <c r="I442" i="2" s="1"/>
  <c r="V117" i="2"/>
  <c r="V121" i="2"/>
  <c r="X125" i="2"/>
  <c r="Y129" i="2"/>
  <c r="O129" i="2" s="1"/>
  <c r="W161" i="2"/>
  <c r="V165" i="2"/>
  <c r="X173" i="2"/>
  <c r="V201" i="2"/>
  <c r="V209" i="2"/>
  <c r="Y221" i="2"/>
  <c r="O221" i="2" s="1"/>
  <c r="V245" i="2"/>
  <c r="Y249" i="2"/>
  <c r="O249" i="2" s="1"/>
  <c r="V265" i="2"/>
  <c r="V273" i="2"/>
  <c r="Y285" i="2"/>
  <c r="V309" i="2"/>
  <c r="V313" i="2"/>
  <c r="T317" i="2"/>
  <c r="R317" i="2"/>
  <c r="X317" i="2"/>
  <c r="W353" i="2"/>
  <c r="W385" i="2"/>
  <c r="S425" i="2"/>
  <c r="R425" i="2"/>
  <c r="V425" i="2"/>
  <c r="K425" i="2" s="1"/>
  <c r="V433" i="2"/>
  <c r="X1973" i="2"/>
  <c r="V1897" i="2"/>
  <c r="W1889" i="2"/>
  <c r="V1817" i="2"/>
  <c r="W1809" i="2"/>
  <c r="W1789" i="2"/>
  <c r="X1781" i="2"/>
  <c r="W1757" i="2"/>
  <c r="W1621" i="2"/>
  <c r="W1573" i="2"/>
  <c r="W1565" i="2"/>
  <c r="W1381" i="2"/>
  <c r="W1373" i="2"/>
  <c r="V1265" i="2"/>
  <c r="X1257" i="2"/>
  <c r="W1205" i="2"/>
  <c r="W1189" i="2"/>
  <c r="W1157" i="2"/>
  <c r="X1149" i="2"/>
  <c r="V1105" i="2"/>
  <c r="V1097" i="2"/>
  <c r="V1089" i="2"/>
  <c r="V1073" i="2"/>
  <c r="V1065" i="2"/>
  <c r="V1049" i="2"/>
  <c r="V1041" i="2"/>
  <c r="V1033" i="2"/>
  <c r="V1025" i="2"/>
  <c r="V993" i="2"/>
  <c r="V977" i="2"/>
  <c r="V961" i="2"/>
  <c r="W953" i="2"/>
  <c r="W921" i="2"/>
  <c r="W909" i="2"/>
  <c r="W901" i="2"/>
  <c r="W809" i="2"/>
  <c r="V797" i="2"/>
  <c r="V773" i="2"/>
  <c r="Y761" i="2"/>
  <c r="Y721" i="2"/>
  <c r="U713" i="2"/>
  <c r="I713" i="2" s="1"/>
  <c r="V705" i="2"/>
  <c r="V693" i="2"/>
  <c r="V661" i="2"/>
  <c r="U633" i="2"/>
  <c r="I633" i="2" s="1"/>
  <c r="U569" i="2"/>
  <c r="I569" i="2" s="1"/>
  <c r="Y561" i="2"/>
  <c r="U537" i="2"/>
  <c r="I537" i="2" s="1"/>
  <c r="U529" i="2"/>
  <c r="I529" i="2" s="1"/>
  <c r="U505" i="2"/>
  <c r="I505" i="2" s="1"/>
  <c r="U489" i="2"/>
  <c r="I489" i="2" s="1"/>
  <c r="V481" i="2"/>
  <c r="U473" i="2"/>
  <c r="I473" i="2" s="1"/>
  <c r="V54" i="2"/>
  <c r="W78" i="2"/>
  <c r="V90" i="2"/>
  <c r="W98" i="2"/>
  <c r="X114" i="2"/>
  <c r="W174" i="2"/>
  <c r="U294" i="2"/>
  <c r="Y442" i="2"/>
  <c r="S1908" i="2"/>
  <c r="W870" i="2"/>
  <c r="W786" i="2"/>
  <c r="Y598" i="2"/>
  <c r="X77" i="2"/>
  <c r="V113" i="2"/>
  <c r="S117" i="2"/>
  <c r="W117" i="2"/>
  <c r="T121" i="2"/>
  <c r="M121" i="2" s="1"/>
  <c r="Y121" i="2"/>
  <c r="U125" i="2"/>
  <c r="I125" i="2" s="1"/>
  <c r="Y125" i="2"/>
  <c r="T129" i="2"/>
  <c r="X129" i="2"/>
  <c r="V149" i="2"/>
  <c r="V153" i="2"/>
  <c r="K153" i="2" s="1"/>
  <c r="X157" i="2"/>
  <c r="T161" i="2"/>
  <c r="Y161" i="2"/>
  <c r="O161" i="2" s="1"/>
  <c r="S165" i="2"/>
  <c r="W165" i="2"/>
  <c r="U173" i="2"/>
  <c r="I173" i="2" s="1"/>
  <c r="Y173" i="2"/>
  <c r="W193" i="2"/>
  <c r="V197" i="2"/>
  <c r="T201" i="2"/>
  <c r="Y201" i="2"/>
  <c r="X205" i="2"/>
  <c r="T209" i="2"/>
  <c r="W209" i="2"/>
  <c r="U221" i="2"/>
  <c r="R233" i="2"/>
  <c r="S233" i="2"/>
  <c r="V233" i="2"/>
  <c r="V241" i="2"/>
  <c r="S245" i="2"/>
  <c r="M245" i="2" s="1"/>
  <c r="W245" i="2"/>
  <c r="T249" i="2"/>
  <c r="X249" i="2"/>
  <c r="V261" i="2"/>
  <c r="T265" i="2"/>
  <c r="Y265" i="2"/>
  <c r="O265" i="2" s="1"/>
  <c r="X269" i="2"/>
  <c r="T273" i="2"/>
  <c r="W273" i="2"/>
  <c r="W285" i="2"/>
  <c r="R297" i="2"/>
  <c r="S297" i="2"/>
  <c r="V297" i="2"/>
  <c r="V305" i="2"/>
  <c r="K305" i="2" s="1"/>
  <c r="S309" i="2"/>
  <c r="W309" i="2"/>
  <c r="T313" i="2"/>
  <c r="Y313" i="2"/>
  <c r="O313" i="2" s="1"/>
  <c r="W317" i="2"/>
  <c r="K317" i="2" s="1"/>
  <c r="Y317" i="2"/>
  <c r="O317" i="2" s="1"/>
  <c r="V341" i="2"/>
  <c r="V345" i="2"/>
  <c r="X349" i="2"/>
  <c r="T353" i="2"/>
  <c r="Y353" i="2"/>
  <c r="O353" i="2" s="1"/>
  <c r="W357" i="2"/>
  <c r="V373" i="2"/>
  <c r="V377" i="2"/>
  <c r="X381" i="2"/>
  <c r="U385" i="2"/>
  <c r="I385" i="2" s="1"/>
  <c r="Y385" i="2"/>
  <c r="W417" i="2"/>
  <c r="V421" i="2"/>
  <c r="T425" i="2"/>
  <c r="Y425" i="2"/>
  <c r="O425" i="2" s="1"/>
  <c r="X429" i="2"/>
  <c r="T433" i="2"/>
  <c r="W433" i="2"/>
  <c r="R1381" i="2"/>
  <c r="R1889" i="2"/>
  <c r="S1973" i="2"/>
  <c r="S1897" i="2"/>
  <c r="S1889" i="2"/>
  <c r="S1817" i="2"/>
  <c r="S1809" i="2"/>
  <c r="S1789" i="2"/>
  <c r="S1781" i="2"/>
  <c r="S1757" i="2"/>
  <c r="S1621" i="2"/>
  <c r="S1573" i="2"/>
  <c r="S1565" i="2"/>
  <c r="S1381" i="2"/>
  <c r="S1373" i="2"/>
  <c r="S1265" i="2"/>
  <c r="S1257" i="2"/>
  <c r="S1205" i="2"/>
  <c r="S1189" i="2"/>
  <c r="S1157" i="2"/>
  <c r="S1149" i="2"/>
  <c r="S1105" i="2"/>
  <c r="S1097" i="2"/>
  <c r="S1089" i="2"/>
  <c r="S1073" i="2"/>
  <c r="S1065" i="2"/>
  <c r="S1049" i="2"/>
  <c r="S1041" i="2"/>
  <c r="S1033" i="2"/>
  <c r="S1025" i="2"/>
  <c r="S993" i="2"/>
  <c r="S977" i="2"/>
  <c r="S961" i="2"/>
  <c r="S953" i="2"/>
  <c r="S921" i="2"/>
  <c r="S909" i="2"/>
  <c r="S901" i="2"/>
  <c r="S809" i="2"/>
  <c r="S797" i="2"/>
  <c r="S773" i="2"/>
  <c r="S761" i="2"/>
  <c r="S721" i="2"/>
  <c r="S713" i="2"/>
  <c r="S705" i="2"/>
  <c r="S693" i="2"/>
  <c r="S661" i="2"/>
  <c r="S633" i="2"/>
  <c r="S569" i="2"/>
  <c r="S561" i="2"/>
  <c r="S537" i="2"/>
  <c r="S529" i="2"/>
  <c r="S505" i="2"/>
  <c r="S489" i="2"/>
  <c r="S481" i="2"/>
  <c r="S473" i="2"/>
  <c r="S54" i="2"/>
  <c r="T78" i="2"/>
  <c r="M78" i="2" s="1"/>
  <c r="S90" i="2"/>
  <c r="T98" i="2"/>
  <c r="U114" i="2"/>
  <c r="I114" i="2" s="1"/>
  <c r="T174" i="2"/>
  <c r="S294" i="2"/>
  <c r="S442" i="2"/>
  <c r="I41" i="2" l="1"/>
  <c r="K41" i="2"/>
  <c r="I84" i="2"/>
  <c r="K84" i="2"/>
  <c r="I32" i="2"/>
  <c r="K32" i="2"/>
  <c r="I6" i="2"/>
  <c r="K6" i="2"/>
  <c r="I47" i="2"/>
  <c r="K47" i="2"/>
  <c r="I9" i="2"/>
  <c r="I103" i="2"/>
  <c r="I69" i="2"/>
  <c r="K69" i="2"/>
  <c r="I58" i="2"/>
  <c r="K58" i="2"/>
  <c r="I71" i="2"/>
  <c r="K71" i="2"/>
  <c r="I21" i="2"/>
  <c r="K21" i="2"/>
  <c r="I30" i="2"/>
  <c r="K30" i="2"/>
  <c r="K17" i="2"/>
  <c r="I42" i="2"/>
  <c r="K42" i="2"/>
  <c r="I96" i="2"/>
  <c r="K96" i="2"/>
  <c r="I81" i="2"/>
  <c r="K81" i="2"/>
  <c r="I70" i="2"/>
  <c r="K70" i="2"/>
  <c r="I60" i="2"/>
  <c r="K60" i="2"/>
  <c r="K24" i="2"/>
  <c r="I45" i="2"/>
  <c r="K45" i="2"/>
  <c r="I48" i="2"/>
  <c r="K48" i="2"/>
  <c r="I46" i="2"/>
  <c r="K46" i="2"/>
  <c r="I38" i="2"/>
  <c r="K38" i="2"/>
  <c r="I65" i="2"/>
  <c r="K65" i="2"/>
  <c r="I59" i="2"/>
  <c r="K59" i="2"/>
  <c r="I57" i="2"/>
  <c r="K57" i="2"/>
  <c r="I53" i="2"/>
  <c r="K53" i="2"/>
  <c r="I4" i="2"/>
  <c r="K4" i="2"/>
  <c r="K73" i="2"/>
  <c r="I49" i="2"/>
  <c r="K49" i="2"/>
  <c r="I39" i="2"/>
  <c r="K39" i="2"/>
  <c r="I82" i="2"/>
  <c r="K82" i="2"/>
  <c r="K79" i="2"/>
  <c r="I52" i="2"/>
  <c r="K52" i="2"/>
  <c r="I89" i="2"/>
  <c r="K89" i="2"/>
  <c r="I55" i="2"/>
  <c r="K55" i="2"/>
  <c r="I35" i="2"/>
  <c r="K35" i="2"/>
  <c r="I66" i="2"/>
  <c r="K66" i="2"/>
  <c r="I64" i="2"/>
  <c r="K64" i="2"/>
  <c r="I44" i="2"/>
  <c r="K44" i="2"/>
  <c r="M101" i="2"/>
  <c r="I279" i="2"/>
  <c r="K27" i="2"/>
  <c r="K29" i="2"/>
  <c r="M87" i="2"/>
  <c r="I408" i="2"/>
  <c r="K253" i="2"/>
  <c r="M151" i="2"/>
  <c r="M91" i="2"/>
  <c r="K160" i="2"/>
  <c r="K244" i="2"/>
  <c r="K427" i="2"/>
  <c r="M18" i="2"/>
  <c r="K318" i="2"/>
  <c r="I318" i="2"/>
  <c r="K440" i="2"/>
  <c r="I292" i="2"/>
  <c r="K292" i="2"/>
  <c r="K408" i="2"/>
  <c r="I17" i="2"/>
  <c r="I233" i="2"/>
  <c r="K340" i="2"/>
  <c r="K100" i="2"/>
  <c r="I73" i="2"/>
  <c r="AA74" i="2" s="1"/>
  <c r="M116" i="2"/>
  <c r="I422" i="2"/>
  <c r="M157" i="2"/>
  <c r="K328" i="2"/>
  <c r="K200" i="2"/>
  <c r="I232" i="2"/>
  <c r="K232" i="2"/>
  <c r="K165" i="2"/>
  <c r="M74" i="2"/>
  <c r="I226" i="2"/>
  <c r="K226" i="2"/>
  <c r="I141" i="2"/>
  <c r="K141" i="2"/>
  <c r="I413" i="2"/>
  <c r="K413" i="2"/>
  <c r="I270" i="2"/>
  <c r="K270" i="2"/>
  <c r="I324" i="2"/>
  <c r="K324" i="2"/>
  <c r="I255" i="2"/>
  <c r="K255" i="2"/>
  <c r="K298" i="2"/>
  <c r="I135" i="2"/>
  <c r="K135" i="2"/>
  <c r="I209" i="2"/>
  <c r="I83" i="2"/>
  <c r="M122" i="2"/>
  <c r="I18" i="2"/>
  <c r="K18" i="2"/>
  <c r="I93" i="2"/>
  <c r="K93" i="2"/>
  <c r="K26" i="2"/>
  <c r="I26" i="2"/>
  <c r="K178" i="2"/>
  <c r="I178" i="2"/>
  <c r="I298" i="2"/>
  <c r="M137" i="2"/>
  <c r="K182" i="2"/>
  <c r="I182" i="2"/>
  <c r="K234" i="2"/>
  <c r="I234" i="2"/>
  <c r="I414" i="2"/>
  <c r="I310" i="2"/>
  <c r="K310" i="2"/>
  <c r="K279" i="2"/>
  <c r="I443" i="2"/>
  <c r="K443" i="2"/>
  <c r="K123" i="2"/>
  <c r="K352" i="2"/>
  <c r="M147" i="2"/>
  <c r="I79" i="2"/>
  <c r="I222" i="2"/>
  <c r="K222" i="2"/>
  <c r="I333" i="2"/>
  <c r="K333" i="2"/>
  <c r="I154" i="2"/>
  <c r="K154" i="2"/>
  <c r="K166" i="2"/>
  <c r="I166" i="2"/>
  <c r="K246" i="2"/>
  <c r="I246" i="2"/>
  <c r="I170" i="2"/>
  <c r="K170" i="2"/>
  <c r="I149" i="2"/>
  <c r="K149" i="2"/>
  <c r="K433" i="2"/>
  <c r="I433" i="2"/>
  <c r="I434" i="2"/>
  <c r="K434" i="2"/>
  <c r="K410" i="2"/>
  <c r="I410" i="2"/>
  <c r="I262" i="2"/>
  <c r="K262" i="2"/>
  <c r="K162" i="2"/>
  <c r="I162" i="2"/>
  <c r="I217" i="2"/>
  <c r="K217" i="2"/>
  <c r="I174" i="2"/>
  <c r="K174" i="2"/>
  <c r="I445" i="2"/>
  <c r="K445" i="2"/>
  <c r="I417" i="2"/>
  <c r="K417" i="2"/>
  <c r="I353" i="2"/>
  <c r="K353" i="2"/>
  <c r="I325" i="2"/>
  <c r="K325" i="2"/>
  <c r="I193" i="2"/>
  <c r="K193" i="2"/>
  <c r="I117" i="2"/>
  <c r="K117" i="2"/>
  <c r="I29" i="2"/>
  <c r="I407" i="2"/>
  <c r="K407" i="2"/>
  <c r="I335" i="2"/>
  <c r="K335" i="2"/>
  <c r="I247" i="2"/>
  <c r="K247" i="2"/>
  <c r="K163" i="2"/>
  <c r="I163" i="2"/>
  <c r="K99" i="2"/>
  <c r="I99" i="2"/>
  <c r="I19" i="2"/>
  <c r="K19" i="2"/>
  <c r="K146" i="2"/>
  <c r="I146" i="2"/>
  <c r="I337" i="2"/>
  <c r="K337" i="2"/>
  <c r="I382" i="2"/>
  <c r="K382" i="2"/>
  <c r="I223" i="2"/>
  <c r="K223" i="2"/>
  <c r="I329" i="2"/>
  <c r="K329" i="2"/>
  <c r="I181" i="2"/>
  <c r="K181" i="2"/>
  <c r="I101" i="2"/>
  <c r="K101" i="2"/>
  <c r="I20" i="2"/>
  <c r="K20" i="2"/>
  <c r="I359" i="2"/>
  <c r="K359" i="2"/>
  <c r="I127" i="2"/>
  <c r="K127" i="2"/>
  <c r="M119" i="2"/>
  <c r="I15" i="2"/>
  <c r="I288" i="2"/>
  <c r="K288" i="2"/>
  <c r="K147" i="2"/>
  <c r="K16" i="2"/>
  <c r="I16" i="2"/>
  <c r="K430" i="2"/>
  <c r="I430" i="2"/>
  <c r="I327" i="2"/>
  <c r="K239" i="2"/>
  <c r="I239" i="2"/>
  <c r="I144" i="2"/>
  <c r="K144" i="2"/>
  <c r="I94" i="2"/>
  <c r="K94" i="2"/>
  <c r="I10" i="2"/>
  <c r="K10" i="2"/>
  <c r="I303" i="2"/>
  <c r="I207" i="2"/>
  <c r="I119" i="2"/>
  <c r="I75" i="2"/>
  <c r="K75" i="2"/>
  <c r="I171" i="2"/>
  <c r="K171" i="2"/>
  <c r="I432" i="2"/>
  <c r="K432" i="2"/>
  <c r="I304" i="2"/>
  <c r="K304" i="2"/>
  <c r="I263" i="2"/>
  <c r="I180" i="2"/>
  <c r="K180" i="2"/>
  <c r="K50" i="2"/>
  <c r="I50" i="2"/>
  <c r="M30" i="2"/>
  <c r="K175" i="2"/>
  <c r="I175" i="2"/>
  <c r="I160" i="2"/>
  <c r="I352" i="2"/>
  <c r="I371" i="2"/>
  <c r="K423" i="2"/>
  <c r="I273" i="2"/>
  <c r="K273" i="2"/>
  <c r="K306" i="2"/>
  <c r="I306" i="2"/>
  <c r="K282" i="2"/>
  <c r="I282" i="2"/>
  <c r="K90" i="2"/>
  <c r="I90" i="2"/>
  <c r="I309" i="2"/>
  <c r="K309" i="2"/>
  <c r="I265" i="2"/>
  <c r="K265" i="2"/>
  <c r="I249" i="2"/>
  <c r="K249" i="2"/>
  <c r="M209" i="2"/>
  <c r="K161" i="2"/>
  <c r="I161" i="2"/>
  <c r="I85" i="2"/>
  <c r="K85" i="2"/>
  <c r="I153" i="2"/>
  <c r="K326" i="2"/>
  <c r="I326" i="2"/>
  <c r="I314" i="2"/>
  <c r="K314" i="2"/>
  <c r="K130" i="2"/>
  <c r="I130" i="2"/>
  <c r="I419" i="2"/>
  <c r="K419" i="2"/>
  <c r="K219" i="2"/>
  <c r="I219" i="2"/>
  <c r="I191" i="2"/>
  <c r="K191" i="2"/>
  <c r="I151" i="2"/>
  <c r="K151" i="2"/>
  <c r="I95" i="2"/>
  <c r="K95" i="2"/>
  <c r="I97" i="2"/>
  <c r="K97" i="2"/>
  <c r="M97" i="2"/>
  <c r="I37" i="2"/>
  <c r="K37" i="2"/>
  <c r="I25" i="2"/>
  <c r="K25" i="2"/>
  <c r="I438" i="2"/>
  <c r="K383" i="2"/>
  <c r="I143" i="2"/>
  <c r="K143" i="2"/>
  <c r="I342" i="2"/>
  <c r="K342" i="2"/>
  <c r="I289" i="2"/>
  <c r="K289" i="2"/>
  <c r="M109" i="2"/>
  <c r="I13" i="2"/>
  <c r="K13" i="2"/>
  <c r="K116" i="2"/>
  <c r="K150" i="2"/>
  <c r="I150" i="2"/>
  <c r="I138" i="2"/>
  <c r="K138" i="2"/>
  <c r="I208" i="2"/>
  <c r="K208" i="2"/>
  <c r="I100" i="2"/>
  <c r="I351" i="2"/>
  <c r="K351" i="2"/>
  <c r="I323" i="2"/>
  <c r="K323" i="2"/>
  <c r="I295" i="2"/>
  <c r="K111" i="2"/>
  <c r="I111" i="2"/>
  <c r="I7" i="2"/>
  <c r="K7" i="2"/>
  <c r="I317" i="2"/>
  <c r="I128" i="2"/>
  <c r="K128" i="2"/>
  <c r="I307" i="2"/>
  <c r="K307" i="2"/>
  <c r="I231" i="2"/>
  <c r="K231" i="2"/>
  <c r="I183" i="2"/>
  <c r="I167" i="2"/>
  <c r="I192" i="2"/>
  <c r="K192" i="2"/>
  <c r="K235" i="2"/>
  <c r="I235" i="2"/>
  <c r="I115" i="2"/>
  <c r="K115" i="2"/>
  <c r="I112" i="2"/>
  <c r="K112" i="2"/>
  <c r="I102" i="2"/>
  <c r="K102" i="2"/>
  <c r="I23" i="2"/>
  <c r="K276" i="2"/>
  <c r="I276" i="2"/>
  <c r="I242" i="2"/>
  <c r="K242" i="2"/>
  <c r="I122" i="2"/>
  <c r="I287" i="2"/>
  <c r="I205" i="2"/>
  <c r="K205" i="2"/>
  <c r="I121" i="2"/>
  <c r="K34" i="2"/>
  <c r="I34" i="2"/>
  <c r="M81" i="2"/>
  <c r="I302" i="2"/>
  <c r="K302" i="2"/>
  <c r="I86" i="2"/>
  <c r="K86" i="2"/>
  <c r="K339" i="2"/>
  <c r="I339" i="2"/>
  <c r="I259" i="2"/>
  <c r="K259" i="2"/>
  <c r="I215" i="2"/>
  <c r="K215" i="2"/>
  <c r="I91" i="2"/>
  <c r="K91" i="2"/>
  <c r="I330" i="2"/>
  <c r="K330" i="2"/>
  <c r="I425" i="2"/>
  <c r="I145" i="2"/>
  <c r="K145" i="2"/>
  <c r="I105" i="2"/>
  <c r="K105" i="2"/>
  <c r="I33" i="2"/>
  <c r="K33" i="2"/>
  <c r="I258" i="2"/>
  <c r="K258" i="2"/>
  <c r="K266" i="2"/>
  <c r="I266" i="2"/>
  <c r="K379" i="2"/>
  <c r="I379" i="2"/>
  <c r="I305" i="2"/>
  <c r="K5" i="2"/>
  <c r="I5" i="2"/>
  <c r="I340" i="2"/>
  <c r="I409" i="2"/>
  <c r="K409" i="2"/>
  <c r="M181" i="2"/>
  <c r="K186" i="2"/>
  <c r="I186" i="2"/>
  <c r="I158" i="2"/>
  <c r="K158" i="2"/>
  <c r="I272" i="2"/>
  <c r="K272" i="2"/>
  <c r="I243" i="2"/>
  <c r="K243" i="2"/>
  <c r="I203" i="2"/>
  <c r="K203" i="2"/>
  <c r="M127" i="2"/>
  <c r="I31" i="2"/>
  <c r="K31" i="2"/>
  <c r="I416" i="2"/>
  <c r="K416" i="2"/>
  <c r="M96" i="2"/>
  <c r="I131" i="2"/>
  <c r="I319" i="2"/>
  <c r="K319" i="2"/>
  <c r="I211" i="2"/>
  <c r="I80" i="2"/>
  <c r="I427" i="2"/>
  <c r="I368" i="2"/>
  <c r="K368" i="2"/>
  <c r="I366" i="2"/>
  <c r="K366" i="2"/>
  <c r="I320" i="2"/>
  <c r="K320" i="2"/>
  <c r="I411" i="2"/>
  <c r="I299" i="2"/>
  <c r="K299" i="2"/>
  <c r="M75" i="2"/>
  <c r="K256" i="2"/>
  <c r="I256" i="2"/>
  <c r="I331" i="2"/>
  <c r="K240" i="2"/>
  <c r="I435" i="2"/>
  <c r="I221" i="2"/>
  <c r="K221" i="2"/>
  <c r="K294" i="2"/>
  <c r="I294" i="2"/>
  <c r="I421" i="2"/>
  <c r="K421" i="2"/>
  <c r="I77" i="2"/>
  <c r="K77" i="2"/>
  <c r="I345" i="2"/>
  <c r="K345" i="2"/>
  <c r="K233" i="2"/>
  <c r="K209" i="2"/>
  <c r="I134" i="2"/>
  <c r="K134" i="2"/>
  <c r="I78" i="2"/>
  <c r="K78" i="2"/>
  <c r="I429" i="2"/>
  <c r="K429" i="2"/>
  <c r="I313" i="2"/>
  <c r="K313" i="2"/>
  <c r="I281" i="2"/>
  <c r="K281" i="2"/>
  <c r="I269" i="2"/>
  <c r="K269" i="2"/>
  <c r="I245" i="2"/>
  <c r="K245" i="2"/>
  <c r="I229" i="2"/>
  <c r="K229" i="2"/>
  <c r="I213" i="2"/>
  <c r="K213" i="2"/>
  <c r="I157" i="2"/>
  <c r="K157" i="2"/>
  <c r="M129" i="2"/>
  <c r="I14" i="2"/>
  <c r="K14" i="2"/>
  <c r="I334" i="2"/>
  <c r="K334" i="2"/>
  <c r="I381" i="2"/>
  <c r="I277" i="2"/>
  <c r="K225" i="2"/>
  <c r="I225" i="2"/>
  <c r="I129" i="2"/>
  <c r="K338" i="2"/>
  <c r="I338" i="2"/>
  <c r="I74" i="2"/>
  <c r="K74" i="2"/>
  <c r="I283" i="2"/>
  <c r="K283" i="2"/>
  <c r="I251" i="2"/>
  <c r="K251" i="2"/>
  <c r="I159" i="2"/>
  <c r="K159" i="2"/>
  <c r="I87" i="2"/>
  <c r="K87" i="2"/>
  <c r="K250" i="2"/>
  <c r="I250" i="2"/>
  <c r="I165" i="2"/>
  <c r="K286" i="2"/>
  <c r="I286" i="2"/>
  <c r="I227" i="2"/>
  <c r="K227" i="2"/>
  <c r="I274" i="2"/>
  <c r="K274" i="2"/>
  <c r="I244" i="2"/>
  <c r="I189" i="2"/>
  <c r="K189" i="2"/>
  <c r="I109" i="2"/>
  <c r="K109" i="2"/>
  <c r="I224" i="2"/>
  <c r="K224" i="2"/>
  <c r="I260" i="2"/>
  <c r="K260" i="2"/>
  <c r="I418" i="2"/>
  <c r="K418" i="2"/>
  <c r="I254" i="2"/>
  <c r="K254" i="2"/>
  <c r="I383" i="2"/>
  <c r="M207" i="2"/>
  <c r="K426" i="2"/>
  <c r="I426" i="2"/>
  <c r="I343" i="2"/>
  <c r="K343" i="2"/>
  <c r="K315" i="2"/>
  <c r="I315" i="2"/>
  <c r="I336" i="2"/>
  <c r="K336" i="2"/>
  <c r="I36" i="2"/>
  <c r="K36" i="2"/>
  <c r="I22" i="2"/>
  <c r="K22" i="2"/>
  <c r="I431" i="2"/>
  <c r="K431" i="2"/>
  <c r="I123" i="2"/>
  <c r="I11" i="2"/>
  <c r="M94" i="2"/>
  <c r="I43" i="2"/>
  <c r="I415" i="2"/>
  <c r="Z936" i="2" l="1"/>
  <c r="AA59" i="2"/>
  <c r="AA42" i="2"/>
  <c r="Z350" i="2"/>
  <c r="AA116" i="2"/>
  <c r="AA132" i="2"/>
  <c r="AA148" i="2"/>
  <c r="AA164" i="2"/>
  <c r="AA180" i="2"/>
  <c r="AA196" i="2"/>
  <c r="AA212" i="2"/>
  <c r="AA228" i="2"/>
  <c r="AA244" i="2"/>
  <c r="AA260" i="2"/>
  <c r="AA276" i="2"/>
  <c r="AA292" i="2"/>
  <c r="AA308" i="2"/>
  <c r="AA324" i="2"/>
  <c r="AA340" i="2"/>
  <c r="AA117" i="2"/>
  <c r="AA133" i="2"/>
  <c r="AA149" i="2"/>
  <c r="AA165" i="2"/>
  <c r="AA181" i="2"/>
  <c r="AA197" i="2"/>
  <c r="AA213" i="2"/>
  <c r="AA120" i="2"/>
  <c r="AA136" i="2"/>
  <c r="AA152" i="2"/>
  <c r="AA168" i="2"/>
  <c r="AA184" i="2"/>
  <c r="AA200" i="2"/>
  <c r="AA216" i="2"/>
  <c r="AA232" i="2"/>
  <c r="AA248" i="2"/>
  <c r="AA264" i="2"/>
  <c r="AA280" i="2"/>
  <c r="AA296" i="2"/>
  <c r="AA312" i="2"/>
  <c r="AA328" i="2"/>
  <c r="AA105" i="2"/>
  <c r="AA121" i="2"/>
  <c r="AA137" i="2"/>
  <c r="AA153" i="2"/>
  <c r="AA169" i="2"/>
  <c r="AA185" i="2"/>
  <c r="AA201" i="2"/>
  <c r="AA217" i="2"/>
  <c r="AA233" i="2"/>
  <c r="AA249" i="2"/>
  <c r="AA265" i="2"/>
  <c r="AA281" i="2"/>
  <c r="AA106" i="2"/>
  <c r="AA122" i="2"/>
  <c r="AA138" i="2"/>
  <c r="AA154" i="2"/>
  <c r="AA170" i="2"/>
  <c r="AA186" i="2"/>
  <c r="AA202" i="2"/>
  <c r="AA218" i="2"/>
  <c r="AA234" i="2"/>
  <c r="AA250" i="2"/>
  <c r="AA266" i="2"/>
  <c r="AA282" i="2"/>
  <c r="AA298" i="2"/>
  <c r="AA314" i="2"/>
  <c r="AA135" i="2"/>
  <c r="AA199" i="2"/>
  <c r="AA263" i="2"/>
  <c r="AA311" i="2"/>
  <c r="AA337" i="2"/>
  <c r="AA354" i="2"/>
  <c r="AA370" i="2"/>
  <c r="AA386" i="2"/>
  <c r="AA402" i="2"/>
  <c r="AA418" i="2"/>
  <c r="AA434" i="2"/>
  <c r="AA450" i="2"/>
  <c r="AA466" i="2"/>
  <c r="AA482" i="2"/>
  <c r="AA498" i="2"/>
  <c r="AA514" i="2"/>
  <c r="AA530" i="2"/>
  <c r="AA546" i="2"/>
  <c r="AA562" i="2"/>
  <c r="AA123" i="2"/>
  <c r="AA187" i="2"/>
  <c r="AA251" i="2"/>
  <c r="AA305" i="2"/>
  <c r="AA333" i="2"/>
  <c r="AA351" i="2"/>
  <c r="AA367" i="2"/>
  <c r="AA383" i="2"/>
  <c r="AA399" i="2"/>
  <c r="AA415" i="2"/>
  <c r="AA431" i="2"/>
  <c r="AA447" i="2"/>
  <c r="AA463" i="2"/>
  <c r="AA479" i="2"/>
  <c r="AA495" i="2"/>
  <c r="AA511" i="2"/>
  <c r="AA527" i="2"/>
  <c r="AA543" i="2"/>
  <c r="AA559" i="2"/>
  <c r="AA575" i="2"/>
  <c r="AA143" i="2"/>
  <c r="AA207" i="2"/>
  <c r="AA271" i="2"/>
  <c r="AA108" i="2"/>
  <c r="AA124" i="2"/>
  <c r="AA140" i="2"/>
  <c r="AA156" i="2"/>
  <c r="AA172" i="2"/>
  <c r="AA188" i="2"/>
  <c r="AA204" i="2"/>
  <c r="AA220" i="2"/>
  <c r="AA236" i="2"/>
  <c r="AA252" i="2"/>
  <c r="AA268" i="2"/>
  <c r="AA284" i="2"/>
  <c r="AA300" i="2"/>
  <c r="AA316" i="2"/>
  <c r="AA332" i="2"/>
  <c r="AA109" i="2"/>
  <c r="AA125" i="2"/>
  <c r="AA141" i="2"/>
  <c r="AA157" i="2"/>
  <c r="AA173" i="2"/>
  <c r="AA189" i="2"/>
  <c r="AA205" i="2"/>
  <c r="AA221" i="2"/>
  <c r="AA237" i="2"/>
  <c r="AA253" i="2"/>
  <c r="AA269" i="2"/>
  <c r="AA285" i="2"/>
  <c r="AA110" i="2"/>
  <c r="AA126" i="2"/>
  <c r="AA142" i="2"/>
  <c r="AA158" i="2"/>
  <c r="AA174" i="2"/>
  <c r="AA190" i="2"/>
  <c r="AA206" i="2"/>
  <c r="AA222" i="2"/>
  <c r="AA238" i="2"/>
  <c r="AA254" i="2"/>
  <c r="AA270" i="2"/>
  <c r="AA286" i="2"/>
  <c r="AA302" i="2"/>
  <c r="AA318" i="2"/>
  <c r="AA151" i="2"/>
  <c r="AA215" i="2"/>
  <c r="AA279" i="2"/>
  <c r="AA319" i="2"/>
  <c r="AA342" i="2"/>
  <c r="AA358" i="2"/>
  <c r="AA374" i="2"/>
  <c r="AA390" i="2"/>
  <c r="AA406" i="2"/>
  <c r="AA422" i="2"/>
  <c r="AA438" i="2"/>
  <c r="AA454" i="2"/>
  <c r="AA470" i="2"/>
  <c r="AA486" i="2"/>
  <c r="AA502" i="2"/>
  <c r="AA518" i="2"/>
  <c r="AA534" i="2"/>
  <c r="AA550" i="2"/>
  <c r="AA566" i="2"/>
  <c r="AA139" i="2"/>
  <c r="AA203" i="2"/>
  <c r="AA267" i="2"/>
  <c r="AA313" i="2"/>
  <c r="AA338" i="2"/>
  <c r="AA355" i="2"/>
  <c r="AA371" i="2"/>
  <c r="AA387" i="2"/>
  <c r="AA403" i="2"/>
  <c r="AA419" i="2"/>
  <c r="AA435" i="2"/>
  <c r="AA451" i="2"/>
  <c r="AA467" i="2"/>
  <c r="AA483" i="2"/>
  <c r="AA499" i="2"/>
  <c r="AA515" i="2"/>
  <c r="AA531" i="2"/>
  <c r="AA547" i="2"/>
  <c r="AA563" i="2"/>
  <c r="AA579" i="2"/>
  <c r="AA159" i="2"/>
  <c r="AA223" i="2"/>
  <c r="AA287" i="2"/>
  <c r="AA323" i="2"/>
  <c r="AA344" i="2"/>
  <c r="AA144" i="2"/>
  <c r="AA208" i="2"/>
  <c r="AA272" i="2"/>
  <c r="AA336" i="2"/>
  <c r="AA161" i="2"/>
  <c r="AA225" i="2"/>
  <c r="AA257" i="2"/>
  <c r="AA289" i="2"/>
  <c r="AA130" i="2"/>
  <c r="AA162" i="2"/>
  <c r="AA194" i="2"/>
  <c r="AA226" i="2"/>
  <c r="AA258" i="2"/>
  <c r="AA290" i="2"/>
  <c r="AA322" i="2"/>
  <c r="AA231" i="2"/>
  <c r="AA326" i="2"/>
  <c r="AA362" i="2"/>
  <c r="AA394" i="2"/>
  <c r="AA426" i="2"/>
  <c r="AA458" i="2"/>
  <c r="AA490" i="2"/>
  <c r="AA522" i="2"/>
  <c r="AA554" i="2"/>
  <c r="AA155" i="2"/>
  <c r="AA283" i="2"/>
  <c r="AA343" i="2"/>
  <c r="AA375" i="2"/>
  <c r="AA407" i="2"/>
  <c r="AA439" i="2"/>
  <c r="AA471" i="2"/>
  <c r="AA503" i="2"/>
  <c r="AA535" i="2"/>
  <c r="AA567" i="2"/>
  <c r="AA175" i="2"/>
  <c r="AA299" i="2"/>
  <c r="AA334" i="2"/>
  <c r="AA356" i="2"/>
  <c r="AA372" i="2"/>
  <c r="AA388" i="2"/>
  <c r="AA404" i="2"/>
  <c r="AA420" i="2"/>
  <c r="AA436" i="2"/>
  <c r="AA452" i="2"/>
  <c r="AA468" i="2"/>
  <c r="AA484" i="2"/>
  <c r="AA500" i="2"/>
  <c r="AA516" i="2"/>
  <c r="AA532" i="2"/>
  <c r="AA548" i="2"/>
  <c r="AA131" i="2"/>
  <c r="AA195" i="2"/>
  <c r="AA259" i="2"/>
  <c r="AA309" i="2"/>
  <c r="AA335" i="2"/>
  <c r="AA353" i="2"/>
  <c r="AA369" i="2"/>
  <c r="AA385" i="2"/>
  <c r="AA401" i="2"/>
  <c r="AA417" i="2"/>
  <c r="AA433" i="2"/>
  <c r="AA160" i="2"/>
  <c r="AA224" i="2"/>
  <c r="AA288" i="2"/>
  <c r="AA113" i="2"/>
  <c r="AA177" i="2"/>
  <c r="AA229" i="2"/>
  <c r="AA261" i="2"/>
  <c r="AA293" i="2"/>
  <c r="AA134" i="2"/>
  <c r="AA166" i="2"/>
  <c r="AA198" i="2"/>
  <c r="AA230" i="2"/>
  <c r="AA262" i="2"/>
  <c r="AA294" i="2"/>
  <c r="AA119" i="2"/>
  <c r="AA247" i="2"/>
  <c r="AA331" i="2"/>
  <c r="AA366" i="2"/>
  <c r="AA398" i="2"/>
  <c r="AA430" i="2"/>
  <c r="AA462" i="2"/>
  <c r="AA494" i="2"/>
  <c r="AA526" i="2"/>
  <c r="AA558" i="2"/>
  <c r="AA171" i="2"/>
  <c r="AA297" i="2"/>
  <c r="AA347" i="2"/>
  <c r="AA379" i="2"/>
  <c r="AA411" i="2"/>
  <c r="AA443" i="2"/>
  <c r="AA475" i="2"/>
  <c r="AA507" i="2"/>
  <c r="AA539" i="2"/>
  <c r="AA571" i="2"/>
  <c r="AA191" i="2"/>
  <c r="AA307" i="2"/>
  <c r="AA339" i="2"/>
  <c r="AA360" i="2"/>
  <c r="AA376" i="2"/>
  <c r="AA392" i="2"/>
  <c r="AA408" i="2"/>
  <c r="AA424" i="2"/>
  <c r="AA440" i="2"/>
  <c r="AA456" i="2"/>
  <c r="AA472" i="2"/>
  <c r="AA488" i="2"/>
  <c r="AA504" i="2"/>
  <c r="AA520" i="2"/>
  <c r="AA536" i="2"/>
  <c r="AA552" i="2"/>
  <c r="AA147" i="2"/>
  <c r="AA211" i="2"/>
  <c r="AA275" i="2"/>
  <c r="AA317" i="2"/>
  <c r="AA341" i="2"/>
  <c r="AA357" i="2"/>
  <c r="AA373" i="2"/>
  <c r="AA389" i="2"/>
  <c r="AA405" i="2"/>
  <c r="AA421" i="2"/>
  <c r="AA437" i="2"/>
  <c r="AA453" i="2"/>
  <c r="AA469" i="2"/>
  <c r="AA485" i="2"/>
  <c r="AA501" i="2"/>
  <c r="AA517" i="2"/>
  <c r="AA533" i="2"/>
  <c r="AA549" i="2"/>
  <c r="AA577" i="2"/>
  <c r="AA594" i="2"/>
  <c r="AA610" i="2"/>
  <c r="AA626" i="2"/>
  <c r="AA642" i="2"/>
  <c r="AA658" i="2"/>
  <c r="AA674" i="2"/>
  <c r="AA690" i="2"/>
  <c r="AA706" i="2"/>
  <c r="AA722" i="2"/>
  <c r="AA738" i="2"/>
  <c r="AA754" i="2"/>
  <c r="AA770" i="2"/>
  <c r="AA786" i="2"/>
  <c r="AA802" i="2"/>
  <c r="AA818" i="2"/>
  <c r="AA834" i="2"/>
  <c r="AA112" i="2"/>
  <c r="AA176" i="2"/>
  <c r="AA240" i="2"/>
  <c r="AA304" i="2"/>
  <c r="AA129" i="2"/>
  <c r="AA193" i="2"/>
  <c r="AA241" i="2"/>
  <c r="AA273" i="2"/>
  <c r="AA114" i="2"/>
  <c r="AA146" i="2"/>
  <c r="AA178" i="2"/>
  <c r="AA210" i="2"/>
  <c r="AA242" i="2"/>
  <c r="AA274" i="2"/>
  <c r="AA306" i="2"/>
  <c r="AA167" i="2"/>
  <c r="AA295" i="2"/>
  <c r="AA346" i="2"/>
  <c r="AA378" i="2"/>
  <c r="AA410" i="2"/>
  <c r="AA442" i="2"/>
  <c r="AA474" i="2"/>
  <c r="AA506" i="2"/>
  <c r="AA538" i="2"/>
  <c r="AA570" i="2"/>
  <c r="AA219" i="2"/>
  <c r="AA321" i="2"/>
  <c r="AA359" i="2"/>
  <c r="AA391" i="2"/>
  <c r="AA423" i="2"/>
  <c r="AA455" i="2"/>
  <c r="AA487" i="2"/>
  <c r="AA519" i="2"/>
  <c r="AA551" i="2"/>
  <c r="AA111" i="2"/>
  <c r="AA239" i="2"/>
  <c r="AA315" i="2"/>
  <c r="AA348" i="2"/>
  <c r="AA364" i="2"/>
  <c r="AA380" i="2"/>
  <c r="AA396" i="2"/>
  <c r="AA412" i="2"/>
  <c r="AA428" i="2"/>
  <c r="AA444" i="2"/>
  <c r="AA460" i="2"/>
  <c r="AA476" i="2"/>
  <c r="AA492" i="2"/>
  <c r="AA508" i="2"/>
  <c r="AA524" i="2"/>
  <c r="AA540" i="2"/>
  <c r="AA556" i="2"/>
  <c r="AA163" i="2"/>
  <c r="AA227" i="2"/>
  <c r="AA291" i="2"/>
  <c r="AA325" i="2"/>
  <c r="AA345" i="2"/>
  <c r="AA361" i="2"/>
  <c r="AA377" i="2"/>
  <c r="AA393" i="2"/>
  <c r="AA409" i="2"/>
  <c r="AA425" i="2"/>
  <c r="AA441" i="2"/>
  <c r="AA457" i="2"/>
  <c r="AA473" i="2"/>
  <c r="AA489" i="2"/>
  <c r="AA505" i="2"/>
  <c r="AA521" i="2"/>
  <c r="AA537" i="2"/>
  <c r="AA553" i="2"/>
  <c r="AA582" i="2"/>
  <c r="AA598" i="2"/>
  <c r="AA614" i="2"/>
  <c r="AA630" i="2"/>
  <c r="AA646" i="2"/>
  <c r="AA662" i="2"/>
  <c r="AA678" i="2"/>
  <c r="AA694" i="2"/>
  <c r="AA710" i="2"/>
  <c r="AA726" i="2"/>
  <c r="AA742" i="2"/>
  <c r="AA758" i="2"/>
  <c r="AA774" i="2"/>
  <c r="AA790" i="2"/>
  <c r="AA806" i="2"/>
  <c r="AA822" i="2"/>
  <c r="AA838" i="2"/>
  <c r="AA854" i="2"/>
  <c r="AA870" i="2"/>
  <c r="AA256" i="2"/>
  <c r="AA245" i="2"/>
  <c r="AA182" i="2"/>
  <c r="AA310" i="2"/>
  <c r="AA382" i="2"/>
  <c r="AA510" i="2"/>
  <c r="AA327" i="2"/>
  <c r="AA459" i="2"/>
  <c r="AA127" i="2"/>
  <c r="AA368" i="2"/>
  <c r="AA432" i="2"/>
  <c r="AA496" i="2"/>
  <c r="AA115" i="2"/>
  <c r="AA330" i="2"/>
  <c r="AA397" i="2"/>
  <c r="AA449" i="2"/>
  <c r="AA481" i="2"/>
  <c r="AA513" i="2"/>
  <c r="AA545" i="2"/>
  <c r="AA590" i="2"/>
  <c r="AA622" i="2"/>
  <c r="AA654" i="2"/>
  <c r="AA686" i="2"/>
  <c r="AA718" i="2"/>
  <c r="AA750" i="2"/>
  <c r="AA782" i="2"/>
  <c r="AA814" i="2"/>
  <c r="AA846" i="2"/>
  <c r="AA866" i="2"/>
  <c r="AA565" i="2"/>
  <c r="AA587" i="2"/>
  <c r="AA603" i="2"/>
  <c r="AA619" i="2"/>
  <c r="AA635" i="2"/>
  <c r="AA651" i="2"/>
  <c r="AA667" i="2"/>
  <c r="AA683" i="2"/>
  <c r="AA699" i="2"/>
  <c r="AA715" i="2"/>
  <c r="AA731" i="2"/>
  <c r="AA747" i="2"/>
  <c r="AA763" i="2"/>
  <c r="AA779" i="2"/>
  <c r="AA795" i="2"/>
  <c r="AA811" i="2"/>
  <c r="AA827" i="2"/>
  <c r="AA843" i="2"/>
  <c r="AA859" i="2"/>
  <c r="AA875" i="2"/>
  <c r="AA891" i="2"/>
  <c r="AA560" i="2"/>
  <c r="AA584" i="2"/>
  <c r="AA600" i="2"/>
  <c r="AA616" i="2"/>
  <c r="AA632" i="2"/>
  <c r="AA648" i="2"/>
  <c r="AA664" i="2"/>
  <c r="AA680" i="2"/>
  <c r="AA696" i="2"/>
  <c r="AA712" i="2"/>
  <c r="AA728" i="2"/>
  <c r="AA744" i="2"/>
  <c r="AA760" i="2"/>
  <c r="AA776" i="2"/>
  <c r="AA792" i="2"/>
  <c r="AA808" i="2"/>
  <c r="AA824" i="2"/>
  <c r="AA840" i="2"/>
  <c r="AA856" i="2"/>
  <c r="AA872" i="2"/>
  <c r="AA888" i="2"/>
  <c r="AA569" i="2"/>
  <c r="AA589" i="2"/>
  <c r="AA605" i="2"/>
  <c r="AA621" i="2"/>
  <c r="AA637" i="2"/>
  <c r="AA653" i="2"/>
  <c r="AA669" i="2"/>
  <c r="AA685" i="2"/>
  <c r="AA701" i="2"/>
  <c r="AA717" i="2"/>
  <c r="AA733" i="2"/>
  <c r="AA749" i="2"/>
  <c r="AA765" i="2"/>
  <c r="AA781" i="2"/>
  <c r="AA320" i="2"/>
  <c r="AA277" i="2"/>
  <c r="AA214" i="2"/>
  <c r="AA183" i="2"/>
  <c r="AA414" i="2"/>
  <c r="AA542" i="2"/>
  <c r="AA363" i="2"/>
  <c r="AA491" i="2"/>
  <c r="AA255" i="2"/>
  <c r="AA384" i="2"/>
  <c r="AA448" i="2"/>
  <c r="AA512" i="2"/>
  <c r="AA179" i="2"/>
  <c r="AA349" i="2"/>
  <c r="AA413" i="2"/>
  <c r="AA461" i="2"/>
  <c r="AA493" i="2"/>
  <c r="AA525" i="2"/>
  <c r="AA564" i="2"/>
  <c r="AA602" i="2"/>
  <c r="AA634" i="2"/>
  <c r="AA666" i="2"/>
  <c r="AA698" i="2"/>
  <c r="AA730" i="2"/>
  <c r="AA762" i="2"/>
  <c r="AA794" i="2"/>
  <c r="AA826" i="2"/>
  <c r="AA850" i="2"/>
  <c r="AA874" i="2"/>
  <c r="AA573" i="2"/>
  <c r="AA591" i="2"/>
  <c r="AA607" i="2"/>
  <c r="AA623" i="2"/>
  <c r="AA639" i="2"/>
  <c r="AA655" i="2"/>
  <c r="AA671" i="2"/>
  <c r="AA687" i="2"/>
  <c r="AA703" i="2"/>
  <c r="AA719" i="2"/>
  <c r="AA735" i="2"/>
  <c r="AA751" i="2"/>
  <c r="AA767" i="2"/>
  <c r="AA783" i="2"/>
  <c r="AA799" i="2"/>
  <c r="AA815" i="2"/>
  <c r="AA831" i="2"/>
  <c r="AA847" i="2"/>
  <c r="AA863" i="2"/>
  <c r="AA879" i="2"/>
  <c r="AA895" i="2"/>
  <c r="AA568" i="2"/>
  <c r="AA588" i="2"/>
  <c r="AA604" i="2"/>
  <c r="AA620" i="2"/>
  <c r="AA636" i="2"/>
  <c r="AA652" i="2"/>
  <c r="AA668" i="2"/>
  <c r="AA684" i="2"/>
  <c r="AA700" i="2"/>
  <c r="AA716" i="2"/>
  <c r="AA732" i="2"/>
  <c r="AA748" i="2"/>
  <c r="AA764" i="2"/>
  <c r="AA780" i="2"/>
  <c r="AA796" i="2"/>
  <c r="AA812" i="2"/>
  <c r="AA828" i="2"/>
  <c r="AA844" i="2"/>
  <c r="AA860" i="2"/>
  <c r="AA876" i="2"/>
  <c r="AA892" i="2"/>
  <c r="AA576" i="2"/>
  <c r="AA593" i="2"/>
  <c r="AA609" i="2"/>
  <c r="AA625" i="2"/>
  <c r="AA641" i="2"/>
  <c r="AA657" i="2"/>
  <c r="AA673" i="2"/>
  <c r="AA689" i="2"/>
  <c r="AA705" i="2"/>
  <c r="AA721" i="2"/>
  <c r="AA737" i="2"/>
  <c r="AA753" i="2"/>
  <c r="AA769" i="2"/>
  <c r="AA785" i="2"/>
  <c r="AA801" i="2"/>
  <c r="AA817" i="2"/>
  <c r="AA833" i="2"/>
  <c r="AA849" i="2"/>
  <c r="AA865" i="2"/>
  <c r="AA881" i="2"/>
  <c r="AA897" i="2"/>
  <c r="AA898" i="2"/>
  <c r="AA918" i="2"/>
  <c r="AA934" i="2"/>
  <c r="AA950" i="2"/>
  <c r="AA966" i="2"/>
  <c r="AA982" i="2"/>
  <c r="AA998" i="2"/>
  <c r="AA1014" i="2"/>
  <c r="AA1030" i="2"/>
  <c r="AA1046" i="2"/>
  <c r="AA1062" i="2"/>
  <c r="AA1078" i="2"/>
  <c r="AA1094" i="2"/>
  <c r="AA1110" i="2"/>
  <c r="AA1126" i="2"/>
  <c r="AA1142" i="2"/>
  <c r="AA1158" i="2"/>
  <c r="AA1174" i="2"/>
  <c r="AA1190" i="2"/>
  <c r="AA1206" i="2"/>
  <c r="AA1222" i="2"/>
  <c r="AA1238" i="2"/>
  <c r="AA911" i="2"/>
  <c r="AA927" i="2"/>
  <c r="AA943" i="2"/>
  <c r="AA959" i="2"/>
  <c r="AA975" i="2"/>
  <c r="AA991" i="2"/>
  <c r="AA1007" i="2"/>
  <c r="AA1023" i="2"/>
  <c r="AA1039" i="2"/>
  <c r="AA1055" i="2"/>
  <c r="AA1071" i="2"/>
  <c r="AA1087" i="2"/>
  <c r="AA1103" i="2"/>
  <c r="AA1119" i="2"/>
  <c r="AA1135" i="2"/>
  <c r="AA1151" i="2"/>
  <c r="AA1167" i="2"/>
  <c r="AA1183" i="2"/>
  <c r="AA1199" i="2"/>
  <c r="AA1215" i="2"/>
  <c r="AA1231" i="2"/>
  <c r="AA912" i="2"/>
  <c r="AA928" i="2"/>
  <c r="AA944" i="2"/>
  <c r="AA960" i="2"/>
  <c r="AA976" i="2"/>
  <c r="AA992" i="2"/>
  <c r="AA1008" i="2"/>
  <c r="AA1024" i="2"/>
  <c r="AA1040" i="2"/>
  <c r="AA1056" i="2"/>
  <c r="AA1072" i="2"/>
  <c r="AA1088" i="2"/>
  <c r="AA1104" i="2"/>
  <c r="AA1120" i="2"/>
  <c r="AA1136" i="2"/>
  <c r="AA1152" i="2"/>
  <c r="AA1168" i="2"/>
  <c r="AA1184" i="2"/>
  <c r="AA1200" i="2"/>
  <c r="AA128" i="2"/>
  <c r="AA145" i="2"/>
  <c r="AA118" i="2"/>
  <c r="AA246" i="2"/>
  <c r="AA303" i="2"/>
  <c r="AA446" i="2"/>
  <c r="AA107" i="2"/>
  <c r="AA395" i="2"/>
  <c r="AA523" i="2"/>
  <c r="AA329" i="2"/>
  <c r="AA400" i="2"/>
  <c r="AA464" i="2"/>
  <c r="AA528" i="2"/>
  <c r="AA243" i="2"/>
  <c r="AA365" i="2"/>
  <c r="AA429" i="2"/>
  <c r="AA465" i="2"/>
  <c r="AA497" i="2"/>
  <c r="AA529" i="2"/>
  <c r="AA572" i="2"/>
  <c r="AA606" i="2"/>
  <c r="AA638" i="2"/>
  <c r="AA670" i="2"/>
  <c r="AA702" i="2"/>
  <c r="AA734" i="2"/>
  <c r="AA766" i="2"/>
  <c r="AA798" i="2"/>
  <c r="AA830" i="2"/>
  <c r="AA858" i="2"/>
  <c r="AA878" i="2"/>
  <c r="AA578" i="2"/>
  <c r="AA595" i="2"/>
  <c r="AA611" i="2"/>
  <c r="AA627" i="2"/>
  <c r="AA643" i="2"/>
  <c r="AA659" i="2"/>
  <c r="AA675" i="2"/>
  <c r="AA691" i="2"/>
  <c r="AA707" i="2"/>
  <c r="AA723" i="2"/>
  <c r="AA739" i="2"/>
  <c r="AA755" i="2"/>
  <c r="AA771" i="2"/>
  <c r="AA787" i="2"/>
  <c r="AA803" i="2"/>
  <c r="AA819" i="2"/>
  <c r="AA835" i="2"/>
  <c r="AA851" i="2"/>
  <c r="AA867" i="2"/>
  <c r="AA883" i="2"/>
  <c r="AA899" i="2"/>
  <c r="AA574" i="2"/>
  <c r="AA592" i="2"/>
  <c r="AA608" i="2"/>
  <c r="AA624" i="2"/>
  <c r="AA640" i="2"/>
  <c r="AA656" i="2"/>
  <c r="AA672" i="2"/>
  <c r="AA688" i="2"/>
  <c r="AA704" i="2"/>
  <c r="AA720" i="2"/>
  <c r="AA736" i="2"/>
  <c r="AA752" i="2"/>
  <c r="AA768" i="2"/>
  <c r="AA784" i="2"/>
  <c r="AA800" i="2"/>
  <c r="AA816" i="2"/>
  <c r="AA832" i="2"/>
  <c r="AA848" i="2"/>
  <c r="AA864" i="2"/>
  <c r="AA880" i="2"/>
  <c r="AA896" i="2"/>
  <c r="AA581" i="2"/>
  <c r="AA597" i="2"/>
  <c r="AA613" i="2"/>
  <c r="AA629" i="2"/>
  <c r="AA645" i="2"/>
  <c r="AA661" i="2"/>
  <c r="AA677" i="2"/>
  <c r="AA693" i="2"/>
  <c r="AA709" i="2"/>
  <c r="AA725" i="2"/>
  <c r="AA741" i="2"/>
  <c r="AA757" i="2"/>
  <c r="AA773" i="2"/>
  <c r="AA789" i="2"/>
  <c r="AA805" i="2"/>
  <c r="AA821" i="2"/>
  <c r="AA837" i="2"/>
  <c r="AA853" i="2"/>
  <c r="AA869" i="2"/>
  <c r="AA885" i="2"/>
  <c r="AA901" i="2"/>
  <c r="AA906" i="2"/>
  <c r="AA922" i="2"/>
  <c r="AA938" i="2"/>
  <c r="AA954" i="2"/>
  <c r="AA970" i="2"/>
  <c r="AA986" i="2"/>
  <c r="AA1002" i="2"/>
  <c r="AA1018" i="2"/>
  <c r="AA1034" i="2"/>
  <c r="AA1050" i="2"/>
  <c r="AA1066" i="2"/>
  <c r="AA1082" i="2"/>
  <c r="AA1098" i="2"/>
  <c r="AA1114" i="2"/>
  <c r="AA1130" i="2"/>
  <c r="AA1146" i="2"/>
  <c r="AA1162" i="2"/>
  <c r="AA1178" i="2"/>
  <c r="AA1194" i="2"/>
  <c r="AA1210" i="2"/>
  <c r="AA1226" i="2"/>
  <c r="AA886" i="2"/>
  <c r="AA915" i="2"/>
  <c r="AA931" i="2"/>
  <c r="AA947" i="2"/>
  <c r="AA963" i="2"/>
  <c r="AA979" i="2"/>
  <c r="AA995" i="2"/>
  <c r="AA1011" i="2"/>
  <c r="AA1027" i="2"/>
  <c r="AA1043" i="2"/>
  <c r="AA1059" i="2"/>
  <c r="AA1075" i="2"/>
  <c r="AA1091" i="2"/>
  <c r="AA1107" i="2"/>
  <c r="AA1123" i="2"/>
  <c r="AA1139" i="2"/>
  <c r="AA1155" i="2"/>
  <c r="AA1171" i="2"/>
  <c r="AA1187" i="2"/>
  <c r="AA1203" i="2"/>
  <c r="AA1219" i="2"/>
  <c r="AA890" i="2"/>
  <c r="AA916" i="2"/>
  <c r="AA932" i="2"/>
  <c r="AA948" i="2"/>
  <c r="AA150" i="2"/>
  <c r="AA235" i="2"/>
  <c r="AA416" i="2"/>
  <c r="AA381" i="2"/>
  <c r="AA541" i="2"/>
  <c r="AA682" i="2"/>
  <c r="AA810" i="2"/>
  <c r="AA583" i="2"/>
  <c r="AA647" i="2"/>
  <c r="AA711" i="2"/>
  <c r="AA775" i="2"/>
  <c r="AA839" i="2"/>
  <c r="AA903" i="2"/>
  <c r="AA628" i="2"/>
  <c r="AA692" i="2"/>
  <c r="AA756" i="2"/>
  <c r="AA820" i="2"/>
  <c r="AA884" i="2"/>
  <c r="AA617" i="2"/>
  <c r="AA681" i="2"/>
  <c r="AA745" i="2"/>
  <c r="AA797" i="2"/>
  <c r="AA829" i="2"/>
  <c r="AA861" i="2"/>
  <c r="AA893" i="2"/>
  <c r="AA914" i="2"/>
  <c r="AA946" i="2"/>
  <c r="AA978" i="2"/>
  <c r="AA1010" i="2"/>
  <c r="AA1042" i="2"/>
  <c r="AA1074" i="2"/>
  <c r="AA1106" i="2"/>
  <c r="AA1138" i="2"/>
  <c r="AA1170" i="2"/>
  <c r="AA1202" i="2"/>
  <c r="AA1234" i="2"/>
  <c r="AA923" i="2"/>
  <c r="AA955" i="2"/>
  <c r="AA987" i="2"/>
  <c r="AA1019" i="2"/>
  <c r="AA1051" i="2"/>
  <c r="AA1083" i="2"/>
  <c r="AA1115" i="2"/>
  <c r="AA1147" i="2"/>
  <c r="AA1179" i="2"/>
  <c r="AA1211" i="2"/>
  <c r="AA908" i="2"/>
  <c r="AA940" i="2"/>
  <c r="AA968" i="2"/>
  <c r="AA988" i="2"/>
  <c r="AA1012" i="2"/>
  <c r="AA1032" i="2"/>
  <c r="AA1052" i="2"/>
  <c r="AA1076" i="2"/>
  <c r="AA1096" i="2"/>
  <c r="AA1116" i="2"/>
  <c r="AA1140" i="2"/>
  <c r="AA1160" i="2"/>
  <c r="AA1180" i="2"/>
  <c r="AA1204" i="2"/>
  <c r="AA1220" i="2"/>
  <c r="AA1236" i="2"/>
  <c r="AA913" i="2"/>
  <c r="AA929" i="2"/>
  <c r="AA945" i="2"/>
  <c r="AA961" i="2"/>
  <c r="AA977" i="2"/>
  <c r="AA993" i="2"/>
  <c r="AA1009" i="2"/>
  <c r="AA1025" i="2"/>
  <c r="AA1041" i="2"/>
  <c r="AA1057" i="2"/>
  <c r="AA1073" i="2"/>
  <c r="AA1089" i="2"/>
  <c r="AA1105" i="2"/>
  <c r="AA1121" i="2"/>
  <c r="AA1137" i="2"/>
  <c r="AA1153" i="2"/>
  <c r="AA1169" i="2"/>
  <c r="AA1185" i="2"/>
  <c r="AA1201" i="2"/>
  <c r="AA1217" i="2"/>
  <c r="AA1233" i="2"/>
  <c r="AA1243" i="2"/>
  <c r="AA1259" i="2"/>
  <c r="AA1275" i="2"/>
  <c r="AA278" i="2"/>
  <c r="AA427" i="2"/>
  <c r="AA480" i="2"/>
  <c r="AA445" i="2"/>
  <c r="AA586" i="2"/>
  <c r="AA714" i="2"/>
  <c r="AA842" i="2"/>
  <c r="AA599" i="2"/>
  <c r="AA663" i="2"/>
  <c r="AA727" i="2"/>
  <c r="AA791" i="2"/>
  <c r="AA855" i="2"/>
  <c r="AA580" i="2"/>
  <c r="AA644" i="2"/>
  <c r="AA708" i="2"/>
  <c r="AA772" i="2"/>
  <c r="AA836" i="2"/>
  <c r="AA561" i="2"/>
  <c r="AA633" i="2"/>
  <c r="AA697" i="2"/>
  <c r="AA761" i="2"/>
  <c r="AA809" i="2"/>
  <c r="AA841" i="2"/>
  <c r="AA873" i="2"/>
  <c r="AA905" i="2"/>
  <c r="AA926" i="2"/>
  <c r="AA958" i="2"/>
  <c r="AA990" i="2"/>
  <c r="AA1022" i="2"/>
  <c r="AA1054" i="2"/>
  <c r="AA1086" i="2"/>
  <c r="AA1118" i="2"/>
  <c r="AA1150" i="2"/>
  <c r="AA1182" i="2"/>
  <c r="AA1214" i="2"/>
  <c r="AA900" i="2"/>
  <c r="AA935" i="2"/>
  <c r="AA967" i="2"/>
  <c r="AA999" i="2"/>
  <c r="AA1031" i="2"/>
  <c r="AA1063" i="2"/>
  <c r="AA1095" i="2"/>
  <c r="AA1127" i="2"/>
  <c r="AA1159" i="2"/>
  <c r="AA1191" i="2"/>
  <c r="AA1223" i="2"/>
  <c r="AA920" i="2"/>
  <c r="AA952" i="2"/>
  <c r="AA972" i="2"/>
  <c r="AA996" i="2"/>
  <c r="AA1016" i="2"/>
  <c r="AA1036" i="2"/>
  <c r="AA1060" i="2"/>
  <c r="AA1080" i="2"/>
  <c r="AA1100" i="2"/>
  <c r="AA1124" i="2"/>
  <c r="AA1144" i="2"/>
  <c r="AA1164" i="2"/>
  <c r="AA1188" i="2"/>
  <c r="AA1208" i="2"/>
  <c r="AA1224" i="2"/>
  <c r="AA894" i="2"/>
  <c r="AA917" i="2"/>
  <c r="AA933" i="2"/>
  <c r="AA949" i="2"/>
  <c r="AA965" i="2"/>
  <c r="AA981" i="2"/>
  <c r="AA997" i="2"/>
  <c r="AA1013" i="2"/>
  <c r="AA1029" i="2"/>
  <c r="AA1045" i="2"/>
  <c r="AA1061" i="2"/>
  <c r="AA1077" i="2"/>
  <c r="AA1093" i="2"/>
  <c r="AA1109" i="2"/>
  <c r="AA1125" i="2"/>
  <c r="AA1141" i="2"/>
  <c r="AA1157" i="2"/>
  <c r="AA1173" i="2"/>
  <c r="AA1189" i="2"/>
  <c r="AA1205" i="2"/>
  <c r="AA1221" i="2"/>
  <c r="AA1237" i="2"/>
  <c r="AA1247" i="2"/>
  <c r="AA1263" i="2"/>
  <c r="AA1279" i="2"/>
  <c r="AA1295" i="2"/>
  <c r="AA1311" i="2"/>
  <c r="AA1327" i="2"/>
  <c r="AA1343" i="2"/>
  <c r="AA1359" i="2"/>
  <c r="AA1375" i="2"/>
  <c r="AA1391" i="2"/>
  <c r="AA1407" i="2"/>
  <c r="AA1423" i="2"/>
  <c r="AA1439" i="2"/>
  <c r="AA1455" i="2"/>
  <c r="AA1471" i="2"/>
  <c r="AA1487" i="2"/>
  <c r="AA1503" i="2"/>
  <c r="AA1519" i="2"/>
  <c r="AA1535" i="2"/>
  <c r="AA1551" i="2"/>
  <c r="AA1567" i="2"/>
  <c r="AA1583" i="2"/>
  <c r="AA1599" i="2"/>
  <c r="AA1615" i="2"/>
  <c r="AA1631" i="2"/>
  <c r="AA1647" i="2"/>
  <c r="AA1663" i="2"/>
  <c r="AA1679" i="2"/>
  <c r="AA1695" i="2"/>
  <c r="AA1711" i="2"/>
  <c r="AA1727" i="2"/>
  <c r="AA1743" i="2"/>
  <c r="AA1759" i="2"/>
  <c r="AA1775" i="2"/>
  <c r="AA1791" i="2"/>
  <c r="AA1807" i="2"/>
  <c r="AA1823" i="2"/>
  <c r="AA1839" i="2"/>
  <c r="AA1855" i="2"/>
  <c r="AA1871" i="2"/>
  <c r="AA1239" i="2"/>
  <c r="AA1256" i="2"/>
  <c r="AA1272" i="2"/>
  <c r="AA1288" i="2"/>
  <c r="AA1304" i="2"/>
  <c r="AA1320" i="2"/>
  <c r="AA1336" i="2"/>
  <c r="AA1352" i="2"/>
  <c r="AA1368" i="2"/>
  <c r="AA1384" i="2"/>
  <c r="AA1400" i="2"/>
  <c r="AA1416" i="2"/>
  <c r="AA1432" i="2"/>
  <c r="AA1448" i="2"/>
  <c r="AA1464" i="2"/>
  <c r="AA1480" i="2"/>
  <c r="AA1496" i="2"/>
  <c r="AA1512" i="2"/>
  <c r="AA1528" i="2"/>
  <c r="AA1544" i="2"/>
  <c r="AA1560" i="2"/>
  <c r="AA1576" i="2"/>
  <c r="AA1592" i="2"/>
  <c r="AA1608" i="2"/>
  <c r="AA1624" i="2"/>
  <c r="AA1640" i="2"/>
  <c r="AA1656" i="2"/>
  <c r="AA1672" i="2"/>
  <c r="AA1688" i="2"/>
  <c r="AA1704" i="2"/>
  <c r="AA1720" i="2"/>
  <c r="AA1736" i="2"/>
  <c r="AA1752" i="2"/>
  <c r="AA1768" i="2"/>
  <c r="AA1784" i="2"/>
  <c r="AA1800" i="2"/>
  <c r="AA1816" i="2"/>
  <c r="AA1832" i="2"/>
  <c r="AA1848" i="2"/>
  <c r="AA1864" i="2"/>
  <c r="AA1245" i="2"/>
  <c r="AA1261" i="2"/>
  <c r="AA1277" i="2"/>
  <c r="AA1293" i="2"/>
  <c r="AA1309" i="2"/>
  <c r="AA1325" i="2"/>
  <c r="AA1341" i="2"/>
  <c r="AA192" i="2"/>
  <c r="AA350" i="2"/>
  <c r="AA555" i="2"/>
  <c r="AA544" i="2"/>
  <c r="AA477" i="2"/>
  <c r="AA618" i="2"/>
  <c r="AA746" i="2"/>
  <c r="AA862" i="2"/>
  <c r="AA615" i="2"/>
  <c r="AA679" i="2"/>
  <c r="AA743" i="2"/>
  <c r="AA807" i="2"/>
  <c r="AA871" i="2"/>
  <c r="AA596" i="2"/>
  <c r="AA660" i="2"/>
  <c r="AA724" i="2"/>
  <c r="AA788" i="2"/>
  <c r="AA852" i="2"/>
  <c r="AA585" i="2"/>
  <c r="AA649" i="2"/>
  <c r="AA713" i="2"/>
  <c r="AA777" i="2"/>
  <c r="AA813" i="2"/>
  <c r="AA845" i="2"/>
  <c r="AA877" i="2"/>
  <c r="AA882" i="2"/>
  <c r="AA930" i="2"/>
  <c r="AA962" i="2"/>
  <c r="AA994" i="2"/>
  <c r="AA1026" i="2"/>
  <c r="AA1058" i="2"/>
  <c r="AA1090" i="2"/>
  <c r="AA1122" i="2"/>
  <c r="AA1154" i="2"/>
  <c r="AA1186" i="2"/>
  <c r="AA1218" i="2"/>
  <c r="AA907" i="2"/>
  <c r="AA939" i="2"/>
  <c r="AA971" i="2"/>
  <c r="AA1003" i="2"/>
  <c r="AA1035" i="2"/>
  <c r="AA1067" i="2"/>
  <c r="AA1099" i="2"/>
  <c r="AA1131" i="2"/>
  <c r="AA1163" i="2"/>
  <c r="AA1195" i="2"/>
  <c r="AA1227" i="2"/>
  <c r="AA924" i="2"/>
  <c r="AA956" i="2"/>
  <c r="AA980" i="2"/>
  <c r="AA1000" i="2"/>
  <c r="AA1020" i="2"/>
  <c r="AA1044" i="2"/>
  <c r="AA1064" i="2"/>
  <c r="AA1084" i="2"/>
  <c r="AA1108" i="2"/>
  <c r="AA1128" i="2"/>
  <c r="AA1148" i="2"/>
  <c r="AA1172" i="2"/>
  <c r="AA1192" i="2"/>
  <c r="AA1212" i="2"/>
  <c r="AA1228" i="2"/>
  <c r="AA904" i="2"/>
  <c r="AA921" i="2"/>
  <c r="AA937" i="2"/>
  <c r="AA953" i="2"/>
  <c r="AA969" i="2"/>
  <c r="AA985" i="2"/>
  <c r="AA1001" i="2"/>
  <c r="AA1017" i="2"/>
  <c r="AA1033" i="2"/>
  <c r="AA1049" i="2"/>
  <c r="AA1065" i="2"/>
  <c r="AA1081" i="2"/>
  <c r="AA1097" i="2"/>
  <c r="AA1113" i="2"/>
  <c r="AA1129" i="2"/>
  <c r="AA1145" i="2"/>
  <c r="AA1161" i="2"/>
  <c r="AA1177" i="2"/>
  <c r="AA1193" i="2"/>
  <c r="AA1209" i="2"/>
  <c r="AA1225" i="2"/>
  <c r="AA1241" i="2"/>
  <c r="AA1251" i="2"/>
  <c r="AA1267" i="2"/>
  <c r="AA1283" i="2"/>
  <c r="AA1299" i="2"/>
  <c r="AA1315" i="2"/>
  <c r="AA1331" i="2"/>
  <c r="AA1347" i="2"/>
  <c r="AA1363" i="2"/>
  <c r="AA1379" i="2"/>
  <c r="AA1395" i="2"/>
  <c r="AA1411" i="2"/>
  <c r="AA1427" i="2"/>
  <c r="AA1443" i="2"/>
  <c r="AA1459" i="2"/>
  <c r="AA1475" i="2"/>
  <c r="AA1491" i="2"/>
  <c r="AA1507" i="2"/>
  <c r="AA1523" i="2"/>
  <c r="AA1539" i="2"/>
  <c r="AA1555" i="2"/>
  <c r="AA1571" i="2"/>
  <c r="AA1587" i="2"/>
  <c r="AA1603" i="2"/>
  <c r="AA1619" i="2"/>
  <c r="AA1635" i="2"/>
  <c r="AA1651" i="2"/>
  <c r="AA1667" i="2"/>
  <c r="AA1683" i="2"/>
  <c r="AA1699" i="2"/>
  <c r="AA1715" i="2"/>
  <c r="AA1731" i="2"/>
  <c r="AA1747" i="2"/>
  <c r="AA1763" i="2"/>
  <c r="AA1779" i="2"/>
  <c r="AA1795" i="2"/>
  <c r="AA1811" i="2"/>
  <c r="AA1827" i="2"/>
  <c r="AA1843" i="2"/>
  <c r="AA1859" i="2"/>
  <c r="AA1875" i="2"/>
  <c r="AA1244" i="2"/>
  <c r="AA1260" i="2"/>
  <c r="AA1276" i="2"/>
  <c r="AA1292" i="2"/>
  <c r="AA1308" i="2"/>
  <c r="AA1324" i="2"/>
  <c r="AA1340" i="2"/>
  <c r="AA1356" i="2"/>
  <c r="AA1372" i="2"/>
  <c r="AA1388" i="2"/>
  <c r="AA1404" i="2"/>
  <c r="AA1420" i="2"/>
  <c r="AA1436" i="2"/>
  <c r="AA1452" i="2"/>
  <c r="AA1468" i="2"/>
  <c r="AA1484" i="2"/>
  <c r="AA1500" i="2"/>
  <c r="AA1516" i="2"/>
  <c r="AA1532" i="2"/>
  <c r="AA1548" i="2"/>
  <c r="AA1564" i="2"/>
  <c r="AA1580" i="2"/>
  <c r="AA1596" i="2"/>
  <c r="AA1612" i="2"/>
  <c r="AA1628" i="2"/>
  <c r="AA1644" i="2"/>
  <c r="AA1660" i="2"/>
  <c r="AA1676" i="2"/>
  <c r="AA1692" i="2"/>
  <c r="AA1708" i="2"/>
  <c r="AA1724" i="2"/>
  <c r="AA1740" i="2"/>
  <c r="AA1756" i="2"/>
  <c r="AA1772" i="2"/>
  <c r="AA1788" i="2"/>
  <c r="AA1804" i="2"/>
  <c r="AA1820" i="2"/>
  <c r="AA1836" i="2"/>
  <c r="AA1852" i="2"/>
  <c r="AA1868" i="2"/>
  <c r="AA1249" i="2"/>
  <c r="AA1265" i="2"/>
  <c r="AA1281" i="2"/>
  <c r="AA1297" i="2"/>
  <c r="AA1313" i="2"/>
  <c r="AA1329" i="2"/>
  <c r="AA352" i="2"/>
  <c r="AA778" i="2"/>
  <c r="AA759" i="2"/>
  <c r="AA676" i="2"/>
  <c r="AA601" i="2"/>
  <c r="AA825" i="2"/>
  <c r="AA942" i="2"/>
  <c r="AA1070" i="2"/>
  <c r="AA1198" i="2"/>
  <c r="AA983" i="2"/>
  <c r="AA1111" i="2"/>
  <c r="AA902" i="2"/>
  <c r="AA1004" i="2"/>
  <c r="AA1092" i="2"/>
  <c r="AA1176" i="2"/>
  <c r="AA909" i="2"/>
  <c r="AA973" i="2"/>
  <c r="AA1037" i="2"/>
  <c r="AA1101" i="2"/>
  <c r="AA1165" i="2"/>
  <c r="AA1229" i="2"/>
  <c r="AA1287" i="2"/>
  <c r="AA1319" i="2"/>
  <c r="AA1351" i="2"/>
  <c r="AA1383" i="2"/>
  <c r="AA1415" i="2"/>
  <c r="AA1447" i="2"/>
  <c r="AA1479" i="2"/>
  <c r="AA1511" i="2"/>
  <c r="AA1543" i="2"/>
  <c r="AA1575" i="2"/>
  <c r="AA1607" i="2"/>
  <c r="AA1639" i="2"/>
  <c r="AA1671" i="2"/>
  <c r="AA1703" i="2"/>
  <c r="AA1735" i="2"/>
  <c r="AA1767" i="2"/>
  <c r="AA1799" i="2"/>
  <c r="AA1831" i="2"/>
  <c r="AA1863" i="2"/>
  <c r="AA1248" i="2"/>
  <c r="AA1280" i="2"/>
  <c r="AA1312" i="2"/>
  <c r="AA1344" i="2"/>
  <c r="AA1376" i="2"/>
  <c r="AA1408" i="2"/>
  <c r="AA1440" i="2"/>
  <c r="AA1472" i="2"/>
  <c r="AA1504" i="2"/>
  <c r="AA1536" i="2"/>
  <c r="AA1568" i="2"/>
  <c r="AA1600" i="2"/>
  <c r="AA1632" i="2"/>
  <c r="AA1664" i="2"/>
  <c r="AA1696" i="2"/>
  <c r="AA1728" i="2"/>
  <c r="AA1760" i="2"/>
  <c r="AA1792" i="2"/>
  <c r="AA1824" i="2"/>
  <c r="AA1856" i="2"/>
  <c r="AA1253" i="2"/>
  <c r="AA1285" i="2"/>
  <c r="AA1317" i="2"/>
  <c r="AA1345" i="2"/>
  <c r="AA1361" i="2"/>
  <c r="AA1377" i="2"/>
  <c r="AA1393" i="2"/>
  <c r="AA1409" i="2"/>
  <c r="AA1425" i="2"/>
  <c r="AA1441" i="2"/>
  <c r="AA1457" i="2"/>
  <c r="AA1473" i="2"/>
  <c r="AA1489" i="2"/>
  <c r="AA1505" i="2"/>
  <c r="AA1521" i="2"/>
  <c r="AA1537" i="2"/>
  <c r="AA1553" i="2"/>
  <c r="AA1569" i="2"/>
  <c r="AA1585" i="2"/>
  <c r="AA1601" i="2"/>
  <c r="AA1617" i="2"/>
  <c r="AA1633" i="2"/>
  <c r="AA1649" i="2"/>
  <c r="AA1665" i="2"/>
  <c r="AA1681" i="2"/>
  <c r="AA1697" i="2"/>
  <c r="AA1713" i="2"/>
  <c r="AA1729" i="2"/>
  <c r="AA1745" i="2"/>
  <c r="AA1761" i="2"/>
  <c r="AA1777" i="2"/>
  <c r="AA1793" i="2"/>
  <c r="AA1809" i="2"/>
  <c r="AA1825" i="2"/>
  <c r="AA1841" i="2"/>
  <c r="AA1857" i="2"/>
  <c r="AA1873" i="2"/>
  <c r="AA1242" i="2"/>
  <c r="AA1258" i="2"/>
  <c r="AA1274" i="2"/>
  <c r="AA1290" i="2"/>
  <c r="AA1306" i="2"/>
  <c r="AA1322" i="2"/>
  <c r="AA1338" i="2"/>
  <c r="AA1354" i="2"/>
  <c r="AA1370" i="2"/>
  <c r="AA1386" i="2"/>
  <c r="AA1402" i="2"/>
  <c r="AA1418" i="2"/>
  <c r="AA1434" i="2"/>
  <c r="AA1450" i="2"/>
  <c r="AA1466" i="2"/>
  <c r="AA1482" i="2"/>
  <c r="AA1498" i="2"/>
  <c r="AA1514" i="2"/>
  <c r="AA1530" i="2"/>
  <c r="AA1546" i="2"/>
  <c r="AA1562" i="2"/>
  <c r="AA1578" i="2"/>
  <c r="AA1594" i="2"/>
  <c r="AA1610" i="2"/>
  <c r="AA1626" i="2"/>
  <c r="AA1642" i="2"/>
  <c r="AA1658" i="2"/>
  <c r="AA1674" i="2"/>
  <c r="AA1690" i="2"/>
  <c r="AA1706" i="2"/>
  <c r="AA1722" i="2"/>
  <c r="AA1738" i="2"/>
  <c r="AA1754" i="2"/>
  <c r="AA1770" i="2"/>
  <c r="AA1786" i="2"/>
  <c r="AA1802" i="2"/>
  <c r="AA1818" i="2"/>
  <c r="AA1834" i="2"/>
  <c r="AA1850" i="2"/>
  <c r="AA1866" i="2"/>
  <c r="AA1882" i="2"/>
  <c r="AA1898" i="2"/>
  <c r="AA1914" i="2"/>
  <c r="AA1995" i="2"/>
  <c r="AA1979" i="2"/>
  <c r="AA1963" i="2"/>
  <c r="AA1947" i="2"/>
  <c r="AA1931" i="2"/>
  <c r="AA1913" i="2"/>
  <c r="AA1892" i="2"/>
  <c r="AA1994" i="2"/>
  <c r="AA1978" i="2"/>
  <c r="AA1962" i="2"/>
  <c r="AA1946" i="2"/>
  <c r="AA1930" i="2"/>
  <c r="AA1912" i="2"/>
  <c r="AA1891" i="2"/>
  <c r="AA1993" i="2"/>
  <c r="AA1977" i="2"/>
  <c r="AA1961" i="2"/>
  <c r="AA1945" i="2"/>
  <c r="AA1929" i="2"/>
  <c r="AA1911" i="2"/>
  <c r="AA1889" i="2"/>
  <c r="AA1992" i="2"/>
  <c r="AA1976" i="2"/>
  <c r="AA1960" i="2"/>
  <c r="AA1944" i="2"/>
  <c r="AA1928" i="2"/>
  <c r="AA1909" i="2"/>
  <c r="AA1888" i="2"/>
  <c r="AA301" i="2"/>
  <c r="AA557" i="2"/>
  <c r="AA823" i="2"/>
  <c r="AA740" i="2"/>
  <c r="AA665" i="2"/>
  <c r="AA857" i="2"/>
  <c r="AA974" i="2"/>
  <c r="AA1102" i="2"/>
  <c r="AA1230" i="2"/>
  <c r="AA1015" i="2"/>
  <c r="AA1143" i="2"/>
  <c r="AA936" i="2"/>
  <c r="AA1028" i="2"/>
  <c r="AA1112" i="2"/>
  <c r="AA1196" i="2"/>
  <c r="AA925" i="2"/>
  <c r="AA989" i="2"/>
  <c r="AA1053" i="2"/>
  <c r="AA1117" i="2"/>
  <c r="AA1181" i="2"/>
  <c r="AA1235" i="2"/>
  <c r="AA1291" i="2"/>
  <c r="AA1323" i="2"/>
  <c r="AA1355" i="2"/>
  <c r="AA1387" i="2"/>
  <c r="AA1419" i="2"/>
  <c r="AA1451" i="2"/>
  <c r="AA1483" i="2"/>
  <c r="AA1515" i="2"/>
  <c r="AA1547" i="2"/>
  <c r="AA1579" i="2"/>
  <c r="AA1611" i="2"/>
  <c r="AA1643" i="2"/>
  <c r="AA1675" i="2"/>
  <c r="AA1707" i="2"/>
  <c r="AA1739" i="2"/>
  <c r="AA1771" i="2"/>
  <c r="AA1803" i="2"/>
  <c r="AA1835" i="2"/>
  <c r="AA1867" i="2"/>
  <c r="AA1252" i="2"/>
  <c r="AA1284" i="2"/>
  <c r="AA1316" i="2"/>
  <c r="AA1348" i="2"/>
  <c r="AA1380" i="2"/>
  <c r="AA1412" i="2"/>
  <c r="AA1444" i="2"/>
  <c r="AA1476" i="2"/>
  <c r="AA1508" i="2"/>
  <c r="AA1540" i="2"/>
  <c r="AA1572" i="2"/>
  <c r="AA1604" i="2"/>
  <c r="AA1636" i="2"/>
  <c r="AA1668" i="2"/>
  <c r="AA1700" i="2"/>
  <c r="AA1732" i="2"/>
  <c r="AA1764" i="2"/>
  <c r="AA1796" i="2"/>
  <c r="AA1828" i="2"/>
  <c r="AA1860" i="2"/>
  <c r="AA1257" i="2"/>
  <c r="AA1289" i="2"/>
  <c r="AA1321" i="2"/>
  <c r="AA1349" i="2"/>
  <c r="AA1365" i="2"/>
  <c r="AA1381" i="2"/>
  <c r="AA1397" i="2"/>
  <c r="AA1413" i="2"/>
  <c r="AA1429" i="2"/>
  <c r="AA1445" i="2"/>
  <c r="AA1461" i="2"/>
  <c r="AA1477" i="2"/>
  <c r="AA1493" i="2"/>
  <c r="AA1509" i="2"/>
  <c r="AA1525" i="2"/>
  <c r="AA1541" i="2"/>
  <c r="AA1557" i="2"/>
  <c r="AA1573" i="2"/>
  <c r="AA1589" i="2"/>
  <c r="AA1605" i="2"/>
  <c r="AA1621" i="2"/>
  <c r="AA1637" i="2"/>
  <c r="AA1653" i="2"/>
  <c r="AA1669" i="2"/>
  <c r="AA1685" i="2"/>
  <c r="AA1701" i="2"/>
  <c r="AA1717" i="2"/>
  <c r="AA1733" i="2"/>
  <c r="AA1749" i="2"/>
  <c r="AA1765" i="2"/>
  <c r="AA1781" i="2"/>
  <c r="AA1797" i="2"/>
  <c r="AA1813" i="2"/>
  <c r="AA1829" i="2"/>
  <c r="AA1845" i="2"/>
  <c r="AA1861" i="2"/>
  <c r="AA1877" i="2"/>
  <c r="AA1246" i="2"/>
  <c r="AA1262" i="2"/>
  <c r="AA1278" i="2"/>
  <c r="AA1294" i="2"/>
  <c r="AA1310" i="2"/>
  <c r="AA1326" i="2"/>
  <c r="AA1342" i="2"/>
  <c r="AA1358" i="2"/>
  <c r="AA1374" i="2"/>
  <c r="AA1390" i="2"/>
  <c r="AA1406" i="2"/>
  <c r="AA1422" i="2"/>
  <c r="AA1438" i="2"/>
  <c r="AA1454" i="2"/>
  <c r="AA1470" i="2"/>
  <c r="AA1486" i="2"/>
  <c r="AA1502" i="2"/>
  <c r="AA1518" i="2"/>
  <c r="AA1534" i="2"/>
  <c r="AA1550" i="2"/>
  <c r="AA1566" i="2"/>
  <c r="AA1582" i="2"/>
  <c r="AA1598" i="2"/>
  <c r="AA1614" i="2"/>
  <c r="AA1630" i="2"/>
  <c r="AA1646" i="2"/>
  <c r="AA1662" i="2"/>
  <c r="AA1678" i="2"/>
  <c r="AA1694" i="2"/>
  <c r="AA1710" i="2"/>
  <c r="AA1726" i="2"/>
  <c r="AA1742" i="2"/>
  <c r="AA1758" i="2"/>
  <c r="AA1774" i="2"/>
  <c r="AA1790" i="2"/>
  <c r="AA1806" i="2"/>
  <c r="AA1822" i="2"/>
  <c r="AA1838" i="2"/>
  <c r="AA1854" i="2"/>
  <c r="AA1870" i="2"/>
  <c r="AA1886" i="2"/>
  <c r="AA1902" i="2"/>
  <c r="AA1918" i="2"/>
  <c r="AA1991" i="2"/>
  <c r="AA1975" i="2"/>
  <c r="AA1959" i="2"/>
  <c r="AA1943" i="2"/>
  <c r="AA1927" i="2"/>
  <c r="AA1908" i="2"/>
  <c r="AA1887" i="2"/>
  <c r="AA1990" i="2"/>
  <c r="AA1974" i="2"/>
  <c r="AA1958" i="2"/>
  <c r="AA1942" i="2"/>
  <c r="AA1926" i="2"/>
  <c r="AA1907" i="2"/>
  <c r="AA1884" i="2"/>
  <c r="AA1989" i="2"/>
  <c r="AA1973" i="2"/>
  <c r="AA1957" i="2"/>
  <c r="AA1941" i="2"/>
  <c r="AA1925" i="2"/>
  <c r="AA1905" i="2"/>
  <c r="AA1880" i="2"/>
  <c r="AA1988" i="2"/>
  <c r="AA1972" i="2"/>
  <c r="AA1956" i="2"/>
  <c r="AA1940" i="2"/>
  <c r="AA1924" i="2"/>
  <c r="AA1904" i="2"/>
  <c r="AA1876" i="2"/>
  <c r="AA209" i="2"/>
  <c r="AA509" i="2"/>
  <c r="AA631" i="2"/>
  <c r="AA887" i="2"/>
  <c r="AA804" i="2"/>
  <c r="AA729" i="2"/>
  <c r="AA889" i="2"/>
  <c r="AA1006" i="2"/>
  <c r="AA1134" i="2"/>
  <c r="AA919" i="2"/>
  <c r="AA1047" i="2"/>
  <c r="AA1175" i="2"/>
  <c r="AA964" i="2"/>
  <c r="AA1048" i="2"/>
  <c r="AA1132" i="2"/>
  <c r="AA1216" i="2"/>
  <c r="AA941" i="2"/>
  <c r="AA1005" i="2"/>
  <c r="AA1069" i="2"/>
  <c r="AA1133" i="2"/>
  <c r="AA1197" i="2"/>
  <c r="AA1255" i="2"/>
  <c r="AA1303" i="2"/>
  <c r="AA1335" i="2"/>
  <c r="AA1367" i="2"/>
  <c r="AA1399" i="2"/>
  <c r="AA1431" i="2"/>
  <c r="AA1463" i="2"/>
  <c r="AA1495" i="2"/>
  <c r="AA1527" i="2"/>
  <c r="AA1559" i="2"/>
  <c r="AA1591" i="2"/>
  <c r="AA1623" i="2"/>
  <c r="AA1655" i="2"/>
  <c r="AA1687" i="2"/>
  <c r="AA1719" i="2"/>
  <c r="AA1751" i="2"/>
  <c r="AA1783" i="2"/>
  <c r="AA1815" i="2"/>
  <c r="AA1847" i="2"/>
  <c r="AA1879" i="2"/>
  <c r="AA1264" i="2"/>
  <c r="AA1296" i="2"/>
  <c r="AA1328" i="2"/>
  <c r="AA1360" i="2"/>
  <c r="AA1392" i="2"/>
  <c r="AA1424" i="2"/>
  <c r="AA1456" i="2"/>
  <c r="AA1488" i="2"/>
  <c r="AA1520" i="2"/>
  <c r="AA1552" i="2"/>
  <c r="AA1584" i="2"/>
  <c r="AA1616" i="2"/>
  <c r="AA1648" i="2"/>
  <c r="AA1680" i="2"/>
  <c r="AA1712" i="2"/>
  <c r="AA1744" i="2"/>
  <c r="AA1776" i="2"/>
  <c r="AA1808" i="2"/>
  <c r="AA1840" i="2"/>
  <c r="AA1872" i="2"/>
  <c r="AA1269" i="2"/>
  <c r="AA1301" i="2"/>
  <c r="AA1333" i="2"/>
  <c r="AA1353" i="2"/>
  <c r="AA1369" i="2"/>
  <c r="AA1385" i="2"/>
  <c r="AA1401" i="2"/>
  <c r="AA1417" i="2"/>
  <c r="AA1433" i="2"/>
  <c r="AA1449" i="2"/>
  <c r="AA1465" i="2"/>
  <c r="AA1481" i="2"/>
  <c r="AA1497" i="2"/>
  <c r="AA1513" i="2"/>
  <c r="AA1529" i="2"/>
  <c r="AA1545" i="2"/>
  <c r="AA1561" i="2"/>
  <c r="AA1577" i="2"/>
  <c r="AA1593" i="2"/>
  <c r="AA1609" i="2"/>
  <c r="AA1625" i="2"/>
  <c r="AA1641" i="2"/>
  <c r="AA1657" i="2"/>
  <c r="AA1673" i="2"/>
  <c r="AA1689" i="2"/>
  <c r="AA1705" i="2"/>
  <c r="AA1721" i="2"/>
  <c r="AA1737" i="2"/>
  <c r="AA1753" i="2"/>
  <c r="AA1769" i="2"/>
  <c r="AA1785" i="2"/>
  <c r="AA1801" i="2"/>
  <c r="AA1817" i="2"/>
  <c r="AA1833" i="2"/>
  <c r="AA1849" i="2"/>
  <c r="AA1865" i="2"/>
  <c r="AA1881" i="2"/>
  <c r="AA1250" i="2"/>
  <c r="AA1266" i="2"/>
  <c r="AA1282" i="2"/>
  <c r="AA1298" i="2"/>
  <c r="AA1314" i="2"/>
  <c r="AA1330" i="2"/>
  <c r="AA1346" i="2"/>
  <c r="AA1362" i="2"/>
  <c r="AA1378" i="2"/>
  <c r="AA1394" i="2"/>
  <c r="AA1410" i="2"/>
  <c r="AA1426" i="2"/>
  <c r="AA1442" i="2"/>
  <c r="AA1458" i="2"/>
  <c r="AA1474" i="2"/>
  <c r="AA1490" i="2"/>
  <c r="AA1506" i="2"/>
  <c r="AA1522" i="2"/>
  <c r="AA1538" i="2"/>
  <c r="AA1554" i="2"/>
  <c r="AA1570" i="2"/>
  <c r="AA1586" i="2"/>
  <c r="AA1602" i="2"/>
  <c r="AA1618" i="2"/>
  <c r="AA1634" i="2"/>
  <c r="AA1650" i="2"/>
  <c r="AA1666" i="2"/>
  <c r="AA1682" i="2"/>
  <c r="AA1698" i="2"/>
  <c r="AA1714" i="2"/>
  <c r="AA1730" i="2"/>
  <c r="AA1746" i="2"/>
  <c r="AA1762" i="2"/>
  <c r="AA1778" i="2"/>
  <c r="AA1794" i="2"/>
  <c r="AA1810" i="2"/>
  <c r="AA1826" i="2"/>
  <c r="AA1842" i="2"/>
  <c r="AA1858" i="2"/>
  <c r="AA695" i="2"/>
  <c r="AA910" i="2"/>
  <c r="AA1079" i="2"/>
  <c r="AA1156" i="2"/>
  <c r="AA1085" i="2"/>
  <c r="AA1307" i="2"/>
  <c r="AA1435" i="2"/>
  <c r="AA1563" i="2"/>
  <c r="AA1691" i="2"/>
  <c r="AA1819" i="2"/>
  <c r="AA1300" i="2"/>
  <c r="AA1428" i="2"/>
  <c r="AA1556" i="2"/>
  <c r="AA1684" i="2"/>
  <c r="AA1812" i="2"/>
  <c r="AA1305" i="2"/>
  <c r="AA1389" i="2"/>
  <c r="AA1453" i="2"/>
  <c r="AA1517" i="2"/>
  <c r="AA1581" i="2"/>
  <c r="AA1645" i="2"/>
  <c r="AA1709" i="2"/>
  <c r="AA1773" i="2"/>
  <c r="AA1837" i="2"/>
  <c r="AA1254" i="2"/>
  <c r="AA1318" i="2"/>
  <c r="AA1382" i="2"/>
  <c r="AA1446" i="2"/>
  <c r="AA1510" i="2"/>
  <c r="AA1574" i="2"/>
  <c r="AA1638" i="2"/>
  <c r="AA1702" i="2"/>
  <c r="AA1766" i="2"/>
  <c r="AA1830" i="2"/>
  <c r="AA1878" i="2"/>
  <c r="AA1910" i="2"/>
  <c r="AA1983" i="2"/>
  <c r="AA1951" i="2"/>
  <c r="AA1919" i="2"/>
  <c r="AA1998" i="2"/>
  <c r="AA1966" i="2"/>
  <c r="AA1934" i="2"/>
  <c r="AA1896" i="2"/>
  <c r="AA1981" i="2"/>
  <c r="AA1949" i="2"/>
  <c r="AA1916" i="2"/>
  <c r="AA1996" i="2"/>
  <c r="AA1964" i="2"/>
  <c r="AA1932" i="2"/>
  <c r="AA1893" i="2"/>
  <c r="AA650" i="2"/>
  <c r="AA1021" i="2"/>
  <c r="AA1531" i="2"/>
  <c r="AA1787" i="2"/>
  <c r="AA1652" i="2"/>
  <c r="AA1273" i="2"/>
  <c r="AA1565" i="2"/>
  <c r="AA1693" i="2"/>
  <c r="AA1821" i="2"/>
  <c r="AA1302" i="2"/>
  <c r="AA1494" i="2"/>
  <c r="AA1686" i="2"/>
  <c r="AA1987" i="2"/>
  <c r="AA2002" i="2"/>
  <c r="AA1953" i="2"/>
  <c r="AA2000" i="2"/>
  <c r="AA612" i="2"/>
  <c r="AA1038" i="2"/>
  <c r="AA1207" i="2"/>
  <c r="AA1232" i="2"/>
  <c r="AA1149" i="2"/>
  <c r="AA1339" i="2"/>
  <c r="AA1467" i="2"/>
  <c r="AA1595" i="2"/>
  <c r="AA1723" i="2"/>
  <c r="AA1851" i="2"/>
  <c r="AA1332" i="2"/>
  <c r="AA1460" i="2"/>
  <c r="AA1588" i="2"/>
  <c r="AA1716" i="2"/>
  <c r="AA1844" i="2"/>
  <c r="AA1337" i="2"/>
  <c r="AA1405" i="2"/>
  <c r="AA1469" i="2"/>
  <c r="AA1533" i="2"/>
  <c r="AA1597" i="2"/>
  <c r="AA1661" i="2"/>
  <c r="AA1725" i="2"/>
  <c r="AA1789" i="2"/>
  <c r="AA1853" i="2"/>
  <c r="AA1270" i="2"/>
  <c r="AA1334" i="2"/>
  <c r="AA1398" i="2"/>
  <c r="AA1462" i="2"/>
  <c r="AA1526" i="2"/>
  <c r="AA1590" i="2"/>
  <c r="AA1654" i="2"/>
  <c r="AA1718" i="2"/>
  <c r="AA1782" i="2"/>
  <c r="AA1846" i="2"/>
  <c r="AA1890" i="2"/>
  <c r="AA2003" i="2"/>
  <c r="AA1971" i="2"/>
  <c r="AA1939" i="2"/>
  <c r="AA1903" i="2"/>
  <c r="AA1986" i="2"/>
  <c r="AA1954" i="2"/>
  <c r="AA1922" i="2"/>
  <c r="AA2001" i="2"/>
  <c r="AA1969" i="2"/>
  <c r="AA1937" i="2"/>
  <c r="AA1900" i="2"/>
  <c r="AA1984" i="2"/>
  <c r="AA1952" i="2"/>
  <c r="AA1920" i="2"/>
  <c r="AA793" i="2"/>
  <c r="AA1271" i="2"/>
  <c r="AA1403" i="2"/>
  <c r="AA1268" i="2"/>
  <c r="AA1524" i="2"/>
  <c r="AA1437" i="2"/>
  <c r="AA1629" i="2"/>
  <c r="AA1885" i="2"/>
  <c r="AA1366" i="2"/>
  <c r="AA1558" i="2"/>
  <c r="AA1622" i="2"/>
  <c r="AA1814" i="2"/>
  <c r="AA1874" i="2"/>
  <c r="AA1955" i="2"/>
  <c r="AA1938" i="2"/>
  <c r="AA1985" i="2"/>
  <c r="AA1921" i="2"/>
  <c r="AA1968" i="2"/>
  <c r="AA478" i="2"/>
  <c r="AA868" i="2"/>
  <c r="AA1166" i="2"/>
  <c r="AA984" i="2"/>
  <c r="AA957" i="2"/>
  <c r="AA1213" i="2"/>
  <c r="AA1371" i="2"/>
  <c r="AA1499" i="2"/>
  <c r="AA1627" i="2"/>
  <c r="AA1755" i="2"/>
  <c r="AA1883" i="2"/>
  <c r="AA1364" i="2"/>
  <c r="AA1492" i="2"/>
  <c r="AA1620" i="2"/>
  <c r="AA1748" i="2"/>
  <c r="AA1240" i="2"/>
  <c r="AA1357" i="2"/>
  <c r="AA1421" i="2"/>
  <c r="AA1485" i="2"/>
  <c r="AA1549" i="2"/>
  <c r="AA1613" i="2"/>
  <c r="AA1677" i="2"/>
  <c r="AA1741" i="2"/>
  <c r="AA1805" i="2"/>
  <c r="AA1869" i="2"/>
  <c r="AA1286" i="2"/>
  <c r="AA1350" i="2"/>
  <c r="AA1414" i="2"/>
  <c r="AA1478" i="2"/>
  <c r="AA1542" i="2"/>
  <c r="AA1606" i="2"/>
  <c r="AA1670" i="2"/>
  <c r="AA1734" i="2"/>
  <c r="AA1798" i="2"/>
  <c r="AA1862" i="2"/>
  <c r="AA1894" i="2"/>
  <c r="AA1999" i="2"/>
  <c r="AA1967" i="2"/>
  <c r="AA1935" i="2"/>
  <c r="AA1897" i="2"/>
  <c r="AA1982" i="2"/>
  <c r="AA1950" i="2"/>
  <c r="AA1917" i="2"/>
  <c r="AA1997" i="2"/>
  <c r="AA1965" i="2"/>
  <c r="AA1933" i="2"/>
  <c r="AA1895" i="2"/>
  <c r="AA1980" i="2"/>
  <c r="AA1948" i="2"/>
  <c r="AA1915" i="2"/>
  <c r="AA951" i="2"/>
  <c r="AA1068" i="2"/>
  <c r="AA1659" i="2"/>
  <c r="AA1396" i="2"/>
  <c r="AA1780" i="2"/>
  <c r="AA1373" i="2"/>
  <c r="AA1501" i="2"/>
  <c r="AA1757" i="2"/>
  <c r="AA1430" i="2"/>
  <c r="AA1750" i="2"/>
  <c r="AA1906" i="2"/>
  <c r="AA1923" i="2"/>
  <c r="AA1970" i="2"/>
  <c r="AA1901" i="2"/>
  <c r="AA1936" i="2"/>
  <c r="AA1899" i="2"/>
  <c r="AA56" i="2"/>
  <c r="AA78" i="2"/>
  <c r="AA94" i="2"/>
  <c r="Z220" i="2"/>
  <c r="AA43" i="2"/>
  <c r="AA73" i="2"/>
  <c r="AA75" i="2"/>
  <c r="AA53" i="2"/>
  <c r="AA55" i="2"/>
  <c r="AA54" i="2"/>
  <c r="AA52" i="2"/>
  <c r="AA93" i="2"/>
  <c r="AA79" i="2"/>
  <c r="AA77" i="2"/>
  <c r="AA104" i="2"/>
  <c r="AA8" i="2"/>
  <c r="AA7" i="2"/>
  <c r="AA6" i="2"/>
  <c r="AA9" i="2"/>
  <c r="AA81" i="2"/>
  <c r="AA89" i="2"/>
  <c r="AA14" i="2"/>
  <c r="AA15" i="2"/>
  <c r="AA17" i="2"/>
  <c r="AA102" i="2"/>
  <c r="AA16" i="2"/>
  <c r="Z1976" i="2"/>
  <c r="AA12" i="2"/>
  <c r="AA11" i="2"/>
  <c r="AA10" i="2"/>
  <c r="AA101" i="2"/>
  <c r="AA86" i="2"/>
  <c r="AA13" i="2"/>
  <c r="AA72" i="2"/>
  <c r="AA57" i="2"/>
  <c r="AA49" i="2"/>
  <c r="AA50" i="2"/>
  <c r="AA87" i="2"/>
  <c r="AA51" i="2"/>
  <c r="AA48" i="2"/>
  <c r="AA83" i="2"/>
  <c r="AA40" i="2"/>
  <c r="AA30" i="2"/>
  <c r="AA29" i="2"/>
  <c r="AA31" i="2"/>
  <c r="AA88" i="2"/>
  <c r="AA18" i="2"/>
  <c r="AA103" i="2"/>
  <c r="AA20" i="2"/>
  <c r="AA19" i="2"/>
  <c r="AA65" i="2"/>
  <c r="AA64" i="2"/>
  <c r="AA91" i="2"/>
  <c r="AA66" i="2"/>
  <c r="AA67" i="2"/>
  <c r="AA5" i="2"/>
  <c r="AA4" i="2"/>
  <c r="AA60" i="2"/>
  <c r="AA63" i="2"/>
  <c r="AA62" i="2"/>
  <c r="AA61" i="2"/>
  <c r="AA76" i="2"/>
  <c r="AA71" i="2"/>
  <c r="AA70" i="2"/>
  <c r="AA92" i="2"/>
  <c r="AA69" i="2"/>
  <c r="AA68" i="2"/>
  <c r="AA98" i="2"/>
  <c r="AA34" i="2"/>
  <c r="AA84" i="2"/>
  <c r="AA33" i="2"/>
  <c r="AA35" i="2"/>
  <c r="AA32" i="2"/>
  <c r="AA41" i="2"/>
  <c r="AA38" i="2"/>
  <c r="AA39" i="2"/>
  <c r="AA36" i="2"/>
  <c r="AA37" i="2"/>
  <c r="AA99" i="2"/>
  <c r="AA100" i="2"/>
  <c r="AA80" i="2"/>
  <c r="AA95" i="2"/>
  <c r="AA85" i="2"/>
  <c r="AA90" i="2"/>
  <c r="AA28" i="2"/>
  <c r="AA27" i="2"/>
  <c r="AA97" i="2"/>
  <c r="AA25" i="2"/>
  <c r="AA26" i="2"/>
  <c r="AA44" i="2"/>
  <c r="AA82" i="2"/>
  <c r="AA96" i="2"/>
  <c r="AA45" i="2"/>
  <c r="AA46" i="2"/>
  <c r="AA47" i="2"/>
  <c r="AA58" i="2"/>
  <c r="AA21" i="2"/>
  <c r="AA24" i="2"/>
  <c r="AA23" i="2"/>
  <c r="AA22" i="2"/>
  <c r="Z280" i="2"/>
  <c r="Z375" i="2"/>
  <c r="Z441" i="2"/>
  <c r="Z377" i="2"/>
  <c r="Z1972" i="2"/>
  <c r="Z1916" i="2"/>
  <c r="Z190" i="2"/>
  <c r="Z201" i="2"/>
  <c r="Z169" i="2"/>
  <c r="Z69" i="2"/>
  <c r="Z1908" i="2"/>
  <c r="Z1926" i="2"/>
  <c r="Z1928" i="2"/>
  <c r="Z1992" i="2"/>
  <c r="Z1980" i="2"/>
  <c r="Z1958" i="2"/>
  <c r="Z2000" i="2"/>
  <c r="Z1951" i="2"/>
  <c r="Z1875" i="2"/>
  <c r="Z1811" i="2"/>
  <c r="Z1723" i="2"/>
  <c r="Z1627" i="2"/>
  <c r="Z1978" i="2"/>
  <c r="Z1736" i="2"/>
  <c r="Z1352" i="2"/>
  <c r="Z1096" i="2"/>
  <c r="Z840" i="2"/>
  <c r="Z200" i="2"/>
  <c r="Z55" i="2"/>
  <c r="Z168" i="2"/>
  <c r="Z442" i="2"/>
  <c r="Z40" i="2"/>
  <c r="Z1924" i="2"/>
  <c r="Z1988" i="2"/>
  <c r="Z1990" i="2"/>
  <c r="Z1880" i="2"/>
  <c r="Z1944" i="2"/>
  <c r="Z1878" i="2"/>
  <c r="Z1932" i="2"/>
  <c r="Z1996" i="2"/>
  <c r="Z1888" i="2"/>
  <c r="Z1952" i="2"/>
  <c r="Z1999" i="2"/>
  <c r="Z1935" i="2"/>
  <c r="Z1899" i="2"/>
  <c r="Z1867" i="2"/>
  <c r="Z1835" i="2"/>
  <c r="Z1795" i="2"/>
  <c r="Z1755" i="2"/>
  <c r="Z1715" i="2"/>
  <c r="Z1667" i="2"/>
  <c r="Z1603" i="2"/>
  <c r="Z1539" i="2"/>
  <c r="Z1832" i="2"/>
  <c r="Z1704" i="2"/>
  <c r="Z1576" i="2"/>
  <c r="Z1448" i="2"/>
  <c r="Z1320" i="2"/>
  <c r="Z1192" i="2"/>
  <c r="Z1064" i="2"/>
  <c r="Z148" i="2"/>
  <c r="Z1936" i="2"/>
  <c r="Z1907" i="2"/>
  <c r="Z1843" i="2"/>
  <c r="Z1763" i="2"/>
  <c r="Z1683" i="2"/>
  <c r="Z1563" i="2"/>
  <c r="Z1864" i="2"/>
  <c r="Z1608" i="2"/>
  <c r="Z1480" i="2"/>
  <c r="Z1224" i="2"/>
  <c r="Z968" i="2"/>
  <c r="Z108" i="2"/>
  <c r="Z396" i="2"/>
  <c r="Z58" i="2"/>
  <c r="Z361" i="2"/>
  <c r="Z384" i="2"/>
  <c r="Z364" i="2"/>
  <c r="Z373" i="2"/>
  <c r="Z402" i="2"/>
  <c r="Z385" i="2"/>
  <c r="Z52" i="2"/>
  <c r="Z392" i="2"/>
  <c r="Z386" i="2"/>
  <c r="Z199" i="2"/>
  <c r="Z1917" i="2"/>
  <c r="Z1981" i="2"/>
  <c r="Z477" i="2"/>
  <c r="Z537" i="2"/>
  <c r="Z569" i="2"/>
  <c r="Z601" i="2"/>
  <c r="Z633" i="2"/>
  <c r="Z665" i="2"/>
  <c r="Z697" i="2"/>
  <c r="Z729" i="2"/>
  <c r="Z761" i="2"/>
  <c r="Z793" i="2"/>
  <c r="Z825" i="2"/>
  <c r="Z857" i="2"/>
  <c r="Z889" i="2"/>
  <c r="Z921" i="2"/>
  <c r="Z953" i="2"/>
  <c r="Z985" i="2"/>
  <c r="Z1017" i="2"/>
  <c r="Z374" i="2"/>
  <c r="Z387" i="2"/>
  <c r="Z82" i="2"/>
  <c r="Z362" i="2"/>
  <c r="Z372" i="2"/>
  <c r="Z63" i="2"/>
  <c r="Z56" i="2"/>
  <c r="Z356" i="2"/>
  <c r="Z363" i="2"/>
  <c r="Z1933" i="2"/>
  <c r="Z1997" i="2"/>
  <c r="Z462" i="2"/>
  <c r="Z498" i="2"/>
  <c r="Z526" i="2"/>
  <c r="Z562" i="2"/>
  <c r="Z590" i="2"/>
  <c r="Z493" i="2"/>
  <c r="Z545" i="2"/>
  <c r="Z577" i="2"/>
  <c r="Z609" i="2"/>
  <c r="Z641" i="2"/>
  <c r="Z673" i="2"/>
  <c r="Z705" i="2"/>
  <c r="Z737" i="2"/>
  <c r="Z769" i="2"/>
  <c r="Z801" i="2"/>
  <c r="Z833" i="2"/>
  <c r="Z865" i="2"/>
  <c r="Z897" i="2"/>
  <c r="Z929" i="2"/>
  <c r="Z354" i="2"/>
  <c r="Z68" i="2"/>
  <c r="Z54" i="2"/>
  <c r="Z198" i="2"/>
  <c r="Z116" i="2"/>
  <c r="Z355" i="2"/>
  <c r="Z195" i="2"/>
  <c r="Z48" i="2"/>
  <c r="Z196" i="2"/>
  <c r="Z1885" i="2"/>
  <c r="Z1949" i="2"/>
  <c r="Z470" i="2"/>
  <c r="Z506" i="2"/>
  <c r="Z534" i="2"/>
  <c r="Z570" i="2"/>
  <c r="Z449" i="2"/>
  <c r="Z513" i="2"/>
  <c r="Z553" i="2"/>
  <c r="Z585" i="2"/>
  <c r="Z46" i="2"/>
  <c r="Z194" i="2"/>
  <c r="Z365" i="2"/>
  <c r="Z397" i="2"/>
  <c r="Z47" i="2"/>
  <c r="Z53" i="2"/>
  <c r="Z81" i="2"/>
  <c r="Z197" i="2"/>
  <c r="Z360" i="2"/>
  <c r="Z1901" i="2"/>
  <c r="Z1965" i="2"/>
  <c r="Z465" i="2"/>
  <c r="Z529" i="2"/>
  <c r="Z561" i="2"/>
  <c r="Z593" i="2"/>
  <c r="Z625" i="2"/>
  <c r="Z657" i="2"/>
  <c r="Z689" i="2"/>
  <c r="Z721" i="2"/>
  <c r="Z753" i="2"/>
  <c r="Z785" i="2"/>
  <c r="Z817" i="2"/>
  <c r="Z849" i="2"/>
  <c r="Z881" i="2"/>
  <c r="Z913" i="2"/>
  <c r="Z945" i="2"/>
  <c r="Z977" i="2"/>
  <c r="Z649" i="2"/>
  <c r="Z777" i="2"/>
  <c r="Z905" i="2"/>
  <c r="Z993" i="2"/>
  <c r="Z1033" i="2"/>
  <c r="Z1065" i="2"/>
  <c r="Z1097" i="2"/>
  <c r="Z1129" i="2"/>
  <c r="Z1161" i="2"/>
  <c r="Z1193" i="2"/>
  <c r="Z1225" i="2"/>
  <c r="Z1257" i="2"/>
  <c r="Z1289" i="2"/>
  <c r="Z1321" i="2"/>
  <c r="Z1353" i="2"/>
  <c r="Z1385" i="2"/>
  <c r="Z1417" i="2"/>
  <c r="Z1449" i="2"/>
  <c r="Z1481" i="2"/>
  <c r="Z1513" i="2"/>
  <c r="Z1545" i="2"/>
  <c r="Z1577" i="2"/>
  <c r="Z1609" i="2"/>
  <c r="Z1641" i="2"/>
  <c r="Z1673" i="2"/>
  <c r="Z1705" i="2"/>
  <c r="Z1737" i="2"/>
  <c r="Z1769" i="2"/>
  <c r="Z1801" i="2"/>
  <c r="Z1833" i="2"/>
  <c r="Z1865" i="2"/>
  <c r="Z1921" i="2"/>
  <c r="Z1985" i="2"/>
  <c r="Z489" i="2"/>
  <c r="Z458" i="2"/>
  <c r="Z486" i="2"/>
  <c r="Z522" i="2"/>
  <c r="Z550" i="2"/>
  <c r="Z586" i="2"/>
  <c r="Z614" i="2"/>
  <c r="Z650" i="2"/>
  <c r="Z678" i="2"/>
  <c r="Z714" i="2"/>
  <c r="Z742" i="2"/>
  <c r="Z778" i="2"/>
  <c r="Z681" i="2"/>
  <c r="Z809" i="2"/>
  <c r="Z937" i="2"/>
  <c r="Z1001" i="2"/>
  <c r="Z1041" i="2"/>
  <c r="Z1073" i="2"/>
  <c r="Z1105" i="2"/>
  <c r="Z1137" i="2"/>
  <c r="Z1169" i="2"/>
  <c r="Z1201" i="2"/>
  <c r="Z1233" i="2"/>
  <c r="Z1265" i="2"/>
  <c r="Z1297" i="2"/>
  <c r="Z1329" i="2"/>
  <c r="Z1361" i="2"/>
  <c r="Z1393" i="2"/>
  <c r="Z1425" i="2"/>
  <c r="Z1457" i="2"/>
  <c r="Z1489" i="2"/>
  <c r="Z1521" i="2"/>
  <c r="Z1553" i="2"/>
  <c r="Z1585" i="2"/>
  <c r="Z1617" i="2"/>
  <c r="Z1649" i="2"/>
  <c r="Z1681" i="2"/>
  <c r="Z1713" i="2"/>
  <c r="Z1745" i="2"/>
  <c r="Z1777" i="2"/>
  <c r="Z1809" i="2"/>
  <c r="Z1841" i="2"/>
  <c r="Z1873" i="2"/>
  <c r="Z1937" i="2"/>
  <c r="Z2001" i="2"/>
  <c r="Z501" i="2"/>
  <c r="Z713" i="2"/>
  <c r="Z841" i="2"/>
  <c r="Z961" i="2"/>
  <c r="Z1009" i="2"/>
  <c r="Z1049" i="2"/>
  <c r="Z1081" i="2"/>
  <c r="Z1113" i="2"/>
  <c r="Z1145" i="2"/>
  <c r="Z1177" i="2"/>
  <c r="Z1209" i="2"/>
  <c r="Z1241" i="2"/>
  <c r="Z1273" i="2"/>
  <c r="Z1305" i="2"/>
  <c r="Z1337" i="2"/>
  <c r="Z1369" i="2"/>
  <c r="Z1401" i="2"/>
  <c r="Z1433" i="2"/>
  <c r="Z1465" i="2"/>
  <c r="Z1497" i="2"/>
  <c r="Z1529" i="2"/>
  <c r="Z1561" i="2"/>
  <c r="Z1593" i="2"/>
  <c r="Z1625" i="2"/>
  <c r="Z1657" i="2"/>
  <c r="Z1689" i="2"/>
  <c r="Z1721" i="2"/>
  <c r="Z1753" i="2"/>
  <c r="Z1785" i="2"/>
  <c r="Z1817" i="2"/>
  <c r="Z1849" i="2"/>
  <c r="Z1889" i="2"/>
  <c r="Z1953" i="2"/>
  <c r="Z453" i="2"/>
  <c r="Z517" i="2"/>
  <c r="Z617" i="2"/>
  <c r="Z745" i="2"/>
  <c r="Z873" i="2"/>
  <c r="Z969" i="2"/>
  <c r="Z1025" i="2"/>
  <c r="Z1057" i="2"/>
  <c r="Z1089" i="2"/>
  <c r="Z1121" i="2"/>
  <c r="Z1153" i="2"/>
  <c r="Z1185" i="2"/>
  <c r="Z1217" i="2"/>
  <c r="Z1249" i="2"/>
  <c r="Z1281" i="2"/>
  <c r="Z1313" i="2"/>
  <c r="Z1345" i="2"/>
  <c r="Z1377" i="2"/>
  <c r="Z1409" i="2"/>
  <c r="Z1441" i="2"/>
  <c r="Z1473" i="2"/>
  <c r="Z1505" i="2"/>
  <c r="Z1537" i="2"/>
  <c r="Z1569" i="2"/>
  <c r="Z1601" i="2"/>
  <c r="Z1633" i="2"/>
  <c r="Z1665" i="2"/>
  <c r="Z1697" i="2"/>
  <c r="Z1729" i="2"/>
  <c r="Z1761" i="2"/>
  <c r="Z1793" i="2"/>
  <c r="Z1825" i="2"/>
  <c r="Z1857" i="2"/>
  <c r="Z1905" i="2"/>
  <c r="Z1969" i="2"/>
  <c r="Z473" i="2"/>
  <c r="Z450" i="2"/>
  <c r="Z478" i="2"/>
  <c r="Z514" i="2"/>
  <c r="Z542" i="2"/>
  <c r="Z578" i="2"/>
  <c r="Z606" i="2"/>
  <c r="Z642" i="2"/>
  <c r="Z670" i="2"/>
  <c r="Z706" i="2"/>
  <c r="Z734" i="2"/>
  <c r="Z770" i="2"/>
  <c r="Z798" i="2"/>
  <c r="Z1925" i="2"/>
  <c r="Z1989" i="2"/>
  <c r="Z485" i="2"/>
  <c r="Z541" i="2"/>
  <c r="Z573" i="2"/>
  <c r="Z605" i="2"/>
  <c r="Z637" i="2"/>
  <c r="Z669" i="2"/>
  <c r="Z701" i="2"/>
  <c r="Z733" i="2"/>
  <c r="Z765" i="2"/>
  <c r="Z797" i="2"/>
  <c r="Z829" i="2"/>
  <c r="Z861" i="2"/>
  <c r="Z893" i="2"/>
  <c r="Z925" i="2"/>
  <c r="Z957" i="2"/>
  <c r="Z989" i="2"/>
  <c r="Z1021" i="2"/>
  <c r="Z1053" i="2"/>
  <c r="Z1085" i="2"/>
  <c r="Z1117" i="2"/>
  <c r="Z1149" i="2"/>
  <c r="Z1181" i="2"/>
  <c r="Z1213" i="2"/>
  <c r="Z1245" i="2"/>
  <c r="Z1277" i="2"/>
  <c r="Z1309" i="2"/>
  <c r="Z1341" i="2"/>
  <c r="Z1373" i="2"/>
  <c r="Z1405" i="2"/>
  <c r="Z1437" i="2"/>
  <c r="Z1469" i="2"/>
  <c r="Z1501" i="2"/>
  <c r="Z1533" i="2"/>
  <c r="Z1565" i="2"/>
  <c r="Z1597" i="2"/>
  <c r="Z1629" i="2"/>
  <c r="Z1661" i="2"/>
  <c r="Z1693" i="2"/>
  <c r="Z1725" i="2"/>
  <c r="Z1757" i="2"/>
  <c r="Z1789" i="2"/>
  <c r="Z1821" i="2"/>
  <c r="Z1853" i="2"/>
  <c r="Z1897" i="2"/>
  <c r="Z1961" i="2"/>
  <c r="Z481" i="2"/>
  <c r="Z446" i="2"/>
  <c r="Z482" i="2"/>
  <c r="Z510" i="2"/>
  <c r="Z546" i="2"/>
  <c r="Z574" i="2"/>
  <c r="Z610" i="2"/>
  <c r="Z638" i="2"/>
  <c r="Z738" i="2"/>
  <c r="Z782" i="2"/>
  <c r="Z1877" i="2"/>
  <c r="Z1941" i="2"/>
  <c r="Z505" i="2"/>
  <c r="Z549" i="2"/>
  <c r="Z581" i="2"/>
  <c r="Z613" i="2"/>
  <c r="Z645" i="2"/>
  <c r="Z677" i="2"/>
  <c r="Z709" i="2"/>
  <c r="Z741" i="2"/>
  <c r="Z773" i="2"/>
  <c r="Z805" i="2"/>
  <c r="Z837" i="2"/>
  <c r="Z869" i="2"/>
  <c r="Z901" i="2"/>
  <c r="Z933" i="2"/>
  <c r="Z965" i="2"/>
  <c r="Z997" i="2"/>
  <c r="Z1029" i="2"/>
  <c r="Z1061" i="2"/>
  <c r="Z1093" i="2"/>
  <c r="Z1125" i="2"/>
  <c r="Z1157" i="2"/>
  <c r="Z1189" i="2"/>
  <c r="Z1221" i="2"/>
  <c r="Z1253" i="2"/>
  <c r="Z1285" i="2"/>
  <c r="Z1317" i="2"/>
  <c r="Z1349" i="2"/>
  <c r="Z1381" i="2"/>
  <c r="Z1413" i="2"/>
  <c r="Z1445" i="2"/>
  <c r="Z1477" i="2"/>
  <c r="Z1509" i="2"/>
  <c r="Z1541" i="2"/>
  <c r="Z1573" i="2"/>
  <c r="Z1605" i="2"/>
  <c r="Z1637" i="2"/>
  <c r="Z1669" i="2"/>
  <c r="Z1701" i="2"/>
  <c r="Z1733" i="2"/>
  <c r="Z1765" i="2"/>
  <c r="Z1797" i="2"/>
  <c r="Z1829" i="2"/>
  <c r="Z1861" i="2"/>
  <c r="Z1913" i="2"/>
  <c r="Z1977" i="2"/>
  <c r="Z497" i="2"/>
  <c r="Z454" i="2"/>
  <c r="Z490" i="2"/>
  <c r="Z518" i="2"/>
  <c r="Z554" i="2"/>
  <c r="Z1893" i="2"/>
  <c r="Z1957" i="2"/>
  <c r="Z457" i="2"/>
  <c r="Z525" i="2"/>
  <c r="Z557" i="2"/>
  <c r="Z589" i="2"/>
  <c r="Z621" i="2"/>
  <c r="Z653" i="2"/>
  <c r="Z685" i="2"/>
  <c r="Z717" i="2"/>
  <c r="Z749" i="2"/>
  <c r="Z781" i="2"/>
  <c r="Z813" i="2"/>
  <c r="Z845" i="2"/>
  <c r="Z877" i="2"/>
  <c r="Z909" i="2"/>
  <c r="Z941" i="2"/>
  <c r="Z973" i="2"/>
  <c r="Z1005" i="2"/>
  <c r="Z1037" i="2"/>
  <c r="Z1069" i="2"/>
  <c r="Z1101" i="2"/>
  <c r="Z1133" i="2"/>
  <c r="Z1165" i="2"/>
  <c r="Z1197" i="2"/>
  <c r="Z1229" i="2"/>
  <c r="Z1261" i="2"/>
  <c r="Z1293" i="2"/>
  <c r="Z1325" i="2"/>
  <c r="Z1357" i="2"/>
  <c r="Z1389" i="2"/>
  <c r="Z1421" i="2"/>
  <c r="Z1453" i="2"/>
  <c r="Z1485" i="2"/>
  <c r="Z1517" i="2"/>
  <c r="Z1549" i="2"/>
  <c r="Z1581" i="2"/>
  <c r="Z1613" i="2"/>
  <c r="Z1645" i="2"/>
  <c r="Z1677" i="2"/>
  <c r="Z1709" i="2"/>
  <c r="Z1741" i="2"/>
  <c r="Z1773" i="2"/>
  <c r="Z1805" i="2"/>
  <c r="Z1837" i="2"/>
  <c r="Z1869" i="2"/>
  <c r="Z1929" i="2"/>
  <c r="Z1993" i="2"/>
  <c r="Z509" i="2"/>
  <c r="Z674" i="2"/>
  <c r="Z718" i="2"/>
  <c r="Z802" i="2"/>
  <c r="Z830" i="2"/>
  <c r="Z866" i="2"/>
  <c r="Z894" i="2"/>
  <c r="Z930" i="2"/>
  <c r="Z958" i="2"/>
  <c r="Z994" i="2"/>
  <c r="Z1022" i="2"/>
  <c r="Z1058" i="2"/>
  <c r="Z1909" i="2"/>
  <c r="Z1973" i="2"/>
  <c r="Z469" i="2"/>
  <c r="Z533" i="2"/>
  <c r="Z565" i="2"/>
  <c r="Z597" i="2"/>
  <c r="Z629" i="2"/>
  <c r="Z661" i="2"/>
  <c r="Z693" i="2"/>
  <c r="Z725" i="2"/>
  <c r="Z757" i="2"/>
  <c r="Z789" i="2"/>
  <c r="Z821" i="2"/>
  <c r="Z853" i="2"/>
  <c r="Z885" i="2"/>
  <c r="Z917" i="2"/>
  <c r="Z949" i="2"/>
  <c r="Z981" i="2"/>
  <c r="Z1013" i="2"/>
  <c r="Z1045" i="2"/>
  <c r="Z1077" i="2"/>
  <c r="Z1109" i="2"/>
  <c r="Z1141" i="2"/>
  <c r="Z1173" i="2"/>
  <c r="Z1205" i="2"/>
  <c r="Z1237" i="2"/>
  <c r="Z1269" i="2"/>
  <c r="Z1301" i="2"/>
  <c r="Z1333" i="2"/>
  <c r="Z1365" i="2"/>
  <c r="Z1397" i="2"/>
  <c r="Z1429" i="2"/>
  <c r="Z1461" i="2"/>
  <c r="Z1493" i="2"/>
  <c r="Z1525" i="2"/>
  <c r="Z1557" i="2"/>
  <c r="Z1589" i="2"/>
  <c r="Z1621" i="2"/>
  <c r="Z1653" i="2"/>
  <c r="Z1685" i="2"/>
  <c r="Z1717" i="2"/>
  <c r="Z1749" i="2"/>
  <c r="Z1781" i="2"/>
  <c r="Z1813" i="2"/>
  <c r="Z1845" i="2"/>
  <c r="Z1881" i="2"/>
  <c r="Z1945" i="2"/>
  <c r="Z461" i="2"/>
  <c r="Z521" i="2"/>
  <c r="Z558" i="2"/>
  <c r="Z626" i="2"/>
  <c r="Z694" i="2"/>
  <c r="Z730" i="2"/>
  <c r="Z774" i="2"/>
  <c r="Z810" i="2"/>
  <c r="Z838" i="2"/>
  <c r="Z874" i="2"/>
  <c r="Z902" i="2"/>
  <c r="Z938" i="2"/>
  <c r="Z966" i="2"/>
  <c r="Z1002" i="2"/>
  <c r="Z1030" i="2"/>
  <c r="Z1066" i="2"/>
  <c r="Z1094" i="2"/>
  <c r="Z1130" i="2"/>
  <c r="Z1158" i="2"/>
  <c r="Z1194" i="2"/>
  <c r="Z1222" i="2"/>
  <c r="Z1258" i="2"/>
  <c r="Z1286" i="2"/>
  <c r="Z1322" i="2"/>
  <c r="Z1350" i="2"/>
  <c r="Z1386" i="2"/>
  <c r="Z1414" i="2"/>
  <c r="Z618" i="2"/>
  <c r="Z666" i="2"/>
  <c r="Z1122" i="2"/>
  <c r="Z1250" i="2"/>
  <c r="Z1378" i="2"/>
  <c r="Z463" i="2"/>
  <c r="Z495" i="2"/>
  <c r="Z527" i="2"/>
  <c r="Z559" i="2"/>
  <c r="Z591" i="2"/>
  <c r="Z623" i="2"/>
  <c r="Z655" i="2"/>
  <c r="Z687" i="2"/>
  <c r="Z719" i="2"/>
  <c r="Z751" i="2"/>
  <c r="Z783" i="2"/>
  <c r="Z815" i="2"/>
  <c r="Z847" i="2"/>
  <c r="Z879" i="2"/>
  <c r="Z911" i="2"/>
  <c r="Z943" i="2"/>
  <c r="Z975" i="2"/>
  <c r="Z1007" i="2"/>
  <c r="Z1039" i="2"/>
  <c r="Z1071" i="2"/>
  <c r="Z1103" i="2"/>
  <c r="Z1135" i="2"/>
  <c r="Z1167" i="2"/>
  <c r="Z1199" i="2"/>
  <c r="Z1231" i="2"/>
  <c r="Z1263" i="2"/>
  <c r="Z1295" i="2"/>
  <c r="Z1327" i="2"/>
  <c r="Z1359" i="2"/>
  <c r="Z1391" i="2"/>
  <c r="Z834" i="2"/>
  <c r="Z862" i="2"/>
  <c r="Z898" i="2"/>
  <c r="Z926" i="2"/>
  <c r="Z962" i="2"/>
  <c r="Z990" i="2"/>
  <c r="Z1026" i="2"/>
  <c r="Z1054" i="2"/>
  <c r="Z1090" i="2"/>
  <c r="Z1118" i="2"/>
  <c r="Z1154" i="2"/>
  <c r="Z1182" i="2"/>
  <c r="Z1218" i="2"/>
  <c r="Z1246" i="2"/>
  <c r="Z1282" i="2"/>
  <c r="Z1310" i="2"/>
  <c r="Z1346" i="2"/>
  <c r="Z1374" i="2"/>
  <c r="Z1410" i="2"/>
  <c r="Z1438" i="2"/>
  <c r="Z1474" i="2"/>
  <c r="Z1502" i="2"/>
  <c r="Z1538" i="2"/>
  <c r="Z1566" i="2"/>
  <c r="Z1602" i="2"/>
  <c r="Z1630" i="2"/>
  <c r="Z1666" i="2"/>
  <c r="Z1694" i="2"/>
  <c r="Z1730" i="2"/>
  <c r="Z1758" i="2"/>
  <c r="Z1794" i="2"/>
  <c r="Z1822" i="2"/>
  <c r="Z1858" i="2"/>
  <c r="Z646" i="2"/>
  <c r="Z710" i="2"/>
  <c r="Z1086" i="2"/>
  <c r="Z1214" i="2"/>
  <c r="Z1342" i="2"/>
  <c r="Z502" i="2"/>
  <c r="Z630" i="2"/>
  <c r="Z686" i="2"/>
  <c r="Z722" i="2"/>
  <c r="Z766" i="2"/>
  <c r="Z818" i="2"/>
  <c r="Z846" i="2"/>
  <c r="Z882" i="2"/>
  <c r="Z910" i="2"/>
  <c r="Z946" i="2"/>
  <c r="Z974" i="2"/>
  <c r="Z1010" i="2"/>
  <c r="Z1038" i="2"/>
  <c r="Z1074" i="2"/>
  <c r="Z1102" i="2"/>
  <c r="Z1138" i="2"/>
  <c r="Z1166" i="2"/>
  <c r="Z1202" i="2"/>
  <c r="Z1230" i="2"/>
  <c r="Z1266" i="2"/>
  <c r="Z1294" i="2"/>
  <c r="Z1330" i="2"/>
  <c r="Z1358" i="2"/>
  <c r="Z1394" i="2"/>
  <c r="Z1422" i="2"/>
  <c r="Z1458" i="2"/>
  <c r="Z1486" i="2"/>
  <c r="Z1522" i="2"/>
  <c r="Z1550" i="2"/>
  <c r="Z1586" i="2"/>
  <c r="Z1614" i="2"/>
  <c r="Z1650" i="2"/>
  <c r="Z1678" i="2"/>
  <c r="Z1714" i="2"/>
  <c r="Z1742" i="2"/>
  <c r="Z1778" i="2"/>
  <c r="Z1806" i="2"/>
  <c r="Z1842" i="2"/>
  <c r="Z1870" i="2"/>
  <c r="Z471" i="2"/>
  <c r="Z503" i="2"/>
  <c r="Z535" i="2"/>
  <c r="Z567" i="2"/>
  <c r="Z599" i="2"/>
  <c r="Z631" i="2"/>
  <c r="Z663" i="2"/>
  <c r="Z695" i="2"/>
  <c r="Z727" i="2"/>
  <c r="Z759" i="2"/>
  <c r="Z791" i="2"/>
  <c r="Z823" i="2"/>
  <c r="Z855" i="2"/>
  <c r="Z887" i="2"/>
  <c r="Z919" i="2"/>
  <c r="Z951" i="2"/>
  <c r="Z983" i="2"/>
  <c r="Z1015" i="2"/>
  <c r="Z1047" i="2"/>
  <c r="Z1079" i="2"/>
  <c r="Z1111" i="2"/>
  <c r="Z1143" i="2"/>
  <c r="Z1175" i="2"/>
  <c r="Z1207" i="2"/>
  <c r="Z1239" i="2"/>
  <c r="Z1271" i="2"/>
  <c r="Z1303" i="2"/>
  <c r="Z1335" i="2"/>
  <c r="Z1367" i="2"/>
  <c r="Z1399" i="2"/>
  <c r="Z530" i="2"/>
  <c r="Z634" i="2"/>
  <c r="Z762" i="2"/>
  <c r="Z806" i="2"/>
  <c r="Z842" i="2"/>
  <c r="Z870" i="2"/>
  <c r="Z906" i="2"/>
  <c r="Z934" i="2"/>
  <c r="Z970" i="2"/>
  <c r="Z998" i="2"/>
  <c r="Z1034" i="2"/>
  <c r="Z1062" i="2"/>
  <c r="Z1098" i="2"/>
  <c r="Z1126" i="2"/>
  <c r="Z1162" i="2"/>
  <c r="Z1190" i="2"/>
  <c r="Z1226" i="2"/>
  <c r="Z1254" i="2"/>
  <c r="Z1290" i="2"/>
  <c r="Z1318" i="2"/>
  <c r="Z1354" i="2"/>
  <c r="Z1382" i="2"/>
  <c r="Z1418" i="2"/>
  <c r="Z1446" i="2"/>
  <c r="Z1482" i="2"/>
  <c r="Z1510" i="2"/>
  <c r="Z1546" i="2"/>
  <c r="Z1574" i="2"/>
  <c r="Z1610" i="2"/>
  <c r="Z1638" i="2"/>
  <c r="Z1674" i="2"/>
  <c r="Z1702" i="2"/>
  <c r="Z1738" i="2"/>
  <c r="Z1766" i="2"/>
  <c r="Z1802" i="2"/>
  <c r="Z1830" i="2"/>
  <c r="Z1866" i="2"/>
  <c r="Z494" i="2"/>
  <c r="Z758" i="2"/>
  <c r="Z1186" i="2"/>
  <c r="Z1314" i="2"/>
  <c r="Z1442" i="2"/>
  <c r="Z1470" i="2"/>
  <c r="Z1506" i="2"/>
  <c r="Z1534" i="2"/>
  <c r="Z1570" i="2"/>
  <c r="Z1598" i="2"/>
  <c r="Z1634" i="2"/>
  <c r="Z1662" i="2"/>
  <c r="Z1698" i="2"/>
  <c r="Z1726" i="2"/>
  <c r="Z1762" i="2"/>
  <c r="Z1790" i="2"/>
  <c r="Z1826" i="2"/>
  <c r="Z1854" i="2"/>
  <c r="Z826" i="2"/>
  <c r="Z854" i="2"/>
  <c r="Z890" i="2"/>
  <c r="Z918" i="2"/>
  <c r="Z954" i="2"/>
  <c r="Z982" i="2"/>
  <c r="Z1018" i="2"/>
  <c r="Z1046" i="2"/>
  <c r="Z1082" i="2"/>
  <c r="Z1110" i="2"/>
  <c r="Z1146" i="2"/>
  <c r="Z1174" i="2"/>
  <c r="Z1210" i="2"/>
  <c r="Z1238" i="2"/>
  <c r="Z1274" i="2"/>
  <c r="Z1302" i="2"/>
  <c r="Z1338" i="2"/>
  <c r="Z1366" i="2"/>
  <c r="Z1402" i="2"/>
  <c r="Z1430" i="2"/>
  <c r="Z1466" i="2"/>
  <c r="Z1494" i="2"/>
  <c r="Z1530" i="2"/>
  <c r="Z1558" i="2"/>
  <c r="Z1594" i="2"/>
  <c r="Z1622" i="2"/>
  <c r="Z1658" i="2"/>
  <c r="Z1686" i="2"/>
  <c r="Z1722" i="2"/>
  <c r="Z1750" i="2"/>
  <c r="Z1786" i="2"/>
  <c r="Z1814" i="2"/>
  <c r="Z1850" i="2"/>
  <c r="Z447" i="2"/>
  <c r="Z479" i="2"/>
  <c r="Z511" i="2"/>
  <c r="Z543" i="2"/>
  <c r="Z575" i="2"/>
  <c r="Z607" i="2"/>
  <c r="Z639" i="2"/>
  <c r="Z671" i="2"/>
  <c r="Z703" i="2"/>
  <c r="Z735" i="2"/>
  <c r="Z767" i="2"/>
  <c r="Z799" i="2"/>
  <c r="Z831" i="2"/>
  <c r="Z863" i="2"/>
  <c r="Z895" i="2"/>
  <c r="Z927" i="2"/>
  <c r="Z959" i="2"/>
  <c r="Z991" i="2"/>
  <c r="Z1023" i="2"/>
  <c r="Z1055" i="2"/>
  <c r="Z1087" i="2"/>
  <c r="Z1119" i="2"/>
  <c r="Z1151" i="2"/>
  <c r="Z1183" i="2"/>
  <c r="Z1215" i="2"/>
  <c r="Z1247" i="2"/>
  <c r="Z1279" i="2"/>
  <c r="Z1311" i="2"/>
  <c r="Z1343" i="2"/>
  <c r="Z1375" i="2"/>
  <c r="Z1407" i="2"/>
  <c r="Z582" i="2"/>
  <c r="Z602" i="2"/>
  <c r="Z794" i="2"/>
  <c r="Z1150" i="2"/>
  <c r="Z1278" i="2"/>
  <c r="Z1406" i="2"/>
  <c r="Z1450" i="2"/>
  <c r="Z1478" i="2"/>
  <c r="Z1514" i="2"/>
  <c r="Z1542" i="2"/>
  <c r="Z1578" i="2"/>
  <c r="Z1606" i="2"/>
  <c r="Z1642" i="2"/>
  <c r="Z1670" i="2"/>
  <c r="Z1706" i="2"/>
  <c r="Z1734" i="2"/>
  <c r="Z1770" i="2"/>
  <c r="Z1798" i="2"/>
  <c r="Z1834" i="2"/>
  <c r="Z1862" i="2"/>
  <c r="Z566" i="2"/>
  <c r="Z654" i="2"/>
  <c r="Z702" i="2"/>
  <c r="Z750" i="2"/>
  <c r="Z786" i="2"/>
  <c r="Z455" i="2"/>
  <c r="Z487" i="2"/>
  <c r="Z519" i="2"/>
  <c r="Z551" i="2"/>
  <c r="Z583" i="2"/>
  <c r="Z615" i="2"/>
  <c r="Z647" i="2"/>
  <c r="Z679" i="2"/>
  <c r="Z711" i="2"/>
  <c r="Z743" i="2"/>
  <c r="Z775" i="2"/>
  <c r="Z807" i="2"/>
  <c r="Z839" i="2"/>
  <c r="Z871" i="2"/>
  <c r="Z903" i="2"/>
  <c r="Z935" i="2"/>
  <c r="Z967" i="2"/>
  <c r="Z999" i="2"/>
  <c r="Z1031" i="2"/>
  <c r="Z1063" i="2"/>
  <c r="Z1095" i="2"/>
  <c r="Z1127" i="2"/>
  <c r="Z1159" i="2"/>
  <c r="Z1191" i="2"/>
  <c r="Z1223" i="2"/>
  <c r="Z1255" i="2"/>
  <c r="Z1287" i="2"/>
  <c r="Z1319" i="2"/>
  <c r="Z1351" i="2"/>
  <c r="Z1383" i="2"/>
  <c r="Z466" i="2"/>
  <c r="Z594" i="2"/>
  <c r="Z658" i="2"/>
  <c r="Z698" i="2"/>
  <c r="Z690" i="2"/>
  <c r="Z814" i="2"/>
  <c r="Z850" i="2"/>
  <c r="Z878" i="2"/>
  <c r="Z914" i="2"/>
  <c r="Z942" i="2"/>
  <c r="Z978" i="2"/>
  <c r="Z1006" i="2"/>
  <c r="Z1042" i="2"/>
  <c r="Z1070" i="2"/>
  <c r="Z1106" i="2"/>
  <c r="Z1134" i="2"/>
  <c r="Z1170" i="2"/>
  <c r="Z1198" i="2"/>
  <c r="Z1234" i="2"/>
  <c r="Z1262" i="2"/>
  <c r="Z1298" i="2"/>
  <c r="Z1326" i="2"/>
  <c r="Z1362" i="2"/>
  <c r="Z1390" i="2"/>
  <c r="Z1426" i="2"/>
  <c r="Z1454" i="2"/>
  <c r="Z1490" i="2"/>
  <c r="Z1518" i="2"/>
  <c r="Z1554" i="2"/>
  <c r="Z1582" i="2"/>
  <c r="Z1618" i="2"/>
  <c r="Z1646" i="2"/>
  <c r="Z1682" i="2"/>
  <c r="Z1710" i="2"/>
  <c r="Z1746" i="2"/>
  <c r="Z1774" i="2"/>
  <c r="Z1810" i="2"/>
  <c r="Z1838" i="2"/>
  <c r="Z1874" i="2"/>
  <c r="Z475" i="2"/>
  <c r="Z507" i="2"/>
  <c r="Z539" i="2"/>
  <c r="Z571" i="2"/>
  <c r="Z603" i="2"/>
  <c r="Z635" i="2"/>
  <c r="Z667" i="2"/>
  <c r="Z699" i="2"/>
  <c r="Z731" i="2"/>
  <c r="Z763" i="2"/>
  <c r="Z795" i="2"/>
  <c r="Z827" i="2"/>
  <c r="Z859" i="2"/>
  <c r="Z891" i="2"/>
  <c r="Z923" i="2"/>
  <c r="Z955" i="2"/>
  <c r="Z987" i="2"/>
  <c r="Z1019" i="2"/>
  <c r="Z1051" i="2"/>
  <c r="Z1083" i="2"/>
  <c r="Z1115" i="2"/>
  <c r="Z1147" i="2"/>
  <c r="Z1179" i="2"/>
  <c r="Z1211" i="2"/>
  <c r="Z1243" i="2"/>
  <c r="Z1275" i="2"/>
  <c r="Z1307" i="2"/>
  <c r="Z1339" i="2"/>
  <c r="Z1371" i="2"/>
  <c r="Z1403" i="2"/>
  <c r="Z1435" i="2"/>
  <c r="Z1971" i="2"/>
  <c r="Z460" i="2"/>
  <c r="Z492" i="2"/>
  <c r="Z524" i="2"/>
  <c r="Z556" i="2"/>
  <c r="Z588" i="2"/>
  <c r="Z620" i="2"/>
  <c r="Z652" i="2"/>
  <c r="Z684" i="2"/>
  <c r="Z716" i="2"/>
  <c r="Z748" i="2"/>
  <c r="Z780" i="2"/>
  <c r="Z812" i="2"/>
  <c r="Z844" i="2"/>
  <c r="Z876" i="2"/>
  <c r="Z908" i="2"/>
  <c r="Z940" i="2"/>
  <c r="Z972" i="2"/>
  <c r="Z1004" i="2"/>
  <c r="Z1036" i="2"/>
  <c r="Z1068" i="2"/>
  <c r="Z1100" i="2"/>
  <c r="Z1132" i="2"/>
  <c r="Z1164" i="2"/>
  <c r="Z1196" i="2"/>
  <c r="Z1228" i="2"/>
  <c r="Z1260" i="2"/>
  <c r="Z1292" i="2"/>
  <c r="Z1324" i="2"/>
  <c r="Z1356" i="2"/>
  <c r="Z1388" i="2"/>
  <c r="Z474" i="2"/>
  <c r="Z598" i="2"/>
  <c r="Z662" i="2"/>
  <c r="Z746" i="2"/>
  <c r="Z790" i="2"/>
  <c r="Z822" i="2"/>
  <c r="Z858" i="2"/>
  <c r="Z886" i="2"/>
  <c r="Z922" i="2"/>
  <c r="Z950" i="2"/>
  <c r="Z986" i="2"/>
  <c r="Z1014" i="2"/>
  <c r="Z1050" i="2"/>
  <c r="Z1078" i="2"/>
  <c r="Z1114" i="2"/>
  <c r="Z1142" i="2"/>
  <c r="Z1178" i="2"/>
  <c r="Z1206" i="2"/>
  <c r="Z1242" i="2"/>
  <c r="Z1270" i="2"/>
  <c r="Z1306" i="2"/>
  <c r="Z1334" i="2"/>
  <c r="Z1370" i="2"/>
  <c r="Z1398" i="2"/>
  <c r="Z1434" i="2"/>
  <c r="Z1462" i="2"/>
  <c r="Z1498" i="2"/>
  <c r="Z1526" i="2"/>
  <c r="Z1562" i="2"/>
  <c r="Z1590" i="2"/>
  <c r="Z1626" i="2"/>
  <c r="Z1654" i="2"/>
  <c r="Z1690" i="2"/>
  <c r="Z1718" i="2"/>
  <c r="Z1754" i="2"/>
  <c r="Z1782" i="2"/>
  <c r="Z1818" i="2"/>
  <c r="Z1846" i="2"/>
  <c r="Z451" i="2"/>
  <c r="Z483" i="2"/>
  <c r="Z515" i="2"/>
  <c r="Z547" i="2"/>
  <c r="Z579" i="2"/>
  <c r="Z611" i="2"/>
  <c r="Z643" i="2"/>
  <c r="Z675" i="2"/>
  <c r="Z707" i="2"/>
  <c r="Z739" i="2"/>
  <c r="Z771" i="2"/>
  <c r="Z803" i="2"/>
  <c r="Z835" i="2"/>
  <c r="Z867" i="2"/>
  <c r="Z899" i="2"/>
  <c r="Z931" i="2"/>
  <c r="Z963" i="2"/>
  <c r="Z995" i="2"/>
  <c r="Z1027" i="2"/>
  <c r="Z1059" i="2"/>
  <c r="Z1091" i="2"/>
  <c r="Z1123" i="2"/>
  <c r="Z1155" i="2"/>
  <c r="Z1187" i="2"/>
  <c r="Z1219" i="2"/>
  <c r="Z1251" i="2"/>
  <c r="Z1283" i="2"/>
  <c r="Z1315" i="2"/>
  <c r="Z1347" i="2"/>
  <c r="Z1379" i="2"/>
  <c r="Z1411" i="2"/>
  <c r="Z1443" i="2"/>
  <c r="Z1439" i="2"/>
  <c r="Z1987" i="2"/>
  <c r="Z468" i="2"/>
  <c r="Z500" i="2"/>
  <c r="Z532" i="2"/>
  <c r="Z564" i="2"/>
  <c r="Z596" i="2"/>
  <c r="Z628" i="2"/>
  <c r="Z660" i="2"/>
  <c r="Z692" i="2"/>
  <c r="Z724" i="2"/>
  <c r="Z756" i="2"/>
  <c r="Z788" i="2"/>
  <c r="Z820" i="2"/>
  <c r="Z852" i="2"/>
  <c r="Z884" i="2"/>
  <c r="Z916" i="2"/>
  <c r="Z948" i="2"/>
  <c r="Z980" i="2"/>
  <c r="Z1012" i="2"/>
  <c r="Z1044" i="2"/>
  <c r="Z1076" i="2"/>
  <c r="Z1108" i="2"/>
  <c r="Z1140" i="2"/>
  <c r="Z1172" i="2"/>
  <c r="Z1204" i="2"/>
  <c r="Z1236" i="2"/>
  <c r="Z1268" i="2"/>
  <c r="Z1300" i="2"/>
  <c r="Z1332" i="2"/>
  <c r="Z1364" i="2"/>
  <c r="Z1396" i="2"/>
  <c r="Z1428" i="2"/>
  <c r="Z1460" i="2"/>
  <c r="Z1492" i="2"/>
  <c r="Z1524" i="2"/>
  <c r="Z1556" i="2"/>
  <c r="Z1588" i="2"/>
  <c r="Z1620" i="2"/>
  <c r="Z1652" i="2"/>
  <c r="Z1684" i="2"/>
  <c r="Z1716" i="2"/>
  <c r="Z1748" i="2"/>
  <c r="Z1780" i="2"/>
  <c r="Z1812" i="2"/>
  <c r="Z1844" i="2"/>
  <c r="Z1876" i="2"/>
  <c r="Z754" i="2"/>
  <c r="Z459" i="2"/>
  <c r="Z491" i="2"/>
  <c r="Z523" i="2"/>
  <c r="Z555" i="2"/>
  <c r="Z587" i="2"/>
  <c r="Z619" i="2"/>
  <c r="Z651" i="2"/>
  <c r="Z683" i="2"/>
  <c r="Z715" i="2"/>
  <c r="Z747" i="2"/>
  <c r="Z779" i="2"/>
  <c r="Z811" i="2"/>
  <c r="Z843" i="2"/>
  <c r="Z875" i="2"/>
  <c r="Z907" i="2"/>
  <c r="Z939" i="2"/>
  <c r="Z971" i="2"/>
  <c r="Z1003" i="2"/>
  <c r="Z1035" i="2"/>
  <c r="Z1067" i="2"/>
  <c r="Z1099" i="2"/>
  <c r="Z1131" i="2"/>
  <c r="Z1163" i="2"/>
  <c r="Z1195" i="2"/>
  <c r="Z1227" i="2"/>
  <c r="Z1259" i="2"/>
  <c r="Z1291" i="2"/>
  <c r="Z1323" i="2"/>
  <c r="Z1355" i="2"/>
  <c r="Z1387" i="2"/>
  <c r="Z1419" i="2"/>
  <c r="Z1451" i="2"/>
  <c r="Z1939" i="2"/>
  <c r="Z2003" i="2"/>
  <c r="Z476" i="2"/>
  <c r="Z508" i="2"/>
  <c r="Z540" i="2"/>
  <c r="Z572" i="2"/>
  <c r="Z604" i="2"/>
  <c r="Z636" i="2"/>
  <c r="Z668" i="2"/>
  <c r="Z700" i="2"/>
  <c r="Z732" i="2"/>
  <c r="Z764" i="2"/>
  <c r="Z796" i="2"/>
  <c r="Z828" i="2"/>
  <c r="Z860" i="2"/>
  <c r="Z892" i="2"/>
  <c r="Z924" i="2"/>
  <c r="Z956" i="2"/>
  <c r="Z988" i="2"/>
  <c r="Z538" i="2"/>
  <c r="Z622" i="2"/>
  <c r="Z682" i="2"/>
  <c r="Z726" i="2"/>
  <c r="Z467" i="2"/>
  <c r="Z499" i="2"/>
  <c r="Z531" i="2"/>
  <c r="Z563" i="2"/>
  <c r="Z595" i="2"/>
  <c r="Z627" i="2"/>
  <c r="Z659" i="2"/>
  <c r="Z691" i="2"/>
  <c r="Z723" i="2"/>
  <c r="Z755" i="2"/>
  <c r="Z787" i="2"/>
  <c r="Z819" i="2"/>
  <c r="Z851" i="2"/>
  <c r="Z883" i="2"/>
  <c r="Z915" i="2"/>
  <c r="Z947" i="2"/>
  <c r="Z979" i="2"/>
  <c r="Z1011" i="2"/>
  <c r="Z1043" i="2"/>
  <c r="Z1075" i="2"/>
  <c r="Z1107" i="2"/>
  <c r="Z1139" i="2"/>
  <c r="Z1171" i="2"/>
  <c r="Z1203" i="2"/>
  <c r="Z1235" i="2"/>
  <c r="Z1267" i="2"/>
  <c r="Z1299" i="2"/>
  <c r="Z1331" i="2"/>
  <c r="Z1363" i="2"/>
  <c r="Z1395" i="2"/>
  <c r="Z1427" i="2"/>
  <c r="Z1459" i="2"/>
  <c r="Z1415" i="2"/>
  <c r="Z1955" i="2"/>
  <c r="Z452" i="2"/>
  <c r="Z484" i="2"/>
  <c r="Z516" i="2"/>
  <c r="Z548" i="2"/>
  <c r="Z580" i="2"/>
  <c r="Z612" i="2"/>
  <c r="Z644" i="2"/>
  <c r="Z676" i="2"/>
  <c r="Z708" i="2"/>
  <c r="Z740" i="2"/>
  <c r="Z772" i="2"/>
  <c r="Z804" i="2"/>
  <c r="Z836" i="2"/>
  <c r="Z868" i="2"/>
  <c r="Z900" i="2"/>
  <c r="Z932" i="2"/>
  <c r="Z964" i="2"/>
  <c r="Z996" i="2"/>
  <c r="Z1028" i="2"/>
  <c r="Z1060" i="2"/>
  <c r="Z1092" i="2"/>
  <c r="Z1124" i="2"/>
  <c r="Z1156" i="2"/>
  <c r="Z1188" i="2"/>
  <c r="Z1220" i="2"/>
  <c r="Z1252" i="2"/>
  <c r="Z1284" i="2"/>
  <c r="Z1316" i="2"/>
  <c r="Z1348" i="2"/>
  <c r="Z1380" i="2"/>
  <c r="Z1412" i="2"/>
  <c r="Z1444" i="2"/>
  <c r="Z1476" i="2"/>
  <c r="Z1508" i="2"/>
  <c r="Z1540" i="2"/>
  <c r="Z1572" i="2"/>
  <c r="Z1604" i="2"/>
  <c r="Z1636" i="2"/>
  <c r="Z1668" i="2"/>
  <c r="Z1700" i="2"/>
  <c r="Z1732" i="2"/>
  <c r="Z1764" i="2"/>
  <c r="Z1796" i="2"/>
  <c r="Z1828" i="2"/>
  <c r="Z1860" i="2"/>
  <c r="Z2002" i="2"/>
  <c r="Z1938" i="2"/>
  <c r="Z1431" i="2"/>
  <c r="Z1471" i="2"/>
  <c r="Z1503" i="2"/>
  <c r="Z1052" i="2"/>
  <c r="Z1180" i="2"/>
  <c r="Z1308" i="2"/>
  <c r="Z1420" i="2"/>
  <c r="Z1484" i="2"/>
  <c r="Z1548" i="2"/>
  <c r="Z1612" i="2"/>
  <c r="Z1676" i="2"/>
  <c r="Z1740" i="2"/>
  <c r="Z1804" i="2"/>
  <c r="Z1868" i="2"/>
  <c r="Z1922" i="2"/>
  <c r="Z1463" i="2"/>
  <c r="Z1511" i="2"/>
  <c r="Z1543" i="2"/>
  <c r="Z1575" i="2"/>
  <c r="Z1607" i="2"/>
  <c r="Z1639" i="2"/>
  <c r="Z1671" i="2"/>
  <c r="Z1703" i="2"/>
  <c r="Z1735" i="2"/>
  <c r="Z1767" i="2"/>
  <c r="Z1799" i="2"/>
  <c r="Z1831" i="2"/>
  <c r="Z1863" i="2"/>
  <c r="Z1895" i="2"/>
  <c r="Z1927" i="2"/>
  <c r="Z1991" i="2"/>
  <c r="Z1950" i="2"/>
  <c r="Z1886" i="2"/>
  <c r="Z1455" i="2"/>
  <c r="Z1947" i="2"/>
  <c r="Z448" i="2"/>
  <c r="Z480" i="2"/>
  <c r="Z512" i="2"/>
  <c r="Z544" i="2"/>
  <c r="Z576" i="2"/>
  <c r="Z608" i="2"/>
  <c r="Z640" i="2"/>
  <c r="Z672" i="2"/>
  <c r="Z704" i="2"/>
  <c r="Z736" i="2"/>
  <c r="Z768" i="2"/>
  <c r="Z800" i="2"/>
  <c r="Z832" i="2"/>
  <c r="Z864" i="2"/>
  <c r="Z896" i="2"/>
  <c r="Z928" i="2"/>
  <c r="Z960" i="2"/>
  <c r="Z992" i="2"/>
  <c r="Z1024" i="2"/>
  <c r="Z1056" i="2"/>
  <c r="Z1088" i="2"/>
  <c r="Z1120" i="2"/>
  <c r="Z1152" i="2"/>
  <c r="Z1184" i="2"/>
  <c r="Z1216" i="2"/>
  <c r="Z1248" i="2"/>
  <c r="Z1280" i="2"/>
  <c r="Z1312" i="2"/>
  <c r="Z1344" i="2"/>
  <c r="Z1376" i="2"/>
  <c r="Z1408" i="2"/>
  <c r="Z1440" i="2"/>
  <c r="Z1472" i="2"/>
  <c r="Z1504" i="2"/>
  <c r="Z1536" i="2"/>
  <c r="Z1568" i="2"/>
  <c r="Z1600" i="2"/>
  <c r="Z1632" i="2"/>
  <c r="Z1664" i="2"/>
  <c r="Z1696" i="2"/>
  <c r="Z1728" i="2"/>
  <c r="Z1760" i="2"/>
  <c r="Z1792" i="2"/>
  <c r="Z1824" i="2"/>
  <c r="Z1856" i="2"/>
  <c r="Z1994" i="2"/>
  <c r="Z1930" i="2"/>
  <c r="Z1467" i="2"/>
  <c r="Z1499" i="2"/>
  <c r="Z1531" i="2"/>
  <c r="Z1084" i="2"/>
  <c r="Z1212" i="2"/>
  <c r="Z1340" i="2"/>
  <c r="Z1436" i="2"/>
  <c r="Z1500" i="2"/>
  <c r="Z1564" i="2"/>
  <c r="Z1628" i="2"/>
  <c r="Z1692" i="2"/>
  <c r="Z1756" i="2"/>
  <c r="Z1820" i="2"/>
  <c r="Z1986" i="2"/>
  <c r="Z1906" i="2"/>
  <c r="Z1479" i="2"/>
  <c r="Z1519" i="2"/>
  <c r="Z1551" i="2"/>
  <c r="Z1583" i="2"/>
  <c r="Z1615" i="2"/>
  <c r="Z1647" i="2"/>
  <c r="Z1679" i="2"/>
  <c r="Z1711" i="2"/>
  <c r="Z1743" i="2"/>
  <c r="Z1775" i="2"/>
  <c r="Z1807" i="2"/>
  <c r="Z1839" i="2"/>
  <c r="Z1871" i="2"/>
  <c r="Z1903" i="2"/>
  <c r="Z1943" i="2"/>
  <c r="Z1998" i="2"/>
  <c r="Z1934" i="2"/>
  <c r="Z1423" i="2"/>
  <c r="Z1963" i="2"/>
  <c r="Z456" i="2"/>
  <c r="Z488" i="2"/>
  <c r="Z520" i="2"/>
  <c r="Z552" i="2"/>
  <c r="Z584" i="2"/>
  <c r="Z616" i="2"/>
  <c r="Z648" i="2"/>
  <c r="Z680" i="2"/>
  <c r="Z712" i="2"/>
  <c r="Z744" i="2"/>
  <c r="Z776" i="2"/>
  <c r="Z808" i="2"/>
  <c r="Z1116" i="2"/>
  <c r="Z1244" i="2"/>
  <c r="Z1372" i="2"/>
  <c r="Z1452" i="2"/>
  <c r="Z1516" i="2"/>
  <c r="Z1580" i="2"/>
  <c r="Z1644" i="2"/>
  <c r="Z1708" i="2"/>
  <c r="Z1772" i="2"/>
  <c r="Z1836" i="2"/>
  <c r="Z1970" i="2"/>
  <c r="Z1890" i="2"/>
  <c r="Z1487" i="2"/>
  <c r="Z1527" i="2"/>
  <c r="Z1559" i="2"/>
  <c r="Z1591" i="2"/>
  <c r="Z1623" i="2"/>
  <c r="Z1655" i="2"/>
  <c r="Z1687" i="2"/>
  <c r="Z1719" i="2"/>
  <c r="Z1751" i="2"/>
  <c r="Z1783" i="2"/>
  <c r="Z1815" i="2"/>
  <c r="Z1847" i="2"/>
  <c r="Z1879" i="2"/>
  <c r="Z1911" i="2"/>
  <c r="Z1959" i="2"/>
  <c r="Z1982" i="2"/>
  <c r="Z1918" i="2"/>
  <c r="Z1979" i="2"/>
  <c r="Z464" i="2"/>
  <c r="Z496" i="2"/>
  <c r="Z528" i="2"/>
  <c r="Z560" i="2"/>
  <c r="Z592" i="2"/>
  <c r="Z624" i="2"/>
  <c r="Z656" i="2"/>
  <c r="Z688" i="2"/>
  <c r="Z720" i="2"/>
  <c r="Z752" i="2"/>
  <c r="Z784" i="2"/>
  <c r="Z816" i="2"/>
  <c r="Z848" i="2"/>
  <c r="Z880" i="2"/>
  <c r="Z912" i="2"/>
  <c r="Z944" i="2"/>
  <c r="Z976" i="2"/>
  <c r="Z1008" i="2"/>
  <c r="Z1040" i="2"/>
  <c r="Z1072" i="2"/>
  <c r="Z1104" i="2"/>
  <c r="Z1136" i="2"/>
  <c r="Z1168" i="2"/>
  <c r="Z1200" i="2"/>
  <c r="Z1232" i="2"/>
  <c r="Z1264" i="2"/>
  <c r="Z1296" i="2"/>
  <c r="Z1328" i="2"/>
  <c r="Z1360" i="2"/>
  <c r="Z1392" i="2"/>
  <c r="Z1424" i="2"/>
  <c r="Z1456" i="2"/>
  <c r="Z1488" i="2"/>
  <c r="Z1520" i="2"/>
  <c r="Z1552" i="2"/>
  <c r="Z1584" i="2"/>
  <c r="Z1616" i="2"/>
  <c r="Z1648" i="2"/>
  <c r="Z1680" i="2"/>
  <c r="Z1712" i="2"/>
  <c r="Z1744" i="2"/>
  <c r="Z1776" i="2"/>
  <c r="Z1808" i="2"/>
  <c r="Z1840" i="2"/>
  <c r="Z1872" i="2"/>
  <c r="Z1962" i="2"/>
  <c r="Z1898" i="2"/>
  <c r="Z1447" i="2"/>
  <c r="Z1483" i="2"/>
  <c r="Z1515" i="2"/>
  <c r="Z1547" i="2"/>
  <c r="Z1579" i="2"/>
  <c r="Z1611" i="2"/>
  <c r="Z1643" i="2"/>
  <c r="Z1675" i="2"/>
  <c r="Z1707" i="2"/>
  <c r="Z1739" i="2"/>
  <c r="Z1771" i="2"/>
  <c r="Z1803" i="2"/>
  <c r="Z1020" i="2"/>
  <c r="Z1148" i="2"/>
  <c r="Z1276" i="2"/>
  <c r="Z1404" i="2"/>
  <c r="Z1468" i="2"/>
  <c r="Z1532" i="2"/>
  <c r="Z1596" i="2"/>
  <c r="Z1660" i="2"/>
  <c r="Z1724" i="2"/>
  <c r="Z1788" i="2"/>
  <c r="Z1852" i="2"/>
  <c r="Z1954" i="2"/>
  <c r="Z1495" i="2"/>
  <c r="Z1535" i="2"/>
  <c r="Z1567" i="2"/>
  <c r="Z1599" i="2"/>
  <c r="Z1631" i="2"/>
  <c r="Z1663" i="2"/>
  <c r="Z1695" i="2"/>
  <c r="Z1727" i="2"/>
  <c r="Z1759" i="2"/>
  <c r="Z1791" i="2"/>
  <c r="Z1823" i="2"/>
  <c r="Z1855" i="2"/>
  <c r="Z1887" i="2"/>
  <c r="Z1919" i="2"/>
  <c r="Z1975" i="2"/>
  <c r="Z1966" i="2"/>
  <c r="Z1902" i="2"/>
  <c r="Z1931" i="2"/>
  <c r="Z1995" i="2"/>
  <c r="Z472" i="2"/>
  <c r="Z504" i="2"/>
  <c r="Z536" i="2"/>
  <c r="Z568" i="2"/>
  <c r="Z600" i="2"/>
  <c r="Z632" i="2"/>
  <c r="Z664" i="2"/>
  <c r="Z696" i="2"/>
  <c r="Z728" i="2"/>
  <c r="Z760" i="2"/>
  <c r="Z792" i="2"/>
  <c r="Z824" i="2"/>
  <c r="Z856" i="2"/>
  <c r="Z888" i="2"/>
  <c r="Z920" i="2"/>
  <c r="Z952" i="2"/>
  <c r="Z984" i="2"/>
  <c r="Z1016" i="2"/>
  <c r="Z1048" i="2"/>
  <c r="Z1080" i="2"/>
  <c r="Z1112" i="2"/>
  <c r="Z1144" i="2"/>
  <c r="Z1176" i="2"/>
  <c r="Z1208" i="2"/>
  <c r="Z1240" i="2"/>
  <c r="Z1272" i="2"/>
  <c r="Z1304" i="2"/>
  <c r="Z1336" i="2"/>
  <c r="Z1368" i="2"/>
  <c r="Z1400" i="2"/>
  <c r="Z1432" i="2"/>
  <c r="Z1464" i="2"/>
  <c r="Z1496" i="2"/>
  <c r="Z1528" i="2"/>
  <c r="Z1560" i="2"/>
  <c r="Z1592" i="2"/>
  <c r="Z1624" i="2"/>
  <c r="Z1656" i="2"/>
  <c r="Z1688" i="2"/>
  <c r="Z1720" i="2"/>
  <c r="Z1752" i="2"/>
  <c r="Z1784" i="2"/>
  <c r="Z1816" i="2"/>
  <c r="Z1848" i="2"/>
  <c r="Z1946" i="2"/>
  <c r="Z1882" i="2"/>
  <c r="Z1491" i="2"/>
  <c r="Z1523" i="2"/>
  <c r="Z1555" i="2"/>
  <c r="Z1587" i="2"/>
  <c r="Z1619" i="2"/>
  <c r="Z1651" i="2"/>
  <c r="Z188" i="2"/>
  <c r="Z349" i="2"/>
  <c r="Z348" i="2"/>
  <c r="Z62" i="2"/>
  <c r="Z440" i="2"/>
  <c r="Z41" i="2"/>
  <c r="Z57" i="2"/>
  <c r="Z1940" i="2"/>
  <c r="Z1896" i="2"/>
  <c r="Z1960" i="2"/>
  <c r="Z1942" i="2"/>
  <c r="Z1884" i="2"/>
  <c r="Z1948" i="2"/>
  <c r="Z1904" i="2"/>
  <c r="Z1968" i="2"/>
  <c r="Z1910" i="2"/>
  <c r="Z1983" i="2"/>
  <c r="Z1923" i="2"/>
  <c r="Z1891" i="2"/>
  <c r="Z1859" i="2"/>
  <c r="Z1827" i="2"/>
  <c r="Z1787" i="2"/>
  <c r="Z1747" i="2"/>
  <c r="Z1699" i="2"/>
  <c r="Z1659" i="2"/>
  <c r="Z1595" i="2"/>
  <c r="Z1507" i="2"/>
  <c r="Z1800" i="2"/>
  <c r="Z1672" i="2"/>
  <c r="Z1544" i="2"/>
  <c r="Z1416" i="2"/>
  <c r="Z1288" i="2"/>
  <c r="Z1160" i="2"/>
  <c r="Z1032" i="2"/>
  <c r="Z904" i="2"/>
  <c r="Z302" i="2"/>
  <c r="Z122" i="2"/>
  <c r="Z439" i="2"/>
  <c r="Z106" i="2"/>
  <c r="Z376" i="2"/>
  <c r="Z281" i="2"/>
  <c r="Z42" i="2"/>
  <c r="Z1892" i="2"/>
  <c r="Z1956" i="2"/>
  <c r="Z1912" i="2"/>
  <c r="Z1900" i="2"/>
  <c r="Z1964" i="2"/>
  <c r="Z1894" i="2"/>
  <c r="Z1920" i="2"/>
  <c r="Z1984" i="2"/>
  <c r="Z1974" i="2"/>
  <c r="Z1967" i="2"/>
  <c r="Z1915" i="2"/>
  <c r="Z1883" i="2"/>
  <c r="Z1851" i="2"/>
  <c r="Z1819" i="2"/>
  <c r="Z1779" i="2"/>
  <c r="Z1731" i="2"/>
  <c r="Z1691" i="2"/>
  <c r="Z1635" i="2"/>
  <c r="Z1571" i="2"/>
  <c r="Z1475" i="2"/>
  <c r="Z1914" i="2"/>
  <c r="Z1768" i="2"/>
  <c r="Z1640" i="2"/>
  <c r="Z1512" i="2"/>
  <c r="Z1384" i="2"/>
  <c r="Z1256" i="2"/>
  <c r="Z1128" i="2"/>
  <c r="Z1000" i="2"/>
  <c r="Z872" i="2"/>
  <c r="Z28" i="2"/>
  <c r="Z254" i="2"/>
  <c r="Z156" i="2"/>
  <c r="Z314" i="2"/>
  <c r="Z189" i="2"/>
  <c r="Z222" i="2"/>
  <c r="Z430" i="2"/>
  <c r="Z70" i="2"/>
  <c r="Z131" i="2"/>
  <c r="Z130" i="2"/>
  <c r="Z129" i="2"/>
  <c r="Z332" i="2"/>
  <c r="Z388" i="2"/>
  <c r="Z331" i="2"/>
  <c r="Z330" i="2"/>
  <c r="Z155" i="2"/>
  <c r="Z154" i="2"/>
  <c r="Z153" i="2"/>
  <c r="Z399" i="2"/>
  <c r="Z308" i="2"/>
  <c r="Z307" i="2"/>
  <c r="Z306" i="2"/>
  <c r="Z144" i="2"/>
  <c r="Z146" i="2"/>
  <c r="Z145" i="2"/>
  <c r="Z103" i="2"/>
  <c r="Z102" i="2"/>
  <c r="Z101" i="2"/>
  <c r="Z408" i="2"/>
  <c r="Z407" i="2"/>
  <c r="Z409" i="2"/>
  <c r="Z292" i="2"/>
  <c r="Z291" i="2"/>
  <c r="Z293" i="2"/>
  <c r="Z428" i="2"/>
  <c r="Z124" i="2"/>
  <c r="Z123" i="2"/>
  <c r="Z125" i="2"/>
  <c r="Z336" i="2"/>
  <c r="Z338" i="2"/>
  <c r="Z337" i="2"/>
  <c r="Z191" i="2"/>
  <c r="Z192" i="2"/>
  <c r="Z193" i="2"/>
  <c r="Z371" i="2"/>
  <c r="Z398" i="2"/>
  <c r="Z369" i="2"/>
  <c r="Z370" i="2"/>
  <c r="Z263" i="2"/>
  <c r="Z262" i="2"/>
  <c r="Z299" i="2"/>
  <c r="Z298" i="2"/>
  <c r="Z297" i="2"/>
  <c r="Z271" i="2"/>
  <c r="Z272" i="2"/>
  <c r="Z270" i="2"/>
  <c r="Z74" i="2"/>
  <c r="Z73" i="2"/>
  <c r="Z109" i="2"/>
  <c r="Z107" i="2"/>
  <c r="Z253" i="2"/>
  <c r="Z255" i="2"/>
  <c r="Z279" i="2"/>
  <c r="Z29" i="2"/>
  <c r="Z301" i="2"/>
  <c r="Z300" i="2"/>
  <c r="Z214" i="2"/>
  <c r="Z216" i="2"/>
  <c r="Z215" i="2"/>
  <c r="Z236" i="2"/>
  <c r="Z235" i="2"/>
  <c r="Z237" i="2"/>
  <c r="Z39" i="2"/>
  <c r="Z38" i="2"/>
  <c r="Z37" i="2"/>
  <c r="Z429" i="2"/>
  <c r="Z265" i="2"/>
  <c r="Z23" i="2"/>
  <c r="Z24" i="2"/>
  <c r="Z22" i="2"/>
  <c r="Z167" i="2"/>
  <c r="Z166" i="2"/>
  <c r="Z165" i="2"/>
  <c r="Z132" i="2"/>
  <c r="Z133" i="2"/>
  <c r="Z134" i="2"/>
  <c r="Z347" i="2"/>
  <c r="Z346" i="2"/>
  <c r="Z345" i="2"/>
  <c r="Z256" i="2"/>
  <c r="Z258" i="2"/>
  <c r="Z257" i="2"/>
  <c r="Z416" i="2"/>
  <c r="Z418" i="2"/>
  <c r="Z417" i="2"/>
  <c r="Z186" i="2"/>
  <c r="Z187" i="2"/>
  <c r="Z185" i="2"/>
  <c r="Z351" i="2"/>
  <c r="Z352" i="2"/>
  <c r="Z353" i="2"/>
  <c r="Z95" i="2"/>
  <c r="Z96" i="2"/>
  <c r="Z97" i="2"/>
  <c r="Z420" i="2"/>
  <c r="Z419" i="2"/>
  <c r="Z421" i="2"/>
  <c r="Z240" i="2"/>
  <c r="Z389" i="2"/>
  <c r="Z239" i="2"/>
  <c r="Z238" i="2"/>
  <c r="Z219" i="2"/>
  <c r="Z218" i="2"/>
  <c r="Z217" i="2"/>
  <c r="Z436" i="2"/>
  <c r="Z435" i="2"/>
  <c r="Z434" i="2"/>
  <c r="Z143" i="2"/>
  <c r="Z142" i="2"/>
  <c r="Z141" i="2"/>
  <c r="Z267" i="2"/>
  <c r="Z120" i="2"/>
  <c r="Z266" i="2"/>
  <c r="Z264" i="2"/>
  <c r="Z438" i="2"/>
  <c r="Z158" i="2"/>
  <c r="Z30" i="2"/>
  <c r="Z312" i="2"/>
  <c r="Z44" i="2"/>
  <c r="Z43" i="2"/>
  <c r="Z45" i="2"/>
  <c r="Z316" i="2"/>
  <c r="Z315" i="2"/>
  <c r="Z317" i="2"/>
  <c r="Z244" i="2"/>
  <c r="Z246" i="2"/>
  <c r="Z245" i="2"/>
  <c r="Z252" i="2"/>
  <c r="Z251" i="2"/>
  <c r="Z250" i="2"/>
  <c r="Z296" i="2"/>
  <c r="Z295" i="2"/>
  <c r="Z294" i="2"/>
  <c r="Z367" i="2"/>
  <c r="Z368" i="2"/>
  <c r="Z395" i="2"/>
  <c r="Z366" i="2"/>
  <c r="Z202" i="2"/>
  <c r="Z204" i="2"/>
  <c r="Z203" i="2"/>
  <c r="Z380" i="2"/>
  <c r="Z378" i="2"/>
  <c r="Z401" i="2"/>
  <c r="Z379" i="2"/>
  <c r="Z427" i="2"/>
  <c r="Z426" i="2"/>
  <c r="Z425" i="2"/>
  <c r="Z260" i="2"/>
  <c r="Z259" i="2"/>
  <c r="Z261" i="2"/>
  <c r="Z87" i="2"/>
  <c r="Z88" i="2"/>
  <c r="Z86" i="2"/>
  <c r="Z36" i="2"/>
  <c r="Z35" i="2"/>
  <c r="Z34" i="2"/>
  <c r="Z61" i="2"/>
  <c r="Z207" i="2"/>
  <c r="Z206" i="2"/>
  <c r="Z205" i="2"/>
  <c r="Z242" i="2"/>
  <c r="Z243" i="2"/>
  <c r="Z241" i="2"/>
  <c r="Z64" i="2"/>
  <c r="Z7" i="2"/>
  <c r="Z8" i="2"/>
  <c r="Z9" i="2"/>
  <c r="Z140" i="2"/>
  <c r="Z139" i="2"/>
  <c r="Z138" i="2"/>
  <c r="Z27" i="2"/>
  <c r="Z26" i="2"/>
  <c r="Z25" i="2"/>
  <c r="Z284" i="2"/>
  <c r="Z283" i="2"/>
  <c r="Z282" i="2"/>
  <c r="Z180" i="2"/>
  <c r="Z179" i="2"/>
  <c r="Z181" i="2"/>
  <c r="Z303" i="2"/>
  <c r="Z400" i="2"/>
  <c r="Z304" i="2"/>
  <c r="Z305" i="2"/>
  <c r="Z16" i="2"/>
  <c r="Z71" i="2"/>
  <c r="Z18" i="2"/>
  <c r="Z17" i="2"/>
  <c r="Z288" i="2"/>
  <c r="Z290" i="2"/>
  <c r="Z289" i="2"/>
  <c r="Z128" i="2"/>
  <c r="Z127" i="2"/>
  <c r="Z126" i="2"/>
  <c r="Z223" i="2"/>
  <c r="Z224" i="2"/>
  <c r="Z225" i="2"/>
  <c r="Z20" i="2"/>
  <c r="Z19" i="2"/>
  <c r="Z65" i="2"/>
  <c r="Z21" i="2"/>
  <c r="Z164" i="2"/>
  <c r="Z163" i="2"/>
  <c r="Z162" i="2"/>
  <c r="Z412" i="2"/>
  <c r="Z411" i="2"/>
  <c r="Z410" i="2"/>
  <c r="Z184" i="2"/>
  <c r="Z183" i="2"/>
  <c r="Z182" i="2"/>
  <c r="Z176" i="2"/>
  <c r="Z178" i="2"/>
  <c r="Z177" i="2"/>
  <c r="Z136" i="2"/>
  <c r="Z135" i="2"/>
  <c r="Z137" i="2"/>
  <c r="Z319" i="2"/>
  <c r="Z320" i="2"/>
  <c r="Z318" i="2"/>
  <c r="Z269" i="2"/>
  <c r="Z268" i="2"/>
  <c r="Z221" i="2"/>
  <c r="Z104" i="2"/>
  <c r="Z121" i="2"/>
  <c r="Z394" i="2"/>
  <c r="Z313" i="2"/>
  <c r="Z147" i="2"/>
  <c r="Z383" i="2"/>
  <c r="Z382" i="2"/>
  <c r="Z381" i="2"/>
  <c r="Z208" i="2"/>
  <c r="Z210" i="2"/>
  <c r="Z209" i="2"/>
  <c r="Z344" i="2"/>
  <c r="Z343" i="2"/>
  <c r="Z404" i="2"/>
  <c r="Z342" i="2"/>
  <c r="Z90" i="2"/>
  <c r="Z91" i="2"/>
  <c r="Z89" i="2"/>
  <c r="Z12" i="2"/>
  <c r="Z67" i="2"/>
  <c r="Z11" i="2"/>
  <c r="Z10" i="2"/>
  <c r="Z358" i="2"/>
  <c r="Z359" i="2"/>
  <c r="Z357" i="2"/>
  <c r="Z248" i="2"/>
  <c r="Z247" i="2"/>
  <c r="Z249" i="2"/>
  <c r="Z432" i="2"/>
  <c r="Z431" i="2"/>
  <c r="Z433" i="2"/>
  <c r="Z286" i="2"/>
  <c r="Z287" i="2"/>
  <c r="Z285" i="2"/>
  <c r="Z159" i="2"/>
  <c r="Z160" i="2"/>
  <c r="Z161" i="2"/>
  <c r="Z231" i="2"/>
  <c r="Z403" i="2"/>
  <c r="Z230" i="2"/>
  <c r="Z229" i="2"/>
  <c r="Z80" i="2"/>
  <c r="Z79" i="2"/>
  <c r="Z78" i="2"/>
  <c r="Z212" i="2"/>
  <c r="Z211" i="2"/>
  <c r="Z213" i="2"/>
  <c r="Z32" i="2"/>
  <c r="Z31" i="2"/>
  <c r="Z72" i="2"/>
  <c r="Z33" i="2"/>
  <c r="Z340" i="2"/>
  <c r="Z339" i="2"/>
  <c r="Z390" i="2"/>
  <c r="Z341" i="2"/>
  <c r="Z276" i="2"/>
  <c r="Z278" i="2"/>
  <c r="Z393" i="2"/>
  <c r="Z277" i="2"/>
  <c r="Z114" i="2"/>
  <c r="Z115" i="2"/>
  <c r="Z113" i="2"/>
  <c r="Z111" i="2"/>
  <c r="Z110" i="2"/>
  <c r="Z112" i="2"/>
  <c r="Z322" i="2"/>
  <c r="Z321" i="2"/>
  <c r="Z323" i="2"/>
  <c r="Z152" i="2"/>
  <c r="Z151" i="2"/>
  <c r="Z150" i="2"/>
  <c r="Z15" i="2"/>
  <c r="Z60" i="2"/>
  <c r="Z14" i="2"/>
  <c r="Z13" i="2"/>
  <c r="Z391" i="2"/>
  <c r="Z311" i="2"/>
  <c r="Z310" i="2"/>
  <c r="Z309" i="2"/>
  <c r="Z275" i="2"/>
  <c r="Z274" i="2"/>
  <c r="Z273" i="2"/>
  <c r="Z405" i="2"/>
  <c r="Z59" i="2"/>
  <c r="Z51" i="2"/>
  <c r="Z50" i="2"/>
  <c r="Z49" i="2"/>
  <c r="Z76" i="2"/>
  <c r="Z75" i="2"/>
  <c r="Z77" i="2"/>
  <c r="Z328" i="2"/>
  <c r="Z327" i="2"/>
  <c r="Z329" i="2"/>
  <c r="Z100" i="2"/>
  <c r="Z99" i="2"/>
  <c r="Z98" i="2"/>
  <c r="Z119" i="2"/>
  <c r="Z118" i="2"/>
  <c r="Z117" i="2"/>
  <c r="Z175" i="2"/>
  <c r="Z173" i="2"/>
  <c r="Z174" i="2"/>
  <c r="Z172" i="2"/>
  <c r="Z171" i="2"/>
  <c r="Z170" i="2"/>
  <c r="Z335" i="2"/>
  <c r="Z334" i="2"/>
  <c r="Z333" i="2"/>
  <c r="Z444" i="2"/>
  <c r="Z443" i="2"/>
  <c r="Z445" i="2"/>
  <c r="Z94" i="2"/>
  <c r="Z92" i="2"/>
  <c r="Z93" i="2"/>
  <c r="Z84" i="2"/>
  <c r="Z83" i="2"/>
  <c r="Z85" i="2"/>
  <c r="Z324" i="2"/>
  <c r="Z326" i="2"/>
  <c r="Z325" i="2"/>
  <c r="Z415" i="2"/>
  <c r="Z414" i="2"/>
  <c r="Z413" i="2"/>
  <c r="Z228" i="2"/>
  <c r="Z227" i="2"/>
  <c r="Z226" i="2"/>
  <c r="Z232" i="2"/>
  <c r="Z234" i="2"/>
  <c r="Z406" i="2"/>
  <c r="Z233" i="2"/>
  <c r="Z424" i="2"/>
  <c r="Z423" i="2"/>
  <c r="Z422" i="2"/>
  <c r="Z105" i="2"/>
  <c r="Z437" i="2"/>
  <c r="Z157" i="2"/>
  <c r="Z149" i="2"/>
  <c r="Z5" i="2"/>
  <c r="Z6" i="2"/>
  <c r="Z66" i="2"/>
  <c r="Z4" i="2"/>
</calcChain>
</file>

<file path=xl/sharedStrings.xml><?xml version="1.0" encoding="utf-8"?>
<sst xmlns="http://schemas.openxmlformats.org/spreadsheetml/2006/main" count="2877" uniqueCount="1645">
  <si>
    <t>Swimmerid</t>
  </si>
  <si>
    <t>RegDate</t>
  </si>
  <si>
    <t>Member Class</t>
  </si>
  <si>
    <t>Member Type</t>
  </si>
  <si>
    <t>name</t>
  </si>
  <si>
    <t>gender</t>
  </si>
  <si>
    <t>Age</t>
  </si>
  <si>
    <t>DOB</t>
  </si>
  <si>
    <t>Club</t>
  </si>
  <si>
    <t>Event</t>
  </si>
  <si>
    <t>Times</t>
  </si>
  <si>
    <t>Entry Time Date</t>
  </si>
  <si>
    <t>Best Time(S)</t>
  </si>
  <si>
    <t>Best Time Date(S)</t>
  </si>
  <si>
    <t>Best Time(L)</t>
  </si>
  <si>
    <t>Best Time Date(L)</t>
  </si>
  <si>
    <t>validation</t>
  </si>
  <si>
    <t>400 Fr</t>
  </si>
  <si>
    <t>100 I.M</t>
  </si>
  <si>
    <t>200 Br</t>
  </si>
  <si>
    <t>100 Fr</t>
  </si>
  <si>
    <t>50 Bk</t>
  </si>
  <si>
    <t>200 I.M</t>
  </si>
  <si>
    <t>100 FL</t>
  </si>
  <si>
    <t>50 Br</t>
  </si>
  <si>
    <t>50 FL</t>
  </si>
  <si>
    <t>200 Fr</t>
  </si>
  <si>
    <t>200 Bk</t>
  </si>
  <si>
    <t>03:04.32L</t>
  </si>
  <si>
    <t>01:25.70S</t>
  </si>
  <si>
    <t>00:42.00S</t>
  </si>
  <si>
    <t>01:48.90S</t>
  </si>
  <si>
    <t>Ind/Rel</t>
  </si>
  <si>
    <t>Name</t>
  </si>
  <si>
    <t>Gender</t>
  </si>
  <si>
    <t>Entry</t>
  </si>
  <si>
    <t>valid</t>
  </si>
  <si>
    <t>BT(SC)</t>
  </si>
  <si>
    <t>Code</t>
  </si>
  <si>
    <t>Stroke</t>
  </si>
  <si>
    <t>AA</t>
  </si>
  <si>
    <t>A</t>
  </si>
  <si>
    <t>B</t>
  </si>
  <si>
    <t>F11-100 Bk</t>
  </si>
  <si>
    <t>F</t>
  </si>
  <si>
    <t>100 Bk</t>
  </si>
  <si>
    <t>01:28.30L</t>
  </si>
  <si>
    <t>01:33.60L</t>
  </si>
  <si>
    <t>01:48.00L</t>
  </si>
  <si>
    <t>01:24.88S</t>
  </si>
  <si>
    <t>01:29.76S</t>
  </si>
  <si>
    <t>01:44.40S</t>
  </si>
  <si>
    <t>F11-100 Br</t>
  </si>
  <si>
    <t>100 Br</t>
  </si>
  <si>
    <t>01:41.42L</t>
  </si>
  <si>
    <t>01:46.56L</t>
  </si>
  <si>
    <t>01:55.20L</t>
  </si>
  <si>
    <t>01:37.56S</t>
  </si>
  <si>
    <t>01:42.24S</t>
  </si>
  <si>
    <t>01:51.60S</t>
  </si>
  <si>
    <t>F11-100 FL</t>
  </si>
  <si>
    <t>01:26.66L</t>
  </si>
  <si>
    <t>01:32.16L</t>
  </si>
  <si>
    <t>01:49.80L</t>
  </si>
  <si>
    <t>01:24.34S</t>
  </si>
  <si>
    <t>01:47.10S</t>
  </si>
  <si>
    <t>F11-100 Fr</t>
  </si>
  <si>
    <t>01:18.92L</t>
  </si>
  <si>
    <t>01:22.56L</t>
  </si>
  <si>
    <t>01:29.10L</t>
  </si>
  <si>
    <t>01:16.74S</t>
  </si>
  <si>
    <t>01:20.64S</t>
  </si>
  <si>
    <t>01:27.30S</t>
  </si>
  <si>
    <t>F11-100 I.M</t>
  </si>
  <si>
    <t>00:00:01L</t>
  </si>
  <si>
    <t>01:26.98S</t>
  </si>
  <si>
    <t>01:35.52S</t>
  </si>
  <si>
    <t>F11-1500 Fr</t>
  </si>
  <si>
    <t>1500 Fr</t>
  </si>
  <si>
    <t>25:13.92L</t>
  </si>
  <si>
    <t>26:14.40L</t>
  </si>
  <si>
    <t>27:44.00L</t>
  </si>
  <si>
    <t>24:40.64S</t>
  </si>
  <si>
    <t>25:43.68S</t>
  </si>
  <si>
    <t>27:12.00S</t>
  </si>
  <si>
    <t>F11-200 Bk</t>
  </si>
  <si>
    <t>03:17.68L</t>
  </si>
  <si>
    <t>03:26.40L</t>
  </si>
  <si>
    <t>03:50.00L</t>
  </si>
  <si>
    <t>03:11.44S</t>
  </si>
  <si>
    <t>03:19.68S</t>
  </si>
  <si>
    <t>03:44.00S</t>
  </si>
  <si>
    <t>F11-200 Br</t>
  </si>
  <si>
    <t>03:37.60L</t>
  </si>
  <si>
    <t>03:49.44L</t>
  </si>
  <si>
    <t>04:24.00L</t>
  </si>
  <si>
    <t>03:29.32S</t>
  </si>
  <si>
    <t>03:40.80S</t>
  </si>
  <si>
    <t>04:14.00S</t>
  </si>
  <si>
    <t>F11-200 FL</t>
  </si>
  <si>
    <t>200 FL</t>
  </si>
  <si>
    <t>03:16.56L</t>
  </si>
  <si>
    <t>03:28.32L</t>
  </si>
  <si>
    <t>04:02.00L</t>
  </si>
  <si>
    <t>03:12.12S</t>
  </si>
  <si>
    <t>03:23.52S</t>
  </si>
  <si>
    <t>03:58.00S</t>
  </si>
  <si>
    <t>F11-200 Fr</t>
  </si>
  <si>
    <t>02:51.92L</t>
  </si>
  <si>
    <t>03:00.48L</t>
  </si>
  <si>
    <t>03:26.00L</t>
  </si>
  <si>
    <t>02:47.44S</t>
  </si>
  <si>
    <t>02:55.68S</t>
  </si>
  <si>
    <t>03:22.00S</t>
  </si>
  <si>
    <t>F11-200 I.M</t>
  </si>
  <si>
    <t>03:14.60L</t>
  </si>
  <si>
    <t>03:24.48L</t>
  </si>
  <si>
    <t>04:08.00L</t>
  </si>
  <si>
    <t>03:08.16S</t>
  </si>
  <si>
    <t>03:17.76S</t>
  </si>
  <si>
    <t>03:48.00S</t>
  </si>
  <si>
    <t>F11-400 Fr</t>
  </si>
  <si>
    <t>06:01.76L</t>
  </si>
  <si>
    <t>06:18.24L</t>
  </si>
  <si>
    <t>07:08.00L</t>
  </si>
  <si>
    <t>05:53.20S</t>
  </si>
  <si>
    <t>06:10.56S</t>
  </si>
  <si>
    <t>07:00.00S</t>
  </si>
  <si>
    <t>F11-400 I.M</t>
  </si>
  <si>
    <t>400 I.M</t>
  </si>
  <si>
    <t>06:54.16L</t>
  </si>
  <si>
    <t>07:13.92L</t>
  </si>
  <si>
    <t>08:20.00L</t>
  </si>
  <si>
    <t>06:42.72S</t>
  </si>
  <si>
    <t>07:02.40S</t>
  </si>
  <si>
    <t>08:00.00S</t>
  </si>
  <si>
    <t>F11-50 Bk</t>
  </si>
  <si>
    <t>00:41.47L</t>
  </si>
  <si>
    <t>00:43.92L</t>
  </si>
  <si>
    <t>00:48.00L</t>
  </si>
  <si>
    <t>00:39.86S</t>
  </si>
  <si>
    <t>00:42.24S</t>
  </si>
  <si>
    <t>00:46.40S</t>
  </si>
  <si>
    <t>F11-50 Br</t>
  </si>
  <si>
    <t>00:45.59L</t>
  </si>
  <si>
    <t>00:48.48L</t>
  </si>
  <si>
    <t>00:55.60L</t>
  </si>
  <si>
    <t>00:43.71S</t>
  </si>
  <si>
    <t>00:46.32S</t>
  </si>
  <si>
    <t>00:53.60S</t>
  </si>
  <si>
    <t>F11-50 FL</t>
  </si>
  <si>
    <t>00:38.26L</t>
  </si>
  <si>
    <t>00:40.80L</t>
  </si>
  <si>
    <t>00:50.00L</t>
  </si>
  <si>
    <t>00:37.23S</t>
  </si>
  <si>
    <t>00:39.60S</t>
  </si>
  <si>
    <t>00:48.80S</t>
  </si>
  <si>
    <t>F11-50 Fr</t>
  </si>
  <si>
    <t>50 Fr</t>
  </si>
  <si>
    <t>00:35.39L</t>
  </si>
  <si>
    <t>00:37.44L</t>
  </si>
  <si>
    <t>00:34.31S</t>
  </si>
  <si>
    <t>00:36.24S</t>
  </si>
  <si>
    <t>F11-800 Fr</t>
  </si>
  <si>
    <t>800 Fr</t>
  </si>
  <si>
    <t>12:33.76L</t>
  </si>
  <si>
    <t>13:07.20L</t>
  </si>
  <si>
    <t>14:24.00L</t>
  </si>
  <si>
    <t>12:18.08S</t>
  </si>
  <si>
    <t>12:51.84S</t>
  </si>
  <si>
    <t>14:08.00S</t>
  </si>
  <si>
    <t>F12-100 Bk</t>
  </si>
  <si>
    <t>01:25.84L</t>
  </si>
  <si>
    <t>01:30.72L</t>
  </si>
  <si>
    <t>01:42.60L</t>
  </si>
  <si>
    <t>01:22.50S</t>
  </si>
  <si>
    <t>01:26.88S</t>
  </si>
  <si>
    <t>01:39.00S</t>
  </si>
  <si>
    <t>F12-100 Br</t>
  </si>
  <si>
    <t>01:38.56L</t>
  </si>
  <si>
    <t>01:42.72L</t>
  </si>
  <si>
    <t>01:51.60L</t>
  </si>
  <si>
    <t>01:34.70S</t>
  </si>
  <si>
    <t>01:38.88S</t>
  </si>
  <si>
    <t>01:48.00S</t>
  </si>
  <si>
    <t>F12-100 FL</t>
  </si>
  <si>
    <t>01:24.12L</t>
  </si>
  <si>
    <t>01:29.28L</t>
  </si>
  <si>
    <t>01:44.40L</t>
  </si>
  <si>
    <t>01:21.90S</t>
  </si>
  <si>
    <t>01:41.70S</t>
  </si>
  <si>
    <t>F12-100 Fr</t>
  </si>
  <si>
    <t>01:16.66L</t>
  </si>
  <si>
    <t>01:19.68L</t>
  </si>
  <si>
    <t>01:25.50L</t>
  </si>
  <si>
    <t>01:14.52S</t>
  </si>
  <si>
    <t>01:17.76S</t>
  </si>
  <si>
    <t>01:23.70S</t>
  </si>
  <si>
    <t>F12-100 I.M</t>
  </si>
  <si>
    <t>01:24.46S</t>
  </si>
  <si>
    <t>01:32.16S</t>
  </si>
  <si>
    <t>F12-1500 Fr</t>
  </si>
  <si>
    <t>24:15.04L</t>
  </si>
  <si>
    <t>25:12.96L</t>
  </si>
  <si>
    <t>26:40.00L</t>
  </si>
  <si>
    <t>23:43.36S</t>
  </si>
  <si>
    <t>24:42.24S</t>
  </si>
  <si>
    <t>26:08.00S</t>
  </si>
  <si>
    <t>F12-200 Bk</t>
  </si>
  <si>
    <t>03:10.52L</t>
  </si>
  <si>
    <t>03:17.76L</t>
  </si>
  <si>
    <t>03:42.00L</t>
  </si>
  <si>
    <t>03:04.48S</t>
  </si>
  <si>
    <t>03:11.04S</t>
  </si>
  <si>
    <t>03:36.00S</t>
  </si>
  <si>
    <t>F12-200 Br</t>
  </si>
  <si>
    <t>03:31.56L</t>
  </si>
  <si>
    <t>03:41.76L</t>
  </si>
  <si>
    <t>04:10.00L</t>
  </si>
  <si>
    <t>03:33.12S</t>
  </si>
  <si>
    <t>04:02.00S</t>
  </si>
  <si>
    <t>F12-200 FL</t>
  </si>
  <si>
    <t>03:10.04L</t>
  </si>
  <si>
    <t>03:21.60L</t>
  </si>
  <si>
    <t>03:52.00L</t>
  </si>
  <si>
    <t>03:05.88S</t>
  </si>
  <si>
    <t>03:16.80S</t>
  </si>
  <si>
    <t>F12-200 Fr</t>
  </si>
  <si>
    <t>02:46.72L</t>
  </si>
  <si>
    <t>02:53.76L</t>
  </si>
  <si>
    <t>03:18.00L</t>
  </si>
  <si>
    <t>02:42.48S</t>
  </si>
  <si>
    <t>02:48.96S</t>
  </si>
  <si>
    <t>03:14.00S</t>
  </si>
  <si>
    <t>F12-200 I.M</t>
  </si>
  <si>
    <t>03:08.88L</t>
  </si>
  <si>
    <t>03:58.00L</t>
  </si>
  <si>
    <t>03:02.72S</t>
  </si>
  <si>
    <t>03:38.00S</t>
  </si>
  <si>
    <t>F12-400 Fr</t>
  </si>
  <si>
    <t>05:51.76L</t>
  </si>
  <si>
    <t>06:06.72L</t>
  </si>
  <si>
    <t>06:52.00L</t>
  </si>
  <si>
    <t>05:43.68S</t>
  </si>
  <si>
    <t>05:57.12S</t>
  </si>
  <si>
    <t>06:44.00S</t>
  </si>
  <si>
    <t>F12-400 I.M</t>
  </si>
  <si>
    <t>06:41.92L</t>
  </si>
  <si>
    <t>07:00.48L</t>
  </si>
  <si>
    <t>07:56.00L</t>
  </si>
  <si>
    <t>06:30.96S</t>
  </si>
  <si>
    <t>06:48.96S</t>
  </si>
  <si>
    <t>07:48.00S</t>
  </si>
  <si>
    <t>F12-50 Bk</t>
  </si>
  <si>
    <t>00:40.49L</t>
  </si>
  <si>
    <t>00:42.48L</t>
  </si>
  <si>
    <t>00:47.20L</t>
  </si>
  <si>
    <t>00:38.94S</t>
  </si>
  <si>
    <t>00:41.04S</t>
  </si>
  <si>
    <t>00:45.60S</t>
  </si>
  <si>
    <t>F12-50 Br</t>
  </si>
  <si>
    <t>00:44.66L</t>
  </si>
  <si>
    <t>00:47.04L</t>
  </si>
  <si>
    <t>00:54.00L</t>
  </si>
  <si>
    <t>00:42.84S</t>
  </si>
  <si>
    <t>00:45.12S</t>
  </si>
  <si>
    <t>00:52.00S</t>
  </si>
  <si>
    <t>F12-50 FL</t>
  </si>
  <si>
    <t>00:37.49L</t>
  </si>
  <si>
    <t>00:39.60L</t>
  </si>
  <si>
    <t>00:36.44S</t>
  </si>
  <si>
    <t>00:38.40S</t>
  </si>
  <si>
    <t>00:46.00S</t>
  </si>
  <si>
    <t>F12-50 Fr</t>
  </si>
  <si>
    <t>00:34.64L</t>
  </si>
  <si>
    <t>00:36.24L</t>
  </si>
  <si>
    <t>00:40.00L</t>
  </si>
  <si>
    <t>00:33.59S</t>
  </si>
  <si>
    <t>00:35.28S</t>
  </si>
  <si>
    <t>00:38.80S</t>
  </si>
  <si>
    <t>F12-800 Fr</t>
  </si>
  <si>
    <t>12:10.72L</t>
  </si>
  <si>
    <t>12:40.32L</t>
  </si>
  <si>
    <t>14:00.00L</t>
  </si>
  <si>
    <t>11:55.36S</t>
  </si>
  <si>
    <t>12:24.96S</t>
  </si>
  <si>
    <t>13:44.00S</t>
  </si>
  <si>
    <t>F13-100 Bk</t>
  </si>
  <si>
    <t>01:23.56L</t>
  </si>
  <si>
    <t>01:27.84L</t>
  </si>
  <si>
    <t>01:38.10L</t>
  </si>
  <si>
    <t>01:20.30S</t>
  </si>
  <si>
    <t>01:24.48S</t>
  </si>
  <si>
    <t>01:34.50S</t>
  </si>
  <si>
    <t>F13-100 Br</t>
  </si>
  <si>
    <t>01:35.98L</t>
  </si>
  <si>
    <t>01:39.84L</t>
  </si>
  <si>
    <t>01:32.30S</t>
  </si>
  <si>
    <t>01:36.00S</t>
  </si>
  <si>
    <t>F13-100 FL</t>
  </si>
  <si>
    <t>01:21.80L</t>
  </si>
  <si>
    <t>01:25.92L</t>
  </si>
  <si>
    <t>01:39.00L</t>
  </si>
  <si>
    <t>01:19.66S</t>
  </si>
  <si>
    <t>01:23.52S</t>
  </si>
  <si>
    <t>01:37.20S</t>
  </si>
  <si>
    <t>F13-100 Fr</t>
  </si>
  <si>
    <t>01:14.66L</t>
  </si>
  <si>
    <t>01:17.28L</t>
  </si>
  <si>
    <t>01:22.80L</t>
  </si>
  <si>
    <t>01:12.52S</t>
  </si>
  <si>
    <t>01:14.88S</t>
  </si>
  <si>
    <t>01:21.00S</t>
  </si>
  <si>
    <t>F13-100 I.M</t>
  </si>
  <si>
    <t>01:22.08S</t>
  </si>
  <si>
    <t>01:27.36S</t>
  </si>
  <si>
    <t>01:36.30S</t>
  </si>
  <si>
    <t>F13-1500 Fr</t>
  </si>
  <si>
    <t>23:24.16L</t>
  </si>
  <si>
    <t>24:19.20L</t>
  </si>
  <si>
    <t>25:36.00L</t>
  </si>
  <si>
    <t>22:52.80S</t>
  </si>
  <si>
    <t>23:48.48S</t>
  </si>
  <si>
    <t>25:04.00S</t>
  </si>
  <si>
    <t>F13-200 Bk</t>
  </si>
  <si>
    <t>03:04.12L</t>
  </si>
  <si>
    <t>03:10.08L</t>
  </si>
  <si>
    <t>03:32.00L</t>
  </si>
  <si>
    <t>02:58.32S</t>
  </si>
  <si>
    <t>03:04.32S</t>
  </si>
  <si>
    <t>03:26.00S</t>
  </si>
  <si>
    <t>F13-200 Br</t>
  </si>
  <si>
    <t>03:26.08L</t>
  </si>
  <si>
    <t>03:34.08L</t>
  </si>
  <si>
    <t>04:00.00L</t>
  </si>
  <si>
    <t>03:18.24S</t>
  </si>
  <si>
    <t>03:26.40S</t>
  </si>
  <si>
    <t>03:52.00S</t>
  </si>
  <si>
    <t>F13-200 FL</t>
  </si>
  <si>
    <t>03:04.28L</t>
  </si>
  <si>
    <t>03:13.92L</t>
  </si>
  <si>
    <t>03:40.00L</t>
  </si>
  <si>
    <t>03:00.08S</t>
  </si>
  <si>
    <t>03:09.12S</t>
  </si>
  <si>
    <t>F13-200 Fr</t>
  </si>
  <si>
    <t>02:42.04L</t>
  </si>
  <si>
    <t>02:48.00L</t>
  </si>
  <si>
    <t>03:02.00L</t>
  </si>
  <si>
    <t>02:37.88S</t>
  </si>
  <si>
    <t>02:43.20S</t>
  </si>
  <si>
    <t>02:58.00S</t>
  </si>
  <si>
    <t>F13-200 I.M</t>
  </si>
  <si>
    <t>03:03.72L</t>
  </si>
  <si>
    <t>03:11.04L</t>
  </si>
  <si>
    <t>03:34.00L</t>
  </si>
  <si>
    <t>02:57.72S</t>
  </si>
  <si>
    <t>03:05.28S</t>
  </si>
  <si>
    <t>F13-400 Fr</t>
  </si>
  <si>
    <t>05:42.88L</t>
  </si>
  <si>
    <t>05:55.20L</t>
  </si>
  <si>
    <t>06:32.00L</t>
  </si>
  <si>
    <t>05:34.80S</t>
  </si>
  <si>
    <t>05:45.60S</t>
  </si>
  <si>
    <t>06:24.00S</t>
  </si>
  <si>
    <t>F13-400 I.M</t>
  </si>
  <si>
    <t>06:30.96L</t>
  </si>
  <si>
    <t>06:47.04L</t>
  </si>
  <si>
    <t>07:32.00L</t>
  </si>
  <si>
    <t>06:20.32S</t>
  </si>
  <si>
    <t>06:35.52S</t>
  </si>
  <si>
    <t>07:12.00S</t>
  </si>
  <si>
    <t>F13-50 Bk</t>
  </si>
  <si>
    <t>00:41.28L</t>
  </si>
  <si>
    <t>00:45.20L</t>
  </si>
  <si>
    <t>00:38.08S</t>
  </si>
  <si>
    <t>00:43.60S</t>
  </si>
  <si>
    <t>F13-50 Br</t>
  </si>
  <si>
    <t>00:43.78L</t>
  </si>
  <si>
    <t>00:45.60L</t>
  </si>
  <si>
    <t>00:50.80L</t>
  </si>
  <si>
    <t>00:43.92S</t>
  </si>
  <si>
    <t>F13-50 FL</t>
  </si>
  <si>
    <t>00:36.76L</t>
  </si>
  <si>
    <t>00:38.40L</t>
  </si>
  <si>
    <t>00:35.74S</t>
  </si>
  <si>
    <t>00:37.44S</t>
  </si>
  <si>
    <t>00:44.00S</t>
  </si>
  <si>
    <t>F13-50 Fr</t>
  </si>
  <si>
    <t>00:33.94L</t>
  </si>
  <si>
    <t>00:35.28L</t>
  </si>
  <si>
    <t>00:38.80L</t>
  </si>
  <si>
    <t>00:32.90S</t>
  </si>
  <si>
    <t>00:34.08S</t>
  </si>
  <si>
    <t>00:37.60S</t>
  </si>
  <si>
    <t>F13-800 Fr</t>
  </si>
  <si>
    <t>11:50.56L</t>
  </si>
  <si>
    <t>12:17.28L</t>
  </si>
  <si>
    <t>13:36.00L</t>
  </si>
  <si>
    <t>11:36.00S</t>
  </si>
  <si>
    <t>12:01.92S</t>
  </si>
  <si>
    <t>13:20.00S</t>
  </si>
  <si>
    <t>F14-100 Bk</t>
  </si>
  <si>
    <t>01:21.54L</t>
  </si>
  <si>
    <t>01:24.48L</t>
  </si>
  <si>
    <t>01:32.70L</t>
  </si>
  <si>
    <t>01:18.36S</t>
  </si>
  <si>
    <t>01:21.12S</t>
  </si>
  <si>
    <t>01:29.10S</t>
  </si>
  <si>
    <t>F14-100 Br</t>
  </si>
  <si>
    <t>01:33.66L</t>
  </si>
  <si>
    <t>01:36.48L</t>
  </si>
  <si>
    <t>01:30.06S</t>
  </si>
  <si>
    <t>01:32.64S</t>
  </si>
  <si>
    <t>01:40.80S</t>
  </si>
  <si>
    <t>F14-100 FL</t>
  </si>
  <si>
    <t>01:19.70L</t>
  </si>
  <si>
    <t>01:23.04L</t>
  </si>
  <si>
    <t>01:34.50L</t>
  </si>
  <si>
    <t>01:17.62S</t>
  </si>
  <si>
    <t>01:32.70S</t>
  </si>
  <si>
    <t>F14-100 Fr</t>
  </si>
  <si>
    <t>01:12.84L</t>
  </si>
  <si>
    <t>01:14.40L</t>
  </si>
  <si>
    <t>01:21.00L</t>
  </si>
  <si>
    <t>01:10.76S</t>
  </si>
  <si>
    <t>01:12.48S</t>
  </si>
  <si>
    <t>01:19.20S</t>
  </si>
  <si>
    <t>F14-100 I.M</t>
  </si>
  <si>
    <t>01:20.06S</t>
  </si>
  <si>
    <t>01:24.00S</t>
  </si>
  <si>
    <t>01:30.90S</t>
  </si>
  <si>
    <t>F14-1500 Fr</t>
  </si>
  <si>
    <t>22:40.32L</t>
  </si>
  <si>
    <t>23:25.44L</t>
  </si>
  <si>
    <t>24:32.00L</t>
  </si>
  <si>
    <t>22:10.56S</t>
  </si>
  <si>
    <t>22:54.72S</t>
  </si>
  <si>
    <t>24:00.00S</t>
  </si>
  <si>
    <t>F14-200 Bk</t>
  </si>
  <si>
    <t>02:58.48L</t>
  </si>
  <si>
    <t>02:52.88S</t>
  </si>
  <si>
    <t>02:58.56S</t>
  </si>
  <si>
    <t>03:20.00S</t>
  </si>
  <si>
    <t>F14-200 Br</t>
  </si>
  <si>
    <t>03:21.12L</t>
  </si>
  <si>
    <t>03:13.52S</t>
  </si>
  <si>
    <t>F14-200 FL</t>
  </si>
  <si>
    <t>02:59.20L</t>
  </si>
  <si>
    <t>03:08.16L</t>
  </si>
  <si>
    <t>03:30.00L</t>
  </si>
  <si>
    <t>02:55.24S</t>
  </si>
  <si>
    <t>03:03.36S</t>
  </si>
  <si>
    <t>F14-200 Fr</t>
  </si>
  <si>
    <t>02:37.92L</t>
  </si>
  <si>
    <t>02:43.20L</t>
  </si>
  <si>
    <t>02:56.00L</t>
  </si>
  <si>
    <t>02:33.84S</t>
  </si>
  <si>
    <t>02:38.40S</t>
  </si>
  <si>
    <t>02:52.00S</t>
  </si>
  <si>
    <t>F14-200 I.M</t>
  </si>
  <si>
    <t>02:59.16L</t>
  </si>
  <si>
    <t>03:05.28L</t>
  </si>
  <si>
    <t>03:22.00L</t>
  </si>
  <si>
    <t>02:53.20S</t>
  </si>
  <si>
    <t>03:16.00S</t>
  </si>
  <si>
    <t>F14-400 Fr</t>
  </si>
  <si>
    <t>05:34.88L</t>
  </si>
  <si>
    <t>05:43.68L</t>
  </si>
  <si>
    <t>06:12.00L</t>
  </si>
  <si>
    <t>05:26.96S</t>
  </si>
  <si>
    <t>05:34.08S</t>
  </si>
  <si>
    <t>06:04.00S</t>
  </si>
  <si>
    <t>F14-400 I.M</t>
  </si>
  <si>
    <t>06:21.20L</t>
  </si>
  <si>
    <t>06:33.60L</t>
  </si>
  <si>
    <t>06:10.72S</t>
  </si>
  <si>
    <t>06:22.08S</t>
  </si>
  <si>
    <t>06:56.00S</t>
  </si>
  <si>
    <t>F14-50 Bk</t>
  </si>
  <si>
    <t>00:38.79L</t>
  </si>
  <si>
    <t>00:39.84L</t>
  </si>
  <si>
    <t>00:43.60L</t>
  </si>
  <si>
    <t>00:37.31S</t>
  </si>
  <si>
    <t>F14-50 Br</t>
  </si>
  <si>
    <t>00:42.96L</t>
  </si>
  <si>
    <t>00:44.40L</t>
  </si>
  <si>
    <t>00:48.40L</t>
  </si>
  <si>
    <t>00:41.21S</t>
  </si>
  <si>
    <t>00:42.48S</t>
  </si>
  <si>
    <t>F14-50 FL</t>
  </si>
  <si>
    <t>00:36.08L</t>
  </si>
  <si>
    <t>00:41.60L</t>
  </si>
  <si>
    <t>00:35.08S</t>
  </si>
  <si>
    <t>00:40.80S</t>
  </si>
  <si>
    <t>F14-50 Fr</t>
  </si>
  <si>
    <t>00:33.29L</t>
  </si>
  <si>
    <t>00:34.32L</t>
  </si>
  <si>
    <t>00:37.60L</t>
  </si>
  <si>
    <t>00:32.28S</t>
  </si>
  <si>
    <t>00:33.12S</t>
  </si>
  <si>
    <t>00:36.80S</t>
  </si>
  <si>
    <t>F14-800 Fr</t>
  </si>
  <si>
    <t>11:32.80L</t>
  </si>
  <si>
    <t>11:54.24L</t>
  </si>
  <si>
    <t>13:12.00L</t>
  </si>
  <si>
    <t>11:18.08S</t>
  </si>
  <si>
    <t>11:38.88S</t>
  </si>
  <si>
    <t>12:56.00S</t>
  </si>
  <si>
    <t>F15-100 Bk</t>
  </si>
  <si>
    <t>01:19.72L</t>
  </si>
  <si>
    <t>01:16.62S</t>
  </si>
  <si>
    <t>01:19.68S</t>
  </si>
  <si>
    <t>01:26.40S</t>
  </si>
  <si>
    <t>F15-100 Br</t>
  </si>
  <si>
    <t>01:31.58L</t>
  </si>
  <si>
    <t>01:34.08L</t>
  </si>
  <si>
    <t>01:28.06S</t>
  </si>
  <si>
    <t>01:30.72S</t>
  </si>
  <si>
    <t>F15-100 FL</t>
  </si>
  <si>
    <t>01:17.84L</t>
  </si>
  <si>
    <t>01:21.12L</t>
  </si>
  <si>
    <t>01:28.20L</t>
  </si>
  <si>
    <t>01:15.76S</t>
  </si>
  <si>
    <t>F15-100 Fr</t>
  </si>
  <si>
    <t>01:11.20L</t>
  </si>
  <si>
    <t>01:13.44L</t>
  </si>
  <si>
    <t>01:18.30L</t>
  </si>
  <si>
    <t>01:09.22S</t>
  </si>
  <si>
    <t>01:11.04S</t>
  </si>
  <si>
    <t>01:16.50S</t>
  </si>
  <si>
    <t>F15-100 I.M</t>
  </si>
  <si>
    <t>01:18.24S</t>
  </si>
  <si>
    <t>01:25.50S</t>
  </si>
  <si>
    <t>F15-1500 Fr</t>
  </si>
  <si>
    <t>22:03.20L</t>
  </si>
  <si>
    <t>22:47.04L</t>
  </si>
  <si>
    <t>23:28.00L</t>
  </si>
  <si>
    <t>21:33.76S</t>
  </si>
  <si>
    <t>22:16.32S</t>
  </si>
  <si>
    <t>23:12.00S</t>
  </si>
  <si>
    <t>F15-200 Bk</t>
  </si>
  <si>
    <t>02:53.52L</t>
  </si>
  <si>
    <t>02:59.52L</t>
  </si>
  <si>
    <t>03:16.00L</t>
  </si>
  <si>
    <t>02:48.08S</t>
  </si>
  <si>
    <t>02:53.76S</t>
  </si>
  <si>
    <t>03:10.00S</t>
  </si>
  <si>
    <t>F15-200 Br</t>
  </si>
  <si>
    <t>03:16.68L</t>
  </si>
  <si>
    <t>03:22.56L</t>
  </si>
  <si>
    <t>03:46.00L</t>
  </si>
  <si>
    <t>03:09.20S</t>
  </si>
  <si>
    <t>03:14.88S</t>
  </si>
  <si>
    <t>F15-200 FL</t>
  </si>
  <si>
    <t>02:54.76L</t>
  </si>
  <si>
    <t>03:03.36L</t>
  </si>
  <si>
    <t>02:50.84S</t>
  </si>
  <si>
    <t>02:59.52S</t>
  </si>
  <si>
    <t>F15-200 Fr</t>
  </si>
  <si>
    <t>02:34.24L</t>
  </si>
  <si>
    <t>02:38.40L</t>
  </si>
  <si>
    <t>02:52.00L</t>
  </si>
  <si>
    <t>02:30.28S</t>
  </si>
  <si>
    <t>02:34.56S</t>
  </si>
  <si>
    <t>02:48.00S</t>
  </si>
  <si>
    <t>F15-200 I.M</t>
  </si>
  <si>
    <t>02:55.08L</t>
  </si>
  <si>
    <t>03:10.00L</t>
  </si>
  <si>
    <t>02:49.28S</t>
  </si>
  <si>
    <t>02:54.72S</t>
  </si>
  <si>
    <t>03:08.00S</t>
  </si>
  <si>
    <t>F15-400 Fr</t>
  </si>
  <si>
    <t>05:27.76L</t>
  </si>
  <si>
    <t>05:36.00L</t>
  </si>
  <si>
    <t>05:56.00L</t>
  </si>
  <si>
    <t>05:20.08S</t>
  </si>
  <si>
    <t>05:28.32S</t>
  </si>
  <si>
    <t>05:48.00S</t>
  </si>
  <si>
    <t>F15-400 I.M</t>
  </si>
  <si>
    <t>06:12.64L</t>
  </si>
  <si>
    <t>06:24.00L</t>
  </si>
  <si>
    <t>06:02.40S</t>
  </si>
  <si>
    <t>06:12.48S</t>
  </si>
  <si>
    <t>06:40.00S</t>
  </si>
  <si>
    <t>F15-50 Bk</t>
  </si>
  <si>
    <t>00:38.02L</t>
  </si>
  <si>
    <t>00:39.12L</t>
  </si>
  <si>
    <t>00:42.00L</t>
  </si>
  <si>
    <t>00:36.55S</t>
  </si>
  <si>
    <t>00:37.68S</t>
  </si>
  <si>
    <t>00:40.40S</t>
  </si>
  <si>
    <t>F15-50 Br</t>
  </si>
  <si>
    <t>00:42.18L</t>
  </si>
  <si>
    <t>00:43.44L</t>
  </si>
  <si>
    <t>00:46.80L</t>
  </si>
  <si>
    <t>00:40.47S</t>
  </si>
  <si>
    <t>00:41.76S</t>
  </si>
  <si>
    <t>00:45.20S</t>
  </si>
  <si>
    <t>F15-50 FL</t>
  </si>
  <si>
    <t>00:35.43L</t>
  </si>
  <si>
    <t>00:36.72L</t>
  </si>
  <si>
    <t>00:34.46S</t>
  </si>
  <si>
    <t>00:35.52S</t>
  </si>
  <si>
    <t>F15-50 Fr</t>
  </si>
  <si>
    <t>00:32.66L</t>
  </si>
  <si>
    <t>00:33.60L</t>
  </si>
  <si>
    <t>00:36.00L</t>
  </si>
  <si>
    <t>00:31.67S</t>
  </si>
  <si>
    <t>00:32.40S</t>
  </si>
  <si>
    <t>00:35.20S</t>
  </si>
  <si>
    <t>F15-800 Fr</t>
  </si>
  <si>
    <t>11:17.60L</t>
  </si>
  <si>
    <t>11:38.88L</t>
  </si>
  <si>
    <t>12:24.00L</t>
  </si>
  <si>
    <t>11:03.36S</t>
  </si>
  <si>
    <t>11:23.52S</t>
  </si>
  <si>
    <t>12:08.00S</t>
  </si>
  <si>
    <t>F16-100 Bk</t>
  </si>
  <si>
    <t>01:18.08L</t>
  </si>
  <si>
    <t>01:27.30L</t>
  </si>
  <si>
    <t>01:15.06S</t>
  </si>
  <si>
    <t>01:24.60S</t>
  </si>
  <si>
    <t>F16-100 Br</t>
  </si>
  <si>
    <t>01:29.70L</t>
  </si>
  <si>
    <t>01:32.64L</t>
  </si>
  <si>
    <t>01:39.90L</t>
  </si>
  <si>
    <t>01:26.18S</t>
  </si>
  <si>
    <t>01:28.80S</t>
  </si>
  <si>
    <t>F16-100 FL</t>
  </si>
  <si>
    <t>01:16.16L</t>
  </si>
  <si>
    <t>01:26.40L</t>
  </si>
  <si>
    <t>01:14.16S</t>
  </si>
  <si>
    <t>01:17.28S</t>
  </si>
  <si>
    <t>F16-100 Fr</t>
  </si>
  <si>
    <t>01:09.76L</t>
  </si>
  <si>
    <t>01:11.52L</t>
  </si>
  <si>
    <t>01:15.60L</t>
  </si>
  <si>
    <t>01:07.80S</t>
  </si>
  <si>
    <t>01:09.60S</t>
  </si>
  <si>
    <t>01:13.80S</t>
  </si>
  <si>
    <t>F16-100 I.M</t>
  </si>
  <si>
    <t>01:16.66S</t>
  </si>
  <si>
    <t>F16-1500 Fr</t>
  </si>
  <si>
    <t>21:31.84L</t>
  </si>
  <si>
    <t>22:16.32L</t>
  </si>
  <si>
    <t>22:56.00L</t>
  </si>
  <si>
    <t>21:02.72S</t>
  </si>
  <si>
    <t>21:45.60S</t>
  </si>
  <si>
    <t>22:40.00S</t>
  </si>
  <si>
    <t>F16-200 Bk</t>
  </si>
  <si>
    <t>02:49.24L</t>
  </si>
  <si>
    <t>02:54.72L</t>
  </si>
  <si>
    <t>03:06.00L</t>
  </si>
  <si>
    <t>02:43.92S</t>
  </si>
  <si>
    <t>02:49.92S</t>
  </si>
  <si>
    <t>03:02.00S</t>
  </si>
  <si>
    <t>F16-200 Br</t>
  </si>
  <si>
    <t>03:12.68L</t>
  </si>
  <si>
    <t>03:18.72L</t>
  </si>
  <si>
    <t>03:05.40S</t>
  </si>
  <si>
    <t>03:32.00S</t>
  </si>
  <si>
    <t>F16-200 FL</t>
  </si>
  <si>
    <t>02:50.92L</t>
  </si>
  <si>
    <t>03:12.00L</t>
  </si>
  <si>
    <t>02:47.04S</t>
  </si>
  <si>
    <t>F16-200 Fr</t>
  </si>
  <si>
    <t>02:31.00L</t>
  </si>
  <si>
    <t>02:35.52L</t>
  </si>
  <si>
    <t>02:46.00L</t>
  </si>
  <si>
    <t>02:27.04S</t>
  </si>
  <si>
    <t>02:31.68S</t>
  </si>
  <si>
    <t>02:42.00S</t>
  </si>
  <si>
    <t>F16-200 I.M</t>
  </si>
  <si>
    <t>02:51.52L</t>
  </si>
  <si>
    <t>02:56.64L</t>
  </si>
  <si>
    <t>03:08.00L</t>
  </si>
  <si>
    <t>02:45.88S</t>
  </si>
  <si>
    <t>02:50.88S</t>
  </si>
  <si>
    <t>F16-400 Fr</t>
  </si>
  <si>
    <t>05:21.52L</t>
  </si>
  <si>
    <t>05:28.32L</t>
  </si>
  <si>
    <t>05:48.00L</t>
  </si>
  <si>
    <t>05:14.00S</t>
  </si>
  <si>
    <t>05:20.64S</t>
  </si>
  <si>
    <t>05:40.00S</t>
  </si>
  <si>
    <t>F16-400 I.M</t>
  </si>
  <si>
    <t>06:05.04L</t>
  </si>
  <si>
    <t>06:16.32L</t>
  </si>
  <si>
    <t>06:40.00L</t>
  </si>
  <si>
    <t>05:55.12S</t>
  </si>
  <si>
    <t>06:04.80S</t>
  </si>
  <si>
    <t>06:20.00S</t>
  </si>
  <si>
    <t>F16-50 Bk</t>
  </si>
  <si>
    <t>00:37.35L</t>
  </si>
  <si>
    <t>00:40.40L</t>
  </si>
  <si>
    <t>00:35.90S</t>
  </si>
  <si>
    <t>00:36.96S</t>
  </si>
  <si>
    <t>00:39.20S</t>
  </si>
  <si>
    <t>F16-50 Br</t>
  </si>
  <si>
    <t>00:41.46L</t>
  </si>
  <si>
    <t>00:42.72L</t>
  </si>
  <si>
    <t>00:46.00L</t>
  </si>
  <si>
    <t>00:39.78S</t>
  </si>
  <si>
    <t>00:44.40S</t>
  </si>
  <si>
    <t>F16-50 FL</t>
  </si>
  <si>
    <t>00:34.83L</t>
  </si>
  <si>
    <t>00:35.76L</t>
  </si>
  <si>
    <t>00:33.88S</t>
  </si>
  <si>
    <t>00:34.80S</t>
  </si>
  <si>
    <t>00:38.00S</t>
  </si>
  <si>
    <t>F16-50 Fr</t>
  </si>
  <si>
    <t>00:32.09L</t>
  </si>
  <si>
    <t>00:32.88L</t>
  </si>
  <si>
    <t>00:34.80L</t>
  </si>
  <si>
    <t>00:31.12S</t>
  </si>
  <si>
    <t>00:31.92S</t>
  </si>
  <si>
    <t>00:34.00S</t>
  </si>
  <si>
    <t>F16-800 Fr</t>
  </si>
  <si>
    <t>11:04.48L</t>
  </si>
  <si>
    <t>11:23.52L</t>
  </si>
  <si>
    <t>11:44.00L</t>
  </si>
  <si>
    <t>10:50.72S</t>
  </si>
  <si>
    <t>11:08.16S</t>
  </si>
  <si>
    <t>M11-100 Bk</t>
  </si>
  <si>
    <t>M</t>
  </si>
  <si>
    <t>01:26.30L</t>
  </si>
  <si>
    <t>01:48.90L</t>
  </si>
  <si>
    <t>01:22.48S</t>
  </si>
  <si>
    <t>M11-100 Br</t>
  </si>
  <si>
    <t>01:40.74L</t>
  </si>
  <si>
    <t>01:44.64L</t>
  </si>
  <si>
    <t>01:57.90L</t>
  </si>
  <si>
    <t>01:35.90S</t>
  </si>
  <si>
    <t>01:39.36S</t>
  </si>
  <si>
    <t>01:52.50S</t>
  </si>
  <si>
    <t>M11-100 FL</t>
  </si>
  <si>
    <t>01:25.80L</t>
  </si>
  <si>
    <t>01:25.92S</t>
  </si>
  <si>
    <t>01:46.20S</t>
  </si>
  <si>
    <t>M11-100 Fr</t>
  </si>
  <si>
    <t>01:15.62L</t>
  </si>
  <si>
    <t>01:19.20L</t>
  </si>
  <si>
    <t>01:30.00L</t>
  </si>
  <si>
    <t>01:12.76S</t>
  </si>
  <si>
    <t>01:16.32S</t>
  </si>
  <si>
    <t>M11-100 I.M</t>
  </si>
  <si>
    <t>01:53.40S</t>
  </si>
  <si>
    <t>M11-1500 Fr</t>
  </si>
  <si>
    <t>24:04.16L</t>
  </si>
  <si>
    <t>25:05.28L</t>
  </si>
  <si>
    <t>23:16.48S</t>
  </si>
  <si>
    <t>24:11.52S</t>
  </si>
  <si>
    <t>26:56.00S</t>
  </si>
  <si>
    <t>M11-200 Bk</t>
  </si>
  <si>
    <t>03:04.24L</t>
  </si>
  <si>
    <t>03:15.84L</t>
  </si>
  <si>
    <t>03:56.00L</t>
  </si>
  <si>
    <t>02:56.04S</t>
  </si>
  <si>
    <t>03:07.20S</t>
  </si>
  <si>
    <t>03:46.00S</t>
  </si>
  <si>
    <t>M11-200 Br</t>
  </si>
  <si>
    <t>03:40.52L</t>
  </si>
  <si>
    <t>03:48.48L</t>
  </si>
  <si>
    <t>04:26.00L</t>
  </si>
  <si>
    <t>03:30.40S</t>
  </si>
  <si>
    <t>03:37.92S</t>
  </si>
  <si>
    <t>M11-200 FL</t>
  </si>
  <si>
    <t>03:15.16L</t>
  </si>
  <si>
    <t>03:23.52L</t>
  </si>
  <si>
    <t>04:04.00L</t>
  </si>
  <si>
    <t>03:08.24S</t>
  </si>
  <si>
    <t>03:56.00S</t>
  </si>
  <si>
    <t>M11-200 Fr</t>
  </si>
  <si>
    <t>02:42.00L</t>
  </si>
  <si>
    <t>02:51.84L</t>
  </si>
  <si>
    <t>02:36.96S</t>
  </si>
  <si>
    <t>02:46.08S</t>
  </si>
  <si>
    <t>M11-200 I.M</t>
  </si>
  <si>
    <t>03:07.48L</t>
  </si>
  <si>
    <t>04:16.00L</t>
  </si>
  <si>
    <t>03:00.12S</t>
  </si>
  <si>
    <t>03:10.08S</t>
  </si>
  <si>
    <t>M11-400 Fr</t>
  </si>
  <si>
    <t>05:53.76L</t>
  </si>
  <si>
    <t>06:10.56L</t>
  </si>
  <si>
    <t>07:16.00L</t>
  </si>
  <si>
    <t>05:41.76S</t>
  </si>
  <si>
    <t>05:59.04S</t>
  </si>
  <si>
    <t>07:04.00S</t>
  </si>
  <si>
    <t>M11-400 I.M</t>
  </si>
  <si>
    <t>06:58.96L</t>
  </si>
  <si>
    <t>07:12.00L</t>
  </si>
  <si>
    <t>08:48.00L</t>
  </si>
  <si>
    <t>06:45.20S</t>
  </si>
  <si>
    <t>06:58.56S</t>
  </si>
  <si>
    <t>M11-50 Bk</t>
  </si>
  <si>
    <t>00:39.16L</t>
  </si>
  <si>
    <t>00:41.76L</t>
  </si>
  <si>
    <t>00:48.80L</t>
  </si>
  <si>
    <t>00:37.35S</t>
  </si>
  <si>
    <t>M11-50 Br</t>
  </si>
  <si>
    <t>00:42.75L</t>
  </si>
  <si>
    <t>00:45.84L</t>
  </si>
  <si>
    <t>00:57.60L</t>
  </si>
  <si>
    <t>00:40.61S</t>
  </si>
  <si>
    <t>00:43.44S</t>
  </si>
  <si>
    <t>00:54.40S</t>
  </si>
  <si>
    <t>M11-50 FL</t>
  </si>
  <si>
    <t>00:37.01L</t>
  </si>
  <si>
    <t>00:35.89S</t>
  </si>
  <si>
    <t>00:48.40S</t>
  </si>
  <si>
    <t>M11-50 Fr</t>
  </si>
  <si>
    <t>00:34.22L</t>
  </si>
  <si>
    <t>00:41.20L</t>
  </si>
  <si>
    <t>00:33.20S</t>
  </si>
  <si>
    <t>00:34.56S</t>
  </si>
  <si>
    <t>00:40.00S</t>
  </si>
  <si>
    <t>M11-800 Fr</t>
  </si>
  <si>
    <t>12:25.28L</t>
  </si>
  <si>
    <t>12:59.52L</t>
  </si>
  <si>
    <t>15:04.00L</t>
  </si>
  <si>
    <t>12:03.52S</t>
  </si>
  <si>
    <t>12:36.48S</t>
  </si>
  <si>
    <t>14:40.00S</t>
  </si>
  <si>
    <t>M12-100 Bk</t>
  </si>
  <si>
    <t>01:23.36L</t>
  </si>
  <si>
    <t>01:27.36L</t>
  </si>
  <si>
    <t>01:38.10S</t>
  </si>
  <si>
    <t>M12-100 Br</t>
  </si>
  <si>
    <t>01:36.76L</t>
  </si>
  <si>
    <t>01:40.80L</t>
  </si>
  <si>
    <t>01:53.40L</t>
  </si>
  <si>
    <t>01:32.02S</t>
  </si>
  <si>
    <t>M12-100 FL</t>
  </si>
  <si>
    <t>01:22.36L</t>
  </si>
  <si>
    <t>01:43.50L</t>
  </si>
  <si>
    <t>01:19.16S</t>
  </si>
  <si>
    <t>01:22.56S</t>
  </si>
  <si>
    <t>01:39.90S</t>
  </si>
  <si>
    <t>M12-100 Fr</t>
  </si>
  <si>
    <t>01:13.26L</t>
  </si>
  <si>
    <t>01:16.32L</t>
  </si>
  <si>
    <t>01:10.44S</t>
  </si>
  <si>
    <t>01:13.44S</t>
  </si>
  <si>
    <t>M12-100 I.M</t>
  </si>
  <si>
    <t>01:19.88S</t>
  </si>
  <si>
    <t>M12-1500 Fr</t>
  </si>
  <si>
    <t>23:14.24L</t>
  </si>
  <si>
    <t>24:03.84L</t>
  </si>
  <si>
    <t>26:24.00L</t>
  </si>
  <si>
    <t>22:28.16S</t>
  </si>
  <si>
    <t>23:17.76S</t>
  </si>
  <si>
    <t>25:36.00S</t>
  </si>
  <si>
    <t>M12-200 Bk</t>
  </si>
  <si>
    <t>02:58.88L</t>
  </si>
  <si>
    <t>03:48.00L</t>
  </si>
  <si>
    <t>02:51.04S</t>
  </si>
  <si>
    <t>03:01.44S</t>
  </si>
  <si>
    <t>M12-200 Br</t>
  </si>
  <si>
    <t>03:31.52L</t>
  </si>
  <si>
    <t>03:38.88L</t>
  </si>
  <si>
    <t>03:21.64S</t>
  </si>
  <si>
    <t>03:29.28S</t>
  </si>
  <si>
    <t>03:54.00S</t>
  </si>
  <si>
    <t>M12-200 FL</t>
  </si>
  <si>
    <t>03:06.72L</t>
  </si>
  <si>
    <t>03:14.88L</t>
  </si>
  <si>
    <t>02:59.96S</t>
  </si>
  <si>
    <t>M12-200 Fr</t>
  </si>
  <si>
    <t>02:37.52L</t>
  </si>
  <si>
    <t>02:46.08L</t>
  </si>
  <si>
    <t>03:20.00L</t>
  </si>
  <si>
    <t>02:32.48S</t>
  </si>
  <si>
    <t>02:40.32S</t>
  </si>
  <si>
    <t>M12-200 I.M</t>
  </si>
  <si>
    <t>03:01.48L</t>
  </si>
  <si>
    <t>04:06.00L</t>
  </si>
  <si>
    <t>02:54.48S</t>
  </si>
  <si>
    <t>M12-400 Fr</t>
  </si>
  <si>
    <t>05:42.56L</t>
  </si>
  <si>
    <t>05:59.04L</t>
  </si>
  <si>
    <t>06:56.00L</t>
  </si>
  <si>
    <t>05:30.72S</t>
  </si>
  <si>
    <t>05:47.52S</t>
  </si>
  <si>
    <t>M12-400 I.M</t>
  </si>
  <si>
    <t>06:41.60L</t>
  </si>
  <si>
    <t>06:54.72L</t>
  </si>
  <si>
    <t>08:16.00L</t>
  </si>
  <si>
    <t>06:28.24S</t>
  </si>
  <si>
    <t>06:39.36S</t>
  </si>
  <si>
    <t>M12-50 Bk</t>
  </si>
  <si>
    <t>00:38.30L</t>
  </si>
  <si>
    <t>00:40.56L</t>
  </si>
  <si>
    <t>00:36.56S</t>
  </si>
  <si>
    <t>M12-50 Br</t>
  </si>
  <si>
    <t>00:41.74L</t>
  </si>
  <si>
    <t>00:44.64L</t>
  </si>
  <si>
    <t>00:54.40L</t>
  </si>
  <si>
    <t>00:39.65S</t>
  </si>
  <si>
    <t>00:51.60S</t>
  </si>
  <si>
    <t>M12-50 FL</t>
  </si>
  <si>
    <t>00:36.03L</t>
  </si>
  <si>
    <t>00:37.92L</t>
  </si>
  <si>
    <t>00:34.94S</t>
  </si>
  <si>
    <t>00:36.48S</t>
  </si>
  <si>
    <t>M12-50 Fr</t>
  </si>
  <si>
    <t>00:33.27L</t>
  </si>
  <si>
    <t>00:33.60S</t>
  </si>
  <si>
    <t>M12-800 Fr</t>
  </si>
  <si>
    <t>11:58.08L</t>
  </si>
  <si>
    <t>12:32.64L</t>
  </si>
  <si>
    <t>11:37.44S</t>
  </si>
  <si>
    <t>12:09.60S</t>
  </si>
  <si>
    <t>14:00.00S</t>
  </si>
  <si>
    <t>M13-100 Bk</t>
  </si>
  <si>
    <t>01:20.72L</t>
  </si>
  <si>
    <t>01:35.40L</t>
  </si>
  <si>
    <t>01:17.14S</t>
  </si>
  <si>
    <t>01:31.80S</t>
  </si>
  <si>
    <t>M13-100 Br</t>
  </si>
  <si>
    <t>01:33.18L</t>
  </si>
  <si>
    <t>01:45.30L</t>
  </si>
  <si>
    <t>01:28.66S</t>
  </si>
  <si>
    <t>M13-100 FL</t>
  </si>
  <si>
    <t>01:19.30L</t>
  </si>
  <si>
    <t>01:36.30L</t>
  </si>
  <si>
    <t>01:16.20S</t>
  </si>
  <si>
    <t>M13-100 Fr</t>
  </si>
  <si>
    <t>01:11.12L</t>
  </si>
  <si>
    <t>01:08.42S</t>
  </si>
  <si>
    <t>01:20.10S</t>
  </si>
  <si>
    <t>M13-100 I.M</t>
  </si>
  <si>
    <t>01:17.44S</t>
  </si>
  <si>
    <t>M13-1500 Fr</t>
  </si>
  <si>
    <t>22:29.76L</t>
  </si>
  <si>
    <t>23:10.08L</t>
  </si>
  <si>
    <t>21:44.64S</t>
  </si>
  <si>
    <t>22:24.00S</t>
  </si>
  <si>
    <t>24:48.00S</t>
  </si>
  <si>
    <t>M13-200 Bk</t>
  </si>
  <si>
    <t>02:54.08L</t>
  </si>
  <si>
    <t>02:46.36S</t>
  </si>
  <si>
    <t>03:18.00S</t>
  </si>
  <si>
    <t>M13-200 Br</t>
  </si>
  <si>
    <t>03:23.56L</t>
  </si>
  <si>
    <t>03:31.20L</t>
  </si>
  <si>
    <t>03:14.24S</t>
  </si>
  <si>
    <t>03:21.60S</t>
  </si>
  <si>
    <t>M13-200 FL</t>
  </si>
  <si>
    <t>02:59.32L</t>
  </si>
  <si>
    <t>03:07.20L</t>
  </si>
  <si>
    <t>03:36.00L</t>
  </si>
  <si>
    <t>03:00.48S</t>
  </si>
  <si>
    <t>03:30.00S</t>
  </si>
  <si>
    <t>M13-200 Fr</t>
  </si>
  <si>
    <t>02:33.48L</t>
  </si>
  <si>
    <t>02:41.28L</t>
  </si>
  <si>
    <t>02:28.56S</t>
  </si>
  <si>
    <t>02:35.52S</t>
  </si>
  <si>
    <t>M13-200 I.M</t>
  </si>
  <si>
    <t>02:56.12L</t>
  </si>
  <si>
    <t>02:49.16S</t>
  </si>
  <si>
    <t>03:24.00S</t>
  </si>
  <si>
    <t>M13-400 Fr</t>
  </si>
  <si>
    <t>05:32.48L</t>
  </si>
  <si>
    <t>05:47.52L</t>
  </si>
  <si>
    <t>05:21.20S</t>
  </si>
  <si>
    <t>05:36.00S</t>
  </si>
  <si>
    <t>M13-400 I.M</t>
  </si>
  <si>
    <t>06:26.48L</t>
  </si>
  <si>
    <t>06:37.44L</t>
  </si>
  <si>
    <t>07:44.00L</t>
  </si>
  <si>
    <t>06:13.60S</t>
  </si>
  <si>
    <t>06:25.92S</t>
  </si>
  <si>
    <t>M13-50 Bk</t>
  </si>
  <si>
    <t>00:37.46L</t>
  </si>
  <si>
    <t>00:39.36L</t>
  </si>
  <si>
    <t>00:35.77S</t>
  </si>
  <si>
    <t>00:37.20S</t>
  </si>
  <si>
    <t>00:42.40S</t>
  </si>
  <si>
    <t>M13-50 Br</t>
  </si>
  <si>
    <t>00:40.77L</t>
  </si>
  <si>
    <t>00:43.20L</t>
  </si>
  <si>
    <t>00:49.60L</t>
  </si>
  <si>
    <t>00:38.74S</t>
  </si>
  <si>
    <t>00:46.80S</t>
  </si>
  <si>
    <t>M13-50 FL</t>
  </si>
  <si>
    <t>00:35.11L</t>
  </si>
  <si>
    <t>00:34.07S</t>
  </si>
  <si>
    <t>00:42.80S</t>
  </si>
  <si>
    <t>M13-50 Fr</t>
  </si>
  <si>
    <t>00:32.38L</t>
  </si>
  <si>
    <t>00:38.00L</t>
  </si>
  <si>
    <t>00:31.42S</t>
  </si>
  <si>
    <t>M13-800 Fr</t>
  </si>
  <si>
    <t>11:35.04L</t>
  </si>
  <si>
    <t>12:05.76L</t>
  </si>
  <si>
    <t>11:14.40S</t>
  </si>
  <si>
    <t>11:42.72S</t>
  </si>
  <si>
    <t>13:12.00S</t>
  </si>
  <si>
    <t>M14-100 Bk</t>
  </si>
  <si>
    <t>01:18.38L</t>
  </si>
  <si>
    <t>01:21.60L</t>
  </si>
  <si>
    <t>01:30.90L</t>
  </si>
  <si>
    <t>01:14.92S</t>
  </si>
  <si>
    <t>M14-100 Br</t>
  </si>
  <si>
    <t>01:30.02L</t>
  </si>
  <si>
    <t>01:33.12L</t>
  </si>
  <si>
    <t>01:28.32S</t>
  </si>
  <si>
    <t>01:35.40S</t>
  </si>
  <si>
    <t>M14-100 FL</t>
  </si>
  <si>
    <t>01:16.58L</t>
  </si>
  <si>
    <t>01:13.62S</t>
  </si>
  <si>
    <t>M14-100 Fr</t>
  </si>
  <si>
    <t>01:09.20L</t>
  </si>
  <si>
    <t>01:20.10L</t>
  </si>
  <si>
    <t>01:06.56S</t>
  </si>
  <si>
    <t>01:08.64S</t>
  </si>
  <si>
    <t>01:17.40S</t>
  </si>
  <si>
    <t>M14-100 I.M</t>
  </si>
  <si>
    <t>01:15.42S</t>
  </si>
  <si>
    <t>01:30.00S</t>
  </si>
  <si>
    <t>M14-1500 Fr</t>
  </si>
  <si>
    <t>21:51.04L</t>
  </si>
  <si>
    <t>22:24.00L</t>
  </si>
  <si>
    <t>24:16.00L</t>
  </si>
  <si>
    <t>21:07.52S</t>
  </si>
  <si>
    <t>21:37.92S</t>
  </si>
  <si>
    <t>23:28.00S</t>
  </si>
  <si>
    <t>M14-200 Bk</t>
  </si>
  <si>
    <t>02:49.76L</t>
  </si>
  <si>
    <t>02:57.60L</t>
  </si>
  <si>
    <t>02:42.24S</t>
  </si>
  <si>
    <t>M14-200 Br</t>
  </si>
  <si>
    <t>03:16.52L</t>
  </si>
  <si>
    <t>03:07.32S</t>
  </si>
  <si>
    <t>03:12.96S</t>
  </si>
  <si>
    <t>M14-200 FL</t>
  </si>
  <si>
    <t>02:52.88L</t>
  </si>
  <si>
    <t>02:46.76S</t>
  </si>
  <si>
    <t>M14-200 Fr</t>
  </si>
  <si>
    <t>02:29.84L</t>
  </si>
  <si>
    <t>02:25.08S</t>
  </si>
  <si>
    <t>02:30.72S</t>
  </si>
  <si>
    <t>M14-200 I.M</t>
  </si>
  <si>
    <t>02:51.36L</t>
  </si>
  <si>
    <t>03:24.00L</t>
  </si>
  <si>
    <t>02:44.68S</t>
  </si>
  <si>
    <t>03:12.00S</t>
  </si>
  <si>
    <t>M14-400 Fr</t>
  </si>
  <si>
    <t>05:23.68L</t>
  </si>
  <si>
    <t>05:34.08L</t>
  </si>
  <si>
    <t>06:16.00L</t>
  </si>
  <si>
    <t>05:12.88S</t>
  </si>
  <si>
    <t>05:24.48S</t>
  </si>
  <si>
    <t>M14-400 I.M</t>
  </si>
  <si>
    <t>06:13.52L</t>
  </si>
  <si>
    <t>06:00.80S</t>
  </si>
  <si>
    <t>06:48.00S</t>
  </si>
  <si>
    <t>M14-50 Bk</t>
  </si>
  <si>
    <t>00:36.68L</t>
  </si>
  <si>
    <t>00:38.16L</t>
  </si>
  <si>
    <t>00:42.80L</t>
  </si>
  <si>
    <t>00:35.01S</t>
  </si>
  <si>
    <t>M14-50 Br</t>
  </si>
  <si>
    <t>00:39.88L</t>
  </si>
  <si>
    <t>00:37.88S</t>
  </si>
  <si>
    <t>M14-50 FL</t>
  </si>
  <si>
    <t>00:34.27L</t>
  </si>
  <si>
    <t>00:35.52L</t>
  </si>
  <si>
    <t>00:33.25S</t>
  </si>
  <si>
    <t>00:34.32S</t>
  </si>
  <si>
    <t>M14-50 Fr</t>
  </si>
  <si>
    <t>00:31.58L</t>
  </si>
  <si>
    <t>00:32.64L</t>
  </si>
  <si>
    <t>00:36.40L</t>
  </si>
  <si>
    <t>00:30.66S</t>
  </si>
  <si>
    <t>00:31.44S</t>
  </si>
  <si>
    <t>M14-800 Fr</t>
  </si>
  <si>
    <t>11:15.68L</t>
  </si>
  <si>
    <t>13:04.00L</t>
  </si>
  <si>
    <t>10:56.00S</t>
  </si>
  <si>
    <t>11:19.68S</t>
  </si>
  <si>
    <t>12:48.00S</t>
  </si>
  <si>
    <t>M15-100 Bk</t>
  </si>
  <si>
    <t>01:16.14L</t>
  </si>
  <si>
    <t>01:12.78S</t>
  </si>
  <si>
    <t>01:15.84S</t>
  </si>
  <si>
    <t>M15-100 Br</t>
  </si>
  <si>
    <t>01:27.02L</t>
  </si>
  <si>
    <t>01:30.24L</t>
  </si>
  <si>
    <t>01:37.20L</t>
  </si>
  <si>
    <t>01:22.76S</t>
  </si>
  <si>
    <t>M15-100 FL</t>
  </si>
  <si>
    <t>01:14.06L</t>
  </si>
  <si>
    <t>01:11.16S</t>
  </si>
  <si>
    <t>01:14.40S</t>
  </si>
  <si>
    <t>01:22.80S</t>
  </si>
  <si>
    <t>M15-100 Fr</t>
  </si>
  <si>
    <t>01:07.34L</t>
  </si>
  <si>
    <t>01:09.60L</t>
  </si>
  <si>
    <t>01:16.50L</t>
  </si>
  <si>
    <t>01:04.74S</t>
  </si>
  <si>
    <t>01:06.72S</t>
  </si>
  <si>
    <t>M15-100 I.M</t>
  </si>
  <si>
    <t>01:13.48S</t>
  </si>
  <si>
    <t>M15-1500 Fr</t>
  </si>
  <si>
    <t>21:14.24L</t>
  </si>
  <si>
    <t>21:45.60L</t>
  </si>
  <si>
    <t>20:31.68S</t>
  </si>
  <si>
    <t>21:07.20S</t>
  </si>
  <si>
    <t>M15-200 Bk</t>
  </si>
  <si>
    <t>02:45.60L</t>
  </si>
  <si>
    <t>02:38.24S</t>
  </si>
  <si>
    <t>M15-200 Br</t>
  </si>
  <si>
    <t>03:09.92L</t>
  </si>
  <si>
    <t>03:28.00L</t>
  </si>
  <si>
    <t>03:01.16S</t>
  </si>
  <si>
    <t>M15-200 FL</t>
  </si>
  <si>
    <t>02:47.00L</t>
  </si>
  <si>
    <t>02:41.04S</t>
  </si>
  <si>
    <t>03:06.00S</t>
  </si>
  <si>
    <t>M15-200 Fr</t>
  </si>
  <si>
    <t>02:26.28L</t>
  </si>
  <si>
    <t>02:31.68L</t>
  </si>
  <si>
    <t>02:21.64S</t>
  </si>
  <si>
    <t>02:26.88S</t>
  </si>
  <si>
    <t>02:38.00S</t>
  </si>
  <si>
    <t>M15-200 I.M</t>
  </si>
  <si>
    <t>02:46.80L</t>
  </si>
  <si>
    <t>02:52.80L</t>
  </si>
  <si>
    <t>02:40.36S</t>
  </si>
  <si>
    <t>M15-400 Fr</t>
  </si>
  <si>
    <t>05:15.28L</t>
  </si>
  <si>
    <t>05:26.40L</t>
  </si>
  <si>
    <t>05:44.00L</t>
  </si>
  <si>
    <t>05:04.48S</t>
  </si>
  <si>
    <t>05:14.88S</t>
  </si>
  <si>
    <t>M15-400 I.M</t>
  </si>
  <si>
    <t>06:01.60L</t>
  </si>
  <si>
    <t>06:12.48L</t>
  </si>
  <si>
    <t>06:48.00L</t>
  </si>
  <si>
    <t>05:49.52S</t>
  </si>
  <si>
    <t>06:32.00S</t>
  </si>
  <si>
    <t>M15-50 Bk</t>
  </si>
  <si>
    <t>00:35.86L</t>
  </si>
  <si>
    <t>00:34.23S</t>
  </si>
  <si>
    <t>M15-50 Br</t>
  </si>
  <si>
    <t>00:38.96L</t>
  </si>
  <si>
    <t>00:41.04L</t>
  </si>
  <si>
    <t>00:37.02S</t>
  </si>
  <si>
    <t>00:38.64S</t>
  </si>
  <si>
    <t>00:43.20S</t>
  </si>
  <si>
    <t>M15-50 FL</t>
  </si>
  <si>
    <t>00:33.44L</t>
  </si>
  <si>
    <t>00:34.56L</t>
  </si>
  <si>
    <t>00:32.43S</t>
  </si>
  <si>
    <t>00:33.36S</t>
  </si>
  <si>
    <t>M15-50 Fr</t>
  </si>
  <si>
    <t>00:30.79L</t>
  </si>
  <si>
    <t>00:31.68L</t>
  </si>
  <si>
    <t>00:35.20L</t>
  </si>
  <si>
    <t>00:29.88S</t>
  </si>
  <si>
    <t>00:30.72S</t>
  </si>
  <si>
    <t>M15-800 Fr</t>
  </si>
  <si>
    <t>10:58.24L</t>
  </si>
  <si>
    <t>12:00.00L</t>
  </si>
  <si>
    <t>10:39.04S</t>
  </si>
  <si>
    <t>11:04.32S</t>
  </si>
  <si>
    <t>11:44.00S</t>
  </si>
  <si>
    <t>M16-100 Bk</t>
  </si>
  <si>
    <t>01:14.16L</t>
  </si>
  <si>
    <t>01:17.76L</t>
  </si>
  <si>
    <t>01:21.90L</t>
  </si>
  <si>
    <t>01:10.88S</t>
  </si>
  <si>
    <t>01:18.30S</t>
  </si>
  <si>
    <t>M16-100 Br</t>
  </si>
  <si>
    <t>01:24.38L</t>
  </si>
  <si>
    <t>M16-100 FL</t>
  </si>
  <si>
    <t>01:11.84L</t>
  </si>
  <si>
    <t>01:15.36L</t>
  </si>
  <si>
    <t>01:09.02S</t>
  </si>
  <si>
    <t>01:12.00S</t>
  </si>
  <si>
    <t>M16-100 Fr</t>
  </si>
  <si>
    <t>01:05.66L</t>
  </si>
  <si>
    <t>01:07.68L</t>
  </si>
  <si>
    <t>01:12.00L</t>
  </si>
  <si>
    <t>01:03.16S</t>
  </si>
  <si>
    <t>01:05.28S</t>
  </si>
  <si>
    <t>01:09.30S</t>
  </si>
  <si>
    <t>M16-100 I.M</t>
  </si>
  <si>
    <t>01:11.66S</t>
  </si>
  <si>
    <t>M16-1500 Fr</t>
  </si>
  <si>
    <t>20:42.56L</t>
  </si>
  <si>
    <t>21:14.88L</t>
  </si>
  <si>
    <t>21:52.00L</t>
  </si>
  <si>
    <t>20:01.28S</t>
  </si>
  <si>
    <t>20:36.48S</t>
  </si>
  <si>
    <t>21:20.00S</t>
  </si>
  <si>
    <t>M16-200 Bk</t>
  </si>
  <si>
    <t>02:41.96L</t>
  </si>
  <si>
    <t>02:48.96L</t>
  </si>
  <si>
    <t>02:58.00L</t>
  </si>
  <si>
    <t>02:34.68S</t>
  </si>
  <si>
    <t>02:41.28S</t>
  </si>
  <si>
    <t>02:50.00S</t>
  </si>
  <si>
    <t>M16-200 Br</t>
  </si>
  <si>
    <t>03:04.20L</t>
  </si>
  <si>
    <t>02:55.76S</t>
  </si>
  <si>
    <t>03:02.40S</t>
  </si>
  <si>
    <t>M16-200 FL</t>
  </si>
  <si>
    <t>02:49.92L</t>
  </si>
  <si>
    <t>02:36.24S</t>
  </si>
  <si>
    <t>02:44.16S</t>
  </si>
  <si>
    <t>02:56.00S</t>
  </si>
  <si>
    <t>M16-200 Fr</t>
  </si>
  <si>
    <t>02:23.16L</t>
  </si>
  <si>
    <t>02:28.80L</t>
  </si>
  <si>
    <t>02:36.00L</t>
  </si>
  <si>
    <t>02:18.68S</t>
  </si>
  <si>
    <t>02:24.00S</t>
  </si>
  <si>
    <t>02:32.00S</t>
  </si>
  <si>
    <t>M16-200 I.M</t>
  </si>
  <si>
    <t>02:42.84L</t>
  </si>
  <si>
    <t>03:04.00L</t>
  </si>
  <si>
    <t>02:36.44S</t>
  </si>
  <si>
    <t>M16-400 Fr</t>
  </si>
  <si>
    <t>05:07.92L</t>
  </si>
  <si>
    <t>05:18.72L</t>
  </si>
  <si>
    <t>05:32.00L</t>
  </si>
  <si>
    <t>04:57.44S</t>
  </si>
  <si>
    <t>05:09.12S</t>
  </si>
  <si>
    <t>05:24.00S</t>
  </si>
  <si>
    <t>M16-400 I.M</t>
  </si>
  <si>
    <t>05:51.52L</t>
  </si>
  <si>
    <t>06:02.88L</t>
  </si>
  <si>
    <t>05:39.52S</t>
  </si>
  <si>
    <t>05:51.36S</t>
  </si>
  <si>
    <t>06:12.00S</t>
  </si>
  <si>
    <t>M16-50 Bk</t>
  </si>
  <si>
    <t>00:35.10L</t>
  </si>
  <si>
    <t>00:36.48L</t>
  </si>
  <si>
    <t>00:33.50S</t>
  </si>
  <si>
    <t>00:36.40S</t>
  </si>
  <si>
    <t>M16-50 Br</t>
  </si>
  <si>
    <t>00:38.11L</t>
  </si>
  <si>
    <t>00:40.08L</t>
  </si>
  <si>
    <t>00:36.20S</t>
  </si>
  <si>
    <t>00:41.20S</t>
  </si>
  <si>
    <t>M16-50 FL</t>
  </si>
  <si>
    <t>00:32.67L</t>
  </si>
  <si>
    <t>00:33.84L</t>
  </si>
  <si>
    <t>00:36.80L</t>
  </si>
  <si>
    <t>00:31.68S</t>
  </si>
  <si>
    <t>00:32.64S</t>
  </si>
  <si>
    <t>00:35.60S</t>
  </si>
  <si>
    <t>M16-50 Fr</t>
  </si>
  <si>
    <t>00:30.06L</t>
  </si>
  <si>
    <t>00:30.96L</t>
  </si>
  <si>
    <t>00:32.00L</t>
  </si>
  <si>
    <t>00:29.18S</t>
  </si>
  <si>
    <t>00:29.76S</t>
  </si>
  <si>
    <t>00:31.20S</t>
  </si>
  <si>
    <t>M16-800 Fr</t>
  </si>
  <si>
    <t>10:43.84L</t>
  </si>
  <si>
    <t>11:08.16L</t>
  </si>
  <si>
    <t>11:36.00L</t>
  </si>
  <si>
    <t>10:25.12S</t>
  </si>
  <si>
    <t>10:48.96S</t>
  </si>
  <si>
    <t>11:20.00S</t>
  </si>
  <si>
    <t>AAs</t>
  </si>
  <si>
    <t>As</t>
  </si>
  <si>
    <t>Bs</t>
  </si>
  <si>
    <t>M17-100 Bk</t>
  </si>
  <si>
    <t>M17-100 Br</t>
  </si>
  <si>
    <t>M17-100 FL</t>
  </si>
  <si>
    <t>M17-100 Fr</t>
  </si>
  <si>
    <t>M17-100 I.M</t>
  </si>
  <si>
    <t>M17-1500 Fr</t>
  </si>
  <si>
    <t>M17-200 Bk</t>
  </si>
  <si>
    <t>M17-200 Br</t>
  </si>
  <si>
    <t>M17-200 FL</t>
  </si>
  <si>
    <t>M17-200 Fr</t>
  </si>
  <si>
    <t>M17-200 I.M</t>
  </si>
  <si>
    <t>M17-400 Fr</t>
  </si>
  <si>
    <t>M17-400 I.M</t>
  </si>
  <si>
    <t>M17-50 Bk</t>
  </si>
  <si>
    <t>M17-50 Br</t>
  </si>
  <si>
    <t>M17-50 FL</t>
  </si>
  <si>
    <t>M17-50 Fr</t>
  </si>
  <si>
    <t>M17-800 Fr</t>
  </si>
  <si>
    <t>F17-100 Bk</t>
  </si>
  <si>
    <t>F17-100 Br</t>
  </si>
  <si>
    <t>F17-100 FL</t>
  </si>
  <si>
    <t>F17-100 Fr</t>
  </si>
  <si>
    <t>F17-100 I.M</t>
  </si>
  <si>
    <t>F17-1500 Fr</t>
  </si>
  <si>
    <t>F17-200 Bk</t>
  </si>
  <si>
    <t>F17-200 Br</t>
  </si>
  <si>
    <t>F17-200 FL</t>
  </si>
  <si>
    <t>F17-200 Fr</t>
  </si>
  <si>
    <t>F17-200 I.M</t>
  </si>
  <si>
    <t>F17-400 Fr</t>
  </si>
  <si>
    <t>F17-400 I.M</t>
  </si>
  <si>
    <t>F17-50 Bk</t>
  </si>
  <si>
    <t>F17-50 Br</t>
  </si>
  <si>
    <t>F17-50 FL</t>
  </si>
  <si>
    <t>F17-50 Fr</t>
  </si>
  <si>
    <t>F17-800 Fr</t>
  </si>
  <si>
    <t>order</t>
  </si>
  <si>
    <t>EC</t>
  </si>
  <si>
    <t>Ecs</t>
  </si>
  <si>
    <t>02:45.42S</t>
  </si>
  <si>
    <t>05:50.09S</t>
  </si>
  <si>
    <t>12:08.74S</t>
  </si>
  <si>
    <t>23:50.84S</t>
  </si>
  <si>
    <t>03:06.38S</t>
  </si>
  <si>
    <t>03:11.34S</t>
  </si>
  <si>
    <t>03:08.19S</t>
  </si>
  <si>
    <t>02:33.95S</t>
  </si>
  <si>
    <t>05:27.79S</t>
  </si>
  <si>
    <t>11:19.30S</t>
  </si>
  <si>
    <t>22:13.26S</t>
  </si>
  <si>
    <t>02:54.42S</t>
  </si>
  <si>
    <t>03:18.40S</t>
  </si>
  <si>
    <t>02:59.06S</t>
  </si>
  <si>
    <t>02:55.89S</t>
  </si>
  <si>
    <t>06:13.81S</t>
  </si>
  <si>
    <t>02:26.93S</t>
  </si>
  <si>
    <t>05:11.19S</t>
  </si>
  <si>
    <t>10:43.73S</t>
  </si>
  <si>
    <t>21:03.73S</t>
  </si>
  <si>
    <t>02:46.28S</t>
  </si>
  <si>
    <t>03:09.24S</t>
  </si>
  <si>
    <t>02:49.75S</t>
  </si>
  <si>
    <t>02:46.95S</t>
  </si>
  <si>
    <t>05:56.63S</t>
  </si>
  <si>
    <t>0:30.54S</t>
  </si>
  <si>
    <t>01:06.04S</t>
  </si>
  <si>
    <t>02:22.94S</t>
  </si>
  <si>
    <t>05:01.67S</t>
  </si>
  <si>
    <t>10:28.11S</t>
  </si>
  <si>
    <t>20:32.33S</t>
  </si>
  <si>
    <t>00:35.94S</t>
  </si>
  <si>
    <t>01:14.31S</t>
  </si>
  <si>
    <t>02:40.58S</t>
  </si>
  <si>
    <t>00:39.82S</t>
  </si>
  <si>
    <t>01:25.61S</t>
  </si>
  <si>
    <t>03:03.94S</t>
  </si>
  <si>
    <t>00:33.67S</t>
  </si>
  <si>
    <t>01:12.33S</t>
  </si>
  <si>
    <t>02:41.33S</t>
  </si>
  <si>
    <t>02:42.71S</t>
  </si>
  <si>
    <t>05:45.57S</t>
  </si>
  <si>
    <t>00:00.01S</t>
  </si>
  <si>
    <t>02:49.87S</t>
  </si>
  <si>
    <t>05:58.58S</t>
  </si>
  <si>
    <t>12:35.61S</t>
  </si>
  <si>
    <t>24:03.61S</t>
  </si>
  <si>
    <t>03:12.03S</t>
  </si>
  <si>
    <t>03:38.30S</t>
  </si>
  <si>
    <t>03:17.24S</t>
  </si>
  <si>
    <t>03:13.09S</t>
  </si>
  <si>
    <t>06:51.70S</t>
  </si>
  <si>
    <t>02:35.79S</t>
  </si>
  <si>
    <t>05:28.88S</t>
  </si>
  <si>
    <t>11:33.02S</t>
  </si>
  <si>
    <t>22:04.32S</t>
  </si>
  <si>
    <t>02:56.13S</t>
  </si>
  <si>
    <t>03:20.22S</t>
  </si>
  <si>
    <t>02:57.97S</t>
  </si>
  <si>
    <t>02:57.09S</t>
  </si>
  <si>
    <t>06:17.60S</t>
  </si>
  <si>
    <t>02:22.30S</t>
  </si>
  <si>
    <t>05:04.52S</t>
  </si>
  <si>
    <t>10:27.70S</t>
  </si>
  <si>
    <t>20:21.92S</t>
  </si>
  <si>
    <t>02:42.44S</t>
  </si>
  <si>
    <t>03:04.67S</t>
  </si>
  <si>
    <t>02:44.15S</t>
  </si>
  <si>
    <t>02:41.00S</t>
  </si>
  <si>
    <t>05:46.67S</t>
  </si>
  <si>
    <t>00:28.25S</t>
  </si>
  <si>
    <t>01:01.25S</t>
  </si>
  <si>
    <t>02:13.98S</t>
  </si>
  <si>
    <t>04:47.35S</t>
  </si>
  <si>
    <t>09:50.41S</t>
  </si>
  <si>
    <t>19:11.58S</t>
  </si>
  <si>
    <t>00:33.15S</t>
  </si>
  <si>
    <t>01:09.89S</t>
  </si>
  <si>
    <t>02:31.12S</t>
  </si>
  <si>
    <t>00:36.34S</t>
  </si>
  <si>
    <t>01:19.22S</t>
  </si>
  <si>
    <t>02:52.52S</t>
  </si>
  <si>
    <t>00:30.50S</t>
  </si>
  <si>
    <t>01:07.13S</t>
  </si>
  <si>
    <t>02:32.64S</t>
  </si>
  <si>
    <t>02:32.65S</t>
  </si>
  <si>
    <t>05:26.42S</t>
  </si>
  <si>
    <t>00:27.53S</t>
  </si>
  <si>
    <t>00:59.73S</t>
  </si>
  <si>
    <t>02:10.47S</t>
  </si>
  <si>
    <t>04:38.89S</t>
  </si>
  <si>
    <t>09:39.77S</t>
  </si>
  <si>
    <t>18:47.69S</t>
  </si>
  <si>
    <t>00:32.15S</t>
  </si>
  <si>
    <t>01:08.02S</t>
  </si>
  <si>
    <t>02:27.42S</t>
  </si>
  <si>
    <t>00:35.73S</t>
  </si>
  <si>
    <t>01:16.97S</t>
  </si>
  <si>
    <t>02:48.06S</t>
  </si>
  <si>
    <t>00:29.82S</t>
  </si>
  <si>
    <t>01:05.21S</t>
  </si>
  <si>
    <t>02:27.44S</t>
  </si>
  <si>
    <t>02:28.31S</t>
  </si>
  <si>
    <t>05:17.99S</t>
  </si>
  <si>
    <t>00:26.64S</t>
  </si>
  <si>
    <t>00:57.72S</t>
  </si>
  <si>
    <t>02:05.86S</t>
  </si>
  <si>
    <t>04:30.35S</t>
  </si>
  <si>
    <t>09:30.87S</t>
  </si>
  <si>
    <t>18:13.17S</t>
  </si>
  <si>
    <t>00:31.45S</t>
  </si>
  <si>
    <t>01:05.59S</t>
  </si>
  <si>
    <t>02:22.91S</t>
  </si>
  <si>
    <t>00:35.32S</t>
  </si>
  <si>
    <t>01:14.48S</t>
  </si>
  <si>
    <t>02:42.55S</t>
  </si>
  <si>
    <t>00:29.05S</t>
  </si>
  <si>
    <t>01:02.91S</t>
  </si>
  <si>
    <t>02:21.45S</t>
  </si>
  <si>
    <t>02:22.82S</t>
  </si>
  <si>
    <t>05:08.13S</t>
  </si>
  <si>
    <t>00:00.01L</t>
  </si>
  <si>
    <t>02:53.34L</t>
  </si>
  <si>
    <t>06:07.74L</t>
  </si>
  <si>
    <t>12:51.50L</t>
  </si>
  <si>
    <t>24:33.41L</t>
  </si>
  <si>
    <t>03:15.95L</t>
  </si>
  <si>
    <t>03:42.76L</t>
  </si>
  <si>
    <t>03:21.27L</t>
  </si>
  <si>
    <t>03:17.02L</t>
  </si>
  <si>
    <t>07:00.11L</t>
  </si>
  <si>
    <t>02:38.98L</t>
  </si>
  <si>
    <t>05:37.28L</t>
  </si>
  <si>
    <t>11:47.58L</t>
  </si>
  <si>
    <t>22:31.35L</t>
  </si>
  <si>
    <t>02:59.72L</t>
  </si>
  <si>
    <t>03:24.31L</t>
  </si>
  <si>
    <t>03:01.60L</t>
  </si>
  <si>
    <t>03:00.70L</t>
  </si>
  <si>
    <t>06:25.31L</t>
  </si>
  <si>
    <t>02:25.21L</t>
  </si>
  <si>
    <t>05:10.88L</t>
  </si>
  <si>
    <t>10:40.51L</t>
  </si>
  <si>
    <t>20:46.86L</t>
  </si>
  <si>
    <t>02:45.76L</t>
  </si>
  <si>
    <t>03:08.44L</t>
  </si>
  <si>
    <t>02:47.50L</t>
  </si>
  <si>
    <t>02:44.28L</t>
  </si>
  <si>
    <t>05:54.06L</t>
  </si>
  <si>
    <t>00:28.84L</t>
  </si>
  <si>
    <t>01:02.51L</t>
  </si>
  <si>
    <t>02:16.71L</t>
  </si>
  <si>
    <t>04:53.22L</t>
  </si>
  <si>
    <t>10:02.45L</t>
  </si>
  <si>
    <t>19:35.08L</t>
  </si>
  <si>
    <t>00:33.82L</t>
  </si>
  <si>
    <t>01:11.25L</t>
  </si>
  <si>
    <t>02:34.93L</t>
  </si>
  <si>
    <t>00:37.09L</t>
  </si>
  <si>
    <t>01:20.84L</t>
  </si>
  <si>
    <t>02:56.04L</t>
  </si>
  <si>
    <t>00:31.12L</t>
  </si>
  <si>
    <t>01:08.49L</t>
  </si>
  <si>
    <t>02:35.75L</t>
  </si>
  <si>
    <t>02:35.76L</t>
  </si>
  <si>
    <t>05:33.09L</t>
  </si>
  <si>
    <t>00:28.09L</t>
  </si>
  <si>
    <t>01:00.95L</t>
  </si>
  <si>
    <t>02:13.13L</t>
  </si>
  <si>
    <t>04:44.58L</t>
  </si>
  <si>
    <t>09:51.60L</t>
  </si>
  <si>
    <t>19:10.70L</t>
  </si>
  <si>
    <t>00:32.80L</t>
  </si>
  <si>
    <t>01:09.41L</t>
  </si>
  <si>
    <t>02:30.43L</t>
  </si>
  <si>
    <t>00:36.45L</t>
  </si>
  <si>
    <t>01:18.54L</t>
  </si>
  <si>
    <t>02:51.48L</t>
  </si>
  <si>
    <t>00:30.44L</t>
  </si>
  <si>
    <t>01:06.53L</t>
  </si>
  <si>
    <t>02:30.45L</t>
  </si>
  <si>
    <t>02:31.34L</t>
  </si>
  <si>
    <t>05:24.47L</t>
  </si>
  <si>
    <t>00:27.19L</t>
  </si>
  <si>
    <t>00:58.89L</t>
  </si>
  <si>
    <t>02:08.43L</t>
  </si>
  <si>
    <t>04:35.87L</t>
  </si>
  <si>
    <t>09:42.52L</t>
  </si>
  <si>
    <t>18:35.48L</t>
  </si>
  <si>
    <t>00:32.43L</t>
  </si>
  <si>
    <t>01:06.92L</t>
  </si>
  <si>
    <t>02:25.83L</t>
  </si>
  <si>
    <t>00:36.05L</t>
  </si>
  <si>
    <t>01:16.00L</t>
  </si>
  <si>
    <t>02:45.86L</t>
  </si>
  <si>
    <t>00:29.64L</t>
  </si>
  <si>
    <t>01:04.20L</t>
  </si>
  <si>
    <t>02:24.34L</t>
  </si>
  <si>
    <t>02:25.74L</t>
  </si>
  <si>
    <t>05:14.43L</t>
  </si>
  <si>
    <t>02:48.80L</t>
  </si>
  <si>
    <t>05:57.23L</t>
  </si>
  <si>
    <t>12:23.61L</t>
  </si>
  <si>
    <t>24:20.13L</t>
  </si>
  <si>
    <t>03:10.18L</t>
  </si>
  <si>
    <t>03:36.33L</t>
  </si>
  <si>
    <t>03:15.24L</t>
  </si>
  <si>
    <t>03:13.01L</t>
  </si>
  <si>
    <t>06:50.24L</t>
  </si>
  <si>
    <t>02:37.91L</t>
  </si>
  <si>
    <t>05:35.28L</t>
  </si>
  <si>
    <t>11:36.63L</t>
  </si>
  <si>
    <t>22:47.44L</t>
  </si>
  <si>
    <t>02:57.98L</t>
  </si>
  <si>
    <t>03:22.45L</t>
  </si>
  <si>
    <t>03:02.71L</t>
  </si>
  <si>
    <t>02:59.48L</t>
  </si>
  <si>
    <t>06:21.44L</t>
  </si>
  <si>
    <t>02:29.93L</t>
  </si>
  <si>
    <t>05:18.06L</t>
  </si>
  <si>
    <t>11:00.02L</t>
  </si>
  <si>
    <t>21:34.75L</t>
  </si>
  <si>
    <t>02:49.67L</t>
  </si>
  <si>
    <t>03:13.10L</t>
  </si>
  <si>
    <t>02:53.21L</t>
  </si>
  <si>
    <t>02:50.36L</t>
  </si>
  <si>
    <t>06:03.91L</t>
  </si>
  <si>
    <t>00:31.16L</t>
  </si>
  <si>
    <t>01:07.39L</t>
  </si>
  <si>
    <t>02:25.86L</t>
  </si>
  <si>
    <t>05:09.33L</t>
  </si>
  <si>
    <t>10:41.94L</t>
  </si>
  <si>
    <t>20:58.83L</t>
  </si>
  <si>
    <t>00:36.67L</t>
  </si>
  <si>
    <t>01:15.83L</t>
  </si>
  <si>
    <t>02:43.86L</t>
  </si>
  <si>
    <t>00:40.63L</t>
  </si>
  <si>
    <t>03:07.69L</t>
  </si>
  <si>
    <t>00:34.36L</t>
  </si>
  <si>
    <t>01:14.11L</t>
  </si>
  <si>
    <t>02:45.44L</t>
  </si>
  <si>
    <t>02:46.03L</t>
  </si>
  <si>
    <t>05:52.62L</t>
  </si>
  <si>
    <t>00:30.02L</t>
  </si>
  <si>
    <t>01:04.62L</t>
  </si>
  <si>
    <t>02:19.63L</t>
  </si>
  <si>
    <t>04:57.03L</t>
  </si>
  <si>
    <t>10:14.24L</t>
  </si>
  <si>
    <t>20:06.90L</t>
  </si>
  <si>
    <t>00:35.17L</t>
  </si>
  <si>
    <t>01:12.71L</t>
  </si>
  <si>
    <t>02:37.20L</t>
  </si>
  <si>
    <t>00:38.92L</t>
  </si>
  <si>
    <t>01:23.06L</t>
  </si>
  <si>
    <t>02:59.06L</t>
  </si>
  <si>
    <t>00:32.27L</t>
  </si>
  <si>
    <t>01:10.95L</t>
  </si>
  <si>
    <t>02:38.36L</t>
  </si>
  <si>
    <t>02:38.87L</t>
  </si>
  <si>
    <t>05:38.91L</t>
  </si>
  <si>
    <t>00:29.70L</t>
  </si>
  <si>
    <t>01:03.92L</t>
  </si>
  <si>
    <t>02:18.12L</t>
  </si>
  <si>
    <t>04:53.82L</t>
  </si>
  <si>
    <t>10:07.60L</t>
  </si>
  <si>
    <t>19:53.85L</t>
  </si>
  <si>
    <t>00:34.77L</t>
  </si>
  <si>
    <t>01:11.92L</t>
  </si>
  <si>
    <t>02:35.50L</t>
  </si>
  <si>
    <t>00:38.49L</t>
  </si>
  <si>
    <t>01:22.16L</t>
  </si>
  <si>
    <t>02:57.12L</t>
  </si>
  <si>
    <t>00:31.92L</t>
  </si>
  <si>
    <t>01:10.18L</t>
  </si>
  <si>
    <t>02:36.65L</t>
  </si>
  <si>
    <t>02:37.16L</t>
  </si>
  <si>
    <t>05:35.24L</t>
  </si>
  <si>
    <t>00:29.11S</t>
  </si>
  <si>
    <t>01:02.64S</t>
  </si>
  <si>
    <t>02:15.56S</t>
  </si>
  <si>
    <t>04:47.94S</t>
  </si>
  <si>
    <t>09:55.45S</t>
  </si>
  <si>
    <t>19:29.97S</t>
  </si>
  <si>
    <t>01:10.48S</t>
  </si>
  <si>
    <t>02:32.39S</t>
  </si>
  <si>
    <t>00:37.72S</t>
  </si>
  <si>
    <t>01:20.52S</t>
  </si>
  <si>
    <t>02:53.58S</t>
  </si>
  <si>
    <t>00:31.28S</t>
  </si>
  <si>
    <t>01:08.78S</t>
  </si>
  <si>
    <t>02:33.52S</t>
  </si>
  <si>
    <t>02:34.02S</t>
  </si>
  <si>
    <t>05:28.54S</t>
  </si>
  <si>
    <t>00:29.42S</t>
  </si>
  <si>
    <t>01:03.33S</t>
  </si>
  <si>
    <t>02:16.84S</t>
  </si>
  <si>
    <t>04:51.09S</t>
  </si>
  <si>
    <t>10:01.96S</t>
  </si>
  <si>
    <t>19:42.76S</t>
  </si>
  <si>
    <t>00:34.47S</t>
  </si>
  <si>
    <t>01:11.26S</t>
  </si>
  <si>
    <t>02:34.06S</t>
  </si>
  <si>
    <t>00:38.14S</t>
  </si>
  <si>
    <t>01:21.40S</t>
  </si>
  <si>
    <t>02:55.49S</t>
  </si>
  <si>
    <t>00:31.62S</t>
  </si>
  <si>
    <t>01:09.53S</t>
  </si>
  <si>
    <t>02:35.19S</t>
  </si>
  <si>
    <t>02:35.69S</t>
  </si>
  <si>
    <t>05:32.13S</t>
  </si>
  <si>
    <t>Standards retrieved for swimmer's age groups:</t>
  </si>
  <si>
    <t>EC(LC)</t>
  </si>
  <si>
    <t>EC(SC)</t>
  </si>
  <si>
    <t>BT(LC)</t>
  </si>
  <si>
    <t>Entry
Std</t>
  </si>
  <si>
    <t>SC
Std</t>
  </si>
  <si>
    <t>LC
Std</t>
  </si>
  <si>
    <t>count
B</t>
  </si>
  <si>
    <t>Y</t>
  </si>
  <si>
    <t>N</t>
  </si>
  <si>
    <t>Display in green (Y/N)</t>
  </si>
  <si>
    <t>Display in red (Y/N)</t>
  </si>
  <si>
    <t>invit</t>
  </si>
  <si>
    <t>Examples:</t>
  </si>
  <si>
    <t>premier</t>
  </si>
  <si>
    <t>MLTC</t>
  </si>
  <si>
    <t>Notes</t>
  </si>
  <si>
    <t>MinB</t>
  </si>
  <si>
    <t>highlight name in purple</t>
  </si>
  <si>
    <t>Count
AA</t>
  </si>
  <si>
    <t>MinAA</t>
  </si>
  <si>
    <t>OpenCup</t>
  </si>
  <si>
    <r>
      <rPr>
        <b/>
        <sz val="11"/>
        <color theme="1"/>
        <rFont val="Aptos Narrow"/>
        <family val="2"/>
        <scheme val="minor"/>
      </rPr>
      <t>Instructions</t>
    </r>
    <r>
      <rPr>
        <sz val="11"/>
        <color theme="1"/>
        <rFont val="Aptos Narrow"/>
        <family val="2"/>
        <scheme val="minor"/>
      </rPr>
      <t>: - From a meet manager account on RTR set appropriate validation period to at least 5 years ago or as indicated in meet package if a qualification period is specified.
- Download validation report for all teams and copy paste the data only on the table below (skipping the first header row).
- View result tab to view which entries are meeting the standards, use the standards tab to configure which standards to highlight in red or green and indicate min number of standard per swimmer.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</si>
</sst>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11"/>
      <color rgb="FF008000"/>
      <name val="Aptos Narrow"/>
      <family val="2"/>
      <scheme val="minor"/>
    </font>
    <font>
      <b/>
      <sz val="10"/>
      <color theme="1"/>
      <name val="Arial"/>
      <family val="2"/>
    </font>
    <font>
      <sz val="10"/>
      <color theme="1"/>
      <name val="Arial"/>
      <family val="2"/>
    </font>
    <font>
      <sz val="8"/>
      <name val="Aptos Narrow"/>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bgColor indexed="64"/>
      </patternFill>
    </fill>
    <fill>
      <patternFill patternType="solid">
        <fgColor rgb="FFFF0000"/>
        <bgColor indexed="64"/>
      </patternFill>
    </fill>
    <fill>
      <patternFill patternType="solid">
        <fgColor theme="8"/>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top style="medium">
        <color rgb="FFCCCCCC"/>
      </top>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7">
    <xf numFmtId="0" fontId="0" fillId="0" borderId="0" xfId="0"/>
    <xf numFmtId="0" fontId="0" fillId="0" borderId="10" xfId="0" applyBorder="1" applyAlignment="1">
      <alignment wrapText="1"/>
    </xf>
    <xf numFmtId="0" fontId="16" fillId="0" borderId="0" xfId="0" applyFont="1"/>
    <xf numFmtId="0" fontId="0" fillId="0" borderId="0" xfId="0" applyAlignment="1">
      <alignment wrapText="1"/>
    </xf>
    <xf numFmtId="0" fontId="0" fillId="0" borderId="11" xfId="0" applyBorder="1" applyAlignment="1">
      <alignment wrapText="1"/>
    </xf>
    <xf numFmtId="0" fontId="14" fillId="0" borderId="12" xfId="0" applyFont="1" applyBorder="1" applyAlignment="1">
      <alignment wrapText="1"/>
    </xf>
    <xf numFmtId="0" fontId="18" fillId="0" borderId="12" xfId="0" applyFont="1" applyBorder="1" applyAlignment="1">
      <alignment wrapText="1"/>
    </xf>
    <xf numFmtId="0" fontId="16" fillId="0" borderId="13" xfId="0" applyFont="1" applyBorder="1" applyAlignment="1">
      <alignment wrapText="1"/>
    </xf>
    <xf numFmtId="0" fontId="16" fillId="0" borderId="14" xfId="0" applyFont="1" applyBorder="1" applyAlignment="1">
      <alignment wrapText="1"/>
    </xf>
    <xf numFmtId="0" fontId="16"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18" fillId="0" borderId="18" xfId="0" applyFont="1" applyBorder="1" applyAlignment="1">
      <alignment wrapText="1"/>
    </xf>
    <xf numFmtId="0" fontId="0" fillId="0" borderId="0" xfId="0" applyAlignment="1">
      <alignment horizontal="center" wrapText="1"/>
    </xf>
    <xf numFmtId="0" fontId="0" fillId="33" borderId="0" xfId="0" applyFill="1"/>
    <xf numFmtId="0" fontId="20" fillId="0" borderId="19" xfId="0" applyFont="1" applyBorder="1" applyAlignment="1">
      <alignment wrapText="1"/>
    </xf>
    <xf numFmtId="0" fontId="20" fillId="0" borderId="19" xfId="0" applyFont="1" applyBorder="1" applyAlignment="1">
      <alignment horizontal="right" wrapText="1"/>
    </xf>
    <xf numFmtId="0" fontId="20" fillId="0" borderId="21" xfId="0" applyFont="1" applyBorder="1" applyAlignment="1">
      <alignment wrapText="1"/>
    </xf>
    <xf numFmtId="0" fontId="20" fillId="0" borderId="20" xfId="0" applyFont="1" applyBorder="1" applyAlignment="1">
      <alignment wrapText="1"/>
    </xf>
    <xf numFmtId="0" fontId="0" fillId="0" borderId="0" xfId="0" applyAlignment="1">
      <alignment horizontal="left"/>
    </xf>
    <xf numFmtId="0" fontId="0" fillId="0" borderId="28" xfId="0" applyBorder="1"/>
    <xf numFmtId="0" fontId="17" fillId="34" borderId="28" xfId="0" applyFont="1" applyFill="1" applyBorder="1"/>
    <xf numFmtId="0" fontId="17" fillId="35" borderId="28" xfId="0" applyFont="1" applyFill="1" applyBorder="1"/>
    <xf numFmtId="0" fontId="17" fillId="36" borderId="28" xfId="0" applyFont="1" applyFill="1" applyBorder="1"/>
    <xf numFmtId="0" fontId="19" fillId="0" borderId="22" xfId="0" applyFont="1" applyBorder="1" applyAlignment="1">
      <alignment wrapText="1"/>
    </xf>
    <xf numFmtId="0" fontId="19" fillId="0" borderId="23" xfId="0" applyFont="1" applyBorder="1" applyAlignment="1">
      <alignment wrapText="1"/>
    </xf>
    <xf numFmtId="0" fontId="19" fillId="0" borderId="24" xfId="0" applyFont="1" applyBorder="1" applyAlignment="1">
      <alignment wrapText="1"/>
    </xf>
    <xf numFmtId="0" fontId="20" fillId="0" borderId="23" xfId="0" applyFont="1" applyBorder="1" applyAlignment="1">
      <alignment wrapText="1"/>
    </xf>
    <xf numFmtId="47" fontId="0" fillId="0" borderId="0" xfId="0" applyNumberFormat="1"/>
    <xf numFmtId="0" fontId="20" fillId="0" borderId="25" xfId="0" applyFont="1" applyBorder="1" applyAlignment="1">
      <alignment wrapText="1"/>
    </xf>
    <xf numFmtId="0" fontId="20" fillId="0" borderId="26" xfId="0" applyFont="1" applyBorder="1" applyAlignment="1">
      <alignment wrapText="1"/>
    </xf>
    <xf numFmtId="0" fontId="20" fillId="0" borderId="26" xfId="0" applyFont="1" applyBorder="1" applyAlignment="1">
      <alignment horizontal="right" wrapText="1"/>
    </xf>
    <xf numFmtId="0" fontId="20" fillId="0" borderId="27" xfId="0" applyFont="1" applyBorder="1" applyAlignment="1">
      <alignment wrapText="1"/>
    </xf>
    <xf numFmtId="0" fontId="0" fillId="33" borderId="28" xfId="0" applyFill="1" applyBorder="1" applyProtection="1">
      <protection locked="0"/>
    </xf>
    <xf numFmtId="0" fontId="0" fillId="33" borderId="28" xfId="0" applyFill="1" applyBorder="1" applyAlignment="1" applyProtection="1">
      <alignment horizontal="left"/>
      <protection locked="0"/>
    </xf>
    <xf numFmtId="0" fontId="0" fillId="0" borderId="0" xfId="0" applyAlignment="1">
      <alignment wrapText="1"/>
    </xf>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8">
    <dxf>
      <font>
        <b/>
        <i val="0"/>
        <color theme="0"/>
      </font>
      <fill>
        <patternFill>
          <bgColor theme="6"/>
        </patternFill>
      </fill>
    </dxf>
    <dxf>
      <font>
        <b/>
        <i val="0"/>
        <color theme="0"/>
      </font>
      <fill>
        <patternFill>
          <bgColor theme="6"/>
        </patternFill>
      </fill>
    </dxf>
    <dxf>
      <font>
        <b/>
        <i val="0"/>
        <color theme="0"/>
      </font>
      <fill>
        <patternFill>
          <bgColor theme="6"/>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theme="6"/>
        </patternFill>
      </fill>
    </dxf>
    <dxf>
      <font>
        <b/>
        <i val="0"/>
        <color theme="0"/>
      </font>
      <fill>
        <patternFill>
          <bgColor theme="6"/>
        </patternFill>
      </fill>
    </dxf>
    <dxf>
      <font>
        <b/>
        <i val="0"/>
        <color theme="0"/>
      </font>
      <fill>
        <patternFill>
          <bgColor theme="6"/>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theme="6"/>
        </patternFill>
      </fill>
    </dxf>
    <dxf>
      <font>
        <b/>
        <i val="0"/>
        <color theme="0"/>
      </font>
      <fill>
        <patternFill>
          <bgColor theme="6"/>
        </patternFill>
      </fill>
    </dxf>
    <dxf>
      <font>
        <b/>
        <i val="0"/>
        <color theme="0"/>
      </font>
      <fill>
        <patternFill>
          <bgColor theme="6"/>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theme="8"/>
        </patternFill>
      </fill>
    </dxf>
    <dxf>
      <font>
        <b/>
        <i val="0"/>
        <color theme="0"/>
      </font>
      <fill>
        <patternFill>
          <bgColor theme="8"/>
        </patternFill>
      </fill>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right"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protection locked="1" hidden="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right style="medium">
          <color rgb="FFCCCCCC"/>
        </right>
        <top style="medium">
          <color rgb="FFCCCCCC"/>
        </top>
        <bottom style="medium">
          <color rgb="FFCCCCCC"/>
        </bottom>
        <vertical/>
        <horizontal/>
      </border>
      <protection locked="1" hidden="0"/>
    </dxf>
    <dxf>
      <border outline="0">
        <top style="medium">
          <color rgb="FFCCCCCC"/>
        </top>
      </border>
    </dxf>
    <dxf>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protection locked="1" hidden="0"/>
    </dxf>
    <dxf>
      <border outline="0">
        <bottom style="medium">
          <color rgb="FFCCCCCC"/>
        </bottom>
      </border>
    </dxf>
    <dxf>
      <font>
        <b/>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bottom/>
      </border>
      <protection locked="1" hidden="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fill>
        <patternFill patternType="solid">
          <fgColor indexed="64"/>
          <bgColor rgb="FFFFFF00"/>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rgb="FF008000"/>
        <name val="Aptos Narrow"/>
        <family val="2"/>
        <scheme val="minor"/>
      </font>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ptos Narrow"/>
        <family val="2"/>
        <scheme val="minor"/>
      </font>
      <alignment horizontal="general" vertical="bottom"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VR" displayName="TimeVR" ref="A3:Q2003" totalsRowShown="0" headerRowDxfId="87" dataDxfId="85" headerRowBorderDxfId="86" tableBorderDxfId="84" totalsRowBorderDxfId="83">
  <autoFilter ref="A3:Q2003" xr:uid="{00000000-0009-0000-0100-000001000000}"/>
  <tableColumns count="17">
    <tableColumn id="1" xr3:uid="{00000000-0010-0000-0000-000001000000}" name="Swimmerid" dataDxfId="82"/>
    <tableColumn id="2" xr3:uid="{00000000-0010-0000-0000-000002000000}" name="RegDate" dataDxfId="81"/>
    <tableColumn id="3" xr3:uid="{00000000-0010-0000-0000-000003000000}" name="Member Class" dataDxfId="80"/>
    <tableColumn id="4" xr3:uid="{00000000-0010-0000-0000-000004000000}" name="Member Type" dataDxfId="79"/>
    <tableColumn id="5" xr3:uid="{00000000-0010-0000-0000-000005000000}" name="name" dataDxfId="78"/>
    <tableColumn id="6" xr3:uid="{00000000-0010-0000-0000-000006000000}" name="gender" dataDxfId="77"/>
    <tableColumn id="7" xr3:uid="{00000000-0010-0000-0000-000007000000}" name="Age" dataDxfId="76"/>
    <tableColumn id="8" xr3:uid="{00000000-0010-0000-0000-000008000000}" name="DOB" dataDxfId="75"/>
    <tableColumn id="9" xr3:uid="{00000000-0010-0000-0000-000009000000}" name="Club" dataDxfId="74"/>
    <tableColumn id="10" xr3:uid="{00000000-0010-0000-0000-00000A000000}" name="Event" dataDxfId="73"/>
    <tableColumn id="11" xr3:uid="{00000000-0010-0000-0000-00000B000000}" name="Times" dataDxfId="72"/>
    <tableColumn id="12" xr3:uid="{00000000-0010-0000-0000-00000C000000}" name="Entry Time Date" dataDxfId="71"/>
    <tableColumn id="13" xr3:uid="{00000000-0010-0000-0000-00000D000000}" name="Best Time(S)" dataDxfId="70"/>
    <tableColumn id="14" xr3:uid="{00000000-0010-0000-0000-00000E000000}" name="Best Time Date(S)" dataDxfId="69"/>
    <tableColumn id="15" xr3:uid="{00000000-0010-0000-0000-00000F000000}" name="Best Time(L)" dataDxfId="68"/>
    <tableColumn id="16" xr3:uid="{00000000-0010-0000-0000-000010000000}" name="Best Time Date(L)" dataDxfId="67"/>
    <tableColumn id="17" xr3:uid="{00000000-0010-0000-0000-000011000000}" name="validation" dataDxfId="66"/>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tandardResults" displayName="StandardResults" ref="A3:AA2003" totalsRowShown="0">
  <autoFilter ref="A3:AA2003" xr:uid="{00000000-0009-0000-0100-000002000000}"/>
  <tableColumns count="27">
    <tableColumn id="1" xr3:uid="{00000000-0010-0000-0100-000001000000}" name="Club" dataDxfId="65">
      <calculatedColumnFormula>TimeVR[[#This Row],[Club]]</calculatedColumnFormula>
    </tableColumn>
    <tableColumn id="2" xr3:uid="{00000000-0010-0000-0100-000002000000}" name="Ind/Rel" dataDxfId="64">
      <calculatedColumnFormula>IF(OR(RIGHT(TimeVR[[#This Row],[Event]],3)="M.R", RIGHT(TimeVR[[#This Row],[Event]],3)="F.R"),"Relay","Ind")</calculatedColumnFormula>
    </tableColumn>
    <tableColumn id="3" xr3:uid="{00000000-0010-0000-0100-000003000000}" name="Gender" dataDxfId="63">
      <calculatedColumnFormula>TimeVR[[#This Row],[gender]]</calculatedColumnFormula>
    </tableColumn>
    <tableColumn id="4" xr3:uid="{00000000-0010-0000-0100-000004000000}" name="Age" dataDxfId="62">
      <calculatedColumnFormula>TimeVR[[#This Row],[Age]]</calculatedColumnFormula>
    </tableColumn>
    <tableColumn id="5" xr3:uid="{00000000-0010-0000-0100-000005000000}" name="Name" dataDxfId="61">
      <calculatedColumnFormula>TimeVR[[#This Row],[name]]</calculatedColumnFormula>
    </tableColumn>
    <tableColumn id="6" xr3:uid="{00000000-0010-0000-0100-000006000000}" name="Event" dataDxfId="60">
      <calculatedColumnFormula>TimeVR[[#This Row],[Event]]</calculatedColumnFormula>
    </tableColumn>
    <tableColumn id="27" xr3:uid="{00000000-0010-0000-0100-00001B000000}" name="valid" dataDxfId="59">
      <calculatedColumnFormula>IF(OR(StandardResults[[#This Row],[Entry]]="-",TimeVR[[#This Row],[validation]]="Validated"),"Y","N")</calculatedColumnFormula>
    </tableColumn>
    <tableColumn id="7" xr3:uid="{00000000-0010-0000-0100-000007000000}" name="Entry" dataDxfId="58">
      <calculatedColumnFormula>IF(OR(LEFT(TimeVR[[#This Row],[Times]],8)="00:00.00", LEFT(TimeVR[[#This Row],[Times]],2)="NT"),"-",TimeVR[[#This Row],[Times]])</calculatedColumnFormula>
    </tableColumn>
    <tableColumn id="9" xr3:uid="{00000000-0010-0000-0100-000009000000}" name="Entry_x000a_Std" dataDxfId="57">
      <calculatedColumnFormula>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calculatedColumnFormula>
    </tableColumn>
    <tableColumn id="10" xr3:uid="{00000000-0010-0000-0100-00000A000000}" name="BT(SC)" dataDxfId="56">
      <calculatedColumnFormula>IF(ISBLANK(TimeVR[[#This Row],[Best Time(S)]]),"-",TimeVR[[#This Row],[Best Time(S)]])</calculatedColumnFormula>
    </tableColumn>
    <tableColumn id="11" xr3:uid="{00000000-0010-0000-0100-00000B000000}" name="SC_x000a_Std" dataDxfId="55">
      <calculatedColumnFormula>IF(StandardResults[[#This Row],[BT(SC)]]&lt;&gt;"-",IF(StandardResults[[#This Row],[BT(SC)]]&lt;=StandardResults[[#This Row],[AAs]],"AA",IF(StandardResults[[#This Row],[BT(SC)]]&lt;=StandardResults[[#This Row],[As]],"A",IF(StandardResults[[#This Row],[BT(SC)]]&lt;=StandardResults[[#This Row],[Bs]],"B","-"))),"")</calculatedColumnFormula>
    </tableColumn>
    <tableColumn id="12" xr3:uid="{00000000-0010-0000-0100-00000C000000}" name="BT(LC)" dataDxfId="54">
      <calculatedColumnFormula>IF(ISBLANK(TimeVR[[#This Row],[Best Time(L)]]),"-",TimeVR[[#This Row],[Best Time(L)]])</calculatedColumnFormula>
    </tableColumn>
    <tableColumn id="13" xr3:uid="{00000000-0010-0000-0100-00000D000000}" name="LC_x000a_Std" dataDxfId="53">
      <calculatedColumnFormula>IF(StandardResults[[#This Row],[BT(LC)]]&lt;&gt;"-",IF(StandardResults[[#This Row],[BT(LC)]]&lt;=StandardResults[[#This Row],[AA]],"AA",IF(StandardResults[[#This Row],[BT(LC)]]&lt;=StandardResults[[#This Row],[A]],"A",IF(StandardResults[[#This Row],[BT(LC)]]&lt;=StandardResults[[#This Row],[B]],"B","-"))),"")</calculatedColumnFormula>
    </tableColumn>
    <tableColumn id="14" xr3:uid="{00000000-0010-0000-0100-00000E000000}" name="Notes" dataDxfId="52"/>
    <tableColumn id="16" xr3:uid="{00000000-0010-0000-0100-000010000000}" name="EC(SC)" dataDxfId="51">
      <calculatedColumnFormula>IF(StandardResults[[#This Row],[BT(SC)]]&lt;&gt;"-",IF(StandardResults[[#This Row],[BT(SC)]]&lt;=StandardResults[[#This Row],[Ecs]],"EC","-"),"")</calculatedColumnFormula>
    </tableColumn>
    <tableColumn id="17" xr3:uid="{00000000-0010-0000-0100-000011000000}" name="EC(LC)" dataDxfId="50"/>
    <tableColumn id="18" xr3:uid="{00000000-0010-0000-0100-000012000000}" name="Code" dataDxfId="49">
      <calculatedColumnFormula>IF(StandardResults[[#This Row],[Ind/Rel]]="Ind",LEFT(StandardResults[[#This Row],[Gender]],1)&amp;MIN(MAX(StandardResults[[#This Row],[Age]],11),17)&amp;"-"&amp;StandardResults[[#This Row],[Event]],"")</calculatedColumnFormula>
    </tableColumn>
    <tableColumn id="19" xr3:uid="{00000000-0010-0000-0100-000013000000}" name="AA" dataDxfId="48">
      <calculatedColumnFormula>IF(StandardResults[[#This Row],[Ind/Rel]]="Ind",_xlfn.XLOOKUP(StandardResults[[#This Row],[Code]],Std[Code],Std[AA]),"-")</calculatedColumnFormula>
    </tableColumn>
    <tableColumn id="20" xr3:uid="{00000000-0010-0000-0100-000014000000}" name="A" dataDxfId="47">
      <calculatedColumnFormula>IF(StandardResults[[#This Row],[Ind/Rel]]="Ind",_xlfn.XLOOKUP(StandardResults[[#This Row],[Code]],Std[Code],Std[A]),"-")</calculatedColumnFormula>
    </tableColumn>
    <tableColumn id="21" xr3:uid="{00000000-0010-0000-0100-000015000000}" name="B" dataDxfId="46">
      <calculatedColumnFormula>IF(StandardResults[[#This Row],[Ind/Rel]]="Ind",_xlfn.XLOOKUP(StandardResults[[#This Row],[Code]],Std[Code],Std[B]),"-")</calculatedColumnFormula>
    </tableColumn>
    <tableColumn id="22" xr3:uid="{00000000-0010-0000-0100-000016000000}" name="AAs" dataDxfId="45">
      <calculatedColumnFormula>IF(StandardResults[[#This Row],[Ind/Rel]]="Ind",_xlfn.XLOOKUP(StandardResults[[#This Row],[Code]],Std[Code],Std[AAs]),"-")</calculatedColumnFormula>
    </tableColumn>
    <tableColumn id="23" xr3:uid="{00000000-0010-0000-0100-000017000000}" name="As" dataDxfId="44">
      <calculatedColumnFormula>IF(StandardResults[[#This Row],[Ind/Rel]]="Ind",_xlfn.XLOOKUP(StandardResults[[#This Row],[Code]],Std[Code],Std[As]),"-")</calculatedColumnFormula>
    </tableColumn>
    <tableColumn id="24" xr3:uid="{00000000-0010-0000-0100-000018000000}" name="Bs" dataDxfId="43">
      <calculatedColumnFormula>IF(StandardResults[[#This Row],[Ind/Rel]]="Ind",_xlfn.XLOOKUP(StandardResults[[#This Row],[Code]],Std[Code],Std[Bs]),"-")</calculatedColumnFormula>
    </tableColumn>
    <tableColumn id="25" xr3:uid="{00000000-0010-0000-0100-000019000000}" name="EC" dataDxfId="42">
      <calculatedColumnFormula>IF(StandardResults[[#This Row],[Ind/Rel]]="Ind",_xlfn.XLOOKUP(StandardResults[[#This Row],[Code]],Std[Code],Std[EC]),"-")</calculatedColumnFormula>
    </tableColumn>
    <tableColumn id="26" xr3:uid="{00000000-0010-0000-0100-00001A000000}" name="Ecs" dataDxfId="41">
      <calculatedColumnFormula>IF(StandardResults[[#This Row],[Ind/Rel]]="Ind",_xlfn.XLOOKUP(StandardResults[[#This Row],[Code]],Std[Code],Std[Ecs]),"-")</calculatedColumnFormula>
    </tableColumn>
    <tableColumn id="28" xr3:uid="{00000000-0010-0000-0100-00001C000000}" name="count_x000a_B" dataDxfId="40">
      <calculatedColumnFormula>COUNTIFS(StandardResults[Name],StandardResults[[#This Row],[Name]],StandardResults[Entry
Std],"B")+COUNTIFS(StandardResults[Name],StandardResults[[#This Row],[Name]],StandardResults[Entry
Std],"A")+COUNTIFS(StandardResults[Name],StandardResults[[#This Row],[Name]],StandardResults[Entry
Std],"AA")</calculatedColumnFormula>
    </tableColumn>
    <tableColumn id="29" xr3:uid="{00000000-0010-0000-0100-00001D000000}" name="Count_x000a_AA" dataDxfId="39">
      <calculatedColumnFormula>COUNTIFS(StandardResults[Name],StandardResults[[#This Row],[Name]],StandardResults[Entry
Std],"AA")</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td" displayName="Std" ref="A1:M253" totalsRowShown="0" headerRowDxfId="38" dataDxfId="36" headerRowBorderDxfId="37" tableBorderDxfId="35" totalsRowBorderDxfId="34">
  <autoFilter ref="A1:M253" xr:uid="{00000000-0009-0000-0100-000003000000}"/>
  <sortState xmlns:xlrd2="http://schemas.microsoft.com/office/spreadsheetml/2017/richdata2" ref="A2:K253">
    <sortCondition ref="B2:B253"/>
    <sortCondition ref="C2:C253"/>
    <sortCondition ref="K2:K253"/>
  </sortState>
  <tableColumns count="13">
    <tableColumn id="1" xr3:uid="{00000000-0010-0000-0200-000001000000}" name="Code" dataDxfId="33"/>
    <tableColumn id="2" xr3:uid="{00000000-0010-0000-0200-000002000000}" name="Gender" dataDxfId="32"/>
    <tableColumn id="3" xr3:uid="{00000000-0010-0000-0200-000003000000}" name="Age" dataDxfId="31"/>
    <tableColumn id="4" xr3:uid="{00000000-0010-0000-0200-000004000000}" name="Stroke" dataDxfId="30"/>
    <tableColumn id="5" xr3:uid="{00000000-0010-0000-0200-000005000000}" name="AA" dataDxfId="29"/>
    <tableColumn id="6" xr3:uid="{00000000-0010-0000-0200-000006000000}" name="A" dataDxfId="28"/>
    <tableColumn id="7" xr3:uid="{00000000-0010-0000-0200-000007000000}" name="B" dataDxfId="27"/>
    <tableColumn id="8" xr3:uid="{00000000-0010-0000-0200-000008000000}" name="AAs" dataDxfId="26"/>
    <tableColumn id="9" xr3:uid="{00000000-0010-0000-0200-000009000000}" name="As" dataDxfId="25"/>
    <tableColumn id="10" xr3:uid="{00000000-0010-0000-0200-00000A000000}" name="Bs" dataDxfId="24"/>
    <tableColumn id="11" xr3:uid="{00000000-0010-0000-0200-00000B000000}" name="order" dataDxfId="23"/>
    <tableColumn id="12" xr3:uid="{00000000-0010-0000-0200-00000C000000}" name="EC" dataDxfId="22"/>
    <tableColumn id="13" xr3:uid="{00000000-0010-0000-0200-00000D000000}" name="Ecs" dataDxfId="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03"/>
  <sheetViews>
    <sheetView showGridLines="0" tabSelected="1" workbookViewId="0">
      <selection activeCell="A4" sqref="A4"/>
    </sheetView>
  </sheetViews>
  <sheetFormatPr defaultRowHeight="15" x14ac:dyDescent="0.25"/>
  <cols>
    <col min="1" max="1" width="13.28515625" customWidth="1"/>
    <col min="2" max="2" width="10.85546875" customWidth="1"/>
    <col min="3" max="3" width="16" customWidth="1"/>
    <col min="4" max="4" width="25.28515625" bestFit="1" customWidth="1"/>
    <col min="5" max="5" width="24.28515625" bestFit="1" customWidth="1"/>
    <col min="6" max="6" width="9.42578125" customWidth="1"/>
    <col min="7" max="7" width="6.42578125" customWidth="1"/>
    <col min="8" max="8" width="10.42578125" bestFit="1" customWidth="1"/>
    <col min="9" max="9" width="7.42578125" customWidth="1"/>
    <col min="10" max="10" width="8.28515625" customWidth="1"/>
    <col min="12" max="12" width="17.42578125" customWidth="1"/>
    <col min="13" max="13" width="14.5703125" customWidth="1"/>
    <col min="14" max="14" width="19.28515625" customWidth="1"/>
    <col min="15" max="15" width="14.42578125" customWidth="1"/>
    <col min="16" max="16" width="19.140625" customWidth="1"/>
    <col min="17" max="17" width="13.42578125" bestFit="1" customWidth="1"/>
  </cols>
  <sheetData>
    <row r="1" spans="1:17" ht="54.75" customHeight="1" x14ac:dyDescent="0.25">
      <c r="A1" s="35" t="s">
        <v>1644</v>
      </c>
      <c r="B1" s="36"/>
      <c r="C1" s="36"/>
      <c r="D1" s="36"/>
      <c r="E1" s="36"/>
      <c r="F1" s="36"/>
      <c r="G1" s="36"/>
      <c r="H1" s="36"/>
      <c r="I1" s="36"/>
      <c r="J1" s="36"/>
      <c r="K1" s="36"/>
      <c r="L1" s="36"/>
      <c r="M1" s="36"/>
    </row>
    <row r="3" spans="1:17" s="2" customFormat="1" ht="30" x14ac:dyDescent="0.25">
      <c r="A3" s="7" t="s">
        <v>0</v>
      </c>
      <c r="B3" s="8" t="s">
        <v>1</v>
      </c>
      <c r="C3" s="8" t="s">
        <v>2</v>
      </c>
      <c r="D3" s="8" t="s">
        <v>3</v>
      </c>
      <c r="E3" s="8" t="s">
        <v>4</v>
      </c>
      <c r="F3" s="8" t="s">
        <v>5</v>
      </c>
      <c r="G3" s="8" t="s">
        <v>6</v>
      </c>
      <c r="H3" s="8" t="s">
        <v>7</v>
      </c>
      <c r="I3" s="8" t="s">
        <v>8</v>
      </c>
      <c r="J3" s="8" t="s">
        <v>9</v>
      </c>
      <c r="K3" s="8" t="s">
        <v>10</v>
      </c>
      <c r="L3" s="8" t="s">
        <v>11</v>
      </c>
      <c r="M3" s="8" t="s">
        <v>12</v>
      </c>
      <c r="N3" s="8" t="s">
        <v>13</v>
      </c>
      <c r="O3" s="8" t="s">
        <v>14</v>
      </c>
      <c r="P3" s="8" t="s">
        <v>15</v>
      </c>
      <c r="Q3" s="9" t="s">
        <v>16</v>
      </c>
    </row>
    <row r="4" spans="1:17" x14ac:dyDescent="0.25">
      <c r="A4" s="14"/>
    </row>
    <row r="105" spans="1:17" x14ac:dyDescent="0.25">
      <c r="A105" s="4"/>
      <c r="B105" s="1"/>
      <c r="C105" s="1"/>
      <c r="D105" s="1"/>
      <c r="E105" s="1"/>
      <c r="F105" s="1"/>
      <c r="G105" s="1"/>
      <c r="H105" s="1"/>
      <c r="I105" s="1"/>
      <c r="J105" s="1"/>
      <c r="K105" s="1"/>
      <c r="L105" s="1"/>
      <c r="M105" s="1"/>
      <c r="N105" s="1"/>
      <c r="O105" s="1"/>
      <c r="P105" s="1"/>
      <c r="Q105" s="6"/>
    </row>
    <row r="106" spans="1:17" x14ac:dyDescent="0.25">
      <c r="A106" s="4"/>
      <c r="B106" s="1"/>
      <c r="C106" s="1"/>
      <c r="D106" s="1"/>
      <c r="E106" s="1"/>
      <c r="F106" s="1"/>
      <c r="G106" s="1"/>
      <c r="H106" s="1"/>
      <c r="I106" s="1"/>
      <c r="J106" s="1"/>
      <c r="K106" s="1"/>
      <c r="L106" s="1"/>
      <c r="M106" s="1"/>
      <c r="N106" s="1"/>
      <c r="O106" s="1"/>
      <c r="P106" s="1"/>
      <c r="Q106" s="5"/>
    </row>
    <row r="107" spans="1:17" x14ac:dyDescent="0.25">
      <c r="A107" s="4"/>
      <c r="B107" s="1"/>
      <c r="C107" s="1"/>
      <c r="D107" s="1"/>
      <c r="E107" s="1"/>
      <c r="F107" s="1"/>
      <c r="G107" s="1"/>
      <c r="H107" s="1"/>
      <c r="I107" s="1"/>
      <c r="J107" s="1"/>
      <c r="K107" s="1"/>
      <c r="L107" s="1"/>
      <c r="M107" s="1"/>
      <c r="N107" s="1"/>
      <c r="O107" s="1"/>
      <c r="P107" s="1"/>
      <c r="Q107" s="5"/>
    </row>
    <row r="108" spans="1:17" x14ac:dyDescent="0.25">
      <c r="A108" s="4"/>
      <c r="B108" s="1"/>
      <c r="C108" s="1"/>
      <c r="D108" s="1"/>
      <c r="E108" s="1"/>
      <c r="F108" s="1"/>
      <c r="G108" s="1"/>
      <c r="H108" s="1"/>
      <c r="I108" s="1"/>
      <c r="J108" s="1"/>
      <c r="K108" s="1"/>
      <c r="L108" s="1"/>
      <c r="M108" s="1"/>
      <c r="N108" s="1"/>
      <c r="O108" s="1"/>
      <c r="P108" s="1"/>
      <c r="Q108" s="6"/>
    </row>
    <row r="109" spans="1:17" x14ac:dyDescent="0.25">
      <c r="A109" s="4"/>
      <c r="B109" s="1"/>
      <c r="C109" s="1"/>
      <c r="D109" s="1"/>
      <c r="E109" s="1"/>
      <c r="F109" s="1"/>
      <c r="G109" s="1"/>
      <c r="H109" s="1"/>
      <c r="I109" s="1"/>
      <c r="J109" s="1"/>
      <c r="K109" s="1"/>
      <c r="L109" s="1"/>
      <c r="M109" s="1"/>
      <c r="N109" s="1"/>
      <c r="O109" s="1"/>
      <c r="P109" s="1"/>
      <c r="Q109" s="6"/>
    </row>
    <row r="110" spans="1:17" x14ac:dyDescent="0.25">
      <c r="A110" s="4"/>
      <c r="B110" s="1"/>
      <c r="C110" s="1"/>
      <c r="D110" s="1"/>
      <c r="E110" s="1"/>
      <c r="F110" s="1"/>
      <c r="G110" s="1"/>
      <c r="H110" s="1"/>
      <c r="I110" s="1"/>
      <c r="J110" s="1"/>
      <c r="K110" s="1"/>
      <c r="L110" s="1"/>
      <c r="M110" s="1"/>
      <c r="N110" s="1"/>
      <c r="O110" s="1"/>
      <c r="P110" s="1"/>
      <c r="Q110" s="5"/>
    </row>
    <row r="111" spans="1:17" x14ac:dyDescent="0.25">
      <c r="A111" s="4"/>
      <c r="B111" s="1"/>
      <c r="C111" s="1"/>
      <c r="D111" s="1"/>
      <c r="E111" s="1"/>
      <c r="F111" s="1"/>
      <c r="G111" s="1"/>
      <c r="H111" s="1"/>
      <c r="I111" s="1"/>
      <c r="J111" s="1"/>
      <c r="K111" s="1"/>
      <c r="L111" s="1"/>
      <c r="M111" s="1"/>
      <c r="N111" s="1"/>
      <c r="O111" s="1"/>
      <c r="P111" s="1"/>
      <c r="Q111" s="6"/>
    </row>
    <row r="112" spans="1:17" x14ac:dyDescent="0.25">
      <c r="A112" s="4"/>
      <c r="B112" s="1"/>
      <c r="C112" s="1"/>
      <c r="D112" s="1"/>
      <c r="E112" s="1"/>
      <c r="F112" s="1"/>
      <c r="G112" s="1"/>
      <c r="H112" s="1"/>
      <c r="I112" s="1"/>
      <c r="J112" s="1"/>
      <c r="K112" s="1"/>
      <c r="L112" s="1"/>
      <c r="M112" s="1"/>
      <c r="N112" s="1"/>
      <c r="O112" s="1"/>
      <c r="P112" s="1"/>
      <c r="Q112" s="6"/>
    </row>
    <row r="113" spans="1:17" x14ac:dyDescent="0.25">
      <c r="A113" s="4"/>
      <c r="B113" s="1"/>
      <c r="C113" s="1"/>
      <c r="D113" s="1"/>
      <c r="E113" s="1"/>
      <c r="F113" s="1"/>
      <c r="G113" s="1"/>
      <c r="H113" s="1"/>
      <c r="I113" s="1"/>
      <c r="J113" s="1"/>
      <c r="K113" s="1"/>
      <c r="L113" s="1"/>
      <c r="M113" s="1"/>
      <c r="N113" s="1"/>
      <c r="O113" s="1"/>
      <c r="P113" s="1"/>
      <c r="Q113" s="5"/>
    </row>
    <row r="114" spans="1:17" x14ac:dyDescent="0.25">
      <c r="A114" s="4"/>
      <c r="B114" s="1"/>
      <c r="C114" s="1"/>
      <c r="D114" s="1"/>
      <c r="E114" s="1"/>
      <c r="F114" s="1"/>
      <c r="G114" s="1"/>
      <c r="H114" s="1"/>
      <c r="I114" s="1"/>
      <c r="J114" s="1"/>
      <c r="K114" s="1"/>
      <c r="L114" s="1"/>
      <c r="M114" s="1"/>
      <c r="N114" s="1"/>
      <c r="O114" s="1"/>
      <c r="P114" s="1"/>
      <c r="Q114" s="5"/>
    </row>
    <row r="115" spans="1:17" x14ac:dyDescent="0.25">
      <c r="A115" s="4"/>
      <c r="B115" s="1"/>
      <c r="C115" s="1"/>
      <c r="D115" s="1"/>
      <c r="E115" s="1"/>
      <c r="F115" s="1"/>
      <c r="G115" s="1"/>
      <c r="H115" s="1"/>
      <c r="I115" s="1"/>
      <c r="J115" s="1"/>
      <c r="K115" s="1"/>
      <c r="L115" s="1"/>
      <c r="M115" s="1"/>
      <c r="N115" s="1"/>
      <c r="O115" s="1"/>
      <c r="P115" s="1"/>
      <c r="Q115" s="6"/>
    </row>
    <row r="116" spans="1:17" x14ac:dyDescent="0.25">
      <c r="A116" s="4"/>
      <c r="B116" s="1"/>
      <c r="C116" s="1"/>
      <c r="D116" s="1"/>
      <c r="E116" s="1"/>
      <c r="F116" s="1"/>
      <c r="G116" s="1"/>
      <c r="H116" s="1"/>
      <c r="I116" s="1"/>
      <c r="J116" s="1"/>
      <c r="K116" s="1"/>
      <c r="L116" s="1"/>
      <c r="M116" s="1"/>
      <c r="N116" s="1"/>
      <c r="O116" s="1"/>
      <c r="P116" s="1"/>
      <c r="Q116" s="5"/>
    </row>
    <row r="117" spans="1:17" x14ac:dyDescent="0.25">
      <c r="A117" s="4"/>
      <c r="B117" s="1"/>
      <c r="C117" s="1"/>
      <c r="D117" s="1"/>
      <c r="E117" s="1"/>
      <c r="F117" s="1"/>
      <c r="G117" s="1"/>
      <c r="H117" s="1"/>
      <c r="I117" s="1"/>
      <c r="J117" s="1"/>
      <c r="K117" s="1"/>
      <c r="L117" s="1"/>
      <c r="M117" s="1"/>
      <c r="N117" s="1"/>
      <c r="O117" s="1"/>
      <c r="P117" s="1"/>
      <c r="Q117" s="6"/>
    </row>
    <row r="118" spans="1:17" x14ac:dyDescent="0.25">
      <c r="A118" s="4"/>
      <c r="B118" s="1"/>
      <c r="C118" s="1"/>
      <c r="D118" s="1"/>
      <c r="E118" s="1"/>
      <c r="F118" s="1"/>
      <c r="G118" s="1"/>
      <c r="H118" s="1"/>
      <c r="I118" s="1"/>
      <c r="J118" s="1"/>
      <c r="K118" s="1"/>
      <c r="L118" s="1"/>
      <c r="M118" s="1"/>
      <c r="N118" s="1"/>
      <c r="O118" s="1"/>
      <c r="P118" s="1"/>
      <c r="Q118" s="5"/>
    </row>
    <row r="119" spans="1:17" x14ac:dyDescent="0.25">
      <c r="A119" s="4"/>
      <c r="B119" s="1"/>
      <c r="C119" s="1"/>
      <c r="D119" s="1"/>
      <c r="E119" s="1"/>
      <c r="F119" s="1"/>
      <c r="G119" s="1"/>
      <c r="H119" s="1"/>
      <c r="I119" s="1"/>
      <c r="J119" s="1"/>
      <c r="K119" s="1"/>
      <c r="L119" s="1"/>
      <c r="M119" s="1"/>
      <c r="N119" s="1"/>
      <c r="O119" s="1"/>
      <c r="P119" s="1"/>
      <c r="Q119" s="6"/>
    </row>
    <row r="120" spans="1:17" x14ac:dyDescent="0.25">
      <c r="A120" s="4"/>
      <c r="B120" s="1"/>
      <c r="C120" s="1"/>
      <c r="D120" s="1"/>
      <c r="E120" s="1"/>
      <c r="F120" s="1"/>
      <c r="G120" s="1"/>
      <c r="H120" s="1"/>
      <c r="I120" s="1"/>
      <c r="J120" s="1"/>
      <c r="K120" s="1"/>
      <c r="L120" s="1"/>
      <c r="M120" s="1"/>
      <c r="N120" s="1"/>
      <c r="O120" s="1"/>
      <c r="P120" s="1"/>
      <c r="Q120" s="6"/>
    </row>
    <row r="121" spans="1:17" x14ac:dyDescent="0.25">
      <c r="A121" s="4"/>
      <c r="B121" s="1"/>
      <c r="C121" s="1"/>
      <c r="D121" s="1"/>
      <c r="E121" s="1"/>
      <c r="F121" s="1"/>
      <c r="G121" s="1"/>
      <c r="H121" s="1"/>
      <c r="I121" s="1"/>
      <c r="J121" s="1"/>
      <c r="K121" s="1"/>
      <c r="L121" s="1"/>
      <c r="M121" s="1"/>
      <c r="N121" s="1"/>
      <c r="O121" s="1"/>
      <c r="P121" s="1"/>
      <c r="Q121" s="6"/>
    </row>
    <row r="122" spans="1:17" x14ac:dyDescent="0.25">
      <c r="A122" s="4"/>
      <c r="B122" s="1"/>
      <c r="C122" s="1"/>
      <c r="D122" s="1"/>
      <c r="E122" s="1"/>
      <c r="F122" s="1"/>
      <c r="G122" s="1"/>
      <c r="H122" s="1"/>
      <c r="I122" s="1"/>
      <c r="J122" s="1"/>
      <c r="K122" s="1"/>
      <c r="L122" s="1"/>
      <c r="M122" s="1"/>
      <c r="N122" s="1"/>
      <c r="O122" s="1"/>
      <c r="P122" s="1"/>
      <c r="Q122" s="6"/>
    </row>
    <row r="123" spans="1:17" x14ac:dyDescent="0.25">
      <c r="A123" s="4"/>
      <c r="B123" s="1"/>
      <c r="C123" s="1"/>
      <c r="D123" s="1"/>
      <c r="E123" s="1"/>
      <c r="F123" s="1"/>
      <c r="G123" s="1"/>
      <c r="H123" s="1"/>
      <c r="I123" s="1"/>
      <c r="J123" s="1"/>
      <c r="K123" s="1"/>
      <c r="L123" s="1"/>
      <c r="M123" s="1"/>
      <c r="N123" s="1"/>
      <c r="O123" s="1"/>
      <c r="P123" s="1"/>
      <c r="Q123" s="6"/>
    </row>
    <row r="124" spans="1:17" x14ac:dyDescent="0.25">
      <c r="A124" s="4"/>
      <c r="B124" s="1"/>
      <c r="C124" s="1"/>
      <c r="D124" s="1"/>
      <c r="E124" s="1"/>
      <c r="F124" s="1"/>
      <c r="G124" s="1"/>
      <c r="H124" s="1"/>
      <c r="I124" s="1"/>
      <c r="J124" s="1"/>
      <c r="K124" s="1"/>
      <c r="L124" s="1"/>
      <c r="M124" s="1"/>
      <c r="N124" s="1"/>
      <c r="O124" s="1"/>
      <c r="P124" s="1"/>
      <c r="Q124" s="5"/>
    </row>
    <row r="125" spans="1:17" x14ac:dyDescent="0.25">
      <c r="A125" s="4"/>
      <c r="B125" s="1"/>
      <c r="C125" s="1"/>
      <c r="D125" s="1"/>
      <c r="E125" s="1"/>
      <c r="F125" s="1"/>
      <c r="G125" s="1"/>
      <c r="H125" s="1"/>
      <c r="I125" s="1"/>
      <c r="J125" s="1"/>
      <c r="K125" s="1"/>
      <c r="L125" s="1"/>
      <c r="M125" s="1"/>
      <c r="N125" s="1"/>
      <c r="O125" s="1"/>
      <c r="P125" s="1"/>
      <c r="Q125" s="5"/>
    </row>
    <row r="126" spans="1:17" x14ac:dyDescent="0.25">
      <c r="A126" s="4"/>
      <c r="B126" s="1"/>
      <c r="C126" s="1"/>
      <c r="D126" s="1"/>
      <c r="E126" s="1"/>
      <c r="F126" s="1"/>
      <c r="G126" s="1"/>
      <c r="H126" s="1"/>
      <c r="I126" s="1"/>
      <c r="J126" s="1"/>
      <c r="K126" s="1"/>
      <c r="L126" s="1"/>
      <c r="M126" s="1"/>
      <c r="N126" s="1"/>
      <c r="O126" s="1"/>
      <c r="P126" s="1"/>
      <c r="Q126" s="5"/>
    </row>
    <row r="127" spans="1:17" x14ac:dyDescent="0.25">
      <c r="A127" s="4"/>
      <c r="B127" s="1"/>
      <c r="C127" s="1"/>
      <c r="D127" s="1"/>
      <c r="E127" s="1"/>
      <c r="F127" s="1"/>
      <c r="G127" s="1"/>
      <c r="H127" s="1"/>
      <c r="I127" s="1"/>
      <c r="J127" s="1"/>
      <c r="K127" s="1"/>
      <c r="L127" s="1"/>
      <c r="M127" s="1"/>
      <c r="N127" s="1"/>
      <c r="O127" s="1"/>
      <c r="P127" s="1"/>
      <c r="Q127" s="6"/>
    </row>
    <row r="128" spans="1:17" x14ac:dyDescent="0.25">
      <c r="A128" s="4"/>
      <c r="B128" s="1"/>
      <c r="C128" s="1"/>
      <c r="D128" s="1"/>
      <c r="E128" s="1"/>
      <c r="F128" s="1"/>
      <c r="G128" s="1"/>
      <c r="H128" s="1"/>
      <c r="I128" s="1"/>
      <c r="J128" s="1"/>
      <c r="K128" s="1"/>
      <c r="L128" s="1"/>
      <c r="M128" s="1"/>
      <c r="N128" s="1"/>
      <c r="O128" s="1"/>
      <c r="P128" s="1"/>
      <c r="Q128" s="6"/>
    </row>
    <row r="129" spans="1:17" x14ac:dyDescent="0.25">
      <c r="A129" s="4"/>
      <c r="B129" s="1"/>
      <c r="C129" s="1"/>
      <c r="D129" s="1"/>
      <c r="E129" s="1"/>
      <c r="F129" s="1"/>
      <c r="G129" s="1"/>
      <c r="H129" s="1"/>
      <c r="I129" s="1"/>
      <c r="J129" s="1"/>
      <c r="K129" s="1"/>
      <c r="L129" s="1"/>
      <c r="M129" s="1"/>
      <c r="N129" s="1"/>
      <c r="O129" s="1"/>
      <c r="P129" s="1"/>
      <c r="Q129" s="6"/>
    </row>
    <row r="130" spans="1:17" x14ac:dyDescent="0.25">
      <c r="A130" s="4"/>
      <c r="B130" s="1"/>
      <c r="C130" s="1"/>
      <c r="D130" s="1"/>
      <c r="E130" s="1"/>
      <c r="F130" s="1"/>
      <c r="G130" s="1"/>
      <c r="H130" s="1"/>
      <c r="I130" s="1"/>
      <c r="J130" s="1"/>
      <c r="K130" s="1"/>
      <c r="L130" s="1"/>
      <c r="M130" s="1"/>
      <c r="N130" s="1"/>
      <c r="O130" s="1"/>
      <c r="P130" s="1"/>
      <c r="Q130" s="6"/>
    </row>
    <row r="131" spans="1:17" x14ac:dyDescent="0.25">
      <c r="A131" s="4"/>
      <c r="B131" s="1"/>
      <c r="C131" s="1"/>
      <c r="D131" s="1"/>
      <c r="E131" s="1"/>
      <c r="F131" s="1"/>
      <c r="G131" s="1"/>
      <c r="H131" s="1"/>
      <c r="I131" s="1"/>
      <c r="J131" s="1"/>
      <c r="K131" s="1"/>
      <c r="L131" s="1"/>
      <c r="M131" s="1"/>
      <c r="N131" s="1"/>
      <c r="O131" s="1"/>
      <c r="P131" s="1"/>
      <c r="Q131" s="6"/>
    </row>
    <row r="132" spans="1:17" x14ac:dyDescent="0.25">
      <c r="A132" s="4"/>
      <c r="B132" s="1"/>
      <c r="C132" s="1"/>
      <c r="D132" s="1"/>
      <c r="E132" s="1"/>
      <c r="F132" s="1"/>
      <c r="G132" s="1"/>
      <c r="H132" s="1"/>
      <c r="I132" s="1"/>
      <c r="J132" s="1"/>
      <c r="K132" s="1"/>
      <c r="L132" s="1"/>
      <c r="M132" s="1"/>
      <c r="N132" s="1"/>
      <c r="O132" s="1"/>
      <c r="P132" s="1"/>
      <c r="Q132" s="5"/>
    </row>
    <row r="133" spans="1:17" x14ac:dyDescent="0.25">
      <c r="A133" s="4"/>
      <c r="B133" s="1"/>
      <c r="C133" s="1"/>
      <c r="D133" s="1"/>
      <c r="E133" s="1"/>
      <c r="F133" s="1"/>
      <c r="G133" s="1"/>
      <c r="H133" s="1"/>
      <c r="I133" s="1"/>
      <c r="J133" s="1"/>
      <c r="K133" s="1"/>
      <c r="L133" s="1"/>
      <c r="M133" s="1"/>
      <c r="N133" s="1"/>
      <c r="O133" s="1"/>
      <c r="P133" s="1"/>
      <c r="Q133" s="5"/>
    </row>
    <row r="134" spans="1:17" x14ac:dyDescent="0.25">
      <c r="A134" s="4"/>
      <c r="B134" s="1"/>
      <c r="C134" s="1"/>
      <c r="D134" s="1"/>
      <c r="E134" s="1"/>
      <c r="F134" s="1"/>
      <c r="G134" s="1"/>
      <c r="H134" s="1"/>
      <c r="I134" s="1"/>
      <c r="J134" s="1"/>
      <c r="K134" s="1"/>
      <c r="L134" s="1"/>
      <c r="M134" s="1"/>
      <c r="N134" s="1"/>
      <c r="O134" s="1"/>
      <c r="P134" s="1"/>
      <c r="Q134" s="6"/>
    </row>
    <row r="135" spans="1:17" x14ac:dyDescent="0.25">
      <c r="A135" s="4"/>
      <c r="B135" s="1"/>
      <c r="C135" s="1"/>
      <c r="D135" s="1"/>
      <c r="E135" s="1"/>
      <c r="F135" s="1"/>
      <c r="G135" s="1"/>
      <c r="H135" s="1"/>
      <c r="I135" s="1"/>
      <c r="J135" s="1"/>
      <c r="K135" s="1"/>
      <c r="L135" s="1"/>
      <c r="M135" s="1"/>
      <c r="N135" s="1"/>
      <c r="O135" s="1"/>
      <c r="P135" s="1"/>
      <c r="Q135" s="6"/>
    </row>
    <row r="136" spans="1:17" x14ac:dyDescent="0.25">
      <c r="A136" s="4"/>
      <c r="B136" s="1"/>
      <c r="C136" s="1"/>
      <c r="D136" s="1"/>
      <c r="E136" s="1"/>
      <c r="F136" s="1"/>
      <c r="G136" s="1"/>
      <c r="H136" s="1"/>
      <c r="I136" s="1"/>
      <c r="J136" s="1"/>
      <c r="K136" s="1"/>
      <c r="L136" s="1"/>
      <c r="M136" s="1"/>
      <c r="N136" s="1"/>
      <c r="O136" s="1"/>
      <c r="P136" s="1"/>
      <c r="Q136" s="6"/>
    </row>
    <row r="137" spans="1:17" x14ac:dyDescent="0.25">
      <c r="A137" s="4"/>
      <c r="B137" s="1"/>
      <c r="C137" s="1"/>
      <c r="D137" s="1"/>
      <c r="E137" s="1"/>
      <c r="F137" s="1"/>
      <c r="G137" s="1"/>
      <c r="H137" s="1"/>
      <c r="I137" s="1"/>
      <c r="J137" s="1"/>
      <c r="K137" s="1"/>
      <c r="L137" s="1"/>
      <c r="M137" s="1"/>
      <c r="N137" s="1"/>
      <c r="O137" s="1"/>
      <c r="P137" s="1"/>
      <c r="Q137" s="5"/>
    </row>
    <row r="138" spans="1:17" x14ac:dyDescent="0.25">
      <c r="A138" s="4"/>
      <c r="B138" s="1"/>
      <c r="C138" s="1"/>
      <c r="D138" s="1"/>
      <c r="E138" s="1"/>
      <c r="F138" s="1"/>
      <c r="G138" s="1"/>
      <c r="H138" s="1"/>
      <c r="I138" s="1"/>
      <c r="J138" s="1"/>
      <c r="K138" s="1"/>
      <c r="L138" s="1"/>
      <c r="M138" s="1"/>
      <c r="N138" s="1"/>
      <c r="O138" s="1"/>
      <c r="P138" s="1"/>
      <c r="Q138" s="6"/>
    </row>
    <row r="139" spans="1:17" x14ac:dyDescent="0.25">
      <c r="A139" s="4"/>
      <c r="B139" s="1"/>
      <c r="C139" s="1"/>
      <c r="D139" s="1"/>
      <c r="E139" s="1"/>
      <c r="F139" s="1"/>
      <c r="G139" s="1"/>
      <c r="H139" s="1"/>
      <c r="I139" s="1"/>
      <c r="J139" s="1"/>
      <c r="K139" s="1"/>
      <c r="L139" s="1"/>
      <c r="M139" s="1"/>
      <c r="N139" s="1"/>
      <c r="O139" s="1"/>
      <c r="P139" s="1"/>
      <c r="Q139" s="5"/>
    </row>
    <row r="140" spans="1:17" x14ac:dyDescent="0.25">
      <c r="A140" s="4"/>
      <c r="B140" s="1"/>
      <c r="C140" s="1"/>
      <c r="D140" s="1"/>
      <c r="E140" s="1"/>
      <c r="F140" s="1"/>
      <c r="G140" s="1"/>
      <c r="H140" s="1"/>
      <c r="I140" s="1"/>
      <c r="J140" s="1"/>
      <c r="K140" s="1"/>
      <c r="L140" s="1"/>
      <c r="M140" s="1"/>
      <c r="N140" s="1"/>
      <c r="O140" s="1"/>
      <c r="P140" s="1"/>
      <c r="Q140" s="6"/>
    </row>
    <row r="141" spans="1:17" x14ac:dyDescent="0.25">
      <c r="A141" s="4"/>
      <c r="B141" s="1"/>
      <c r="C141" s="1"/>
      <c r="D141" s="1"/>
      <c r="E141" s="1"/>
      <c r="F141" s="1"/>
      <c r="G141" s="1"/>
      <c r="H141" s="1"/>
      <c r="I141" s="1"/>
      <c r="J141" s="1"/>
      <c r="K141" s="1"/>
      <c r="L141" s="1"/>
      <c r="M141" s="1"/>
      <c r="N141" s="1"/>
      <c r="O141" s="1"/>
      <c r="P141" s="1"/>
      <c r="Q141" s="6"/>
    </row>
    <row r="142" spans="1:17" x14ac:dyDescent="0.25">
      <c r="A142" s="4"/>
      <c r="B142" s="1"/>
      <c r="C142" s="1"/>
      <c r="D142" s="1"/>
      <c r="E142" s="1"/>
      <c r="F142" s="1"/>
      <c r="G142" s="1"/>
      <c r="H142" s="1"/>
      <c r="I142" s="1"/>
      <c r="J142" s="1"/>
      <c r="K142" s="1"/>
      <c r="L142" s="1"/>
      <c r="M142" s="1"/>
      <c r="N142" s="1"/>
      <c r="O142" s="1"/>
      <c r="P142" s="1"/>
      <c r="Q142" s="5"/>
    </row>
    <row r="143" spans="1:17" x14ac:dyDescent="0.25">
      <c r="A143" s="4"/>
      <c r="B143" s="1"/>
      <c r="C143" s="1"/>
      <c r="D143" s="1"/>
      <c r="E143" s="1"/>
      <c r="F143" s="1"/>
      <c r="G143" s="1"/>
      <c r="H143" s="1"/>
      <c r="I143" s="1"/>
      <c r="J143" s="1"/>
      <c r="K143" s="1"/>
      <c r="L143" s="1"/>
      <c r="M143" s="1"/>
      <c r="N143" s="1"/>
      <c r="O143" s="1"/>
      <c r="P143" s="1"/>
      <c r="Q143" s="6"/>
    </row>
    <row r="144" spans="1:17" x14ac:dyDescent="0.25">
      <c r="A144" s="4"/>
      <c r="B144" s="1"/>
      <c r="C144" s="1"/>
      <c r="D144" s="1"/>
      <c r="E144" s="1"/>
      <c r="F144" s="1"/>
      <c r="G144" s="1"/>
      <c r="H144" s="1"/>
      <c r="I144" s="1"/>
      <c r="J144" s="1"/>
      <c r="K144" s="1"/>
      <c r="L144" s="1"/>
      <c r="M144" s="1"/>
      <c r="N144" s="1"/>
      <c r="O144" s="1"/>
      <c r="P144" s="1"/>
      <c r="Q144" s="6"/>
    </row>
    <row r="145" spans="1:17" x14ac:dyDescent="0.25">
      <c r="A145" s="4"/>
      <c r="B145" s="1"/>
      <c r="C145" s="1"/>
      <c r="D145" s="1"/>
      <c r="E145" s="1"/>
      <c r="F145" s="1"/>
      <c r="G145" s="1"/>
      <c r="H145" s="1"/>
      <c r="I145" s="1"/>
      <c r="J145" s="1"/>
      <c r="K145" s="1"/>
      <c r="L145" s="1"/>
      <c r="M145" s="1"/>
      <c r="N145" s="1"/>
      <c r="O145" s="1"/>
      <c r="P145" s="1"/>
      <c r="Q145" s="6"/>
    </row>
    <row r="146" spans="1:17" x14ac:dyDescent="0.25">
      <c r="A146" s="4"/>
      <c r="B146" s="1"/>
      <c r="C146" s="1"/>
      <c r="D146" s="1"/>
      <c r="E146" s="1"/>
      <c r="F146" s="1"/>
      <c r="G146" s="1"/>
      <c r="H146" s="1"/>
      <c r="I146" s="1"/>
      <c r="J146" s="1"/>
      <c r="K146" s="1"/>
      <c r="L146" s="1"/>
      <c r="M146" s="1"/>
      <c r="N146" s="1"/>
      <c r="O146" s="1"/>
      <c r="P146" s="1"/>
      <c r="Q146" s="6"/>
    </row>
    <row r="147" spans="1:17" x14ac:dyDescent="0.25">
      <c r="A147" s="4"/>
      <c r="B147" s="1"/>
      <c r="C147" s="1"/>
      <c r="D147" s="1"/>
      <c r="E147" s="1"/>
      <c r="F147" s="1"/>
      <c r="G147" s="1"/>
      <c r="H147" s="1"/>
      <c r="I147" s="1"/>
      <c r="J147" s="1"/>
      <c r="K147" s="1"/>
      <c r="L147" s="1"/>
      <c r="M147" s="1"/>
      <c r="N147" s="1"/>
      <c r="O147" s="1"/>
      <c r="P147" s="1"/>
      <c r="Q147" s="6"/>
    </row>
    <row r="148" spans="1:17" x14ac:dyDescent="0.25">
      <c r="A148" s="4"/>
      <c r="B148" s="1"/>
      <c r="C148" s="1"/>
      <c r="D148" s="1"/>
      <c r="E148" s="1"/>
      <c r="F148" s="1"/>
      <c r="G148" s="1"/>
      <c r="H148" s="1"/>
      <c r="I148" s="1"/>
      <c r="J148" s="1"/>
      <c r="K148" s="1"/>
      <c r="L148" s="1"/>
      <c r="M148" s="1"/>
      <c r="N148" s="1"/>
      <c r="O148" s="1"/>
      <c r="P148" s="1"/>
      <c r="Q148" s="6"/>
    </row>
    <row r="149" spans="1:17" x14ac:dyDescent="0.25">
      <c r="A149" s="4"/>
      <c r="B149" s="1"/>
      <c r="C149" s="1"/>
      <c r="D149" s="1"/>
      <c r="E149" s="1"/>
      <c r="F149" s="1"/>
      <c r="G149" s="1"/>
      <c r="H149" s="1"/>
      <c r="I149" s="1"/>
      <c r="J149" s="1"/>
      <c r="K149" s="1"/>
      <c r="L149" s="1"/>
      <c r="M149" s="1"/>
      <c r="N149" s="1"/>
      <c r="O149" s="1"/>
      <c r="P149" s="1"/>
      <c r="Q149" s="6"/>
    </row>
    <row r="150" spans="1:17" x14ac:dyDescent="0.25">
      <c r="A150" s="4"/>
      <c r="B150" s="1"/>
      <c r="C150" s="1"/>
      <c r="D150" s="1"/>
      <c r="E150" s="1"/>
      <c r="F150" s="1"/>
      <c r="G150" s="1"/>
      <c r="H150" s="1"/>
      <c r="I150" s="1"/>
      <c r="J150" s="1"/>
      <c r="K150" s="1"/>
      <c r="L150" s="1"/>
      <c r="M150" s="1"/>
      <c r="N150" s="1"/>
      <c r="O150" s="1"/>
      <c r="P150" s="1"/>
      <c r="Q150" s="6"/>
    </row>
    <row r="151" spans="1:17" x14ac:dyDescent="0.25">
      <c r="A151" s="4"/>
      <c r="B151" s="1"/>
      <c r="C151" s="1"/>
      <c r="D151" s="1"/>
      <c r="E151" s="1"/>
      <c r="F151" s="1"/>
      <c r="G151" s="1"/>
      <c r="H151" s="1"/>
      <c r="I151" s="1"/>
      <c r="J151" s="1"/>
      <c r="K151" s="1"/>
      <c r="L151" s="1"/>
      <c r="M151" s="1"/>
      <c r="N151" s="1"/>
      <c r="O151" s="1"/>
      <c r="P151" s="1"/>
      <c r="Q151" s="6"/>
    </row>
    <row r="152" spans="1:17" x14ac:dyDescent="0.25">
      <c r="A152" s="4"/>
      <c r="B152" s="1"/>
      <c r="C152" s="1"/>
      <c r="D152" s="1"/>
      <c r="E152" s="1"/>
      <c r="F152" s="1"/>
      <c r="G152" s="1"/>
      <c r="H152" s="1"/>
      <c r="I152" s="1"/>
      <c r="J152" s="1"/>
      <c r="K152" s="1"/>
      <c r="L152" s="1"/>
      <c r="M152" s="1"/>
      <c r="N152" s="1"/>
      <c r="O152" s="1"/>
      <c r="P152" s="1"/>
      <c r="Q152" s="6"/>
    </row>
    <row r="153" spans="1:17" x14ac:dyDescent="0.25">
      <c r="A153" s="4"/>
      <c r="B153" s="1"/>
      <c r="C153" s="1"/>
      <c r="D153" s="1"/>
      <c r="E153" s="1"/>
      <c r="F153" s="1"/>
      <c r="G153" s="1"/>
      <c r="H153" s="1"/>
      <c r="I153" s="1"/>
      <c r="J153" s="1"/>
      <c r="K153" s="1"/>
      <c r="L153" s="1"/>
      <c r="M153" s="1"/>
      <c r="N153" s="1"/>
      <c r="O153" s="1"/>
      <c r="P153" s="1"/>
      <c r="Q153" s="6"/>
    </row>
    <row r="154" spans="1:17" x14ac:dyDescent="0.25">
      <c r="A154" s="4"/>
      <c r="B154" s="1"/>
      <c r="C154" s="1"/>
      <c r="D154" s="1"/>
      <c r="E154" s="1"/>
      <c r="F154" s="1"/>
      <c r="G154" s="1"/>
      <c r="H154" s="1"/>
      <c r="I154" s="1"/>
      <c r="J154" s="1"/>
      <c r="K154" s="1"/>
      <c r="L154" s="1"/>
      <c r="M154" s="1"/>
      <c r="N154" s="1"/>
      <c r="O154" s="1"/>
      <c r="P154" s="1"/>
      <c r="Q154" s="6"/>
    </row>
    <row r="155" spans="1:17" x14ac:dyDescent="0.25">
      <c r="A155" s="4"/>
      <c r="B155" s="1"/>
      <c r="C155" s="1"/>
      <c r="D155" s="1"/>
      <c r="E155" s="1"/>
      <c r="F155" s="1"/>
      <c r="G155" s="1"/>
      <c r="H155" s="1"/>
      <c r="I155" s="1"/>
      <c r="J155" s="1"/>
      <c r="K155" s="1"/>
      <c r="L155" s="1"/>
      <c r="M155" s="1"/>
      <c r="N155" s="1"/>
      <c r="O155" s="1"/>
      <c r="P155" s="1"/>
      <c r="Q155" s="5"/>
    </row>
    <row r="156" spans="1:17" x14ac:dyDescent="0.25">
      <c r="A156" s="4"/>
      <c r="B156" s="1"/>
      <c r="C156" s="1"/>
      <c r="D156" s="1"/>
      <c r="E156" s="1"/>
      <c r="F156" s="1"/>
      <c r="G156" s="1"/>
      <c r="H156" s="1"/>
      <c r="I156" s="1"/>
      <c r="J156" s="1"/>
      <c r="K156" s="1"/>
      <c r="L156" s="1"/>
      <c r="M156" s="1"/>
      <c r="N156" s="1"/>
      <c r="O156" s="1"/>
      <c r="P156" s="1"/>
      <c r="Q156" s="6"/>
    </row>
    <row r="157" spans="1:17" x14ac:dyDescent="0.25">
      <c r="A157" s="4"/>
      <c r="B157" s="1"/>
      <c r="C157" s="1"/>
      <c r="D157" s="1"/>
      <c r="E157" s="1"/>
      <c r="F157" s="1"/>
      <c r="G157" s="1"/>
      <c r="H157" s="1"/>
      <c r="I157" s="1"/>
      <c r="J157" s="1"/>
      <c r="K157" s="1"/>
      <c r="L157" s="1"/>
      <c r="M157" s="1"/>
      <c r="N157" s="1"/>
      <c r="O157" s="1"/>
      <c r="P157" s="1"/>
      <c r="Q157" s="6"/>
    </row>
    <row r="158" spans="1:17" x14ac:dyDescent="0.25">
      <c r="A158" s="4"/>
      <c r="B158" s="1"/>
      <c r="C158" s="1"/>
      <c r="D158" s="1"/>
      <c r="E158" s="1"/>
      <c r="F158" s="1"/>
      <c r="G158" s="1"/>
      <c r="H158" s="1"/>
      <c r="I158" s="1"/>
      <c r="J158" s="1"/>
      <c r="K158" s="1"/>
      <c r="L158" s="1"/>
      <c r="M158" s="1"/>
      <c r="N158" s="1"/>
      <c r="O158" s="1"/>
      <c r="P158" s="1"/>
      <c r="Q158" s="6"/>
    </row>
    <row r="159" spans="1:17" x14ac:dyDescent="0.25">
      <c r="A159" s="4"/>
      <c r="B159" s="1"/>
      <c r="C159" s="1"/>
      <c r="D159" s="1"/>
      <c r="E159" s="1"/>
      <c r="F159" s="1"/>
      <c r="G159" s="1"/>
      <c r="H159" s="1"/>
      <c r="I159" s="1"/>
      <c r="J159" s="1"/>
      <c r="K159" s="1"/>
      <c r="L159" s="1"/>
      <c r="M159" s="1"/>
      <c r="N159" s="1"/>
      <c r="O159" s="1"/>
      <c r="P159" s="1"/>
      <c r="Q159" s="6"/>
    </row>
    <row r="160" spans="1:17" x14ac:dyDescent="0.25">
      <c r="A160" s="4"/>
      <c r="B160" s="1"/>
      <c r="C160" s="1"/>
      <c r="D160" s="1"/>
      <c r="E160" s="1"/>
      <c r="F160" s="1"/>
      <c r="G160" s="1"/>
      <c r="H160" s="1"/>
      <c r="I160" s="1"/>
      <c r="J160" s="1"/>
      <c r="K160" s="1"/>
      <c r="L160" s="1"/>
      <c r="M160" s="1"/>
      <c r="N160" s="1"/>
      <c r="O160" s="1"/>
      <c r="P160" s="1"/>
      <c r="Q160" s="6"/>
    </row>
    <row r="161" spans="1:17" x14ac:dyDescent="0.25">
      <c r="A161" s="4"/>
      <c r="B161" s="1"/>
      <c r="C161" s="1"/>
      <c r="D161" s="1"/>
      <c r="E161" s="1"/>
      <c r="F161" s="1"/>
      <c r="G161" s="1"/>
      <c r="H161" s="1"/>
      <c r="I161" s="1"/>
      <c r="J161" s="1"/>
      <c r="K161" s="1"/>
      <c r="L161" s="1"/>
      <c r="M161" s="1"/>
      <c r="N161" s="1"/>
      <c r="O161" s="1"/>
      <c r="P161" s="1"/>
      <c r="Q161" s="6"/>
    </row>
    <row r="162" spans="1:17" x14ac:dyDescent="0.25">
      <c r="A162" s="4"/>
      <c r="B162" s="1"/>
      <c r="C162" s="1"/>
      <c r="D162" s="1"/>
      <c r="E162" s="1"/>
      <c r="F162" s="1"/>
      <c r="G162" s="1"/>
      <c r="H162" s="1"/>
      <c r="I162" s="1"/>
      <c r="J162" s="1"/>
      <c r="K162" s="1"/>
      <c r="L162" s="1"/>
      <c r="M162" s="1"/>
      <c r="N162" s="1"/>
      <c r="O162" s="1"/>
      <c r="P162" s="1"/>
      <c r="Q162" s="6"/>
    </row>
    <row r="163" spans="1:17" x14ac:dyDescent="0.25">
      <c r="A163" s="4"/>
      <c r="B163" s="1"/>
      <c r="C163" s="1"/>
      <c r="D163" s="1"/>
      <c r="E163" s="1"/>
      <c r="F163" s="1"/>
      <c r="G163" s="1"/>
      <c r="H163" s="1"/>
      <c r="I163" s="1"/>
      <c r="J163" s="1"/>
      <c r="K163" s="1"/>
      <c r="L163" s="1"/>
      <c r="M163" s="1"/>
      <c r="N163" s="1"/>
      <c r="O163" s="1"/>
      <c r="P163" s="1"/>
      <c r="Q163" s="6"/>
    </row>
    <row r="164" spans="1:17" x14ac:dyDescent="0.25">
      <c r="A164" s="4"/>
      <c r="B164" s="1"/>
      <c r="C164" s="1"/>
      <c r="D164" s="1"/>
      <c r="E164" s="1"/>
      <c r="F164" s="1"/>
      <c r="G164" s="1"/>
      <c r="H164" s="1"/>
      <c r="I164" s="1"/>
      <c r="J164" s="1"/>
      <c r="K164" s="1"/>
      <c r="L164" s="1"/>
      <c r="M164" s="1"/>
      <c r="N164" s="1"/>
      <c r="O164" s="1"/>
      <c r="P164" s="1"/>
      <c r="Q164" s="6"/>
    </row>
    <row r="165" spans="1:17" x14ac:dyDescent="0.25">
      <c r="A165" s="4"/>
      <c r="B165" s="1"/>
      <c r="C165" s="1"/>
      <c r="D165" s="1"/>
      <c r="E165" s="1"/>
      <c r="F165" s="1"/>
      <c r="G165" s="1"/>
      <c r="H165" s="1"/>
      <c r="I165" s="1"/>
      <c r="J165" s="1"/>
      <c r="K165" s="1"/>
      <c r="L165" s="1"/>
      <c r="M165" s="1"/>
      <c r="N165" s="1"/>
      <c r="O165" s="1"/>
      <c r="P165" s="1"/>
      <c r="Q165" s="6"/>
    </row>
    <row r="166" spans="1:17" x14ac:dyDescent="0.25">
      <c r="A166" s="4"/>
      <c r="B166" s="1"/>
      <c r="C166" s="1"/>
      <c r="D166" s="1"/>
      <c r="E166" s="1"/>
      <c r="F166" s="1"/>
      <c r="G166" s="1"/>
      <c r="H166" s="1"/>
      <c r="I166" s="1"/>
      <c r="J166" s="1"/>
      <c r="K166" s="1"/>
      <c r="L166" s="1"/>
      <c r="M166" s="1"/>
      <c r="N166" s="1"/>
      <c r="O166" s="1"/>
      <c r="P166" s="1"/>
      <c r="Q166" s="6"/>
    </row>
    <row r="167" spans="1:17" x14ac:dyDescent="0.25">
      <c r="A167" s="4"/>
      <c r="B167" s="1"/>
      <c r="C167" s="1"/>
      <c r="D167" s="1"/>
      <c r="E167" s="1"/>
      <c r="F167" s="1"/>
      <c r="G167" s="1"/>
      <c r="H167" s="1"/>
      <c r="I167" s="1"/>
      <c r="J167" s="1"/>
      <c r="K167" s="1"/>
      <c r="L167" s="1"/>
      <c r="M167" s="1"/>
      <c r="N167" s="1"/>
      <c r="O167" s="1"/>
      <c r="P167" s="1"/>
      <c r="Q167" s="6"/>
    </row>
    <row r="168" spans="1:17" x14ac:dyDescent="0.25">
      <c r="A168" s="4"/>
      <c r="B168" s="1"/>
      <c r="C168" s="1"/>
      <c r="D168" s="1"/>
      <c r="E168" s="1"/>
      <c r="F168" s="1"/>
      <c r="G168" s="1"/>
      <c r="H168" s="1"/>
      <c r="I168" s="1"/>
      <c r="J168" s="1"/>
      <c r="K168" s="1"/>
      <c r="L168" s="1"/>
      <c r="M168" s="1"/>
      <c r="N168" s="1"/>
      <c r="O168" s="1"/>
      <c r="P168" s="1"/>
      <c r="Q168" s="6"/>
    </row>
    <row r="169" spans="1:17" x14ac:dyDescent="0.25">
      <c r="A169" s="4"/>
      <c r="B169" s="1"/>
      <c r="C169" s="1"/>
      <c r="D169" s="1"/>
      <c r="E169" s="1"/>
      <c r="F169" s="1"/>
      <c r="G169" s="1"/>
      <c r="H169" s="1"/>
      <c r="I169" s="1"/>
      <c r="J169" s="1"/>
      <c r="K169" s="1"/>
      <c r="L169" s="1"/>
      <c r="M169" s="1"/>
      <c r="N169" s="1"/>
      <c r="O169" s="1"/>
      <c r="P169" s="1"/>
      <c r="Q169" s="5"/>
    </row>
    <row r="170" spans="1:17" x14ac:dyDescent="0.25">
      <c r="A170" s="4"/>
      <c r="B170" s="1"/>
      <c r="C170" s="1"/>
      <c r="D170" s="1"/>
      <c r="E170" s="1"/>
      <c r="F170" s="1"/>
      <c r="G170" s="1"/>
      <c r="H170" s="1"/>
      <c r="I170" s="1"/>
      <c r="J170" s="1"/>
      <c r="K170" s="1"/>
      <c r="L170" s="1"/>
      <c r="M170" s="1"/>
      <c r="N170" s="1"/>
      <c r="O170" s="1"/>
      <c r="P170" s="1"/>
      <c r="Q170" s="6"/>
    </row>
    <row r="171" spans="1:17" x14ac:dyDescent="0.25">
      <c r="A171" s="4"/>
      <c r="B171" s="1"/>
      <c r="C171" s="1"/>
      <c r="D171" s="1"/>
      <c r="E171" s="1"/>
      <c r="F171" s="1"/>
      <c r="G171" s="1"/>
      <c r="H171" s="1"/>
      <c r="I171" s="1"/>
      <c r="J171" s="1"/>
      <c r="K171" s="1"/>
      <c r="L171" s="1"/>
      <c r="M171" s="1"/>
      <c r="N171" s="1"/>
      <c r="O171" s="1"/>
      <c r="P171" s="1"/>
      <c r="Q171" s="6"/>
    </row>
    <row r="172" spans="1:17" x14ac:dyDescent="0.25">
      <c r="A172" s="4"/>
      <c r="B172" s="1"/>
      <c r="C172" s="1"/>
      <c r="D172" s="1"/>
      <c r="E172" s="1"/>
      <c r="F172" s="1"/>
      <c r="G172" s="1"/>
      <c r="H172" s="1"/>
      <c r="I172" s="1"/>
      <c r="J172" s="1"/>
      <c r="K172" s="1"/>
      <c r="L172" s="1"/>
      <c r="M172" s="1"/>
      <c r="N172" s="1"/>
      <c r="O172" s="1"/>
      <c r="P172" s="1"/>
      <c r="Q172" s="6"/>
    </row>
    <row r="173" spans="1:17" x14ac:dyDescent="0.25">
      <c r="A173" s="4"/>
      <c r="B173" s="1"/>
      <c r="C173" s="1"/>
      <c r="D173" s="1"/>
      <c r="E173" s="1"/>
      <c r="F173" s="1"/>
      <c r="G173" s="1"/>
      <c r="H173" s="1"/>
      <c r="I173" s="1"/>
      <c r="J173" s="1"/>
      <c r="K173" s="1"/>
      <c r="L173" s="1"/>
      <c r="M173" s="1"/>
      <c r="N173" s="1"/>
      <c r="O173" s="1"/>
      <c r="P173" s="1"/>
      <c r="Q173" s="5"/>
    </row>
    <row r="174" spans="1:17" x14ac:dyDescent="0.25">
      <c r="A174" s="4"/>
      <c r="B174" s="1"/>
      <c r="C174" s="1"/>
      <c r="D174" s="1"/>
      <c r="E174" s="1"/>
      <c r="F174" s="1"/>
      <c r="G174" s="1"/>
      <c r="H174" s="1"/>
      <c r="I174" s="1"/>
      <c r="J174" s="1"/>
      <c r="K174" s="1"/>
      <c r="L174" s="1"/>
      <c r="M174" s="1"/>
      <c r="N174" s="1"/>
      <c r="O174" s="1"/>
      <c r="P174" s="1"/>
      <c r="Q174" s="6"/>
    </row>
    <row r="175" spans="1:17" x14ac:dyDescent="0.25">
      <c r="A175" s="4"/>
      <c r="B175" s="1"/>
      <c r="C175" s="1"/>
      <c r="D175" s="1"/>
      <c r="E175" s="1"/>
      <c r="F175" s="1"/>
      <c r="G175" s="1"/>
      <c r="H175" s="1"/>
      <c r="I175" s="1"/>
      <c r="J175" s="1"/>
      <c r="K175" s="1"/>
      <c r="L175" s="1"/>
      <c r="M175" s="1"/>
      <c r="N175" s="1"/>
      <c r="O175" s="1"/>
      <c r="P175" s="1"/>
      <c r="Q175" s="6"/>
    </row>
    <row r="176" spans="1:17" x14ac:dyDescent="0.25">
      <c r="A176" s="4"/>
      <c r="B176" s="1"/>
      <c r="C176" s="1"/>
      <c r="D176" s="1"/>
      <c r="E176" s="1"/>
      <c r="F176" s="1"/>
      <c r="G176" s="1"/>
      <c r="H176" s="1"/>
      <c r="I176" s="1"/>
      <c r="J176" s="1"/>
      <c r="K176" s="1"/>
      <c r="L176" s="1"/>
      <c r="M176" s="1"/>
      <c r="N176" s="1"/>
      <c r="O176" s="1"/>
      <c r="P176" s="1"/>
      <c r="Q176" s="5"/>
    </row>
    <row r="177" spans="1:17" x14ac:dyDescent="0.25">
      <c r="A177" s="4"/>
      <c r="B177" s="1"/>
      <c r="C177" s="1"/>
      <c r="D177" s="1"/>
      <c r="E177" s="1"/>
      <c r="F177" s="1"/>
      <c r="G177" s="1"/>
      <c r="H177" s="1"/>
      <c r="I177" s="1"/>
      <c r="J177" s="1"/>
      <c r="K177" s="1"/>
      <c r="L177" s="1"/>
      <c r="M177" s="1"/>
      <c r="N177" s="1"/>
      <c r="O177" s="1"/>
      <c r="P177" s="1"/>
      <c r="Q177" s="5"/>
    </row>
    <row r="178" spans="1:17" x14ac:dyDescent="0.25">
      <c r="A178" s="4"/>
      <c r="B178" s="1"/>
      <c r="C178" s="1"/>
      <c r="D178" s="1"/>
      <c r="E178" s="1"/>
      <c r="F178" s="1"/>
      <c r="G178" s="1"/>
      <c r="H178" s="1"/>
      <c r="I178" s="1"/>
      <c r="J178" s="1"/>
      <c r="K178" s="1"/>
      <c r="L178" s="1"/>
      <c r="M178" s="1"/>
      <c r="N178" s="1"/>
      <c r="O178" s="1"/>
      <c r="P178" s="1"/>
      <c r="Q178" s="6"/>
    </row>
    <row r="179" spans="1:17" x14ac:dyDescent="0.25">
      <c r="A179" s="4"/>
      <c r="B179" s="1"/>
      <c r="C179" s="1"/>
      <c r="D179" s="1"/>
      <c r="E179" s="1"/>
      <c r="F179" s="1"/>
      <c r="G179" s="1"/>
      <c r="H179" s="1"/>
      <c r="I179" s="1"/>
      <c r="J179" s="1"/>
      <c r="K179" s="1"/>
      <c r="L179" s="1"/>
      <c r="M179" s="1"/>
      <c r="N179" s="1"/>
      <c r="O179" s="1"/>
      <c r="P179" s="1"/>
      <c r="Q179" s="5"/>
    </row>
    <row r="180" spans="1:17" x14ac:dyDescent="0.25">
      <c r="A180" s="4"/>
      <c r="B180" s="1"/>
      <c r="C180" s="1"/>
      <c r="D180" s="1"/>
      <c r="E180" s="1"/>
      <c r="F180" s="1"/>
      <c r="G180" s="1"/>
      <c r="H180" s="1"/>
      <c r="I180" s="1"/>
      <c r="J180" s="1"/>
      <c r="K180" s="1"/>
      <c r="L180" s="1"/>
      <c r="M180" s="1"/>
      <c r="N180" s="1"/>
      <c r="O180" s="1"/>
      <c r="P180" s="1"/>
      <c r="Q180" s="6"/>
    </row>
    <row r="181" spans="1:17" x14ac:dyDescent="0.25">
      <c r="A181" s="4"/>
      <c r="B181" s="1"/>
      <c r="C181" s="1"/>
      <c r="D181" s="1"/>
      <c r="E181" s="1"/>
      <c r="F181" s="1"/>
      <c r="G181" s="1"/>
      <c r="H181" s="1"/>
      <c r="I181" s="1"/>
      <c r="J181" s="1"/>
      <c r="K181" s="1"/>
      <c r="L181" s="1"/>
      <c r="M181" s="1"/>
      <c r="N181" s="1"/>
      <c r="O181" s="1"/>
      <c r="P181" s="1"/>
      <c r="Q181" s="6"/>
    </row>
    <row r="182" spans="1:17" x14ac:dyDescent="0.25">
      <c r="A182" s="4"/>
      <c r="B182" s="1"/>
      <c r="C182" s="1"/>
      <c r="D182" s="1"/>
      <c r="E182" s="1"/>
      <c r="F182" s="1"/>
      <c r="G182" s="1"/>
      <c r="H182" s="1"/>
      <c r="I182" s="1"/>
      <c r="J182" s="1"/>
      <c r="K182" s="1"/>
      <c r="L182" s="1"/>
      <c r="M182" s="1"/>
      <c r="N182" s="1"/>
      <c r="O182" s="1"/>
      <c r="P182" s="1"/>
      <c r="Q182" s="6"/>
    </row>
    <row r="183" spans="1:17" x14ac:dyDescent="0.25">
      <c r="A183" s="4"/>
      <c r="B183" s="1"/>
      <c r="C183" s="1"/>
      <c r="D183" s="1"/>
      <c r="E183" s="1"/>
      <c r="F183" s="1"/>
      <c r="G183" s="1"/>
      <c r="H183" s="1"/>
      <c r="I183" s="1"/>
      <c r="J183" s="1"/>
      <c r="K183" s="1"/>
      <c r="L183" s="1"/>
      <c r="M183" s="1"/>
      <c r="N183" s="1"/>
      <c r="O183" s="1"/>
      <c r="P183" s="1"/>
      <c r="Q183" s="6"/>
    </row>
    <row r="184" spans="1:17" x14ac:dyDescent="0.25">
      <c r="A184" s="4"/>
      <c r="B184" s="1"/>
      <c r="C184" s="1"/>
      <c r="D184" s="1"/>
      <c r="E184" s="1"/>
      <c r="F184" s="1"/>
      <c r="G184" s="1"/>
      <c r="H184" s="1"/>
      <c r="I184" s="1"/>
      <c r="J184" s="1"/>
      <c r="K184" s="1"/>
      <c r="L184" s="1"/>
      <c r="M184" s="1"/>
      <c r="N184" s="1"/>
      <c r="O184" s="1"/>
      <c r="P184" s="1"/>
      <c r="Q184" s="5"/>
    </row>
    <row r="185" spans="1:17" x14ac:dyDescent="0.25">
      <c r="A185" s="4"/>
      <c r="B185" s="1"/>
      <c r="C185" s="1"/>
      <c r="D185" s="1"/>
      <c r="E185" s="1"/>
      <c r="F185" s="1"/>
      <c r="G185" s="1"/>
      <c r="H185" s="1"/>
      <c r="I185" s="1"/>
      <c r="J185" s="1"/>
      <c r="K185" s="1"/>
      <c r="L185" s="1"/>
      <c r="M185" s="1"/>
      <c r="N185" s="1"/>
      <c r="O185" s="1"/>
      <c r="P185" s="1"/>
      <c r="Q185" s="5"/>
    </row>
    <row r="186" spans="1:17" x14ac:dyDescent="0.25">
      <c r="A186" s="4"/>
      <c r="B186" s="1"/>
      <c r="C186" s="1"/>
      <c r="D186" s="1"/>
      <c r="E186" s="1"/>
      <c r="F186" s="1"/>
      <c r="G186" s="1"/>
      <c r="H186" s="1"/>
      <c r="I186" s="1"/>
      <c r="J186" s="1"/>
      <c r="K186" s="1"/>
      <c r="L186" s="1"/>
      <c r="M186" s="1"/>
      <c r="N186" s="1"/>
      <c r="O186" s="1"/>
      <c r="P186" s="1"/>
      <c r="Q186" s="6"/>
    </row>
    <row r="187" spans="1:17" x14ac:dyDescent="0.25">
      <c r="A187" s="4"/>
      <c r="B187" s="1"/>
      <c r="C187" s="1"/>
      <c r="D187" s="1"/>
      <c r="E187" s="1"/>
      <c r="F187" s="1"/>
      <c r="G187" s="1"/>
      <c r="H187" s="1"/>
      <c r="I187" s="1"/>
      <c r="J187" s="1"/>
      <c r="K187" s="1"/>
      <c r="L187" s="1"/>
      <c r="M187" s="1"/>
      <c r="N187" s="1"/>
      <c r="O187" s="1"/>
      <c r="P187" s="1"/>
      <c r="Q187" s="5"/>
    </row>
    <row r="188" spans="1:17" x14ac:dyDescent="0.25">
      <c r="A188" s="4"/>
      <c r="B188" s="1"/>
      <c r="C188" s="1"/>
      <c r="D188" s="1"/>
      <c r="E188" s="1"/>
      <c r="F188" s="1"/>
      <c r="G188" s="1"/>
      <c r="H188" s="1"/>
      <c r="I188" s="1"/>
      <c r="J188" s="1"/>
      <c r="K188" s="1"/>
      <c r="L188" s="1"/>
      <c r="M188" s="1"/>
      <c r="N188" s="1"/>
      <c r="O188" s="1"/>
      <c r="P188" s="1"/>
      <c r="Q188" s="6"/>
    </row>
    <row r="189" spans="1:17" x14ac:dyDescent="0.25">
      <c r="A189" s="4"/>
      <c r="B189" s="1"/>
      <c r="C189" s="1"/>
      <c r="D189" s="1"/>
      <c r="E189" s="1"/>
      <c r="F189" s="1"/>
      <c r="G189" s="1"/>
      <c r="H189" s="1"/>
      <c r="I189" s="1"/>
      <c r="J189" s="1"/>
      <c r="K189" s="1"/>
      <c r="L189" s="1"/>
      <c r="M189" s="1"/>
      <c r="N189" s="1"/>
      <c r="O189" s="1"/>
      <c r="P189" s="1"/>
      <c r="Q189" s="6"/>
    </row>
    <row r="190" spans="1:17" x14ac:dyDescent="0.25">
      <c r="A190" s="4"/>
      <c r="B190" s="1"/>
      <c r="C190" s="1"/>
      <c r="D190" s="1"/>
      <c r="E190" s="1"/>
      <c r="F190" s="1"/>
      <c r="G190" s="1"/>
      <c r="H190" s="1"/>
      <c r="I190" s="1"/>
      <c r="J190" s="1"/>
      <c r="K190" s="1"/>
      <c r="L190" s="1"/>
      <c r="M190" s="1"/>
      <c r="N190" s="1"/>
      <c r="O190" s="1"/>
      <c r="P190" s="1"/>
      <c r="Q190" s="5"/>
    </row>
    <row r="191" spans="1:17" x14ac:dyDescent="0.25">
      <c r="A191" s="4"/>
      <c r="B191" s="1"/>
      <c r="C191" s="1"/>
      <c r="D191" s="1"/>
      <c r="E191" s="1"/>
      <c r="F191" s="1"/>
      <c r="G191" s="1"/>
      <c r="H191" s="1"/>
      <c r="I191" s="1"/>
      <c r="J191" s="1"/>
      <c r="K191" s="1"/>
      <c r="L191" s="1"/>
      <c r="M191" s="1"/>
      <c r="N191" s="1"/>
      <c r="O191" s="1"/>
      <c r="P191" s="1"/>
      <c r="Q191" s="6"/>
    </row>
    <row r="192" spans="1:17" x14ac:dyDescent="0.25">
      <c r="A192" s="4"/>
      <c r="B192" s="1"/>
      <c r="C192" s="1"/>
      <c r="D192" s="1"/>
      <c r="E192" s="1"/>
      <c r="F192" s="1"/>
      <c r="G192" s="1"/>
      <c r="H192" s="1"/>
      <c r="I192" s="1"/>
      <c r="J192" s="1"/>
      <c r="K192" s="1"/>
      <c r="L192" s="1"/>
      <c r="M192" s="1"/>
      <c r="N192" s="1"/>
      <c r="O192" s="1"/>
      <c r="P192" s="1"/>
      <c r="Q192" s="6"/>
    </row>
    <row r="193" spans="1:17" x14ac:dyDescent="0.25">
      <c r="A193" s="4"/>
      <c r="B193" s="1"/>
      <c r="C193" s="1"/>
      <c r="D193" s="1"/>
      <c r="E193" s="1"/>
      <c r="F193" s="1"/>
      <c r="G193" s="1"/>
      <c r="H193" s="1"/>
      <c r="I193" s="1"/>
      <c r="J193" s="1"/>
      <c r="K193" s="1"/>
      <c r="L193" s="1"/>
      <c r="M193" s="1"/>
      <c r="N193" s="1"/>
      <c r="O193" s="1"/>
      <c r="P193" s="1"/>
      <c r="Q193" s="6"/>
    </row>
    <row r="194" spans="1:17" x14ac:dyDescent="0.25">
      <c r="A194" s="4"/>
      <c r="B194" s="1"/>
      <c r="C194" s="1"/>
      <c r="D194" s="1"/>
      <c r="E194" s="1"/>
      <c r="F194" s="1"/>
      <c r="G194" s="1"/>
      <c r="H194" s="1"/>
      <c r="I194" s="1"/>
      <c r="J194" s="1"/>
      <c r="K194" s="1"/>
      <c r="L194" s="1"/>
      <c r="M194" s="1"/>
      <c r="N194" s="1"/>
      <c r="O194" s="1"/>
      <c r="P194" s="1"/>
      <c r="Q194" s="5"/>
    </row>
    <row r="195" spans="1:17" x14ac:dyDescent="0.25">
      <c r="A195" s="4"/>
      <c r="B195" s="1"/>
      <c r="C195" s="1"/>
      <c r="D195" s="1"/>
      <c r="E195" s="1"/>
      <c r="F195" s="1"/>
      <c r="G195" s="1"/>
      <c r="H195" s="1"/>
      <c r="I195" s="1"/>
      <c r="J195" s="1"/>
      <c r="K195" s="1"/>
      <c r="L195" s="1"/>
      <c r="M195" s="1"/>
      <c r="N195" s="1"/>
      <c r="O195" s="1"/>
      <c r="P195" s="1"/>
      <c r="Q195" s="5"/>
    </row>
    <row r="196" spans="1:17" x14ac:dyDescent="0.25">
      <c r="A196" s="4"/>
      <c r="B196" s="1"/>
      <c r="C196" s="1"/>
      <c r="D196" s="1"/>
      <c r="E196" s="1"/>
      <c r="F196" s="1"/>
      <c r="G196" s="1"/>
      <c r="H196" s="1"/>
      <c r="I196" s="1"/>
      <c r="J196" s="1"/>
      <c r="K196" s="1"/>
      <c r="L196" s="1"/>
      <c r="M196" s="1"/>
      <c r="N196" s="1"/>
      <c r="O196" s="1"/>
      <c r="P196" s="1"/>
      <c r="Q196" s="5"/>
    </row>
    <row r="197" spans="1:17" x14ac:dyDescent="0.25">
      <c r="A197" s="4"/>
      <c r="B197" s="1"/>
      <c r="C197" s="1"/>
      <c r="D197" s="1"/>
      <c r="E197" s="1"/>
      <c r="F197" s="1"/>
      <c r="G197" s="1"/>
      <c r="H197" s="1"/>
      <c r="I197" s="1"/>
      <c r="J197" s="1"/>
      <c r="K197" s="1"/>
      <c r="L197" s="1"/>
      <c r="M197" s="1"/>
      <c r="N197" s="1"/>
      <c r="O197" s="1"/>
      <c r="P197" s="1"/>
      <c r="Q197" s="5"/>
    </row>
    <row r="198" spans="1:17" x14ac:dyDescent="0.25">
      <c r="A198" s="4"/>
      <c r="B198" s="1"/>
      <c r="C198" s="1"/>
      <c r="D198" s="1"/>
      <c r="E198" s="1"/>
      <c r="F198" s="1"/>
      <c r="G198" s="1"/>
      <c r="H198" s="1"/>
      <c r="I198" s="1"/>
      <c r="J198" s="1"/>
      <c r="K198" s="1"/>
      <c r="L198" s="1"/>
      <c r="M198" s="1"/>
      <c r="N198" s="1"/>
      <c r="O198" s="1"/>
      <c r="P198" s="1"/>
      <c r="Q198" s="5"/>
    </row>
    <row r="199" spans="1:17" x14ac:dyDescent="0.25">
      <c r="A199" s="4"/>
      <c r="B199" s="1"/>
      <c r="C199" s="1"/>
      <c r="D199" s="1"/>
      <c r="E199" s="1"/>
      <c r="F199" s="1"/>
      <c r="G199" s="1"/>
      <c r="H199" s="1"/>
      <c r="I199" s="1"/>
      <c r="J199" s="1"/>
      <c r="K199" s="1"/>
      <c r="L199" s="1"/>
      <c r="M199" s="1"/>
      <c r="N199" s="1"/>
      <c r="O199" s="1"/>
      <c r="P199" s="1"/>
      <c r="Q199" s="5"/>
    </row>
    <row r="200" spans="1:17" x14ac:dyDescent="0.25">
      <c r="A200" s="4"/>
      <c r="B200" s="1"/>
      <c r="C200" s="1"/>
      <c r="D200" s="1"/>
      <c r="E200" s="1"/>
      <c r="F200" s="1"/>
      <c r="G200" s="1"/>
      <c r="H200" s="1"/>
      <c r="I200" s="1"/>
      <c r="J200" s="1"/>
      <c r="K200" s="1"/>
      <c r="L200" s="1"/>
      <c r="M200" s="1"/>
      <c r="N200" s="1"/>
      <c r="O200" s="1"/>
      <c r="P200" s="1"/>
      <c r="Q200" s="6"/>
    </row>
    <row r="201" spans="1:17" x14ac:dyDescent="0.25">
      <c r="A201" s="4"/>
      <c r="B201" s="1"/>
      <c r="C201" s="1"/>
      <c r="D201" s="1"/>
      <c r="E201" s="1"/>
      <c r="F201" s="1"/>
      <c r="G201" s="1"/>
      <c r="H201" s="1"/>
      <c r="I201" s="1"/>
      <c r="J201" s="1"/>
      <c r="K201" s="1"/>
      <c r="L201" s="1"/>
      <c r="M201" s="1"/>
      <c r="N201" s="1"/>
      <c r="O201" s="1"/>
      <c r="P201" s="1"/>
      <c r="Q201" s="5"/>
    </row>
    <row r="202" spans="1:17" x14ac:dyDescent="0.25">
      <c r="A202" s="4"/>
      <c r="B202" s="1"/>
      <c r="C202" s="1"/>
      <c r="D202" s="1"/>
      <c r="E202" s="1"/>
      <c r="F202" s="1"/>
      <c r="G202" s="1"/>
      <c r="H202" s="1"/>
      <c r="I202" s="1"/>
      <c r="J202" s="1"/>
      <c r="K202" s="1"/>
      <c r="L202" s="1"/>
      <c r="M202" s="1"/>
      <c r="N202" s="1"/>
      <c r="O202" s="1"/>
      <c r="P202" s="1"/>
      <c r="Q202" s="5"/>
    </row>
    <row r="203" spans="1:17" x14ac:dyDescent="0.25">
      <c r="A203" s="4"/>
      <c r="B203" s="1"/>
      <c r="C203" s="1"/>
      <c r="D203" s="1"/>
      <c r="E203" s="1"/>
      <c r="F203" s="1"/>
      <c r="G203" s="1"/>
      <c r="H203" s="1"/>
      <c r="I203" s="1"/>
      <c r="J203" s="1"/>
      <c r="K203" s="1"/>
      <c r="L203" s="1"/>
      <c r="M203" s="1"/>
      <c r="N203" s="1"/>
      <c r="O203" s="1"/>
      <c r="P203" s="1"/>
      <c r="Q203" s="6"/>
    </row>
    <row r="204" spans="1:17" x14ac:dyDescent="0.25">
      <c r="A204" s="4"/>
      <c r="B204" s="1"/>
      <c r="C204" s="1"/>
      <c r="D204" s="1"/>
      <c r="E204" s="1"/>
      <c r="F204" s="1"/>
      <c r="G204" s="1"/>
      <c r="H204" s="1"/>
      <c r="I204" s="1"/>
      <c r="J204" s="1"/>
      <c r="K204" s="1"/>
      <c r="L204" s="1"/>
      <c r="M204" s="1"/>
      <c r="N204" s="1"/>
      <c r="O204" s="1"/>
      <c r="P204" s="1"/>
      <c r="Q204" s="6"/>
    </row>
    <row r="205" spans="1:17" x14ac:dyDescent="0.25">
      <c r="A205" s="4"/>
      <c r="B205" s="1"/>
      <c r="C205" s="1"/>
      <c r="D205" s="1"/>
      <c r="E205" s="1"/>
      <c r="F205" s="1"/>
      <c r="G205" s="1"/>
      <c r="H205" s="1"/>
      <c r="I205" s="1"/>
      <c r="J205" s="1"/>
      <c r="K205" s="1"/>
      <c r="L205" s="1"/>
      <c r="M205" s="1"/>
      <c r="N205" s="1"/>
      <c r="O205" s="1"/>
      <c r="P205" s="1"/>
      <c r="Q205" s="6"/>
    </row>
    <row r="206" spans="1:17" x14ac:dyDescent="0.25">
      <c r="A206" s="4"/>
      <c r="B206" s="1"/>
      <c r="C206" s="1"/>
      <c r="D206" s="1"/>
      <c r="E206" s="1"/>
      <c r="F206" s="1"/>
      <c r="G206" s="1"/>
      <c r="H206" s="1"/>
      <c r="I206" s="1"/>
      <c r="J206" s="1"/>
      <c r="K206" s="1"/>
      <c r="L206" s="1"/>
      <c r="M206" s="1"/>
      <c r="N206" s="1"/>
      <c r="O206" s="1"/>
      <c r="P206" s="1"/>
      <c r="Q206" s="6"/>
    </row>
    <row r="207" spans="1:17" x14ac:dyDescent="0.25">
      <c r="A207" s="4"/>
      <c r="B207" s="1"/>
      <c r="C207" s="1"/>
      <c r="D207" s="1"/>
      <c r="E207" s="1"/>
      <c r="F207" s="1"/>
      <c r="G207" s="1"/>
      <c r="H207" s="1"/>
      <c r="I207" s="1"/>
      <c r="J207" s="1"/>
      <c r="K207" s="1"/>
      <c r="L207" s="1"/>
      <c r="M207" s="1"/>
      <c r="N207" s="1"/>
      <c r="O207" s="1"/>
      <c r="P207" s="1"/>
      <c r="Q207" s="6"/>
    </row>
    <row r="208" spans="1:17" x14ac:dyDescent="0.25">
      <c r="A208" s="4"/>
      <c r="B208" s="1"/>
      <c r="C208" s="1"/>
      <c r="D208" s="1"/>
      <c r="E208" s="1"/>
      <c r="F208" s="1"/>
      <c r="G208" s="1"/>
      <c r="H208" s="1"/>
      <c r="I208" s="1"/>
      <c r="J208" s="1"/>
      <c r="K208" s="1"/>
      <c r="L208" s="1"/>
      <c r="M208" s="1"/>
      <c r="N208" s="1"/>
      <c r="O208" s="1"/>
      <c r="P208" s="1"/>
      <c r="Q208" s="6"/>
    </row>
    <row r="209" spans="1:17" x14ac:dyDescent="0.25">
      <c r="A209" s="4"/>
      <c r="B209" s="1"/>
      <c r="C209" s="1"/>
      <c r="D209" s="1"/>
      <c r="E209" s="1"/>
      <c r="F209" s="1"/>
      <c r="G209" s="1"/>
      <c r="H209" s="1"/>
      <c r="I209" s="1"/>
      <c r="J209" s="1"/>
      <c r="K209" s="1"/>
      <c r="L209" s="1"/>
      <c r="M209" s="1"/>
      <c r="N209" s="1"/>
      <c r="O209" s="1"/>
      <c r="P209" s="1"/>
      <c r="Q209" s="6"/>
    </row>
    <row r="210" spans="1:17" x14ac:dyDescent="0.25">
      <c r="A210" s="4"/>
      <c r="B210" s="1"/>
      <c r="C210" s="1"/>
      <c r="D210" s="1"/>
      <c r="E210" s="1"/>
      <c r="F210" s="1"/>
      <c r="G210" s="1"/>
      <c r="H210" s="1"/>
      <c r="I210" s="1"/>
      <c r="J210" s="1"/>
      <c r="K210" s="1"/>
      <c r="L210" s="1"/>
      <c r="M210" s="1"/>
      <c r="N210" s="1"/>
      <c r="O210" s="1"/>
      <c r="P210" s="1"/>
      <c r="Q210" s="5"/>
    </row>
    <row r="211" spans="1:17" x14ac:dyDescent="0.25">
      <c r="A211" s="4"/>
      <c r="B211" s="1"/>
      <c r="C211" s="1"/>
      <c r="D211" s="1"/>
      <c r="E211" s="1"/>
      <c r="F211" s="1"/>
      <c r="G211" s="1"/>
      <c r="H211" s="1"/>
      <c r="I211" s="1"/>
      <c r="J211" s="1"/>
      <c r="K211" s="1"/>
      <c r="L211" s="1"/>
      <c r="M211" s="1"/>
      <c r="N211" s="1"/>
      <c r="O211" s="1"/>
      <c r="P211" s="1"/>
      <c r="Q211" s="6"/>
    </row>
    <row r="212" spans="1:17" x14ac:dyDescent="0.25">
      <c r="A212" s="4"/>
      <c r="B212" s="1"/>
      <c r="C212" s="1"/>
      <c r="D212" s="1"/>
      <c r="E212" s="1"/>
      <c r="F212" s="1"/>
      <c r="G212" s="1"/>
      <c r="H212" s="1"/>
      <c r="I212" s="1"/>
      <c r="J212" s="1"/>
      <c r="K212" s="1"/>
      <c r="L212" s="1"/>
      <c r="M212" s="1"/>
      <c r="N212" s="1"/>
      <c r="O212" s="1"/>
      <c r="P212" s="1"/>
      <c r="Q212" s="6"/>
    </row>
    <row r="213" spans="1:17" x14ac:dyDescent="0.25">
      <c r="A213" s="4"/>
      <c r="B213" s="1"/>
      <c r="C213" s="1"/>
      <c r="D213" s="1"/>
      <c r="E213" s="1"/>
      <c r="F213" s="1"/>
      <c r="G213" s="1"/>
      <c r="H213" s="1"/>
      <c r="I213" s="1"/>
      <c r="J213" s="1"/>
      <c r="K213" s="1"/>
      <c r="L213" s="1"/>
      <c r="M213" s="1"/>
      <c r="N213" s="1"/>
      <c r="O213" s="1"/>
      <c r="P213" s="1"/>
      <c r="Q213" s="6"/>
    </row>
    <row r="214" spans="1:17" x14ac:dyDescent="0.25">
      <c r="A214" s="4"/>
      <c r="B214" s="1"/>
      <c r="C214" s="1"/>
      <c r="D214" s="1"/>
      <c r="E214" s="1"/>
      <c r="F214" s="1"/>
      <c r="G214" s="1"/>
      <c r="H214" s="1"/>
      <c r="I214" s="1"/>
      <c r="J214" s="1"/>
      <c r="K214" s="1"/>
      <c r="L214" s="1"/>
      <c r="M214" s="1"/>
      <c r="N214" s="1"/>
      <c r="O214" s="1"/>
      <c r="P214" s="1"/>
      <c r="Q214" s="5"/>
    </row>
    <row r="215" spans="1:17" x14ac:dyDescent="0.25">
      <c r="A215" s="4"/>
      <c r="B215" s="1"/>
      <c r="C215" s="1"/>
      <c r="D215" s="1"/>
      <c r="E215" s="1"/>
      <c r="F215" s="1"/>
      <c r="G215" s="1"/>
      <c r="H215" s="1"/>
      <c r="I215" s="1"/>
      <c r="J215" s="1"/>
      <c r="K215" s="1"/>
      <c r="L215" s="1"/>
      <c r="M215" s="1"/>
      <c r="N215" s="1"/>
      <c r="O215" s="1"/>
      <c r="P215" s="1"/>
      <c r="Q215" s="6"/>
    </row>
    <row r="216" spans="1:17" x14ac:dyDescent="0.25">
      <c r="A216" s="4"/>
      <c r="B216" s="1"/>
      <c r="C216" s="1"/>
      <c r="D216" s="1"/>
      <c r="E216" s="1"/>
      <c r="F216" s="1"/>
      <c r="G216" s="1"/>
      <c r="H216" s="1"/>
      <c r="I216" s="1"/>
      <c r="J216" s="1"/>
      <c r="K216" s="1"/>
      <c r="L216" s="1"/>
      <c r="M216" s="1"/>
      <c r="N216" s="1"/>
      <c r="O216" s="1"/>
      <c r="P216" s="1"/>
      <c r="Q216" s="6"/>
    </row>
    <row r="217" spans="1:17" x14ac:dyDescent="0.25">
      <c r="A217" s="4"/>
      <c r="B217" s="1"/>
      <c r="C217" s="1"/>
      <c r="D217" s="1"/>
      <c r="E217" s="1"/>
      <c r="F217" s="1"/>
      <c r="G217" s="1"/>
      <c r="H217" s="1"/>
      <c r="I217" s="1"/>
      <c r="J217" s="1"/>
      <c r="K217" s="1"/>
      <c r="L217" s="1"/>
      <c r="M217" s="1"/>
      <c r="N217" s="1"/>
      <c r="O217" s="1"/>
      <c r="P217" s="1"/>
      <c r="Q217" s="6"/>
    </row>
    <row r="218" spans="1:17" x14ac:dyDescent="0.25">
      <c r="A218" s="4"/>
      <c r="B218" s="1"/>
      <c r="C218" s="1"/>
      <c r="D218" s="1"/>
      <c r="E218" s="1"/>
      <c r="F218" s="1"/>
      <c r="G218" s="1"/>
      <c r="H218" s="1"/>
      <c r="I218" s="1"/>
      <c r="J218" s="1"/>
      <c r="K218" s="1"/>
      <c r="L218" s="1"/>
      <c r="M218" s="1"/>
      <c r="N218" s="1"/>
      <c r="O218" s="1"/>
      <c r="P218" s="1"/>
      <c r="Q218" s="5"/>
    </row>
    <row r="219" spans="1:17" x14ac:dyDescent="0.25">
      <c r="A219" s="4"/>
      <c r="B219" s="1"/>
      <c r="C219" s="1"/>
      <c r="D219" s="1"/>
      <c r="E219" s="1"/>
      <c r="F219" s="1"/>
      <c r="G219" s="1"/>
      <c r="H219" s="1"/>
      <c r="I219" s="1"/>
      <c r="J219" s="1"/>
      <c r="K219" s="1"/>
      <c r="L219" s="1"/>
      <c r="M219" s="1"/>
      <c r="N219" s="1"/>
      <c r="O219" s="1"/>
      <c r="P219" s="1"/>
      <c r="Q219" s="6"/>
    </row>
    <row r="220" spans="1:17" x14ac:dyDescent="0.25">
      <c r="A220" s="4"/>
      <c r="B220" s="1"/>
      <c r="C220" s="1"/>
      <c r="D220" s="1"/>
      <c r="E220" s="1"/>
      <c r="F220" s="1"/>
      <c r="G220" s="1"/>
      <c r="H220" s="1"/>
      <c r="I220" s="1"/>
      <c r="J220" s="1"/>
      <c r="K220" s="1"/>
      <c r="L220" s="1"/>
      <c r="M220" s="1"/>
      <c r="N220" s="1"/>
      <c r="O220" s="1"/>
      <c r="P220" s="1"/>
      <c r="Q220" s="6"/>
    </row>
    <row r="221" spans="1:17" x14ac:dyDescent="0.25">
      <c r="A221" s="4"/>
      <c r="B221" s="1"/>
      <c r="C221" s="1"/>
      <c r="D221" s="1"/>
      <c r="E221" s="1"/>
      <c r="F221" s="1"/>
      <c r="G221" s="1"/>
      <c r="H221" s="1"/>
      <c r="I221" s="1"/>
      <c r="J221" s="1"/>
      <c r="K221" s="1"/>
      <c r="L221" s="1"/>
      <c r="M221" s="1"/>
      <c r="N221" s="1"/>
      <c r="O221" s="1"/>
      <c r="P221" s="1"/>
      <c r="Q221" s="6"/>
    </row>
    <row r="222" spans="1:17" x14ac:dyDescent="0.25">
      <c r="A222" s="4"/>
      <c r="B222" s="1"/>
      <c r="C222" s="1"/>
      <c r="D222" s="1"/>
      <c r="E222" s="1"/>
      <c r="F222" s="1"/>
      <c r="G222" s="1"/>
      <c r="H222" s="1"/>
      <c r="I222" s="1"/>
      <c r="J222" s="1"/>
      <c r="K222" s="1"/>
      <c r="L222" s="1"/>
      <c r="M222" s="1"/>
      <c r="N222" s="1"/>
      <c r="O222" s="1"/>
      <c r="P222" s="1"/>
      <c r="Q222" s="6"/>
    </row>
    <row r="223" spans="1:17" x14ac:dyDescent="0.25">
      <c r="A223" s="4"/>
      <c r="B223" s="1"/>
      <c r="C223" s="1"/>
      <c r="D223" s="1"/>
      <c r="E223" s="1"/>
      <c r="F223" s="1"/>
      <c r="G223" s="1"/>
      <c r="H223" s="1"/>
      <c r="I223" s="1"/>
      <c r="J223" s="1"/>
      <c r="K223" s="1"/>
      <c r="L223" s="1"/>
      <c r="M223" s="1"/>
      <c r="N223" s="1"/>
      <c r="O223" s="1"/>
      <c r="P223" s="1"/>
      <c r="Q223" s="6"/>
    </row>
    <row r="224" spans="1:17" x14ac:dyDescent="0.25">
      <c r="A224" s="4"/>
      <c r="B224" s="1"/>
      <c r="C224" s="1"/>
      <c r="D224" s="1"/>
      <c r="E224" s="1"/>
      <c r="F224" s="1"/>
      <c r="G224" s="1"/>
      <c r="H224" s="1"/>
      <c r="I224" s="1"/>
      <c r="J224" s="1"/>
      <c r="K224" s="1"/>
      <c r="L224" s="1"/>
      <c r="M224" s="1"/>
      <c r="N224" s="1"/>
      <c r="O224" s="1"/>
      <c r="P224" s="1"/>
      <c r="Q224" s="6"/>
    </row>
    <row r="225" spans="1:17" x14ac:dyDescent="0.25">
      <c r="A225" s="4"/>
      <c r="B225" s="1"/>
      <c r="C225" s="1"/>
      <c r="D225" s="1"/>
      <c r="E225" s="1"/>
      <c r="F225" s="1"/>
      <c r="G225" s="1"/>
      <c r="H225" s="1"/>
      <c r="I225" s="1"/>
      <c r="J225" s="1"/>
      <c r="K225" s="1"/>
      <c r="L225" s="1"/>
      <c r="M225" s="1"/>
      <c r="N225" s="1"/>
      <c r="O225" s="1"/>
      <c r="P225" s="1"/>
      <c r="Q225" s="6"/>
    </row>
    <row r="226" spans="1:17" x14ac:dyDescent="0.25">
      <c r="A226" s="4"/>
      <c r="B226" s="1"/>
      <c r="C226" s="1"/>
      <c r="D226" s="1"/>
      <c r="E226" s="1"/>
      <c r="F226" s="1"/>
      <c r="G226" s="1"/>
      <c r="H226" s="1"/>
      <c r="I226" s="1"/>
      <c r="J226" s="1"/>
      <c r="K226" s="1"/>
      <c r="L226" s="1"/>
      <c r="M226" s="1"/>
      <c r="N226" s="1"/>
      <c r="O226" s="1"/>
      <c r="P226" s="1"/>
      <c r="Q226" s="6"/>
    </row>
    <row r="227" spans="1:17" x14ac:dyDescent="0.25">
      <c r="A227" s="4"/>
      <c r="B227" s="1"/>
      <c r="C227" s="1"/>
      <c r="D227" s="1"/>
      <c r="E227" s="1"/>
      <c r="F227" s="1"/>
      <c r="G227" s="1"/>
      <c r="H227" s="1"/>
      <c r="I227" s="1"/>
      <c r="J227" s="1"/>
      <c r="K227" s="1"/>
      <c r="L227" s="1"/>
      <c r="M227" s="1"/>
      <c r="N227" s="1"/>
      <c r="O227" s="1"/>
      <c r="P227" s="1"/>
      <c r="Q227" s="6"/>
    </row>
    <row r="228" spans="1:17" x14ac:dyDescent="0.25">
      <c r="A228" s="4"/>
      <c r="B228" s="1"/>
      <c r="C228" s="1"/>
      <c r="D228" s="1"/>
      <c r="E228" s="1"/>
      <c r="F228" s="1"/>
      <c r="G228" s="1"/>
      <c r="H228" s="1"/>
      <c r="I228" s="1"/>
      <c r="J228" s="1"/>
      <c r="K228" s="1"/>
      <c r="L228" s="1"/>
      <c r="M228" s="1"/>
      <c r="N228" s="1"/>
      <c r="O228" s="1"/>
      <c r="P228" s="1"/>
      <c r="Q228" s="6"/>
    </row>
    <row r="229" spans="1:17" x14ac:dyDescent="0.25">
      <c r="A229" s="4"/>
      <c r="B229" s="1"/>
      <c r="C229" s="1"/>
      <c r="D229" s="1"/>
      <c r="E229" s="1"/>
      <c r="F229" s="1"/>
      <c r="G229" s="1"/>
      <c r="H229" s="1"/>
      <c r="I229" s="1"/>
      <c r="J229" s="1"/>
      <c r="K229" s="1"/>
      <c r="L229" s="1"/>
      <c r="M229" s="1"/>
      <c r="N229" s="1"/>
      <c r="O229" s="1"/>
      <c r="P229" s="1"/>
      <c r="Q229" s="6"/>
    </row>
    <row r="230" spans="1:17" x14ac:dyDescent="0.25">
      <c r="A230" s="4"/>
      <c r="B230" s="1"/>
      <c r="C230" s="1"/>
      <c r="D230" s="1"/>
      <c r="E230" s="1"/>
      <c r="F230" s="1"/>
      <c r="G230" s="1"/>
      <c r="H230" s="1"/>
      <c r="I230" s="1"/>
      <c r="J230" s="1"/>
      <c r="K230" s="1"/>
      <c r="L230" s="1"/>
      <c r="M230" s="1"/>
      <c r="N230" s="1"/>
      <c r="O230" s="1"/>
      <c r="P230" s="1"/>
      <c r="Q230" s="5"/>
    </row>
    <row r="231" spans="1:17" x14ac:dyDescent="0.25">
      <c r="A231" s="4"/>
      <c r="B231" s="1"/>
      <c r="C231" s="1"/>
      <c r="D231" s="1"/>
      <c r="E231" s="1"/>
      <c r="F231" s="1"/>
      <c r="G231" s="1"/>
      <c r="H231" s="1"/>
      <c r="I231" s="1"/>
      <c r="J231" s="1"/>
      <c r="K231" s="1"/>
      <c r="L231" s="1"/>
      <c r="M231" s="1"/>
      <c r="N231" s="1"/>
      <c r="O231" s="1"/>
      <c r="P231" s="1"/>
      <c r="Q231" s="6"/>
    </row>
    <row r="232" spans="1:17" x14ac:dyDescent="0.25">
      <c r="A232" s="4"/>
      <c r="B232" s="1"/>
      <c r="C232" s="1"/>
      <c r="D232" s="1"/>
      <c r="E232" s="1"/>
      <c r="F232" s="1"/>
      <c r="G232" s="1"/>
      <c r="H232" s="1"/>
      <c r="I232" s="1"/>
      <c r="J232" s="1"/>
      <c r="K232" s="1"/>
      <c r="L232" s="1"/>
      <c r="M232" s="1"/>
      <c r="N232" s="1"/>
      <c r="O232" s="1"/>
      <c r="P232" s="1"/>
      <c r="Q232" s="6"/>
    </row>
    <row r="233" spans="1:17" x14ac:dyDescent="0.25">
      <c r="A233" s="4"/>
      <c r="B233" s="1"/>
      <c r="C233" s="1"/>
      <c r="D233" s="1"/>
      <c r="E233" s="1"/>
      <c r="F233" s="1"/>
      <c r="G233" s="1"/>
      <c r="H233" s="1"/>
      <c r="I233" s="1"/>
      <c r="J233" s="1"/>
      <c r="K233" s="1"/>
      <c r="L233" s="1"/>
      <c r="M233" s="1"/>
      <c r="N233" s="1"/>
      <c r="O233" s="1"/>
      <c r="P233" s="1"/>
      <c r="Q233" s="6"/>
    </row>
    <row r="234" spans="1:17" x14ac:dyDescent="0.25">
      <c r="A234" s="4"/>
      <c r="B234" s="1"/>
      <c r="C234" s="1"/>
      <c r="D234" s="1"/>
      <c r="E234" s="1"/>
      <c r="F234" s="1"/>
      <c r="G234" s="1"/>
      <c r="H234" s="1"/>
      <c r="I234" s="1"/>
      <c r="J234" s="1"/>
      <c r="K234" s="1"/>
      <c r="L234" s="1"/>
      <c r="M234" s="1"/>
      <c r="N234" s="1"/>
      <c r="O234" s="1"/>
      <c r="P234" s="1"/>
      <c r="Q234" s="6"/>
    </row>
    <row r="235" spans="1:17" x14ac:dyDescent="0.25">
      <c r="A235" s="4"/>
      <c r="B235" s="1"/>
      <c r="C235" s="1"/>
      <c r="D235" s="1"/>
      <c r="E235" s="1"/>
      <c r="F235" s="1"/>
      <c r="G235" s="1"/>
      <c r="H235" s="1"/>
      <c r="I235" s="1"/>
      <c r="J235" s="1"/>
      <c r="K235" s="1"/>
      <c r="L235" s="1"/>
      <c r="M235" s="1"/>
      <c r="N235" s="1"/>
      <c r="O235" s="1"/>
      <c r="P235" s="1"/>
      <c r="Q235" s="6"/>
    </row>
    <row r="236" spans="1:17" x14ac:dyDescent="0.25">
      <c r="A236" s="4"/>
      <c r="B236" s="1"/>
      <c r="C236" s="1"/>
      <c r="D236" s="1"/>
      <c r="E236" s="1"/>
      <c r="F236" s="1"/>
      <c r="G236" s="1"/>
      <c r="H236" s="1"/>
      <c r="I236" s="1"/>
      <c r="J236" s="1"/>
      <c r="K236" s="1"/>
      <c r="L236" s="1"/>
      <c r="M236" s="1"/>
      <c r="N236" s="1"/>
      <c r="O236" s="1"/>
      <c r="P236" s="1"/>
      <c r="Q236" s="5"/>
    </row>
    <row r="237" spans="1:17" x14ac:dyDescent="0.25">
      <c r="A237" s="4"/>
      <c r="B237" s="1"/>
      <c r="C237" s="1"/>
      <c r="D237" s="1"/>
      <c r="E237" s="1"/>
      <c r="F237" s="1"/>
      <c r="G237" s="1"/>
      <c r="H237" s="1"/>
      <c r="I237" s="1"/>
      <c r="J237" s="1"/>
      <c r="K237" s="1"/>
      <c r="L237" s="1"/>
      <c r="M237" s="1"/>
      <c r="N237" s="1"/>
      <c r="O237" s="1"/>
      <c r="P237" s="1"/>
      <c r="Q237" s="5"/>
    </row>
    <row r="238" spans="1:17" x14ac:dyDescent="0.25">
      <c r="A238" s="4"/>
      <c r="B238" s="1"/>
      <c r="C238" s="1"/>
      <c r="D238" s="1"/>
      <c r="E238" s="1"/>
      <c r="F238" s="1"/>
      <c r="G238" s="1"/>
      <c r="H238" s="1"/>
      <c r="I238" s="1"/>
      <c r="J238" s="1"/>
      <c r="K238" s="1"/>
      <c r="L238" s="1"/>
      <c r="M238" s="1"/>
      <c r="N238" s="1"/>
      <c r="O238" s="1"/>
      <c r="P238" s="1"/>
      <c r="Q238" s="5"/>
    </row>
    <row r="239" spans="1:17" x14ac:dyDescent="0.25">
      <c r="A239" s="4"/>
      <c r="B239" s="1"/>
      <c r="C239" s="1"/>
      <c r="D239" s="1"/>
      <c r="E239" s="1"/>
      <c r="F239" s="1"/>
      <c r="G239" s="1"/>
      <c r="H239" s="1"/>
      <c r="I239" s="1"/>
      <c r="J239" s="1"/>
      <c r="K239" s="1"/>
      <c r="L239" s="1"/>
      <c r="M239" s="1"/>
      <c r="N239" s="1"/>
      <c r="O239" s="1"/>
      <c r="P239" s="1"/>
      <c r="Q239" s="6"/>
    </row>
    <row r="240" spans="1:17" x14ac:dyDescent="0.25">
      <c r="A240" s="4"/>
      <c r="B240" s="1"/>
      <c r="C240" s="1"/>
      <c r="D240" s="1"/>
      <c r="E240" s="1"/>
      <c r="F240" s="1"/>
      <c r="G240" s="1"/>
      <c r="H240" s="1"/>
      <c r="I240" s="1"/>
      <c r="J240" s="1"/>
      <c r="K240" s="1"/>
      <c r="L240" s="1"/>
      <c r="M240" s="1"/>
      <c r="N240" s="1"/>
      <c r="O240" s="1"/>
      <c r="P240" s="1"/>
      <c r="Q240" s="6"/>
    </row>
    <row r="241" spans="1:17" x14ac:dyDescent="0.25">
      <c r="A241" s="4"/>
      <c r="B241" s="1"/>
      <c r="C241" s="1"/>
      <c r="D241" s="1"/>
      <c r="E241" s="1"/>
      <c r="F241" s="1"/>
      <c r="G241" s="1"/>
      <c r="H241" s="1"/>
      <c r="I241" s="1"/>
      <c r="J241" s="1"/>
      <c r="K241" s="1"/>
      <c r="L241" s="1"/>
      <c r="M241" s="1"/>
      <c r="N241" s="1"/>
      <c r="O241" s="1"/>
      <c r="P241" s="1"/>
      <c r="Q241" s="5"/>
    </row>
    <row r="242" spans="1:17" x14ac:dyDescent="0.25">
      <c r="A242" s="4"/>
      <c r="B242" s="1"/>
      <c r="C242" s="1"/>
      <c r="D242" s="1"/>
      <c r="E242" s="1"/>
      <c r="F242" s="1"/>
      <c r="G242" s="1"/>
      <c r="H242" s="1"/>
      <c r="I242" s="1"/>
      <c r="J242" s="1"/>
      <c r="K242" s="1"/>
      <c r="L242" s="1"/>
      <c r="M242" s="1"/>
      <c r="N242" s="1"/>
      <c r="O242" s="1"/>
      <c r="P242" s="1"/>
      <c r="Q242" s="6"/>
    </row>
    <row r="243" spans="1:17" x14ac:dyDescent="0.25">
      <c r="A243" s="4"/>
      <c r="B243" s="1"/>
      <c r="C243" s="1"/>
      <c r="D243" s="1"/>
      <c r="E243" s="1"/>
      <c r="F243" s="1"/>
      <c r="G243" s="1"/>
      <c r="H243" s="1"/>
      <c r="I243" s="1"/>
      <c r="J243" s="1"/>
      <c r="K243" s="1"/>
      <c r="L243" s="1"/>
      <c r="M243" s="1"/>
      <c r="N243" s="1"/>
      <c r="O243" s="1"/>
      <c r="P243" s="1"/>
      <c r="Q243" s="6"/>
    </row>
    <row r="244" spans="1:17" x14ac:dyDescent="0.25">
      <c r="A244" s="4"/>
      <c r="B244" s="1"/>
      <c r="C244" s="1"/>
      <c r="D244" s="1"/>
      <c r="E244" s="1"/>
      <c r="F244" s="1"/>
      <c r="G244" s="1"/>
      <c r="H244" s="1"/>
      <c r="I244" s="1"/>
      <c r="J244" s="1"/>
      <c r="K244" s="1"/>
      <c r="L244" s="1"/>
      <c r="M244" s="1"/>
      <c r="N244" s="1"/>
      <c r="O244" s="1"/>
      <c r="P244" s="1"/>
      <c r="Q244" s="6"/>
    </row>
    <row r="245" spans="1:17" x14ac:dyDescent="0.25">
      <c r="A245" s="4"/>
      <c r="B245" s="1"/>
      <c r="C245" s="1"/>
      <c r="D245" s="1"/>
      <c r="E245" s="1"/>
      <c r="F245" s="1"/>
      <c r="G245" s="1"/>
      <c r="H245" s="1"/>
      <c r="I245" s="1"/>
      <c r="J245" s="1"/>
      <c r="K245" s="1"/>
      <c r="L245" s="1"/>
      <c r="M245" s="1"/>
      <c r="N245" s="1"/>
      <c r="O245" s="1"/>
      <c r="P245" s="1"/>
      <c r="Q245" s="6"/>
    </row>
    <row r="246" spans="1:17" x14ac:dyDescent="0.25">
      <c r="A246" s="4"/>
      <c r="B246" s="1"/>
      <c r="C246" s="1"/>
      <c r="D246" s="1"/>
      <c r="E246" s="1"/>
      <c r="F246" s="1"/>
      <c r="G246" s="1"/>
      <c r="H246" s="1"/>
      <c r="I246" s="1"/>
      <c r="J246" s="1"/>
      <c r="K246" s="1"/>
      <c r="L246" s="1"/>
      <c r="M246" s="1"/>
      <c r="N246" s="1"/>
      <c r="O246" s="1"/>
      <c r="P246" s="1"/>
      <c r="Q246" s="6"/>
    </row>
    <row r="247" spans="1:17" x14ac:dyDescent="0.25">
      <c r="A247" s="4"/>
      <c r="B247" s="1"/>
      <c r="C247" s="1"/>
      <c r="D247" s="1"/>
      <c r="E247" s="1"/>
      <c r="F247" s="1"/>
      <c r="G247" s="1"/>
      <c r="H247" s="1"/>
      <c r="I247" s="1"/>
      <c r="J247" s="1"/>
      <c r="K247" s="1"/>
      <c r="L247" s="1"/>
      <c r="M247" s="1"/>
      <c r="N247" s="1"/>
      <c r="O247" s="1"/>
      <c r="P247" s="1"/>
      <c r="Q247" s="6"/>
    </row>
    <row r="248" spans="1:17" x14ac:dyDescent="0.25">
      <c r="A248" s="4"/>
      <c r="B248" s="1"/>
      <c r="C248" s="1"/>
      <c r="D248" s="1"/>
      <c r="E248" s="1"/>
      <c r="F248" s="1"/>
      <c r="G248" s="1"/>
      <c r="H248" s="1"/>
      <c r="I248" s="1"/>
      <c r="J248" s="1"/>
      <c r="K248" s="1"/>
      <c r="L248" s="1"/>
      <c r="M248" s="1"/>
      <c r="N248" s="1"/>
      <c r="O248" s="1"/>
      <c r="P248" s="1"/>
      <c r="Q248" s="5"/>
    </row>
    <row r="249" spans="1:17" x14ac:dyDescent="0.25">
      <c r="A249" s="4"/>
      <c r="B249" s="1"/>
      <c r="C249" s="1"/>
      <c r="D249" s="1"/>
      <c r="E249" s="1"/>
      <c r="F249" s="1"/>
      <c r="G249" s="1"/>
      <c r="H249" s="1"/>
      <c r="I249" s="1"/>
      <c r="J249" s="1"/>
      <c r="K249" s="1"/>
      <c r="L249" s="1"/>
      <c r="M249" s="1"/>
      <c r="N249" s="1"/>
      <c r="O249" s="1"/>
      <c r="P249" s="1"/>
      <c r="Q249" s="6"/>
    </row>
    <row r="250" spans="1:17" x14ac:dyDescent="0.25">
      <c r="A250" s="4"/>
      <c r="B250" s="1"/>
      <c r="C250" s="1"/>
      <c r="D250" s="1"/>
      <c r="E250" s="1"/>
      <c r="F250" s="1"/>
      <c r="G250" s="1"/>
      <c r="H250" s="1"/>
      <c r="I250" s="1"/>
      <c r="J250" s="1"/>
      <c r="K250" s="1"/>
      <c r="L250" s="1"/>
      <c r="M250" s="1"/>
      <c r="N250" s="1"/>
      <c r="O250" s="1"/>
      <c r="P250" s="1"/>
      <c r="Q250" s="6"/>
    </row>
    <row r="251" spans="1:17" x14ac:dyDescent="0.25">
      <c r="A251" s="4"/>
      <c r="B251" s="1"/>
      <c r="C251" s="1"/>
      <c r="D251" s="1"/>
      <c r="E251" s="1"/>
      <c r="F251" s="1"/>
      <c r="G251" s="1"/>
      <c r="H251" s="1"/>
      <c r="I251" s="1"/>
      <c r="J251" s="1"/>
      <c r="K251" s="1"/>
      <c r="L251" s="1"/>
      <c r="M251" s="1"/>
      <c r="N251" s="1"/>
      <c r="O251" s="1"/>
      <c r="P251" s="1"/>
      <c r="Q251" s="6"/>
    </row>
    <row r="252" spans="1:17" x14ac:dyDescent="0.25">
      <c r="A252" s="4"/>
      <c r="B252" s="1"/>
      <c r="C252" s="1"/>
      <c r="D252" s="1"/>
      <c r="E252" s="1"/>
      <c r="F252" s="1"/>
      <c r="G252" s="1"/>
      <c r="H252" s="1"/>
      <c r="I252" s="1"/>
      <c r="J252" s="1"/>
      <c r="K252" s="1"/>
      <c r="L252" s="1"/>
      <c r="M252" s="1"/>
      <c r="N252" s="1"/>
      <c r="O252" s="1"/>
      <c r="P252" s="1"/>
      <c r="Q252" s="6"/>
    </row>
    <row r="253" spans="1:17" x14ac:dyDescent="0.25">
      <c r="A253" s="4"/>
      <c r="B253" s="1"/>
      <c r="C253" s="1"/>
      <c r="D253" s="1"/>
      <c r="E253" s="1"/>
      <c r="F253" s="1"/>
      <c r="G253" s="1"/>
      <c r="H253" s="1"/>
      <c r="I253" s="1"/>
      <c r="J253" s="1"/>
      <c r="K253" s="1"/>
      <c r="L253" s="1"/>
      <c r="M253" s="1"/>
      <c r="N253" s="1"/>
      <c r="O253" s="1"/>
      <c r="P253" s="1"/>
      <c r="Q253" s="6"/>
    </row>
    <row r="254" spans="1:17" x14ac:dyDescent="0.25">
      <c r="A254" s="4"/>
      <c r="B254" s="1"/>
      <c r="C254" s="1"/>
      <c r="D254" s="1"/>
      <c r="E254" s="1"/>
      <c r="F254" s="1"/>
      <c r="G254" s="1"/>
      <c r="H254" s="1"/>
      <c r="I254" s="1"/>
      <c r="J254" s="1"/>
      <c r="K254" s="1"/>
      <c r="L254" s="1"/>
      <c r="M254" s="1"/>
      <c r="N254" s="1"/>
      <c r="O254" s="1"/>
      <c r="P254" s="1"/>
      <c r="Q254" s="6"/>
    </row>
    <row r="255" spans="1:17" x14ac:dyDescent="0.25">
      <c r="A255" s="4"/>
      <c r="B255" s="1"/>
      <c r="C255" s="1"/>
      <c r="D255" s="1"/>
      <c r="E255" s="1"/>
      <c r="F255" s="1"/>
      <c r="G255" s="1"/>
      <c r="H255" s="1"/>
      <c r="I255" s="1"/>
      <c r="J255" s="1"/>
      <c r="K255" s="1"/>
      <c r="L255" s="1"/>
      <c r="M255" s="1"/>
      <c r="N255" s="1"/>
      <c r="O255" s="1"/>
      <c r="P255" s="1"/>
      <c r="Q255" s="6"/>
    </row>
    <row r="256" spans="1:17" x14ac:dyDescent="0.25">
      <c r="A256" s="4"/>
      <c r="B256" s="1"/>
      <c r="C256" s="1"/>
      <c r="D256" s="1"/>
      <c r="E256" s="1"/>
      <c r="F256" s="1"/>
      <c r="G256" s="1"/>
      <c r="H256" s="1"/>
      <c r="I256" s="1"/>
      <c r="J256" s="1"/>
      <c r="K256" s="1"/>
      <c r="L256" s="1"/>
      <c r="M256" s="1"/>
      <c r="N256" s="1"/>
      <c r="O256" s="1"/>
      <c r="P256" s="1"/>
      <c r="Q256" s="6"/>
    </row>
    <row r="257" spans="1:17" x14ac:dyDescent="0.25">
      <c r="A257" s="4"/>
      <c r="B257" s="1"/>
      <c r="C257" s="1"/>
      <c r="D257" s="1"/>
      <c r="E257" s="1"/>
      <c r="F257" s="1"/>
      <c r="G257" s="1"/>
      <c r="H257" s="1"/>
      <c r="I257" s="1"/>
      <c r="J257" s="1"/>
      <c r="K257" s="1"/>
      <c r="L257" s="1"/>
      <c r="M257" s="1"/>
      <c r="N257" s="1"/>
      <c r="O257" s="1"/>
      <c r="P257" s="1"/>
      <c r="Q257" s="5"/>
    </row>
    <row r="258" spans="1:17" x14ac:dyDescent="0.25">
      <c r="A258" s="4"/>
      <c r="B258" s="1"/>
      <c r="C258" s="1"/>
      <c r="D258" s="1"/>
      <c r="E258" s="1"/>
      <c r="F258" s="1"/>
      <c r="G258" s="1"/>
      <c r="H258" s="1"/>
      <c r="I258" s="1"/>
      <c r="J258" s="1"/>
      <c r="K258" s="1"/>
      <c r="L258" s="1"/>
      <c r="M258" s="1"/>
      <c r="N258" s="1"/>
      <c r="O258" s="1"/>
      <c r="P258" s="1"/>
      <c r="Q258" s="6"/>
    </row>
    <row r="259" spans="1:17" x14ac:dyDescent="0.25">
      <c r="A259" s="4"/>
      <c r="B259" s="1"/>
      <c r="C259" s="1"/>
      <c r="D259" s="1"/>
      <c r="E259" s="1"/>
      <c r="F259" s="1"/>
      <c r="G259" s="1"/>
      <c r="H259" s="1"/>
      <c r="I259" s="1"/>
      <c r="J259" s="1"/>
      <c r="K259" s="1"/>
      <c r="L259" s="1"/>
      <c r="M259" s="1"/>
      <c r="N259" s="1"/>
      <c r="O259" s="1"/>
      <c r="P259" s="1"/>
      <c r="Q259" s="6"/>
    </row>
    <row r="260" spans="1:17" x14ac:dyDescent="0.25">
      <c r="A260" s="4"/>
      <c r="B260" s="1"/>
      <c r="C260" s="1"/>
      <c r="D260" s="1"/>
      <c r="E260" s="1"/>
      <c r="F260" s="1"/>
      <c r="G260" s="1"/>
      <c r="H260" s="1"/>
      <c r="I260" s="1"/>
      <c r="J260" s="1"/>
      <c r="K260" s="1"/>
      <c r="L260" s="1"/>
      <c r="M260" s="1"/>
      <c r="N260" s="1"/>
      <c r="O260" s="1"/>
      <c r="P260" s="1"/>
      <c r="Q260" s="6"/>
    </row>
    <row r="261" spans="1:17" x14ac:dyDescent="0.25">
      <c r="A261" s="4"/>
      <c r="B261" s="1"/>
      <c r="C261" s="1"/>
      <c r="D261" s="1"/>
      <c r="E261" s="1"/>
      <c r="F261" s="1"/>
      <c r="G261" s="1"/>
      <c r="H261" s="1"/>
      <c r="I261" s="1"/>
      <c r="J261" s="1"/>
      <c r="K261" s="1"/>
      <c r="L261" s="1"/>
      <c r="M261" s="1"/>
      <c r="N261" s="1"/>
      <c r="O261" s="1"/>
      <c r="P261" s="1"/>
      <c r="Q261" s="5"/>
    </row>
    <row r="262" spans="1:17" x14ac:dyDescent="0.25">
      <c r="A262" s="4"/>
      <c r="B262" s="1"/>
      <c r="C262" s="1"/>
      <c r="D262" s="1"/>
      <c r="E262" s="1"/>
      <c r="F262" s="1"/>
      <c r="G262" s="1"/>
      <c r="H262" s="1"/>
      <c r="I262" s="1"/>
      <c r="J262" s="1"/>
      <c r="K262" s="1"/>
      <c r="L262" s="1"/>
      <c r="M262" s="1"/>
      <c r="N262" s="1"/>
      <c r="O262" s="1"/>
      <c r="P262" s="1"/>
      <c r="Q262" s="6"/>
    </row>
    <row r="263" spans="1:17" x14ac:dyDescent="0.25">
      <c r="A263" s="4"/>
      <c r="B263" s="1"/>
      <c r="C263" s="1"/>
      <c r="D263" s="1"/>
      <c r="E263" s="1"/>
      <c r="F263" s="1"/>
      <c r="G263" s="1"/>
      <c r="H263" s="1"/>
      <c r="I263" s="1"/>
      <c r="J263" s="1"/>
      <c r="K263" s="1"/>
      <c r="L263" s="1"/>
      <c r="M263" s="1"/>
      <c r="N263" s="1"/>
      <c r="O263" s="1"/>
      <c r="P263" s="1"/>
      <c r="Q263" s="6"/>
    </row>
    <row r="264" spans="1:17" x14ac:dyDescent="0.25">
      <c r="A264" s="4"/>
      <c r="B264" s="1"/>
      <c r="C264" s="1"/>
      <c r="D264" s="1"/>
      <c r="E264" s="1"/>
      <c r="F264" s="1"/>
      <c r="G264" s="1"/>
      <c r="H264" s="1"/>
      <c r="I264" s="1"/>
      <c r="J264" s="1"/>
      <c r="K264" s="1"/>
      <c r="L264" s="1"/>
      <c r="M264" s="1"/>
      <c r="N264" s="1"/>
      <c r="O264" s="1"/>
      <c r="P264" s="1"/>
      <c r="Q264" s="6"/>
    </row>
    <row r="265" spans="1:17" x14ac:dyDescent="0.25">
      <c r="A265" s="4"/>
      <c r="B265" s="1"/>
      <c r="C265" s="1"/>
      <c r="D265" s="1"/>
      <c r="E265" s="1"/>
      <c r="F265" s="1"/>
      <c r="G265" s="1"/>
      <c r="H265" s="1"/>
      <c r="I265" s="1"/>
      <c r="J265" s="1"/>
      <c r="K265" s="1"/>
      <c r="L265" s="1"/>
      <c r="M265" s="1"/>
      <c r="N265" s="1"/>
      <c r="O265" s="1"/>
      <c r="P265" s="1"/>
      <c r="Q265" s="6"/>
    </row>
    <row r="266" spans="1:17" x14ac:dyDescent="0.25">
      <c r="A266" s="4"/>
      <c r="B266" s="1"/>
      <c r="C266" s="1"/>
      <c r="D266" s="1"/>
      <c r="E266" s="1"/>
      <c r="F266" s="1"/>
      <c r="G266" s="1"/>
      <c r="H266" s="1"/>
      <c r="I266" s="1"/>
      <c r="J266" s="1"/>
      <c r="K266" s="1"/>
      <c r="L266" s="1"/>
      <c r="M266" s="1"/>
      <c r="N266" s="1"/>
      <c r="O266" s="1"/>
      <c r="P266" s="1"/>
      <c r="Q266" s="6"/>
    </row>
    <row r="267" spans="1:17" x14ac:dyDescent="0.25">
      <c r="A267" s="4"/>
      <c r="B267" s="1"/>
      <c r="C267" s="1"/>
      <c r="D267" s="1"/>
      <c r="E267" s="1"/>
      <c r="F267" s="1"/>
      <c r="G267" s="1"/>
      <c r="H267" s="1"/>
      <c r="I267" s="1"/>
      <c r="J267" s="1"/>
      <c r="K267" s="1"/>
      <c r="L267" s="1"/>
      <c r="M267" s="1"/>
      <c r="N267" s="1"/>
      <c r="O267" s="1"/>
      <c r="P267" s="1"/>
      <c r="Q267" s="6"/>
    </row>
    <row r="268" spans="1:17" x14ac:dyDescent="0.25">
      <c r="A268" s="4"/>
      <c r="B268" s="1"/>
      <c r="C268" s="1"/>
      <c r="D268" s="1"/>
      <c r="E268" s="1"/>
      <c r="F268" s="1"/>
      <c r="G268" s="1"/>
      <c r="H268" s="1"/>
      <c r="I268" s="1"/>
      <c r="J268" s="1"/>
      <c r="K268" s="1"/>
      <c r="L268" s="1"/>
      <c r="M268" s="1"/>
      <c r="N268" s="1"/>
      <c r="O268" s="1"/>
      <c r="P268" s="1"/>
      <c r="Q268" s="6"/>
    </row>
    <row r="269" spans="1:17" x14ac:dyDescent="0.25">
      <c r="A269" s="4"/>
      <c r="B269" s="1"/>
      <c r="C269" s="1"/>
      <c r="D269" s="1"/>
      <c r="E269" s="1"/>
      <c r="F269" s="1"/>
      <c r="G269" s="1"/>
      <c r="H269" s="1"/>
      <c r="I269" s="1"/>
      <c r="J269" s="1"/>
      <c r="K269" s="1"/>
      <c r="L269" s="1"/>
      <c r="M269" s="1"/>
      <c r="N269" s="1"/>
      <c r="O269" s="1"/>
      <c r="P269" s="1"/>
      <c r="Q269" s="6"/>
    </row>
    <row r="270" spans="1:17" x14ac:dyDescent="0.25">
      <c r="A270" s="4"/>
      <c r="B270" s="1"/>
      <c r="C270" s="1"/>
      <c r="D270" s="1"/>
      <c r="E270" s="1"/>
      <c r="F270" s="1"/>
      <c r="G270" s="1"/>
      <c r="H270" s="1"/>
      <c r="I270" s="1"/>
      <c r="J270" s="1"/>
      <c r="K270" s="1"/>
      <c r="L270" s="1"/>
      <c r="M270" s="1"/>
      <c r="N270" s="1"/>
      <c r="O270" s="1"/>
      <c r="P270" s="1"/>
      <c r="Q270" s="6"/>
    </row>
    <row r="271" spans="1:17" x14ac:dyDescent="0.25">
      <c r="A271" s="4"/>
      <c r="B271" s="1"/>
      <c r="C271" s="1"/>
      <c r="D271" s="1"/>
      <c r="E271" s="1"/>
      <c r="F271" s="1"/>
      <c r="G271" s="1"/>
      <c r="H271" s="1"/>
      <c r="I271" s="1"/>
      <c r="J271" s="1"/>
      <c r="K271" s="1"/>
      <c r="L271" s="1"/>
      <c r="M271" s="1"/>
      <c r="N271" s="1"/>
      <c r="O271" s="1"/>
      <c r="P271" s="1"/>
      <c r="Q271" s="6"/>
    </row>
    <row r="272" spans="1:17" x14ac:dyDescent="0.25">
      <c r="A272" s="4"/>
      <c r="B272" s="1"/>
      <c r="C272" s="1"/>
      <c r="D272" s="1"/>
      <c r="E272" s="1"/>
      <c r="F272" s="1"/>
      <c r="G272" s="1"/>
      <c r="H272" s="1"/>
      <c r="I272" s="1"/>
      <c r="J272" s="1"/>
      <c r="K272" s="1"/>
      <c r="L272" s="1"/>
      <c r="M272" s="1"/>
      <c r="N272" s="1"/>
      <c r="O272" s="1"/>
      <c r="P272" s="1"/>
      <c r="Q272" s="6"/>
    </row>
    <row r="273" spans="1:17" x14ac:dyDescent="0.25">
      <c r="A273" s="4"/>
      <c r="B273" s="1"/>
      <c r="C273" s="1"/>
      <c r="D273" s="1"/>
      <c r="E273" s="1"/>
      <c r="F273" s="1"/>
      <c r="G273" s="1"/>
      <c r="H273" s="1"/>
      <c r="I273" s="1"/>
      <c r="J273" s="1"/>
      <c r="K273" s="1"/>
      <c r="L273" s="1"/>
      <c r="M273" s="1"/>
      <c r="N273" s="1"/>
      <c r="O273" s="1"/>
      <c r="P273" s="1"/>
      <c r="Q273" s="6"/>
    </row>
    <row r="274" spans="1:17" x14ac:dyDescent="0.25">
      <c r="A274" s="4"/>
      <c r="B274" s="1"/>
      <c r="C274" s="1"/>
      <c r="D274" s="1"/>
      <c r="E274" s="1"/>
      <c r="F274" s="1"/>
      <c r="G274" s="1"/>
      <c r="H274" s="1"/>
      <c r="I274" s="1"/>
      <c r="J274" s="1"/>
      <c r="K274" s="1"/>
      <c r="L274" s="1"/>
      <c r="M274" s="1"/>
      <c r="N274" s="1"/>
      <c r="O274" s="1"/>
      <c r="P274" s="1"/>
      <c r="Q274" s="6"/>
    </row>
    <row r="275" spans="1:17" x14ac:dyDescent="0.25">
      <c r="A275" s="4"/>
      <c r="B275" s="1"/>
      <c r="C275" s="1"/>
      <c r="D275" s="1"/>
      <c r="E275" s="1"/>
      <c r="F275" s="1"/>
      <c r="G275" s="1"/>
      <c r="H275" s="1"/>
      <c r="I275" s="1"/>
      <c r="J275" s="1"/>
      <c r="K275" s="1"/>
      <c r="L275" s="1"/>
      <c r="M275" s="1"/>
      <c r="N275" s="1"/>
      <c r="O275" s="1"/>
      <c r="P275" s="1"/>
      <c r="Q275" s="5"/>
    </row>
    <row r="276" spans="1:17" x14ac:dyDescent="0.25">
      <c r="A276" s="4"/>
      <c r="B276" s="1"/>
      <c r="C276" s="1"/>
      <c r="D276" s="1"/>
      <c r="E276" s="1"/>
      <c r="F276" s="1"/>
      <c r="G276" s="1"/>
      <c r="H276" s="1"/>
      <c r="I276" s="1"/>
      <c r="J276" s="1"/>
      <c r="K276" s="1"/>
      <c r="L276" s="1"/>
      <c r="M276" s="1"/>
      <c r="N276" s="1"/>
      <c r="O276" s="1"/>
      <c r="P276" s="1"/>
      <c r="Q276" s="6"/>
    </row>
    <row r="277" spans="1:17" x14ac:dyDescent="0.25">
      <c r="A277" s="4"/>
      <c r="B277" s="1"/>
      <c r="C277" s="1"/>
      <c r="D277" s="1"/>
      <c r="E277" s="1"/>
      <c r="F277" s="1"/>
      <c r="G277" s="1"/>
      <c r="H277" s="1"/>
      <c r="I277" s="1"/>
      <c r="J277" s="1"/>
      <c r="K277" s="1"/>
      <c r="L277" s="1"/>
      <c r="M277" s="1"/>
      <c r="N277" s="1"/>
      <c r="O277" s="1"/>
      <c r="P277" s="1"/>
      <c r="Q277" s="6"/>
    </row>
    <row r="278" spans="1:17" x14ac:dyDescent="0.25">
      <c r="A278" s="4"/>
      <c r="B278" s="1"/>
      <c r="C278" s="1"/>
      <c r="D278" s="1"/>
      <c r="E278" s="1"/>
      <c r="F278" s="1"/>
      <c r="G278" s="1"/>
      <c r="H278" s="1"/>
      <c r="I278" s="1"/>
      <c r="J278" s="1"/>
      <c r="K278" s="1"/>
      <c r="L278" s="1"/>
      <c r="M278" s="1"/>
      <c r="N278" s="1"/>
      <c r="O278" s="1"/>
      <c r="P278" s="1"/>
      <c r="Q278" s="5"/>
    </row>
    <row r="279" spans="1:17" x14ac:dyDescent="0.25">
      <c r="A279" s="4"/>
      <c r="B279" s="1"/>
      <c r="C279" s="1"/>
      <c r="D279" s="1"/>
      <c r="E279" s="1"/>
      <c r="F279" s="1"/>
      <c r="G279" s="1"/>
      <c r="H279" s="1"/>
      <c r="I279" s="1"/>
      <c r="J279" s="1"/>
      <c r="K279" s="1"/>
      <c r="L279" s="1"/>
      <c r="M279" s="1"/>
      <c r="N279" s="1"/>
      <c r="O279" s="1"/>
      <c r="P279" s="1"/>
      <c r="Q279" s="6"/>
    </row>
    <row r="280" spans="1:17" x14ac:dyDescent="0.25">
      <c r="A280" s="4"/>
      <c r="B280" s="1"/>
      <c r="C280" s="1"/>
      <c r="D280" s="1"/>
      <c r="E280" s="1"/>
      <c r="F280" s="1"/>
      <c r="G280" s="1"/>
      <c r="H280" s="1"/>
      <c r="I280" s="1"/>
      <c r="J280" s="1"/>
      <c r="K280" s="1"/>
      <c r="L280" s="1"/>
      <c r="M280" s="1"/>
      <c r="N280" s="1"/>
      <c r="O280" s="1"/>
      <c r="P280" s="1"/>
      <c r="Q280" s="5"/>
    </row>
    <row r="281" spans="1:17" x14ac:dyDescent="0.25">
      <c r="A281" s="4"/>
      <c r="B281" s="1"/>
      <c r="C281" s="1"/>
      <c r="D281" s="1"/>
      <c r="E281" s="1"/>
      <c r="F281" s="1"/>
      <c r="G281" s="1"/>
      <c r="H281" s="1"/>
      <c r="I281" s="1"/>
      <c r="J281" s="1"/>
      <c r="K281" s="1"/>
      <c r="L281" s="1"/>
      <c r="M281" s="1"/>
      <c r="N281" s="1"/>
      <c r="O281" s="1"/>
      <c r="P281" s="1"/>
      <c r="Q281" s="6"/>
    </row>
    <row r="282" spans="1:17" x14ac:dyDescent="0.25">
      <c r="A282" s="4"/>
      <c r="B282" s="1"/>
      <c r="C282" s="1"/>
      <c r="D282" s="1"/>
      <c r="E282" s="1"/>
      <c r="F282" s="1"/>
      <c r="G282" s="1"/>
      <c r="H282" s="1"/>
      <c r="I282" s="1"/>
      <c r="J282" s="1"/>
      <c r="K282" s="1"/>
      <c r="L282" s="1"/>
      <c r="M282" s="1"/>
      <c r="N282" s="1"/>
      <c r="O282" s="1"/>
      <c r="P282" s="1"/>
      <c r="Q282" s="6"/>
    </row>
    <row r="283" spans="1:17" x14ac:dyDescent="0.25">
      <c r="A283" s="4"/>
      <c r="B283" s="1"/>
      <c r="C283" s="1"/>
      <c r="D283" s="1"/>
      <c r="E283" s="1"/>
      <c r="F283" s="1"/>
      <c r="G283" s="1"/>
      <c r="H283" s="1"/>
      <c r="I283" s="1"/>
      <c r="J283" s="1"/>
      <c r="K283" s="1"/>
      <c r="L283" s="1"/>
      <c r="M283" s="1"/>
      <c r="N283" s="1"/>
      <c r="O283" s="1"/>
      <c r="P283" s="1"/>
      <c r="Q283" s="6"/>
    </row>
    <row r="284" spans="1:17" x14ac:dyDescent="0.25">
      <c r="A284" s="4"/>
      <c r="B284" s="1"/>
      <c r="C284" s="1"/>
      <c r="D284" s="1"/>
      <c r="E284" s="1"/>
      <c r="F284" s="1"/>
      <c r="G284" s="1"/>
      <c r="H284" s="1"/>
      <c r="I284" s="1"/>
      <c r="J284" s="1"/>
      <c r="K284" s="1"/>
      <c r="L284" s="1"/>
      <c r="M284" s="1"/>
      <c r="N284" s="1"/>
      <c r="O284" s="1"/>
      <c r="P284" s="1"/>
      <c r="Q284" s="5"/>
    </row>
    <row r="285" spans="1:17" x14ac:dyDescent="0.25">
      <c r="A285" s="4"/>
      <c r="B285" s="1"/>
      <c r="C285" s="1"/>
      <c r="D285" s="1"/>
      <c r="E285" s="1"/>
      <c r="F285" s="1"/>
      <c r="G285" s="1"/>
      <c r="H285" s="1"/>
      <c r="I285" s="1"/>
      <c r="J285" s="1"/>
      <c r="K285" s="1"/>
      <c r="L285" s="1"/>
      <c r="M285" s="1"/>
      <c r="N285" s="1"/>
      <c r="O285" s="1"/>
      <c r="P285" s="1"/>
      <c r="Q285" s="5"/>
    </row>
    <row r="286" spans="1:17" x14ac:dyDescent="0.25">
      <c r="A286" s="4"/>
      <c r="B286" s="1"/>
      <c r="C286" s="1"/>
      <c r="D286" s="1"/>
      <c r="E286" s="1"/>
      <c r="F286" s="1"/>
      <c r="G286" s="1"/>
      <c r="H286" s="1"/>
      <c r="I286" s="1"/>
      <c r="J286" s="1"/>
      <c r="K286" s="1"/>
      <c r="L286" s="1"/>
      <c r="M286" s="1"/>
      <c r="N286" s="1"/>
      <c r="O286" s="1"/>
      <c r="P286" s="1"/>
      <c r="Q286" s="6"/>
    </row>
    <row r="287" spans="1:17" x14ac:dyDescent="0.25">
      <c r="A287" s="4"/>
      <c r="B287" s="1"/>
      <c r="C287" s="1"/>
      <c r="D287" s="1"/>
      <c r="E287" s="1"/>
      <c r="F287" s="1"/>
      <c r="G287" s="1"/>
      <c r="H287" s="1"/>
      <c r="I287" s="1"/>
      <c r="J287" s="1"/>
      <c r="K287" s="1"/>
      <c r="L287" s="1"/>
      <c r="M287" s="1"/>
      <c r="N287" s="1"/>
      <c r="O287" s="1"/>
      <c r="P287" s="1"/>
      <c r="Q287" s="6"/>
    </row>
    <row r="288" spans="1:17" x14ac:dyDescent="0.25">
      <c r="A288" s="4"/>
      <c r="B288" s="1"/>
      <c r="C288" s="1"/>
      <c r="D288" s="1"/>
      <c r="E288" s="1"/>
      <c r="F288" s="1"/>
      <c r="G288" s="1"/>
      <c r="H288" s="1"/>
      <c r="I288" s="1"/>
      <c r="J288" s="1"/>
      <c r="K288" s="1"/>
      <c r="L288" s="1"/>
      <c r="M288" s="1"/>
      <c r="N288" s="1"/>
      <c r="O288" s="1"/>
      <c r="P288" s="1"/>
      <c r="Q288" s="6"/>
    </row>
    <row r="289" spans="1:17" x14ac:dyDescent="0.25">
      <c r="A289" s="4"/>
      <c r="B289" s="1"/>
      <c r="C289" s="1"/>
      <c r="D289" s="1"/>
      <c r="E289" s="1"/>
      <c r="F289" s="1"/>
      <c r="G289" s="1"/>
      <c r="H289" s="1"/>
      <c r="I289" s="1"/>
      <c r="J289" s="1"/>
      <c r="K289" s="1"/>
      <c r="L289" s="1"/>
      <c r="M289" s="1"/>
      <c r="N289" s="1"/>
      <c r="O289" s="1"/>
      <c r="P289" s="1"/>
      <c r="Q289" s="6"/>
    </row>
    <row r="290" spans="1:17" x14ac:dyDescent="0.25">
      <c r="A290" s="4"/>
      <c r="B290" s="1"/>
      <c r="C290" s="1"/>
      <c r="D290" s="1"/>
      <c r="E290" s="1"/>
      <c r="F290" s="1"/>
      <c r="G290" s="1"/>
      <c r="H290" s="1"/>
      <c r="I290" s="1"/>
      <c r="J290" s="1"/>
      <c r="K290" s="1"/>
      <c r="L290" s="1"/>
      <c r="M290" s="1"/>
      <c r="N290" s="1"/>
      <c r="O290" s="1"/>
      <c r="P290" s="1"/>
      <c r="Q290" s="5"/>
    </row>
    <row r="291" spans="1:17" x14ac:dyDescent="0.25">
      <c r="A291" s="4"/>
      <c r="B291" s="1"/>
      <c r="C291" s="1"/>
      <c r="D291" s="1"/>
      <c r="E291" s="1"/>
      <c r="F291" s="1"/>
      <c r="G291" s="1"/>
      <c r="H291" s="1"/>
      <c r="I291" s="1"/>
      <c r="J291" s="1"/>
      <c r="K291" s="1"/>
      <c r="L291" s="1"/>
      <c r="M291" s="1"/>
      <c r="N291" s="1"/>
      <c r="O291" s="1"/>
      <c r="P291" s="1"/>
      <c r="Q291" s="5"/>
    </row>
    <row r="292" spans="1:17" x14ac:dyDescent="0.25">
      <c r="A292" s="4"/>
      <c r="B292" s="1"/>
      <c r="C292" s="1"/>
      <c r="D292" s="1"/>
      <c r="E292" s="1"/>
      <c r="F292" s="1"/>
      <c r="G292" s="1"/>
      <c r="H292" s="1"/>
      <c r="I292" s="1"/>
      <c r="J292" s="1"/>
      <c r="K292" s="1"/>
      <c r="L292" s="1"/>
      <c r="M292" s="1"/>
      <c r="N292" s="1"/>
      <c r="O292" s="1"/>
      <c r="P292" s="1"/>
      <c r="Q292" s="6"/>
    </row>
    <row r="293" spans="1:17" x14ac:dyDescent="0.25">
      <c r="A293" s="4"/>
      <c r="B293" s="1"/>
      <c r="C293" s="1"/>
      <c r="D293" s="1"/>
      <c r="E293" s="1"/>
      <c r="F293" s="1"/>
      <c r="G293" s="1"/>
      <c r="H293" s="1"/>
      <c r="I293" s="1"/>
      <c r="J293" s="1"/>
      <c r="K293" s="1"/>
      <c r="L293" s="1"/>
      <c r="M293" s="1"/>
      <c r="N293" s="1"/>
      <c r="O293" s="1"/>
      <c r="P293" s="1"/>
      <c r="Q293" s="5"/>
    </row>
    <row r="294" spans="1:17" x14ac:dyDescent="0.25">
      <c r="A294" s="4"/>
      <c r="B294" s="1"/>
      <c r="C294" s="1"/>
      <c r="D294" s="1"/>
      <c r="E294" s="1"/>
      <c r="F294" s="1"/>
      <c r="G294" s="1"/>
      <c r="H294" s="1"/>
      <c r="I294" s="1"/>
      <c r="J294" s="1"/>
      <c r="K294" s="1"/>
      <c r="L294" s="1"/>
      <c r="M294" s="1"/>
      <c r="N294" s="1"/>
      <c r="O294" s="1"/>
      <c r="P294" s="1"/>
      <c r="Q294" s="6"/>
    </row>
    <row r="295" spans="1:17" x14ac:dyDescent="0.25">
      <c r="A295" s="4"/>
      <c r="B295" s="1"/>
      <c r="C295" s="1"/>
      <c r="D295" s="1"/>
      <c r="E295" s="1"/>
      <c r="F295" s="1"/>
      <c r="G295" s="1"/>
      <c r="H295" s="1"/>
      <c r="I295" s="1"/>
      <c r="J295" s="1"/>
      <c r="K295" s="1"/>
      <c r="L295" s="1"/>
      <c r="M295" s="1"/>
      <c r="N295" s="1"/>
      <c r="O295" s="1"/>
      <c r="P295" s="1"/>
      <c r="Q295" s="6"/>
    </row>
    <row r="296" spans="1:17" x14ac:dyDescent="0.25">
      <c r="A296" s="4"/>
      <c r="B296" s="1"/>
      <c r="C296" s="1"/>
      <c r="D296" s="1"/>
      <c r="E296" s="1"/>
      <c r="F296" s="1"/>
      <c r="G296" s="1"/>
      <c r="H296" s="1"/>
      <c r="I296" s="1"/>
      <c r="J296" s="1"/>
      <c r="K296" s="1"/>
      <c r="L296" s="1"/>
      <c r="M296" s="1"/>
      <c r="N296" s="1"/>
      <c r="O296" s="1"/>
      <c r="P296" s="1"/>
      <c r="Q296" s="6"/>
    </row>
    <row r="297" spans="1:17" x14ac:dyDescent="0.25">
      <c r="A297" s="4"/>
      <c r="B297" s="1"/>
      <c r="C297" s="1"/>
      <c r="D297" s="1"/>
      <c r="E297" s="1"/>
      <c r="F297" s="1"/>
      <c r="G297" s="1"/>
      <c r="H297" s="1"/>
      <c r="I297" s="1"/>
      <c r="J297" s="1"/>
      <c r="K297" s="1"/>
      <c r="L297" s="1"/>
      <c r="M297" s="1"/>
      <c r="N297" s="1"/>
      <c r="O297" s="1"/>
      <c r="P297" s="1"/>
      <c r="Q297" s="5"/>
    </row>
    <row r="298" spans="1:17" x14ac:dyDescent="0.25">
      <c r="A298" s="4"/>
      <c r="B298" s="1"/>
      <c r="C298" s="1"/>
      <c r="D298" s="1"/>
      <c r="E298" s="1"/>
      <c r="F298" s="1"/>
      <c r="G298" s="1"/>
      <c r="H298" s="1"/>
      <c r="I298" s="1"/>
      <c r="J298" s="1"/>
      <c r="K298" s="1"/>
      <c r="L298" s="1"/>
      <c r="M298" s="1"/>
      <c r="N298" s="1"/>
      <c r="O298" s="1"/>
      <c r="P298" s="1"/>
      <c r="Q298" s="6"/>
    </row>
    <row r="299" spans="1:17" x14ac:dyDescent="0.25">
      <c r="A299" s="4"/>
      <c r="B299" s="1"/>
      <c r="C299" s="1"/>
      <c r="D299" s="1"/>
      <c r="E299" s="1"/>
      <c r="F299" s="1"/>
      <c r="G299" s="1"/>
      <c r="H299" s="1"/>
      <c r="I299" s="1"/>
      <c r="J299" s="1"/>
      <c r="K299" s="1"/>
      <c r="L299" s="1"/>
      <c r="M299" s="1"/>
      <c r="N299" s="1"/>
      <c r="O299" s="1"/>
      <c r="P299" s="1"/>
      <c r="Q299" s="6"/>
    </row>
    <row r="300" spans="1:17" x14ac:dyDescent="0.25">
      <c r="A300" s="4"/>
      <c r="B300" s="1"/>
      <c r="C300" s="1"/>
      <c r="D300" s="1"/>
      <c r="E300" s="1"/>
      <c r="F300" s="1"/>
      <c r="G300" s="1"/>
      <c r="H300" s="1"/>
      <c r="I300" s="1"/>
      <c r="J300" s="1"/>
      <c r="K300" s="1"/>
      <c r="L300" s="1"/>
      <c r="M300" s="1"/>
      <c r="N300" s="1"/>
      <c r="O300" s="1"/>
      <c r="P300" s="1"/>
      <c r="Q300" s="6"/>
    </row>
    <row r="301" spans="1:17" x14ac:dyDescent="0.25">
      <c r="A301" s="4"/>
      <c r="B301" s="1"/>
      <c r="C301" s="1"/>
      <c r="D301" s="1"/>
      <c r="E301" s="1"/>
      <c r="F301" s="1"/>
      <c r="G301" s="1"/>
      <c r="H301" s="1"/>
      <c r="I301" s="1"/>
      <c r="J301" s="1"/>
      <c r="K301" s="1"/>
      <c r="L301" s="1"/>
      <c r="M301" s="1"/>
      <c r="N301" s="1"/>
      <c r="O301" s="1"/>
      <c r="P301" s="1"/>
      <c r="Q301" s="5"/>
    </row>
    <row r="302" spans="1:17" x14ac:dyDescent="0.25">
      <c r="A302" s="4"/>
      <c r="B302" s="1"/>
      <c r="C302" s="1"/>
      <c r="D302" s="1"/>
      <c r="E302" s="1"/>
      <c r="F302" s="1"/>
      <c r="G302" s="1"/>
      <c r="H302" s="1"/>
      <c r="I302" s="1"/>
      <c r="J302" s="1"/>
      <c r="K302" s="1"/>
      <c r="L302" s="1"/>
      <c r="M302" s="1"/>
      <c r="N302" s="1"/>
      <c r="O302" s="1"/>
      <c r="P302" s="1"/>
      <c r="Q302" s="6"/>
    </row>
    <row r="303" spans="1:17" x14ac:dyDescent="0.25">
      <c r="A303" s="4"/>
      <c r="B303" s="1"/>
      <c r="C303" s="1"/>
      <c r="D303" s="1"/>
      <c r="E303" s="1"/>
      <c r="F303" s="1"/>
      <c r="G303" s="1"/>
      <c r="H303" s="1"/>
      <c r="I303" s="1"/>
      <c r="J303" s="1"/>
      <c r="K303" s="1"/>
      <c r="L303" s="1"/>
      <c r="M303" s="1"/>
      <c r="N303" s="1"/>
      <c r="O303" s="1"/>
      <c r="P303" s="1"/>
      <c r="Q303" s="6"/>
    </row>
    <row r="304" spans="1:17" x14ac:dyDescent="0.25">
      <c r="A304" s="4"/>
      <c r="B304" s="1"/>
      <c r="C304" s="1"/>
      <c r="D304" s="1"/>
      <c r="E304" s="1"/>
      <c r="F304" s="1"/>
      <c r="G304" s="1"/>
      <c r="H304" s="1"/>
      <c r="I304" s="1"/>
      <c r="J304" s="1"/>
      <c r="K304" s="1"/>
      <c r="L304" s="1"/>
      <c r="M304" s="1"/>
      <c r="N304" s="1"/>
      <c r="O304" s="1"/>
      <c r="P304" s="1"/>
      <c r="Q304" s="6"/>
    </row>
    <row r="305" spans="1:17" x14ac:dyDescent="0.25">
      <c r="A305" s="4"/>
      <c r="B305" s="1"/>
      <c r="C305" s="1"/>
      <c r="D305" s="1"/>
      <c r="E305" s="1"/>
      <c r="F305" s="1"/>
      <c r="G305" s="1"/>
      <c r="H305" s="1"/>
      <c r="I305" s="1"/>
      <c r="J305" s="1"/>
      <c r="K305" s="1"/>
      <c r="L305" s="1"/>
      <c r="M305" s="1"/>
      <c r="N305" s="1"/>
      <c r="O305" s="1"/>
      <c r="P305" s="1"/>
      <c r="Q305" s="6"/>
    </row>
    <row r="306" spans="1:17" x14ac:dyDescent="0.25">
      <c r="A306" s="4"/>
      <c r="B306" s="1"/>
      <c r="C306" s="1"/>
      <c r="D306" s="1"/>
      <c r="E306" s="1"/>
      <c r="F306" s="1"/>
      <c r="G306" s="1"/>
      <c r="H306" s="1"/>
      <c r="I306" s="1"/>
      <c r="J306" s="1"/>
      <c r="K306" s="1"/>
      <c r="L306" s="1"/>
      <c r="M306" s="1"/>
      <c r="N306" s="1"/>
      <c r="O306" s="1"/>
      <c r="P306" s="1"/>
      <c r="Q306" s="6"/>
    </row>
    <row r="307" spans="1:17" x14ac:dyDescent="0.25">
      <c r="A307" s="4"/>
      <c r="B307" s="1"/>
      <c r="C307" s="1"/>
      <c r="D307" s="1"/>
      <c r="E307" s="1"/>
      <c r="F307" s="1"/>
      <c r="G307" s="1"/>
      <c r="H307" s="1"/>
      <c r="I307" s="1"/>
      <c r="J307" s="1"/>
      <c r="K307" s="1"/>
      <c r="L307" s="1"/>
      <c r="M307" s="1"/>
      <c r="N307" s="1"/>
      <c r="O307" s="1"/>
      <c r="P307" s="1"/>
      <c r="Q307" s="6"/>
    </row>
    <row r="308" spans="1:17" x14ac:dyDescent="0.25">
      <c r="A308" s="4"/>
      <c r="B308" s="1"/>
      <c r="C308" s="1"/>
      <c r="D308" s="1"/>
      <c r="E308" s="1"/>
      <c r="F308" s="1"/>
      <c r="G308" s="1"/>
      <c r="H308" s="1"/>
      <c r="I308" s="1"/>
      <c r="J308" s="1"/>
      <c r="K308" s="1"/>
      <c r="L308" s="1"/>
      <c r="M308" s="1"/>
      <c r="N308" s="1"/>
      <c r="O308" s="1"/>
      <c r="P308" s="1"/>
      <c r="Q308" s="5"/>
    </row>
    <row r="309" spans="1:17" x14ac:dyDescent="0.25">
      <c r="A309" s="4"/>
      <c r="B309" s="1"/>
      <c r="C309" s="1"/>
      <c r="D309" s="1"/>
      <c r="E309" s="1"/>
      <c r="F309" s="1"/>
      <c r="G309" s="1"/>
      <c r="H309" s="1"/>
      <c r="I309" s="1"/>
      <c r="J309" s="1"/>
      <c r="K309" s="1"/>
      <c r="L309" s="1"/>
      <c r="M309" s="1"/>
      <c r="N309" s="1"/>
      <c r="O309" s="1"/>
      <c r="P309" s="1"/>
      <c r="Q309" s="6"/>
    </row>
    <row r="310" spans="1:17" x14ac:dyDescent="0.25">
      <c r="A310" s="4"/>
      <c r="B310" s="1"/>
      <c r="C310" s="1"/>
      <c r="D310" s="1"/>
      <c r="E310" s="1"/>
      <c r="F310" s="1"/>
      <c r="G310" s="1"/>
      <c r="H310" s="1"/>
      <c r="I310" s="1"/>
      <c r="J310" s="1"/>
      <c r="K310" s="1"/>
      <c r="L310" s="1"/>
      <c r="M310" s="1"/>
      <c r="N310" s="1"/>
      <c r="O310" s="1"/>
      <c r="P310" s="1"/>
      <c r="Q310" s="6"/>
    </row>
    <row r="311" spans="1:17" x14ac:dyDescent="0.25">
      <c r="A311" s="4"/>
      <c r="B311" s="1"/>
      <c r="C311" s="1"/>
      <c r="D311" s="1"/>
      <c r="E311" s="1"/>
      <c r="F311" s="1"/>
      <c r="G311" s="1"/>
      <c r="H311" s="1"/>
      <c r="I311" s="1"/>
      <c r="J311" s="1"/>
      <c r="K311" s="1"/>
      <c r="L311" s="1"/>
      <c r="M311" s="1"/>
      <c r="N311" s="1"/>
      <c r="O311" s="1"/>
      <c r="P311" s="1"/>
      <c r="Q311" s="5"/>
    </row>
    <row r="312" spans="1:17" x14ac:dyDescent="0.25">
      <c r="A312" s="4"/>
      <c r="B312" s="1"/>
      <c r="C312" s="1"/>
      <c r="D312" s="1"/>
      <c r="E312" s="1"/>
      <c r="F312" s="1"/>
      <c r="G312" s="1"/>
      <c r="H312" s="1"/>
      <c r="I312" s="1"/>
      <c r="J312" s="1"/>
      <c r="K312" s="1"/>
      <c r="L312" s="1"/>
      <c r="M312" s="1"/>
      <c r="N312" s="1"/>
      <c r="O312" s="1"/>
      <c r="P312" s="1"/>
      <c r="Q312" s="6"/>
    </row>
    <row r="313" spans="1:17" x14ac:dyDescent="0.25">
      <c r="A313" s="4"/>
      <c r="B313" s="1"/>
      <c r="C313" s="1"/>
      <c r="D313" s="1"/>
      <c r="E313" s="1"/>
      <c r="F313" s="1"/>
      <c r="G313" s="1"/>
      <c r="H313" s="1"/>
      <c r="I313" s="1"/>
      <c r="J313" s="1"/>
      <c r="K313" s="1"/>
      <c r="L313" s="1"/>
      <c r="M313" s="1"/>
      <c r="N313" s="1"/>
      <c r="O313" s="1"/>
      <c r="P313" s="1"/>
      <c r="Q313" s="6"/>
    </row>
    <row r="314" spans="1:17" x14ac:dyDescent="0.25">
      <c r="A314" s="4"/>
      <c r="B314" s="1"/>
      <c r="C314" s="1"/>
      <c r="D314" s="1"/>
      <c r="E314" s="1"/>
      <c r="F314" s="1"/>
      <c r="G314" s="1"/>
      <c r="H314" s="1"/>
      <c r="I314" s="1"/>
      <c r="J314" s="1"/>
      <c r="K314" s="1"/>
      <c r="L314" s="1"/>
      <c r="M314" s="1"/>
      <c r="N314" s="1"/>
      <c r="O314" s="1"/>
      <c r="P314" s="1"/>
      <c r="Q314" s="6"/>
    </row>
    <row r="315" spans="1:17" x14ac:dyDescent="0.25">
      <c r="A315" s="4"/>
      <c r="B315" s="1"/>
      <c r="C315" s="1"/>
      <c r="D315" s="1"/>
      <c r="E315" s="1"/>
      <c r="F315" s="1"/>
      <c r="G315" s="1"/>
      <c r="H315" s="1"/>
      <c r="I315" s="1"/>
      <c r="J315" s="1"/>
      <c r="K315" s="1"/>
      <c r="L315" s="1"/>
      <c r="M315" s="1"/>
      <c r="N315" s="1"/>
      <c r="O315" s="1"/>
      <c r="P315" s="1"/>
      <c r="Q315" s="6"/>
    </row>
    <row r="316" spans="1:17" x14ac:dyDescent="0.25">
      <c r="A316" s="4"/>
      <c r="B316" s="1"/>
      <c r="C316" s="1"/>
      <c r="D316" s="1"/>
      <c r="E316" s="1"/>
      <c r="F316" s="1"/>
      <c r="G316" s="1"/>
      <c r="H316" s="1"/>
      <c r="I316" s="1"/>
      <c r="J316" s="1"/>
      <c r="K316" s="1"/>
      <c r="L316" s="1"/>
      <c r="M316" s="1"/>
      <c r="N316" s="1"/>
      <c r="O316" s="1"/>
      <c r="P316" s="1"/>
      <c r="Q316" s="6"/>
    </row>
    <row r="317" spans="1:17" x14ac:dyDescent="0.25">
      <c r="A317" s="4"/>
      <c r="B317" s="1"/>
      <c r="C317" s="1"/>
      <c r="D317" s="1"/>
      <c r="E317" s="1"/>
      <c r="F317" s="1"/>
      <c r="G317" s="1"/>
      <c r="H317" s="1"/>
      <c r="I317" s="1"/>
      <c r="J317" s="1"/>
      <c r="K317" s="1"/>
      <c r="L317" s="1"/>
      <c r="M317" s="1"/>
      <c r="N317" s="1"/>
      <c r="O317" s="1"/>
      <c r="P317" s="1"/>
      <c r="Q317" s="6"/>
    </row>
    <row r="318" spans="1:17" x14ac:dyDescent="0.25">
      <c r="A318" s="4"/>
      <c r="B318" s="1"/>
      <c r="C318" s="1"/>
      <c r="D318" s="1"/>
      <c r="E318" s="1"/>
      <c r="F318" s="1"/>
      <c r="G318" s="1"/>
      <c r="H318" s="1"/>
      <c r="I318" s="1"/>
      <c r="J318" s="1"/>
      <c r="K318" s="1"/>
      <c r="L318" s="1"/>
      <c r="M318" s="1"/>
      <c r="N318" s="1"/>
      <c r="O318" s="1"/>
      <c r="P318" s="1"/>
      <c r="Q318" s="6"/>
    </row>
    <row r="319" spans="1:17" x14ac:dyDescent="0.25">
      <c r="A319" s="4"/>
      <c r="B319" s="1"/>
      <c r="C319" s="1"/>
      <c r="D319" s="1"/>
      <c r="E319" s="1"/>
      <c r="F319" s="1"/>
      <c r="G319" s="1"/>
      <c r="H319" s="1"/>
      <c r="I319" s="1"/>
      <c r="J319" s="1"/>
      <c r="K319" s="1"/>
      <c r="L319" s="1"/>
      <c r="M319" s="1"/>
      <c r="N319" s="1"/>
      <c r="O319" s="1"/>
      <c r="P319" s="1"/>
      <c r="Q319" s="6"/>
    </row>
    <row r="320" spans="1:17" x14ac:dyDescent="0.25">
      <c r="A320" s="4"/>
      <c r="B320" s="1"/>
      <c r="C320" s="1"/>
      <c r="D320" s="1"/>
      <c r="E320" s="1"/>
      <c r="F320" s="1"/>
      <c r="G320" s="1"/>
      <c r="H320" s="1"/>
      <c r="I320" s="1"/>
      <c r="J320" s="1"/>
      <c r="K320" s="1"/>
      <c r="L320" s="1"/>
      <c r="M320" s="1"/>
      <c r="N320" s="1"/>
      <c r="O320" s="1"/>
      <c r="P320" s="1"/>
      <c r="Q320" s="6"/>
    </row>
    <row r="321" spans="1:17" x14ac:dyDescent="0.25">
      <c r="A321" s="4"/>
      <c r="B321" s="1"/>
      <c r="C321" s="1"/>
      <c r="D321" s="1"/>
      <c r="E321" s="1"/>
      <c r="F321" s="1"/>
      <c r="G321" s="1"/>
      <c r="H321" s="1"/>
      <c r="I321" s="1"/>
      <c r="J321" s="1"/>
      <c r="K321" s="1"/>
      <c r="L321" s="1"/>
      <c r="M321" s="1"/>
      <c r="N321" s="1"/>
      <c r="O321" s="1"/>
      <c r="P321" s="1"/>
      <c r="Q321" s="5"/>
    </row>
    <row r="322" spans="1:17" x14ac:dyDescent="0.25">
      <c r="A322" s="4"/>
      <c r="B322" s="1"/>
      <c r="C322" s="1"/>
      <c r="D322" s="1"/>
      <c r="E322" s="1"/>
      <c r="F322" s="1"/>
      <c r="G322" s="1"/>
      <c r="H322" s="1"/>
      <c r="I322" s="1"/>
      <c r="J322" s="1"/>
      <c r="K322" s="1"/>
      <c r="L322" s="1"/>
      <c r="M322" s="1"/>
      <c r="N322" s="1"/>
      <c r="O322" s="1"/>
      <c r="P322" s="1"/>
      <c r="Q322" s="5"/>
    </row>
    <row r="323" spans="1:17" x14ac:dyDescent="0.25">
      <c r="A323" s="4"/>
      <c r="B323" s="1"/>
      <c r="C323" s="1"/>
      <c r="D323" s="1"/>
      <c r="E323" s="1"/>
      <c r="F323" s="1"/>
      <c r="G323" s="1"/>
      <c r="H323" s="1"/>
      <c r="I323" s="1"/>
      <c r="J323" s="1"/>
      <c r="K323" s="1"/>
      <c r="L323" s="1"/>
      <c r="M323" s="1"/>
      <c r="N323" s="1"/>
      <c r="O323" s="1"/>
      <c r="P323" s="1"/>
      <c r="Q323" s="6"/>
    </row>
    <row r="324" spans="1:17" x14ac:dyDescent="0.25">
      <c r="A324" s="4"/>
      <c r="B324" s="1"/>
      <c r="C324" s="1"/>
      <c r="D324" s="1"/>
      <c r="E324" s="1"/>
      <c r="F324" s="1"/>
      <c r="G324" s="1"/>
      <c r="H324" s="1"/>
      <c r="I324" s="1"/>
      <c r="J324" s="1"/>
      <c r="K324" s="1"/>
      <c r="L324" s="1"/>
      <c r="M324" s="1"/>
      <c r="N324" s="1"/>
      <c r="O324" s="1"/>
      <c r="P324" s="1"/>
      <c r="Q324" s="6"/>
    </row>
    <row r="325" spans="1:17" x14ac:dyDescent="0.25">
      <c r="A325" s="4"/>
      <c r="B325" s="1"/>
      <c r="C325" s="1"/>
      <c r="D325" s="1"/>
      <c r="E325" s="1"/>
      <c r="F325" s="1"/>
      <c r="G325" s="1"/>
      <c r="H325" s="1"/>
      <c r="I325" s="1"/>
      <c r="J325" s="1"/>
      <c r="K325" s="1"/>
      <c r="L325" s="1"/>
      <c r="M325" s="1"/>
      <c r="N325" s="1"/>
      <c r="O325" s="1"/>
      <c r="P325" s="1"/>
      <c r="Q325" s="6"/>
    </row>
    <row r="326" spans="1:17" x14ac:dyDescent="0.25">
      <c r="A326" s="4"/>
      <c r="B326" s="1"/>
      <c r="C326" s="1"/>
      <c r="D326" s="1"/>
      <c r="E326" s="1"/>
      <c r="F326" s="1"/>
      <c r="G326" s="1"/>
      <c r="H326" s="1"/>
      <c r="I326" s="1"/>
      <c r="J326" s="1"/>
      <c r="K326" s="1"/>
      <c r="L326" s="1"/>
      <c r="M326" s="1"/>
      <c r="N326" s="1"/>
      <c r="O326" s="1"/>
      <c r="P326" s="1"/>
      <c r="Q326" s="6"/>
    </row>
    <row r="327" spans="1:17" x14ac:dyDescent="0.25">
      <c r="A327" s="4"/>
      <c r="B327" s="1"/>
      <c r="C327" s="1"/>
      <c r="D327" s="1"/>
      <c r="E327" s="1"/>
      <c r="F327" s="1"/>
      <c r="G327" s="1"/>
      <c r="H327" s="1"/>
      <c r="I327" s="1"/>
      <c r="J327" s="1"/>
      <c r="K327" s="1"/>
      <c r="L327" s="1"/>
      <c r="M327" s="1"/>
      <c r="N327" s="1"/>
      <c r="O327" s="1"/>
      <c r="P327" s="1"/>
      <c r="Q327" s="6"/>
    </row>
    <row r="328" spans="1:17" x14ac:dyDescent="0.25">
      <c r="A328" s="4"/>
      <c r="B328" s="1"/>
      <c r="C328" s="1"/>
      <c r="D328" s="1"/>
      <c r="E328" s="1"/>
      <c r="F328" s="1"/>
      <c r="G328" s="1"/>
      <c r="H328" s="1"/>
      <c r="I328" s="1"/>
      <c r="J328" s="1"/>
      <c r="K328" s="1"/>
      <c r="L328" s="1"/>
      <c r="M328" s="1"/>
      <c r="N328" s="1"/>
      <c r="O328" s="1"/>
      <c r="P328" s="1"/>
      <c r="Q328" s="6"/>
    </row>
    <row r="329" spans="1:17" x14ac:dyDescent="0.25">
      <c r="A329" s="4"/>
      <c r="B329" s="1"/>
      <c r="C329" s="1"/>
      <c r="D329" s="1"/>
      <c r="E329" s="1"/>
      <c r="F329" s="1"/>
      <c r="G329" s="1"/>
      <c r="H329" s="1"/>
      <c r="I329" s="1"/>
      <c r="J329" s="1"/>
      <c r="K329" s="1"/>
      <c r="L329" s="1"/>
      <c r="M329" s="1"/>
      <c r="N329" s="1"/>
      <c r="O329" s="1"/>
      <c r="P329" s="1"/>
      <c r="Q329" s="6"/>
    </row>
    <row r="330" spans="1:17" x14ac:dyDescent="0.25">
      <c r="A330" s="4"/>
      <c r="B330" s="1"/>
      <c r="C330" s="1"/>
      <c r="D330" s="1"/>
      <c r="E330" s="1"/>
      <c r="F330" s="1"/>
      <c r="G330" s="1"/>
      <c r="H330" s="1"/>
      <c r="I330" s="1"/>
      <c r="J330" s="1"/>
      <c r="K330" s="1"/>
      <c r="L330" s="1"/>
      <c r="M330" s="1"/>
      <c r="N330" s="1"/>
      <c r="O330" s="1"/>
      <c r="P330" s="1"/>
      <c r="Q330" s="6"/>
    </row>
    <row r="331" spans="1:17" x14ac:dyDescent="0.25">
      <c r="A331" s="4"/>
      <c r="B331" s="1"/>
      <c r="C331" s="1"/>
      <c r="D331" s="1"/>
      <c r="E331" s="1"/>
      <c r="F331" s="1"/>
      <c r="G331" s="1"/>
      <c r="H331" s="1"/>
      <c r="I331" s="1"/>
      <c r="J331" s="1"/>
      <c r="K331" s="1"/>
      <c r="L331" s="1"/>
      <c r="M331" s="1"/>
      <c r="N331" s="1"/>
      <c r="O331" s="1"/>
      <c r="P331" s="1"/>
      <c r="Q331" s="6"/>
    </row>
    <row r="332" spans="1:17" x14ac:dyDescent="0.25">
      <c r="A332" s="4"/>
      <c r="B332" s="1"/>
      <c r="C332" s="1"/>
      <c r="D332" s="1"/>
      <c r="E332" s="1"/>
      <c r="F332" s="1"/>
      <c r="G332" s="1"/>
      <c r="H332" s="1"/>
      <c r="I332" s="1"/>
      <c r="J332" s="1"/>
      <c r="K332" s="1"/>
      <c r="L332" s="1"/>
      <c r="M332" s="1"/>
      <c r="N332" s="1"/>
      <c r="O332" s="1"/>
      <c r="P332" s="1"/>
      <c r="Q332" s="6"/>
    </row>
    <row r="333" spans="1:17" x14ac:dyDescent="0.25">
      <c r="A333" s="4"/>
      <c r="B333" s="1"/>
      <c r="C333" s="1"/>
      <c r="D333" s="1"/>
      <c r="E333" s="1"/>
      <c r="F333" s="1"/>
      <c r="G333" s="1"/>
      <c r="H333" s="1"/>
      <c r="I333" s="1"/>
      <c r="J333" s="1"/>
      <c r="K333" s="1"/>
      <c r="L333" s="1"/>
      <c r="M333" s="1"/>
      <c r="N333" s="1"/>
      <c r="O333" s="1"/>
      <c r="P333" s="1"/>
      <c r="Q333" s="6"/>
    </row>
    <row r="334" spans="1:17" x14ac:dyDescent="0.25">
      <c r="A334" s="4"/>
      <c r="B334" s="1"/>
      <c r="C334" s="1"/>
      <c r="D334" s="1"/>
      <c r="E334" s="1"/>
      <c r="F334" s="1"/>
      <c r="G334" s="1"/>
      <c r="H334" s="1"/>
      <c r="I334" s="1"/>
      <c r="J334" s="1"/>
      <c r="K334" s="1"/>
      <c r="L334" s="1"/>
      <c r="M334" s="1"/>
      <c r="N334" s="1"/>
      <c r="O334" s="1"/>
      <c r="P334" s="1"/>
      <c r="Q334" s="6"/>
    </row>
    <row r="335" spans="1:17" x14ac:dyDescent="0.25">
      <c r="A335" s="4"/>
      <c r="B335" s="1"/>
      <c r="C335" s="1"/>
      <c r="D335" s="1"/>
      <c r="E335" s="1"/>
      <c r="F335" s="1"/>
      <c r="G335" s="1"/>
      <c r="H335" s="1"/>
      <c r="I335" s="1"/>
      <c r="J335" s="1"/>
      <c r="K335" s="1"/>
      <c r="L335" s="1"/>
      <c r="M335" s="1"/>
      <c r="N335" s="1"/>
      <c r="O335" s="1"/>
      <c r="P335" s="1"/>
      <c r="Q335" s="6"/>
    </row>
    <row r="336" spans="1:17" x14ac:dyDescent="0.25">
      <c r="A336" s="4"/>
      <c r="B336" s="1"/>
      <c r="C336" s="1"/>
      <c r="D336" s="1"/>
      <c r="E336" s="1"/>
      <c r="F336" s="1"/>
      <c r="G336" s="1"/>
      <c r="H336" s="1"/>
      <c r="I336" s="1"/>
      <c r="J336" s="1"/>
      <c r="K336" s="1"/>
      <c r="L336" s="1"/>
      <c r="M336" s="1"/>
      <c r="N336" s="1"/>
      <c r="O336" s="1"/>
      <c r="P336" s="1"/>
      <c r="Q336" s="6"/>
    </row>
    <row r="337" spans="1:17" x14ac:dyDescent="0.25">
      <c r="A337" s="4"/>
      <c r="B337" s="1"/>
      <c r="C337" s="1"/>
      <c r="D337" s="1"/>
      <c r="E337" s="1"/>
      <c r="F337" s="1"/>
      <c r="G337" s="1"/>
      <c r="H337" s="1"/>
      <c r="I337" s="1"/>
      <c r="J337" s="1"/>
      <c r="K337" s="1"/>
      <c r="L337" s="1"/>
      <c r="M337" s="1"/>
      <c r="N337" s="1"/>
      <c r="O337" s="1"/>
      <c r="P337" s="1"/>
      <c r="Q337" s="6"/>
    </row>
    <row r="338" spans="1:17" x14ac:dyDescent="0.25">
      <c r="A338" s="4"/>
      <c r="B338" s="1"/>
      <c r="C338" s="1"/>
      <c r="D338" s="1"/>
      <c r="E338" s="1"/>
      <c r="F338" s="1"/>
      <c r="G338" s="1"/>
      <c r="H338" s="1"/>
      <c r="I338" s="1"/>
      <c r="J338" s="1"/>
      <c r="K338" s="1"/>
      <c r="L338" s="1"/>
      <c r="M338" s="1"/>
      <c r="N338" s="1"/>
      <c r="O338" s="1"/>
      <c r="P338" s="1"/>
      <c r="Q338" s="6"/>
    </row>
    <row r="339" spans="1:17" x14ac:dyDescent="0.25">
      <c r="A339" s="4"/>
      <c r="B339" s="1"/>
      <c r="C339" s="1"/>
      <c r="D339" s="1"/>
      <c r="E339" s="1"/>
      <c r="F339" s="1"/>
      <c r="G339" s="1"/>
      <c r="H339" s="1"/>
      <c r="I339" s="1"/>
      <c r="J339" s="1"/>
      <c r="K339" s="1"/>
      <c r="L339" s="1"/>
      <c r="M339" s="1"/>
      <c r="N339" s="1"/>
      <c r="O339" s="1"/>
      <c r="P339" s="1"/>
      <c r="Q339" s="6"/>
    </row>
    <row r="340" spans="1:17" x14ac:dyDescent="0.25">
      <c r="A340" s="4"/>
      <c r="B340" s="1"/>
      <c r="C340" s="1"/>
      <c r="D340" s="1"/>
      <c r="E340" s="1"/>
      <c r="F340" s="1"/>
      <c r="G340" s="1"/>
      <c r="H340" s="1"/>
      <c r="I340" s="1"/>
      <c r="J340" s="1"/>
      <c r="K340" s="1"/>
      <c r="L340" s="1"/>
      <c r="M340" s="1"/>
      <c r="N340" s="1"/>
      <c r="O340" s="1"/>
      <c r="P340" s="1"/>
      <c r="Q340" s="6"/>
    </row>
    <row r="341" spans="1:17" x14ac:dyDescent="0.25">
      <c r="A341" s="4"/>
      <c r="B341" s="1"/>
      <c r="C341" s="1"/>
      <c r="D341" s="1"/>
      <c r="E341" s="1"/>
      <c r="F341" s="1"/>
      <c r="G341" s="1"/>
      <c r="H341" s="1"/>
      <c r="I341" s="1"/>
      <c r="J341" s="1"/>
      <c r="K341" s="1"/>
      <c r="L341" s="1"/>
      <c r="M341" s="1"/>
      <c r="N341" s="1"/>
      <c r="O341" s="1"/>
      <c r="P341" s="1"/>
      <c r="Q341" s="5"/>
    </row>
    <row r="342" spans="1:17" x14ac:dyDescent="0.25">
      <c r="A342" s="4"/>
      <c r="B342" s="1"/>
      <c r="C342" s="1"/>
      <c r="D342" s="1"/>
      <c r="E342" s="1"/>
      <c r="F342" s="1"/>
      <c r="G342" s="1"/>
      <c r="H342" s="1"/>
      <c r="I342" s="1"/>
      <c r="J342" s="1"/>
      <c r="K342" s="1"/>
      <c r="L342" s="1"/>
      <c r="M342" s="1"/>
      <c r="N342" s="1"/>
      <c r="O342" s="1"/>
      <c r="P342" s="1"/>
      <c r="Q342" s="6"/>
    </row>
    <row r="343" spans="1:17" x14ac:dyDescent="0.25">
      <c r="A343" s="4"/>
      <c r="B343" s="1"/>
      <c r="C343" s="1"/>
      <c r="D343" s="1"/>
      <c r="E343" s="1"/>
      <c r="F343" s="1"/>
      <c r="G343" s="1"/>
      <c r="H343" s="1"/>
      <c r="I343" s="1"/>
      <c r="J343" s="1"/>
      <c r="K343" s="1"/>
      <c r="L343" s="1"/>
      <c r="M343" s="1"/>
      <c r="N343" s="1"/>
      <c r="O343" s="1"/>
      <c r="P343" s="1"/>
      <c r="Q343" s="6"/>
    </row>
    <row r="344" spans="1:17" x14ac:dyDescent="0.25">
      <c r="A344" s="4"/>
      <c r="B344" s="1"/>
      <c r="C344" s="1"/>
      <c r="D344" s="1"/>
      <c r="E344" s="1"/>
      <c r="F344" s="1"/>
      <c r="G344" s="1"/>
      <c r="H344" s="1"/>
      <c r="I344" s="1"/>
      <c r="J344" s="1"/>
      <c r="K344" s="1"/>
      <c r="L344" s="1"/>
      <c r="M344" s="1"/>
      <c r="N344" s="1"/>
      <c r="O344" s="1"/>
      <c r="P344" s="1"/>
      <c r="Q344" s="6"/>
    </row>
    <row r="345" spans="1:17" x14ac:dyDescent="0.25">
      <c r="A345" s="4"/>
      <c r="B345" s="1"/>
      <c r="C345" s="1"/>
      <c r="D345" s="1"/>
      <c r="E345" s="1"/>
      <c r="F345" s="1"/>
      <c r="G345" s="1"/>
      <c r="H345" s="1"/>
      <c r="I345" s="1"/>
      <c r="J345" s="1"/>
      <c r="K345" s="1"/>
      <c r="L345" s="1"/>
      <c r="M345" s="1"/>
      <c r="N345" s="1"/>
      <c r="O345" s="1"/>
      <c r="P345" s="1"/>
      <c r="Q345" s="6"/>
    </row>
    <row r="346" spans="1:17" x14ac:dyDescent="0.25">
      <c r="A346" s="4"/>
      <c r="B346" s="1"/>
      <c r="C346" s="1"/>
      <c r="D346" s="1"/>
      <c r="E346" s="1"/>
      <c r="F346" s="1"/>
      <c r="G346" s="1"/>
      <c r="H346" s="1"/>
      <c r="I346" s="1"/>
      <c r="J346" s="1"/>
      <c r="K346" s="1"/>
      <c r="L346" s="1"/>
      <c r="M346" s="1"/>
      <c r="N346" s="1"/>
      <c r="O346" s="1"/>
      <c r="P346" s="1"/>
      <c r="Q346" s="5"/>
    </row>
    <row r="347" spans="1:17" x14ac:dyDescent="0.25">
      <c r="A347" s="4"/>
      <c r="B347" s="1"/>
      <c r="C347" s="1"/>
      <c r="D347" s="1"/>
      <c r="E347" s="1"/>
      <c r="F347" s="1"/>
      <c r="G347" s="1"/>
      <c r="H347" s="1"/>
      <c r="I347" s="1"/>
      <c r="J347" s="1"/>
      <c r="K347" s="1"/>
      <c r="L347" s="1"/>
      <c r="M347" s="1"/>
      <c r="N347" s="1"/>
      <c r="O347" s="1"/>
      <c r="P347" s="1"/>
      <c r="Q347" s="5"/>
    </row>
    <row r="348" spans="1:17" x14ac:dyDescent="0.25">
      <c r="A348" s="4"/>
      <c r="B348" s="1"/>
      <c r="C348" s="1"/>
      <c r="D348" s="1"/>
      <c r="E348" s="1"/>
      <c r="F348" s="1"/>
      <c r="G348" s="1"/>
      <c r="H348" s="1"/>
      <c r="I348" s="1"/>
      <c r="J348" s="1"/>
      <c r="K348" s="1"/>
      <c r="L348" s="1"/>
      <c r="M348" s="1"/>
      <c r="N348" s="1"/>
      <c r="O348" s="1"/>
      <c r="P348" s="1"/>
      <c r="Q348" s="6"/>
    </row>
    <row r="349" spans="1:17" x14ac:dyDescent="0.25">
      <c r="A349" s="4"/>
      <c r="B349" s="1"/>
      <c r="C349" s="1"/>
      <c r="D349" s="1"/>
      <c r="E349" s="1"/>
      <c r="F349" s="1"/>
      <c r="G349" s="1"/>
      <c r="H349" s="1"/>
      <c r="I349" s="1"/>
      <c r="J349" s="1"/>
      <c r="K349" s="1"/>
      <c r="L349" s="1"/>
      <c r="M349" s="1"/>
      <c r="N349" s="1"/>
      <c r="O349" s="1"/>
      <c r="P349" s="1"/>
      <c r="Q349" s="5"/>
    </row>
    <row r="350" spans="1:17" x14ac:dyDescent="0.25">
      <c r="A350" s="4"/>
      <c r="B350" s="1"/>
      <c r="C350" s="1"/>
      <c r="D350" s="1"/>
      <c r="E350" s="1"/>
      <c r="F350" s="1"/>
      <c r="G350" s="1"/>
      <c r="H350" s="1"/>
      <c r="I350" s="1"/>
      <c r="J350" s="1"/>
      <c r="K350" s="1"/>
      <c r="L350" s="1"/>
      <c r="M350" s="1"/>
      <c r="N350" s="1"/>
      <c r="O350" s="1"/>
      <c r="P350" s="1"/>
      <c r="Q350" s="5"/>
    </row>
    <row r="351" spans="1:17" x14ac:dyDescent="0.25">
      <c r="A351" s="4"/>
      <c r="B351" s="1"/>
      <c r="C351" s="1"/>
      <c r="D351" s="1"/>
      <c r="E351" s="1"/>
      <c r="F351" s="1"/>
      <c r="G351" s="1"/>
      <c r="H351" s="1"/>
      <c r="I351" s="1"/>
      <c r="J351" s="1"/>
      <c r="K351" s="1"/>
      <c r="L351" s="1"/>
      <c r="M351" s="1"/>
      <c r="N351" s="1"/>
      <c r="O351" s="1"/>
      <c r="P351" s="1"/>
      <c r="Q351" s="6"/>
    </row>
    <row r="352" spans="1:17" x14ac:dyDescent="0.25">
      <c r="A352" s="4"/>
      <c r="B352" s="1"/>
      <c r="C352" s="1"/>
      <c r="D352" s="1"/>
      <c r="E352" s="1"/>
      <c r="F352" s="1"/>
      <c r="G352" s="1"/>
      <c r="H352" s="1"/>
      <c r="I352" s="1"/>
      <c r="J352" s="1"/>
      <c r="K352" s="1"/>
      <c r="L352" s="1"/>
      <c r="M352" s="1"/>
      <c r="N352" s="1"/>
      <c r="O352" s="1"/>
      <c r="P352" s="1"/>
      <c r="Q352" s="6"/>
    </row>
    <row r="353" spans="1:17" x14ac:dyDescent="0.25">
      <c r="A353" s="4"/>
      <c r="B353" s="1"/>
      <c r="C353" s="1"/>
      <c r="D353" s="1"/>
      <c r="E353" s="1"/>
      <c r="F353" s="1"/>
      <c r="G353" s="1"/>
      <c r="H353" s="1"/>
      <c r="I353" s="1"/>
      <c r="J353" s="1"/>
      <c r="K353" s="1"/>
      <c r="L353" s="1"/>
      <c r="M353" s="1"/>
      <c r="N353" s="1"/>
      <c r="O353" s="1"/>
      <c r="P353" s="1"/>
      <c r="Q353" s="6"/>
    </row>
    <row r="354" spans="1:17" x14ac:dyDescent="0.25">
      <c r="A354" s="4"/>
      <c r="B354" s="1"/>
      <c r="C354" s="1"/>
      <c r="D354" s="1"/>
      <c r="E354" s="1"/>
      <c r="F354" s="1"/>
      <c r="G354" s="1"/>
      <c r="H354" s="1"/>
      <c r="I354" s="1"/>
      <c r="J354" s="1"/>
      <c r="K354" s="1"/>
      <c r="L354" s="1"/>
      <c r="M354" s="1"/>
      <c r="N354" s="1"/>
      <c r="O354" s="1"/>
      <c r="P354" s="1"/>
      <c r="Q354" s="5"/>
    </row>
    <row r="355" spans="1:17" x14ac:dyDescent="0.25">
      <c r="A355" s="4"/>
      <c r="B355" s="1"/>
      <c r="C355" s="1"/>
      <c r="D355" s="1"/>
      <c r="E355" s="1"/>
      <c r="F355" s="1"/>
      <c r="G355" s="1"/>
      <c r="H355" s="1"/>
      <c r="I355" s="1"/>
      <c r="J355" s="1"/>
      <c r="K355" s="1"/>
      <c r="L355" s="1"/>
      <c r="M355" s="1"/>
      <c r="N355" s="1"/>
      <c r="O355" s="1"/>
      <c r="P355" s="1"/>
      <c r="Q355" s="5"/>
    </row>
    <row r="356" spans="1:17" x14ac:dyDescent="0.25">
      <c r="A356" s="4"/>
      <c r="B356" s="1"/>
      <c r="C356" s="1"/>
      <c r="D356" s="1"/>
      <c r="E356" s="1"/>
      <c r="F356" s="1"/>
      <c r="G356" s="1"/>
      <c r="H356" s="1"/>
      <c r="I356" s="1"/>
      <c r="J356" s="1"/>
      <c r="K356" s="1"/>
      <c r="L356" s="1"/>
      <c r="M356" s="1"/>
      <c r="N356" s="1"/>
      <c r="O356" s="1"/>
      <c r="P356" s="1"/>
      <c r="Q356" s="5"/>
    </row>
    <row r="357" spans="1:17" x14ac:dyDescent="0.25">
      <c r="A357" s="4"/>
      <c r="B357" s="1"/>
      <c r="C357" s="1"/>
      <c r="D357" s="1"/>
      <c r="E357" s="1"/>
      <c r="F357" s="1"/>
      <c r="G357" s="1"/>
      <c r="H357" s="1"/>
      <c r="I357" s="1"/>
      <c r="J357" s="1"/>
      <c r="K357" s="1"/>
      <c r="L357" s="1"/>
      <c r="M357" s="1"/>
      <c r="N357" s="1"/>
      <c r="O357" s="1"/>
      <c r="P357" s="1"/>
      <c r="Q357" s="5"/>
    </row>
    <row r="358" spans="1:17" x14ac:dyDescent="0.25">
      <c r="A358" s="4"/>
      <c r="B358" s="1"/>
      <c r="C358" s="1"/>
      <c r="D358" s="1"/>
      <c r="E358" s="1"/>
      <c r="F358" s="1"/>
      <c r="G358" s="1"/>
      <c r="H358" s="1"/>
      <c r="I358" s="1"/>
      <c r="J358" s="1"/>
      <c r="K358" s="1"/>
      <c r="L358" s="1"/>
      <c r="M358" s="1"/>
      <c r="N358" s="1"/>
      <c r="O358" s="1"/>
      <c r="P358" s="1"/>
      <c r="Q358" s="5"/>
    </row>
    <row r="359" spans="1:17" x14ac:dyDescent="0.25">
      <c r="A359" s="4"/>
      <c r="B359" s="1"/>
      <c r="C359" s="1"/>
      <c r="D359" s="1"/>
      <c r="E359" s="1"/>
      <c r="F359" s="1"/>
      <c r="G359" s="1"/>
      <c r="H359" s="1"/>
      <c r="I359" s="1"/>
      <c r="J359" s="1"/>
      <c r="K359" s="1"/>
      <c r="L359" s="1"/>
      <c r="M359" s="1"/>
      <c r="N359" s="1"/>
      <c r="O359" s="1"/>
      <c r="P359" s="1"/>
      <c r="Q359" s="6"/>
    </row>
    <row r="360" spans="1:17" x14ac:dyDescent="0.25">
      <c r="A360" s="4"/>
      <c r="B360" s="1"/>
      <c r="C360" s="1"/>
      <c r="D360" s="1"/>
      <c r="E360" s="1"/>
      <c r="F360" s="1"/>
      <c r="G360" s="1"/>
      <c r="H360" s="1"/>
      <c r="I360" s="1"/>
      <c r="J360" s="1"/>
      <c r="K360" s="1"/>
      <c r="L360" s="1"/>
      <c r="M360" s="1"/>
      <c r="N360" s="1"/>
      <c r="O360" s="1"/>
      <c r="P360" s="1"/>
      <c r="Q360" s="5"/>
    </row>
    <row r="361" spans="1:17" x14ac:dyDescent="0.25">
      <c r="A361" s="4"/>
      <c r="B361" s="1"/>
      <c r="C361" s="1"/>
      <c r="D361" s="1"/>
      <c r="E361" s="1"/>
      <c r="F361" s="1"/>
      <c r="G361" s="1"/>
      <c r="H361" s="1"/>
      <c r="I361" s="1"/>
      <c r="J361" s="1"/>
      <c r="K361" s="1"/>
      <c r="L361" s="1"/>
      <c r="M361" s="1"/>
      <c r="N361" s="1"/>
      <c r="O361" s="1"/>
      <c r="P361" s="1"/>
      <c r="Q361" s="5"/>
    </row>
    <row r="362" spans="1:17" x14ac:dyDescent="0.25">
      <c r="A362" s="4"/>
      <c r="B362" s="1"/>
      <c r="C362" s="1"/>
      <c r="D362" s="1"/>
      <c r="E362" s="1"/>
      <c r="F362" s="1"/>
      <c r="G362" s="1"/>
      <c r="H362" s="1"/>
      <c r="I362" s="1"/>
      <c r="J362" s="1"/>
      <c r="K362" s="1"/>
      <c r="L362" s="1"/>
      <c r="M362" s="1"/>
      <c r="N362" s="1"/>
      <c r="O362" s="1"/>
      <c r="P362" s="1"/>
      <c r="Q362" s="5"/>
    </row>
    <row r="363" spans="1:17" x14ac:dyDescent="0.25">
      <c r="A363" s="4"/>
      <c r="B363" s="1"/>
      <c r="C363" s="1"/>
      <c r="D363" s="1"/>
      <c r="E363" s="1"/>
      <c r="F363" s="1"/>
      <c r="G363" s="1"/>
      <c r="H363" s="1"/>
      <c r="I363" s="1"/>
      <c r="J363" s="1"/>
      <c r="K363" s="1"/>
      <c r="L363" s="1"/>
      <c r="M363" s="1"/>
      <c r="N363" s="1"/>
      <c r="O363" s="1"/>
      <c r="P363" s="1"/>
      <c r="Q363" s="5"/>
    </row>
    <row r="364" spans="1:17" x14ac:dyDescent="0.25">
      <c r="A364" s="4"/>
      <c r="B364" s="1"/>
      <c r="C364" s="1"/>
      <c r="D364" s="1"/>
      <c r="E364" s="1"/>
      <c r="F364" s="1"/>
      <c r="G364" s="1"/>
      <c r="H364" s="1"/>
      <c r="I364" s="1"/>
      <c r="J364" s="1"/>
      <c r="K364" s="1"/>
      <c r="L364" s="1"/>
      <c r="M364" s="1"/>
      <c r="N364" s="1"/>
      <c r="O364" s="1"/>
      <c r="P364" s="1"/>
      <c r="Q364" s="5"/>
    </row>
    <row r="365" spans="1:17" x14ac:dyDescent="0.25">
      <c r="A365" s="4"/>
      <c r="B365" s="1"/>
      <c r="C365" s="1"/>
      <c r="D365" s="1"/>
      <c r="E365" s="1"/>
      <c r="F365" s="1"/>
      <c r="G365" s="1"/>
      <c r="H365" s="1"/>
      <c r="I365" s="1"/>
      <c r="J365" s="1"/>
      <c r="K365" s="1"/>
      <c r="L365" s="1"/>
      <c r="M365" s="1"/>
      <c r="N365" s="1"/>
      <c r="O365" s="1"/>
      <c r="P365" s="1"/>
      <c r="Q365" s="5"/>
    </row>
    <row r="366" spans="1:17" x14ac:dyDescent="0.25">
      <c r="A366" s="4"/>
      <c r="B366" s="1"/>
      <c r="C366" s="1"/>
      <c r="D366" s="1"/>
      <c r="E366" s="1"/>
      <c r="F366" s="1"/>
      <c r="G366" s="1"/>
      <c r="H366" s="1"/>
      <c r="I366" s="1"/>
      <c r="J366" s="1"/>
      <c r="K366" s="1"/>
      <c r="L366" s="1"/>
      <c r="M366" s="1"/>
      <c r="N366" s="1"/>
      <c r="O366" s="1"/>
      <c r="P366" s="1"/>
      <c r="Q366" s="6"/>
    </row>
    <row r="367" spans="1:17" x14ac:dyDescent="0.25">
      <c r="A367" s="4"/>
      <c r="B367" s="1"/>
      <c r="C367" s="1"/>
      <c r="D367" s="1"/>
      <c r="E367" s="1"/>
      <c r="F367" s="1"/>
      <c r="G367" s="1"/>
      <c r="H367" s="1"/>
      <c r="I367" s="1"/>
      <c r="J367" s="1"/>
      <c r="K367" s="1"/>
      <c r="L367" s="1"/>
      <c r="M367" s="1"/>
      <c r="N367" s="1"/>
      <c r="O367" s="1"/>
      <c r="P367" s="1"/>
      <c r="Q367" s="5"/>
    </row>
    <row r="368" spans="1:17" x14ac:dyDescent="0.25">
      <c r="A368" s="4"/>
      <c r="B368" s="1"/>
      <c r="C368" s="1"/>
      <c r="D368" s="1"/>
      <c r="E368" s="1"/>
      <c r="F368" s="1"/>
      <c r="G368" s="1"/>
      <c r="H368" s="1"/>
      <c r="I368" s="1"/>
      <c r="J368" s="1"/>
      <c r="K368" s="1"/>
      <c r="L368" s="1"/>
      <c r="M368" s="1"/>
      <c r="N368" s="1"/>
      <c r="O368" s="1"/>
      <c r="P368" s="1"/>
      <c r="Q368" s="6"/>
    </row>
    <row r="369" spans="1:17" x14ac:dyDescent="0.25">
      <c r="A369" s="4"/>
      <c r="B369" s="1"/>
      <c r="C369" s="1"/>
      <c r="D369" s="1"/>
      <c r="E369" s="1"/>
      <c r="F369" s="1"/>
      <c r="G369" s="1"/>
      <c r="H369" s="1"/>
      <c r="I369" s="1"/>
      <c r="J369" s="1"/>
      <c r="K369" s="1"/>
      <c r="L369" s="1"/>
      <c r="M369" s="1"/>
      <c r="N369" s="1"/>
      <c r="O369" s="1"/>
      <c r="P369" s="1"/>
      <c r="Q369" s="5"/>
    </row>
    <row r="370" spans="1:17" x14ac:dyDescent="0.25">
      <c r="A370" s="4"/>
      <c r="B370" s="1"/>
      <c r="C370" s="1"/>
      <c r="D370" s="1"/>
      <c r="E370" s="1"/>
      <c r="F370" s="1"/>
      <c r="G370" s="1"/>
      <c r="H370" s="1"/>
      <c r="I370" s="1"/>
      <c r="J370" s="1"/>
      <c r="K370" s="1"/>
      <c r="L370" s="1"/>
      <c r="M370" s="1"/>
      <c r="N370" s="1"/>
      <c r="O370" s="1"/>
      <c r="P370" s="1"/>
      <c r="Q370" s="5"/>
    </row>
    <row r="371" spans="1:17" x14ac:dyDescent="0.25">
      <c r="A371" s="4"/>
      <c r="B371" s="1"/>
      <c r="C371" s="1"/>
      <c r="D371" s="1"/>
      <c r="E371" s="1"/>
      <c r="F371" s="1"/>
      <c r="G371" s="1"/>
      <c r="H371" s="1"/>
      <c r="I371" s="1"/>
      <c r="J371" s="1"/>
      <c r="K371" s="1"/>
      <c r="L371" s="1"/>
      <c r="M371" s="1"/>
      <c r="N371" s="1"/>
      <c r="O371" s="1"/>
      <c r="P371" s="1"/>
      <c r="Q371" s="6"/>
    </row>
    <row r="372" spans="1:17" x14ac:dyDescent="0.25">
      <c r="A372" s="4"/>
      <c r="B372" s="1"/>
      <c r="C372" s="1"/>
      <c r="D372" s="1"/>
      <c r="E372" s="1"/>
      <c r="F372" s="1"/>
      <c r="G372" s="1"/>
      <c r="H372" s="1"/>
      <c r="I372" s="1"/>
      <c r="J372" s="1"/>
      <c r="K372" s="1"/>
      <c r="L372" s="1"/>
      <c r="M372" s="1"/>
      <c r="N372" s="1"/>
      <c r="O372" s="1"/>
      <c r="P372" s="1"/>
      <c r="Q372" s="5"/>
    </row>
    <row r="373" spans="1:17" x14ac:dyDescent="0.25">
      <c r="A373" s="4"/>
      <c r="B373" s="1"/>
      <c r="C373" s="1"/>
      <c r="D373" s="1"/>
      <c r="E373" s="1"/>
      <c r="F373" s="1"/>
      <c r="G373" s="1"/>
      <c r="H373" s="1"/>
      <c r="I373" s="1"/>
      <c r="J373" s="1"/>
      <c r="K373" s="1"/>
      <c r="L373" s="1"/>
      <c r="M373" s="1"/>
      <c r="N373" s="1"/>
      <c r="O373" s="1"/>
      <c r="P373" s="1"/>
      <c r="Q373" s="5"/>
    </row>
    <row r="374" spans="1:17" x14ac:dyDescent="0.25">
      <c r="A374" s="4"/>
      <c r="B374" s="1"/>
      <c r="C374" s="1"/>
      <c r="D374" s="1"/>
      <c r="E374" s="1"/>
      <c r="F374" s="1"/>
      <c r="G374" s="1"/>
      <c r="H374" s="1"/>
      <c r="I374" s="1"/>
      <c r="J374" s="1"/>
      <c r="K374" s="1"/>
      <c r="L374" s="1"/>
      <c r="M374" s="1"/>
      <c r="N374" s="1"/>
      <c r="O374" s="1"/>
      <c r="P374" s="1"/>
      <c r="Q374" s="5"/>
    </row>
    <row r="375" spans="1:17" x14ac:dyDescent="0.25">
      <c r="A375" s="4"/>
      <c r="B375" s="1"/>
      <c r="C375" s="1"/>
      <c r="D375" s="1"/>
      <c r="E375" s="1"/>
      <c r="F375" s="1"/>
      <c r="G375" s="1"/>
      <c r="H375" s="1"/>
      <c r="I375" s="1"/>
      <c r="J375" s="1"/>
      <c r="K375" s="1"/>
      <c r="L375" s="1"/>
      <c r="M375" s="1"/>
      <c r="N375" s="1"/>
      <c r="O375" s="1"/>
      <c r="P375" s="1"/>
      <c r="Q375" s="5"/>
    </row>
    <row r="376" spans="1:17" x14ac:dyDescent="0.25">
      <c r="A376" s="4"/>
      <c r="B376" s="1"/>
      <c r="C376" s="1"/>
      <c r="D376" s="1"/>
      <c r="E376" s="1"/>
      <c r="F376" s="1"/>
      <c r="G376" s="1"/>
      <c r="H376" s="1"/>
      <c r="I376" s="1"/>
      <c r="J376" s="1"/>
      <c r="K376" s="1"/>
      <c r="L376" s="1"/>
      <c r="M376" s="1"/>
      <c r="N376" s="1"/>
      <c r="O376" s="1"/>
      <c r="P376" s="1"/>
      <c r="Q376" s="6"/>
    </row>
    <row r="377" spans="1:17" x14ac:dyDescent="0.25">
      <c r="A377" s="4"/>
      <c r="B377" s="1"/>
      <c r="C377" s="1"/>
      <c r="D377" s="1"/>
      <c r="E377" s="1"/>
      <c r="F377" s="1"/>
      <c r="G377" s="1"/>
      <c r="H377" s="1"/>
      <c r="I377" s="1"/>
      <c r="J377" s="1"/>
      <c r="K377" s="1"/>
      <c r="L377" s="1"/>
      <c r="M377" s="1"/>
      <c r="N377" s="1"/>
      <c r="O377" s="1"/>
      <c r="P377" s="1"/>
      <c r="Q377" s="5"/>
    </row>
    <row r="378" spans="1:17" x14ac:dyDescent="0.25">
      <c r="A378" s="4"/>
      <c r="B378" s="1"/>
      <c r="C378" s="1"/>
      <c r="D378" s="1"/>
      <c r="E378" s="1"/>
      <c r="F378" s="1"/>
      <c r="G378" s="1"/>
      <c r="H378" s="1"/>
      <c r="I378" s="1"/>
      <c r="J378" s="1"/>
      <c r="K378" s="1"/>
      <c r="L378" s="1"/>
      <c r="M378" s="1"/>
      <c r="N378" s="1"/>
      <c r="O378" s="1"/>
      <c r="P378" s="1"/>
      <c r="Q378" s="5"/>
    </row>
    <row r="379" spans="1:17" x14ac:dyDescent="0.25">
      <c r="A379" s="4"/>
      <c r="B379" s="1"/>
      <c r="C379" s="1"/>
      <c r="D379" s="1"/>
      <c r="E379" s="1"/>
      <c r="F379" s="1"/>
      <c r="G379" s="1"/>
      <c r="H379" s="1"/>
      <c r="I379" s="1"/>
      <c r="J379" s="1"/>
      <c r="K379" s="1"/>
      <c r="L379" s="1"/>
      <c r="M379" s="1"/>
      <c r="N379" s="1"/>
      <c r="O379" s="1"/>
      <c r="P379" s="1"/>
      <c r="Q379" s="6"/>
    </row>
    <row r="380" spans="1:17" x14ac:dyDescent="0.25">
      <c r="A380" s="4"/>
      <c r="B380" s="1"/>
      <c r="C380" s="1"/>
      <c r="D380" s="1"/>
      <c r="E380" s="1"/>
      <c r="F380" s="1"/>
      <c r="G380" s="1"/>
      <c r="H380" s="1"/>
      <c r="I380" s="1"/>
      <c r="J380" s="1"/>
      <c r="K380" s="1"/>
      <c r="L380" s="1"/>
      <c r="M380" s="1"/>
      <c r="N380" s="1"/>
      <c r="O380" s="1"/>
      <c r="P380" s="1"/>
      <c r="Q380" s="6"/>
    </row>
    <row r="381" spans="1:17" x14ac:dyDescent="0.25">
      <c r="A381" s="4"/>
      <c r="B381" s="1"/>
      <c r="C381" s="1"/>
      <c r="D381" s="1"/>
      <c r="E381" s="1"/>
      <c r="F381" s="1"/>
      <c r="G381" s="1"/>
      <c r="H381" s="1"/>
      <c r="I381" s="1"/>
      <c r="J381" s="1"/>
      <c r="K381" s="1"/>
      <c r="L381" s="1"/>
      <c r="M381" s="1"/>
      <c r="N381" s="1"/>
      <c r="O381" s="1"/>
      <c r="P381" s="1"/>
      <c r="Q381" s="6"/>
    </row>
    <row r="382" spans="1:17" x14ac:dyDescent="0.25">
      <c r="A382" s="4"/>
      <c r="B382" s="1"/>
      <c r="C382" s="1"/>
      <c r="D382" s="1"/>
      <c r="E382" s="1"/>
      <c r="F382" s="1"/>
      <c r="G382" s="1"/>
      <c r="H382" s="1"/>
      <c r="I382" s="1"/>
      <c r="J382" s="1"/>
      <c r="K382" s="1"/>
      <c r="L382" s="1"/>
      <c r="M382" s="1"/>
      <c r="N382" s="1"/>
      <c r="O382" s="1"/>
      <c r="P382" s="1"/>
      <c r="Q382" s="6"/>
    </row>
    <row r="383" spans="1:17" x14ac:dyDescent="0.25">
      <c r="A383" s="4"/>
      <c r="B383" s="1"/>
      <c r="C383" s="1"/>
      <c r="D383" s="1"/>
      <c r="E383" s="1"/>
      <c r="F383" s="1"/>
      <c r="G383" s="1"/>
      <c r="H383" s="1"/>
      <c r="I383" s="1"/>
      <c r="J383" s="1"/>
      <c r="K383" s="1"/>
      <c r="L383" s="1"/>
      <c r="M383" s="1"/>
      <c r="N383" s="1"/>
      <c r="O383" s="1"/>
      <c r="P383" s="1"/>
      <c r="Q383" s="6"/>
    </row>
    <row r="384" spans="1:17" x14ac:dyDescent="0.25">
      <c r="A384" s="4"/>
      <c r="B384" s="1"/>
      <c r="C384" s="1"/>
      <c r="D384" s="1"/>
      <c r="E384" s="1"/>
      <c r="F384" s="1"/>
      <c r="G384" s="1"/>
      <c r="H384" s="1"/>
      <c r="I384" s="1"/>
      <c r="J384" s="1"/>
      <c r="K384" s="1"/>
      <c r="L384" s="1"/>
      <c r="M384" s="1"/>
      <c r="N384" s="1"/>
      <c r="O384" s="1"/>
      <c r="P384" s="1"/>
      <c r="Q384" s="5"/>
    </row>
    <row r="385" spans="1:17" x14ac:dyDescent="0.25">
      <c r="A385" s="4"/>
      <c r="B385" s="1"/>
      <c r="C385" s="1"/>
      <c r="D385" s="1"/>
      <c r="E385" s="1"/>
      <c r="F385" s="1"/>
      <c r="G385" s="1"/>
      <c r="H385" s="1"/>
      <c r="I385" s="1"/>
      <c r="J385" s="1"/>
      <c r="K385" s="1"/>
      <c r="L385" s="1"/>
      <c r="M385" s="1"/>
      <c r="N385" s="1"/>
      <c r="O385" s="1"/>
      <c r="P385" s="1"/>
      <c r="Q385" s="5"/>
    </row>
    <row r="386" spans="1:17" x14ac:dyDescent="0.25">
      <c r="A386" s="4"/>
      <c r="B386" s="1"/>
      <c r="C386" s="1"/>
      <c r="D386" s="1"/>
      <c r="E386" s="1"/>
      <c r="F386" s="1"/>
      <c r="G386" s="1"/>
      <c r="H386" s="1"/>
      <c r="I386" s="1"/>
      <c r="J386" s="1"/>
      <c r="K386" s="1"/>
      <c r="L386" s="1"/>
      <c r="M386" s="1"/>
      <c r="N386" s="1"/>
      <c r="O386" s="1"/>
      <c r="P386" s="1"/>
      <c r="Q386" s="5"/>
    </row>
    <row r="387" spans="1:17" x14ac:dyDescent="0.25">
      <c r="A387" s="4"/>
      <c r="B387" s="1"/>
      <c r="C387" s="1"/>
      <c r="D387" s="1"/>
      <c r="E387" s="1"/>
      <c r="F387" s="1"/>
      <c r="G387" s="1"/>
      <c r="H387" s="1"/>
      <c r="I387" s="1"/>
      <c r="J387" s="1"/>
      <c r="K387" s="1"/>
      <c r="L387" s="1"/>
      <c r="M387" s="1"/>
      <c r="N387" s="1"/>
      <c r="O387" s="1"/>
      <c r="P387" s="1"/>
      <c r="Q387" s="5"/>
    </row>
    <row r="388" spans="1:17" x14ac:dyDescent="0.25">
      <c r="A388" s="4"/>
      <c r="B388" s="1"/>
      <c r="C388" s="1"/>
      <c r="D388" s="1"/>
      <c r="E388" s="1"/>
      <c r="F388" s="1"/>
      <c r="G388" s="1"/>
      <c r="H388" s="1"/>
      <c r="I388" s="1"/>
      <c r="J388" s="1"/>
      <c r="K388" s="1"/>
      <c r="L388" s="1"/>
      <c r="M388" s="1"/>
      <c r="N388" s="1"/>
      <c r="O388" s="1"/>
      <c r="P388" s="1"/>
      <c r="Q388" s="5"/>
    </row>
    <row r="389" spans="1:17" x14ac:dyDescent="0.25">
      <c r="A389" s="4"/>
      <c r="B389" s="1"/>
      <c r="C389" s="1"/>
      <c r="D389" s="1"/>
      <c r="E389" s="1"/>
      <c r="F389" s="1"/>
      <c r="G389" s="1"/>
      <c r="H389" s="1"/>
      <c r="I389" s="1"/>
      <c r="J389" s="1"/>
      <c r="K389" s="1"/>
      <c r="L389" s="1"/>
      <c r="M389" s="1"/>
      <c r="N389" s="1"/>
      <c r="O389" s="1"/>
      <c r="P389" s="1"/>
      <c r="Q389" s="5"/>
    </row>
    <row r="390" spans="1:17" x14ac:dyDescent="0.25">
      <c r="A390" s="4"/>
      <c r="B390" s="1"/>
      <c r="C390" s="1"/>
      <c r="D390" s="1"/>
      <c r="E390" s="1"/>
      <c r="F390" s="1"/>
      <c r="G390" s="1"/>
      <c r="H390" s="1"/>
      <c r="I390" s="1"/>
      <c r="J390" s="1"/>
      <c r="K390" s="1"/>
      <c r="L390" s="1"/>
      <c r="M390" s="1"/>
      <c r="N390" s="1"/>
      <c r="O390" s="1"/>
      <c r="P390" s="1"/>
      <c r="Q390" s="5"/>
    </row>
    <row r="391" spans="1:17" x14ac:dyDescent="0.25">
      <c r="A391" s="4"/>
      <c r="B391" s="1"/>
      <c r="C391" s="1"/>
      <c r="D391" s="1"/>
      <c r="E391" s="1"/>
      <c r="F391" s="1"/>
      <c r="G391" s="1"/>
      <c r="H391" s="1"/>
      <c r="I391" s="1"/>
      <c r="J391" s="1"/>
      <c r="K391" s="1"/>
      <c r="L391" s="1"/>
      <c r="M391" s="1"/>
      <c r="N391" s="1"/>
      <c r="O391" s="1"/>
      <c r="P391" s="1"/>
      <c r="Q391" s="5"/>
    </row>
    <row r="392" spans="1:17" x14ac:dyDescent="0.25">
      <c r="A392" s="4"/>
      <c r="B392" s="1"/>
      <c r="C392" s="1"/>
      <c r="D392" s="1"/>
      <c r="E392" s="1"/>
      <c r="F392" s="1"/>
      <c r="G392" s="1"/>
      <c r="H392" s="1"/>
      <c r="I392" s="1"/>
      <c r="J392" s="1"/>
      <c r="K392" s="1"/>
      <c r="L392" s="1"/>
      <c r="M392" s="1"/>
      <c r="N392" s="1"/>
      <c r="O392" s="1"/>
      <c r="P392" s="1"/>
      <c r="Q392" s="5"/>
    </row>
    <row r="393" spans="1:17" x14ac:dyDescent="0.25">
      <c r="A393" s="4"/>
      <c r="B393" s="1"/>
      <c r="C393" s="1"/>
      <c r="D393" s="1"/>
      <c r="E393" s="1"/>
      <c r="F393" s="1"/>
      <c r="G393" s="1"/>
      <c r="H393" s="1"/>
      <c r="I393" s="1"/>
      <c r="J393" s="1"/>
      <c r="K393" s="1"/>
      <c r="L393" s="1"/>
      <c r="M393" s="1"/>
      <c r="N393" s="1"/>
      <c r="O393" s="1"/>
      <c r="P393" s="1"/>
      <c r="Q393" s="5"/>
    </row>
    <row r="394" spans="1:17" x14ac:dyDescent="0.25">
      <c r="A394" s="4"/>
      <c r="B394" s="1"/>
      <c r="C394" s="1"/>
      <c r="D394" s="1"/>
      <c r="E394" s="1"/>
      <c r="F394" s="1"/>
      <c r="G394" s="1"/>
      <c r="H394" s="1"/>
      <c r="I394" s="1"/>
      <c r="J394" s="1"/>
      <c r="K394" s="1"/>
      <c r="L394" s="1"/>
      <c r="M394" s="1"/>
      <c r="N394" s="1"/>
      <c r="O394" s="1"/>
      <c r="P394" s="1"/>
      <c r="Q394" s="5"/>
    </row>
    <row r="395" spans="1:17" x14ac:dyDescent="0.25">
      <c r="A395" s="4"/>
      <c r="B395" s="1"/>
      <c r="C395" s="1"/>
      <c r="D395" s="1"/>
      <c r="E395" s="1"/>
      <c r="F395" s="1"/>
      <c r="G395" s="1"/>
      <c r="H395" s="1"/>
      <c r="I395" s="1"/>
      <c r="J395" s="1"/>
      <c r="K395" s="1"/>
      <c r="L395" s="1"/>
      <c r="M395" s="1"/>
      <c r="N395" s="1"/>
      <c r="O395" s="1"/>
      <c r="P395" s="1"/>
      <c r="Q395" s="5"/>
    </row>
    <row r="396" spans="1:17" x14ac:dyDescent="0.25">
      <c r="A396" s="4"/>
      <c r="B396" s="1"/>
      <c r="C396" s="1"/>
      <c r="D396" s="1"/>
      <c r="E396" s="1"/>
      <c r="F396" s="1"/>
      <c r="G396" s="1"/>
      <c r="H396" s="1"/>
      <c r="I396" s="1"/>
      <c r="J396" s="1"/>
      <c r="K396" s="1"/>
      <c r="L396" s="1"/>
      <c r="M396" s="1"/>
      <c r="N396" s="1"/>
      <c r="O396" s="1"/>
      <c r="P396" s="1"/>
      <c r="Q396" s="5"/>
    </row>
    <row r="397" spans="1:17" x14ac:dyDescent="0.25">
      <c r="A397" s="4"/>
      <c r="B397" s="1"/>
      <c r="C397" s="1"/>
      <c r="D397" s="1"/>
      <c r="E397" s="1"/>
      <c r="F397" s="1"/>
      <c r="G397" s="1"/>
      <c r="H397" s="1"/>
      <c r="I397" s="1"/>
      <c r="J397" s="1"/>
      <c r="K397" s="1"/>
      <c r="L397" s="1"/>
      <c r="M397" s="1"/>
      <c r="N397" s="1"/>
      <c r="O397" s="1"/>
      <c r="P397" s="1"/>
      <c r="Q397" s="5"/>
    </row>
    <row r="398" spans="1:17" x14ac:dyDescent="0.25">
      <c r="A398" s="4"/>
      <c r="B398" s="1"/>
      <c r="C398" s="1"/>
      <c r="D398" s="1"/>
      <c r="E398" s="1"/>
      <c r="F398" s="1"/>
      <c r="G398" s="1"/>
      <c r="H398" s="1"/>
      <c r="I398" s="1"/>
      <c r="J398" s="1"/>
      <c r="K398" s="1"/>
      <c r="L398" s="1"/>
      <c r="M398" s="1"/>
      <c r="N398" s="1"/>
      <c r="O398" s="1"/>
      <c r="P398" s="1"/>
      <c r="Q398" s="5"/>
    </row>
    <row r="399" spans="1:17" x14ac:dyDescent="0.25">
      <c r="A399" s="4"/>
      <c r="B399" s="1"/>
      <c r="C399" s="1"/>
      <c r="D399" s="1"/>
      <c r="E399" s="1"/>
      <c r="F399" s="1"/>
      <c r="G399" s="1"/>
      <c r="H399" s="1"/>
      <c r="I399" s="1"/>
      <c r="J399" s="1"/>
      <c r="K399" s="1"/>
      <c r="L399" s="1"/>
      <c r="M399" s="1"/>
      <c r="N399" s="1"/>
      <c r="O399" s="1"/>
      <c r="P399" s="1"/>
      <c r="Q399" s="5"/>
    </row>
    <row r="400" spans="1:17" x14ac:dyDescent="0.25">
      <c r="A400" s="4"/>
      <c r="B400" s="1"/>
      <c r="C400" s="1"/>
      <c r="D400" s="1"/>
      <c r="E400" s="1"/>
      <c r="F400" s="1"/>
      <c r="G400" s="1"/>
      <c r="H400" s="1"/>
      <c r="I400" s="1"/>
      <c r="J400" s="1"/>
      <c r="K400" s="1"/>
      <c r="L400" s="1"/>
      <c r="M400" s="1"/>
      <c r="N400" s="1"/>
      <c r="O400" s="1"/>
      <c r="P400" s="1"/>
      <c r="Q400" s="5"/>
    </row>
    <row r="401" spans="1:17" x14ac:dyDescent="0.25">
      <c r="A401" s="4"/>
      <c r="B401" s="1"/>
      <c r="C401" s="1"/>
      <c r="D401" s="1"/>
      <c r="E401" s="1"/>
      <c r="F401" s="1"/>
      <c r="G401" s="1"/>
      <c r="H401" s="1"/>
      <c r="I401" s="1"/>
      <c r="J401" s="1"/>
      <c r="K401" s="1"/>
      <c r="L401" s="1"/>
      <c r="M401" s="1"/>
      <c r="N401" s="1"/>
      <c r="O401" s="1"/>
      <c r="P401" s="1"/>
      <c r="Q401" s="5"/>
    </row>
    <row r="402" spans="1:17" x14ac:dyDescent="0.25">
      <c r="A402" s="4"/>
      <c r="B402" s="1"/>
      <c r="C402" s="1"/>
      <c r="D402" s="1"/>
      <c r="E402" s="1"/>
      <c r="F402" s="1"/>
      <c r="G402" s="1"/>
      <c r="H402" s="1"/>
      <c r="I402" s="1"/>
      <c r="J402" s="1"/>
      <c r="K402" s="1"/>
      <c r="L402" s="1"/>
      <c r="M402" s="1"/>
      <c r="N402" s="1"/>
      <c r="O402" s="1"/>
      <c r="P402" s="1"/>
      <c r="Q402" s="5"/>
    </row>
    <row r="403" spans="1:17" x14ac:dyDescent="0.25">
      <c r="A403" s="4"/>
      <c r="B403" s="1"/>
      <c r="C403" s="1"/>
      <c r="D403" s="1"/>
      <c r="E403" s="1"/>
      <c r="F403" s="1"/>
      <c r="G403" s="1"/>
      <c r="H403" s="1"/>
      <c r="I403" s="1"/>
      <c r="J403" s="1"/>
      <c r="K403" s="1"/>
      <c r="L403" s="1"/>
      <c r="M403" s="1"/>
      <c r="N403" s="1"/>
      <c r="O403" s="1"/>
      <c r="P403" s="1"/>
      <c r="Q403" s="5"/>
    </row>
    <row r="404" spans="1:17" x14ac:dyDescent="0.25">
      <c r="A404" s="4"/>
      <c r="B404" s="1"/>
      <c r="C404" s="1"/>
      <c r="D404" s="1"/>
      <c r="E404" s="1"/>
      <c r="F404" s="1"/>
      <c r="G404" s="1"/>
      <c r="H404" s="1"/>
      <c r="I404" s="1"/>
      <c r="J404" s="1"/>
      <c r="K404" s="1"/>
      <c r="L404" s="1"/>
      <c r="M404" s="1"/>
      <c r="N404" s="1"/>
      <c r="O404" s="1"/>
      <c r="P404" s="1"/>
      <c r="Q404" s="5"/>
    </row>
    <row r="405" spans="1:17" x14ac:dyDescent="0.25">
      <c r="A405" s="4"/>
      <c r="B405" s="1"/>
      <c r="C405" s="1"/>
      <c r="D405" s="1"/>
      <c r="E405" s="1"/>
      <c r="F405" s="1"/>
      <c r="G405" s="1"/>
      <c r="H405" s="1"/>
      <c r="I405" s="1"/>
      <c r="J405" s="1"/>
      <c r="K405" s="1"/>
      <c r="L405" s="1"/>
      <c r="M405" s="1"/>
      <c r="N405" s="1"/>
      <c r="O405" s="1"/>
      <c r="P405" s="1"/>
      <c r="Q405" s="5"/>
    </row>
    <row r="406" spans="1:17" x14ac:dyDescent="0.25">
      <c r="A406" s="4"/>
      <c r="B406" s="1"/>
      <c r="C406" s="1"/>
      <c r="D406" s="1"/>
      <c r="E406" s="1"/>
      <c r="F406" s="1"/>
      <c r="G406" s="1"/>
      <c r="H406" s="1"/>
      <c r="I406" s="1"/>
      <c r="J406" s="1"/>
      <c r="K406" s="1"/>
      <c r="L406" s="1"/>
      <c r="M406" s="1"/>
      <c r="N406" s="1"/>
      <c r="O406" s="1"/>
      <c r="P406" s="1"/>
      <c r="Q406" s="5"/>
    </row>
    <row r="407" spans="1:17" x14ac:dyDescent="0.25">
      <c r="A407" s="4"/>
      <c r="B407" s="1"/>
      <c r="C407" s="1"/>
      <c r="D407" s="1"/>
      <c r="E407" s="1"/>
      <c r="F407" s="1"/>
      <c r="G407" s="1"/>
      <c r="H407" s="1"/>
      <c r="I407" s="1"/>
      <c r="J407" s="1"/>
      <c r="K407" s="1"/>
      <c r="L407" s="1"/>
      <c r="M407" s="1"/>
      <c r="N407" s="1"/>
      <c r="O407" s="1"/>
      <c r="P407" s="1"/>
      <c r="Q407" s="6"/>
    </row>
    <row r="408" spans="1:17" x14ac:dyDescent="0.25">
      <c r="A408" s="4"/>
      <c r="B408" s="1"/>
      <c r="C408" s="1"/>
      <c r="D408" s="1"/>
      <c r="E408" s="1"/>
      <c r="F408" s="1"/>
      <c r="G408" s="1"/>
      <c r="H408" s="1"/>
      <c r="I408" s="1"/>
      <c r="J408" s="1"/>
      <c r="K408" s="1"/>
      <c r="L408" s="1"/>
      <c r="M408" s="1"/>
      <c r="N408" s="1"/>
      <c r="O408" s="1"/>
      <c r="P408" s="1"/>
      <c r="Q408" s="6"/>
    </row>
    <row r="409" spans="1:17" x14ac:dyDescent="0.25">
      <c r="A409" s="4"/>
      <c r="B409" s="1"/>
      <c r="C409" s="1"/>
      <c r="D409" s="1"/>
      <c r="E409" s="1"/>
      <c r="F409" s="1"/>
      <c r="G409" s="1"/>
      <c r="H409" s="1"/>
      <c r="I409" s="1"/>
      <c r="J409" s="1"/>
      <c r="K409" s="1"/>
      <c r="L409" s="1"/>
      <c r="M409" s="1"/>
      <c r="N409" s="1"/>
      <c r="O409" s="1"/>
      <c r="P409" s="1"/>
      <c r="Q409" s="6"/>
    </row>
    <row r="410" spans="1:17" x14ac:dyDescent="0.25">
      <c r="A410" s="4"/>
      <c r="B410" s="1"/>
      <c r="C410" s="1"/>
      <c r="D410" s="1"/>
      <c r="E410" s="1"/>
      <c r="F410" s="1"/>
      <c r="G410" s="1"/>
      <c r="H410" s="1"/>
      <c r="I410" s="1"/>
      <c r="J410" s="1"/>
      <c r="K410" s="1"/>
      <c r="L410" s="1"/>
      <c r="M410" s="1"/>
      <c r="N410" s="1"/>
      <c r="O410" s="1"/>
      <c r="P410" s="1"/>
      <c r="Q410" s="6"/>
    </row>
    <row r="411" spans="1:17" x14ac:dyDescent="0.25">
      <c r="A411" s="4"/>
      <c r="B411" s="1"/>
      <c r="C411" s="1"/>
      <c r="D411" s="1"/>
      <c r="E411" s="1"/>
      <c r="F411" s="1"/>
      <c r="G411" s="1"/>
      <c r="H411" s="1"/>
      <c r="I411" s="1"/>
      <c r="J411" s="1"/>
      <c r="K411" s="1"/>
      <c r="L411" s="1"/>
      <c r="M411" s="1"/>
      <c r="N411" s="1"/>
      <c r="O411" s="1"/>
      <c r="P411" s="1"/>
      <c r="Q411" s="6"/>
    </row>
    <row r="412" spans="1:17" x14ac:dyDescent="0.25">
      <c r="A412" s="4"/>
      <c r="B412" s="1"/>
      <c r="C412" s="1"/>
      <c r="D412" s="1"/>
      <c r="E412" s="1"/>
      <c r="F412" s="1"/>
      <c r="G412" s="1"/>
      <c r="H412" s="1"/>
      <c r="I412" s="1"/>
      <c r="J412" s="1"/>
      <c r="K412" s="1"/>
      <c r="L412" s="1"/>
      <c r="M412" s="1"/>
      <c r="N412" s="1"/>
      <c r="O412" s="1"/>
      <c r="P412" s="1"/>
      <c r="Q412" s="6"/>
    </row>
    <row r="413" spans="1:17" x14ac:dyDescent="0.25">
      <c r="A413" s="4"/>
      <c r="B413" s="1"/>
      <c r="C413" s="1"/>
      <c r="D413" s="1"/>
      <c r="E413" s="1"/>
      <c r="F413" s="1"/>
      <c r="G413" s="1"/>
      <c r="H413" s="1"/>
      <c r="I413" s="1"/>
      <c r="J413" s="1"/>
      <c r="K413" s="1"/>
      <c r="L413" s="1"/>
      <c r="M413" s="1"/>
      <c r="N413" s="1"/>
      <c r="O413" s="1"/>
      <c r="P413" s="1"/>
      <c r="Q413" s="6"/>
    </row>
    <row r="414" spans="1:17" x14ac:dyDescent="0.25">
      <c r="A414" s="4"/>
      <c r="B414" s="1"/>
      <c r="C414" s="1"/>
      <c r="D414" s="1"/>
      <c r="E414" s="1"/>
      <c r="F414" s="1"/>
      <c r="G414" s="1"/>
      <c r="H414" s="1"/>
      <c r="I414" s="1"/>
      <c r="J414" s="1"/>
      <c r="K414" s="1"/>
      <c r="L414" s="1"/>
      <c r="M414" s="1"/>
      <c r="N414" s="1"/>
      <c r="O414" s="1"/>
      <c r="P414" s="1"/>
      <c r="Q414" s="6"/>
    </row>
    <row r="415" spans="1:17" x14ac:dyDescent="0.25">
      <c r="A415" s="4"/>
      <c r="B415" s="1"/>
      <c r="C415" s="1"/>
      <c r="D415" s="1"/>
      <c r="E415" s="1"/>
      <c r="F415" s="1"/>
      <c r="G415" s="1"/>
      <c r="H415" s="1"/>
      <c r="I415" s="1"/>
      <c r="J415" s="1"/>
      <c r="K415" s="1"/>
      <c r="L415" s="1"/>
      <c r="M415" s="1"/>
      <c r="N415" s="1"/>
      <c r="O415" s="1"/>
      <c r="P415" s="1"/>
      <c r="Q415" s="6"/>
    </row>
    <row r="416" spans="1:17" x14ac:dyDescent="0.25">
      <c r="A416" s="4"/>
      <c r="B416" s="1"/>
      <c r="C416" s="1"/>
      <c r="D416" s="1"/>
      <c r="E416" s="1"/>
      <c r="F416" s="1"/>
      <c r="G416" s="1"/>
      <c r="H416" s="1"/>
      <c r="I416" s="1"/>
      <c r="J416" s="1"/>
      <c r="K416" s="1"/>
      <c r="L416" s="1"/>
      <c r="M416" s="1"/>
      <c r="N416" s="1"/>
      <c r="O416" s="1"/>
      <c r="P416" s="1"/>
      <c r="Q416" s="6"/>
    </row>
    <row r="417" spans="1:17" x14ac:dyDescent="0.25">
      <c r="A417" s="4"/>
      <c r="B417" s="1"/>
      <c r="C417" s="1"/>
      <c r="D417" s="1"/>
      <c r="E417" s="1"/>
      <c r="F417" s="1"/>
      <c r="G417" s="1"/>
      <c r="H417" s="1"/>
      <c r="I417" s="1"/>
      <c r="J417" s="1"/>
      <c r="K417" s="1"/>
      <c r="L417" s="1"/>
      <c r="M417" s="1"/>
      <c r="N417" s="1"/>
      <c r="O417" s="1"/>
      <c r="P417" s="1"/>
      <c r="Q417" s="6"/>
    </row>
    <row r="418" spans="1:17" x14ac:dyDescent="0.25">
      <c r="A418" s="4"/>
      <c r="B418" s="1"/>
      <c r="C418" s="1"/>
      <c r="D418" s="1"/>
      <c r="E418" s="1"/>
      <c r="F418" s="1"/>
      <c r="G418" s="1"/>
      <c r="H418" s="1"/>
      <c r="I418" s="1"/>
      <c r="J418" s="1"/>
      <c r="K418" s="1"/>
      <c r="L418" s="1"/>
      <c r="M418" s="1"/>
      <c r="N418" s="1"/>
      <c r="O418" s="1"/>
      <c r="P418" s="1"/>
      <c r="Q418" s="6"/>
    </row>
    <row r="419" spans="1:17" x14ac:dyDescent="0.25">
      <c r="A419" s="4"/>
      <c r="B419" s="1"/>
      <c r="C419" s="1"/>
      <c r="D419" s="1"/>
      <c r="E419" s="1"/>
      <c r="F419" s="1"/>
      <c r="G419" s="1"/>
      <c r="H419" s="1"/>
      <c r="I419" s="1"/>
      <c r="J419" s="1"/>
      <c r="K419" s="1"/>
      <c r="L419" s="1"/>
      <c r="M419" s="1"/>
      <c r="N419" s="1"/>
      <c r="O419" s="1"/>
      <c r="P419" s="1"/>
      <c r="Q419" s="5"/>
    </row>
    <row r="420" spans="1:17" x14ac:dyDescent="0.25">
      <c r="A420" s="4"/>
      <c r="B420" s="1"/>
      <c r="C420" s="1"/>
      <c r="D420" s="1"/>
      <c r="E420" s="1"/>
      <c r="F420" s="1"/>
      <c r="G420" s="1"/>
      <c r="H420" s="1"/>
      <c r="I420" s="1"/>
      <c r="J420" s="1"/>
      <c r="K420" s="1"/>
      <c r="L420" s="1"/>
      <c r="M420" s="1"/>
      <c r="N420" s="1"/>
      <c r="O420" s="1"/>
      <c r="P420" s="1"/>
      <c r="Q420" s="6"/>
    </row>
    <row r="421" spans="1:17" x14ac:dyDescent="0.25">
      <c r="A421" s="4"/>
      <c r="B421" s="1"/>
      <c r="C421" s="1"/>
      <c r="D421" s="1"/>
      <c r="E421" s="1"/>
      <c r="F421" s="1"/>
      <c r="G421" s="1"/>
      <c r="H421" s="1"/>
      <c r="I421" s="1"/>
      <c r="J421" s="1"/>
      <c r="K421" s="1"/>
      <c r="L421" s="1"/>
      <c r="M421" s="1"/>
      <c r="N421" s="1"/>
      <c r="O421" s="1"/>
      <c r="P421" s="1"/>
      <c r="Q421" s="6"/>
    </row>
    <row r="422" spans="1:17" x14ac:dyDescent="0.25">
      <c r="A422" s="4"/>
      <c r="B422" s="1"/>
      <c r="C422" s="1"/>
      <c r="D422" s="1"/>
      <c r="E422" s="1"/>
      <c r="F422" s="1"/>
      <c r="G422" s="1"/>
      <c r="H422" s="1"/>
      <c r="I422" s="1"/>
      <c r="J422" s="1"/>
      <c r="K422" s="1"/>
      <c r="L422" s="1"/>
      <c r="M422" s="1"/>
      <c r="N422" s="1"/>
      <c r="O422" s="1"/>
      <c r="P422" s="1"/>
      <c r="Q422" s="5"/>
    </row>
    <row r="423" spans="1:17" x14ac:dyDescent="0.25">
      <c r="A423" s="4"/>
      <c r="B423" s="1"/>
      <c r="C423" s="1"/>
      <c r="D423" s="1"/>
      <c r="E423" s="1"/>
      <c r="F423" s="1"/>
      <c r="G423" s="1"/>
      <c r="H423" s="1"/>
      <c r="I423" s="1"/>
      <c r="J423" s="1"/>
      <c r="K423" s="1"/>
      <c r="L423" s="1"/>
      <c r="M423" s="1"/>
      <c r="N423" s="1"/>
      <c r="O423" s="1"/>
      <c r="P423" s="1"/>
      <c r="Q423" s="6"/>
    </row>
    <row r="424" spans="1:17" x14ac:dyDescent="0.25">
      <c r="A424" s="4"/>
      <c r="B424" s="1"/>
      <c r="C424" s="1"/>
      <c r="D424" s="1"/>
      <c r="E424" s="1"/>
      <c r="F424" s="1"/>
      <c r="G424" s="1"/>
      <c r="H424" s="1"/>
      <c r="I424" s="1"/>
      <c r="J424" s="1"/>
      <c r="K424" s="1"/>
      <c r="L424" s="1"/>
      <c r="M424" s="1"/>
      <c r="N424" s="1"/>
      <c r="O424" s="1"/>
      <c r="P424" s="1"/>
      <c r="Q424" s="6"/>
    </row>
    <row r="425" spans="1:17" x14ac:dyDescent="0.25">
      <c r="A425" s="4"/>
      <c r="B425" s="1"/>
      <c r="C425" s="1"/>
      <c r="D425" s="1"/>
      <c r="E425" s="1"/>
      <c r="F425" s="1"/>
      <c r="G425" s="1"/>
      <c r="H425" s="1"/>
      <c r="I425" s="1"/>
      <c r="J425" s="1"/>
      <c r="K425" s="1"/>
      <c r="L425" s="1"/>
      <c r="M425" s="1"/>
      <c r="N425" s="1"/>
      <c r="O425" s="1"/>
      <c r="P425" s="1"/>
      <c r="Q425" s="6"/>
    </row>
    <row r="426" spans="1:17" x14ac:dyDescent="0.25">
      <c r="A426" s="4"/>
      <c r="B426" s="1"/>
      <c r="C426" s="1"/>
      <c r="D426" s="1"/>
      <c r="E426" s="1"/>
      <c r="F426" s="1"/>
      <c r="G426" s="1"/>
      <c r="H426" s="1"/>
      <c r="I426" s="1"/>
      <c r="J426" s="1"/>
      <c r="K426" s="1"/>
      <c r="L426" s="1"/>
      <c r="M426" s="1"/>
      <c r="N426" s="1"/>
      <c r="O426" s="1"/>
      <c r="P426" s="1"/>
      <c r="Q426" s="6"/>
    </row>
    <row r="427" spans="1:17" x14ac:dyDescent="0.25">
      <c r="A427" s="4"/>
      <c r="B427" s="1"/>
      <c r="C427" s="1"/>
      <c r="D427" s="1"/>
      <c r="E427" s="1"/>
      <c r="F427" s="1"/>
      <c r="G427" s="1"/>
      <c r="H427" s="1"/>
      <c r="I427" s="1"/>
      <c r="J427" s="1"/>
      <c r="K427" s="1"/>
      <c r="L427" s="1"/>
      <c r="M427" s="1"/>
      <c r="N427" s="1"/>
      <c r="O427" s="1"/>
      <c r="P427" s="1"/>
      <c r="Q427" s="6"/>
    </row>
    <row r="428" spans="1:17" x14ac:dyDescent="0.25">
      <c r="A428" s="4"/>
      <c r="B428" s="1"/>
      <c r="C428" s="1"/>
      <c r="D428" s="1"/>
      <c r="E428" s="1"/>
      <c r="F428" s="1"/>
      <c r="G428" s="1"/>
      <c r="H428" s="1"/>
      <c r="I428" s="1"/>
      <c r="J428" s="1"/>
      <c r="K428" s="1"/>
      <c r="L428" s="1"/>
      <c r="M428" s="1"/>
      <c r="N428" s="1"/>
      <c r="O428" s="1"/>
      <c r="P428" s="1"/>
      <c r="Q428" s="6"/>
    </row>
    <row r="429" spans="1:17" x14ac:dyDescent="0.25">
      <c r="A429" s="4"/>
      <c r="B429" s="1"/>
      <c r="C429" s="1"/>
      <c r="D429" s="1"/>
      <c r="E429" s="1"/>
      <c r="F429" s="1"/>
      <c r="G429" s="1"/>
      <c r="H429" s="1"/>
      <c r="I429" s="1"/>
      <c r="J429" s="1"/>
      <c r="K429" s="1"/>
      <c r="L429" s="1"/>
      <c r="M429" s="1"/>
      <c r="N429" s="1"/>
      <c r="O429" s="1"/>
      <c r="P429" s="1"/>
      <c r="Q429" s="6"/>
    </row>
    <row r="430" spans="1:17" x14ac:dyDescent="0.25">
      <c r="A430" s="4"/>
      <c r="B430" s="1"/>
      <c r="C430" s="1"/>
      <c r="D430" s="1"/>
      <c r="E430" s="1"/>
      <c r="F430" s="1"/>
      <c r="G430" s="1"/>
      <c r="H430" s="1"/>
      <c r="I430" s="1"/>
      <c r="J430" s="1"/>
      <c r="K430" s="1"/>
      <c r="L430" s="1"/>
      <c r="M430" s="1"/>
      <c r="N430" s="1"/>
      <c r="O430" s="1"/>
      <c r="P430" s="1"/>
      <c r="Q430" s="6"/>
    </row>
    <row r="431" spans="1:17" x14ac:dyDescent="0.25">
      <c r="A431" s="4"/>
      <c r="B431" s="1"/>
      <c r="C431" s="1"/>
      <c r="D431" s="1"/>
      <c r="E431" s="1"/>
      <c r="F431" s="1"/>
      <c r="G431" s="1"/>
      <c r="H431" s="1"/>
      <c r="I431" s="1"/>
      <c r="J431" s="1"/>
      <c r="K431" s="1"/>
      <c r="L431" s="1"/>
      <c r="M431" s="1"/>
      <c r="N431" s="1"/>
      <c r="O431" s="1"/>
      <c r="P431" s="1"/>
      <c r="Q431" s="5"/>
    </row>
    <row r="432" spans="1:17" x14ac:dyDescent="0.25">
      <c r="A432" s="4"/>
      <c r="B432" s="1"/>
      <c r="C432" s="1"/>
      <c r="D432" s="1"/>
      <c r="E432" s="1"/>
      <c r="F432" s="1"/>
      <c r="G432" s="1"/>
      <c r="H432" s="1"/>
      <c r="I432" s="1"/>
      <c r="J432" s="1"/>
      <c r="K432" s="1"/>
      <c r="L432" s="1"/>
      <c r="M432" s="1"/>
      <c r="N432" s="1"/>
      <c r="O432" s="1"/>
      <c r="P432" s="1"/>
      <c r="Q432" s="6"/>
    </row>
    <row r="433" spans="1:17" x14ac:dyDescent="0.25">
      <c r="A433" s="4"/>
      <c r="B433" s="1"/>
      <c r="C433" s="1"/>
      <c r="D433" s="1"/>
      <c r="E433" s="1"/>
      <c r="F433" s="1"/>
      <c r="G433" s="1"/>
      <c r="H433" s="1"/>
      <c r="I433" s="1"/>
      <c r="J433" s="1"/>
      <c r="K433" s="1"/>
      <c r="L433" s="1"/>
      <c r="M433" s="1"/>
      <c r="N433" s="1"/>
      <c r="O433" s="1"/>
      <c r="P433" s="1"/>
      <c r="Q433" s="6"/>
    </row>
    <row r="434" spans="1:17" x14ac:dyDescent="0.25">
      <c r="A434" s="4"/>
      <c r="B434" s="1"/>
      <c r="C434" s="1"/>
      <c r="D434" s="1"/>
      <c r="E434" s="1"/>
      <c r="F434" s="1"/>
      <c r="G434" s="1"/>
      <c r="H434" s="1"/>
      <c r="I434" s="1"/>
      <c r="J434" s="1"/>
      <c r="K434" s="1"/>
      <c r="L434" s="1"/>
      <c r="M434" s="1"/>
      <c r="N434" s="1"/>
      <c r="O434" s="1"/>
      <c r="P434" s="1"/>
      <c r="Q434" s="6"/>
    </row>
    <row r="435" spans="1:17" x14ac:dyDescent="0.25">
      <c r="A435" s="4"/>
      <c r="B435" s="1"/>
      <c r="C435" s="1"/>
      <c r="D435" s="1"/>
      <c r="E435" s="1"/>
      <c r="F435" s="1"/>
      <c r="G435" s="1"/>
      <c r="H435" s="1"/>
      <c r="I435" s="1"/>
      <c r="J435" s="1"/>
      <c r="K435" s="1"/>
      <c r="L435" s="1"/>
      <c r="M435" s="1"/>
      <c r="N435" s="1"/>
      <c r="O435" s="1"/>
      <c r="P435" s="1"/>
      <c r="Q435" s="6"/>
    </row>
    <row r="436" spans="1:17" x14ac:dyDescent="0.25">
      <c r="A436" s="4"/>
      <c r="B436" s="1"/>
      <c r="C436" s="1"/>
      <c r="D436" s="1"/>
      <c r="E436" s="1"/>
      <c r="F436" s="1"/>
      <c r="G436" s="1"/>
      <c r="H436" s="1"/>
      <c r="I436" s="1"/>
      <c r="J436" s="1"/>
      <c r="K436" s="1"/>
      <c r="L436" s="1"/>
      <c r="M436" s="1"/>
      <c r="N436" s="1"/>
      <c r="O436" s="1"/>
      <c r="P436" s="1"/>
      <c r="Q436" s="6"/>
    </row>
    <row r="437" spans="1:17" x14ac:dyDescent="0.25">
      <c r="A437" s="4"/>
      <c r="B437" s="1"/>
      <c r="C437" s="1"/>
      <c r="D437" s="1"/>
      <c r="E437" s="1"/>
      <c r="F437" s="1"/>
      <c r="G437" s="1"/>
      <c r="H437" s="1"/>
      <c r="I437" s="1"/>
      <c r="J437" s="1"/>
      <c r="K437" s="1"/>
      <c r="L437" s="1"/>
      <c r="M437" s="1"/>
      <c r="N437" s="1"/>
      <c r="O437" s="1"/>
      <c r="P437" s="1"/>
      <c r="Q437" s="5"/>
    </row>
    <row r="438" spans="1:17" x14ac:dyDescent="0.25">
      <c r="A438" s="4"/>
      <c r="B438" s="1"/>
      <c r="C438" s="1"/>
      <c r="D438" s="1"/>
      <c r="E438" s="1"/>
      <c r="F438" s="1"/>
      <c r="G438" s="1"/>
      <c r="H438" s="1"/>
      <c r="I438" s="1"/>
      <c r="J438" s="1"/>
      <c r="K438" s="1"/>
      <c r="L438" s="1"/>
      <c r="M438" s="1"/>
      <c r="N438" s="1"/>
      <c r="O438" s="1"/>
      <c r="P438" s="1"/>
      <c r="Q438" s="5"/>
    </row>
    <row r="439" spans="1:17" x14ac:dyDescent="0.25">
      <c r="A439" s="4"/>
      <c r="B439" s="1"/>
      <c r="C439" s="1"/>
      <c r="D439" s="1"/>
      <c r="E439" s="1"/>
      <c r="F439" s="1"/>
      <c r="G439" s="1"/>
      <c r="H439" s="1"/>
      <c r="I439" s="1"/>
      <c r="J439" s="1"/>
      <c r="K439" s="1"/>
      <c r="L439" s="1"/>
      <c r="M439" s="1"/>
      <c r="N439" s="1"/>
      <c r="O439" s="1"/>
      <c r="P439" s="1"/>
      <c r="Q439" s="5"/>
    </row>
    <row r="440" spans="1:17" x14ac:dyDescent="0.25">
      <c r="A440" s="4"/>
      <c r="B440" s="1"/>
      <c r="C440" s="1"/>
      <c r="D440" s="1"/>
      <c r="E440" s="1"/>
      <c r="F440" s="1"/>
      <c r="G440" s="1"/>
      <c r="H440" s="1"/>
      <c r="I440" s="1"/>
      <c r="J440" s="1"/>
      <c r="K440" s="1"/>
      <c r="L440" s="1"/>
      <c r="M440" s="1"/>
      <c r="N440" s="1"/>
      <c r="O440" s="1"/>
      <c r="P440" s="1"/>
      <c r="Q440" s="6"/>
    </row>
    <row r="441" spans="1:17" x14ac:dyDescent="0.25">
      <c r="A441" s="4"/>
      <c r="B441" s="1"/>
      <c r="C441" s="1"/>
      <c r="D441" s="1"/>
      <c r="E441" s="1"/>
      <c r="F441" s="1"/>
      <c r="G441" s="1"/>
      <c r="H441" s="1"/>
      <c r="I441" s="1"/>
      <c r="J441" s="1"/>
      <c r="K441" s="1"/>
      <c r="L441" s="1"/>
      <c r="M441" s="1"/>
      <c r="N441" s="1"/>
      <c r="O441" s="1"/>
      <c r="P441" s="1"/>
      <c r="Q441" s="5"/>
    </row>
    <row r="442" spans="1:17" x14ac:dyDescent="0.25">
      <c r="A442" s="4"/>
      <c r="B442" s="1"/>
      <c r="C442" s="1"/>
      <c r="D442" s="1"/>
      <c r="E442" s="1"/>
      <c r="F442" s="1"/>
      <c r="G442" s="1"/>
      <c r="H442" s="1"/>
      <c r="I442" s="1"/>
      <c r="J442" s="1"/>
      <c r="K442" s="1"/>
      <c r="L442" s="1"/>
      <c r="M442" s="1"/>
      <c r="N442" s="1"/>
      <c r="O442" s="1"/>
      <c r="P442" s="1"/>
      <c r="Q442" s="5"/>
    </row>
    <row r="443" spans="1:17" x14ac:dyDescent="0.25">
      <c r="A443" s="4"/>
      <c r="B443" s="1"/>
      <c r="C443" s="1"/>
      <c r="D443" s="1"/>
      <c r="E443" s="1"/>
      <c r="F443" s="1"/>
      <c r="G443" s="1"/>
      <c r="H443" s="1"/>
      <c r="I443" s="1"/>
      <c r="J443" s="1"/>
      <c r="K443" s="1"/>
      <c r="L443" s="1"/>
      <c r="M443" s="1"/>
      <c r="N443" s="1"/>
      <c r="O443" s="1"/>
      <c r="P443" s="1"/>
      <c r="Q443" s="6"/>
    </row>
    <row r="444" spans="1:17" x14ac:dyDescent="0.25">
      <c r="A444" s="4"/>
      <c r="B444" s="1"/>
      <c r="C444" s="1"/>
      <c r="D444" s="1"/>
      <c r="E444" s="1"/>
      <c r="F444" s="1"/>
      <c r="G444" s="1"/>
      <c r="H444" s="1"/>
      <c r="I444" s="1"/>
      <c r="J444" s="1"/>
      <c r="K444" s="1"/>
      <c r="L444" s="1"/>
      <c r="M444" s="1"/>
      <c r="N444" s="1"/>
      <c r="O444" s="1"/>
      <c r="P444" s="1"/>
      <c r="Q444" s="6"/>
    </row>
    <row r="445" spans="1:17" x14ac:dyDescent="0.25">
      <c r="A445" s="10"/>
      <c r="B445" s="11"/>
      <c r="C445" s="11"/>
      <c r="D445" s="11"/>
      <c r="E445" s="11"/>
      <c r="F445" s="11"/>
      <c r="G445" s="11"/>
      <c r="H445" s="11"/>
      <c r="I445" s="11"/>
      <c r="J445" s="11"/>
      <c r="K445" s="11"/>
      <c r="L445" s="11"/>
      <c r="M445" s="11"/>
      <c r="N445" s="11"/>
      <c r="O445" s="11"/>
      <c r="P445" s="11"/>
      <c r="Q445" s="12"/>
    </row>
    <row r="446" spans="1:17" x14ac:dyDescent="0.25">
      <c r="A446" s="10"/>
      <c r="B446" s="11"/>
      <c r="C446" s="11"/>
      <c r="D446" s="11"/>
      <c r="E446" s="11"/>
      <c r="F446" s="11"/>
      <c r="G446" s="11"/>
      <c r="H446" s="11"/>
      <c r="I446" s="11"/>
      <c r="J446" s="11"/>
      <c r="K446" s="11"/>
      <c r="L446" s="11"/>
      <c r="M446" s="11"/>
      <c r="N446" s="11"/>
      <c r="O446" s="11"/>
      <c r="P446" s="11"/>
      <c r="Q446" s="12"/>
    </row>
    <row r="447" spans="1:17" x14ac:dyDescent="0.25">
      <c r="A447" s="4"/>
      <c r="B447" s="1"/>
      <c r="C447" s="1"/>
      <c r="D447" s="1"/>
      <c r="E447" s="1"/>
      <c r="F447" s="1"/>
      <c r="G447" s="1"/>
      <c r="H447" s="1"/>
      <c r="I447" s="1"/>
      <c r="J447" s="1"/>
      <c r="K447" s="1"/>
      <c r="L447" s="1"/>
      <c r="M447" s="1"/>
      <c r="N447" s="1"/>
      <c r="O447" s="1"/>
      <c r="P447" s="1"/>
      <c r="Q447" s="6"/>
    </row>
    <row r="448" spans="1:17" x14ac:dyDescent="0.25">
      <c r="A448" s="4"/>
      <c r="B448" s="1"/>
      <c r="C448" s="1"/>
      <c r="D448" s="1"/>
      <c r="E448" s="1"/>
      <c r="F448" s="1"/>
      <c r="G448" s="1"/>
      <c r="H448" s="1"/>
      <c r="I448" s="1"/>
      <c r="J448" s="1"/>
      <c r="K448" s="1"/>
      <c r="L448" s="1"/>
      <c r="M448" s="1"/>
      <c r="N448" s="1"/>
      <c r="O448" s="1"/>
      <c r="P448" s="1"/>
      <c r="Q448" s="6"/>
    </row>
    <row r="449" spans="1:17" x14ac:dyDescent="0.25">
      <c r="A449" s="4"/>
      <c r="B449" s="1"/>
      <c r="C449" s="1"/>
      <c r="D449" s="1"/>
      <c r="E449" s="1"/>
      <c r="F449" s="1"/>
      <c r="G449" s="1"/>
      <c r="H449" s="1"/>
      <c r="I449" s="1"/>
      <c r="J449" s="1"/>
      <c r="K449" s="1"/>
      <c r="L449" s="1"/>
      <c r="M449" s="1"/>
      <c r="N449" s="1"/>
      <c r="O449" s="1"/>
      <c r="P449" s="1"/>
      <c r="Q449" s="6"/>
    </row>
    <row r="450" spans="1:17" x14ac:dyDescent="0.25">
      <c r="A450" s="4"/>
      <c r="B450" s="1"/>
      <c r="C450" s="1"/>
      <c r="D450" s="1"/>
      <c r="E450" s="1"/>
      <c r="F450" s="1"/>
      <c r="G450" s="1"/>
      <c r="H450" s="1"/>
      <c r="I450" s="1"/>
      <c r="J450" s="1"/>
      <c r="K450" s="1"/>
      <c r="L450" s="1"/>
      <c r="M450" s="1"/>
      <c r="N450" s="1"/>
      <c r="O450" s="1"/>
      <c r="P450" s="1"/>
      <c r="Q450" s="6"/>
    </row>
    <row r="451" spans="1:17" x14ac:dyDescent="0.25">
      <c r="A451" s="4"/>
      <c r="B451" s="1"/>
      <c r="C451" s="1"/>
      <c r="D451" s="1"/>
      <c r="E451" s="1"/>
      <c r="F451" s="1"/>
      <c r="G451" s="1"/>
      <c r="H451" s="1"/>
      <c r="I451" s="1"/>
      <c r="J451" s="1"/>
      <c r="K451" s="1"/>
      <c r="L451" s="1"/>
      <c r="M451" s="1"/>
      <c r="N451" s="1"/>
      <c r="O451" s="1"/>
      <c r="P451" s="1"/>
      <c r="Q451" s="6"/>
    </row>
    <row r="452" spans="1:17" x14ac:dyDescent="0.25">
      <c r="A452" s="4"/>
      <c r="B452" s="1"/>
      <c r="C452" s="1"/>
      <c r="D452" s="1"/>
      <c r="E452" s="1"/>
      <c r="F452" s="1"/>
      <c r="G452" s="1"/>
      <c r="H452" s="1"/>
      <c r="I452" s="1"/>
      <c r="J452" s="1"/>
      <c r="K452" s="1"/>
      <c r="L452" s="1"/>
      <c r="M452" s="1"/>
      <c r="N452" s="1"/>
      <c r="O452" s="1"/>
      <c r="P452" s="1"/>
      <c r="Q452" s="6"/>
    </row>
    <row r="453" spans="1:17" x14ac:dyDescent="0.25">
      <c r="A453" s="4"/>
      <c r="B453" s="1"/>
      <c r="C453" s="1"/>
      <c r="D453" s="1"/>
      <c r="E453" s="1"/>
      <c r="F453" s="1"/>
      <c r="G453" s="1"/>
      <c r="H453" s="1"/>
      <c r="I453" s="1"/>
      <c r="J453" s="1"/>
      <c r="K453" s="1"/>
      <c r="L453" s="1"/>
      <c r="M453" s="1"/>
      <c r="N453" s="1"/>
      <c r="O453" s="1"/>
      <c r="P453" s="1"/>
      <c r="Q453" s="6"/>
    </row>
    <row r="454" spans="1:17" x14ac:dyDescent="0.25">
      <c r="A454" s="4"/>
      <c r="B454" s="1"/>
      <c r="C454" s="1"/>
      <c r="D454" s="1"/>
      <c r="E454" s="1"/>
      <c r="F454" s="1"/>
      <c r="G454" s="1"/>
      <c r="H454" s="1"/>
      <c r="I454" s="1"/>
      <c r="J454" s="1"/>
      <c r="K454" s="1"/>
      <c r="L454" s="1"/>
      <c r="M454" s="1"/>
      <c r="N454" s="1"/>
      <c r="O454" s="1"/>
      <c r="P454" s="1"/>
      <c r="Q454" s="6"/>
    </row>
    <row r="455" spans="1:17" x14ac:dyDescent="0.25">
      <c r="A455" s="4"/>
      <c r="B455" s="1"/>
      <c r="C455" s="1"/>
      <c r="D455" s="1"/>
      <c r="E455" s="1"/>
      <c r="F455" s="1"/>
      <c r="G455" s="1"/>
      <c r="H455" s="1"/>
      <c r="I455" s="1"/>
      <c r="J455" s="1"/>
      <c r="K455" s="1"/>
      <c r="L455" s="1"/>
      <c r="M455" s="1"/>
      <c r="N455" s="1"/>
      <c r="O455" s="1"/>
      <c r="P455" s="1"/>
      <c r="Q455" s="6"/>
    </row>
    <row r="456" spans="1:17" x14ac:dyDescent="0.25">
      <c r="A456" s="4"/>
      <c r="B456" s="1"/>
      <c r="C456" s="1"/>
      <c r="D456" s="1"/>
      <c r="E456" s="1"/>
      <c r="F456" s="1"/>
      <c r="G456" s="1"/>
      <c r="H456" s="1"/>
      <c r="I456" s="1"/>
      <c r="J456" s="1"/>
      <c r="K456" s="1"/>
      <c r="L456" s="1"/>
      <c r="M456" s="1"/>
      <c r="N456" s="1"/>
      <c r="O456" s="1"/>
      <c r="P456" s="1"/>
      <c r="Q456" s="6"/>
    </row>
    <row r="457" spans="1:17" x14ac:dyDescent="0.25">
      <c r="A457" s="4"/>
      <c r="B457" s="1"/>
      <c r="C457" s="1"/>
      <c r="D457" s="1"/>
      <c r="E457" s="1"/>
      <c r="F457" s="1"/>
      <c r="G457" s="1"/>
      <c r="H457" s="1"/>
      <c r="I457" s="1"/>
      <c r="J457" s="1"/>
      <c r="K457" s="1"/>
      <c r="L457" s="1"/>
      <c r="M457" s="1"/>
      <c r="N457" s="1"/>
      <c r="O457" s="1"/>
      <c r="P457" s="1"/>
      <c r="Q457" s="6"/>
    </row>
    <row r="458" spans="1:17" x14ac:dyDescent="0.25">
      <c r="A458" s="4"/>
      <c r="B458" s="1"/>
      <c r="C458" s="1"/>
      <c r="D458" s="1"/>
      <c r="E458" s="1"/>
      <c r="F458" s="1"/>
      <c r="G458" s="1"/>
      <c r="H458" s="1"/>
      <c r="I458" s="1"/>
      <c r="J458" s="1"/>
      <c r="K458" s="1"/>
      <c r="L458" s="1"/>
      <c r="M458" s="1"/>
      <c r="N458" s="1"/>
      <c r="O458" s="1"/>
      <c r="P458" s="1"/>
      <c r="Q458" s="6"/>
    </row>
    <row r="459" spans="1:17" x14ac:dyDescent="0.25">
      <c r="A459" s="4"/>
      <c r="B459" s="1"/>
      <c r="C459" s="1"/>
      <c r="D459" s="1"/>
      <c r="E459" s="1"/>
      <c r="F459" s="1"/>
      <c r="G459" s="1"/>
      <c r="H459" s="1"/>
      <c r="I459" s="1"/>
      <c r="J459" s="1"/>
      <c r="K459" s="1"/>
      <c r="L459" s="1"/>
      <c r="M459" s="1"/>
      <c r="N459" s="1"/>
      <c r="O459" s="1"/>
      <c r="P459" s="1"/>
      <c r="Q459" s="6"/>
    </row>
    <row r="460" spans="1:17" x14ac:dyDescent="0.25">
      <c r="A460" s="4"/>
      <c r="B460" s="1"/>
      <c r="C460" s="1"/>
      <c r="D460" s="1"/>
      <c r="E460" s="1"/>
      <c r="F460" s="1"/>
      <c r="G460" s="1"/>
      <c r="H460" s="1"/>
      <c r="I460" s="1"/>
      <c r="J460" s="1"/>
      <c r="K460" s="1"/>
      <c r="L460" s="1"/>
      <c r="M460" s="1"/>
      <c r="N460" s="1"/>
      <c r="O460" s="1"/>
      <c r="P460" s="1"/>
      <c r="Q460" s="6"/>
    </row>
    <row r="461" spans="1:17" x14ac:dyDescent="0.25">
      <c r="A461" s="4"/>
      <c r="B461" s="1"/>
      <c r="C461" s="1"/>
      <c r="D461" s="1"/>
      <c r="E461" s="1"/>
      <c r="F461" s="1"/>
      <c r="G461" s="1"/>
      <c r="H461" s="1"/>
      <c r="I461" s="1"/>
      <c r="J461" s="1"/>
      <c r="K461" s="1"/>
      <c r="L461" s="1"/>
      <c r="M461" s="1"/>
      <c r="N461" s="1"/>
      <c r="O461" s="1"/>
      <c r="P461" s="1"/>
      <c r="Q461" s="6"/>
    </row>
    <row r="462" spans="1:17" x14ac:dyDescent="0.25">
      <c r="A462" s="4"/>
      <c r="B462" s="1"/>
      <c r="C462" s="1"/>
      <c r="D462" s="1"/>
      <c r="E462" s="1"/>
      <c r="F462" s="1"/>
      <c r="G462" s="1"/>
      <c r="H462" s="1"/>
      <c r="I462" s="1"/>
      <c r="J462" s="1"/>
      <c r="K462" s="1"/>
      <c r="L462" s="1"/>
      <c r="M462" s="1"/>
      <c r="N462" s="1"/>
      <c r="O462" s="1"/>
      <c r="P462" s="1"/>
      <c r="Q462" s="6"/>
    </row>
    <row r="463" spans="1:17" x14ac:dyDescent="0.25">
      <c r="A463" s="4"/>
      <c r="B463" s="1"/>
      <c r="C463" s="1"/>
      <c r="D463" s="1"/>
      <c r="E463" s="1"/>
      <c r="F463" s="1"/>
      <c r="G463" s="1"/>
      <c r="H463" s="1"/>
      <c r="I463" s="1"/>
      <c r="J463" s="1"/>
      <c r="K463" s="1"/>
      <c r="L463" s="1"/>
      <c r="M463" s="1"/>
      <c r="N463" s="1"/>
      <c r="O463" s="1"/>
      <c r="P463" s="1"/>
      <c r="Q463" s="6"/>
    </row>
    <row r="464" spans="1:17" x14ac:dyDescent="0.25">
      <c r="A464" s="4"/>
      <c r="B464" s="1"/>
      <c r="C464" s="1"/>
      <c r="D464" s="1"/>
      <c r="E464" s="1"/>
      <c r="F464" s="1"/>
      <c r="G464" s="1"/>
      <c r="H464" s="1"/>
      <c r="I464" s="1"/>
      <c r="J464" s="1"/>
      <c r="K464" s="1"/>
      <c r="L464" s="1"/>
      <c r="M464" s="1"/>
      <c r="N464" s="1"/>
      <c r="O464" s="1"/>
      <c r="P464" s="1"/>
      <c r="Q464" s="6"/>
    </row>
    <row r="465" spans="1:17" x14ac:dyDescent="0.25">
      <c r="A465" s="4"/>
      <c r="B465" s="1"/>
      <c r="C465" s="1"/>
      <c r="D465" s="1"/>
      <c r="E465" s="1"/>
      <c r="F465" s="1"/>
      <c r="G465" s="1"/>
      <c r="H465" s="1"/>
      <c r="I465" s="1"/>
      <c r="J465" s="1"/>
      <c r="K465" s="1"/>
      <c r="L465" s="1"/>
      <c r="M465" s="1"/>
      <c r="N465" s="1"/>
      <c r="O465" s="1"/>
      <c r="P465" s="1"/>
      <c r="Q465" s="6"/>
    </row>
    <row r="466" spans="1:17" x14ac:dyDescent="0.25">
      <c r="A466" s="4"/>
      <c r="B466" s="1"/>
      <c r="C466" s="1"/>
      <c r="D466" s="1"/>
      <c r="E466" s="1"/>
      <c r="F466" s="1"/>
      <c r="G466" s="1"/>
      <c r="H466" s="1"/>
      <c r="I466" s="1"/>
      <c r="J466" s="1"/>
      <c r="K466" s="1"/>
      <c r="L466" s="1"/>
      <c r="M466" s="1"/>
      <c r="N466" s="1"/>
      <c r="O466" s="1"/>
      <c r="P466" s="1"/>
      <c r="Q466" s="6"/>
    </row>
    <row r="467" spans="1:17" x14ac:dyDescent="0.25">
      <c r="A467" s="4"/>
      <c r="B467" s="1"/>
      <c r="C467" s="1"/>
      <c r="D467" s="1"/>
      <c r="E467" s="1"/>
      <c r="F467" s="1"/>
      <c r="G467" s="1"/>
      <c r="H467" s="1"/>
      <c r="I467" s="1"/>
      <c r="J467" s="1"/>
      <c r="K467" s="1"/>
      <c r="L467" s="1"/>
      <c r="M467" s="1"/>
      <c r="N467" s="1"/>
      <c r="O467" s="1"/>
      <c r="P467" s="1"/>
      <c r="Q467" s="6"/>
    </row>
    <row r="468" spans="1:17" x14ac:dyDescent="0.25">
      <c r="A468" s="4"/>
      <c r="B468" s="1"/>
      <c r="C468" s="1"/>
      <c r="D468" s="1"/>
      <c r="E468" s="1"/>
      <c r="F468" s="1"/>
      <c r="G468" s="1"/>
      <c r="H468" s="1"/>
      <c r="I468" s="1"/>
      <c r="J468" s="1"/>
      <c r="K468" s="1"/>
      <c r="L468" s="1"/>
      <c r="M468" s="1"/>
      <c r="N468" s="1"/>
      <c r="O468" s="1"/>
      <c r="P468" s="1"/>
      <c r="Q468" s="6"/>
    </row>
    <row r="469" spans="1:17" x14ac:dyDescent="0.25">
      <c r="A469" s="4"/>
      <c r="B469" s="1"/>
      <c r="C469" s="1"/>
      <c r="D469" s="1"/>
      <c r="E469" s="1"/>
      <c r="F469" s="1"/>
      <c r="G469" s="1"/>
      <c r="H469" s="1"/>
      <c r="I469" s="1"/>
      <c r="J469" s="1"/>
      <c r="K469" s="1"/>
      <c r="L469" s="1"/>
      <c r="M469" s="1"/>
      <c r="N469" s="1"/>
      <c r="O469" s="1"/>
      <c r="P469" s="1"/>
      <c r="Q469" s="6"/>
    </row>
    <row r="470" spans="1:17" x14ac:dyDescent="0.25">
      <c r="A470" s="4"/>
      <c r="B470" s="1"/>
      <c r="C470" s="1"/>
      <c r="D470" s="1"/>
      <c r="E470" s="1"/>
      <c r="F470" s="1"/>
      <c r="G470" s="1"/>
      <c r="H470" s="1"/>
      <c r="I470" s="1"/>
      <c r="J470" s="1"/>
      <c r="K470" s="1"/>
      <c r="L470" s="1"/>
      <c r="M470" s="1"/>
      <c r="N470" s="1"/>
      <c r="O470" s="1"/>
      <c r="P470" s="1"/>
      <c r="Q470" s="6"/>
    </row>
    <row r="471" spans="1:17" x14ac:dyDescent="0.25">
      <c r="A471" s="4"/>
      <c r="B471" s="1"/>
      <c r="C471" s="1"/>
      <c r="D471" s="1"/>
      <c r="E471" s="1"/>
      <c r="F471" s="1"/>
      <c r="G471" s="1"/>
      <c r="H471" s="1"/>
      <c r="I471" s="1"/>
      <c r="J471" s="1"/>
      <c r="K471" s="1"/>
      <c r="L471" s="1"/>
      <c r="M471" s="1"/>
      <c r="N471" s="1"/>
      <c r="O471" s="1"/>
      <c r="P471" s="1"/>
      <c r="Q471" s="6"/>
    </row>
    <row r="472" spans="1:17" x14ac:dyDescent="0.25">
      <c r="A472" s="4"/>
      <c r="B472" s="1"/>
      <c r="C472" s="1"/>
      <c r="D472" s="1"/>
      <c r="E472" s="1"/>
      <c r="F472" s="1"/>
      <c r="G472" s="1"/>
      <c r="H472" s="1"/>
      <c r="I472" s="1"/>
      <c r="J472" s="1"/>
      <c r="K472" s="1"/>
      <c r="L472" s="1"/>
      <c r="M472" s="1"/>
      <c r="N472" s="1"/>
      <c r="O472" s="1"/>
      <c r="P472" s="1"/>
      <c r="Q472" s="6"/>
    </row>
    <row r="473" spans="1:17" x14ac:dyDescent="0.25">
      <c r="A473" s="4"/>
      <c r="B473" s="1"/>
      <c r="C473" s="1"/>
      <c r="D473" s="1"/>
      <c r="E473" s="1"/>
      <c r="F473" s="1"/>
      <c r="G473" s="1"/>
      <c r="H473" s="1"/>
      <c r="I473" s="1"/>
      <c r="J473" s="1"/>
      <c r="K473" s="1"/>
      <c r="L473" s="1"/>
      <c r="M473" s="1"/>
      <c r="N473" s="1"/>
      <c r="O473" s="1"/>
      <c r="P473" s="1"/>
      <c r="Q473" s="6"/>
    </row>
    <row r="474" spans="1:17" x14ac:dyDescent="0.25">
      <c r="A474" s="4"/>
      <c r="B474" s="1"/>
      <c r="C474" s="1"/>
      <c r="D474" s="1"/>
      <c r="E474" s="1"/>
      <c r="F474" s="1"/>
      <c r="G474" s="1"/>
      <c r="H474" s="1"/>
      <c r="I474" s="1"/>
      <c r="J474" s="1"/>
      <c r="K474" s="1"/>
      <c r="L474" s="1"/>
      <c r="M474" s="1"/>
      <c r="N474" s="1"/>
      <c r="O474" s="1"/>
      <c r="P474" s="1"/>
      <c r="Q474" s="6"/>
    </row>
    <row r="475" spans="1:17" x14ac:dyDescent="0.25">
      <c r="A475" s="4"/>
      <c r="B475" s="1"/>
      <c r="C475" s="1"/>
      <c r="D475" s="1"/>
      <c r="E475" s="1"/>
      <c r="F475" s="1"/>
      <c r="G475" s="1"/>
      <c r="H475" s="1"/>
      <c r="I475" s="1"/>
      <c r="J475" s="1"/>
      <c r="K475" s="1"/>
      <c r="L475" s="1"/>
      <c r="M475" s="1"/>
      <c r="N475" s="1"/>
      <c r="O475" s="1"/>
      <c r="P475" s="1"/>
      <c r="Q475" s="6"/>
    </row>
    <row r="476" spans="1:17" x14ac:dyDescent="0.25">
      <c r="A476" s="4"/>
      <c r="B476" s="1"/>
      <c r="C476" s="1"/>
      <c r="D476" s="1"/>
      <c r="E476" s="1"/>
      <c r="F476" s="1"/>
      <c r="G476" s="1"/>
      <c r="H476" s="1"/>
      <c r="I476" s="1"/>
      <c r="J476" s="1"/>
      <c r="K476" s="1"/>
      <c r="L476" s="1"/>
      <c r="M476" s="1"/>
      <c r="N476" s="1"/>
      <c r="O476" s="1"/>
      <c r="P476" s="1"/>
      <c r="Q476" s="6"/>
    </row>
    <row r="477" spans="1:17" x14ac:dyDescent="0.25">
      <c r="A477" s="4"/>
      <c r="B477" s="1"/>
      <c r="C477" s="1"/>
      <c r="D477" s="1"/>
      <c r="E477" s="1"/>
      <c r="F477" s="1"/>
      <c r="G477" s="1"/>
      <c r="H477" s="1"/>
      <c r="I477" s="1"/>
      <c r="J477" s="1"/>
      <c r="K477" s="1"/>
      <c r="L477" s="1"/>
      <c r="M477" s="1"/>
      <c r="N477" s="1"/>
      <c r="O477" s="1"/>
      <c r="P477" s="1"/>
      <c r="Q477" s="6"/>
    </row>
    <row r="478" spans="1:17" x14ac:dyDescent="0.25">
      <c r="A478" s="4"/>
      <c r="B478" s="1"/>
      <c r="C478" s="1"/>
      <c r="D478" s="1"/>
      <c r="E478" s="1"/>
      <c r="F478" s="1"/>
      <c r="G478" s="1"/>
      <c r="H478" s="1"/>
      <c r="I478" s="1"/>
      <c r="J478" s="1"/>
      <c r="K478" s="1"/>
      <c r="L478" s="1"/>
      <c r="M478" s="1"/>
      <c r="N478" s="1"/>
      <c r="O478" s="1"/>
      <c r="P478" s="1"/>
      <c r="Q478" s="6"/>
    </row>
    <row r="479" spans="1:17" x14ac:dyDescent="0.25">
      <c r="A479" s="4"/>
      <c r="B479" s="1"/>
      <c r="C479" s="1"/>
      <c r="D479" s="1"/>
      <c r="E479" s="1"/>
      <c r="F479" s="1"/>
      <c r="G479" s="1"/>
      <c r="H479" s="1"/>
      <c r="I479" s="1"/>
      <c r="J479" s="1"/>
      <c r="K479" s="1"/>
      <c r="L479" s="1"/>
      <c r="M479" s="1"/>
      <c r="N479" s="1"/>
      <c r="O479" s="1"/>
      <c r="P479" s="1"/>
      <c r="Q479" s="6"/>
    </row>
    <row r="480" spans="1:17" x14ac:dyDescent="0.25">
      <c r="A480" s="4"/>
      <c r="B480" s="1"/>
      <c r="C480" s="1"/>
      <c r="D480" s="1"/>
      <c r="E480" s="1"/>
      <c r="F480" s="1"/>
      <c r="G480" s="1"/>
      <c r="H480" s="1"/>
      <c r="I480" s="1"/>
      <c r="J480" s="1"/>
      <c r="K480" s="1"/>
      <c r="L480" s="1"/>
      <c r="M480" s="1"/>
      <c r="N480" s="1"/>
      <c r="O480" s="1"/>
      <c r="P480" s="1"/>
      <c r="Q480" s="6"/>
    </row>
    <row r="481" spans="1:17" x14ac:dyDescent="0.25">
      <c r="A481" s="4"/>
      <c r="B481" s="1"/>
      <c r="C481" s="1"/>
      <c r="D481" s="1"/>
      <c r="E481" s="1"/>
      <c r="F481" s="1"/>
      <c r="G481" s="1"/>
      <c r="H481" s="1"/>
      <c r="I481" s="1"/>
      <c r="J481" s="1"/>
      <c r="K481" s="1"/>
      <c r="L481" s="1"/>
      <c r="M481" s="1"/>
      <c r="N481" s="1"/>
      <c r="O481" s="1"/>
      <c r="P481" s="1"/>
      <c r="Q481" s="6"/>
    </row>
    <row r="482" spans="1:17" x14ac:dyDescent="0.25">
      <c r="A482" s="4"/>
      <c r="B482" s="1"/>
      <c r="C482" s="1"/>
      <c r="D482" s="1"/>
      <c r="E482" s="1"/>
      <c r="F482" s="1"/>
      <c r="G482" s="1"/>
      <c r="H482" s="1"/>
      <c r="I482" s="1"/>
      <c r="J482" s="1"/>
      <c r="K482" s="1"/>
      <c r="L482" s="1"/>
      <c r="M482" s="1"/>
      <c r="N482" s="1"/>
      <c r="O482" s="1"/>
      <c r="P482" s="1"/>
      <c r="Q482" s="6"/>
    </row>
    <row r="483" spans="1:17" x14ac:dyDescent="0.25">
      <c r="A483" s="4"/>
      <c r="B483" s="1"/>
      <c r="C483" s="1"/>
      <c r="D483" s="1"/>
      <c r="E483" s="1"/>
      <c r="F483" s="1"/>
      <c r="G483" s="1"/>
      <c r="H483" s="1"/>
      <c r="I483" s="1"/>
      <c r="J483" s="1"/>
      <c r="K483" s="1"/>
      <c r="L483" s="1"/>
      <c r="M483" s="1"/>
      <c r="N483" s="1"/>
      <c r="O483" s="1"/>
      <c r="P483" s="1"/>
      <c r="Q483" s="6"/>
    </row>
    <row r="484" spans="1:17" x14ac:dyDescent="0.25">
      <c r="A484" s="4"/>
      <c r="B484" s="1"/>
      <c r="C484" s="1"/>
      <c r="D484" s="1"/>
      <c r="E484" s="1"/>
      <c r="F484" s="1"/>
      <c r="G484" s="1"/>
      <c r="H484" s="1"/>
      <c r="I484" s="1"/>
      <c r="J484" s="1"/>
      <c r="K484" s="1"/>
      <c r="L484" s="1"/>
      <c r="M484" s="1"/>
      <c r="N484" s="1"/>
      <c r="O484" s="1"/>
      <c r="P484" s="1"/>
      <c r="Q484" s="6"/>
    </row>
    <row r="485" spans="1:17" x14ac:dyDescent="0.25">
      <c r="A485" s="4"/>
      <c r="B485" s="1"/>
      <c r="C485" s="1"/>
      <c r="D485" s="1"/>
      <c r="E485" s="1"/>
      <c r="F485" s="1"/>
      <c r="G485" s="1"/>
      <c r="H485" s="1"/>
      <c r="I485" s="1"/>
      <c r="J485" s="1"/>
      <c r="K485" s="1"/>
      <c r="L485" s="1"/>
      <c r="M485" s="1"/>
      <c r="N485" s="1"/>
      <c r="O485" s="1"/>
      <c r="P485" s="1"/>
      <c r="Q485" s="6"/>
    </row>
    <row r="486" spans="1:17" x14ac:dyDescent="0.25">
      <c r="A486" s="4"/>
      <c r="B486" s="1"/>
      <c r="C486" s="1"/>
      <c r="D486" s="1"/>
      <c r="E486" s="1"/>
      <c r="F486" s="1"/>
      <c r="G486" s="1"/>
      <c r="H486" s="1"/>
      <c r="I486" s="1"/>
      <c r="J486" s="1"/>
      <c r="K486" s="1"/>
      <c r="L486" s="1"/>
      <c r="M486" s="1"/>
      <c r="N486" s="1"/>
      <c r="O486" s="1"/>
      <c r="P486" s="1"/>
      <c r="Q486" s="6"/>
    </row>
    <row r="487" spans="1:17" x14ac:dyDescent="0.25">
      <c r="A487" s="4"/>
      <c r="B487" s="1"/>
      <c r="C487" s="1"/>
      <c r="D487" s="1"/>
      <c r="E487" s="1"/>
      <c r="F487" s="1"/>
      <c r="G487" s="1"/>
      <c r="H487" s="1"/>
      <c r="I487" s="1"/>
      <c r="J487" s="1"/>
      <c r="K487" s="1"/>
      <c r="L487" s="1"/>
      <c r="M487" s="1"/>
      <c r="N487" s="1"/>
      <c r="O487" s="1"/>
      <c r="P487" s="1"/>
      <c r="Q487" s="6"/>
    </row>
    <row r="488" spans="1:17" x14ac:dyDescent="0.25">
      <c r="A488" s="4"/>
      <c r="B488" s="1"/>
      <c r="C488" s="1"/>
      <c r="D488" s="1"/>
      <c r="E488" s="1"/>
      <c r="F488" s="1"/>
      <c r="G488" s="1"/>
      <c r="H488" s="1"/>
      <c r="I488" s="1"/>
      <c r="J488" s="1"/>
      <c r="K488" s="1"/>
      <c r="L488" s="1"/>
      <c r="M488" s="1"/>
      <c r="N488" s="1"/>
      <c r="O488" s="1"/>
      <c r="P488" s="1"/>
      <c r="Q488" s="6"/>
    </row>
    <row r="489" spans="1:17" x14ac:dyDescent="0.25">
      <c r="A489" s="4"/>
      <c r="B489" s="1"/>
      <c r="C489" s="1"/>
      <c r="D489" s="1"/>
      <c r="E489" s="1"/>
      <c r="F489" s="1"/>
      <c r="G489" s="1"/>
      <c r="H489" s="1"/>
      <c r="I489" s="1"/>
      <c r="J489" s="1"/>
      <c r="K489" s="1"/>
      <c r="L489" s="1"/>
      <c r="M489" s="1"/>
      <c r="N489" s="1"/>
      <c r="O489" s="1"/>
      <c r="P489" s="1"/>
      <c r="Q489" s="6"/>
    </row>
    <row r="490" spans="1:17" x14ac:dyDescent="0.25">
      <c r="A490" s="4"/>
      <c r="B490" s="1"/>
      <c r="C490" s="1"/>
      <c r="D490" s="1"/>
      <c r="E490" s="1"/>
      <c r="F490" s="1"/>
      <c r="G490" s="1"/>
      <c r="H490" s="1"/>
      <c r="I490" s="1"/>
      <c r="J490" s="1"/>
      <c r="K490" s="1"/>
      <c r="L490" s="1"/>
      <c r="M490" s="1"/>
      <c r="N490" s="1"/>
      <c r="O490" s="1"/>
      <c r="P490" s="1"/>
      <c r="Q490" s="6"/>
    </row>
    <row r="491" spans="1:17" x14ac:dyDescent="0.25">
      <c r="A491" s="4"/>
      <c r="B491" s="1"/>
      <c r="C491" s="1"/>
      <c r="D491" s="1"/>
      <c r="E491" s="1"/>
      <c r="F491" s="1"/>
      <c r="G491" s="1"/>
      <c r="H491" s="1"/>
      <c r="I491" s="1"/>
      <c r="J491" s="1"/>
      <c r="K491" s="1"/>
      <c r="L491" s="1"/>
      <c r="M491" s="1"/>
      <c r="N491" s="1"/>
      <c r="O491" s="1"/>
      <c r="P491" s="1"/>
      <c r="Q491" s="6"/>
    </row>
    <row r="492" spans="1:17" x14ac:dyDescent="0.25">
      <c r="A492" s="4"/>
      <c r="B492" s="1"/>
      <c r="C492" s="1"/>
      <c r="D492" s="1"/>
      <c r="E492" s="1"/>
      <c r="F492" s="1"/>
      <c r="G492" s="1"/>
      <c r="H492" s="1"/>
      <c r="I492" s="1"/>
      <c r="J492" s="1"/>
      <c r="K492" s="1"/>
      <c r="L492" s="1"/>
      <c r="M492" s="1"/>
      <c r="N492" s="1"/>
      <c r="O492" s="1"/>
      <c r="P492" s="1"/>
      <c r="Q492" s="6"/>
    </row>
    <row r="493" spans="1:17" x14ac:dyDescent="0.25">
      <c r="A493" s="4"/>
      <c r="B493" s="1"/>
      <c r="C493" s="1"/>
      <c r="D493" s="1"/>
      <c r="E493" s="1"/>
      <c r="F493" s="1"/>
      <c r="G493" s="1"/>
      <c r="H493" s="1"/>
      <c r="I493" s="1"/>
      <c r="J493" s="1"/>
      <c r="K493" s="1"/>
      <c r="L493" s="1"/>
      <c r="M493" s="1"/>
      <c r="N493" s="1"/>
      <c r="O493" s="1"/>
      <c r="P493" s="1"/>
      <c r="Q493" s="6"/>
    </row>
    <row r="494" spans="1:17" x14ac:dyDescent="0.25">
      <c r="A494" s="4"/>
      <c r="B494" s="1"/>
      <c r="C494" s="1"/>
      <c r="D494" s="1"/>
      <c r="E494" s="1"/>
      <c r="F494" s="1"/>
      <c r="G494" s="1"/>
      <c r="H494" s="1"/>
      <c r="I494" s="1"/>
      <c r="J494" s="1"/>
      <c r="K494" s="1"/>
      <c r="L494" s="1"/>
      <c r="M494" s="1"/>
      <c r="N494" s="1"/>
      <c r="O494" s="1"/>
      <c r="P494" s="1"/>
      <c r="Q494" s="6"/>
    </row>
    <row r="495" spans="1:17" x14ac:dyDescent="0.25">
      <c r="A495" s="4"/>
      <c r="B495" s="1"/>
      <c r="C495" s="1"/>
      <c r="D495" s="1"/>
      <c r="E495" s="1"/>
      <c r="F495" s="1"/>
      <c r="G495" s="1"/>
      <c r="H495" s="1"/>
      <c r="I495" s="1"/>
      <c r="J495" s="1"/>
      <c r="K495" s="1"/>
      <c r="L495" s="1"/>
      <c r="M495" s="1"/>
      <c r="N495" s="1"/>
      <c r="O495" s="1"/>
      <c r="P495" s="1"/>
      <c r="Q495" s="6"/>
    </row>
    <row r="496" spans="1:17" x14ac:dyDescent="0.25">
      <c r="A496" s="4"/>
      <c r="B496" s="1"/>
      <c r="C496" s="1"/>
      <c r="D496" s="1"/>
      <c r="E496" s="1"/>
      <c r="F496" s="1"/>
      <c r="G496" s="1"/>
      <c r="H496" s="1"/>
      <c r="I496" s="1"/>
      <c r="J496" s="1"/>
      <c r="K496" s="1"/>
      <c r="L496" s="1"/>
      <c r="M496" s="1"/>
      <c r="N496" s="1"/>
      <c r="O496" s="1"/>
      <c r="P496" s="1"/>
      <c r="Q496" s="6"/>
    </row>
    <row r="497" spans="1:17" x14ac:dyDescent="0.25">
      <c r="A497" s="4"/>
      <c r="B497" s="1"/>
      <c r="C497" s="1"/>
      <c r="D497" s="1"/>
      <c r="E497" s="1"/>
      <c r="F497" s="1"/>
      <c r="G497" s="1"/>
      <c r="H497" s="1"/>
      <c r="I497" s="1"/>
      <c r="J497" s="1"/>
      <c r="K497" s="1"/>
      <c r="L497" s="1"/>
      <c r="M497" s="1"/>
      <c r="N497" s="1"/>
      <c r="O497" s="1"/>
      <c r="P497" s="1"/>
      <c r="Q497" s="6"/>
    </row>
    <row r="498" spans="1:17" x14ac:dyDescent="0.25">
      <c r="A498" s="4"/>
      <c r="B498" s="1"/>
      <c r="C498" s="1"/>
      <c r="D498" s="1"/>
      <c r="E498" s="1"/>
      <c r="F498" s="1"/>
      <c r="G498" s="1"/>
      <c r="H498" s="1"/>
      <c r="I498" s="1"/>
      <c r="J498" s="1"/>
      <c r="K498" s="1"/>
      <c r="L498" s="1"/>
      <c r="M498" s="1"/>
      <c r="N498" s="1"/>
      <c r="O498" s="1"/>
      <c r="P498" s="1"/>
      <c r="Q498" s="6"/>
    </row>
    <row r="499" spans="1:17" x14ac:dyDescent="0.25">
      <c r="A499" s="4"/>
      <c r="B499" s="1"/>
      <c r="C499" s="1"/>
      <c r="D499" s="1"/>
      <c r="E499" s="1"/>
      <c r="F499" s="1"/>
      <c r="G499" s="1"/>
      <c r="H499" s="1"/>
      <c r="I499" s="1"/>
      <c r="J499" s="1"/>
      <c r="K499" s="1"/>
      <c r="L499" s="1"/>
      <c r="M499" s="1"/>
      <c r="N499" s="1"/>
      <c r="O499" s="1"/>
      <c r="P499" s="1"/>
      <c r="Q499" s="6"/>
    </row>
    <row r="500" spans="1:17" x14ac:dyDescent="0.25">
      <c r="A500" s="4"/>
      <c r="B500" s="1"/>
      <c r="C500" s="1"/>
      <c r="D500" s="1"/>
      <c r="E500" s="1"/>
      <c r="F500" s="1"/>
      <c r="G500" s="1"/>
      <c r="H500" s="1"/>
      <c r="I500" s="1"/>
      <c r="J500" s="1"/>
      <c r="K500" s="1"/>
      <c r="L500" s="1"/>
      <c r="M500" s="1"/>
      <c r="N500" s="1"/>
      <c r="O500" s="1"/>
      <c r="P500" s="1"/>
      <c r="Q500" s="6"/>
    </row>
    <row r="501" spans="1:17" x14ac:dyDescent="0.25">
      <c r="A501" s="4"/>
      <c r="B501" s="1"/>
      <c r="C501" s="1"/>
      <c r="D501" s="1"/>
      <c r="E501" s="1"/>
      <c r="F501" s="1"/>
      <c r="G501" s="1"/>
      <c r="H501" s="1"/>
      <c r="I501" s="1"/>
      <c r="J501" s="1"/>
      <c r="K501" s="1"/>
      <c r="L501" s="1"/>
      <c r="M501" s="1"/>
      <c r="N501" s="1"/>
      <c r="O501" s="1"/>
      <c r="P501" s="1"/>
      <c r="Q501" s="6"/>
    </row>
    <row r="502" spans="1:17" x14ac:dyDescent="0.25">
      <c r="A502" s="4"/>
      <c r="B502" s="1"/>
      <c r="C502" s="1"/>
      <c r="D502" s="1"/>
      <c r="E502" s="1"/>
      <c r="F502" s="1"/>
      <c r="G502" s="1"/>
      <c r="H502" s="1"/>
      <c r="I502" s="1"/>
      <c r="J502" s="1"/>
      <c r="K502" s="1"/>
      <c r="L502" s="1"/>
      <c r="M502" s="1"/>
      <c r="N502" s="1"/>
      <c r="O502" s="1"/>
      <c r="P502" s="1"/>
      <c r="Q502" s="6"/>
    </row>
    <row r="503" spans="1:17" x14ac:dyDescent="0.25">
      <c r="A503" s="4"/>
      <c r="B503" s="1"/>
      <c r="C503" s="1"/>
      <c r="D503" s="1"/>
      <c r="E503" s="1"/>
      <c r="F503" s="1"/>
      <c r="G503" s="1"/>
      <c r="H503" s="1"/>
      <c r="I503" s="1"/>
      <c r="J503" s="1"/>
      <c r="K503" s="1"/>
      <c r="L503" s="1"/>
      <c r="M503" s="1"/>
      <c r="N503" s="1"/>
      <c r="O503" s="1"/>
      <c r="P503" s="1"/>
      <c r="Q503" s="6"/>
    </row>
    <row r="504" spans="1:17" x14ac:dyDescent="0.25">
      <c r="A504" s="4"/>
      <c r="B504" s="1"/>
      <c r="C504" s="1"/>
      <c r="D504" s="1"/>
      <c r="E504" s="1"/>
      <c r="F504" s="1"/>
      <c r="G504" s="1"/>
      <c r="H504" s="1"/>
      <c r="I504" s="1"/>
      <c r="J504" s="1"/>
      <c r="K504" s="1"/>
      <c r="L504" s="1"/>
      <c r="M504" s="1"/>
      <c r="N504" s="1"/>
      <c r="O504" s="1"/>
      <c r="P504" s="1"/>
      <c r="Q504" s="6"/>
    </row>
    <row r="505" spans="1:17" x14ac:dyDescent="0.25">
      <c r="A505" s="4"/>
      <c r="B505" s="1"/>
      <c r="C505" s="1"/>
      <c r="D505" s="1"/>
      <c r="E505" s="1"/>
      <c r="F505" s="1"/>
      <c r="G505" s="1"/>
      <c r="H505" s="1"/>
      <c r="I505" s="1"/>
      <c r="J505" s="1"/>
      <c r="K505" s="1"/>
      <c r="L505" s="1"/>
      <c r="M505" s="1"/>
      <c r="N505" s="1"/>
      <c r="O505" s="1"/>
      <c r="P505" s="1"/>
      <c r="Q505" s="6"/>
    </row>
    <row r="506" spans="1:17" x14ac:dyDescent="0.25">
      <c r="A506" s="4"/>
      <c r="B506" s="1"/>
      <c r="C506" s="1"/>
      <c r="D506" s="1"/>
      <c r="E506" s="1"/>
      <c r="F506" s="1"/>
      <c r="G506" s="1"/>
      <c r="H506" s="1"/>
      <c r="I506" s="1"/>
      <c r="J506" s="1"/>
      <c r="K506" s="1"/>
      <c r="L506" s="1"/>
      <c r="M506" s="1"/>
      <c r="N506" s="1"/>
      <c r="O506" s="1"/>
      <c r="P506" s="1"/>
      <c r="Q506" s="6"/>
    </row>
    <row r="507" spans="1:17" x14ac:dyDescent="0.25">
      <c r="A507" s="4"/>
      <c r="B507" s="1"/>
      <c r="C507" s="1"/>
      <c r="D507" s="1"/>
      <c r="E507" s="1"/>
      <c r="F507" s="1"/>
      <c r="G507" s="1"/>
      <c r="H507" s="1"/>
      <c r="I507" s="1"/>
      <c r="J507" s="1"/>
      <c r="K507" s="1"/>
      <c r="L507" s="1"/>
      <c r="M507" s="1"/>
      <c r="N507" s="1"/>
      <c r="O507" s="1"/>
      <c r="P507" s="1"/>
      <c r="Q507" s="6"/>
    </row>
    <row r="508" spans="1:17" x14ac:dyDescent="0.25">
      <c r="A508" s="4"/>
      <c r="B508" s="1"/>
      <c r="C508" s="1"/>
      <c r="D508" s="1"/>
      <c r="E508" s="1"/>
      <c r="F508" s="1"/>
      <c r="G508" s="1"/>
      <c r="H508" s="1"/>
      <c r="I508" s="1"/>
      <c r="J508" s="1"/>
      <c r="K508" s="1"/>
      <c r="L508" s="1"/>
      <c r="M508" s="1"/>
      <c r="N508" s="1"/>
      <c r="O508" s="1"/>
      <c r="P508" s="1"/>
      <c r="Q508" s="6"/>
    </row>
    <row r="509" spans="1:17" x14ac:dyDescent="0.25">
      <c r="A509" s="4"/>
      <c r="B509" s="1"/>
      <c r="C509" s="1"/>
      <c r="D509" s="1"/>
      <c r="E509" s="1"/>
      <c r="F509" s="1"/>
      <c r="G509" s="1"/>
      <c r="H509" s="1"/>
      <c r="I509" s="1"/>
      <c r="J509" s="1"/>
      <c r="K509" s="1"/>
      <c r="L509" s="1"/>
      <c r="M509" s="1"/>
      <c r="N509" s="1"/>
      <c r="O509" s="1"/>
      <c r="P509" s="1"/>
      <c r="Q509" s="6"/>
    </row>
    <row r="510" spans="1:17" x14ac:dyDescent="0.25">
      <c r="A510" s="4"/>
      <c r="B510" s="1"/>
      <c r="C510" s="1"/>
      <c r="D510" s="1"/>
      <c r="E510" s="1"/>
      <c r="F510" s="1"/>
      <c r="G510" s="1"/>
      <c r="H510" s="1"/>
      <c r="I510" s="1"/>
      <c r="J510" s="1"/>
      <c r="K510" s="1"/>
      <c r="L510" s="1"/>
      <c r="M510" s="1"/>
      <c r="N510" s="1"/>
      <c r="O510" s="1"/>
      <c r="P510" s="1"/>
      <c r="Q510" s="6"/>
    </row>
    <row r="511" spans="1:17" x14ac:dyDescent="0.25">
      <c r="A511" s="4"/>
      <c r="B511" s="1"/>
      <c r="C511" s="1"/>
      <c r="D511" s="1"/>
      <c r="E511" s="1"/>
      <c r="F511" s="1"/>
      <c r="G511" s="1"/>
      <c r="H511" s="1"/>
      <c r="I511" s="1"/>
      <c r="J511" s="1"/>
      <c r="K511" s="1"/>
      <c r="L511" s="1"/>
      <c r="M511" s="1"/>
      <c r="N511" s="1"/>
      <c r="O511" s="1"/>
      <c r="P511" s="1"/>
      <c r="Q511" s="6"/>
    </row>
    <row r="512" spans="1:17" x14ac:dyDescent="0.25">
      <c r="A512" s="4"/>
      <c r="B512" s="1"/>
      <c r="C512" s="1"/>
      <c r="D512" s="1"/>
      <c r="E512" s="1"/>
      <c r="F512" s="1"/>
      <c r="G512" s="1"/>
      <c r="H512" s="1"/>
      <c r="I512" s="1"/>
      <c r="J512" s="1"/>
      <c r="K512" s="1"/>
      <c r="L512" s="1"/>
      <c r="M512" s="1"/>
      <c r="N512" s="1"/>
      <c r="O512" s="1"/>
      <c r="P512" s="1"/>
      <c r="Q512" s="6"/>
    </row>
    <row r="513" spans="1:17" x14ac:dyDescent="0.25">
      <c r="A513" s="4"/>
      <c r="B513" s="1"/>
      <c r="C513" s="1"/>
      <c r="D513" s="1"/>
      <c r="E513" s="1"/>
      <c r="F513" s="1"/>
      <c r="G513" s="1"/>
      <c r="H513" s="1"/>
      <c r="I513" s="1"/>
      <c r="J513" s="1"/>
      <c r="K513" s="1"/>
      <c r="L513" s="1"/>
      <c r="M513" s="1"/>
      <c r="N513" s="1"/>
      <c r="O513" s="1"/>
      <c r="P513" s="1"/>
      <c r="Q513" s="6"/>
    </row>
    <row r="514" spans="1:17" x14ac:dyDescent="0.25">
      <c r="A514" s="4"/>
      <c r="B514" s="1"/>
      <c r="C514" s="1"/>
      <c r="D514" s="1"/>
      <c r="E514" s="1"/>
      <c r="F514" s="1"/>
      <c r="G514" s="1"/>
      <c r="H514" s="1"/>
      <c r="I514" s="1"/>
      <c r="J514" s="1"/>
      <c r="K514" s="1"/>
      <c r="L514" s="1"/>
      <c r="M514" s="1"/>
      <c r="N514" s="1"/>
      <c r="O514" s="1"/>
      <c r="P514" s="1"/>
      <c r="Q514" s="6"/>
    </row>
    <row r="515" spans="1:17" x14ac:dyDescent="0.25">
      <c r="A515" s="4"/>
      <c r="B515" s="1"/>
      <c r="C515" s="1"/>
      <c r="D515" s="1"/>
      <c r="E515" s="1"/>
      <c r="F515" s="1"/>
      <c r="G515" s="1"/>
      <c r="H515" s="1"/>
      <c r="I515" s="1"/>
      <c r="J515" s="1"/>
      <c r="K515" s="1"/>
      <c r="L515" s="1"/>
      <c r="M515" s="1"/>
      <c r="N515" s="1"/>
      <c r="O515" s="1"/>
      <c r="P515" s="1"/>
      <c r="Q515" s="6"/>
    </row>
    <row r="516" spans="1:17" x14ac:dyDescent="0.25">
      <c r="A516" s="4"/>
      <c r="B516" s="1"/>
      <c r="C516" s="1"/>
      <c r="D516" s="1"/>
      <c r="E516" s="1"/>
      <c r="F516" s="1"/>
      <c r="G516" s="1"/>
      <c r="H516" s="1"/>
      <c r="I516" s="1"/>
      <c r="J516" s="1"/>
      <c r="K516" s="1"/>
      <c r="L516" s="1"/>
      <c r="M516" s="1"/>
      <c r="N516" s="1"/>
      <c r="O516" s="1"/>
      <c r="P516" s="1"/>
      <c r="Q516" s="6"/>
    </row>
    <row r="517" spans="1:17" x14ac:dyDescent="0.25">
      <c r="A517" s="4"/>
      <c r="B517" s="1"/>
      <c r="C517" s="1"/>
      <c r="D517" s="1"/>
      <c r="E517" s="1"/>
      <c r="F517" s="1"/>
      <c r="G517" s="1"/>
      <c r="H517" s="1"/>
      <c r="I517" s="1"/>
      <c r="J517" s="1"/>
      <c r="K517" s="1"/>
      <c r="L517" s="1"/>
      <c r="M517" s="1"/>
      <c r="N517" s="1"/>
      <c r="O517" s="1"/>
      <c r="P517" s="1"/>
      <c r="Q517" s="6"/>
    </row>
    <row r="518" spans="1:17" x14ac:dyDescent="0.25">
      <c r="A518" s="4"/>
      <c r="B518" s="1"/>
      <c r="C518" s="1"/>
      <c r="D518" s="1"/>
      <c r="E518" s="1"/>
      <c r="F518" s="1"/>
      <c r="G518" s="1"/>
      <c r="H518" s="1"/>
      <c r="I518" s="1"/>
      <c r="J518" s="1"/>
      <c r="K518" s="1"/>
      <c r="L518" s="1"/>
      <c r="M518" s="1"/>
      <c r="N518" s="1"/>
      <c r="O518" s="1"/>
      <c r="P518" s="1"/>
      <c r="Q518" s="6"/>
    </row>
    <row r="519" spans="1:17" x14ac:dyDescent="0.25">
      <c r="A519" s="4"/>
      <c r="B519" s="1"/>
      <c r="C519" s="1"/>
      <c r="D519" s="1"/>
      <c r="E519" s="1"/>
      <c r="F519" s="1"/>
      <c r="G519" s="1"/>
      <c r="H519" s="1"/>
      <c r="I519" s="1"/>
      <c r="J519" s="1"/>
      <c r="K519" s="1"/>
      <c r="L519" s="1"/>
      <c r="M519" s="1"/>
      <c r="N519" s="1"/>
      <c r="O519" s="1"/>
      <c r="P519" s="1"/>
      <c r="Q519" s="6"/>
    </row>
    <row r="520" spans="1:17" x14ac:dyDescent="0.25">
      <c r="A520" s="4"/>
      <c r="B520" s="1"/>
      <c r="C520" s="1"/>
      <c r="D520" s="1"/>
      <c r="E520" s="1"/>
      <c r="F520" s="1"/>
      <c r="G520" s="1"/>
      <c r="H520" s="1"/>
      <c r="I520" s="1"/>
      <c r="J520" s="1"/>
      <c r="K520" s="1"/>
      <c r="L520" s="1"/>
      <c r="M520" s="1"/>
      <c r="N520" s="1"/>
      <c r="O520" s="1"/>
      <c r="P520" s="1"/>
      <c r="Q520" s="6"/>
    </row>
    <row r="521" spans="1:17" x14ac:dyDescent="0.25">
      <c r="A521" s="4"/>
      <c r="B521" s="1"/>
      <c r="C521" s="1"/>
      <c r="D521" s="1"/>
      <c r="E521" s="1"/>
      <c r="F521" s="1"/>
      <c r="G521" s="1"/>
      <c r="H521" s="1"/>
      <c r="I521" s="1"/>
      <c r="J521" s="1"/>
      <c r="K521" s="1"/>
      <c r="L521" s="1"/>
      <c r="M521" s="1"/>
      <c r="N521" s="1"/>
      <c r="O521" s="1"/>
      <c r="P521" s="1"/>
      <c r="Q521" s="6"/>
    </row>
    <row r="522" spans="1:17" x14ac:dyDescent="0.25">
      <c r="A522" s="4"/>
      <c r="B522" s="1"/>
      <c r="C522" s="1"/>
      <c r="D522" s="1"/>
      <c r="E522" s="1"/>
      <c r="F522" s="1"/>
      <c r="G522" s="1"/>
      <c r="H522" s="1"/>
      <c r="I522" s="1"/>
      <c r="J522" s="1"/>
      <c r="K522" s="1"/>
      <c r="L522" s="1"/>
      <c r="M522" s="1"/>
      <c r="N522" s="1"/>
      <c r="O522" s="1"/>
      <c r="P522" s="1"/>
      <c r="Q522" s="6"/>
    </row>
    <row r="523" spans="1:17" x14ac:dyDescent="0.25">
      <c r="A523" s="4"/>
      <c r="B523" s="1"/>
      <c r="C523" s="1"/>
      <c r="D523" s="1"/>
      <c r="E523" s="1"/>
      <c r="F523" s="1"/>
      <c r="G523" s="1"/>
      <c r="H523" s="1"/>
      <c r="I523" s="1"/>
      <c r="J523" s="1"/>
      <c r="K523" s="1"/>
      <c r="L523" s="1"/>
      <c r="M523" s="1"/>
      <c r="N523" s="1"/>
      <c r="O523" s="1"/>
      <c r="P523" s="1"/>
      <c r="Q523" s="6"/>
    </row>
    <row r="524" spans="1:17" x14ac:dyDescent="0.25">
      <c r="A524" s="4"/>
      <c r="B524" s="1"/>
      <c r="C524" s="1"/>
      <c r="D524" s="1"/>
      <c r="E524" s="1"/>
      <c r="F524" s="1"/>
      <c r="G524" s="1"/>
      <c r="H524" s="1"/>
      <c r="I524" s="1"/>
      <c r="J524" s="1"/>
      <c r="K524" s="1"/>
      <c r="L524" s="1"/>
      <c r="M524" s="1"/>
      <c r="N524" s="1"/>
      <c r="O524" s="1"/>
      <c r="P524" s="1"/>
      <c r="Q524" s="6"/>
    </row>
    <row r="525" spans="1:17" x14ac:dyDescent="0.25">
      <c r="A525" s="4"/>
      <c r="B525" s="1"/>
      <c r="C525" s="1"/>
      <c r="D525" s="1"/>
      <c r="E525" s="1"/>
      <c r="F525" s="1"/>
      <c r="G525" s="1"/>
      <c r="H525" s="1"/>
      <c r="I525" s="1"/>
      <c r="J525" s="1"/>
      <c r="K525" s="1"/>
      <c r="L525" s="1"/>
      <c r="M525" s="1"/>
      <c r="N525" s="1"/>
      <c r="O525" s="1"/>
      <c r="P525" s="1"/>
      <c r="Q525" s="6"/>
    </row>
    <row r="526" spans="1:17" x14ac:dyDescent="0.25">
      <c r="A526" s="4"/>
      <c r="B526" s="1"/>
      <c r="C526" s="1"/>
      <c r="D526" s="1"/>
      <c r="E526" s="1"/>
      <c r="F526" s="1"/>
      <c r="G526" s="1"/>
      <c r="H526" s="1"/>
      <c r="I526" s="1"/>
      <c r="J526" s="1"/>
      <c r="K526" s="1"/>
      <c r="L526" s="1"/>
      <c r="M526" s="1"/>
      <c r="N526" s="1"/>
      <c r="O526" s="1"/>
      <c r="P526" s="1"/>
      <c r="Q526" s="6"/>
    </row>
    <row r="527" spans="1:17" x14ac:dyDescent="0.25">
      <c r="A527" s="4"/>
      <c r="B527" s="1"/>
      <c r="C527" s="1"/>
      <c r="D527" s="1"/>
      <c r="E527" s="1"/>
      <c r="F527" s="1"/>
      <c r="G527" s="1"/>
      <c r="H527" s="1"/>
      <c r="I527" s="1"/>
      <c r="J527" s="1"/>
      <c r="K527" s="1"/>
      <c r="L527" s="1"/>
      <c r="M527" s="1"/>
      <c r="N527" s="1"/>
      <c r="O527" s="1"/>
      <c r="P527" s="1"/>
      <c r="Q527" s="6"/>
    </row>
    <row r="528" spans="1:17" x14ac:dyDescent="0.25">
      <c r="A528" s="4"/>
      <c r="B528" s="1"/>
      <c r="C528" s="1"/>
      <c r="D528" s="1"/>
      <c r="E528" s="1"/>
      <c r="F528" s="1"/>
      <c r="G528" s="1"/>
      <c r="H528" s="1"/>
      <c r="I528" s="1"/>
      <c r="J528" s="1"/>
      <c r="K528" s="1"/>
      <c r="L528" s="1"/>
      <c r="M528" s="1"/>
      <c r="N528" s="1"/>
      <c r="O528" s="1"/>
      <c r="P528" s="1"/>
      <c r="Q528" s="6"/>
    </row>
    <row r="529" spans="1:17" x14ac:dyDescent="0.25">
      <c r="A529" s="4"/>
      <c r="B529" s="1"/>
      <c r="C529" s="1"/>
      <c r="D529" s="1"/>
      <c r="E529" s="1"/>
      <c r="F529" s="1"/>
      <c r="G529" s="1"/>
      <c r="H529" s="1"/>
      <c r="I529" s="1"/>
      <c r="J529" s="1"/>
      <c r="K529" s="1"/>
      <c r="L529" s="1"/>
      <c r="M529" s="1"/>
      <c r="N529" s="1"/>
      <c r="O529" s="1"/>
      <c r="P529" s="1"/>
      <c r="Q529" s="6"/>
    </row>
    <row r="530" spans="1:17" x14ac:dyDescent="0.25">
      <c r="A530" s="4"/>
      <c r="B530" s="1"/>
      <c r="C530" s="1"/>
      <c r="D530" s="1"/>
      <c r="E530" s="1"/>
      <c r="F530" s="1"/>
      <c r="G530" s="1"/>
      <c r="H530" s="1"/>
      <c r="I530" s="1"/>
      <c r="J530" s="1"/>
      <c r="K530" s="1"/>
      <c r="L530" s="1"/>
      <c r="M530" s="1"/>
      <c r="N530" s="1"/>
      <c r="O530" s="1"/>
      <c r="P530" s="1"/>
      <c r="Q530" s="6"/>
    </row>
    <row r="531" spans="1:17" x14ac:dyDescent="0.25">
      <c r="A531" s="4"/>
      <c r="B531" s="1"/>
      <c r="C531" s="1"/>
      <c r="D531" s="1"/>
      <c r="E531" s="1"/>
      <c r="F531" s="1"/>
      <c r="G531" s="1"/>
      <c r="H531" s="1"/>
      <c r="I531" s="1"/>
      <c r="J531" s="1"/>
      <c r="K531" s="1"/>
      <c r="L531" s="1"/>
      <c r="M531" s="1"/>
      <c r="N531" s="1"/>
      <c r="O531" s="1"/>
      <c r="P531" s="1"/>
      <c r="Q531" s="6"/>
    </row>
    <row r="532" spans="1:17" x14ac:dyDescent="0.25">
      <c r="A532" s="4"/>
      <c r="B532" s="1"/>
      <c r="C532" s="1"/>
      <c r="D532" s="1"/>
      <c r="E532" s="1"/>
      <c r="F532" s="1"/>
      <c r="G532" s="1"/>
      <c r="H532" s="1"/>
      <c r="I532" s="1"/>
      <c r="J532" s="1"/>
      <c r="K532" s="1"/>
      <c r="L532" s="1"/>
      <c r="M532" s="1"/>
      <c r="N532" s="1"/>
      <c r="O532" s="1"/>
      <c r="P532" s="1"/>
      <c r="Q532" s="6"/>
    </row>
    <row r="533" spans="1:17" x14ac:dyDescent="0.25">
      <c r="A533" s="4"/>
      <c r="B533" s="1"/>
      <c r="C533" s="1"/>
      <c r="D533" s="1"/>
      <c r="E533" s="1"/>
      <c r="F533" s="1"/>
      <c r="G533" s="1"/>
      <c r="H533" s="1"/>
      <c r="I533" s="1"/>
      <c r="J533" s="1"/>
      <c r="K533" s="1"/>
      <c r="L533" s="1"/>
      <c r="M533" s="1"/>
      <c r="N533" s="1"/>
      <c r="O533" s="1"/>
      <c r="P533" s="1"/>
      <c r="Q533" s="6"/>
    </row>
    <row r="534" spans="1:17" x14ac:dyDescent="0.25">
      <c r="A534" s="4"/>
      <c r="B534" s="1"/>
      <c r="C534" s="1"/>
      <c r="D534" s="1"/>
      <c r="E534" s="1"/>
      <c r="F534" s="1"/>
      <c r="G534" s="1"/>
      <c r="H534" s="1"/>
      <c r="I534" s="1"/>
      <c r="J534" s="1"/>
      <c r="K534" s="1"/>
      <c r="L534" s="1"/>
      <c r="M534" s="1"/>
      <c r="N534" s="1"/>
      <c r="O534" s="1"/>
      <c r="P534" s="1"/>
      <c r="Q534" s="6"/>
    </row>
    <row r="535" spans="1:17" x14ac:dyDescent="0.25">
      <c r="A535" s="4"/>
      <c r="B535" s="1"/>
      <c r="C535" s="1"/>
      <c r="D535" s="1"/>
      <c r="E535" s="1"/>
      <c r="F535" s="1"/>
      <c r="G535" s="1"/>
      <c r="H535" s="1"/>
      <c r="I535" s="1"/>
      <c r="J535" s="1"/>
      <c r="K535" s="1"/>
      <c r="L535" s="1"/>
      <c r="M535" s="1"/>
      <c r="N535" s="1"/>
      <c r="O535" s="1"/>
      <c r="P535" s="1"/>
      <c r="Q535" s="6"/>
    </row>
    <row r="536" spans="1:17" x14ac:dyDescent="0.25">
      <c r="A536" s="4"/>
      <c r="B536" s="1"/>
      <c r="C536" s="1"/>
      <c r="D536" s="1"/>
      <c r="E536" s="1"/>
      <c r="F536" s="1"/>
      <c r="G536" s="1"/>
      <c r="H536" s="1"/>
      <c r="I536" s="1"/>
      <c r="J536" s="1"/>
      <c r="K536" s="1"/>
      <c r="L536" s="1"/>
      <c r="M536" s="1"/>
      <c r="N536" s="1"/>
      <c r="O536" s="1"/>
      <c r="P536" s="1"/>
      <c r="Q536" s="6"/>
    </row>
    <row r="537" spans="1:17" x14ac:dyDescent="0.25">
      <c r="A537" s="4"/>
      <c r="B537" s="1"/>
      <c r="C537" s="1"/>
      <c r="D537" s="1"/>
      <c r="E537" s="1"/>
      <c r="F537" s="1"/>
      <c r="G537" s="1"/>
      <c r="H537" s="1"/>
      <c r="I537" s="1"/>
      <c r="J537" s="1"/>
      <c r="K537" s="1"/>
      <c r="L537" s="1"/>
      <c r="M537" s="1"/>
      <c r="N537" s="1"/>
      <c r="O537" s="1"/>
      <c r="P537" s="1"/>
      <c r="Q537" s="6"/>
    </row>
    <row r="538" spans="1:17" x14ac:dyDescent="0.25">
      <c r="A538" s="4"/>
      <c r="B538" s="1"/>
      <c r="C538" s="1"/>
      <c r="D538" s="1"/>
      <c r="E538" s="1"/>
      <c r="F538" s="1"/>
      <c r="G538" s="1"/>
      <c r="H538" s="1"/>
      <c r="I538" s="1"/>
      <c r="J538" s="1"/>
      <c r="K538" s="1"/>
      <c r="L538" s="1"/>
      <c r="M538" s="1"/>
      <c r="N538" s="1"/>
      <c r="O538" s="1"/>
      <c r="P538" s="1"/>
      <c r="Q538" s="6"/>
    </row>
    <row r="539" spans="1:17" x14ac:dyDescent="0.25">
      <c r="A539" s="4"/>
      <c r="B539" s="1"/>
      <c r="C539" s="1"/>
      <c r="D539" s="1"/>
      <c r="E539" s="1"/>
      <c r="F539" s="1"/>
      <c r="G539" s="1"/>
      <c r="H539" s="1"/>
      <c r="I539" s="1"/>
      <c r="J539" s="1"/>
      <c r="K539" s="1"/>
      <c r="L539" s="1"/>
      <c r="M539" s="1"/>
      <c r="N539" s="1"/>
      <c r="O539" s="1"/>
      <c r="P539" s="1"/>
      <c r="Q539" s="6"/>
    </row>
    <row r="540" spans="1:17" x14ac:dyDescent="0.25">
      <c r="A540" s="4"/>
      <c r="B540" s="1"/>
      <c r="C540" s="1"/>
      <c r="D540" s="1"/>
      <c r="E540" s="1"/>
      <c r="F540" s="1"/>
      <c r="G540" s="1"/>
      <c r="H540" s="1"/>
      <c r="I540" s="1"/>
      <c r="J540" s="1"/>
      <c r="K540" s="1"/>
      <c r="L540" s="1"/>
      <c r="M540" s="1"/>
      <c r="N540" s="1"/>
      <c r="O540" s="1"/>
      <c r="P540" s="1"/>
      <c r="Q540" s="6"/>
    </row>
    <row r="541" spans="1:17" x14ac:dyDescent="0.25">
      <c r="A541" s="4"/>
      <c r="B541" s="1"/>
      <c r="C541" s="1"/>
      <c r="D541" s="1"/>
      <c r="E541" s="1"/>
      <c r="F541" s="1"/>
      <c r="G541" s="1"/>
      <c r="H541" s="1"/>
      <c r="I541" s="1"/>
      <c r="J541" s="1"/>
      <c r="K541" s="1"/>
      <c r="L541" s="1"/>
      <c r="M541" s="1"/>
      <c r="N541" s="1"/>
      <c r="O541" s="1"/>
      <c r="P541" s="1"/>
      <c r="Q541" s="6"/>
    </row>
    <row r="542" spans="1:17" x14ac:dyDescent="0.25">
      <c r="A542" s="4"/>
      <c r="B542" s="1"/>
      <c r="C542" s="1"/>
      <c r="D542" s="1"/>
      <c r="E542" s="1"/>
      <c r="F542" s="1"/>
      <c r="G542" s="1"/>
      <c r="H542" s="1"/>
      <c r="I542" s="1"/>
      <c r="J542" s="1"/>
      <c r="K542" s="1"/>
      <c r="L542" s="1"/>
      <c r="M542" s="1"/>
      <c r="N542" s="1"/>
      <c r="O542" s="1"/>
      <c r="P542" s="1"/>
      <c r="Q542" s="6"/>
    </row>
    <row r="543" spans="1:17" x14ac:dyDescent="0.25">
      <c r="A543" s="4"/>
      <c r="B543" s="1"/>
      <c r="C543" s="1"/>
      <c r="D543" s="1"/>
      <c r="E543" s="1"/>
      <c r="F543" s="1"/>
      <c r="G543" s="1"/>
      <c r="H543" s="1"/>
      <c r="I543" s="1"/>
      <c r="J543" s="1"/>
      <c r="K543" s="1"/>
      <c r="L543" s="1"/>
      <c r="M543" s="1"/>
      <c r="N543" s="1"/>
      <c r="O543" s="1"/>
      <c r="P543" s="1"/>
      <c r="Q543" s="6"/>
    </row>
    <row r="544" spans="1:17" x14ac:dyDescent="0.25">
      <c r="A544" s="4"/>
      <c r="B544" s="1"/>
      <c r="C544" s="1"/>
      <c r="D544" s="1"/>
      <c r="E544" s="1"/>
      <c r="F544" s="1"/>
      <c r="G544" s="1"/>
      <c r="H544" s="1"/>
      <c r="I544" s="1"/>
      <c r="J544" s="1"/>
      <c r="K544" s="1"/>
      <c r="L544" s="1"/>
      <c r="M544" s="1"/>
      <c r="N544" s="1"/>
      <c r="O544" s="1"/>
      <c r="P544" s="1"/>
      <c r="Q544" s="6"/>
    </row>
    <row r="545" spans="1:17" x14ac:dyDescent="0.25">
      <c r="A545" s="4"/>
      <c r="B545" s="1"/>
      <c r="C545" s="1"/>
      <c r="D545" s="1"/>
      <c r="E545" s="1"/>
      <c r="F545" s="1"/>
      <c r="G545" s="1"/>
      <c r="H545" s="1"/>
      <c r="I545" s="1"/>
      <c r="J545" s="1"/>
      <c r="K545" s="1"/>
      <c r="L545" s="1"/>
      <c r="M545" s="1"/>
      <c r="N545" s="1"/>
      <c r="O545" s="1"/>
      <c r="P545" s="1"/>
      <c r="Q545" s="6"/>
    </row>
    <row r="546" spans="1:17" x14ac:dyDescent="0.25">
      <c r="A546" s="4"/>
      <c r="B546" s="1"/>
      <c r="C546" s="1"/>
      <c r="D546" s="1"/>
      <c r="E546" s="1"/>
      <c r="F546" s="1"/>
      <c r="G546" s="1"/>
      <c r="H546" s="1"/>
      <c r="I546" s="1"/>
      <c r="J546" s="1"/>
      <c r="K546" s="1"/>
      <c r="L546" s="1"/>
      <c r="M546" s="1"/>
      <c r="N546" s="1"/>
      <c r="O546" s="1"/>
      <c r="P546" s="1"/>
      <c r="Q546" s="6"/>
    </row>
    <row r="547" spans="1:17" x14ac:dyDescent="0.25">
      <c r="A547" s="4"/>
      <c r="B547" s="1"/>
      <c r="C547" s="1"/>
      <c r="D547" s="1"/>
      <c r="E547" s="1"/>
      <c r="F547" s="1"/>
      <c r="G547" s="1"/>
      <c r="H547" s="1"/>
      <c r="I547" s="1"/>
      <c r="J547" s="1"/>
      <c r="K547" s="1"/>
      <c r="L547" s="1"/>
      <c r="M547" s="1"/>
      <c r="N547" s="1"/>
      <c r="O547" s="1"/>
      <c r="P547" s="1"/>
      <c r="Q547" s="6"/>
    </row>
    <row r="548" spans="1:17" x14ac:dyDescent="0.25">
      <c r="A548" s="4"/>
      <c r="B548" s="1"/>
      <c r="C548" s="1"/>
      <c r="D548" s="1"/>
      <c r="E548" s="1"/>
      <c r="F548" s="1"/>
      <c r="G548" s="1"/>
      <c r="H548" s="1"/>
      <c r="I548" s="1"/>
      <c r="J548" s="1"/>
      <c r="K548" s="1"/>
      <c r="L548" s="1"/>
      <c r="M548" s="1"/>
      <c r="N548" s="1"/>
      <c r="O548" s="1"/>
      <c r="P548" s="1"/>
      <c r="Q548" s="6"/>
    </row>
    <row r="549" spans="1:17" x14ac:dyDescent="0.25">
      <c r="A549" s="4"/>
      <c r="B549" s="1"/>
      <c r="C549" s="1"/>
      <c r="D549" s="1"/>
      <c r="E549" s="1"/>
      <c r="F549" s="1"/>
      <c r="G549" s="1"/>
      <c r="H549" s="1"/>
      <c r="I549" s="1"/>
      <c r="J549" s="1"/>
      <c r="K549" s="1"/>
      <c r="L549" s="1"/>
      <c r="M549" s="1"/>
      <c r="N549" s="1"/>
      <c r="O549" s="1"/>
      <c r="P549" s="1"/>
      <c r="Q549" s="6"/>
    </row>
    <row r="550" spans="1:17" x14ac:dyDescent="0.25">
      <c r="A550" s="4"/>
      <c r="B550" s="1"/>
      <c r="C550" s="1"/>
      <c r="D550" s="1"/>
      <c r="E550" s="1"/>
      <c r="F550" s="1"/>
      <c r="G550" s="1"/>
      <c r="H550" s="1"/>
      <c r="I550" s="1"/>
      <c r="J550" s="1"/>
      <c r="K550" s="1"/>
      <c r="L550" s="1"/>
      <c r="M550" s="1"/>
      <c r="N550" s="1"/>
      <c r="O550" s="1"/>
      <c r="P550" s="1"/>
      <c r="Q550" s="6"/>
    </row>
    <row r="551" spans="1:17" x14ac:dyDescent="0.25">
      <c r="A551" s="4"/>
      <c r="B551" s="1"/>
      <c r="C551" s="1"/>
      <c r="D551" s="1"/>
      <c r="E551" s="1"/>
      <c r="F551" s="1"/>
      <c r="G551" s="1"/>
      <c r="H551" s="1"/>
      <c r="I551" s="1"/>
      <c r="J551" s="1"/>
      <c r="K551" s="1"/>
      <c r="L551" s="1"/>
      <c r="M551" s="1"/>
      <c r="N551" s="1"/>
      <c r="O551" s="1"/>
      <c r="P551" s="1"/>
      <c r="Q551" s="6"/>
    </row>
    <row r="552" spans="1:17" x14ac:dyDescent="0.25">
      <c r="A552" s="4"/>
      <c r="B552" s="1"/>
      <c r="C552" s="1"/>
      <c r="D552" s="1"/>
      <c r="E552" s="1"/>
      <c r="F552" s="1"/>
      <c r="G552" s="1"/>
      <c r="H552" s="1"/>
      <c r="I552" s="1"/>
      <c r="J552" s="1"/>
      <c r="K552" s="1"/>
      <c r="L552" s="1"/>
      <c r="M552" s="1"/>
      <c r="N552" s="1"/>
      <c r="O552" s="1"/>
      <c r="P552" s="1"/>
      <c r="Q552" s="6"/>
    </row>
    <row r="553" spans="1:17" x14ac:dyDescent="0.25">
      <c r="A553" s="4"/>
      <c r="B553" s="1"/>
      <c r="C553" s="1"/>
      <c r="D553" s="1"/>
      <c r="E553" s="1"/>
      <c r="F553" s="1"/>
      <c r="G553" s="1"/>
      <c r="H553" s="1"/>
      <c r="I553" s="1"/>
      <c r="J553" s="1"/>
      <c r="K553" s="1"/>
      <c r="L553" s="1"/>
      <c r="M553" s="1"/>
      <c r="N553" s="1"/>
      <c r="O553" s="1"/>
      <c r="P553" s="1"/>
      <c r="Q553" s="6"/>
    </row>
    <row r="554" spans="1:17" x14ac:dyDescent="0.25">
      <c r="A554" s="4"/>
      <c r="B554" s="1"/>
      <c r="C554" s="1"/>
      <c r="D554" s="1"/>
      <c r="E554" s="1"/>
      <c r="F554" s="1"/>
      <c r="G554" s="1"/>
      <c r="H554" s="1"/>
      <c r="I554" s="1"/>
      <c r="J554" s="1"/>
      <c r="K554" s="1"/>
      <c r="L554" s="1"/>
      <c r="M554" s="1"/>
      <c r="N554" s="1"/>
      <c r="O554" s="1"/>
      <c r="P554" s="1"/>
      <c r="Q554" s="6"/>
    </row>
    <row r="555" spans="1:17" x14ac:dyDescent="0.25">
      <c r="A555" s="4"/>
      <c r="B555" s="1"/>
      <c r="C555" s="1"/>
      <c r="D555" s="1"/>
      <c r="E555" s="1"/>
      <c r="F555" s="1"/>
      <c r="G555" s="1"/>
      <c r="H555" s="1"/>
      <c r="I555" s="1"/>
      <c r="J555" s="1"/>
      <c r="K555" s="1"/>
      <c r="L555" s="1"/>
      <c r="M555" s="1"/>
      <c r="N555" s="1"/>
      <c r="O555" s="1"/>
      <c r="P555" s="1"/>
      <c r="Q555" s="6"/>
    </row>
    <row r="556" spans="1:17" x14ac:dyDescent="0.25">
      <c r="A556" s="4"/>
      <c r="B556" s="1"/>
      <c r="C556" s="1"/>
      <c r="D556" s="1"/>
      <c r="E556" s="1"/>
      <c r="F556" s="1"/>
      <c r="G556" s="1"/>
      <c r="H556" s="1"/>
      <c r="I556" s="1"/>
      <c r="J556" s="1"/>
      <c r="K556" s="1"/>
      <c r="L556" s="1"/>
      <c r="M556" s="1"/>
      <c r="N556" s="1"/>
      <c r="O556" s="1"/>
      <c r="P556" s="1"/>
      <c r="Q556" s="6"/>
    </row>
    <row r="557" spans="1:17" x14ac:dyDescent="0.25">
      <c r="A557" s="4"/>
      <c r="B557" s="1"/>
      <c r="C557" s="1"/>
      <c r="D557" s="1"/>
      <c r="E557" s="1"/>
      <c r="F557" s="1"/>
      <c r="G557" s="1"/>
      <c r="H557" s="1"/>
      <c r="I557" s="1"/>
      <c r="J557" s="1"/>
      <c r="K557" s="1"/>
      <c r="L557" s="1"/>
      <c r="M557" s="1"/>
      <c r="N557" s="1"/>
      <c r="O557" s="1"/>
      <c r="P557" s="1"/>
      <c r="Q557" s="6"/>
    </row>
    <row r="558" spans="1:17" x14ac:dyDescent="0.25">
      <c r="A558" s="4"/>
      <c r="B558" s="1"/>
      <c r="C558" s="1"/>
      <c r="D558" s="1"/>
      <c r="E558" s="1"/>
      <c r="F558" s="1"/>
      <c r="G558" s="1"/>
      <c r="H558" s="1"/>
      <c r="I558" s="1"/>
      <c r="J558" s="1"/>
      <c r="K558" s="1"/>
      <c r="L558" s="1"/>
      <c r="M558" s="1"/>
      <c r="N558" s="1"/>
      <c r="O558" s="1"/>
      <c r="P558" s="1"/>
      <c r="Q558" s="6"/>
    </row>
    <row r="559" spans="1:17" x14ac:dyDescent="0.25">
      <c r="A559" s="4"/>
      <c r="B559" s="1"/>
      <c r="C559" s="1"/>
      <c r="D559" s="1"/>
      <c r="E559" s="1"/>
      <c r="F559" s="1"/>
      <c r="G559" s="1"/>
      <c r="H559" s="1"/>
      <c r="I559" s="1"/>
      <c r="J559" s="1"/>
      <c r="K559" s="1"/>
      <c r="L559" s="1"/>
      <c r="M559" s="1"/>
      <c r="N559" s="1"/>
      <c r="O559" s="1"/>
      <c r="P559" s="1"/>
      <c r="Q559" s="6"/>
    </row>
    <row r="560" spans="1:17" x14ac:dyDescent="0.25">
      <c r="A560" s="4"/>
      <c r="B560" s="1"/>
      <c r="C560" s="1"/>
      <c r="D560" s="1"/>
      <c r="E560" s="1"/>
      <c r="F560" s="1"/>
      <c r="G560" s="1"/>
      <c r="H560" s="1"/>
      <c r="I560" s="1"/>
      <c r="J560" s="1"/>
      <c r="K560" s="1"/>
      <c r="L560" s="1"/>
      <c r="M560" s="1"/>
      <c r="N560" s="1"/>
      <c r="O560" s="1"/>
      <c r="P560" s="1"/>
      <c r="Q560" s="6"/>
    </row>
    <row r="561" spans="1:17" x14ac:dyDescent="0.25">
      <c r="A561" s="4"/>
      <c r="B561" s="1"/>
      <c r="C561" s="1"/>
      <c r="D561" s="1"/>
      <c r="E561" s="1"/>
      <c r="F561" s="1"/>
      <c r="G561" s="1"/>
      <c r="H561" s="1"/>
      <c r="I561" s="1"/>
      <c r="J561" s="1"/>
      <c r="K561" s="1"/>
      <c r="L561" s="1"/>
      <c r="M561" s="1"/>
      <c r="N561" s="1"/>
      <c r="O561" s="1"/>
      <c r="P561" s="1"/>
      <c r="Q561" s="6"/>
    </row>
    <row r="562" spans="1:17" x14ac:dyDescent="0.25">
      <c r="A562" s="4"/>
      <c r="B562" s="1"/>
      <c r="C562" s="1"/>
      <c r="D562" s="1"/>
      <c r="E562" s="1"/>
      <c r="F562" s="1"/>
      <c r="G562" s="1"/>
      <c r="H562" s="1"/>
      <c r="I562" s="1"/>
      <c r="J562" s="1"/>
      <c r="K562" s="1"/>
      <c r="L562" s="1"/>
      <c r="M562" s="1"/>
      <c r="N562" s="1"/>
      <c r="O562" s="1"/>
      <c r="P562" s="1"/>
      <c r="Q562" s="6"/>
    </row>
    <row r="563" spans="1:17" x14ac:dyDescent="0.25">
      <c r="A563" s="4"/>
      <c r="B563" s="1"/>
      <c r="C563" s="1"/>
      <c r="D563" s="1"/>
      <c r="E563" s="1"/>
      <c r="F563" s="1"/>
      <c r="G563" s="1"/>
      <c r="H563" s="1"/>
      <c r="I563" s="1"/>
      <c r="J563" s="1"/>
      <c r="K563" s="1"/>
      <c r="L563" s="1"/>
      <c r="M563" s="1"/>
      <c r="N563" s="1"/>
      <c r="O563" s="1"/>
      <c r="P563" s="1"/>
      <c r="Q563" s="6"/>
    </row>
    <row r="564" spans="1:17" x14ac:dyDescent="0.25">
      <c r="A564" s="4"/>
      <c r="B564" s="1"/>
      <c r="C564" s="1"/>
      <c r="D564" s="1"/>
      <c r="E564" s="1"/>
      <c r="F564" s="1"/>
      <c r="G564" s="1"/>
      <c r="H564" s="1"/>
      <c r="I564" s="1"/>
      <c r="J564" s="1"/>
      <c r="K564" s="1"/>
      <c r="L564" s="1"/>
      <c r="M564" s="1"/>
      <c r="N564" s="1"/>
      <c r="O564" s="1"/>
      <c r="P564" s="1"/>
      <c r="Q564" s="6"/>
    </row>
    <row r="565" spans="1:17" x14ac:dyDescent="0.25">
      <c r="A565" s="4"/>
      <c r="B565" s="1"/>
      <c r="C565" s="1"/>
      <c r="D565" s="1"/>
      <c r="E565" s="1"/>
      <c r="F565" s="1"/>
      <c r="G565" s="1"/>
      <c r="H565" s="1"/>
      <c r="I565" s="1"/>
      <c r="J565" s="1"/>
      <c r="K565" s="1"/>
      <c r="L565" s="1"/>
      <c r="M565" s="1"/>
      <c r="N565" s="1"/>
      <c r="O565" s="1"/>
      <c r="P565" s="1"/>
      <c r="Q565" s="6"/>
    </row>
    <row r="566" spans="1:17" x14ac:dyDescent="0.25">
      <c r="A566" s="4"/>
      <c r="B566" s="1"/>
      <c r="C566" s="1"/>
      <c r="D566" s="1"/>
      <c r="E566" s="1"/>
      <c r="F566" s="1"/>
      <c r="G566" s="1"/>
      <c r="H566" s="1"/>
      <c r="I566" s="1"/>
      <c r="J566" s="1"/>
      <c r="K566" s="1"/>
      <c r="L566" s="1"/>
      <c r="M566" s="1"/>
      <c r="N566" s="1"/>
      <c r="O566" s="1"/>
      <c r="P566" s="1"/>
      <c r="Q566" s="6"/>
    </row>
    <row r="567" spans="1:17" x14ac:dyDescent="0.25">
      <c r="A567" s="4"/>
      <c r="B567" s="1"/>
      <c r="C567" s="1"/>
      <c r="D567" s="1"/>
      <c r="E567" s="1"/>
      <c r="F567" s="1"/>
      <c r="G567" s="1"/>
      <c r="H567" s="1"/>
      <c r="I567" s="1"/>
      <c r="J567" s="1"/>
      <c r="K567" s="1"/>
      <c r="L567" s="1"/>
      <c r="M567" s="1"/>
      <c r="N567" s="1"/>
      <c r="O567" s="1"/>
      <c r="P567" s="1"/>
      <c r="Q567" s="6"/>
    </row>
    <row r="568" spans="1:17" x14ac:dyDescent="0.25">
      <c r="A568" s="4"/>
      <c r="B568" s="1"/>
      <c r="C568" s="1"/>
      <c r="D568" s="1"/>
      <c r="E568" s="1"/>
      <c r="F568" s="1"/>
      <c r="G568" s="1"/>
      <c r="H568" s="1"/>
      <c r="I568" s="1"/>
      <c r="J568" s="1"/>
      <c r="K568" s="1"/>
      <c r="L568" s="1"/>
      <c r="M568" s="1"/>
      <c r="N568" s="1"/>
      <c r="O568" s="1"/>
      <c r="P568" s="1"/>
      <c r="Q568" s="6"/>
    </row>
    <row r="569" spans="1:17" x14ac:dyDescent="0.25">
      <c r="A569" s="4"/>
      <c r="B569" s="1"/>
      <c r="C569" s="1"/>
      <c r="D569" s="1"/>
      <c r="E569" s="1"/>
      <c r="F569" s="1"/>
      <c r="G569" s="1"/>
      <c r="H569" s="1"/>
      <c r="I569" s="1"/>
      <c r="J569" s="1"/>
      <c r="K569" s="1"/>
      <c r="L569" s="1"/>
      <c r="M569" s="1"/>
      <c r="N569" s="1"/>
      <c r="O569" s="1"/>
      <c r="P569" s="1"/>
      <c r="Q569" s="6"/>
    </row>
    <row r="570" spans="1:17" x14ac:dyDescent="0.25">
      <c r="A570" s="4"/>
      <c r="B570" s="1"/>
      <c r="C570" s="1"/>
      <c r="D570" s="1"/>
      <c r="E570" s="1"/>
      <c r="F570" s="1"/>
      <c r="G570" s="1"/>
      <c r="H570" s="1"/>
      <c r="I570" s="1"/>
      <c r="J570" s="1"/>
      <c r="K570" s="1"/>
      <c r="L570" s="1"/>
      <c r="M570" s="1"/>
      <c r="N570" s="1"/>
      <c r="O570" s="1"/>
      <c r="P570" s="1"/>
      <c r="Q570" s="6"/>
    </row>
    <row r="571" spans="1:17" x14ac:dyDescent="0.25">
      <c r="A571" s="4"/>
      <c r="B571" s="1"/>
      <c r="C571" s="1"/>
      <c r="D571" s="1"/>
      <c r="E571" s="1"/>
      <c r="F571" s="1"/>
      <c r="G571" s="1"/>
      <c r="H571" s="1"/>
      <c r="I571" s="1"/>
      <c r="J571" s="1"/>
      <c r="K571" s="1"/>
      <c r="L571" s="1"/>
      <c r="M571" s="1"/>
      <c r="N571" s="1"/>
      <c r="O571" s="1"/>
      <c r="P571" s="1"/>
      <c r="Q571" s="6"/>
    </row>
    <row r="572" spans="1:17" x14ac:dyDescent="0.25">
      <c r="A572" s="4"/>
      <c r="B572" s="1"/>
      <c r="C572" s="1"/>
      <c r="D572" s="1"/>
      <c r="E572" s="1"/>
      <c r="F572" s="1"/>
      <c r="G572" s="1"/>
      <c r="H572" s="1"/>
      <c r="I572" s="1"/>
      <c r="J572" s="1"/>
      <c r="K572" s="1"/>
      <c r="L572" s="1"/>
      <c r="M572" s="1"/>
      <c r="N572" s="1"/>
      <c r="O572" s="1"/>
      <c r="P572" s="1"/>
      <c r="Q572" s="6"/>
    </row>
    <row r="573" spans="1:17" x14ac:dyDescent="0.25">
      <c r="A573" s="4"/>
      <c r="B573" s="1"/>
      <c r="C573" s="1"/>
      <c r="D573" s="1"/>
      <c r="E573" s="1"/>
      <c r="F573" s="1"/>
      <c r="G573" s="1"/>
      <c r="H573" s="1"/>
      <c r="I573" s="1"/>
      <c r="J573" s="1"/>
      <c r="K573" s="1"/>
      <c r="L573" s="1"/>
      <c r="M573" s="1"/>
      <c r="N573" s="1"/>
      <c r="O573" s="1"/>
      <c r="P573" s="1"/>
      <c r="Q573" s="6"/>
    </row>
    <row r="574" spans="1:17" x14ac:dyDescent="0.25">
      <c r="A574" s="4"/>
      <c r="B574" s="1"/>
      <c r="C574" s="1"/>
      <c r="D574" s="1"/>
      <c r="E574" s="1"/>
      <c r="F574" s="1"/>
      <c r="G574" s="1"/>
      <c r="H574" s="1"/>
      <c r="I574" s="1"/>
      <c r="J574" s="1"/>
      <c r="K574" s="1"/>
      <c r="L574" s="1"/>
      <c r="M574" s="1"/>
      <c r="N574" s="1"/>
      <c r="O574" s="1"/>
      <c r="P574" s="1"/>
      <c r="Q574" s="6"/>
    </row>
    <row r="575" spans="1:17" x14ac:dyDescent="0.25">
      <c r="A575" s="4"/>
      <c r="B575" s="1"/>
      <c r="C575" s="1"/>
      <c r="D575" s="1"/>
      <c r="E575" s="1"/>
      <c r="F575" s="1"/>
      <c r="G575" s="1"/>
      <c r="H575" s="1"/>
      <c r="I575" s="1"/>
      <c r="J575" s="1"/>
      <c r="K575" s="1"/>
      <c r="L575" s="1"/>
      <c r="M575" s="1"/>
      <c r="N575" s="1"/>
      <c r="O575" s="1"/>
      <c r="P575" s="1"/>
      <c r="Q575" s="6"/>
    </row>
    <row r="576" spans="1:17" x14ac:dyDescent="0.25">
      <c r="A576" s="4"/>
      <c r="B576" s="1"/>
      <c r="C576" s="1"/>
      <c r="D576" s="1"/>
      <c r="E576" s="1"/>
      <c r="F576" s="1"/>
      <c r="G576" s="1"/>
      <c r="H576" s="1"/>
      <c r="I576" s="1"/>
      <c r="J576" s="1"/>
      <c r="K576" s="1"/>
      <c r="L576" s="1"/>
      <c r="M576" s="1"/>
      <c r="N576" s="1"/>
      <c r="O576" s="1"/>
      <c r="P576" s="1"/>
      <c r="Q576" s="6"/>
    </row>
    <row r="577" spans="1:17" x14ac:dyDescent="0.25">
      <c r="A577" s="4"/>
      <c r="B577" s="1"/>
      <c r="C577" s="1"/>
      <c r="D577" s="1"/>
      <c r="E577" s="1"/>
      <c r="F577" s="1"/>
      <c r="G577" s="1"/>
      <c r="H577" s="1"/>
      <c r="I577" s="1"/>
      <c r="J577" s="1"/>
      <c r="K577" s="1"/>
      <c r="L577" s="1"/>
      <c r="M577" s="1"/>
      <c r="N577" s="1"/>
      <c r="O577" s="1"/>
      <c r="P577" s="1"/>
      <c r="Q577" s="6"/>
    </row>
    <row r="578" spans="1:17" x14ac:dyDescent="0.25">
      <c r="A578" s="4"/>
      <c r="B578" s="1"/>
      <c r="C578" s="1"/>
      <c r="D578" s="1"/>
      <c r="E578" s="1"/>
      <c r="F578" s="1"/>
      <c r="G578" s="1"/>
      <c r="H578" s="1"/>
      <c r="I578" s="1"/>
      <c r="J578" s="1"/>
      <c r="K578" s="1"/>
      <c r="L578" s="1"/>
      <c r="M578" s="1"/>
      <c r="N578" s="1"/>
      <c r="O578" s="1"/>
      <c r="P578" s="1"/>
      <c r="Q578" s="6"/>
    </row>
    <row r="579" spans="1:17" x14ac:dyDescent="0.25">
      <c r="A579" s="4"/>
      <c r="B579" s="1"/>
      <c r="C579" s="1"/>
      <c r="D579" s="1"/>
      <c r="E579" s="1"/>
      <c r="F579" s="1"/>
      <c r="G579" s="1"/>
      <c r="H579" s="1"/>
      <c r="I579" s="1"/>
      <c r="J579" s="1"/>
      <c r="K579" s="1"/>
      <c r="L579" s="1"/>
      <c r="M579" s="1"/>
      <c r="N579" s="1"/>
      <c r="O579" s="1"/>
      <c r="P579" s="1"/>
      <c r="Q579" s="6"/>
    </row>
    <row r="580" spans="1:17" x14ac:dyDescent="0.25">
      <c r="A580" s="4"/>
      <c r="B580" s="1"/>
      <c r="C580" s="1"/>
      <c r="D580" s="1"/>
      <c r="E580" s="1"/>
      <c r="F580" s="1"/>
      <c r="G580" s="1"/>
      <c r="H580" s="1"/>
      <c r="I580" s="1"/>
      <c r="J580" s="1"/>
      <c r="K580" s="1"/>
      <c r="L580" s="1"/>
      <c r="M580" s="1"/>
      <c r="N580" s="1"/>
      <c r="O580" s="1"/>
      <c r="P580" s="1"/>
      <c r="Q580" s="6"/>
    </row>
    <row r="581" spans="1:17" x14ac:dyDescent="0.25">
      <c r="A581" s="4"/>
      <c r="B581" s="1"/>
      <c r="C581" s="1"/>
      <c r="D581" s="1"/>
      <c r="E581" s="1"/>
      <c r="F581" s="1"/>
      <c r="G581" s="1"/>
      <c r="H581" s="1"/>
      <c r="I581" s="1"/>
      <c r="J581" s="1"/>
      <c r="K581" s="1"/>
      <c r="L581" s="1"/>
      <c r="M581" s="1"/>
      <c r="N581" s="1"/>
      <c r="O581" s="1"/>
      <c r="P581" s="1"/>
      <c r="Q581" s="6"/>
    </row>
    <row r="582" spans="1:17" x14ac:dyDescent="0.25">
      <c r="A582" s="4"/>
      <c r="B582" s="1"/>
      <c r="C582" s="1"/>
      <c r="D582" s="1"/>
      <c r="E582" s="1"/>
      <c r="F582" s="1"/>
      <c r="G582" s="1"/>
      <c r="H582" s="1"/>
      <c r="I582" s="1"/>
      <c r="J582" s="1"/>
      <c r="K582" s="1"/>
      <c r="L582" s="1"/>
      <c r="M582" s="1"/>
      <c r="N582" s="1"/>
      <c r="O582" s="1"/>
      <c r="P582" s="1"/>
      <c r="Q582" s="6"/>
    </row>
    <row r="583" spans="1:17" x14ac:dyDescent="0.25">
      <c r="A583" s="4"/>
      <c r="B583" s="1"/>
      <c r="C583" s="1"/>
      <c r="D583" s="1"/>
      <c r="E583" s="1"/>
      <c r="F583" s="1"/>
      <c r="G583" s="1"/>
      <c r="H583" s="1"/>
      <c r="I583" s="1"/>
      <c r="J583" s="1"/>
      <c r="K583" s="1"/>
      <c r="L583" s="1"/>
      <c r="M583" s="1"/>
      <c r="N583" s="1"/>
      <c r="O583" s="1"/>
      <c r="P583" s="1"/>
      <c r="Q583" s="6"/>
    </row>
    <row r="584" spans="1:17" x14ac:dyDescent="0.25">
      <c r="A584" s="4"/>
      <c r="B584" s="1"/>
      <c r="C584" s="1"/>
      <c r="D584" s="1"/>
      <c r="E584" s="1"/>
      <c r="F584" s="1"/>
      <c r="G584" s="1"/>
      <c r="H584" s="1"/>
      <c r="I584" s="1"/>
      <c r="J584" s="1"/>
      <c r="K584" s="1"/>
      <c r="L584" s="1"/>
      <c r="M584" s="1"/>
      <c r="N584" s="1"/>
      <c r="O584" s="1"/>
      <c r="P584" s="1"/>
      <c r="Q584" s="6"/>
    </row>
    <row r="585" spans="1:17" x14ac:dyDescent="0.25">
      <c r="A585" s="4"/>
      <c r="B585" s="1"/>
      <c r="C585" s="1"/>
      <c r="D585" s="1"/>
      <c r="E585" s="1"/>
      <c r="F585" s="1"/>
      <c r="G585" s="1"/>
      <c r="H585" s="1"/>
      <c r="I585" s="1"/>
      <c r="J585" s="1"/>
      <c r="K585" s="1"/>
      <c r="L585" s="1"/>
      <c r="M585" s="1"/>
      <c r="N585" s="1"/>
      <c r="O585" s="1"/>
      <c r="P585" s="1"/>
      <c r="Q585" s="6"/>
    </row>
    <row r="586" spans="1:17" x14ac:dyDescent="0.25">
      <c r="A586" s="4"/>
      <c r="B586" s="1"/>
      <c r="C586" s="1"/>
      <c r="D586" s="1"/>
      <c r="E586" s="1"/>
      <c r="F586" s="1"/>
      <c r="G586" s="1"/>
      <c r="H586" s="1"/>
      <c r="I586" s="1"/>
      <c r="J586" s="1"/>
      <c r="K586" s="1"/>
      <c r="L586" s="1"/>
      <c r="M586" s="1"/>
      <c r="N586" s="1"/>
      <c r="O586" s="1"/>
      <c r="P586" s="1"/>
      <c r="Q586" s="6"/>
    </row>
    <row r="587" spans="1:17" x14ac:dyDescent="0.25">
      <c r="A587" s="4"/>
      <c r="B587" s="1"/>
      <c r="C587" s="1"/>
      <c r="D587" s="1"/>
      <c r="E587" s="1"/>
      <c r="F587" s="1"/>
      <c r="G587" s="1"/>
      <c r="H587" s="1"/>
      <c r="I587" s="1"/>
      <c r="J587" s="1"/>
      <c r="K587" s="1"/>
      <c r="L587" s="1"/>
      <c r="M587" s="1"/>
      <c r="N587" s="1"/>
      <c r="O587" s="1"/>
      <c r="P587" s="1"/>
      <c r="Q587" s="6"/>
    </row>
    <row r="588" spans="1:17" x14ac:dyDescent="0.25">
      <c r="A588" s="4"/>
      <c r="B588" s="1"/>
      <c r="C588" s="1"/>
      <c r="D588" s="1"/>
      <c r="E588" s="1"/>
      <c r="F588" s="1"/>
      <c r="G588" s="1"/>
      <c r="H588" s="1"/>
      <c r="I588" s="1"/>
      <c r="J588" s="1"/>
      <c r="K588" s="1"/>
      <c r="L588" s="1"/>
      <c r="M588" s="1"/>
      <c r="N588" s="1"/>
      <c r="O588" s="1"/>
      <c r="P588" s="1"/>
      <c r="Q588" s="6"/>
    </row>
    <row r="589" spans="1:17" x14ac:dyDescent="0.25">
      <c r="A589" s="4"/>
      <c r="B589" s="1"/>
      <c r="C589" s="1"/>
      <c r="D589" s="1"/>
      <c r="E589" s="1"/>
      <c r="F589" s="1"/>
      <c r="G589" s="1"/>
      <c r="H589" s="1"/>
      <c r="I589" s="1"/>
      <c r="J589" s="1"/>
      <c r="K589" s="1"/>
      <c r="L589" s="1"/>
      <c r="M589" s="1"/>
      <c r="N589" s="1"/>
      <c r="O589" s="1"/>
      <c r="P589" s="1"/>
      <c r="Q589" s="6"/>
    </row>
    <row r="590" spans="1:17" x14ac:dyDescent="0.25">
      <c r="A590" s="4"/>
      <c r="B590" s="1"/>
      <c r="C590" s="1"/>
      <c r="D590" s="1"/>
      <c r="E590" s="1"/>
      <c r="F590" s="1"/>
      <c r="G590" s="1"/>
      <c r="H590" s="1"/>
      <c r="I590" s="1"/>
      <c r="J590" s="1"/>
      <c r="K590" s="1"/>
      <c r="L590" s="1"/>
      <c r="M590" s="1"/>
      <c r="N590" s="1"/>
      <c r="O590" s="1"/>
      <c r="P590" s="1"/>
      <c r="Q590" s="6"/>
    </row>
    <row r="591" spans="1:17" x14ac:dyDescent="0.25">
      <c r="A591" s="4"/>
      <c r="B591" s="1"/>
      <c r="C591" s="1"/>
      <c r="D591" s="1"/>
      <c r="E591" s="1"/>
      <c r="F591" s="1"/>
      <c r="G591" s="1"/>
      <c r="H591" s="1"/>
      <c r="I591" s="1"/>
      <c r="J591" s="1"/>
      <c r="K591" s="1"/>
      <c r="L591" s="1"/>
      <c r="M591" s="1"/>
      <c r="N591" s="1"/>
      <c r="O591" s="1"/>
      <c r="P591" s="1"/>
      <c r="Q591" s="6"/>
    </row>
    <row r="592" spans="1:17" x14ac:dyDescent="0.25">
      <c r="A592" s="4"/>
      <c r="B592" s="1"/>
      <c r="C592" s="1"/>
      <c r="D592" s="1"/>
      <c r="E592" s="1"/>
      <c r="F592" s="1"/>
      <c r="G592" s="1"/>
      <c r="H592" s="1"/>
      <c r="I592" s="1"/>
      <c r="J592" s="1"/>
      <c r="K592" s="1"/>
      <c r="L592" s="1"/>
      <c r="M592" s="1"/>
      <c r="N592" s="1"/>
      <c r="O592" s="1"/>
      <c r="P592" s="1"/>
      <c r="Q592" s="6"/>
    </row>
    <row r="593" spans="1:17" x14ac:dyDescent="0.25">
      <c r="A593" s="4"/>
      <c r="B593" s="1"/>
      <c r="C593" s="1"/>
      <c r="D593" s="1"/>
      <c r="E593" s="1"/>
      <c r="F593" s="1"/>
      <c r="G593" s="1"/>
      <c r="H593" s="1"/>
      <c r="I593" s="1"/>
      <c r="J593" s="1"/>
      <c r="K593" s="1"/>
      <c r="L593" s="1"/>
      <c r="M593" s="1"/>
      <c r="N593" s="1"/>
      <c r="O593" s="1"/>
      <c r="P593" s="1"/>
      <c r="Q593" s="6"/>
    </row>
    <row r="594" spans="1:17" x14ac:dyDescent="0.25">
      <c r="A594" s="4"/>
      <c r="B594" s="1"/>
      <c r="C594" s="1"/>
      <c r="D594" s="1"/>
      <c r="E594" s="1"/>
      <c r="F594" s="1"/>
      <c r="G594" s="1"/>
      <c r="H594" s="1"/>
      <c r="I594" s="1"/>
      <c r="J594" s="1"/>
      <c r="K594" s="1"/>
      <c r="L594" s="1"/>
      <c r="M594" s="1"/>
      <c r="N594" s="1"/>
      <c r="O594" s="1"/>
      <c r="P594" s="1"/>
      <c r="Q594" s="6"/>
    </row>
    <row r="595" spans="1:17" x14ac:dyDescent="0.25">
      <c r="A595" s="4"/>
      <c r="B595" s="1"/>
      <c r="C595" s="1"/>
      <c r="D595" s="1"/>
      <c r="E595" s="1"/>
      <c r="F595" s="1"/>
      <c r="G595" s="1"/>
      <c r="H595" s="1"/>
      <c r="I595" s="1"/>
      <c r="J595" s="1"/>
      <c r="K595" s="1"/>
      <c r="L595" s="1"/>
      <c r="M595" s="1"/>
      <c r="N595" s="1"/>
      <c r="O595" s="1"/>
      <c r="P595" s="1"/>
      <c r="Q595" s="6"/>
    </row>
    <row r="596" spans="1:17" x14ac:dyDescent="0.25">
      <c r="A596" s="4"/>
      <c r="B596" s="1"/>
      <c r="C596" s="1"/>
      <c r="D596" s="1"/>
      <c r="E596" s="1"/>
      <c r="F596" s="1"/>
      <c r="G596" s="1"/>
      <c r="H596" s="1"/>
      <c r="I596" s="1"/>
      <c r="J596" s="1"/>
      <c r="K596" s="1"/>
      <c r="L596" s="1"/>
      <c r="M596" s="1"/>
      <c r="N596" s="1"/>
      <c r="O596" s="1"/>
      <c r="P596" s="1"/>
      <c r="Q596" s="6"/>
    </row>
    <row r="597" spans="1:17" x14ac:dyDescent="0.25">
      <c r="A597" s="4"/>
      <c r="B597" s="1"/>
      <c r="C597" s="1"/>
      <c r="D597" s="1"/>
      <c r="E597" s="1"/>
      <c r="F597" s="1"/>
      <c r="G597" s="1"/>
      <c r="H597" s="1"/>
      <c r="I597" s="1"/>
      <c r="J597" s="1"/>
      <c r="K597" s="1"/>
      <c r="L597" s="1"/>
      <c r="M597" s="1"/>
      <c r="N597" s="1"/>
      <c r="O597" s="1"/>
      <c r="P597" s="1"/>
      <c r="Q597" s="6"/>
    </row>
    <row r="598" spans="1:17" x14ac:dyDescent="0.25">
      <c r="A598" s="4"/>
      <c r="B598" s="1"/>
      <c r="C598" s="1"/>
      <c r="D598" s="1"/>
      <c r="E598" s="1"/>
      <c r="F598" s="1"/>
      <c r="G598" s="1"/>
      <c r="H598" s="1"/>
      <c r="I598" s="1"/>
      <c r="J598" s="1"/>
      <c r="K598" s="1"/>
      <c r="L598" s="1"/>
      <c r="M598" s="1"/>
      <c r="N598" s="1"/>
      <c r="O598" s="1"/>
      <c r="P598" s="1"/>
      <c r="Q598" s="6"/>
    </row>
    <row r="599" spans="1:17" x14ac:dyDescent="0.25">
      <c r="A599" s="4"/>
      <c r="B599" s="1"/>
      <c r="C599" s="1"/>
      <c r="D599" s="1"/>
      <c r="E599" s="1"/>
      <c r="F599" s="1"/>
      <c r="G599" s="1"/>
      <c r="H599" s="1"/>
      <c r="I599" s="1"/>
      <c r="J599" s="1"/>
      <c r="K599" s="1"/>
      <c r="L599" s="1"/>
      <c r="M599" s="1"/>
      <c r="N599" s="1"/>
      <c r="O599" s="1"/>
      <c r="P599" s="1"/>
      <c r="Q599" s="6"/>
    </row>
    <row r="600" spans="1:17" x14ac:dyDescent="0.25">
      <c r="A600" s="4"/>
      <c r="B600" s="1"/>
      <c r="C600" s="1"/>
      <c r="D600" s="1"/>
      <c r="E600" s="1"/>
      <c r="F600" s="1"/>
      <c r="G600" s="1"/>
      <c r="H600" s="1"/>
      <c r="I600" s="1"/>
      <c r="J600" s="1"/>
      <c r="K600" s="1"/>
      <c r="L600" s="1"/>
      <c r="M600" s="1"/>
      <c r="N600" s="1"/>
      <c r="O600" s="1"/>
      <c r="P600" s="1"/>
      <c r="Q600" s="6"/>
    </row>
    <row r="601" spans="1:17" x14ac:dyDescent="0.25">
      <c r="A601" s="4"/>
      <c r="B601" s="1"/>
      <c r="C601" s="1"/>
      <c r="D601" s="1"/>
      <c r="E601" s="1"/>
      <c r="F601" s="1"/>
      <c r="G601" s="1"/>
      <c r="H601" s="1"/>
      <c r="I601" s="1"/>
      <c r="J601" s="1"/>
      <c r="K601" s="1"/>
      <c r="L601" s="1"/>
      <c r="M601" s="1"/>
      <c r="N601" s="1"/>
      <c r="O601" s="1"/>
      <c r="P601" s="1"/>
      <c r="Q601" s="6"/>
    </row>
    <row r="602" spans="1:17" x14ac:dyDescent="0.25">
      <c r="A602" s="4"/>
      <c r="B602" s="1"/>
      <c r="C602" s="1"/>
      <c r="D602" s="1"/>
      <c r="E602" s="1"/>
      <c r="F602" s="1"/>
      <c r="G602" s="1"/>
      <c r="H602" s="1"/>
      <c r="I602" s="1"/>
      <c r="J602" s="1"/>
      <c r="K602" s="1"/>
      <c r="L602" s="1"/>
      <c r="M602" s="1"/>
      <c r="N602" s="1"/>
      <c r="O602" s="1"/>
      <c r="P602" s="1"/>
      <c r="Q602" s="6"/>
    </row>
    <row r="603" spans="1:17" x14ac:dyDescent="0.25">
      <c r="A603" s="4"/>
      <c r="B603" s="1"/>
      <c r="C603" s="1"/>
      <c r="D603" s="1"/>
      <c r="E603" s="1"/>
      <c r="F603" s="1"/>
      <c r="G603" s="1"/>
      <c r="H603" s="1"/>
      <c r="I603" s="1"/>
      <c r="J603" s="1"/>
      <c r="K603" s="1"/>
      <c r="L603" s="1"/>
      <c r="M603" s="1"/>
      <c r="N603" s="1"/>
      <c r="O603" s="1"/>
      <c r="P603" s="1"/>
      <c r="Q603" s="6"/>
    </row>
    <row r="604" spans="1:17" x14ac:dyDescent="0.25">
      <c r="A604" s="4"/>
      <c r="B604" s="1"/>
      <c r="C604" s="1"/>
      <c r="D604" s="1"/>
      <c r="E604" s="1"/>
      <c r="F604" s="1"/>
      <c r="G604" s="1"/>
      <c r="H604" s="1"/>
      <c r="I604" s="1"/>
      <c r="J604" s="1"/>
      <c r="K604" s="1"/>
      <c r="L604" s="1"/>
      <c r="M604" s="1"/>
      <c r="N604" s="1"/>
      <c r="O604" s="1"/>
      <c r="P604" s="1"/>
      <c r="Q604" s="6"/>
    </row>
    <row r="605" spans="1:17" x14ac:dyDescent="0.25">
      <c r="A605" s="4"/>
      <c r="B605" s="1"/>
      <c r="C605" s="1"/>
      <c r="D605" s="1"/>
      <c r="E605" s="1"/>
      <c r="F605" s="1"/>
      <c r="G605" s="1"/>
      <c r="H605" s="1"/>
      <c r="I605" s="1"/>
      <c r="J605" s="1"/>
      <c r="K605" s="1"/>
      <c r="L605" s="1"/>
      <c r="M605" s="1"/>
      <c r="N605" s="1"/>
      <c r="O605" s="1"/>
      <c r="P605" s="1"/>
      <c r="Q605" s="6"/>
    </row>
    <row r="606" spans="1:17" x14ac:dyDescent="0.25">
      <c r="A606" s="4"/>
      <c r="B606" s="1"/>
      <c r="C606" s="1"/>
      <c r="D606" s="1"/>
      <c r="E606" s="1"/>
      <c r="F606" s="1"/>
      <c r="G606" s="1"/>
      <c r="H606" s="1"/>
      <c r="I606" s="1"/>
      <c r="J606" s="1"/>
      <c r="K606" s="1"/>
      <c r="L606" s="1"/>
      <c r="M606" s="1"/>
      <c r="N606" s="1"/>
      <c r="O606" s="1"/>
      <c r="P606" s="1"/>
      <c r="Q606" s="6"/>
    </row>
    <row r="607" spans="1:17" x14ac:dyDescent="0.25">
      <c r="A607" s="4"/>
      <c r="B607" s="1"/>
      <c r="C607" s="1"/>
      <c r="D607" s="1"/>
      <c r="E607" s="1"/>
      <c r="F607" s="1"/>
      <c r="G607" s="1"/>
      <c r="H607" s="1"/>
      <c r="I607" s="1"/>
      <c r="J607" s="1"/>
      <c r="K607" s="1"/>
      <c r="L607" s="1"/>
      <c r="M607" s="1"/>
      <c r="N607" s="1"/>
      <c r="O607" s="1"/>
      <c r="P607" s="1"/>
      <c r="Q607" s="6"/>
    </row>
    <row r="608" spans="1:17" x14ac:dyDescent="0.25">
      <c r="A608" s="4"/>
      <c r="B608" s="1"/>
      <c r="C608" s="1"/>
      <c r="D608" s="1"/>
      <c r="E608" s="1"/>
      <c r="F608" s="1"/>
      <c r="G608" s="1"/>
      <c r="H608" s="1"/>
      <c r="I608" s="1"/>
      <c r="J608" s="1"/>
      <c r="K608" s="1"/>
      <c r="L608" s="1"/>
      <c r="M608" s="1"/>
      <c r="N608" s="1"/>
      <c r="O608" s="1"/>
      <c r="P608" s="1"/>
      <c r="Q608" s="6"/>
    </row>
    <row r="609" spans="1:17" x14ac:dyDescent="0.25">
      <c r="A609" s="4"/>
      <c r="B609" s="1"/>
      <c r="C609" s="1"/>
      <c r="D609" s="1"/>
      <c r="E609" s="1"/>
      <c r="F609" s="1"/>
      <c r="G609" s="1"/>
      <c r="H609" s="1"/>
      <c r="I609" s="1"/>
      <c r="J609" s="1"/>
      <c r="K609" s="1"/>
      <c r="L609" s="1"/>
      <c r="M609" s="1"/>
      <c r="N609" s="1"/>
      <c r="O609" s="1"/>
      <c r="P609" s="1"/>
      <c r="Q609" s="6"/>
    </row>
    <row r="610" spans="1:17" x14ac:dyDescent="0.25">
      <c r="A610" s="4"/>
      <c r="B610" s="1"/>
      <c r="C610" s="1"/>
      <c r="D610" s="1"/>
      <c r="E610" s="1"/>
      <c r="F610" s="1"/>
      <c r="G610" s="1"/>
      <c r="H610" s="1"/>
      <c r="I610" s="1"/>
      <c r="J610" s="1"/>
      <c r="K610" s="1"/>
      <c r="L610" s="1"/>
      <c r="M610" s="1"/>
      <c r="N610" s="1"/>
      <c r="O610" s="1"/>
      <c r="P610" s="1"/>
      <c r="Q610" s="6"/>
    </row>
    <row r="611" spans="1:17" x14ac:dyDescent="0.25">
      <c r="A611" s="4"/>
      <c r="B611" s="1"/>
      <c r="C611" s="1"/>
      <c r="D611" s="1"/>
      <c r="E611" s="1"/>
      <c r="F611" s="1"/>
      <c r="G611" s="1"/>
      <c r="H611" s="1"/>
      <c r="I611" s="1"/>
      <c r="J611" s="1"/>
      <c r="K611" s="1"/>
      <c r="L611" s="1"/>
      <c r="M611" s="1"/>
      <c r="N611" s="1"/>
      <c r="O611" s="1"/>
      <c r="P611" s="1"/>
      <c r="Q611" s="6"/>
    </row>
    <row r="612" spans="1:17" x14ac:dyDescent="0.25">
      <c r="A612" s="4"/>
      <c r="B612" s="1"/>
      <c r="C612" s="1"/>
      <c r="D612" s="1"/>
      <c r="E612" s="1"/>
      <c r="F612" s="1"/>
      <c r="G612" s="1"/>
      <c r="H612" s="1"/>
      <c r="I612" s="1"/>
      <c r="J612" s="1"/>
      <c r="K612" s="1"/>
      <c r="L612" s="1"/>
      <c r="M612" s="1"/>
      <c r="N612" s="1"/>
      <c r="O612" s="1"/>
      <c r="P612" s="1"/>
      <c r="Q612" s="6"/>
    </row>
    <row r="613" spans="1:17" x14ac:dyDescent="0.25">
      <c r="A613" s="4"/>
      <c r="B613" s="1"/>
      <c r="C613" s="1"/>
      <c r="D613" s="1"/>
      <c r="E613" s="1"/>
      <c r="F613" s="1"/>
      <c r="G613" s="1"/>
      <c r="H613" s="1"/>
      <c r="I613" s="1"/>
      <c r="J613" s="1"/>
      <c r="K613" s="1"/>
      <c r="L613" s="1"/>
      <c r="M613" s="1"/>
      <c r="N613" s="1"/>
      <c r="O613" s="1"/>
      <c r="P613" s="1"/>
      <c r="Q613" s="6"/>
    </row>
    <row r="614" spans="1:17" x14ac:dyDescent="0.25">
      <c r="A614" s="4"/>
      <c r="B614" s="1"/>
      <c r="C614" s="1"/>
      <c r="D614" s="1"/>
      <c r="E614" s="1"/>
      <c r="F614" s="1"/>
      <c r="G614" s="1"/>
      <c r="H614" s="1"/>
      <c r="I614" s="1"/>
      <c r="J614" s="1"/>
      <c r="K614" s="1"/>
      <c r="L614" s="1"/>
      <c r="M614" s="1"/>
      <c r="N614" s="1"/>
      <c r="O614" s="1"/>
      <c r="P614" s="1"/>
      <c r="Q614" s="6"/>
    </row>
    <row r="615" spans="1:17" x14ac:dyDescent="0.25">
      <c r="A615" s="4"/>
      <c r="B615" s="1"/>
      <c r="C615" s="1"/>
      <c r="D615" s="1"/>
      <c r="E615" s="1"/>
      <c r="F615" s="1"/>
      <c r="G615" s="1"/>
      <c r="H615" s="1"/>
      <c r="I615" s="1"/>
      <c r="J615" s="1"/>
      <c r="K615" s="1"/>
      <c r="L615" s="1"/>
      <c r="M615" s="1"/>
      <c r="N615" s="1"/>
      <c r="O615" s="1"/>
      <c r="P615" s="1"/>
      <c r="Q615" s="6"/>
    </row>
    <row r="616" spans="1:17" x14ac:dyDescent="0.25">
      <c r="A616" s="4"/>
      <c r="B616" s="1"/>
      <c r="C616" s="1"/>
      <c r="D616" s="1"/>
      <c r="E616" s="1"/>
      <c r="F616" s="1"/>
      <c r="G616" s="1"/>
      <c r="H616" s="1"/>
      <c r="I616" s="1"/>
      <c r="J616" s="1"/>
      <c r="K616" s="1"/>
      <c r="L616" s="1"/>
      <c r="M616" s="1"/>
      <c r="N616" s="1"/>
      <c r="O616" s="1"/>
      <c r="P616" s="1"/>
      <c r="Q616" s="6"/>
    </row>
    <row r="617" spans="1:17" x14ac:dyDescent="0.25">
      <c r="A617" s="4"/>
      <c r="B617" s="1"/>
      <c r="C617" s="1"/>
      <c r="D617" s="1"/>
      <c r="E617" s="1"/>
      <c r="F617" s="1"/>
      <c r="G617" s="1"/>
      <c r="H617" s="1"/>
      <c r="I617" s="1"/>
      <c r="J617" s="1"/>
      <c r="K617" s="1"/>
      <c r="L617" s="1"/>
      <c r="M617" s="1"/>
      <c r="N617" s="1"/>
      <c r="O617" s="1"/>
      <c r="P617" s="1"/>
      <c r="Q617" s="6"/>
    </row>
    <row r="618" spans="1:17" x14ac:dyDescent="0.25">
      <c r="A618" s="4"/>
      <c r="B618" s="1"/>
      <c r="C618" s="1"/>
      <c r="D618" s="1"/>
      <c r="E618" s="1"/>
      <c r="F618" s="1"/>
      <c r="G618" s="1"/>
      <c r="H618" s="1"/>
      <c r="I618" s="1"/>
      <c r="J618" s="1"/>
      <c r="K618" s="1"/>
      <c r="L618" s="1"/>
      <c r="M618" s="1"/>
      <c r="N618" s="1"/>
      <c r="O618" s="1"/>
      <c r="P618" s="1"/>
      <c r="Q618" s="6"/>
    </row>
    <row r="619" spans="1:17" x14ac:dyDescent="0.25">
      <c r="A619" s="4"/>
      <c r="B619" s="1"/>
      <c r="C619" s="1"/>
      <c r="D619" s="1"/>
      <c r="E619" s="1"/>
      <c r="F619" s="1"/>
      <c r="G619" s="1"/>
      <c r="H619" s="1"/>
      <c r="I619" s="1"/>
      <c r="J619" s="1"/>
      <c r="K619" s="1"/>
      <c r="L619" s="1"/>
      <c r="M619" s="1"/>
      <c r="N619" s="1"/>
      <c r="O619" s="1"/>
      <c r="P619" s="1"/>
      <c r="Q619" s="6"/>
    </row>
    <row r="620" spans="1:17" x14ac:dyDescent="0.25">
      <c r="A620" s="4"/>
      <c r="B620" s="1"/>
      <c r="C620" s="1"/>
      <c r="D620" s="1"/>
      <c r="E620" s="1"/>
      <c r="F620" s="1"/>
      <c r="G620" s="1"/>
      <c r="H620" s="1"/>
      <c r="I620" s="1"/>
      <c r="J620" s="1"/>
      <c r="K620" s="1"/>
      <c r="L620" s="1"/>
      <c r="M620" s="1"/>
      <c r="N620" s="1"/>
      <c r="O620" s="1"/>
      <c r="P620" s="1"/>
      <c r="Q620" s="6"/>
    </row>
    <row r="621" spans="1:17" x14ac:dyDescent="0.25">
      <c r="A621" s="4"/>
      <c r="B621" s="1"/>
      <c r="C621" s="1"/>
      <c r="D621" s="1"/>
      <c r="E621" s="1"/>
      <c r="F621" s="1"/>
      <c r="G621" s="1"/>
      <c r="H621" s="1"/>
      <c r="I621" s="1"/>
      <c r="J621" s="1"/>
      <c r="K621" s="1"/>
      <c r="L621" s="1"/>
      <c r="M621" s="1"/>
      <c r="N621" s="1"/>
      <c r="O621" s="1"/>
      <c r="P621" s="1"/>
      <c r="Q621" s="6"/>
    </row>
    <row r="622" spans="1:17" x14ac:dyDescent="0.25">
      <c r="A622" s="4"/>
      <c r="B622" s="1"/>
      <c r="C622" s="1"/>
      <c r="D622" s="1"/>
      <c r="E622" s="1"/>
      <c r="F622" s="1"/>
      <c r="G622" s="1"/>
      <c r="H622" s="1"/>
      <c r="I622" s="1"/>
      <c r="J622" s="1"/>
      <c r="K622" s="1"/>
      <c r="L622" s="1"/>
      <c r="M622" s="1"/>
      <c r="N622" s="1"/>
      <c r="O622" s="1"/>
      <c r="P622" s="1"/>
      <c r="Q622" s="6"/>
    </row>
    <row r="623" spans="1:17" x14ac:dyDescent="0.25">
      <c r="A623" s="4"/>
      <c r="B623" s="1"/>
      <c r="C623" s="1"/>
      <c r="D623" s="1"/>
      <c r="E623" s="1"/>
      <c r="F623" s="1"/>
      <c r="G623" s="1"/>
      <c r="H623" s="1"/>
      <c r="I623" s="1"/>
      <c r="J623" s="1"/>
      <c r="K623" s="1"/>
      <c r="L623" s="1"/>
      <c r="M623" s="1"/>
      <c r="N623" s="1"/>
      <c r="O623" s="1"/>
      <c r="P623" s="1"/>
      <c r="Q623" s="6"/>
    </row>
    <row r="624" spans="1:17" x14ac:dyDescent="0.25">
      <c r="A624" s="4"/>
      <c r="B624" s="1"/>
      <c r="C624" s="1"/>
      <c r="D624" s="1"/>
      <c r="E624" s="1"/>
      <c r="F624" s="1"/>
      <c r="G624" s="1"/>
      <c r="H624" s="1"/>
      <c r="I624" s="1"/>
      <c r="J624" s="1"/>
      <c r="K624" s="1"/>
      <c r="L624" s="1"/>
      <c r="M624" s="1"/>
      <c r="N624" s="1"/>
      <c r="O624" s="1"/>
      <c r="P624" s="1"/>
      <c r="Q624" s="6"/>
    </row>
    <row r="625" spans="1:17" x14ac:dyDescent="0.25">
      <c r="A625" s="4"/>
      <c r="B625" s="1"/>
      <c r="C625" s="1"/>
      <c r="D625" s="1"/>
      <c r="E625" s="1"/>
      <c r="F625" s="1"/>
      <c r="G625" s="1"/>
      <c r="H625" s="1"/>
      <c r="I625" s="1"/>
      <c r="J625" s="1"/>
      <c r="K625" s="1"/>
      <c r="L625" s="1"/>
      <c r="M625" s="1"/>
      <c r="N625" s="1"/>
      <c r="O625" s="1"/>
      <c r="P625" s="1"/>
      <c r="Q625" s="6"/>
    </row>
    <row r="626" spans="1:17" x14ac:dyDescent="0.25">
      <c r="A626" s="4"/>
      <c r="B626" s="1"/>
      <c r="C626" s="1"/>
      <c r="D626" s="1"/>
      <c r="E626" s="1"/>
      <c r="F626" s="1"/>
      <c r="G626" s="1"/>
      <c r="H626" s="1"/>
      <c r="I626" s="1"/>
      <c r="J626" s="1"/>
      <c r="K626" s="1"/>
      <c r="L626" s="1"/>
      <c r="M626" s="1"/>
      <c r="N626" s="1"/>
      <c r="O626" s="1"/>
      <c r="P626" s="1"/>
      <c r="Q626" s="6"/>
    </row>
    <row r="627" spans="1:17" x14ac:dyDescent="0.25">
      <c r="A627" s="4"/>
      <c r="B627" s="1"/>
      <c r="C627" s="1"/>
      <c r="D627" s="1"/>
      <c r="E627" s="1"/>
      <c r="F627" s="1"/>
      <c r="G627" s="1"/>
      <c r="H627" s="1"/>
      <c r="I627" s="1"/>
      <c r="J627" s="1"/>
      <c r="K627" s="1"/>
      <c r="L627" s="1"/>
      <c r="M627" s="1"/>
      <c r="N627" s="1"/>
      <c r="O627" s="1"/>
      <c r="P627" s="1"/>
      <c r="Q627" s="6"/>
    </row>
    <row r="628" spans="1:17" x14ac:dyDescent="0.25">
      <c r="A628" s="4"/>
      <c r="B628" s="1"/>
      <c r="C628" s="1"/>
      <c r="D628" s="1"/>
      <c r="E628" s="1"/>
      <c r="F628" s="1"/>
      <c r="G628" s="1"/>
      <c r="H628" s="1"/>
      <c r="I628" s="1"/>
      <c r="J628" s="1"/>
      <c r="K628" s="1"/>
      <c r="L628" s="1"/>
      <c r="M628" s="1"/>
      <c r="N628" s="1"/>
      <c r="O628" s="1"/>
      <c r="P628" s="1"/>
      <c r="Q628" s="6"/>
    </row>
    <row r="629" spans="1:17" x14ac:dyDescent="0.25">
      <c r="A629" s="4"/>
      <c r="B629" s="1"/>
      <c r="C629" s="1"/>
      <c r="D629" s="1"/>
      <c r="E629" s="1"/>
      <c r="F629" s="1"/>
      <c r="G629" s="1"/>
      <c r="H629" s="1"/>
      <c r="I629" s="1"/>
      <c r="J629" s="1"/>
      <c r="K629" s="1"/>
      <c r="L629" s="1"/>
      <c r="M629" s="1"/>
      <c r="N629" s="1"/>
      <c r="O629" s="1"/>
      <c r="P629" s="1"/>
      <c r="Q629" s="6"/>
    </row>
    <row r="630" spans="1:17" x14ac:dyDescent="0.25">
      <c r="A630" s="4"/>
      <c r="B630" s="1"/>
      <c r="C630" s="1"/>
      <c r="D630" s="1"/>
      <c r="E630" s="1"/>
      <c r="F630" s="1"/>
      <c r="G630" s="1"/>
      <c r="H630" s="1"/>
      <c r="I630" s="1"/>
      <c r="J630" s="1"/>
      <c r="K630" s="1"/>
      <c r="L630" s="1"/>
      <c r="M630" s="1"/>
      <c r="N630" s="1"/>
      <c r="O630" s="1"/>
      <c r="P630" s="1"/>
      <c r="Q630" s="6"/>
    </row>
    <row r="631" spans="1:17" x14ac:dyDescent="0.25">
      <c r="A631" s="4"/>
      <c r="B631" s="1"/>
      <c r="C631" s="1"/>
      <c r="D631" s="1"/>
      <c r="E631" s="1"/>
      <c r="F631" s="1"/>
      <c r="G631" s="1"/>
      <c r="H631" s="1"/>
      <c r="I631" s="1"/>
      <c r="J631" s="1"/>
      <c r="K631" s="1"/>
      <c r="L631" s="1"/>
      <c r="M631" s="1"/>
      <c r="N631" s="1"/>
      <c r="O631" s="1"/>
      <c r="P631" s="1"/>
      <c r="Q631" s="6"/>
    </row>
    <row r="632" spans="1:17" x14ac:dyDescent="0.25">
      <c r="A632" s="4"/>
      <c r="B632" s="1"/>
      <c r="C632" s="1"/>
      <c r="D632" s="1"/>
      <c r="E632" s="1"/>
      <c r="F632" s="1"/>
      <c r="G632" s="1"/>
      <c r="H632" s="1"/>
      <c r="I632" s="1"/>
      <c r="J632" s="1"/>
      <c r="K632" s="1"/>
      <c r="L632" s="1"/>
      <c r="M632" s="1"/>
      <c r="N632" s="1"/>
      <c r="O632" s="1"/>
      <c r="P632" s="1"/>
      <c r="Q632" s="6"/>
    </row>
    <row r="633" spans="1:17" x14ac:dyDescent="0.25">
      <c r="A633" s="4"/>
      <c r="B633" s="1"/>
      <c r="C633" s="1"/>
      <c r="D633" s="1"/>
      <c r="E633" s="1"/>
      <c r="F633" s="1"/>
      <c r="G633" s="1"/>
      <c r="H633" s="1"/>
      <c r="I633" s="1"/>
      <c r="J633" s="1"/>
      <c r="K633" s="1"/>
      <c r="L633" s="1"/>
      <c r="M633" s="1"/>
      <c r="N633" s="1"/>
      <c r="O633" s="1"/>
      <c r="P633" s="1"/>
      <c r="Q633" s="6"/>
    </row>
    <row r="634" spans="1:17" x14ac:dyDescent="0.25">
      <c r="A634" s="4"/>
      <c r="B634" s="1"/>
      <c r="C634" s="1"/>
      <c r="D634" s="1"/>
      <c r="E634" s="1"/>
      <c r="F634" s="1"/>
      <c r="G634" s="1"/>
      <c r="H634" s="1"/>
      <c r="I634" s="1"/>
      <c r="J634" s="1"/>
      <c r="K634" s="1"/>
      <c r="L634" s="1"/>
      <c r="M634" s="1"/>
      <c r="N634" s="1"/>
      <c r="O634" s="1"/>
      <c r="P634" s="1"/>
      <c r="Q634" s="6"/>
    </row>
    <row r="635" spans="1:17" x14ac:dyDescent="0.25">
      <c r="A635" s="4"/>
      <c r="B635" s="1"/>
      <c r="C635" s="1"/>
      <c r="D635" s="1"/>
      <c r="E635" s="1"/>
      <c r="F635" s="1"/>
      <c r="G635" s="1"/>
      <c r="H635" s="1"/>
      <c r="I635" s="1"/>
      <c r="J635" s="1"/>
      <c r="K635" s="1"/>
      <c r="L635" s="1"/>
      <c r="M635" s="1"/>
      <c r="N635" s="1"/>
      <c r="O635" s="1"/>
      <c r="P635" s="1"/>
      <c r="Q635" s="6"/>
    </row>
    <row r="636" spans="1:17" x14ac:dyDescent="0.25">
      <c r="A636" s="4"/>
      <c r="B636" s="1"/>
      <c r="C636" s="1"/>
      <c r="D636" s="1"/>
      <c r="E636" s="1"/>
      <c r="F636" s="1"/>
      <c r="G636" s="1"/>
      <c r="H636" s="1"/>
      <c r="I636" s="1"/>
      <c r="J636" s="1"/>
      <c r="K636" s="1"/>
      <c r="L636" s="1"/>
      <c r="M636" s="1"/>
      <c r="N636" s="1"/>
      <c r="O636" s="1"/>
      <c r="P636" s="1"/>
      <c r="Q636" s="6"/>
    </row>
    <row r="637" spans="1:17" x14ac:dyDescent="0.25">
      <c r="A637" s="4"/>
      <c r="B637" s="1"/>
      <c r="C637" s="1"/>
      <c r="D637" s="1"/>
      <c r="E637" s="1"/>
      <c r="F637" s="1"/>
      <c r="G637" s="1"/>
      <c r="H637" s="1"/>
      <c r="I637" s="1"/>
      <c r="J637" s="1"/>
      <c r="K637" s="1"/>
      <c r="L637" s="1"/>
      <c r="M637" s="1"/>
      <c r="N637" s="1"/>
      <c r="O637" s="1"/>
      <c r="P637" s="1"/>
      <c r="Q637" s="6"/>
    </row>
    <row r="638" spans="1:17" x14ac:dyDescent="0.25">
      <c r="A638" s="4"/>
      <c r="B638" s="1"/>
      <c r="C638" s="1"/>
      <c r="D638" s="1"/>
      <c r="E638" s="1"/>
      <c r="F638" s="1"/>
      <c r="G638" s="1"/>
      <c r="H638" s="1"/>
      <c r="I638" s="1"/>
      <c r="J638" s="1"/>
      <c r="K638" s="1"/>
      <c r="L638" s="1"/>
      <c r="M638" s="1"/>
      <c r="N638" s="1"/>
      <c r="O638" s="1"/>
      <c r="P638" s="1"/>
      <c r="Q638" s="6"/>
    </row>
    <row r="639" spans="1:17" x14ac:dyDescent="0.25">
      <c r="A639" s="4"/>
      <c r="B639" s="1"/>
      <c r="C639" s="1"/>
      <c r="D639" s="1"/>
      <c r="E639" s="1"/>
      <c r="F639" s="1"/>
      <c r="G639" s="1"/>
      <c r="H639" s="1"/>
      <c r="I639" s="1"/>
      <c r="J639" s="1"/>
      <c r="K639" s="1"/>
      <c r="L639" s="1"/>
      <c r="M639" s="1"/>
      <c r="N639" s="1"/>
      <c r="O639" s="1"/>
      <c r="P639" s="1"/>
      <c r="Q639" s="6"/>
    </row>
    <row r="640" spans="1:17" x14ac:dyDescent="0.25">
      <c r="A640" s="4"/>
      <c r="B640" s="1"/>
      <c r="C640" s="1"/>
      <c r="D640" s="1"/>
      <c r="E640" s="1"/>
      <c r="F640" s="1"/>
      <c r="G640" s="1"/>
      <c r="H640" s="1"/>
      <c r="I640" s="1"/>
      <c r="J640" s="1"/>
      <c r="K640" s="1"/>
      <c r="L640" s="1"/>
      <c r="M640" s="1"/>
      <c r="N640" s="1"/>
      <c r="O640" s="1"/>
      <c r="P640" s="1"/>
      <c r="Q640" s="6"/>
    </row>
    <row r="641" spans="1:17" x14ac:dyDescent="0.25">
      <c r="A641" s="4"/>
      <c r="B641" s="1"/>
      <c r="C641" s="1"/>
      <c r="D641" s="1"/>
      <c r="E641" s="1"/>
      <c r="F641" s="1"/>
      <c r="G641" s="1"/>
      <c r="H641" s="1"/>
      <c r="I641" s="1"/>
      <c r="J641" s="1"/>
      <c r="K641" s="1"/>
      <c r="L641" s="1"/>
      <c r="M641" s="1"/>
      <c r="N641" s="1"/>
      <c r="O641" s="1"/>
      <c r="P641" s="1"/>
      <c r="Q641" s="6"/>
    </row>
    <row r="642" spans="1:17" x14ac:dyDescent="0.25">
      <c r="A642" s="4"/>
      <c r="B642" s="1"/>
      <c r="C642" s="1"/>
      <c r="D642" s="1"/>
      <c r="E642" s="1"/>
      <c r="F642" s="1"/>
      <c r="G642" s="1"/>
      <c r="H642" s="1"/>
      <c r="I642" s="1"/>
      <c r="J642" s="1"/>
      <c r="K642" s="1"/>
      <c r="L642" s="1"/>
      <c r="M642" s="1"/>
      <c r="N642" s="1"/>
      <c r="O642" s="1"/>
      <c r="P642" s="1"/>
      <c r="Q642" s="6"/>
    </row>
    <row r="643" spans="1:17" x14ac:dyDescent="0.25">
      <c r="A643" s="4"/>
      <c r="B643" s="1"/>
      <c r="C643" s="1"/>
      <c r="D643" s="1"/>
      <c r="E643" s="1"/>
      <c r="F643" s="1"/>
      <c r="G643" s="1"/>
      <c r="H643" s="1"/>
      <c r="I643" s="1"/>
      <c r="J643" s="1"/>
      <c r="K643" s="1"/>
      <c r="L643" s="1"/>
      <c r="M643" s="1"/>
      <c r="N643" s="1"/>
      <c r="O643" s="1"/>
      <c r="P643" s="1"/>
      <c r="Q643" s="6"/>
    </row>
    <row r="644" spans="1:17" x14ac:dyDescent="0.25">
      <c r="A644" s="4"/>
      <c r="B644" s="1"/>
      <c r="C644" s="1"/>
      <c r="D644" s="1"/>
      <c r="E644" s="1"/>
      <c r="F644" s="1"/>
      <c r="G644" s="1"/>
      <c r="H644" s="1"/>
      <c r="I644" s="1"/>
      <c r="J644" s="1"/>
      <c r="K644" s="1"/>
      <c r="L644" s="1"/>
      <c r="M644" s="1"/>
      <c r="N644" s="1"/>
      <c r="O644" s="1"/>
      <c r="P644" s="1"/>
      <c r="Q644" s="6"/>
    </row>
    <row r="645" spans="1:17" x14ac:dyDescent="0.25">
      <c r="A645" s="4"/>
      <c r="B645" s="1"/>
      <c r="C645" s="1"/>
      <c r="D645" s="1"/>
      <c r="E645" s="1"/>
      <c r="F645" s="1"/>
      <c r="G645" s="1"/>
      <c r="H645" s="1"/>
      <c r="I645" s="1"/>
      <c r="J645" s="1"/>
      <c r="K645" s="1"/>
      <c r="L645" s="1"/>
      <c r="M645" s="1"/>
      <c r="N645" s="1"/>
      <c r="O645" s="1"/>
      <c r="P645" s="1"/>
      <c r="Q645" s="6"/>
    </row>
    <row r="646" spans="1:17" x14ac:dyDescent="0.25">
      <c r="A646" s="4"/>
      <c r="B646" s="1"/>
      <c r="C646" s="1"/>
      <c r="D646" s="1"/>
      <c r="E646" s="1"/>
      <c r="F646" s="1"/>
      <c r="G646" s="1"/>
      <c r="H646" s="1"/>
      <c r="I646" s="1"/>
      <c r="J646" s="1"/>
      <c r="K646" s="1"/>
      <c r="L646" s="1"/>
      <c r="M646" s="1"/>
      <c r="N646" s="1"/>
      <c r="O646" s="1"/>
      <c r="P646" s="1"/>
      <c r="Q646" s="6"/>
    </row>
    <row r="647" spans="1:17" x14ac:dyDescent="0.25">
      <c r="A647" s="4"/>
      <c r="B647" s="1"/>
      <c r="C647" s="1"/>
      <c r="D647" s="1"/>
      <c r="E647" s="1"/>
      <c r="F647" s="1"/>
      <c r="G647" s="1"/>
      <c r="H647" s="1"/>
      <c r="I647" s="1"/>
      <c r="J647" s="1"/>
      <c r="K647" s="1"/>
      <c r="L647" s="1"/>
      <c r="M647" s="1"/>
      <c r="N647" s="1"/>
      <c r="O647" s="1"/>
      <c r="P647" s="1"/>
      <c r="Q647" s="6"/>
    </row>
    <row r="648" spans="1:17" x14ac:dyDescent="0.25">
      <c r="A648" s="4"/>
      <c r="B648" s="1"/>
      <c r="C648" s="1"/>
      <c r="D648" s="1"/>
      <c r="E648" s="1"/>
      <c r="F648" s="1"/>
      <c r="G648" s="1"/>
      <c r="H648" s="1"/>
      <c r="I648" s="1"/>
      <c r="J648" s="1"/>
      <c r="K648" s="1"/>
      <c r="L648" s="1"/>
      <c r="M648" s="1"/>
      <c r="N648" s="1"/>
      <c r="O648" s="1"/>
      <c r="P648" s="1"/>
      <c r="Q648" s="6"/>
    </row>
    <row r="649" spans="1:17" x14ac:dyDescent="0.25">
      <c r="A649" s="4"/>
      <c r="B649" s="1"/>
      <c r="C649" s="1"/>
      <c r="D649" s="1"/>
      <c r="E649" s="1"/>
      <c r="F649" s="1"/>
      <c r="G649" s="1"/>
      <c r="H649" s="1"/>
      <c r="I649" s="1"/>
      <c r="J649" s="1"/>
      <c r="K649" s="1"/>
      <c r="L649" s="1"/>
      <c r="M649" s="1"/>
      <c r="N649" s="1"/>
      <c r="O649" s="1"/>
      <c r="P649" s="1"/>
      <c r="Q649" s="6"/>
    </row>
    <row r="650" spans="1:17" x14ac:dyDescent="0.25">
      <c r="A650" s="4"/>
      <c r="B650" s="1"/>
      <c r="C650" s="1"/>
      <c r="D650" s="1"/>
      <c r="E650" s="1"/>
      <c r="F650" s="1"/>
      <c r="G650" s="1"/>
      <c r="H650" s="1"/>
      <c r="I650" s="1"/>
      <c r="J650" s="1"/>
      <c r="K650" s="1"/>
      <c r="L650" s="1"/>
      <c r="M650" s="1"/>
      <c r="N650" s="1"/>
      <c r="O650" s="1"/>
      <c r="P650" s="1"/>
      <c r="Q650" s="6"/>
    </row>
    <row r="651" spans="1:17" x14ac:dyDescent="0.25">
      <c r="A651" s="4"/>
      <c r="B651" s="1"/>
      <c r="C651" s="1"/>
      <c r="D651" s="1"/>
      <c r="E651" s="1"/>
      <c r="F651" s="1"/>
      <c r="G651" s="1"/>
      <c r="H651" s="1"/>
      <c r="I651" s="1"/>
      <c r="J651" s="1"/>
      <c r="K651" s="1"/>
      <c r="L651" s="1"/>
      <c r="M651" s="1"/>
      <c r="N651" s="1"/>
      <c r="O651" s="1"/>
      <c r="P651" s="1"/>
      <c r="Q651" s="6"/>
    </row>
    <row r="652" spans="1:17" x14ac:dyDescent="0.25">
      <c r="A652" s="4"/>
      <c r="B652" s="1"/>
      <c r="C652" s="1"/>
      <c r="D652" s="1"/>
      <c r="E652" s="1"/>
      <c r="F652" s="1"/>
      <c r="G652" s="1"/>
      <c r="H652" s="1"/>
      <c r="I652" s="1"/>
      <c r="J652" s="1"/>
      <c r="K652" s="1"/>
      <c r="L652" s="1"/>
      <c r="M652" s="1"/>
      <c r="N652" s="1"/>
      <c r="O652" s="1"/>
      <c r="P652" s="1"/>
      <c r="Q652" s="6"/>
    </row>
    <row r="653" spans="1:17" x14ac:dyDescent="0.25">
      <c r="A653" s="4"/>
      <c r="B653" s="1"/>
      <c r="C653" s="1"/>
      <c r="D653" s="1"/>
      <c r="E653" s="1"/>
      <c r="F653" s="1"/>
      <c r="G653" s="1"/>
      <c r="H653" s="1"/>
      <c r="I653" s="1"/>
      <c r="J653" s="1"/>
      <c r="K653" s="1"/>
      <c r="L653" s="1"/>
      <c r="M653" s="1"/>
      <c r="N653" s="1"/>
      <c r="O653" s="1"/>
      <c r="P653" s="1"/>
      <c r="Q653" s="6"/>
    </row>
    <row r="654" spans="1:17" x14ac:dyDescent="0.25">
      <c r="A654" s="4"/>
      <c r="B654" s="1"/>
      <c r="C654" s="1"/>
      <c r="D654" s="1"/>
      <c r="E654" s="1"/>
      <c r="F654" s="1"/>
      <c r="G654" s="1"/>
      <c r="H654" s="1"/>
      <c r="I654" s="1"/>
      <c r="J654" s="1"/>
      <c r="K654" s="1"/>
      <c r="L654" s="1"/>
      <c r="M654" s="1"/>
      <c r="N654" s="1"/>
      <c r="O654" s="1"/>
      <c r="P654" s="1"/>
      <c r="Q654" s="6"/>
    </row>
    <row r="655" spans="1:17" x14ac:dyDescent="0.25">
      <c r="A655" s="4"/>
      <c r="B655" s="1"/>
      <c r="C655" s="1"/>
      <c r="D655" s="1"/>
      <c r="E655" s="1"/>
      <c r="F655" s="1"/>
      <c r="G655" s="1"/>
      <c r="H655" s="1"/>
      <c r="I655" s="1"/>
      <c r="J655" s="1"/>
      <c r="K655" s="1"/>
      <c r="L655" s="1"/>
      <c r="M655" s="1"/>
      <c r="N655" s="1"/>
      <c r="O655" s="1"/>
      <c r="P655" s="1"/>
      <c r="Q655" s="6"/>
    </row>
    <row r="656" spans="1:17" x14ac:dyDescent="0.25">
      <c r="A656" s="4"/>
      <c r="B656" s="1"/>
      <c r="C656" s="1"/>
      <c r="D656" s="1"/>
      <c r="E656" s="1"/>
      <c r="F656" s="1"/>
      <c r="G656" s="1"/>
      <c r="H656" s="1"/>
      <c r="I656" s="1"/>
      <c r="J656" s="1"/>
      <c r="K656" s="1"/>
      <c r="L656" s="1"/>
      <c r="M656" s="1"/>
      <c r="N656" s="1"/>
      <c r="O656" s="1"/>
      <c r="P656" s="1"/>
      <c r="Q656" s="6"/>
    </row>
    <row r="657" spans="1:17" x14ac:dyDescent="0.25">
      <c r="A657" s="4"/>
      <c r="B657" s="1"/>
      <c r="C657" s="1"/>
      <c r="D657" s="1"/>
      <c r="E657" s="1"/>
      <c r="F657" s="1"/>
      <c r="G657" s="1"/>
      <c r="H657" s="1"/>
      <c r="I657" s="1"/>
      <c r="J657" s="1"/>
      <c r="K657" s="1"/>
      <c r="L657" s="1"/>
      <c r="M657" s="1"/>
      <c r="N657" s="1"/>
      <c r="O657" s="1"/>
      <c r="P657" s="1"/>
      <c r="Q657" s="6"/>
    </row>
    <row r="658" spans="1:17" x14ac:dyDescent="0.25">
      <c r="A658" s="4"/>
      <c r="B658" s="1"/>
      <c r="C658" s="1"/>
      <c r="D658" s="1"/>
      <c r="E658" s="1"/>
      <c r="F658" s="1"/>
      <c r="G658" s="1"/>
      <c r="H658" s="1"/>
      <c r="I658" s="1"/>
      <c r="J658" s="1"/>
      <c r="K658" s="1"/>
      <c r="L658" s="1"/>
      <c r="M658" s="1"/>
      <c r="N658" s="1"/>
      <c r="O658" s="1"/>
      <c r="P658" s="1"/>
      <c r="Q658" s="6"/>
    </row>
    <row r="659" spans="1:17" x14ac:dyDescent="0.25">
      <c r="A659" s="4"/>
      <c r="B659" s="1"/>
      <c r="C659" s="1"/>
      <c r="D659" s="1"/>
      <c r="E659" s="1"/>
      <c r="F659" s="1"/>
      <c r="G659" s="1"/>
      <c r="H659" s="1"/>
      <c r="I659" s="1"/>
      <c r="J659" s="1"/>
      <c r="K659" s="1"/>
      <c r="L659" s="1"/>
      <c r="M659" s="1"/>
      <c r="N659" s="1"/>
      <c r="O659" s="1"/>
      <c r="P659" s="1"/>
      <c r="Q659" s="6"/>
    </row>
    <row r="660" spans="1:17" x14ac:dyDescent="0.25">
      <c r="A660" s="4"/>
      <c r="B660" s="1"/>
      <c r="C660" s="1"/>
      <c r="D660" s="1"/>
      <c r="E660" s="1"/>
      <c r="F660" s="1"/>
      <c r="G660" s="1"/>
      <c r="H660" s="1"/>
      <c r="I660" s="1"/>
      <c r="J660" s="1"/>
      <c r="K660" s="1"/>
      <c r="L660" s="1"/>
      <c r="M660" s="1"/>
      <c r="N660" s="1"/>
      <c r="O660" s="1"/>
      <c r="P660" s="1"/>
      <c r="Q660" s="6"/>
    </row>
    <row r="661" spans="1:17" x14ac:dyDescent="0.25">
      <c r="A661" s="4"/>
      <c r="B661" s="1"/>
      <c r="C661" s="1"/>
      <c r="D661" s="1"/>
      <c r="E661" s="1"/>
      <c r="F661" s="1"/>
      <c r="G661" s="1"/>
      <c r="H661" s="1"/>
      <c r="I661" s="1"/>
      <c r="J661" s="1"/>
      <c r="K661" s="1"/>
      <c r="L661" s="1"/>
      <c r="M661" s="1"/>
      <c r="N661" s="1"/>
      <c r="O661" s="1"/>
      <c r="P661" s="1"/>
      <c r="Q661" s="6"/>
    </row>
    <row r="662" spans="1:17" x14ac:dyDescent="0.25">
      <c r="A662" s="4"/>
      <c r="B662" s="1"/>
      <c r="C662" s="1"/>
      <c r="D662" s="1"/>
      <c r="E662" s="1"/>
      <c r="F662" s="1"/>
      <c r="G662" s="1"/>
      <c r="H662" s="1"/>
      <c r="I662" s="1"/>
      <c r="J662" s="1"/>
      <c r="K662" s="1"/>
      <c r="L662" s="1"/>
      <c r="M662" s="1"/>
      <c r="N662" s="1"/>
      <c r="O662" s="1"/>
      <c r="P662" s="1"/>
      <c r="Q662" s="6"/>
    </row>
    <row r="663" spans="1:17" x14ac:dyDescent="0.25">
      <c r="A663" s="4"/>
      <c r="B663" s="1"/>
      <c r="C663" s="1"/>
      <c r="D663" s="1"/>
      <c r="E663" s="1"/>
      <c r="F663" s="1"/>
      <c r="G663" s="1"/>
      <c r="H663" s="1"/>
      <c r="I663" s="1"/>
      <c r="J663" s="1"/>
      <c r="K663" s="1"/>
      <c r="L663" s="1"/>
      <c r="M663" s="1"/>
      <c r="N663" s="1"/>
      <c r="O663" s="1"/>
      <c r="P663" s="1"/>
      <c r="Q663" s="6"/>
    </row>
    <row r="664" spans="1:17" x14ac:dyDescent="0.25">
      <c r="A664" s="4"/>
      <c r="B664" s="1"/>
      <c r="C664" s="1"/>
      <c r="D664" s="1"/>
      <c r="E664" s="1"/>
      <c r="F664" s="1"/>
      <c r="G664" s="1"/>
      <c r="H664" s="1"/>
      <c r="I664" s="1"/>
      <c r="J664" s="1"/>
      <c r="K664" s="1"/>
      <c r="L664" s="1"/>
      <c r="M664" s="1"/>
      <c r="N664" s="1"/>
      <c r="O664" s="1"/>
      <c r="P664" s="1"/>
      <c r="Q664" s="6"/>
    </row>
    <row r="665" spans="1:17" x14ac:dyDescent="0.25">
      <c r="A665" s="4"/>
      <c r="B665" s="1"/>
      <c r="C665" s="1"/>
      <c r="D665" s="1"/>
      <c r="E665" s="1"/>
      <c r="F665" s="1"/>
      <c r="G665" s="1"/>
      <c r="H665" s="1"/>
      <c r="I665" s="1"/>
      <c r="J665" s="1"/>
      <c r="K665" s="1"/>
      <c r="L665" s="1"/>
      <c r="M665" s="1"/>
      <c r="N665" s="1"/>
      <c r="O665" s="1"/>
      <c r="P665" s="1"/>
      <c r="Q665" s="6"/>
    </row>
    <row r="666" spans="1:17" x14ac:dyDescent="0.25">
      <c r="A666" s="4"/>
      <c r="B666" s="1"/>
      <c r="C666" s="1"/>
      <c r="D666" s="1"/>
      <c r="E666" s="1"/>
      <c r="F666" s="1"/>
      <c r="G666" s="1"/>
      <c r="H666" s="1"/>
      <c r="I666" s="1"/>
      <c r="J666" s="1"/>
      <c r="K666" s="1"/>
      <c r="L666" s="1"/>
      <c r="M666" s="1"/>
      <c r="N666" s="1"/>
      <c r="O666" s="1"/>
      <c r="P666" s="1"/>
      <c r="Q666" s="6"/>
    </row>
    <row r="667" spans="1:17" x14ac:dyDescent="0.25">
      <c r="A667" s="4"/>
      <c r="B667" s="1"/>
      <c r="C667" s="1"/>
      <c r="D667" s="1"/>
      <c r="E667" s="1"/>
      <c r="F667" s="1"/>
      <c r="G667" s="1"/>
      <c r="H667" s="1"/>
      <c r="I667" s="1"/>
      <c r="J667" s="1"/>
      <c r="K667" s="1"/>
      <c r="L667" s="1"/>
      <c r="M667" s="1"/>
      <c r="N667" s="1"/>
      <c r="O667" s="1"/>
      <c r="P667" s="1"/>
      <c r="Q667" s="6"/>
    </row>
    <row r="668" spans="1:17" x14ac:dyDescent="0.25">
      <c r="A668" s="4"/>
      <c r="B668" s="1"/>
      <c r="C668" s="1"/>
      <c r="D668" s="1"/>
      <c r="E668" s="1"/>
      <c r="F668" s="1"/>
      <c r="G668" s="1"/>
      <c r="H668" s="1"/>
      <c r="I668" s="1"/>
      <c r="J668" s="1"/>
      <c r="K668" s="1"/>
      <c r="L668" s="1"/>
      <c r="M668" s="1"/>
      <c r="N668" s="1"/>
      <c r="O668" s="1"/>
      <c r="P668" s="1"/>
      <c r="Q668" s="6"/>
    </row>
    <row r="669" spans="1:17" x14ac:dyDescent="0.25">
      <c r="A669" s="4"/>
      <c r="B669" s="1"/>
      <c r="C669" s="1"/>
      <c r="D669" s="1"/>
      <c r="E669" s="1"/>
      <c r="F669" s="1"/>
      <c r="G669" s="1"/>
      <c r="H669" s="1"/>
      <c r="I669" s="1"/>
      <c r="J669" s="1"/>
      <c r="K669" s="1"/>
      <c r="L669" s="1"/>
      <c r="M669" s="1"/>
      <c r="N669" s="1"/>
      <c r="O669" s="1"/>
      <c r="P669" s="1"/>
      <c r="Q669" s="6"/>
    </row>
    <row r="670" spans="1:17" x14ac:dyDescent="0.25">
      <c r="A670" s="4"/>
      <c r="B670" s="1"/>
      <c r="C670" s="1"/>
      <c r="D670" s="1"/>
      <c r="E670" s="1"/>
      <c r="F670" s="1"/>
      <c r="G670" s="1"/>
      <c r="H670" s="1"/>
      <c r="I670" s="1"/>
      <c r="J670" s="1"/>
      <c r="K670" s="1"/>
      <c r="L670" s="1"/>
      <c r="M670" s="1"/>
      <c r="N670" s="1"/>
      <c r="O670" s="1"/>
      <c r="P670" s="1"/>
      <c r="Q670" s="6"/>
    </row>
    <row r="671" spans="1:17" x14ac:dyDescent="0.25">
      <c r="A671" s="4"/>
      <c r="B671" s="1"/>
      <c r="C671" s="1"/>
      <c r="D671" s="1"/>
      <c r="E671" s="1"/>
      <c r="F671" s="1"/>
      <c r="G671" s="1"/>
      <c r="H671" s="1"/>
      <c r="I671" s="1"/>
      <c r="J671" s="1"/>
      <c r="K671" s="1"/>
      <c r="L671" s="1"/>
      <c r="M671" s="1"/>
      <c r="N671" s="1"/>
      <c r="O671" s="1"/>
      <c r="P671" s="1"/>
      <c r="Q671" s="6"/>
    </row>
    <row r="672" spans="1:17" x14ac:dyDescent="0.25">
      <c r="A672" s="4"/>
      <c r="B672" s="1"/>
      <c r="C672" s="1"/>
      <c r="D672" s="1"/>
      <c r="E672" s="1"/>
      <c r="F672" s="1"/>
      <c r="G672" s="1"/>
      <c r="H672" s="1"/>
      <c r="I672" s="1"/>
      <c r="J672" s="1"/>
      <c r="K672" s="1"/>
      <c r="L672" s="1"/>
      <c r="M672" s="1"/>
      <c r="N672" s="1"/>
      <c r="O672" s="1"/>
      <c r="P672" s="1"/>
      <c r="Q672" s="6"/>
    </row>
    <row r="673" spans="1:17" x14ac:dyDescent="0.25">
      <c r="A673" s="4"/>
      <c r="B673" s="1"/>
      <c r="C673" s="1"/>
      <c r="D673" s="1"/>
      <c r="E673" s="1"/>
      <c r="F673" s="1"/>
      <c r="G673" s="1"/>
      <c r="H673" s="1"/>
      <c r="I673" s="1"/>
      <c r="J673" s="1"/>
      <c r="K673" s="1"/>
      <c r="L673" s="1"/>
      <c r="M673" s="1"/>
      <c r="N673" s="1"/>
      <c r="O673" s="1"/>
      <c r="P673" s="1"/>
      <c r="Q673" s="6"/>
    </row>
    <row r="674" spans="1:17" x14ac:dyDescent="0.25">
      <c r="A674" s="4"/>
      <c r="B674" s="1"/>
      <c r="C674" s="1"/>
      <c r="D674" s="1"/>
      <c r="E674" s="1"/>
      <c r="F674" s="1"/>
      <c r="G674" s="1"/>
      <c r="H674" s="1"/>
      <c r="I674" s="1"/>
      <c r="J674" s="1"/>
      <c r="K674" s="1"/>
      <c r="L674" s="1"/>
      <c r="M674" s="1"/>
      <c r="N674" s="1"/>
      <c r="O674" s="1"/>
      <c r="P674" s="1"/>
      <c r="Q674" s="6"/>
    </row>
    <row r="675" spans="1:17" x14ac:dyDescent="0.25">
      <c r="A675" s="4"/>
      <c r="B675" s="1"/>
      <c r="C675" s="1"/>
      <c r="D675" s="1"/>
      <c r="E675" s="1"/>
      <c r="F675" s="1"/>
      <c r="G675" s="1"/>
      <c r="H675" s="1"/>
      <c r="I675" s="1"/>
      <c r="J675" s="1"/>
      <c r="K675" s="1"/>
      <c r="L675" s="1"/>
      <c r="M675" s="1"/>
      <c r="N675" s="1"/>
      <c r="O675" s="1"/>
      <c r="P675" s="1"/>
      <c r="Q675" s="6"/>
    </row>
    <row r="676" spans="1:17" x14ac:dyDescent="0.25">
      <c r="A676" s="4"/>
      <c r="B676" s="1"/>
      <c r="C676" s="1"/>
      <c r="D676" s="1"/>
      <c r="E676" s="1"/>
      <c r="F676" s="1"/>
      <c r="G676" s="1"/>
      <c r="H676" s="1"/>
      <c r="I676" s="1"/>
      <c r="J676" s="1"/>
      <c r="K676" s="1"/>
      <c r="L676" s="1"/>
      <c r="M676" s="1"/>
      <c r="N676" s="1"/>
      <c r="O676" s="1"/>
      <c r="P676" s="1"/>
      <c r="Q676" s="6"/>
    </row>
    <row r="677" spans="1:17" x14ac:dyDescent="0.25">
      <c r="A677" s="4"/>
      <c r="B677" s="1"/>
      <c r="C677" s="1"/>
      <c r="D677" s="1"/>
      <c r="E677" s="1"/>
      <c r="F677" s="1"/>
      <c r="G677" s="1"/>
      <c r="H677" s="1"/>
      <c r="I677" s="1"/>
      <c r="J677" s="1"/>
      <c r="K677" s="1"/>
      <c r="L677" s="1"/>
      <c r="M677" s="1"/>
      <c r="N677" s="1"/>
      <c r="O677" s="1"/>
      <c r="P677" s="1"/>
      <c r="Q677" s="6"/>
    </row>
    <row r="678" spans="1:17" x14ac:dyDescent="0.25">
      <c r="A678" s="4"/>
      <c r="B678" s="1"/>
      <c r="C678" s="1"/>
      <c r="D678" s="1"/>
      <c r="E678" s="1"/>
      <c r="F678" s="1"/>
      <c r="G678" s="1"/>
      <c r="H678" s="1"/>
      <c r="I678" s="1"/>
      <c r="J678" s="1"/>
      <c r="K678" s="1"/>
      <c r="L678" s="1"/>
      <c r="M678" s="1"/>
      <c r="N678" s="1"/>
      <c r="O678" s="1"/>
      <c r="P678" s="1"/>
      <c r="Q678" s="6"/>
    </row>
    <row r="679" spans="1:17" x14ac:dyDescent="0.25">
      <c r="A679" s="4"/>
      <c r="B679" s="1"/>
      <c r="C679" s="1"/>
      <c r="D679" s="1"/>
      <c r="E679" s="1"/>
      <c r="F679" s="1"/>
      <c r="G679" s="1"/>
      <c r="H679" s="1"/>
      <c r="I679" s="1"/>
      <c r="J679" s="1"/>
      <c r="K679" s="1"/>
      <c r="L679" s="1"/>
      <c r="M679" s="1"/>
      <c r="N679" s="1"/>
      <c r="O679" s="1"/>
      <c r="P679" s="1"/>
      <c r="Q679" s="6"/>
    </row>
    <row r="680" spans="1:17" x14ac:dyDescent="0.25">
      <c r="A680" s="4"/>
      <c r="B680" s="1"/>
      <c r="C680" s="1"/>
      <c r="D680" s="1"/>
      <c r="E680" s="1"/>
      <c r="F680" s="1"/>
      <c r="G680" s="1"/>
      <c r="H680" s="1"/>
      <c r="I680" s="1"/>
      <c r="J680" s="1"/>
      <c r="K680" s="1"/>
      <c r="L680" s="1"/>
      <c r="M680" s="1"/>
      <c r="N680" s="1"/>
      <c r="O680" s="1"/>
      <c r="P680" s="1"/>
      <c r="Q680" s="6"/>
    </row>
    <row r="681" spans="1:17" x14ac:dyDescent="0.25">
      <c r="A681" s="4"/>
      <c r="B681" s="1"/>
      <c r="C681" s="1"/>
      <c r="D681" s="1"/>
      <c r="E681" s="1"/>
      <c r="F681" s="1"/>
      <c r="G681" s="1"/>
      <c r="H681" s="1"/>
      <c r="I681" s="1"/>
      <c r="J681" s="1"/>
      <c r="K681" s="1"/>
      <c r="L681" s="1"/>
      <c r="M681" s="1"/>
      <c r="N681" s="1"/>
      <c r="O681" s="1"/>
      <c r="P681" s="1"/>
      <c r="Q681" s="6"/>
    </row>
    <row r="682" spans="1:17" x14ac:dyDescent="0.25">
      <c r="A682" s="4"/>
      <c r="B682" s="1"/>
      <c r="C682" s="1"/>
      <c r="D682" s="1"/>
      <c r="E682" s="1"/>
      <c r="F682" s="1"/>
      <c r="G682" s="1"/>
      <c r="H682" s="1"/>
      <c r="I682" s="1"/>
      <c r="J682" s="1"/>
      <c r="K682" s="1"/>
      <c r="L682" s="1"/>
      <c r="M682" s="1"/>
      <c r="N682" s="1"/>
      <c r="O682" s="1"/>
      <c r="P682" s="1"/>
      <c r="Q682" s="6"/>
    </row>
    <row r="683" spans="1:17" x14ac:dyDescent="0.25">
      <c r="A683" s="4"/>
      <c r="B683" s="1"/>
      <c r="C683" s="1"/>
      <c r="D683" s="1"/>
      <c r="E683" s="1"/>
      <c r="F683" s="1"/>
      <c r="G683" s="1"/>
      <c r="H683" s="1"/>
      <c r="I683" s="1"/>
      <c r="J683" s="1"/>
      <c r="K683" s="1"/>
      <c r="L683" s="1"/>
      <c r="M683" s="1"/>
      <c r="N683" s="1"/>
      <c r="O683" s="1"/>
      <c r="P683" s="1"/>
      <c r="Q683" s="6"/>
    </row>
    <row r="684" spans="1:17" x14ac:dyDescent="0.25">
      <c r="A684" s="4"/>
      <c r="B684" s="1"/>
      <c r="C684" s="1"/>
      <c r="D684" s="1"/>
      <c r="E684" s="1"/>
      <c r="F684" s="1"/>
      <c r="G684" s="1"/>
      <c r="H684" s="1"/>
      <c r="I684" s="1"/>
      <c r="J684" s="1"/>
      <c r="K684" s="1"/>
      <c r="L684" s="1"/>
      <c r="M684" s="1"/>
      <c r="N684" s="1"/>
      <c r="O684" s="1"/>
      <c r="P684" s="1"/>
      <c r="Q684" s="6"/>
    </row>
    <row r="685" spans="1:17" x14ac:dyDescent="0.25">
      <c r="A685" s="4"/>
      <c r="B685" s="1"/>
      <c r="C685" s="1"/>
      <c r="D685" s="1"/>
      <c r="E685" s="1"/>
      <c r="F685" s="1"/>
      <c r="G685" s="1"/>
      <c r="H685" s="1"/>
      <c r="I685" s="1"/>
      <c r="J685" s="1"/>
      <c r="K685" s="1"/>
      <c r="L685" s="1"/>
      <c r="M685" s="1"/>
      <c r="N685" s="1"/>
      <c r="O685" s="1"/>
      <c r="P685" s="1"/>
      <c r="Q685" s="6"/>
    </row>
    <row r="686" spans="1:17" x14ac:dyDescent="0.25">
      <c r="A686" s="4"/>
      <c r="B686" s="1"/>
      <c r="C686" s="1"/>
      <c r="D686" s="1"/>
      <c r="E686" s="1"/>
      <c r="F686" s="1"/>
      <c r="G686" s="1"/>
      <c r="H686" s="1"/>
      <c r="I686" s="1"/>
      <c r="J686" s="1"/>
      <c r="K686" s="1"/>
      <c r="L686" s="1"/>
      <c r="M686" s="1"/>
      <c r="N686" s="1"/>
      <c r="O686" s="1"/>
      <c r="P686" s="1"/>
      <c r="Q686" s="6"/>
    </row>
    <row r="687" spans="1:17" x14ac:dyDescent="0.25">
      <c r="A687" s="4"/>
      <c r="B687" s="1"/>
      <c r="C687" s="1"/>
      <c r="D687" s="1"/>
      <c r="E687" s="1"/>
      <c r="F687" s="1"/>
      <c r="G687" s="1"/>
      <c r="H687" s="1"/>
      <c r="I687" s="1"/>
      <c r="J687" s="1"/>
      <c r="K687" s="1"/>
      <c r="L687" s="1"/>
      <c r="M687" s="1"/>
      <c r="N687" s="1"/>
      <c r="O687" s="1"/>
      <c r="P687" s="1"/>
      <c r="Q687" s="6"/>
    </row>
    <row r="688" spans="1:17" x14ac:dyDescent="0.25">
      <c r="A688" s="4"/>
      <c r="B688" s="1"/>
      <c r="C688" s="1"/>
      <c r="D688" s="1"/>
      <c r="E688" s="1"/>
      <c r="F688" s="1"/>
      <c r="G688" s="1"/>
      <c r="H688" s="1"/>
      <c r="I688" s="1"/>
      <c r="J688" s="1"/>
      <c r="K688" s="1"/>
      <c r="L688" s="1"/>
      <c r="M688" s="1"/>
      <c r="N688" s="1"/>
      <c r="O688" s="1"/>
      <c r="P688" s="1"/>
      <c r="Q688" s="6"/>
    </row>
    <row r="689" spans="1:17" x14ac:dyDescent="0.25">
      <c r="A689" s="4"/>
      <c r="B689" s="1"/>
      <c r="C689" s="1"/>
      <c r="D689" s="1"/>
      <c r="E689" s="1"/>
      <c r="F689" s="1"/>
      <c r="G689" s="1"/>
      <c r="H689" s="1"/>
      <c r="I689" s="1"/>
      <c r="J689" s="1"/>
      <c r="K689" s="1"/>
      <c r="L689" s="1"/>
      <c r="M689" s="1"/>
      <c r="N689" s="1"/>
      <c r="O689" s="1"/>
      <c r="P689" s="1"/>
      <c r="Q689" s="6"/>
    </row>
    <row r="690" spans="1:17" x14ac:dyDescent="0.25">
      <c r="A690" s="4"/>
      <c r="B690" s="1"/>
      <c r="C690" s="1"/>
      <c r="D690" s="1"/>
      <c r="E690" s="1"/>
      <c r="F690" s="1"/>
      <c r="G690" s="1"/>
      <c r="H690" s="1"/>
      <c r="I690" s="1"/>
      <c r="J690" s="1"/>
      <c r="K690" s="1"/>
      <c r="L690" s="1"/>
      <c r="M690" s="1"/>
      <c r="N690" s="1"/>
      <c r="O690" s="1"/>
      <c r="P690" s="1"/>
      <c r="Q690" s="6"/>
    </row>
    <row r="691" spans="1:17" x14ac:dyDescent="0.25">
      <c r="A691" s="4"/>
      <c r="B691" s="1"/>
      <c r="C691" s="1"/>
      <c r="D691" s="1"/>
      <c r="E691" s="1"/>
      <c r="F691" s="1"/>
      <c r="G691" s="1"/>
      <c r="H691" s="1"/>
      <c r="I691" s="1"/>
      <c r="J691" s="1"/>
      <c r="K691" s="1"/>
      <c r="L691" s="1"/>
      <c r="M691" s="1"/>
      <c r="N691" s="1"/>
      <c r="O691" s="1"/>
      <c r="P691" s="1"/>
      <c r="Q691" s="6"/>
    </row>
    <row r="692" spans="1:17" x14ac:dyDescent="0.25">
      <c r="A692" s="4"/>
      <c r="B692" s="1"/>
      <c r="C692" s="1"/>
      <c r="D692" s="1"/>
      <c r="E692" s="1"/>
      <c r="F692" s="1"/>
      <c r="G692" s="1"/>
      <c r="H692" s="1"/>
      <c r="I692" s="1"/>
      <c r="J692" s="1"/>
      <c r="K692" s="1"/>
      <c r="L692" s="1"/>
      <c r="M692" s="1"/>
      <c r="N692" s="1"/>
      <c r="O692" s="1"/>
      <c r="P692" s="1"/>
      <c r="Q692" s="6"/>
    </row>
    <row r="693" spans="1:17" x14ac:dyDescent="0.25">
      <c r="A693" s="4"/>
      <c r="B693" s="1"/>
      <c r="C693" s="1"/>
      <c r="D693" s="1"/>
      <c r="E693" s="1"/>
      <c r="F693" s="1"/>
      <c r="G693" s="1"/>
      <c r="H693" s="1"/>
      <c r="I693" s="1"/>
      <c r="J693" s="1"/>
      <c r="K693" s="1"/>
      <c r="L693" s="1"/>
      <c r="M693" s="1"/>
      <c r="N693" s="1"/>
      <c r="O693" s="1"/>
      <c r="P693" s="1"/>
      <c r="Q693" s="6"/>
    </row>
    <row r="694" spans="1:17" x14ac:dyDescent="0.25">
      <c r="A694" s="4"/>
      <c r="B694" s="1"/>
      <c r="C694" s="1"/>
      <c r="D694" s="1"/>
      <c r="E694" s="1"/>
      <c r="F694" s="1"/>
      <c r="G694" s="1"/>
      <c r="H694" s="1"/>
      <c r="I694" s="1"/>
      <c r="J694" s="1"/>
      <c r="K694" s="1"/>
      <c r="L694" s="1"/>
      <c r="M694" s="1"/>
      <c r="N694" s="1"/>
      <c r="O694" s="1"/>
      <c r="P694" s="1"/>
      <c r="Q694" s="6"/>
    </row>
    <row r="695" spans="1:17" x14ac:dyDescent="0.25">
      <c r="A695" s="4"/>
      <c r="B695" s="1"/>
      <c r="C695" s="1"/>
      <c r="D695" s="1"/>
      <c r="E695" s="1"/>
      <c r="F695" s="1"/>
      <c r="G695" s="1"/>
      <c r="H695" s="1"/>
      <c r="I695" s="1"/>
      <c r="J695" s="1"/>
      <c r="K695" s="1"/>
      <c r="L695" s="1"/>
      <c r="M695" s="1"/>
      <c r="N695" s="1"/>
      <c r="O695" s="1"/>
      <c r="P695" s="1"/>
      <c r="Q695" s="6"/>
    </row>
    <row r="696" spans="1:17" x14ac:dyDescent="0.25">
      <c r="A696" s="4"/>
      <c r="B696" s="1"/>
      <c r="C696" s="1"/>
      <c r="D696" s="1"/>
      <c r="E696" s="1"/>
      <c r="F696" s="1"/>
      <c r="G696" s="1"/>
      <c r="H696" s="1"/>
      <c r="I696" s="1"/>
      <c r="J696" s="1"/>
      <c r="K696" s="1"/>
      <c r="L696" s="1"/>
      <c r="M696" s="1"/>
      <c r="N696" s="1"/>
      <c r="O696" s="1"/>
      <c r="P696" s="1"/>
      <c r="Q696" s="6"/>
    </row>
    <row r="697" spans="1:17" x14ac:dyDescent="0.25">
      <c r="A697" s="4"/>
      <c r="B697" s="1"/>
      <c r="C697" s="1"/>
      <c r="D697" s="1"/>
      <c r="E697" s="1"/>
      <c r="F697" s="1"/>
      <c r="G697" s="1"/>
      <c r="H697" s="1"/>
      <c r="I697" s="1"/>
      <c r="J697" s="1"/>
      <c r="K697" s="1"/>
      <c r="L697" s="1"/>
      <c r="M697" s="1"/>
      <c r="N697" s="1"/>
      <c r="O697" s="1"/>
      <c r="P697" s="1"/>
      <c r="Q697" s="6"/>
    </row>
    <row r="698" spans="1:17" x14ac:dyDescent="0.25">
      <c r="A698" s="4"/>
      <c r="B698" s="1"/>
      <c r="C698" s="1"/>
      <c r="D698" s="1"/>
      <c r="E698" s="1"/>
      <c r="F698" s="1"/>
      <c r="G698" s="1"/>
      <c r="H698" s="1"/>
      <c r="I698" s="1"/>
      <c r="J698" s="1"/>
      <c r="K698" s="1"/>
      <c r="L698" s="1"/>
      <c r="M698" s="1"/>
      <c r="N698" s="1"/>
      <c r="O698" s="1"/>
      <c r="P698" s="1"/>
      <c r="Q698" s="6"/>
    </row>
    <row r="699" spans="1:17" x14ac:dyDescent="0.25">
      <c r="A699" s="4"/>
      <c r="B699" s="1"/>
      <c r="C699" s="1"/>
      <c r="D699" s="1"/>
      <c r="E699" s="1"/>
      <c r="F699" s="1"/>
      <c r="G699" s="1"/>
      <c r="H699" s="1"/>
      <c r="I699" s="1"/>
      <c r="J699" s="1"/>
      <c r="K699" s="1"/>
      <c r="L699" s="1"/>
      <c r="M699" s="1"/>
      <c r="N699" s="1"/>
      <c r="O699" s="1"/>
      <c r="P699" s="1"/>
      <c r="Q699" s="6"/>
    </row>
    <row r="700" spans="1:17" x14ac:dyDescent="0.25">
      <c r="A700" s="4"/>
      <c r="B700" s="1"/>
      <c r="C700" s="1"/>
      <c r="D700" s="1"/>
      <c r="E700" s="1"/>
      <c r="F700" s="1"/>
      <c r="G700" s="1"/>
      <c r="H700" s="1"/>
      <c r="I700" s="1"/>
      <c r="J700" s="1"/>
      <c r="K700" s="1"/>
      <c r="L700" s="1"/>
      <c r="M700" s="1"/>
      <c r="N700" s="1"/>
      <c r="O700" s="1"/>
      <c r="P700" s="1"/>
      <c r="Q700" s="6"/>
    </row>
    <row r="701" spans="1:17" x14ac:dyDescent="0.25">
      <c r="A701" s="4"/>
      <c r="B701" s="1"/>
      <c r="C701" s="1"/>
      <c r="D701" s="1"/>
      <c r="E701" s="1"/>
      <c r="F701" s="1"/>
      <c r="G701" s="1"/>
      <c r="H701" s="1"/>
      <c r="I701" s="1"/>
      <c r="J701" s="1"/>
      <c r="K701" s="1"/>
      <c r="L701" s="1"/>
      <c r="M701" s="1"/>
      <c r="N701" s="1"/>
      <c r="O701" s="1"/>
      <c r="P701" s="1"/>
      <c r="Q701" s="6"/>
    </row>
    <row r="702" spans="1:17" x14ac:dyDescent="0.25">
      <c r="A702" s="4"/>
      <c r="B702" s="1"/>
      <c r="C702" s="1"/>
      <c r="D702" s="1"/>
      <c r="E702" s="1"/>
      <c r="F702" s="1"/>
      <c r="G702" s="1"/>
      <c r="H702" s="1"/>
      <c r="I702" s="1"/>
      <c r="J702" s="1"/>
      <c r="K702" s="1"/>
      <c r="L702" s="1"/>
      <c r="M702" s="1"/>
      <c r="N702" s="1"/>
      <c r="O702" s="1"/>
      <c r="P702" s="1"/>
      <c r="Q702" s="6"/>
    </row>
    <row r="703" spans="1:17" x14ac:dyDescent="0.25">
      <c r="A703" s="4"/>
      <c r="B703" s="1"/>
      <c r="C703" s="1"/>
      <c r="D703" s="1"/>
      <c r="E703" s="1"/>
      <c r="F703" s="1"/>
      <c r="G703" s="1"/>
      <c r="H703" s="1"/>
      <c r="I703" s="1"/>
      <c r="J703" s="1"/>
      <c r="K703" s="1"/>
      <c r="L703" s="1"/>
      <c r="M703" s="1"/>
      <c r="N703" s="1"/>
      <c r="O703" s="1"/>
      <c r="P703" s="1"/>
      <c r="Q703" s="6"/>
    </row>
    <row r="704" spans="1:17" x14ac:dyDescent="0.25">
      <c r="A704" s="4"/>
      <c r="B704" s="1"/>
      <c r="C704" s="1"/>
      <c r="D704" s="1"/>
      <c r="E704" s="1"/>
      <c r="F704" s="1"/>
      <c r="G704" s="1"/>
      <c r="H704" s="1"/>
      <c r="I704" s="1"/>
      <c r="J704" s="1"/>
      <c r="K704" s="1"/>
      <c r="L704" s="1"/>
      <c r="M704" s="1"/>
      <c r="N704" s="1"/>
      <c r="O704" s="1"/>
      <c r="P704" s="1"/>
      <c r="Q704" s="6"/>
    </row>
    <row r="705" spans="1:17" x14ac:dyDescent="0.25">
      <c r="A705" s="4"/>
      <c r="B705" s="1"/>
      <c r="C705" s="1"/>
      <c r="D705" s="1"/>
      <c r="E705" s="1"/>
      <c r="F705" s="1"/>
      <c r="G705" s="1"/>
      <c r="H705" s="1"/>
      <c r="I705" s="1"/>
      <c r="J705" s="1"/>
      <c r="K705" s="1"/>
      <c r="L705" s="1"/>
      <c r="M705" s="1"/>
      <c r="N705" s="1"/>
      <c r="O705" s="1"/>
      <c r="P705" s="1"/>
      <c r="Q705" s="6"/>
    </row>
    <row r="706" spans="1:17" x14ac:dyDescent="0.25">
      <c r="A706" s="4"/>
      <c r="B706" s="1"/>
      <c r="C706" s="1"/>
      <c r="D706" s="1"/>
      <c r="E706" s="1"/>
      <c r="F706" s="1"/>
      <c r="G706" s="1"/>
      <c r="H706" s="1"/>
      <c r="I706" s="1"/>
      <c r="J706" s="1"/>
      <c r="K706" s="1"/>
      <c r="L706" s="1"/>
      <c r="M706" s="1"/>
      <c r="N706" s="1"/>
      <c r="O706" s="1"/>
      <c r="P706" s="1"/>
      <c r="Q706" s="6"/>
    </row>
    <row r="707" spans="1:17" x14ac:dyDescent="0.25">
      <c r="A707" s="4"/>
      <c r="B707" s="1"/>
      <c r="C707" s="1"/>
      <c r="D707" s="1"/>
      <c r="E707" s="1"/>
      <c r="F707" s="1"/>
      <c r="G707" s="1"/>
      <c r="H707" s="1"/>
      <c r="I707" s="1"/>
      <c r="J707" s="1"/>
      <c r="K707" s="1"/>
      <c r="L707" s="1"/>
      <c r="M707" s="1"/>
      <c r="N707" s="1"/>
      <c r="O707" s="1"/>
      <c r="P707" s="1"/>
      <c r="Q707" s="6"/>
    </row>
    <row r="708" spans="1:17" x14ac:dyDescent="0.25">
      <c r="A708" s="4"/>
      <c r="B708" s="1"/>
      <c r="C708" s="1"/>
      <c r="D708" s="1"/>
      <c r="E708" s="1"/>
      <c r="F708" s="1"/>
      <c r="G708" s="1"/>
      <c r="H708" s="1"/>
      <c r="I708" s="1"/>
      <c r="J708" s="1"/>
      <c r="K708" s="1"/>
      <c r="L708" s="1"/>
      <c r="M708" s="1"/>
      <c r="N708" s="1"/>
      <c r="O708" s="1"/>
      <c r="P708" s="1"/>
      <c r="Q708" s="6"/>
    </row>
    <row r="709" spans="1:17" x14ac:dyDescent="0.25">
      <c r="A709" s="4"/>
      <c r="B709" s="1"/>
      <c r="C709" s="1"/>
      <c r="D709" s="1"/>
      <c r="E709" s="1"/>
      <c r="F709" s="1"/>
      <c r="G709" s="1"/>
      <c r="H709" s="1"/>
      <c r="I709" s="1"/>
      <c r="J709" s="1"/>
      <c r="K709" s="1"/>
      <c r="L709" s="1"/>
      <c r="M709" s="1"/>
      <c r="N709" s="1"/>
      <c r="O709" s="1"/>
      <c r="P709" s="1"/>
      <c r="Q709" s="6"/>
    </row>
    <row r="710" spans="1:17" x14ac:dyDescent="0.25">
      <c r="A710" s="4"/>
      <c r="B710" s="1"/>
      <c r="C710" s="1"/>
      <c r="D710" s="1"/>
      <c r="E710" s="1"/>
      <c r="F710" s="1"/>
      <c r="G710" s="1"/>
      <c r="H710" s="1"/>
      <c r="I710" s="1"/>
      <c r="J710" s="1"/>
      <c r="K710" s="1"/>
      <c r="L710" s="1"/>
      <c r="M710" s="1"/>
      <c r="N710" s="1"/>
      <c r="O710" s="1"/>
      <c r="P710" s="1"/>
      <c r="Q710" s="6"/>
    </row>
    <row r="711" spans="1:17" x14ac:dyDescent="0.25">
      <c r="A711" s="4"/>
      <c r="B711" s="1"/>
      <c r="C711" s="1"/>
      <c r="D711" s="1"/>
      <c r="E711" s="1"/>
      <c r="F711" s="1"/>
      <c r="G711" s="1"/>
      <c r="H711" s="1"/>
      <c r="I711" s="1"/>
      <c r="J711" s="1"/>
      <c r="K711" s="1"/>
      <c r="L711" s="1"/>
      <c r="M711" s="1"/>
      <c r="N711" s="1"/>
      <c r="O711" s="1"/>
      <c r="P711" s="1"/>
      <c r="Q711" s="6"/>
    </row>
    <row r="712" spans="1:17" x14ac:dyDescent="0.25">
      <c r="A712" s="4"/>
      <c r="B712" s="1"/>
      <c r="C712" s="1"/>
      <c r="D712" s="1"/>
      <c r="E712" s="1"/>
      <c r="F712" s="1"/>
      <c r="G712" s="1"/>
      <c r="H712" s="1"/>
      <c r="I712" s="1"/>
      <c r="J712" s="1"/>
      <c r="K712" s="1"/>
      <c r="L712" s="1"/>
      <c r="M712" s="1"/>
      <c r="N712" s="1"/>
      <c r="O712" s="1"/>
      <c r="P712" s="1"/>
      <c r="Q712" s="6"/>
    </row>
    <row r="713" spans="1:17" x14ac:dyDescent="0.25">
      <c r="A713" s="4"/>
      <c r="B713" s="1"/>
      <c r="C713" s="1"/>
      <c r="D713" s="1"/>
      <c r="E713" s="1"/>
      <c r="F713" s="1"/>
      <c r="G713" s="1"/>
      <c r="H713" s="1"/>
      <c r="I713" s="1"/>
      <c r="J713" s="1"/>
      <c r="K713" s="1"/>
      <c r="L713" s="1"/>
      <c r="M713" s="1"/>
      <c r="N713" s="1"/>
      <c r="O713" s="1"/>
      <c r="P713" s="1"/>
      <c r="Q713" s="6"/>
    </row>
    <row r="714" spans="1:17" x14ac:dyDescent="0.25">
      <c r="A714" s="4"/>
      <c r="B714" s="1"/>
      <c r="C714" s="1"/>
      <c r="D714" s="1"/>
      <c r="E714" s="1"/>
      <c r="F714" s="1"/>
      <c r="G714" s="1"/>
      <c r="H714" s="1"/>
      <c r="I714" s="1"/>
      <c r="J714" s="1"/>
      <c r="K714" s="1"/>
      <c r="L714" s="1"/>
      <c r="M714" s="1"/>
      <c r="N714" s="1"/>
      <c r="O714" s="1"/>
      <c r="P714" s="1"/>
      <c r="Q714" s="6"/>
    </row>
    <row r="715" spans="1:17" x14ac:dyDescent="0.25">
      <c r="A715" s="4"/>
      <c r="B715" s="1"/>
      <c r="C715" s="1"/>
      <c r="D715" s="1"/>
      <c r="E715" s="1"/>
      <c r="F715" s="1"/>
      <c r="G715" s="1"/>
      <c r="H715" s="1"/>
      <c r="I715" s="1"/>
      <c r="J715" s="1"/>
      <c r="K715" s="1"/>
      <c r="L715" s="1"/>
      <c r="M715" s="1"/>
      <c r="N715" s="1"/>
      <c r="O715" s="1"/>
      <c r="P715" s="1"/>
      <c r="Q715" s="6"/>
    </row>
    <row r="716" spans="1:17" x14ac:dyDescent="0.25">
      <c r="A716" s="4"/>
      <c r="B716" s="1"/>
      <c r="C716" s="1"/>
      <c r="D716" s="1"/>
      <c r="E716" s="1"/>
      <c r="F716" s="1"/>
      <c r="G716" s="1"/>
      <c r="H716" s="1"/>
      <c r="I716" s="1"/>
      <c r="J716" s="1"/>
      <c r="K716" s="1"/>
      <c r="L716" s="1"/>
      <c r="M716" s="1"/>
      <c r="N716" s="1"/>
      <c r="O716" s="1"/>
      <c r="P716" s="1"/>
      <c r="Q716" s="6"/>
    </row>
    <row r="717" spans="1:17" x14ac:dyDescent="0.25">
      <c r="A717" s="4"/>
      <c r="B717" s="1"/>
      <c r="C717" s="1"/>
      <c r="D717" s="1"/>
      <c r="E717" s="1"/>
      <c r="F717" s="1"/>
      <c r="G717" s="1"/>
      <c r="H717" s="1"/>
      <c r="I717" s="1"/>
      <c r="J717" s="1"/>
      <c r="K717" s="1"/>
      <c r="L717" s="1"/>
      <c r="M717" s="1"/>
      <c r="N717" s="1"/>
      <c r="O717" s="1"/>
      <c r="P717" s="1"/>
      <c r="Q717" s="6"/>
    </row>
    <row r="718" spans="1:17" x14ac:dyDescent="0.25">
      <c r="A718" s="4"/>
      <c r="B718" s="1"/>
      <c r="C718" s="1"/>
      <c r="D718" s="1"/>
      <c r="E718" s="1"/>
      <c r="F718" s="1"/>
      <c r="G718" s="1"/>
      <c r="H718" s="1"/>
      <c r="I718" s="1"/>
      <c r="J718" s="1"/>
      <c r="K718" s="1"/>
      <c r="L718" s="1"/>
      <c r="M718" s="1"/>
      <c r="N718" s="1"/>
      <c r="O718" s="1"/>
      <c r="P718" s="1"/>
      <c r="Q718" s="6"/>
    </row>
    <row r="719" spans="1:17" x14ac:dyDescent="0.25">
      <c r="A719" s="4"/>
      <c r="B719" s="1"/>
      <c r="C719" s="1"/>
      <c r="D719" s="1"/>
      <c r="E719" s="1"/>
      <c r="F719" s="1"/>
      <c r="G719" s="1"/>
      <c r="H719" s="1"/>
      <c r="I719" s="1"/>
      <c r="J719" s="1"/>
      <c r="K719" s="1"/>
      <c r="L719" s="1"/>
      <c r="M719" s="1"/>
      <c r="N719" s="1"/>
      <c r="O719" s="1"/>
      <c r="P719" s="1"/>
      <c r="Q719" s="6"/>
    </row>
    <row r="720" spans="1:17" x14ac:dyDescent="0.25">
      <c r="A720" s="4"/>
      <c r="B720" s="1"/>
      <c r="C720" s="1"/>
      <c r="D720" s="1"/>
      <c r="E720" s="1"/>
      <c r="F720" s="1"/>
      <c r="G720" s="1"/>
      <c r="H720" s="1"/>
      <c r="I720" s="1"/>
      <c r="J720" s="1"/>
      <c r="K720" s="1"/>
      <c r="L720" s="1"/>
      <c r="M720" s="1"/>
      <c r="N720" s="1"/>
      <c r="O720" s="1"/>
      <c r="P720" s="1"/>
      <c r="Q720" s="6"/>
    </row>
    <row r="721" spans="1:17" x14ac:dyDescent="0.25">
      <c r="A721" s="4"/>
      <c r="B721" s="1"/>
      <c r="C721" s="1"/>
      <c r="D721" s="1"/>
      <c r="E721" s="1"/>
      <c r="F721" s="1"/>
      <c r="G721" s="1"/>
      <c r="H721" s="1"/>
      <c r="I721" s="1"/>
      <c r="J721" s="1"/>
      <c r="K721" s="1"/>
      <c r="L721" s="1"/>
      <c r="M721" s="1"/>
      <c r="N721" s="1"/>
      <c r="O721" s="1"/>
      <c r="P721" s="1"/>
      <c r="Q721" s="6"/>
    </row>
    <row r="722" spans="1:17" x14ac:dyDescent="0.25">
      <c r="A722" s="4"/>
      <c r="B722" s="1"/>
      <c r="C722" s="1"/>
      <c r="D722" s="1"/>
      <c r="E722" s="1"/>
      <c r="F722" s="1"/>
      <c r="G722" s="1"/>
      <c r="H722" s="1"/>
      <c r="I722" s="1"/>
      <c r="J722" s="1"/>
      <c r="K722" s="1"/>
      <c r="L722" s="1"/>
      <c r="M722" s="1"/>
      <c r="N722" s="1"/>
      <c r="O722" s="1"/>
      <c r="P722" s="1"/>
      <c r="Q722" s="6"/>
    </row>
    <row r="723" spans="1:17" x14ac:dyDescent="0.25">
      <c r="A723" s="4"/>
      <c r="B723" s="1"/>
      <c r="C723" s="1"/>
      <c r="D723" s="1"/>
      <c r="E723" s="1"/>
      <c r="F723" s="1"/>
      <c r="G723" s="1"/>
      <c r="H723" s="1"/>
      <c r="I723" s="1"/>
      <c r="J723" s="1"/>
      <c r="K723" s="1"/>
      <c r="L723" s="1"/>
      <c r="M723" s="1"/>
      <c r="N723" s="1"/>
      <c r="O723" s="1"/>
      <c r="P723" s="1"/>
      <c r="Q723" s="6"/>
    </row>
    <row r="724" spans="1:17" x14ac:dyDescent="0.25">
      <c r="A724" s="4"/>
      <c r="B724" s="1"/>
      <c r="C724" s="1"/>
      <c r="D724" s="1"/>
      <c r="E724" s="1"/>
      <c r="F724" s="1"/>
      <c r="G724" s="1"/>
      <c r="H724" s="1"/>
      <c r="I724" s="1"/>
      <c r="J724" s="1"/>
      <c r="K724" s="1"/>
      <c r="L724" s="1"/>
      <c r="M724" s="1"/>
      <c r="N724" s="1"/>
      <c r="O724" s="1"/>
      <c r="P724" s="1"/>
      <c r="Q724" s="6"/>
    </row>
    <row r="725" spans="1:17" x14ac:dyDescent="0.25">
      <c r="A725" s="4"/>
      <c r="B725" s="1"/>
      <c r="C725" s="1"/>
      <c r="D725" s="1"/>
      <c r="E725" s="1"/>
      <c r="F725" s="1"/>
      <c r="G725" s="1"/>
      <c r="H725" s="1"/>
      <c r="I725" s="1"/>
      <c r="J725" s="1"/>
      <c r="K725" s="1"/>
      <c r="L725" s="1"/>
      <c r="M725" s="1"/>
      <c r="N725" s="1"/>
      <c r="O725" s="1"/>
      <c r="P725" s="1"/>
      <c r="Q725" s="6"/>
    </row>
    <row r="726" spans="1:17" x14ac:dyDescent="0.25">
      <c r="A726" s="4"/>
      <c r="B726" s="1"/>
      <c r="C726" s="1"/>
      <c r="D726" s="1"/>
      <c r="E726" s="1"/>
      <c r="F726" s="1"/>
      <c r="G726" s="1"/>
      <c r="H726" s="1"/>
      <c r="I726" s="1"/>
      <c r="J726" s="1"/>
      <c r="K726" s="1"/>
      <c r="L726" s="1"/>
      <c r="M726" s="1"/>
      <c r="N726" s="1"/>
      <c r="O726" s="1"/>
      <c r="P726" s="1"/>
      <c r="Q726" s="6"/>
    </row>
    <row r="727" spans="1:17" x14ac:dyDescent="0.25">
      <c r="A727" s="4"/>
      <c r="B727" s="1"/>
      <c r="C727" s="1"/>
      <c r="D727" s="1"/>
      <c r="E727" s="1"/>
      <c r="F727" s="1"/>
      <c r="G727" s="1"/>
      <c r="H727" s="1"/>
      <c r="I727" s="1"/>
      <c r="J727" s="1"/>
      <c r="K727" s="1"/>
      <c r="L727" s="1"/>
      <c r="M727" s="1"/>
      <c r="N727" s="1"/>
      <c r="O727" s="1"/>
      <c r="P727" s="1"/>
      <c r="Q727" s="6"/>
    </row>
    <row r="728" spans="1:17" x14ac:dyDescent="0.25">
      <c r="A728" s="4"/>
      <c r="B728" s="1"/>
      <c r="C728" s="1"/>
      <c r="D728" s="1"/>
      <c r="E728" s="1"/>
      <c r="F728" s="1"/>
      <c r="G728" s="1"/>
      <c r="H728" s="1"/>
      <c r="I728" s="1"/>
      <c r="J728" s="1"/>
      <c r="K728" s="1"/>
      <c r="L728" s="1"/>
      <c r="M728" s="1"/>
      <c r="N728" s="1"/>
      <c r="O728" s="1"/>
      <c r="P728" s="1"/>
      <c r="Q728" s="6"/>
    </row>
    <row r="729" spans="1:17" x14ac:dyDescent="0.25">
      <c r="A729" s="4"/>
      <c r="B729" s="1"/>
      <c r="C729" s="1"/>
      <c r="D729" s="1"/>
      <c r="E729" s="1"/>
      <c r="F729" s="1"/>
      <c r="G729" s="1"/>
      <c r="H729" s="1"/>
      <c r="I729" s="1"/>
      <c r="J729" s="1"/>
      <c r="K729" s="1"/>
      <c r="L729" s="1"/>
      <c r="M729" s="1"/>
      <c r="N729" s="1"/>
      <c r="O729" s="1"/>
      <c r="P729" s="1"/>
      <c r="Q729" s="6"/>
    </row>
    <row r="730" spans="1:17" x14ac:dyDescent="0.25">
      <c r="A730" s="4"/>
      <c r="B730" s="1"/>
      <c r="C730" s="1"/>
      <c r="D730" s="1"/>
      <c r="E730" s="1"/>
      <c r="F730" s="1"/>
      <c r="G730" s="1"/>
      <c r="H730" s="1"/>
      <c r="I730" s="1"/>
      <c r="J730" s="1"/>
      <c r="K730" s="1"/>
      <c r="L730" s="1"/>
      <c r="M730" s="1"/>
      <c r="N730" s="1"/>
      <c r="O730" s="1"/>
      <c r="P730" s="1"/>
      <c r="Q730" s="6"/>
    </row>
    <row r="731" spans="1:17" x14ac:dyDescent="0.25">
      <c r="A731" s="4"/>
      <c r="B731" s="1"/>
      <c r="C731" s="1"/>
      <c r="D731" s="1"/>
      <c r="E731" s="1"/>
      <c r="F731" s="1"/>
      <c r="G731" s="1"/>
      <c r="H731" s="1"/>
      <c r="I731" s="1"/>
      <c r="J731" s="1"/>
      <c r="K731" s="1"/>
      <c r="L731" s="1"/>
      <c r="M731" s="1"/>
      <c r="N731" s="1"/>
      <c r="O731" s="1"/>
      <c r="P731" s="1"/>
      <c r="Q731" s="6"/>
    </row>
    <row r="732" spans="1:17" x14ac:dyDescent="0.25">
      <c r="A732" s="4"/>
      <c r="B732" s="1"/>
      <c r="C732" s="1"/>
      <c r="D732" s="1"/>
      <c r="E732" s="1"/>
      <c r="F732" s="1"/>
      <c r="G732" s="1"/>
      <c r="H732" s="1"/>
      <c r="I732" s="1"/>
      <c r="J732" s="1"/>
      <c r="K732" s="1"/>
      <c r="L732" s="1"/>
      <c r="M732" s="1"/>
      <c r="N732" s="1"/>
      <c r="O732" s="1"/>
      <c r="P732" s="1"/>
      <c r="Q732" s="6"/>
    </row>
    <row r="733" spans="1:17" x14ac:dyDescent="0.25">
      <c r="A733" s="4"/>
      <c r="B733" s="1"/>
      <c r="C733" s="1"/>
      <c r="D733" s="1"/>
      <c r="E733" s="1"/>
      <c r="F733" s="1"/>
      <c r="G733" s="1"/>
      <c r="H733" s="1"/>
      <c r="I733" s="1"/>
      <c r="J733" s="1"/>
      <c r="K733" s="1"/>
      <c r="L733" s="1"/>
      <c r="M733" s="1"/>
      <c r="N733" s="1"/>
      <c r="O733" s="1"/>
      <c r="P733" s="1"/>
      <c r="Q733" s="6"/>
    </row>
    <row r="734" spans="1:17" x14ac:dyDescent="0.25">
      <c r="A734" s="4"/>
      <c r="B734" s="1"/>
      <c r="C734" s="1"/>
      <c r="D734" s="1"/>
      <c r="E734" s="1"/>
      <c r="F734" s="1"/>
      <c r="G734" s="1"/>
      <c r="H734" s="1"/>
      <c r="I734" s="1"/>
      <c r="J734" s="1"/>
      <c r="K734" s="1"/>
      <c r="L734" s="1"/>
      <c r="M734" s="1"/>
      <c r="N734" s="1"/>
      <c r="O734" s="1"/>
      <c r="P734" s="1"/>
      <c r="Q734" s="6"/>
    </row>
    <row r="735" spans="1:17" x14ac:dyDescent="0.25">
      <c r="A735" s="4"/>
      <c r="B735" s="1"/>
      <c r="C735" s="1"/>
      <c r="D735" s="1"/>
      <c r="E735" s="1"/>
      <c r="F735" s="1"/>
      <c r="G735" s="1"/>
      <c r="H735" s="1"/>
      <c r="I735" s="1"/>
      <c r="J735" s="1"/>
      <c r="K735" s="1"/>
      <c r="L735" s="1"/>
      <c r="M735" s="1"/>
      <c r="N735" s="1"/>
      <c r="O735" s="1"/>
      <c r="P735" s="1"/>
      <c r="Q735" s="6"/>
    </row>
    <row r="736" spans="1:17" x14ac:dyDescent="0.25">
      <c r="A736" s="4"/>
      <c r="B736" s="1"/>
      <c r="C736" s="1"/>
      <c r="D736" s="1"/>
      <c r="E736" s="1"/>
      <c r="F736" s="1"/>
      <c r="G736" s="1"/>
      <c r="H736" s="1"/>
      <c r="I736" s="1"/>
      <c r="J736" s="1"/>
      <c r="K736" s="1"/>
      <c r="L736" s="1"/>
      <c r="M736" s="1"/>
      <c r="N736" s="1"/>
      <c r="O736" s="1"/>
      <c r="P736" s="1"/>
      <c r="Q736" s="6"/>
    </row>
    <row r="737" spans="1:17" x14ac:dyDescent="0.25">
      <c r="A737" s="4"/>
      <c r="B737" s="1"/>
      <c r="C737" s="1"/>
      <c r="D737" s="1"/>
      <c r="E737" s="1"/>
      <c r="F737" s="1"/>
      <c r="G737" s="1"/>
      <c r="H737" s="1"/>
      <c r="I737" s="1"/>
      <c r="J737" s="1"/>
      <c r="K737" s="1"/>
      <c r="L737" s="1"/>
      <c r="M737" s="1"/>
      <c r="N737" s="1"/>
      <c r="O737" s="1"/>
      <c r="P737" s="1"/>
      <c r="Q737" s="6"/>
    </row>
    <row r="738" spans="1:17" x14ac:dyDescent="0.25">
      <c r="A738" s="4"/>
      <c r="B738" s="1"/>
      <c r="C738" s="1"/>
      <c r="D738" s="1"/>
      <c r="E738" s="1"/>
      <c r="F738" s="1"/>
      <c r="G738" s="1"/>
      <c r="H738" s="1"/>
      <c r="I738" s="1"/>
      <c r="J738" s="1"/>
      <c r="K738" s="1"/>
      <c r="L738" s="1"/>
      <c r="M738" s="1"/>
      <c r="N738" s="1"/>
      <c r="O738" s="1"/>
      <c r="P738" s="1"/>
      <c r="Q738" s="6"/>
    </row>
    <row r="739" spans="1:17" x14ac:dyDescent="0.25">
      <c r="A739" s="4"/>
      <c r="B739" s="1"/>
      <c r="C739" s="1"/>
      <c r="D739" s="1"/>
      <c r="E739" s="1"/>
      <c r="F739" s="1"/>
      <c r="G739" s="1"/>
      <c r="H739" s="1"/>
      <c r="I739" s="1"/>
      <c r="J739" s="1"/>
      <c r="K739" s="1"/>
      <c r="L739" s="1"/>
      <c r="M739" s="1"/>
      <c r="N739" s="1"/>
      <c r="O739" s="1"/>
      <c r="P739" s="1"/>
      <c r="Q739" s="6"/>
    </row>
    <row r="740" spans="1:17" x14ac:dyDescent="0.25">
      <c r="A740" s="4"/>
      <c r="B740" s="1"/>
      <c r="C740" s="1"/>
      <c r="D740" s="1"/>
      <c r="E740" s="1"/>
      <c r="F740" s="1"/>
      <c r="G740" s="1"/>
      <c r="H740" s="1"/>
      <c r="I740" s="1"/>
      <c r="J740" s="1"/>
      <c r="K740" s="1"/>
      <c r="L740" s="1"/>
      <c r="M740" s="1"/>
      <c r="N740" s="1"/>
      <c r="O740" s="1"/>
      <c r="P740" s="1"/>
      <c r="Q740" s="6"/>
    </row>
    <row r="741" spans="1:17" x14ac:dyDescent="0.25">
      <c r="A741" s="4"/>
      <c r="B741" s="1"/>
      <c r="C741" s="1"/>
      <c r="D741" s="1"/>
      <c r="E741" s="1"/>
      <c r="F741" s="1"/>
      <c r="G741" s="1"/>
      <c r="H741" s="1"/>
      <c r="I741" s="1"/>
      <c r="J741" s="1"/>
      <c r="K741" s="1"/>
      <c r="L741" s="1"/>
      <c r="M741" s="1"/>
      <c r="N741" s="1"/>
      <c r="O741" s="1"/>
      <c r="P741" s="1"/>
      <c r="Q741" s="6"/>
    </row>
    <row r="742" spans="1:17" x14ac:dyDescent="0.25">
      <c r="A742" s="4"/>
      <c r="B742" s="1"/>
      <c r="C742" s="1"/>
      <c r="D742" s="1"/>
      <c r="E742" s="1"/>
      <c r="F742" s="1"/>
      <c r="G742" s="1"/>
      <c r="H742" s="1"/>
      <c r="I742" s="1"/>
      <c r="J742" s="1"/>
      <c r="K742" s="1"/>
      <c r="L742" s="1"/>
      <c r="M742" s="1"/>
      <c r="N742" s="1"/>
      <c r="O742" s="1"/>
      <c r="P742" s="1"/>
      <c r="Q742" s="6"/>
    </row>
    <row r="743" spans="1:17" x14ac:dyDescent="0.25">
      <c r="A743" s="4"/>
      <c r="B743" s="1"/>
      <c r="C743" s="1"/>
      <c r="D743" s="1"/>
      <c r="E743" s="1"/>
      <c r="F743" s="1"/>
      <c r="G743" s="1"/>
      <c r="H743" s="1"/>
      <c r="I743" s="1"/>
      <c r="J743" s="1"/>
      <c r="K743" s="1"/>
      <c r="L743" s="1"/>
      <c r="M743" s="1"/>
      <c r="N743" s="1"/>
      <c r="O743" s="1"/>
      <c r="P743" s="1"/>
      <c r="Q743" s="6"/>
    </row>
    <row r="744" spans="1:17" x14ac:dyDescent="0.25">
      <c r="A744" s="4"/>
      <c r="B744" s="1"/>
      <c r="C744" s="1"/>
      <c r="D744" s="1"/>
      <c r="E744" s="1"/>
      <c r="F744" s="1"/>
      <c r="G744" s="1"/>
      <c r="H744" s="1"/>
      <c r="I744" s="1"/>
      <c r="J744" s="1"/>
      <c r="K744" s="1"/>
      <c r="L744" s="1"/>
      <c r="M744" s="1"/>
      <c r="N744" s="1"/>
      <c r="O744" s="1"/>
      <c r="P744" s="1"/>
      <c r="Q744" s="6"/>
    </row>
    <row r="745" spans="1:17" x14ac:dyDescent="0.25">
      <c r="A745" s="4"/>
      <c r="B745" s="1"/>
      <c r="C745" s="1"/>
      <c r="D745" s="1"/>
      <c r="E745" s="1"/>
      <c r="F745" s="1"/>
      <c r="G745" s="1"/>
      <c r="H745" s="1"/>
      <c r="I745" s="1"/>
      <c r="J745" s="1"/>
      <c r="K745" s="1"/>
      <c r="L745" s="1"/>
      <c r="M745" s="1"/>
      <c r="N745" s="1"/>
      <c r="O745" s="1"/>
      <c r="P745" s="1"/>
      <c r="Q745" s="6"/>
    </row>
    <row r="746" spans="1:17" x14ac:dyDescent="0.25">
      <c r="A746" s="4"/>
      <c r="B746" s="1"/>
      <c r="C746" s="1"/>
      <c r="D746" s="1"/>
      <c r="E746" s="1"/>
      <c r="F746" s="1"/>
      <c r="G746" s="1"/>
      <c r="H746" s="1"/>
      <c r="I746" s="1"/>
      <c r="J746" s="1"/>
      <c r="K746" s="1"/>
      <c r="L746" s="1"/>
      <c r="M746" s="1"/>
      <c r="N746" s="1"/>
      <c r="O746" s="1"/>
      <c r="P746" s="1"/>
      <c r="Q746" s="6"/>
    </row>
    <row r="747" spans="1:17" x14ac:dyDescent="0.25">
      <c r="A747" s="4"/>
      <c r="B747" s="1"/>
      <c r="C747" s="1"/>
      <c r="D747" s="1"/>
      <c r="E747" s="1"/>
      <c r="F747" s="1"/>
      <c r="G747" s="1"/>
      <c r="H747" s="1"/>
      <c r="I747" s="1"/>
      <c r="J747" s="1"/>
      <c r="K747" s="1"/>
      <c r="L747" s="1"/>
      <c r="M747" s="1"/>
      <c r="N747" s="1"/>
      <c r="O747" s="1"/>
      <c r="P747" s="1"/>
      <c r="Q747" s="6"/>
    </row>
    <row r="748" spans="1:17" x14ac:dyDescent="0.25">
      <c r="A748" s="4"/>
      <c r="B748" s="1"/>
      <c r="C748" s="1"/>
      <c r="D748" s="1"/>
      <c r="E748" s="1"/>
      <c r="F748" s="1"/>
      <c r="G748" s="1"/>
      <c r="H748" s="1"/>
      <c r="I748" s="1"/>
      <c r="J748" s="1"/>
      <c r="K748" s="1"/>
      <c r="L748" s="1"/>
      <c r="M748" s="1"/>
      <c r="N748" s="1"/>
      <c r="O748" s="1"/>
      <c r="P748" s="1"/>
      <c r="Q748" s="6"/>
    </row>
    <row r="749" spans="1:17" x14ac:dyDescent="0.25">
      <c r="A749" s="4"/>
      <c r="B749" s="1"/>
      <c r="C749" s="1"/>
      <c r="D749" s="1"/>
      <c r="E749" s="1"/>
      <c r="F749" s="1"/>
      <c r="G749" s="1"/>
      <c r="H749" s="1"/>
      <c r="I749" s="1"/>
      <c r="J749" s="1"/>
      <c r="K749" s="1"/>
      <c r="L749" s="1"/>
      <c r="M749" s="1"/>
      <c r="N749" s="1"/>
      <c r="O749" s="1"/>
      <c r="P749" s="1"/>
      <c r="Q749" s="6"/>
    </row>
    <row r="750" spans="1:17" x14ac:dyDescent="0.25">
      <c r="A750" s="4"/>
      <c r="B750" s="1"/>
      <c r="C750" s="1"/>
      <c r="D750" s="1"/>
      <c r="E750" s="1"/>
      <c r="F750" s="1"/>
      <c r="G750" s="1"/>
      <c r="H750" s="1"/>
      <c r="I750" s="1"/>
      <c r="J750" s="1"/>
      <c r="K750" s="1"/>
      <c r="L750" s="1"/>
      <c r="M750" s="1"/>
      <c r="N750" s="1"/>
      <c r="O750" s="1"/>
      <c r="P750" s="1"/>
      <c r="Q750" s="6"/>
    </row>
    <row r="751" spans="1:17" x14ac:dyDescent="0.25">
      <c r="A751" s="4"/>
      <c r="B751" s="1"/>
      <c r="C751" s="1"/>
      <c r="D751" s="1"/>
      <c r="E751" s="1"/>
      <c r="F751" s="1"/>
      <c r="G751" s="1"/>
      <c r="H751" s="1"/>
      <c r="I751" s="1"/>
      <c r="J751" s="1"/>
      <c r="K751" s="1"/>
      <c r="L751" s="1"/>
      <c r="M751" s="1"/>
      <c r="N751" s="1"/>
      <c r="O751" s="1"/>
      <c r="P751" s="1"/>
      <c r="Q751" s="6"/>
    </row>
    <row r="752" spans="1:17" x14ac:dyDescent="0.25">
      <c r="A752" s="4"/>
      <c r="B752" s="1"/>
      <c r="C752" s="1"/>
      <c r="D752" s="1"/>
      <c r="E752" s="1"/>
      <c r="F752" s="1"/>
      <c r="G752" s="1"/>
      <c r="H752" s="1"/>
      <c r="I752" s="1"/>
      <c r="J752" s="1"/>
      <c r="K752" s="1"/>
      <c r="L752" s="1"/>
      <c r="M752" s="1"/>
      <c r="N752" s="1"/>
      <c r="O752" s="1"/>
      <c r="P752" s="1"/>
      <c r="Q752" s="6"/>
    </row>
    <row r="753" spans="1:17" x14ac:dyDescent="0.25">
      <c r="A753" s="4"/>
      <c r="B753" s="1"/>
      <c r="C753" s="1"/>
      <c r="D753" s="1"/>
      <c r="E753" s="1"/>
      <c r="F753" s="1"/>
      <c r="G753" s="1"/>
      <c r="H753" s="1"/>
      <c r="I753" s="1"/>
      <c r="J753" s="1"/>
      <c r="K753" s="1"/>
      <c r="L753" s="1"/>
      <c r="M753" s="1"/>
      <c r="N753" s="1"/>
      <c r="O753" s="1"/>
      <c r="P753" s="1"/>
      <c r="Q753" s="6"/>
    </row>
    <row r="754" spans="1:17" x14ac:dyDescent="0.25">
      <c r="A754" s="4"/>
      <c r="B754" s="1"/>
      <c r="C754" s="1"/>
      <c r="D754" s="1"/>
      <c r="E754" s="1"/>
      <c r="F754" s="1"/>
      <c r="G754" s="1"/>
      <c r="H754" s="1"/>
      <c r="I754" s="1"/>
      <c r="J754" s="1"/>
      <c r="K754" s="1"/>
      <c r="L754" s="1"/>
      <c r="M754" s="1"/>
      <c r="N754" s="1"/>
      <c r="O754" s="1"/>
      <c r="P754" s="1"/>
      <c r="Q754" s="6"/>
    </row>
    <row r="755" spans="1:17" x14ac:dyDescent="0.25">
      <c r="A755" s="4"/>
      <c r="B755" s="1"/>
      <c r="C755" s="1"/>
      <c r="D755" s="1"/>
      <c r="E755" s="1"/>
      <c r="F755" s="1"/>
      <c r="G755" s="1"/>
      <c r="H755" s="1"/>
      <c r="I755" s="1"/>
      <c r="J755" s="1"/>
      <c r="K755" s="1"/>
      <c r="L755" s="1"/>
      <c r="M755" s="1"/>
      <c r="N755" s="1"/>
      <c r="O755" s="1"/>
      <c r="P755" s="1"/>
      <c r="Q755" s="6"/>
    </row>
    <row r="756" spans="1:17" x14ac:dyDescent="0.25">
      <c r="A756" s="4"/>
      <c r="B756" s="1"/>
      <c r="C756" s="1"/>
      <c r="D756" s="1"/>
      <c r="E756" s="1"/>
      <c r="F756" s="1"/>
      <c r="G756" s="1"/>
      <c r="H756" s="1"/>
      <c r="I756" s="1"/>
      <c r="J756" s="1"/>
      <c r="K756" s="1"/>
      <c r="L756" s="1"/>
      <c r="M756" s="1"/>
      <c r="N756" s="1"/>
      <c r="O756" s="1"/>
      <c r="P756" s="1"/>
      <c r="Q756" s="6"/>
    </row>
    <row r="757" spans="1:17" x14ac:dyDescent="0.25">
      <c r="A757" s="4"/>
      <c r="B757" s="1"/>
      <c r="C757" s="1"/>
      <c r="D757" s="1"/>
      <c r="E757" s="1"/>
      <c r="F757" s="1"/>
      <c r="G757" s="1"/>
      <c r="H757" s="1"/>
      <c r="I757" s="1"/>
      <c r="J757" s="1"/>
      <c r="K757" s="1"/>
      <c r="L757" s="1"/>
      <c r="M757" s="1"/>
      <c r="N757" s="1"/>
      <c r="O757" s="1"/>
      <c r="P757" s="1"/>
      <c r="Q757" s="6"/>
    </row>
    <row r="758" spans="1:17" x14ac:dyDescent="0.25">
      <c r="A758" s="4"/>
      <c r="B758" s="1"/>
      <c r="C758" s="1"/>
      <c r="D758" s="1"/>
      <c r="E758" s="1"/>
      <c r="F758" s="1"/>
      <c r="G758" s="1"/>
      <c r="H758" s="1"/>
      <c r="I758" s="1"/>
      <c r="J758" s="1"/>
      <c r="K758" s="1"/>
      <c r="L758" s="1"/>
      <c r="M758" s="1"/>
      <c r="N758" s="1"/>
      <c r="O758" s="1"/>
      <c r="P758" s="1"/>
      <c r="Q758" s="6"/>
    </row>
    <row r="759" spans="1:17" x14ac:dyDescent="0.25">
      <c r="A759" s="4"/>
      <c r="B759" s="1"/>
      <c r="C759" s="1"/>
      <c r="D759" s="1"/>
      <c r="E759" s="1"/>
      <c r="F759" s="1"/>
      <c r="G759" s="1"/>
      <c r="H759" s="1"/>
      <c r="I759" s="1"/>
      <c r="J759" s="1"/>
      <c r="K759" s="1"/>
      <c r="L759" s="1"/>
      <c r="M759" s="1"/>
      <c r="N759" s="1"/>
      <c r="O759" s="1"/>
      <c r="P759" s="1"/>
      <c r="Q759" s="6"/>
    </row>
    <row r="760" spans="1:17" x14ac:dyDescent="0.25">
      <c r="A760" s="4"/>
      <c r="B760" s="1"/>
      <c r="C760" s="1"/>
      <c r="D760" s="1"/>
      <c r="E760" s="1"/>
      <c r="F760" s="1"/>
      <c r="G760" s="1"/>
      <c r="H760" s="1"/>
      <c r="I760" s="1"/>
      <c r="J760" s="1"/>
      <c r="K760" s="1"/>
      <c r="L760" s="1"/>
      <c r="M760" s="1"/>
      <c r="N760" s="1"/>
      <c r="O760" s="1"/>
      <c r="P760" s="1"/>
      <c r="Q760" s="6"/>
    </row>
    <row r="761" spans="1:17" x14ac:dyDescent="0.25">
      <c r="A761" s="4"/>
      <c r="B761" s="1"/>
      <c r="C761" s="1"/>
      <c r="D761" s="1"/>
      <c r="E761" s="1"/>
      <c r="F761" s="1"/>
      <c r="G761" s="1"/>
      <c r="H761" s="1"/>
      <c r="I761" s="1"/>
      <c r="J761" s="1"/>
      <c r="K761" s="1"/>
      <c r="L761" s="1"/>
      <c r="M761" s="1"/>
      <c r="N761" s="1"/>
      <c r="O761" s="1"/>
      <c r="P761" s="1"/>
      <c r="Q761" s="6"/>
    </row>
    <row r="762" spans="1:17" x14ac:dyDescent="0.25">
      <c r="A762" s="4"/>
      <c r="B762" s="1"/>
      <c r="C762" s="1"/>
      <c r="D762" s="1"/>
      <c r="E762" s="1"/>
      <c r="F762" s="1"/>
      <c r="G762" s="1"/>
      <c r="H762" s="1"/>
      <c r="I762" s="1"/>
      <c r="J762" s="1"/>
      <c r="K762" s="1"/>
      <c r="L762" s="1"/>
      <c r="M762" s="1"/>
      <c r="N762" s="1"/>
      <c r="O762" s="1"/>
      <c r="P762" s="1"/>
      <c r="Q762" s="6"/>
    </row>
    <row r="763" spans="1:17" x14ac:dyDescent="0.25">
      <c r="A763" s="4"/>
      <c r="B763" s="1"/>
      <c r="C763" s="1"/>
      <c r="D763" s="1"/>
      <c r="E763" s="1"/>
      <c r="F763" s="1"/>
      <c r="G763" s="1"/>
      <c r="H763" s="1"/>
      <c r="I763" s="1"/>
      <c r="J763" s="1"/>
      <c r="K763" s="1"/>
      <c r="L763" s="1"/>
      <c r="M763" s="1"/>
      <c r="N763" s="1"/>
      <c r="O763" s="1"/>
      <c r="P763" s="1"/>
      <c r="Q763" s="6"/>
    </row>
    <row r="764" spans="1:17" x14ac:dyDescent="0.25">
      <c r="A764" s="4"/>
      <c r="B764" s="1"/>
      <c r="C764" s="1"/>
      <c r="D764" s="1"/>
      <c r="E764" s="1"/>
      <c r="F764" s="1"/>
      <c r="G764" s="1"/>
      <c r="H764" s="1"/>
      <c r="I764" s="1"/>
      <c r="J764" s="1"/>
      <c r="K764" s="1"/>
      <c r="L764" s="1"/>
      <c r="M764" s="1"/>
      <c r="N764" s="1"/>
      <c r="O764" s="1"/>
      <c r="P764" s="1"/>
      <c r="Q764" s="6"/>
    </row>
    <row r="765" spans="1:17" x14ac:dyDescent="0.25">
      <c r="A765" s="4"/>
      <c r="B765" s="1"/>
      <c r="C765" s="1"/>
      <c r="D765" s="1"/>
      <c r="E765" s="1"/>
      <c r="F765" s="1"/>
      <c r="G765" s="1"/>
      <c r="H765" s="1"/>
      <c r="I765" s="1"/>
      <c r="J765" s="1"/>
      <c r="K765" s="1"/>
      <c r="L765" s="1"/>
      <c r="M765" s="1"/>
      <c r="N765" s="1"/>
      <c r="O765" s="1"/>
      <c r="P765" s="1"/>
      <c r="Q765" s="6"/>
    </row>
    <row r="766" spans="1:17" x14ac:dyDescent="0.25">
      <c r="A766" s="4"/>
      <c r="B766" s="1"/>
      <c r="C766" s="1"/>
      <c r="D766" s="1"/>
      <c r="E766" s="1"/>
      <c r="F766" s="1"/>
      <c r="G766" s="1"/>
      <c r="H766" s="1"/>
      <c r="I766" s="1"/>
      <c r="J766" s="1"/>
      <c r="K766" s="1"/>
      <c r="L766" s="1"/>
      <c r="M766" s="1"/>
      <c r="N766" s="1"/>
      <c r="O766" s="1"/>
      <c r="P766" s="1"/>
      <c r="Q766" s="6"/>
    </row>
    <row r="767" spans="1:17" x14ac:dyDescent="0.25">
      <c r="A767" s="4"/>
      <c r="B767" s="1"/>
      <c r="C767" s="1"/>
      <c r="D767" s="1"/>
      <c r="E767" s="1"/>
      <c r="F767" s="1"/>
      <c r="G767" s="1"/>
      <c r="H767" s="1"/>
      <c r="I767" s="1"/>
      <c r="J767" s="1"/>
      <c r="K767" s="1"/>
      <c r="L767" s="1"/>
      <c r="M767" s="1"/>
      <c r="N767" s="1"/>
      <c r="O767" s="1"/>
      <c r="P767" s="1"/>
      <c r="Q767" s="6"/>
    </row>
    <row r="768" spans="1:17" x14ac:dyDescent="0.25">
      <c r="A768" s="4"/>
      <c r="B768" s="1"/>
      <c r="C768" s="1"/>
      <c r="D768" s="1"/>
      <c r="E768" s="1"/>
      <c r="F768" s="1"/>
      <c r="G768" s="1"/>
      <c r="H768" s="1"/>
      <c r="I768" s="1"/>
      <c r="J768" s="1"/>
      <c r="K768" s="1"/>
      <c r="L768" s="1"/>
      <c r="M768" s="1"/>
      <c r="N768" s="1"/>
      <c r="O768" s="1"/>
      <c r="P768" s="1"/>
      <c r="Q768" s="6"/>
    </row>
    <row r="769" spans="1:17" x14ac:dyDescent="0.25">
      <c r="A769" s="4"/>
      <c r="B769" s="1"/>
      <c r="C769" s="1"/>
      <c r="D769" s="1"/>
      <c r="E769" s="1"/>
      <c r="F769" s="1"/>
      <c r="G769" s="1"/>
      <c r="H769" s="1"/>
      <c r="I769" s="1"/>
      <c r="J769" s="1"/>
      <c r="K769" s="1"/>
      <c r="L769" s="1"/>
      <c r="M769" s="1"/>
      <c r="N769" s="1"/>
      <c r="O769" s="1"/>
      <c r="P769" s="1"/>
      <c r="Q769" s="6"/>
    </row>
    <row r="770" spans="1:17" x14ac:dyDescent="0.25">
      <c r="A770" s="4"/>
      <c r="B770" s="1"/>
      <c r="C770" s="1"/>
      <c r="D770" s="1"/>
      <c r="E770" s="1"/>
      <c r="F770" s="1"/>
      <c r="G770" s="1"/>
      <c r="H770" s="1"/>
      <c r="I770" s="1"/>
      <c r="J770" s="1"/>
      <c r="K770" s="1"/>
      <c r="L770" s="1"/>
      <c r="M770" s="1"/>
      <c r="N770" s="1"/>
      <c r="O770" s="1"/>
      <c r="P770" s="1"/>
      <c r="Q770" s="6"/>
    </row>
    <row r="771" spans="1:17" x14ac:dyDescent="0.25">
      <c r="A771" s="4"/>
      <c r="B771" s="1"/>
      <c r="C771" s="1"/>
      <c r="D771" s="1"/>
      <c r="E771" s="1"/>
      <c r="F771" s="1"/>
      <c r="G771" s="1"/>
      <c r="H771" s="1"/>
      <c r="I771" s="1"/>
      <c r="J771" s="1"/>
      <c r="K771" s="1"/>
      <c r="L771" s="1"/>
      <c r="M771" s="1"/>
      <c r="N771" s="1"/>
      <c r="O771" s="1"/>
      <c r="P771" s="1"/>
      <c r="Q771" s="6"/>
    </row>
    <row r="772" spans="1:17" x14ac:dyDescent="0.25">
      <c r="A772" s="4"/>
      <c r="B772" s="1"/>
      <c r="C772" s="1"/>
      <c r="D772" s="1"/>
      <c r="E772" s="1"/>
      <c r="F772" s="1"/>
      <c r="G772" s="1"/>
      <c r="H772" s="1"/>
      <c r="I772" s="1"/>
      <c r="J772" s="1"/>
      <c r="K772" s="1"/>
      <c r="L772" s="1"/>
      <c r="M772" s="1"/>
      <c r="N772" s="1"/>
      <c r="O772" s="1"/>
      <c r="P772" s="1"/>
      <c r="Q772" s="6"/>
    </row>
    <row r="773" spans="1:17" x14ac:dyDescent="0.25">
      <c r="A773" s="4"/>
      <c r="B773" s="1"/>
      <c r="C773" s="1"/>
      <c r="D773" s="1"/>
      <c r="E773" s="1"/>
      <c r="F773" s="1"/>
      <c r="G773" s="1"/>
      <c r="H773" s="1"/>
      <c r="I773" s="1"/>
      <c r="J773" s="1"/>
      <c r="K773" s="1"/>
      <c r="L773" s="1"/>
      <c r="M773" s="1"/>
      <c r="N773" s="1"/>
      <c r="O773" s="1"/>
      <c r="P773" s="1"/>
      <c r="Q773" s="6"/>
    </row>
    <row r="774" spans="1:17" x14ac:dyDescent="0.25">
      <c r="A774" s="4"/>
      <c r="B774" s="1"/>
      <c r="C774" s="1"/>
      <c r="D774" s="1"/>
      <c r="E774" s="1"/>
      <c r="F774" s="1"/>
      <c r="G774" s="1"/>
      <c r="H774" s="1"/>
      <c r="I774" s="1"/>
      <c r="J774" s="1"/>
      <c r="K774" s="1"/>
      <c r="L774" s="1"/>
      <c r="M774" s="1"/>
      <c r="N774" s="1"/>
      <c r="O774" s="1"/>
      <c r="P774" s="1"/>
      <c r="Q774" s="6"/>
    </row>
    <row r="775" spans="1:17" x14ac:dyDescent="0.25">
      <c r="A775" s="4"/>
      <c r="B775" s="1"/>
      <c r="C775" s="1"/>
      <c r="D775" s="1"/>
      <c r="E775" s="1"/>
      <c r="F775" s="1"/>
      <c r="G775" s="1"/>
      <c r="H775" s="1"/>
      <c r="I775" s="1"/>
      <c r="J775" s="1"/>
      <c r="K775" s="1"/>
      <c r="L775" s="1"/>
      <c r="M775" s="1"/>
      <c r="N775" s="1"/>
      <c r="O775" s="1"/>
      <c r="P775" s="1"/>
      <c r="Q775" s="6"/>
    </row>
    <row r="776" spans="1:17" x14ac:dyDescent="0.25">
      <c r="A776" s="4"/>
      <c r="B776" s="1"/>
      <c r="C776" s="1"/>
      <c r="D776" s="1"/>
      <c r="E776" s="1"/>
      <c r="F776" s="1"/>
      <c r="G776" s="1"/>
      <c r="H776" s="1"/>
      <c r="I776" s="1"/>
      <c r="J776" s="1"/>
      <c r="K776" s="1"/>
      <c r="L776" s="1"/>
      <c r="M776" s="1"/>
      <c r="N776" s="1"/>
      <c r="O776" s="1"/>
      <c r="P776" s="1"/>
      <c r="Q776" s="6"/>
    </row>
    <row r="777" spans="1:17" x14ac:dyDescent="0.25">
      <c r="A777" s="4"/>
      <c r="B777" s="1"/>
      <c r="C777" s="1"/>
      <c r="D777" s="1"/>
      <c r="E777" s="1"/>
      <c r="F777" s="1"/>
      <c r="G777" s="1"/>
      <c r="H777" s="1"/>
      <c r="I777" s="1"/>
      <c r="J777" s="1"/>
      <c r="K777" s="1"/>
      <c r="L777" s="1"/>
      <c r="M777" s="1"/>
      <c r="N777" s="1"/>
      <c r="O777" s="1"/>
      <c r="P777" s="1"/>
      <c r="Q777" s="6"/>
    </row>
    <row r="778" spans="1:17" x14ac:dyDescent="0.25">
      <c r="A778" s="4"/>
      <c r="B778" s="1"/>
      <c r="C778" s="1"/>
      <c r="D778" s="1"/>
      <c r="E778" s="1"/>
      <c r="F778" s="1"/>
      <c r="G778" s="1"/>
      <c r="H778" s="1"/>
      <c r="I778" s="1"/>
      <c r="J778" s="1"/>
      <c r="K778" s="1"/>
      <c r="L778" s="1"/>
      <c r="M778" s="1"/>
      <c r="N778" s="1"/>
      <c r="O778" s="1"/>
      <c r="P778" s="1"/>
      <c r="Q778" s="6"/>
    </row>
    <row r="779" spans="1:17" x14ac:dyDescent="0.25">
      <c r="A779" s="4"/>
      <c r="B779" s="1"/>
      <c r="C779" s="1"/>
      <c r="D779" s="1"/>
      <c r="E779" s="1"/>
      <c r="F779" s="1"/>
      <c r="G779" s="1"/>
      <c r="H779" s="1"/>
      <c r="I779" s="1"/>
      <c r="J779" s="1"/>
      <c r="K779" s="1"/>
      <c r="L779" s="1"/>
      <c r="M779" s="1"/>
      <c r="N779" s="1"/>
      <c r="O779" s="1"/>
      <c r="P779" s="1"/>
      <c r="Q779" s="6"/>
    </row>
    <row r="780" spans="1:17" x14ac:dyDescent="0.25">
      <c r="A780" s="4"/>
      <c r="B780" s="1"/>
      <c r="C780" s="1"/>
      <c r="D780" s="1"/>
      <c r="E780" s="1"/>
      <c r="F780" s="1"/>
      <c r="G780" s="1"/>
      <c r="H780" s="1"/>
      <c r="I780" s="1"/>
      <c r="J780" s="1"/>
      <c r="K780" s="1"/>
      <c r="L780" s="1"/>
      <c r="M780" s="1"/>
      <c r="N780" s="1"/>
      <c r="O780" s="1"/>
      <c r="P780" s="1"/>
      <c r="Q780" s="6"/>
    </row>
    <row r="781" spans="1:17" x14ac:dyDescent="0.25">
      <c r="A781" s="4"/>
      <c r="B781" s="1"/>
      <c r="C781" s="1"/>
      <c r="D781" s="1"/>
      <c r="E781" s="1"/>
      <c r="F781" s="1"/>
      <c r="G781" s="1"/>
      <c r="H781" s="1"/>
      <c r="I781" s="1"/>
      <c r="J781" s="1"/>
      <c r="K781" s="1"/>
      <c r="L781" s="1"/>
      <c r="M781" s="1"/>
      <c r="N781" s="1"/>
      <c r="O781" s="1"/>
      <c r="P781" s="1"/>
      <c r="Q781" s="6"/>
    </row>
    <row r="782" spans="1:17" x14ac:dyDescent="0.25">
      <c r="A782" s="4"/>
      <c r="B782" s="1"/>
      <c r="C782" s="1"/>
      <c r="D782" s="1"/>
      <c r="E782" s="1"/>
      <c r="F782" s="1"/>
      <c r="G782" s="1"/>
      <c r="H782" s="1"/>
      <c r="I782" s="1"/>
      <c r="J782" s="1"/>
      <c r="K782" s="1"/>
      <c r="L782" s="1"/>
      <c r="M782" s="1"/>
      <c r="N782" s="1"/>
      <c r="O782" s="1"/>
      <c r="P782" s="1"/>
      <c r="Q782" s="6"/>
    </row>
    <row r="783" spans="1:17" x14ac:dyDescent="0.25">
      <c r="A783" s="4"/>
      <c r="B783" s="1"/>
      <c r="C783" s="1"/>
      <c r="D783" s="1"/>
      <c r="E783" s="1"/>
      <c r="F783" s="1"/>
      <c r="G783" s="1"/>
      <c r="H783" s="1"/>
      <c r="I783" s="1"/>
      <c r="J783" s="1"/>
      <c r="K783" s="1"/>
      <c r="L783" s="1"/>
      <c r="M783" s="1"/>
      <c r="N783" s="1"/>
      <c r="O783" s="1"/>
      <c r="P783" s="1"/>
      <c r="Q783" s="6"/>
    </row>
    <row r="784" spans="1:17" x14ac:dyDescent="0.25">
      <c r="A784" s="4"/>
      <c r="B784" s="1"/>
      <c r="C784" s="1"/>
      <c r="D784" s="1"/>
      <c r="E784" s="1"/>
      <c r="F784" s="1"/>
      <c r="G784" s="1"/>
      <c r="H784" s="1"/>
      <c r="I784" s="1"/>
      <c r="J784" s="1"/>
      <c r="K784" s="1"/>
      <c r="L784" s="1"/>
      <c r="M784" s="1"/>
      <c r="N784" s="1"/>
      <c r="O784" s="1"/>
      <c r="P784" s="1"/>
      <c r="Q784" s="6"/>
    </row>
    <row r="785" spans="1:17" x14ac:dyDescent="0.25">
      <c r="A785" s="4"/>
      <c r="B785" s="1"/>
      <c r="C785" s="1"/>
      <c r="D785" s="1"/>
      <c r="E785" s="1"/>
      <c r="F785" s="1"/>
      <c r="G785" s="1"/>
      <c r="H785" s="1"/>
      <c r="I785" s="1"/>
      <c r="J785" s="1"/>
      <c r="K785" s="1"/>
      <c r="L785" s="1"/>
      <c r="M785" s="1"/>
      <c r="N785" s="1"/>
      <c r="O785" s="1"/>
      <c r="P785" s="1"/>
      <c r="Q785" s="6"/>
    </row>
    <row r="786" spans="1:17" x14ac:dyDescent="0.25">
      <c r="A786" s="4"/>
      <c r="B786" s="1"/>
      <c r="C786" s="1"/>
      <c r="D786" s="1"/>
      <c r="E786" s="1"/>
      <c r="F786" s="1"/>
      <c r="G786" s="1"/>
      <c r="H786" s="1"/>
      <c r="I786" s="1"/>
      <c r="J786" s="1"/>
      <c r="K786" s="1"/>
      <c r="L786" s="1"/>
      <c r="M786" s="1"/>
      <c r="N786" s="1"/>
      <c r="O786" s="1"/>
      <c r="P786" s="1"/>
      <c r="Q786" s="6"/>
    </row>
    <row r="787" spans="1:17" x14ac:dyDescent="0.25">
      <c r="A787" s="4"/>
      <c r="B787" s="1"/>
      <c r="C787" s="1"/>
      <c r="D787" s="1"/>
      <c r="E787" s="1"/>
      <c r="F787" s="1"/>
      <c r="G787" s="1"/>
      <c r="H787" s="1"/>
      <c r="I787" s="1"/>
      <c r="J787" s="1"/>
      <c r="K787" s="1"/>
      <c r="L787" s="1"/>
      <c r="M787" s="1"/>
      <c r="N787" s="1"/>
      <c r="O787" s="1"/>
      <c r="P787" s="1"/>
      <c r="Q787" s="6"/>
    </row>
    <row r="788" spans="1:17" x14ac:dyDescent="0.25">
      <c r="A788" s="4"/>
      <c r="B788" s="1"/>
      <c r="C788" s="1"/>
      <c r="D788" s="1"/>
      <c r="E788" s="1"/>
      <c r="F788" s="1"/>
      <c r="G788" s="1"/>
      <c r="H788" s="1"/>
      <c r="I788" s="1"/>
      <c r="J788" s="1"/>
      <c r="K788" s="1"/>
      <c r="L788" s="1"/>
      <c r="M788" s="1"/>
      <c r="N788" s="1"/>
      <c r="O788" s="1"/>
      <c r="P788" s="1"/>
      <c r="Q788" s="6"/>
    </row>
    <row r="789" spans="1:17" x14ac:dyDescent="0.25">
      <c r="A789" s="4"/>
      <c r="B789" s="1"/>
      <c r="C789" s="1"/>
      <c r="D789" s="1"/>
      <c r="E789" s="1"/>
      <c r="F789" s="1"/>
      <c r="G789" s="1"/>
      <c r="H789" s="1"/>
      <c r="I789" s="1"/>
      <c r="J789" s="1"/>
      <c r="K789" s="1"/>
      <c r="L789" s="1"/>
      <c r="M789" s="1"/>
      <c r="N789" s="1"/>
      <c r="O789" s="1"/>
      <c r="P789" s="1"/>
      <c r="Q789" s="6"/>
    </row>
    <row r="790" spans="1:17" x14ac:dyDescent="0.25">
      <c r="A790" s="4"/>
      <c r="B790" s="1"/>
      <c r="C790" s="1"/>
      <c r="D790" s="1"/>
      <c r="E790" s="1"/>
      <c r="F790" s="1"/>
      <c r="G790" s="1"/>
      <c r="H790" s="1"/>
      <c r="I790" s="1"/>
      <c r="J790" s="1"/>
      <c r="K790" s="1"/>
      <c r="L790" s="1"/>
      <c r="M790" s="1"/>
      <c r="N790" s="1"/>
      <c r="O790" s="1"/>
      <c r="P790" s="1"/>
      <c r="Q790" s="6"/>
    </row>
    <row r="791" spans="1:17" x14ac:dyDescent="0.25">
      <c r="A791" s="4"/>
      <c r="B791" s="1"/>
      <c r="C791" s="1"/>
      <c r="D791" s="1"/>
      <c r="E791" s="1"/>
      <c r="F791" s="1"/>
      <c r="G791" s="1"/>
      <c r="H791" s="1"/>
      <c r="I791" s="1"/>
      <c r="J791" s="1"/>
      <c r="K791" s="1"/>
      <c r="L791" s="1"/>
      <c r="M791" s="1"/>
      <c r="N791" s="1"/>
      <c r="O791" s="1"/>
      <c r="P791" s="1"/>
      <c r="Q791" s="6"/>
    </row>
    <row r="792" spans="1:17" x14ac:dyDescent="0.25">
      <c r="A792" s="4"/>
      <c r="B792" s="1"/>
      <c r="C792" s="1"/>
      <c r="D792" s="1"/>
      <c r="E792" s="1"/>
      <c r="F792" s="1"/>
      <c r="G792" s="1"/>
      <c r="H792" s="1"/>
      <c r="I792" s="1"/>
      <c r="J792" s="1"/>
      <c r="K792" s="1"/>
      <c r="L792" s="1"/>
      <c r="M792" s="1"/>
      <c r="N792" s="1"/>
      <c r="O792" s="1"/>
      <c r="P792" s="1"/>
      <c r="Q792" s="6"/>
    </row>
    <row r="793" spans="1:17" x14ac:dyDescent="0.25">
      <c r="A793" s="4"/>
      <c r="B793" s="1"/>
      <c r="C793" s="1"/>
      <c r="D793" s="1"/>
      <c r="E793" s="1"/>
      <c r="F793" s="1"/>
      <c r="G793" s="1"/>
      <c r="H793" s="1"/>
      <c r="I793" s="1"/>
      <c r="J793" s="1"/>
      <c r="K793" s="1"/>
      <c r="L793" s="1"/>
      <c r="M793" s="1"/>
      <c r="N793" s="1"/>
      <c r="O793" s="1"/>
      <c r="P793" s="1"/>
      <c r="Q793" s="6"/>
    </row>
    <row r="794" spans="1:17" x14ac:dyDescent="0.25">
      <c r="A794" s="4"/>
      <c r="B794" s="1"/>
      <c r="C794" s="1"/>
      <c r="D794" s="1"/>
      <c r="E794" s="1"/>
      <c r="F794" s="1"/>
      <c r="G794" s="1"/>
      <c r="H794" s="1"/>
      <c r="I794" s="1"/>
      <c r="J794" s="1"/>
      <c r="K794" s="1"/>
      <c r="L794" s="1"/>
      <c r="M794" s="1"/>
      <c r="N794" s="1"/>
      <c r="O794" s="1"/>
      <c r="P794" s="1"/>
      <c r="Q794" s="6"/>
    </row>
    <row r="795" spans="1:17" x14ac:dyDescent="0.25">
      <c r="A795" s="4"/>
      <c r="B795" s="1"/>
      <c r="C795" s="1"/>
      <c r="D795" s="1"/>
      <c r="E795" s="1"/>
      <c r="F795" s="1"/>
      <c r="G795" s="1"/>
      <c r="H795" s="1"/>
      <c r="I795" s="1"/>
      <c r="J795" s="1"/>
      <c r="K795" s="1"/>
      <c r="L795" s="1"/>
      <c r="M795" s="1"/>
      <c r="N795" s="1"/>
      <c r="O795" s="1"/>
      <c r="P795" s="1"/>
      <c r="Q795" s="6"/>
    </row>
    <row r="796" spans="1:17" x14ac:dyDescent="0.25">
      <c r="A796" s="4"/>
      <c r="B796" s="1"/>
      <c r="C796" s="1"/>
      <c r="D796" s="1"/>
      <c r="E796" s="1"/>
      <c r="F796" s="1"/>
      <c r="G796" s="1"/>
      <c r="H796" s="1"/>
      <c r="I796" s="1"/>
      <c r="J796" s="1"/>
      <c r="K796" s="1"/>
      <c r="L796" s="1"/>
      <c r="M796" s="1"/>
      <c r="N796" s="1"/>
      <c r="O796" s="1"/>
      <c r="P796" s="1"/>
      <c r="Q796" s="6"/>
    </row>
    <row r="797" spans="1:17" x14ac:dyDescent="0.25">
      <c r="A797" s="4"/>
      <c r="B797" s="1"/>
      <c r="C797" s="1"/>
      <c r="D797" s="1"/>
      <c r="E797" s="1"/>
      <c r="F797" s="1"/>
      <c r="G797" s="1"/>
      <c r="H797" s="1"/>
      <c r="I797" s="1"/>
      <c r="J797" s="1"/>
      <c r="K797" s="1"/>
      <c r="L797" s="1"/>
      <c r="M797" s="1"/>
      <c r="N797" s="1"/>
      <c r="O797" s="1"/>
      <c r="P797" s="1"/>
      <c r="Q797" s="6"/>
    </row>
    <row r="798" spans="1:17" x14ac:dyDescent="0.25">
      <c r="A798" s="4"/>
      <c r="B798" s="1"/>
      <c r="C798" s="1"/>
      <c r="D798" s="1"/>
      <c r="E798" s="1"/>
      <c r="F798" s="1"/>
      <c r="G798" s="1"/>
      <c r="H798" s="1"/>
      <c r="I798" s="1"/>
      <c r="J798" s="1"/>
      <c r="K798" s="1"/>
      <c r="L798" s="1"/>
      <c r="M798" s="1"/>
      <c r="N798" s="1"/>
      <c r="O798" s="1"/>
      <c r="P798" s="1"/>
      <c r="Q798" s="6"/>
    </row>
    <row r="799" spans="1:17" x14ac:dyDescent="0.25">
      <c r="A799" s="4"/>
      <c r="B799" s="1"/>
      <c r="C799" s="1"/>
      <c r="D799" s="1"/>
      <c r="E799" s="1"/>
      <c r="F799" s="1"/>
      <c r="G799" s="1"/>
      <c r="H799" s="1"/>
      <c r="I799" s="1"/>
      <c r="J799" s="1"/>
      <c r="K799" s="1"/>
      <c r="L799" s="1"/>
      <c r="M799" s="1"/>
      <c r="N799" s="1"/>
      <c r="O799" s="1"/>
      <c r="P799" s="1"/>
      <c r="Q799" s="6"/>
    </row>
    <row r="800" spans="1:17" x14ac:dyDescent="0.25">
      <c r="A800" s="4"/>
      <c r="B800" s="1"/>
      <c r="C800" s="1"/>
      <c r="D800" s="1"/>
      <c r="E800" s="1"/>
      <c r="F800" s="1"/>
      <c r="G800" s="1"/>
      <c r="H800" s="1"/>
      <c r="I800" s="1"/>
      <c r="J800" s="1"/>
      <c r="K800" s="1"/>
      <c r="L800" s="1"/>
      <c r="M800" s="1"/>
      <c r="N800" s="1"/>
      <c r="O800" s="1"/>
      <c r="P800" s="1"/>
      <c r="Q800" s="6"/>
    </row>
    <row r="801" spans="1:17" x14ac:dyDescent="0.25">
      <c r="A801" s="4"/>
      <c r="B801" s="1"/>
      <c r="C801" s="1"/>
      <c r="D801" s="1"/>
      <c r="E801" s="1"/>
      <c r="F801" s="1"/>
      <c r="G801" s="1"/>
      <c r="H801" s="1"/>
      <c r="I801" s="1"/>
      <c r="J801" s="1"/>
      <c r="K801" s="1"/>
      <c r="L801" s="1"/>
      <c r="M801" s="1"/>
      <c r="N801" s="1"/>
      <c r="O801" s="1"/>
      <c r="P801" s="1"/>
      <c r="Q801" s="6"/>
    </row>
    <row r="802" spans="1:17" x14ac:dyDescent="0.25">
      <c r="A802" s="4"/>
      <c r="B802" s="1"/>
      <c r="C802" s="1"/>
      <c r="D802" s="1"/>
      <c r="E802" s="1"/>
      <c r="F802" s="1"/>
      <c r="G802" s="1"/>
      <c r="H802" s="1"/>
      <c r="I802" s="1"/>
      <c r="J802" s="1"/>
      <c r="K802" s="1"/>
      <c r="L802" s="1"/>
      <c r="M802" s="1"/>
      <c r="N802" s="1"/>
      <c r="O802" s="1"/>
      <c r="P802" s="1"/>
      <c r="Q802" s="6"/>
    </row>
    <row r="803" spans="1:17" x14ac:dyDescent="0.25">
      <c r="A803" s="4"/>
      <c r="B803" s="1"/>
      <c r="C803" s="1"/>
      <c r="D803" s="1"/>
      <c r="E803" s="1"/>
      <c r="F803" s="1"/>
      <c r="G803" s="1"/>
      <c r="H803" s="1"/>
      <c r="I803" s="1"/>
      <c r="J803" s="1"/>
      <c r="K803" s="1"/>
      <c r="L803" s="1"/>
      <c r="M803" s="1"/>
      <c r="N803" s="1"/>
      <c r="O803" s="1"/>
      <c r="P803" s="1"/>
      <c r="Q803" s="6"/>
    </row>
    <row r="804" spans="1:17" x14ac:dyDescent="0.25">
      <c r="A804" s="4"/>
      <c r="B804" s="1"/>
      <c r="C804" s="1"/>
      <c r="D804" s="1"/>
      <c r="E804" s="1"/>
      <c r="F804" s="1"/>
      <c r="G804" s="1"/>
      <c r="H804" s="1"/>
      <c r="I804" s="1"/>
      <c r="J804" s="1"/>
      <c r="K804" s="1"/>
      <c r="L804" s="1"/>
      <c r="M804" s="1"/>
      <c r="N804" s="1"/>
      <c r="O804" s="1"/>
      <c r="P804" s="1"/>
      <c r="Q804" s="6"/>
    </row>
    <row r="805" spans="1:17" x14ac:dyDescent="0.25">
      <c r="A805" s="4"/>
      <c r="B805" s="1"/>
      <c r="C805" s="1"/>
      <c r="D805" s="1"/>
      <c r="E805" s="1"/>
      <c r="F805" s="1"/>
      <c r="G805" s="1"/>
      <c r="H805" s="1"/>
      <c r="I805" s="1"/>
      <c r="J805" s="1"/>
      <c r="K805" s="1"/>
      <c r="L805" s="1"/>
      <c r="M805" s="1"/>
      <c r="N805" s="1"/>
      <c r="O805" s="1"/>
      <c r="P805" s="1"/>
      <c r="Q805" s="6"/>
    </row>
    <row r="806" spans="1:17" x14ac:dyDescent="0.25">
      <c r="A806" s="4"/>
      <c r="B806" s="1"/>
      <c r="C806" s="1"/>
      <c r="D806" s="1"/>
      <c r="E806" s="1"/>
      <c r="F806" s="1"/>
      <c r="G806" s="1"/>
      <c r="H806" s="1"/>
      <c r="I806" s="1"/>
      <c r="J806" s="1"/>
      <c r="K806" s="1"/>
      <c r="L806" s="1"/>
      <c r="M806" s="1"/>
      <c r="N806" s="1"/>
      <c r="O806" s="1"/>
      <c r="P806" s="1"/>
      <c r="Q806" s="6"/>
    </row>
    <row r="807" spans="1:17" x14ac:dyDescent="0.25">
      <c r="A807" s="4"/>
      <c r="B807" s="1"/>
      <c r="C807" s="1"/>
      <c r="D807" s="1"/>
      <c r="E807" s="1"/>
      <c r="F807" s="1"/>
      <c r="G807" s="1"/>
      <c r="H807" s="1"/>
      <c r="I807" s="1"/>
      <c r="J807" s="1"/>
      <c r="K807" s="1"/>
      <c r="L807" s="1"/>
      <c r="M807" s="1"/>
      <c r="N807" s="1"/>
      <c r="O807" s="1"/>
      <c r="P807" s="1"/>
      <c r="Q807" s="6"/>
    </row>
    <row r="808" spans="1:17" x14ac:dyDescent="0.25">
      <c r="A808" s="4"/>
      <c r="B808" s="1"/>
      <c r="C808" s="1"/>
      <c r="D808" s="1"/>
      <c r="E808" s="1"/>
      <c r="F808" s="1"/>
      <c r="G808" s="1"/>
      <c r="H808" s="1"/>
      <c r="I808" s="1"/>
      <c r="J808" s="1"/>
      <c r="K808" s="1"/>
      <c r="L808" s="1"/>
      <c r="M808" s="1"/>
      <c r="N808" s="1"/>
      <c r="O808" s="1"/>
      <c r="P808" s="1"/>
      <c r="Q808" s="6"/>
    </row>
    <row r="809" spans="1:17" x14ac:dyDescent="0.25">
      <c r="A809" s="4"/>
      <c r="B809" s="1"/>
      <c r="C809" s="1"/>
      <c r="D809" s="1"/>
      <c r="E809" s="1"/>
      <c r="F809" s="1"/>
      <c r="G809" s="1"/>
      <c r="H809" s="1"/>
      <c r="I809" s="1"/>
      <c r="J809" s="1"/>
      <c r="K809" s="1"/>
      <c r="L809" s="1"/>
      <c r="M809" s="1"/>
      <c r="N809" s="1"/>
      <c r="O809" s="1"/>
      <c r="P809" s="1"/>
      <c r="Q809" s="6"/>
    </row>
    <row r="810" spans="1:17" x14ac:dyDescent="0.25">
      <c r="A810" s="4"/>
      <c r="B810" s="1"/>
      <c r="C810" s="1"/>
      <c r="D810" s="1"/>
      <c r="E810" s="1"/>
      <c r="F810" s="1"/>
      <c r="G810" s="1"/>
      <c r="H810" s="1"/>
      <c r="I810" s="1"/>
      <c r="J810" s="1"/>
      <c r="K810" s="1"/>
      <c r="L810" s="1"/>
      <c r="M810" s="1"/>
      <c r="N810" s="1"/>
      <c r="O810" s="1"/>
      <c r="P810" s="1"/>
      <c r="Q810" s="6"/>
    </row>
    <row r="811" spans="1:17" x14ac:dyDescent="0.25">
      <c r="A811" s="4"/>
      <c r="B811" s="1"/>
      <c r="C811" s="1"/>
      <c r="D811" s="1"/>
      <c r="E811" s="1"/>
      <c r="F811" s="1"/>
      <c r="G811" s="1"/>
      <c r="H811" s="1"/>
      <c r="I811" s="1"/>
      <c r="J811" s="1"/>
      <c r="K811" s="1"/>
      <c r="L811" s="1"/>
      <c r="M811" s="1"/>
      <c r="N811" s="1"/>
      <c r="O811" s="1"/>
      <c r="P811" s="1"/>
      <c r="Q811" s="6"/>
    </row>
    <row r="812" spans="1:17" x14ac:dyDescent="0.25">
      <c r="A812" s="4"/>
      <c r="B812" s="1"/>
      <c r="C812" s="1"/>
      <c r="D812" s="1"/>
      <c r="E812" s="1"/>
      <c r="F812" s="1"/>
      <c r="G812" s="1"/>
      <c r="H812" s="1"/>
      <c r="I812" s="1"/>
      <c r="J812" s="1"/>
      <c r="K812" s="1"/>
      <c r="L812" s="1"/>
      <c r="M812" s="1"/>
      <c r="N812" s="1"/>
      <c r="O812" s="1"/>
      <c r="P812" s="1"/>
      <c r="Q812" s="6"/>
    </row>
    <row r="813" spans="1:17" x14ac:dyDescent="0.25">
      <c r="A813" s="4"/>
      <c r="B813" s="1"/>
      <c r="C813" s="1"/>
      <c r="D813" s="1"/>
      <c r="E813" s="1"/>
      <c r="F813" s="1"/>
      <c r="G813" s="1"/>
      <c r="H813" s="1"/>
      <c r="I813" s="1"/>
      <c r="J813" s="1"/>
      <c r="K813" s="1"/>
      <c r="L813" s="1"/>
      <c r="M813" s="1"/>
      <c r="N813" s="1"/>
      <c r="O813" s="1"/>
      <c r="P813" s="1"/>
      <c r="Q813" s="6"/>
    </row>
    <row r="814" spans="1:17" x14ac:dyDescent="0.25">
      <c r="A814" s="4"/>
      <c r="B814" s="1"/>
      <c r="C814" s="1"/>
      <c r="D814" s="1"/>
      <c r="E814" s="1"/>
      <c r="F814" s="1"/>
      <c r="G814" s="1"/>
      <c r="H814" s="1"/>
      <c r="I814" s="1"/>
      <c r="J814" s="1"/>
      <c r="K814" s="1"/>
      <c r="L814" s="1"/>
      <c r="M814" s="1"/>
      <c r="N814" s="1"/>
      <c r="O814" s="1"/>
      <c r="P814" s="1"/>
      <c r="Q814" s="6"/>
    </row>
    <row r="815" spans="1:17" x14ac:dyDescent="0.25">
      <c r="A815" s="4"/>
      <c r="B815" s="1"/>
      <c r="C815" s="1"/>
      <c r="D815" s="1"/>
      <c r="E815" s="1"/>
      <c r="F815" s="1"/>
      <c r="G815" s="1"/>
      <c r="H815" s="1"/>
      <c r="I815" s="1"/>
      <c r="J815" s="1"/>
      <c r="K815" s="1"/>
      <c r="L815" s="1"/>
      <c r="M815" s="1"/>
      <c r="N815" s="1"/>
      <c r="O815" s="1"/>
      <c r="P815" s="1"/>
      <c r="Q815" s="6"/>
    </row>
    <row r="816" spans="1:17" x14ac:dyDescent="0.25">
      <c r="A816" s="4"/>
      <c r="B816" s="1"/>
      <c r="C816" s="1"/>
      <c r="D816" s="1"/>
      <c r="E816" s="1"/>
      <c r="F816" s="1"/>
      <c r="G816" s="1"/>
      <c r="H816" s="1"/>
      <c r="I816" s="1"/>
      <c r="J816" s="1"/>
      <c r="K816" s="1"/>
      <c r="L816" s="1"/>
      <c r="M816" s="1"/>
      <c r="N816" s="1"/>
      <c r="O816" s="1"/>
      <c r="P816" s="1"/>
      <c r="Q816" s="6"/>
    </row>
    <row r="817" spans="1:17" x14ac:dyDescent="0.25">
      <c r="A817" s="4"/>
      <c r="B817" s="1"/>
      <c r="C817" s="1"/>
      <c r="D817" s="1"/>
      <c r="E817" s="1"/>
      <c r="F817" s="1"/>
      <c r="G817" s="1"/>
      <c r="H817" s="1"/>
      <c r="I817" s="1"/>
      <c r="J817" s="1"/>
      <c r="K817" s="1"/>
      <c r="L817" s="1"/>
      <c r="M817" s="1"/>
      <c r="N817" s="1"/>
      <c r="O817" s="1"/>
      <c r="P817" s="1"/>
      <c r="Q817" s="6"/>
    </row>
    <row r="818" spans="1:17" x14ac:dyDescent="0.25">
      <c r="A818" s="4"/>
      <c r="B818" s="1"/>
      <c r="C818" s="1"/>
      <c r="D818" s="1"/>
      <c r="E818" s="1"/>
      <c r="F818" s="1"/>
      <c r="G818" s="1"/>
      <c r="H818" s="1"/>
      <c r="I818" s="1"/>
      <c r="J818" s="1"/>
      <c r="K818" s="1"/>
      <c r="L818" s="1"/>
      <c r="M818" s="1"/>
      <c r="N818" s="1"/>
      <c r="O818" s="1"/>
      <c r="P818" s="1"/>
      <c r="Q818" s="6"/>
    </row>
    <row r="819" spans="1:17" x14ac:dyDescent="0.25">
      <c r="A819" s="4"/>
      <c r="B819" s="1"/>
      <c r="C819" s="1"/>
      <c r="D819" s="1"/>
      <c r="E819" s="1"/>
      <c r="F819" s="1"/>
      <c r="G819" s="1"/>
      <c r="H819" s="1"/>
      <c r="I819" s="1"/>
      <c r="J819" s="1"/>
      <c r="K819" s="1"/>
      <c r="L819" s="1"/>
      <c r="M819" s="1"/>
      <c r="N819" s="1"/>
      <c r="O819" s="1"/>
      <c r="P819" s="1"/>
      <c r="Q819" s="6"/>
    </row>
    <row r="820" spans="1:17" x14ac:dyDescent="0.25">
      <c r="A820" s="4"/>
      <c r="B820" s="1"/>
      <c r="C820" s="1"/>
      <c r="D820" s="1"/>
      <c r="E820" s="1"/>
      <c r="F820" s="1"/>
      <c r="G820" s="1"/>
      <c r="H820" s="1"/>
      <c r="I820" s="1"/>
      <c r="J820" s="1"/>
      <c r="K820" s="1"/>
      <c r="L820" s="1"/>
      <c r="M820" s="1"/>
      <c r="N820" s="1"/>
      <c r="O820" s="1"/>
      <c r="P820" s="1"/>
      <c r="Q820" s="6"/>
    </row>
    <row r="821" spans="1:17" x14ac:dyDescent="0.25">
      <c r="A821" s="4"/>
      <c r="B821" s="1"/>
      <c r="C821" s="1"/>
      <c r="D821" s="1"/>
      <c r="E821" s="1"/>
      <c r="F821" s="1"/>
      <c r="G821" s="1"/>
      <c r="H821" s="1"/>
      <c r="I821" s="1"/>
      <c r="J821" s="1"/>
      <c r="K821" s="1"/>
      <c r="L821" s="1"/>
      <c r="M821" s="1"/>
      <c r="N821" s="1"/>
      <c r="O821" s="1"/>
      <c r="P821" s="1"/>
      <c r="Q821" s="6"/>
    </row>
    <row r="822" spans="1:17" x14ac:dyDescent="0.25">
      <c r="A822" s="4"/>
      <c r="B822" s="1"/>
      <c r="C822" s="1"/>
      <c r="D822" s="1"/>
      <c r="E822" s="1"/>
      <c r="F822" s="1"/>
      <c r="G822" s="1"/>
      <c r="H822" s="1"/>
      <c r="I822" s="1"/>
      <c r="J822" s="1"/>
      <c r="K822" s="1"/>
      <c r="L822" s="1"/>
      <c r="M822" s="1"/>
      <c r="N822" s="1"/>
      <c r="O822" s="1"/>
      <c r="P822" s="1"/>
      <c r="Q822" s="6"/>
    </row>
    <row r="823" spans="1:17" x14ac:dyDescent="0.25">
      <c r="A823" s="4"/>
      <c r="B823" s="1"/>
      <c r="C823" s="1"/>
      <c r="D823" s="1"/>
      <c r="E823" s="1"/>
      <c r="F823" s="1"/>
      <c r="G823" s="1"/>
      <c r="H823" s="1"/>
      <c r="I823" s="1"/>
      <c r="J823" s="1"/>
      <c r="K823" s="1"/>
      <c r="L823" s="1"/>
      <c r="M823" s="1"/>
      <c r="N823" s="1"/>
      <c r="O823" s="1"/>
      <c r="P823" s="1"/>
      <c r="Q823" s="6"/>
    </row>
    <row r="824" spans="1:17" x14ac:dyDescent="0.25">
      <c r="A824" s="4"/>
      <c r="B824" s="1"/>
      <c r="C824" s="1"/>
      <c r="D824" s="1"/>
      <c r="E824" s="1"/>
      <c r="F824" s="1"/>
      <c r="G824" s="1"/>
      <c r="H824" s="1"/>
      <c r="I824" s="1"/>
      <c r="J824" s="1"/>
      <c r="K824" s="1"/>
      <c r="L824" s="1"/>
      <c r="M824" s="1"/>
      <c r="N824" s="1"/>
      <c r="O824" s="1"/>
      <c r="P824" s="1"/>
      <c r="Q824" s="6"/>
    </row>
    <row r="825" spans="1:17" x14ac:dyDescent="0.25">
      <c r="A825" s="4"/>
      <c r="B825" s="1"/>
      <c r="C825" s="1"/>
      <c r="D825" s="1"/>
      <c r="E825" s="1"/>
      <c r="F825" s="1"/>
      <c r="G825" s="1"/>
      <c r="H825" s="1"/>
      <c r="I825" s="1"/>
      <c r="J825" s="1"/>
      <c r="K825" s="1"/>
      <c r="L825" s="1"/>
      <c r="M825" s="1"/>
      <c r="N825" s="1"/>
      <c r="O825" s="1"/>
      <c r="P825" s="1"/>
      <c r="Q825" s="6"/>
    </row>
    <row r="826" spans="1:17" x14ac:dyDescent="0.25">
      <c r="A826" s="4"/>
      <c r="B826" s="1"/>
      <c r="C826" s="1"/>
      <c r="D826" s="1"/>
      <c r="E826" s="1"/>
      <c r="F826" s="1"/>
      <c r="G826" s="1"/>
      <c r="H826" s="1"/>
      <c r="I826" s="1"/>
      <c r="J826" s="1"/>
      <c r="K826" s="1"/>
      <c r="L826" s="1"/>
      <c r="M826" s="1"/>
      <c r="N826" s="1"/>
      <c r="O826" s="1"/>
      <c r="P826" s="1"/>
      <c r="Q826" s="6"/>
    </row>
    <row r="827" spans="1:17" x14ac:dyDescent="0.25">
      <c r="A827" s="4"/>
      <c r="B827" s="1"/>
      <c r="C827" s="1"/>
      <c r="D827" s="1"/>
      <c r="E827" s="1"/>
      <c r="F827" s="1"/>
      <c r="G827" s="1"/>
      <c r="H827" s="1"/>
      <c r="I827" s="1"/>
      <c r="J827" s="1"/>
      <c r="K827" s="1"/>
      <c r="L827" s="1"/>
      <c r="M827" s="1"/>
      <c r="N827" s="1"/>
      <c r="O827" s="1"/>
      <c r="P827" s="1"/>
      <c r="Q827" s="6"/>
    </row>
    <row r="828" spans="1:17" x14ac:dyDescent="0.25">
      <c r="A828" s="4"/>
      <c r="B828" s="1"/>
      <c r="C828" s="1"/>
      <c r="D828" s="1"/>
      <c r="E828" s="1"/>
      <c r="F828" s="1"/>
      <c r="G828" s="1"/>
      <c r="H828" s="1"/>
      <c r="I828" s="1"/>
      <c r="J828" s="1"/>
      <c r="K828" s="1"/>
      <c r="L828" s="1"/>
      <c r="M828" s="1"/>
      <c r="N828" s="1"/>
      <c r="O828" s="1"/>
      <c r="P828" s="1"/>
      <c r="Q828" s="6"/>
    </row>
    <row r="829" spans="1:17" x14ac:dyDescent="0.25">
      <c r="A829" s="4"/>
      <c r="B829" s="1"/>
      <c r="C829" s="1"/>
      <c r="D829" s="1"/>
      <c r="E829" s="1"/>
      <c r="F829" s="1"/>
      <c r="G829" s="1"/>
      <c r="H829" s="1"/>
      <c r="I829" s="1"/>
      <c r="J829" s="1"/>
      <c r="K829" s="1"/>
      <c r="L829" s="1"/>
      <c r="M829" s="1"/>
      <c r="N829" s="1"/>
      <c r="O829" s="1"/>
      <c r="P829" s="1"/>
      <c r="Q829" s="6"/>
    </row>
    <row r="830" spans="1:17" x14ac:dyDescent="0.25">
      <c r="A830" s="4"/>
      <c r="B830" s="1"/>
      <c r="C830" s="1"/>
      <c r="D830" s="1"/>
      <c r="E830" s="1"/>
      <c r="F830" s="1"/>
      <c r="G830" s="1"/>
      <c r="H830" s="1"/>
      <c r="I830" s="1"/>
      <c r="J830" s="1"/>
      <c r="K830" s="1"/>
      <c r="L830" s="1"/>
      <c r="M830" s="1"/>
      <c r="N830" s="1"/>
      <c r="O830" s="1"/>
      <c r="P830" s="1"/>
      <c r="Q830" s="6"/>
    </row>
    <row r="831" spans="1:17" x14ac:dyDescent="0.25">
      <c r="A831" s="4"/>
      <c r="B831" s="1"/>
      <c r="C831" s="1"/>
      <c r="D831" s="1"/>
      <c r="E831" s="1"/>
      <c r="F831" s="1"/>
      <c r="G831" s="1"/>
      <c r="H831" s="1"/>
      <c r="I831" s="1"/>
      <c r="J831" s="1"/>
      <c r="K831" s="1"/>
      <c r="L831" s="1"/>
      <c r="M831" s="1"/>
      <c r="N831" s="1"/>
      <c r="O831" s="1"/>
      <c r="P831" s="1"/>
      <c r="Q831" s="6"/>
    </row>
    <row r="832" spans="1:17" x14ac:dyDescent="0.25">
      <c r="A832" s="4"/>
      <c r="B832" s="1"/>
      <c r="C832" s="1"/>
      <c r="D832" s="1"/>
      <c r="E832" s="1"/>
      <c r="F832" s="1"/>
      <c r="G832" s="1"/>
      <c r="H832" s="1"/>
      <c r="I832" s="1"/>
      <c r="J832" s="1"/>
      <c r="K832" s="1"/>
      <c r="L832" s="1"/>
      <c r="M832" s="1"/>
      <c r="N832" s="1"/>
      <c r="O832" s="1"/>
      <c r="P832" s="1"/>
      <c r="Q832" s="6"/>
    </row>
    <row r="833" spans="1:17" x14ac:dyDescent="0.25">
      <c r="A833" s="4"/>
      <c r="B833" s="1"/>
      <c r="C833" s="1"/>
      <c r="D833" s="1"/>
      <c r="E833" s="1"/>
      <c r="F833" s="1"/>
      <c r="G833" s="1"/>
      <c r="H833" s="1"/>
      <c r="I833" s="1"/>
      <c r="J833" s="1"/>
      <c r="K833" s="1"/>
      <c r="L833" s="1"/>
      <c r="M833" s="1"/>
      <c r="N833" s="1"/>
      <c r="O833" s="1"/>
      <c r="P833" s="1"/>
      <c r="Q833" s="6"/>
    </row>
    <row r="834" spans="1:17" x14ac:dyDescent="0.25">
      <c r="A834" s="4"/>
      <c r="B834" s="1"/>
      <c r="C834" s="1"/>
      <c r="D834" s="1"/>
      <c r="E834" s="1"/>
      <c r="F834" s="1"/>
      <c r="G834" s="1"/>
      <c r="H834" s="1"/>
      <c r="I834" s="1"/>
      <c r="J834" s="1"/>
      <c r="K834" s="1"/>
      <c r="L834" s="1"/>
      <c r="M834" s="1"/>
      <c r="N834" s="1"/>
      <c r="O834" s="1"/>
      <c r="P834" s="1"/>
      <c r="Q834" s="6"/>
    </row>
    <row r="835" spans="1:17" x14ac:dyDescent="0.25">
      <c r="A835" s="4"/>
      <c r="B835" s="1"/>
      <c r="C835" s="1"/>
      <c r="D835" s="1"/>
      <c r="E835" s="1"/>
      <c r="F835" s="1"/>
      <c r="G835" s="1"/>
      <c r="H835" s="1"/>
      <c r="I835" s="1"/>
      <c r="J835" s="1"/>
      <c r="K835" s="1"/>
      <c r="L835" s="1"/>
      <c r="M835" s="1"/>
      <c r="N835" s="1"/>
      <c r="O835" s="1"/>
      <c r="P835" s="1"/>
      <c r="Q835" s="6"/>
    </row>
    <row r="836" spans="1:17" x14ac:dyDescent="0.25">
      <c r="A836" s="4"/>
      <c r="B836" s="1"/>
      <c r="C836" s="1"/>
      <c r="D836" s="1"/>
      <c r="E836" s="1"/>
      <c r="F836" s="1"/>
      <c r="G836" s="1"/>
      <c r="H836" s="1"/>
      <c r="I836" s="1"/>
      <c r="J836" s="1"/>
      <c r="K836" s="1"/>
      <c r="L836" s="1"/>
      <c r="M836" s="1"/>
      <c r="N836" s="1"/>
      <c r="O836" s="1"/>
      <c r="P836" s="1"/>
      <c r="Q836" s="6"/>
    </row>
    <row r="837" spans="1:17" x14ac:dyDescent="0.25">
      <c r="A837" s="4"/>
      <c r="B837" s="1"/>
      <c r="C837" s="1"/>
      <c r="D837" s="1"/>
      <c r="E837" s="1"/>
      <c r="F837" s="1"/>
      <c r="G837" s="1"/>
      <c r="H837" s="1"/>
      <c r="I837" s="1"/>
      <c r="J837" s="1"/>
      <c r="K837" s="1"/>
      <c r="L837" s="1"/>
      <c r="M837" s="1"/>
      <c r="N837" s="1"/>
      <c r="O837" s="1"/>
      <c r="P837" s="1"/>
      <c r="Q837" s="6"/>
    </row>
    <row r="838" spans="1:17" x14ac:dyDescent="0.25">
      <c r="A838" s="4"/>
      <c r="B838" s="1"/>
      <c r="C838" s="1"/>
      <c r="D838" s="1"/>
      <c r="E838" s="1"/>
      <c r="F838" s="1"/>
      <c r="G838" s="1"/>
      <c r="H838" s="1"/>
      <c r="I838" s="1"/>
      <c r="J838" s="1"/>
      <c r="K838" s="1"/>
      <c r="L838" s="1"/>
      <c r="M838" s="1"/>
      <c r="N838" s="1"/>
      <c r="O838" s="1"/>
      <c r="P838" s="1"/>
      <c r="Q838" s="6"/>
    </row>
    <row r="839" spans="1:17" x14ac:dyDescent="0.25">
      <c r="A839" s="4"/>
      <c r="B839" s="1"/>
      <c r="C839" s="1"/>
      <c r="D839" s="1"/>
      <c r="E839" s="1"/>
      <c r="F839" s="1"/>
      <c r="G839" s="1"/>
      <c r="H839" s="1"/>
      <c r="I839" s="1"/>
      <c r="J839" s="1"/>
      <c r="K839" s="1"/>
      <c r="L839" s="1"/>
      <c r="M839" s="1"/>
      <c r="N839" s="1"/>
      <c r="O839" s="1"/>
      <c r="P839" s="1"/>
      <c r="Q839" s="6"/>
    </row>
    <row r="840" spans="1:17" x14ac:dyDescent="0.25">
      <c r="A840" s="4"/>
      <c r="B840" s="1"/>
      <c r="C840" s="1"/>
      <c r="D840" s="1"/>
      <c r="E840" s="1"/>
      <c r="F840" s="1"/>
      <c r="G840" s="1"/>
      <c r="H840" s="1"/>
      <c r="I840" s="1"/>
      <c r="J840" s="1"/>
      <c r="K840" s="1"/>
      <c r="L840" s="1"/>
      <c r="M840" s="1"/>
      <c r="N840" s="1"/>
      <c r="O840" s="1"/>
      <c r="P840" s="1"/>
      <c r="Q840" s="6"/>
    </row>
    <row r="841" spans="1:17" x14ac:dyDescent="0.25">
      <c r="A841" s="4"/>
      <c r="B841" s="1"/>
      <c r="C841" s="1"/>
      <c r="D841" s="1"/>
      <c r="E841" s="1"/>
      <c r="F841" s="1"/>
      <c r="G841" s="1"/>
      <c r="H841" s="1"/>
      <c r="I841" s="1"/>
      <c r="J841" s="1"/>
      <c r="K841" s="1"/>
      <c r="L841" s="1"/>
      <c r="M841" s="1"/>
      <c r="N841" s="1"/>
      <c r="O841" s="1"/>
      <c r="P841" s="1"/>
      <c r="Q841" s="6"/>
    </row>
    <row r="842" spans="1:17" x14ac:dyDescent="0.25">
      <c r="A842" s="4"/>
      <c r="B842" s="1"/>
      <c r="C842" s="1"/>
      <c r="D842" s="1"/>
      <c r="E842" s="1"/>
      <c r="F842" s="1"/>
      <c r="G842" s="1"/>
      <c r="H842" s="1"/>
      <c r="I842" s="1"/>
      <c r="J842" s="1"/>
      <c r="K842" s="1"/>
      <c r="L842" s="1"/>
      <c r="M842" s="1"/>
      <c r="N842" s="1"/>
      <c r="O842" s="1"/>
      <c r="P842" s="1"/>
      <c r="Q842" s="6"/>
    </row>
    <row r="843" spans="1:17" x14ac:dyDescent="0.25">
      <c r="A843" s="4"/>
      <c r="B843" s="1"/>
      <c r="C843" s="1"/>
      <c r="D843" s="1"/>
      <c r="E843" s="1"/>
      <c r="F843" s="1"/>
      <c r="G843" s="1"/>
      <c r="H843" s="1"/>
      <c r="I843" s="1"/>
      <c r="J843" s="1"/>
      <c r="K843" s="1"/>
      <c r="L843" s="1"/>
      <c r="M843" s="1"/>
      <c r="N843" s="1"/>
      <c r="O843" s="1"/>
      <c r="P843" s="1"/>
      <c r="Q843" s="6"/>
    </row>
    <row r="844" spans="1:17" x14ac:dyDescent="0.25">
      <c r="A844" s="4"/>
      <c r="B844" s="1"/>
      <c r="C844" s="1"/>
      <c r="D844" s="1"/>
      <c r="E844" s="1"/>
      <c r="F844" s="1"/>
      <c r="G844" s="1"/>
      <c r="H844" s="1"/>
      <c r="I844" s="1"/>
      <c r="J844" s="1"/>
      <c r="K844" s="1"/>
      <c r="L844" s="1"/>
      <c r="M844" s="1"/>
      <c r="N844" s="1"/>
      <c r="O844" s="1"/>
      <c r="P844" s="1"/>
      <c r="Q844" s="6"/>
    </row>
    <row r="845" spans="1:17" x14ac:dyDescent="0.25">
      <c r="A845" s="4"/>
      <c r="B845" s="1"/>
      <c r="C845" s="1"/>
      <c r="D845" s="1"/>
      <c r="E845" s="1"/>
      <c r="F845" s="1"/>
      <c r="G845" s="1"/>
      <c r="H845" s="1"/>
      <c r="I845" s="1"/>
      <c r="J845" s="1"/>
      <c r="K845" s="1"/>
      <c r="L845" s="1"/>
      <c r="M845" s="1"/>
      <c r="N845" s="1"/>
      <c r="O845" s="1"/>
      <c r="P845" s="1"/>
      <c r="Q845" s="6"/>
    </row>
    <row r="846" spans="1:17" x14ac:dyDescent="0.25">
      <c r="A846" s="4"/>
      <c r="B846" s="1"/>
      <c r="C846" s="1"/>
      <c r="D846" s="1"/>
      <c r="E846" s="1"/>
      <c r="F846" s="1"/>
      <c r="G846" s="1"/>
      <c r="H846" s="1"/>
      <c r="I846" s="1"/>
      <c r="J846" s="1"/>
      <c r="K846" s="1"/>
      <c r="L846" s="1"/>
      <c r="M846" s="1"/>
      <c r="N846" s="1"/>
      <c r="O846" s="1"/>
      <c r="P846" s="1"/>
      <c r="Q846" s="6"/>
    </row>
    <row r="847" spans="1:17" x14ac:dyDescent="0.25">
      <c r="A847" s="4"/>
      <c r="B847" s="1"/>
      <c r="C847" s="1"/>
      <c r="D847" s="1"/>
      <c r="E847" s="1"/>
      <c r="F847" s="1"/>
      <c r="G847" s="1"/>
      <c r="H847" s="1"/>
      <c r="I847" s="1"/>
      <c r="J847" s="1"/>
      <c r="K847" s="1"/>
      <c r="L847" s="1"/>
      <c r="M847" s="1"/>
      <c r="N847" s="1"/>
      <c r="O847" s="1"/>
      <c r="P847" s="1"/>
      <c r="Q847" s="6"/>
    </row>
    <row r="848" spans="1:17" x14ac:dyDescent="0.25">
      <c r="A848" s="4"/>
      <c r="B848" s="1"/>
      <c r="C848" s="1"/>
      <c r="D848" s="1"/>
      <c r="E848" s="1"/>
      <c r="F848" s="1"/>
      <c r="G848" s="1"/>
      <c r="H848" s="1"/>
      <c r="I848" s="1"/>
      <c r="J848" s="1"/>
      <c r="K848" s="1"/>
      <c r="L848" s="1"/>
      <c r="M848" s="1"/>
      <c r="N848" s="1"/>
      <c r="O848" s="1"/>
      <c r="P848" s="1"/>
      <c r="Q848" s="6"/>
    </row>
    <row r="849" spans="1:17" x14ac:dyDescent="0.25">
      <c r="A849" s="4"/>
      <c r="B849" s="1"/>
      <c r="C849" s="1"/>
      <c r="D849" s="1"/>
      <c r="E849" s="1"/>
      <c r="F849" s="1"/>
      <c r="G849" s="1"/>
      <c r="H849" s="1"/>
      <c r="I849" s="1"/>
      <c r="J849" s="1"/>
      <c r="K849" s="1"/>
      <c r="L849" s="1"/>
      <c r="M849" s="1"/>
      <c r="N849" s="1"/>
      <c r="O849" s="1"/>
      <c r="P849" s="1"/>
      <c r="Q849" s="6"/>
    </row>
    <row r="850" spans="1:17" x14ac:dyDescent="0.25">
      <c r="A850" s="4"/>
      <c r="B850" s="1"/>
      <c r="C850" s="1"/>
      <c r="D850" s="1"/>
      <c r="E850" s="1"/>
      <c r="F850" s="1"/>
      <c r="G850" s="1"/>
      <c r="H850" s="1"/>
      <c r="I850" s="1"/>
      <c r="J850" s="1"/>
      <c r="K850" s="1"/>
      <c r="L850" s="1"/>
      <c r="M850" s="1"/>
      <c r="N850" s="1"/>
      <c r="O850" s="1"/>
      <c r="P850" s="1"/>
      <c r="Q850" s="6"/>
    </row>
    <row r="851" spans="1:17" x14ac:dyDescent="0.25">
      <c r="A851" s="4"/>
      <c r="B851" s="1"/>
      <c r="C851" s="1"/>
      <c r="D851" s="1"/>
      <c r="E851" s="1"/>
      <c r="F851" s="1"/>
      <c r="G851" s="1"/>
      <c r="H851" s="1"/>
      <c r="I851" s="1"/>
      <c r="J851" s="1"/>
      <c r="K851" s="1"/>
      <c r="L851" s="1"/>
      <c r="M851" s="1"/>
      <c r="N851" s="1"/>
      <c r="O851" s="1"/>
      <c r="P851" s="1"/>
      <c r="Q851" s="6"/>
    </row>
    <row r="852" spans="1:17" x14ac:dyDescent="0.25">
      <c r="A852" s="4"/>
      <c r="B852" s="1"/>
      <c r="C852" s="1"/>
      <c r="D852" s="1"/>
      <c r="E852" s="1"/>
      <c r="F852" s="1"/>
      <c r="G852" s="1"/>
      <c r="H852" s="1"/>
      <c r="I852" s="1"/>
      <c r="J852" s="1"/>
      <c r="K852" s="1"/>
      <c r="L852" s="1"/>
      <c r="M852" s="1"/>
      <c r="N852" s="1"/>
      <c r="O852" s="1"/>
      <c r="P852" s="1"/>
      <c r="Q852" s="6"/>
    </row>
    <row r="853" spans="1:17" x14ac:dyDescent="0.25">
      <c r="A853" s="4"/>
      <c r="B853" s="1"/>
      <c r="C853" s="1"/>
      <c r="D853" s="1"/>
      <c r="E853" s="1"/>
      <c r="F853" s="1"/>
      <c r="G853" s="1"/>
      <c r="H853" s="1"/>
      <c r="I853" s="1"/>
      <c r="J853" s="1"/>
      <c r="K853" s="1"/>
      <c r="L853" s="1"/>
      <c r="M853" s="1"/>
      <c r="N853" s="1"/>
      <c r="O853" s="1"/>
      <c r="P853" s="1"/>
      <c r="Q853" s="6"/>
    </row>
    <row r="854" spans="1:17" x14ac:dyDescent="0.25">
      <c r="A854" s="4"/>
      <c r="B854" s="1"/>
      <c r="C854" s="1"/>
      <c r="D854" s="1"/>
      <c r="E854" s="1"/>
      <c r="F854" s="1"/>
      <c r="G854" s="1"/>
      <c r="H854" s="1"/>
      <c r="I854" s="1"/>
      <c r="J854" s="1"/>
      <c r="K854" s="1"/>
      <c r="L854" s="1"/>
      <c r="M854" s="1"/>
      <c r="N854" s="1"/>
      <c r="O854" s="1"/>
      <c r="P854" s="1"/>
      <c r="Q854" s="6"/>
    </row>
    <row r="855" spans="1:17" x14ac:dyDescent="0.25">
      <c r="A855" s="4"/>
      <c r="B855" s="1"/>
      <c r="C855" s="1"/>
      <c r="D855" s="1"/>
      <c r="E855" s="1"/>
      <c r="F855" s="1"/>
      <c r="G855" s="1"/>
      <c r="H855" s="1"/>
      <c r="I855" s="1"/>
      <c r="J855" s="1"/>
      <c r="K855" s="1"/>
      <c r="L855" s="1"/>
      <c r="M855" s="1"/>
      <c r="N855" s="1"/>
      <c r="O855" s="1"/>
      <c r="P855" s="1"/>
      <c r="Q855" s="6"/>
    </row>
    <row r="856" spans="1:17" x14ac:dyDescent="0.25">
      <c r="A856" s="4"/>
      <c r="B856" s="1"/>
      <c r="C856" s="1"/>
      <c r="D856" s="1"/>
      <c r="E856" s="1"/>
      <c r="F856" s="1"/>
      <c r="G856" s="1"/>
      <c r="H856" s="1"/>
      <c r="I856" s="1"/>
      <c r="J856" s="1"/>
      <c r="K856" s="1"/>
      <c r="L856" s="1"/>
      <c r="M856" s="1"/>
      <c r="N856" s="1"/>
      <c r="O856" s="1"/>
      <c r="P856" s="1"/>
      <c r="Q856" s="6"/>
    </row>
    <row r="857" spans="1:17" x14ac:dyDescent="0.25">
      <c r="A857" s="4"/>
      <c r="B857" s="1"/>
      <c r="C857" s="1"/>
      <c r="D857" s="1"/>
      <c r="E857" s="1"/>
      <c r="F857" s="1"/>
      <c r="G857" s="1"/>
      <c r="H857" s="1"/>
      <c r="I857" s="1"/>
      <c r="J857" s="1"/>
      <c r="K857" s="1"/>
      <c r="L857" s="1"/>
      <c r="M857" s="1"/>
      <c r="N857" s="1"/>
      <c r="O857" s="1"/>
      <c r="P857" s="1"/>
      <c r="Q857" s="6"/>
    </row>
    <row r="858" spans="1:17" x14ac:dyDescent="0.25">
      <c r="A858" s="4"/>
      <c r="B858" s="1"/>
      <c r="C858" s="1"/>
      <c r="D858" s="1"/>
      <c r="E858" s="1"/>
      <c r="F858" s="1"/>
      <c r="G858" s="1"/>
      <c r="H858" s="1"/>
      <c r="I858" s="1"/>
      <c r="J858" s="1"/>
      <c r="K858" s="1"/>
      <c r="L858" s="1"/>
      <c r="M858" s="1"/>
      <c r="N858" s="1"/>
      <c r="O858" s="1"/>
      <c r="P858" s="1"/>
      <c r="Q858" s="6"/>
    </row>
    <row r="859" spans="1:17" x14ac:dyDescent="0.25">
      <c r="A859" s="4"/>
      <c r="B859" s="1"/>
      <c r="C859" s="1"/>
      <c r="D859" s="1"/>
      <c r="E859" s="1"/>
      <c r="F859" s="1"/>
      <c r="G859" s="1"/>
      <c r="H859" s="1"/>
      <c r="I859" s="1"/>
      <c r="J859" s="1"/>
      <c r="K859" s="1"/>
      <c r="L859" s="1"/>
      <c r="M859" s="1"/>
      <c r="N859" s="1"/>
      <c r="O859" s="1"/>
      <c r="P859" s="1"/>
      <c r="Q859" s="6"/>
    </row>
    <row r="860" spans="1:17" x14ac:dyDescent="0.25">
      <c r="A860" s="4"/>
      <c r="B860" s="1"/>
      <c r="C860" s="1"/>
      <c r="D860" s="1"/>
      <c r="E860" s="1"/>
      <c r="F860" s="1"/>
      <c r="G860" s="1"/>
      <c r="H860" s="1"/>
      <c r="I860" s="1"/>
      <c r="J860" s="1"/>
      <c r="K860" s="1"/>
      <c r="L860" s="1"/>
      <c r="M860" s="1"/>
      <c r="N860" s="1"/>
      <c r="O860" s="1"/>
      <c r="P860" s="1"/>
      <c r="Q860" s="6"/>
    </row>
    <row r="861" spans="1:17" x14ac:dyDescent="0.25">
      <c r="A861" s="4"/>
      <c r="B861" s="1"/>
      <c r="C861" s="1"/>
      <c r="D861" s="1"/>
      <c r="E861" s="1"/>
      <c r="F861" s="1"/>
      <c r="G861" s="1"/>
      <c r="H861" s="1"/>
      <c r="I861" s="1"/>
      <c r="J861" s="1"/>
      <c r="K861" s="1"/>
      <c r="L861" s="1"/>
      <c r="M861" s="1"/>
      <c r="N861" s="1"/>
      <c r="O861" s="1"/>
      <c r="P861" s="1"/>
      <c r="Q861" s="6"/>
    </row>
    <row r="862" spans="1:17" x14ac:dyDescent="0.25">
      <c r="A862" s="4"/>
      <c r="B862" s="1"/>
      <c r="C862" s="1"/>
      <c r="D862" s="1"/>
      <c r="E862" s="1"/>
      <c r="F862" s="1"/>
      <c r="G862" s="1"/>
      <c r="H862" s="1"/>
      <c r="I862" s="1"/>
      <c r="J862" s="1"/>
      <c r="K862" s="1"/>
      <c r="L862" s="1"/>
      <c r="M862" s="1"/>
      <c r="N862" s="1"/>
      <c r="O862" s="1"/>
      <c r="P862" s="1"/>
      <c r="Q862" s="6"/>
    </row>
    <row r="863" spans="1:17" x14ac:dyDescent="0.25">
      <c r="A863" s="4"/>
      <c r="B863" s="1"/>
      <c r="C863" s="1"/>
      <c r="D863" s="1"/>
      <c r="E863" s="1"/>
      <c r="F863" s="1"/>
      <c r="G863" s="1"/>
      <c r="H863" s="1"/>
      <c r="I863" s="1"/>
      <c r="J863" s="1"/>
      <c r="K863" s="1"/>
      <c r="L863" s="1"/>
      <c r="M863" s="1"/>
      <c r="N863" s="1"/>
      <c r="O863" s="1"/>
      <c r="P863" s="1"/>
      <c r="Q863" s="6"/>
    </row>
    <row r="864" spans="1:17" x14ac:dyDescent="0.25">
      <c r="A864" s="4"/>
      <c r="B864" s="1"/>
      <c r="C864" s="1"/>
      <c r="D864" s="1"/>
      <c r="E864" s="1"/>
      <c r="F864" s="1"/>
      <c r="G864" s="1"/>
      <c r="H864" s="1"/>
      <c r="I864" s="1"/>
      <c r="J864" s="1"/>
      <c r="K864" s="1"/>
      <c r="L864" s="1"/>
      <c r="M864" s="1"/>
      <c r="N864" s="1"/>
      <c r="O864" s="1"/>
      <c r="P864" s="1"/>
      <c r="Q864" s="6"/>
    </row>
    <row r="865" spans="1:17" x14ac:dyDescent="0.25">
      <c r="A865" s="4"/>
      <c r="B865" s="1"/>
      <c r="C865" s="1"/>
      <c r="D865" s="1"/>
      <c r="E865" s="1"/>
      <c r="F865" s="1"/>
      <c r="G865" s="1"/>
      <c r="H865" s="1"/>
      <c r="I865" s="1"/>
      <c r="J865" s="1"/>
      <c r="K865" s="1"/>
      <c r="L865" s="1"/>
      <c r="M865" s="1"/>
      <c r="N865" s="1"/>
      <c r="O865" s="1"/>
      <c r="P865" s="1"/>
      <c r="Q865" s="6"/>
    </row>
    <row r="866" spans="1:17" x14ac:dyDescent="0.25">
      <c r="A866" s="4"/>
      <c r="B866" s="1"/>
      <c r="C866" s="1"/>
      <c r="D866" s="1"/>
      <c r="E866" s="1"/>
      <c r="F866" s="1"/>
      <c r="G866" s="1"/>
      <c r="H866" s="1"/>
      <c r="I866" s="1"/>
      <c r="J866" s="1"/>
      <c r="K866" s="1"/>
      <c r="L866" s="1"/>
      <c r="M866" s="1"/>
      <c r="N866" s="1"/>
      <c r="O866" s="1"/>
      <c r="P866" s="1"/>
      <c r="Q866" s="6"/>
    </row>
    <row r="867" spans="1:17" x14ac:dyDescent="0.25">
      <c r="A867" s="4"/>
      <c r="B867" s="1"/>
      <c r="C867" s="1"/>
      <c r="D867" s="1"/>
      <c r="E867" s="1"/>
      <c r="F867" s="1"/>
      <c r="G867" s="1"/>
      <c r="H867" s="1"/>
      <c r="I867" s="1"/>
      <c r="J867" s="1"/>
      <c r="K867" s="1"/>
      <c r="L867" s="1"/>
      <c r="M867" s="1"/>
      <c r="N867" s="1"/>
      <c r="O867" s="1"/>
      <c r="P867" s="1"/>
      <c r="Q867" s="6"/>
    </row>
    <row r="868" spans="1:17" x14ac:dyDescent="0.25">
      <c r="A868" s="4"/>
      <c r="B868" s="1"/>
      <c r="C868" s="1"/>
      <c r="D868" s="1"/>
      <c r="E868" s="1"/>
      <c r="F868" s="1"/>
      <c r="G868" s="1"/>
      <c r="H868" s="1"/>
      <c r="I868" s="1"/>
      <c r="J868" s="1"/>
      <c r="K868" s="1"/>
      <c r="L868" s="1"/>
      <c r="M868" s="1"/>
      <c r="N868" s="1"/>
      <c r="O868" s="1"/>
      <c r="P868" s="1"/>
      <c r="Q868" s="6"/>
    </row>
    <row r="869" spans="1:17" x14ac:dyDescent="0.25">
      <c r="A869" s="4"/>
      <c r="B869" s="1"/>
      <c r="C869" s="1"/>
      <c r="D869" s="1"/>
      <c r="E869" s="1"/>
      <c r="F869" s="1"/>
      <c r="G869" s="1"/>
      <c r="H869" s="1"/>
      <c r="I869" s="1"/>
      <c r="J869" s="1"/>
      <c r="K869" s="1"/>
      <c r="L869" s="1"/>
      <c r="M869" s="1"/>
      <c r="N869" s="1"/>
      <c r="O869" s="1"/>
      <c r="P869" s="1"/>
      <c r="Q869" s="6"/>
    </row>
    <row r="870" spans="1:17" x14ac:dyDescent="0.25">
      <c r="A870" s="4"/>
      <c r="B870" s="1"/>
      <c r="C870" s="1"/>
      <c r="D870" s="1"/>
      <c r="E870" s="1"/>
      <c r="F870" s="1"/>
      <c r="G870" s="1"/>
      <c r="H870" s="1"/>
      <c r="I870" s="1"/>
      <c r="J870" s="1"/>
      <c r="K870" s="1"/>
      <c r="L870" s="1"/>
      <c r="M870" s="1"/>
      <c r="N870" s="1"/>
      <c r="O870" s="1"/>
      <c r="P870" s="1"/>
      <c r="Q870" s="6"/>
    </row>
    <row r="871" spans="1:17" x14ac:dyDescent="0.25">
      <c r="A871" s="4"/>
      <c r="B871" s="1"/>
      <c r="C871" s="1"/>
      <c r="D871" s="1"/>
      <c r="E871" s="1"/>
      <c r="F871" s="1"/>
      <c r="G871" s="1"/>
      <c r="H871" s="1"/>
      <c r="I871" s="1"/>
      <c r="J871" s="1"/>
      <c r="K871" s="1"/>
      <c r="L871" s="1"/>
      <c r="M871" s="1"/>
      <c r="N871" s="1"/>
      <c r="O871" s="1"/>
      <c r="P871" s="1"/>
      <c r="Q871" s="6"/>
    </row>
    <row r="872" spans="1:17" x14ac:dyDescent="0.25">
      <c r="A872" s="4"/>
      <c r="B872" s="1"/>
      <c r="C872" s="1"/>
      <c r="D872" s="1"/>
      <c r="E872" s="1"/>
      <c r="F872" s="1"/>
      <c r="G872" s="1"/>
      <c r="H872" s="1"/>
      <c r="I872" s="1"/>
      <c r="J872" s="1"/>
      <c r="K872" s="1"/>
      <c r="L872" s="1"/>
      <c r="M872" s="1"/>
      <c r="N872" s="1"/>
      <c r="O872" s="1"/>
      <c r="P872" s="1"/>
      <c r="Q872" s="6"/>
    </row>
    <row r="873" spans="1:17" x14ac:dyDescent="0.25">
      <c r="A873" s="4"/>
      <c r="B873" s="1"/>
      <c r="C873" s="1"/>
      <c r="D873" s="1"/>
      <c r="E873" s="1"/>
      <c r="F873" s="1"/>
      <c r="G873" s="1"/>
      <c r="H873" s="1"/>
      <c r="I873" s="1"/>
      <c r="J873" s="1"/>
      <c r="K873" s="1"/>
      <c r="L873" s="1"/>
      <c r="M873" s="1"/>
      <c r="N873" s="1"/>
      <c r="O873" s="1"/>
      <c r="P873" s="1"/>
      <c r="Q873" s="6"/>
    </row>
    <row r="874" spans="1:17" x14ac:dyDescent="0.25">
      <c r="A874" s="4"/>
      <c r="B874" s="1"/>
      <c r="C874" s="1"/>
      <c r="D874" s="1"/>
      <c r="E874" s="1"/>
      <c r="F874" s="1"/>
      <c r="G874" s="1"/>
      <c r="H874" s="1"/>
      <c r="I874" s="1"/>
      <c r="J874" s="1"/>
      <c r="K874" s="1"/>
      <c r="L874" s="1"/>
      <c r="M874" s="1"/>
      <c r="N874" s="1"/>
      <c r="O874" s="1"/>
      <c r="P874" s="1"/>
      <c r="Q874" s="6"/>
    </row>
    <row r="875" spans="1:17" x14ac:dyDescent="0.25">
      <c r="A875" s="4"/>
      <c r="B875" s="1"/>
      <c r="C875" s="1"/>
      <c r="D875" s="1"/>
      <c r="E875" s="1"/>
      <c r="F875" s="1"/>
      <c r="G875" s="1"/>
      <c r="H875" s="1"/>
      <c r="I875" s="1"/>
      <c r="J875" s="1"/>
      <c r="K875" s="1"/>
      <c r="L875" s="1"/>
      <c r="M875" s="1"/>
      <c r="N875" s="1"/>
      <c r="O875" s="1"/>
      <c r="P875" s="1"/>
      <c r="Q875" s="6"/>
    </row>
    <row r="876" spans="1:17" x14ac:dyDescent="0.25">
      <c r="A876" s="4"/>
      <c r="B876" s="1"/>
      <c r="C876" s="1"/>
      <c r="D876" s="1"/>
      <c r="E876" s="1"/>
      <c r="F876" s="1"/>
      <c r="G876" s="1"/>
      <c r="H876" s="1"/>
      <c r="I876" s="1"/>
      <c r="J876" s="1"/>
      <c r="K876" s="1"/>
      <c r="L876" s="1"/>
      <c r="M876" s="1"/>
      <c r="N876" s="1"/>
      <c r="O876" s="1"/>
      <c r="P876" s="1"/>
      <c r="Q876" s="6"/>
    </row>
    <row r="877" spans="1:17" x14ac:dyDescent="0.25">
      <c r="A877" s="4"/>
      <c r="B877" s="1"/>
      <c r="C877" s="1"/>
      <c r="D877" s="1"/>
      <c r="E877" s="1"/>
      <c r="F877" s="1"/>
      <c r="G877" s="1"/>
      <c r="H877" s="1"/>
      <c r="I877" s="1"/>
      <c r="J877" s="1"/>
      <c r="K877" s="1"/>
      <c r="L877" s="1"/>
      <c r="M877" s="1"/>
      <c r="N877" s="1"/>
      <c r="O877" s="1"/>
      <c r="P877" s="1"/>
      <c r="Q877" s="6"/>
    </row>
    <row r="878" spans="1:17" x14ac:dyDescent="0.25">
      <c r="A878" s="4"/>
      <c r="B878" s="1"/>
      <c r="C878" s="1"/>
      <c r="D878" s="1"/>
      <c r="E878" s="1"/>
      <c r="F878" s="1"/>
      <c r="G878" s="1"/>
      <c r="H878" s="1"/>
      <c r="I878" s="1"/>
      <c r="J878" s="1"/>
      <c r="K878" s="1"/>
      <c r="L878" s="1"/>
      <c r="M878" s="1"/>
      <c r="N878" s="1"/>
      <c r="O878" s="1"/>
      <c r="P878" s="1"/>
      <c r="Q878" s="6"/>
    </row>
    <row r="879" spans="1:17" x14ac:dyDescent="0.25">
      <c r="A879" s="4"/>
      <c r="B879" s="1"/>
      <c r="C879" s="1"/>
      <c r="D879" s="1"/>
      <c r="E879" s="1"/>
      <c r="F879" s="1"/>
      <c r="G879" s="1"/>
      <c r="H879" s="1"/>
      <c r="I879" s="1"/>
      <c r="J879" s="1"/>
      <c r="K879" s="1"/>
      <c r="L879" s="1"/>
      <c r="M879" s="1"/>
      <c r="N879" s="1"/>
      <c r="O879" s="1"/>
      <c r="P879" s="1"/>
      <c r="Q879" s="6"/>
    </row>
    <row r="880" spans="1:17" x14ac:dyDescent="0.25">
      <c r="A880" s="4"/>
      <c r="B880" s="1"/>
      <c r="C880" s="1"/>
      <c r="D880" s="1"/>
      <c r="E880" s="1"/>
      <c r="F880" s="1"/>
      <c r="G880" s="1"/>
      <c r="H880" s="1"/>
      <c r="I880" s="1"/>
      <c r="J880" s="1"/>
      <c r="K880" s="1"/>
      <c r="L880" s="1"/>
      <c r="M880" s="1"/>
      <c r="N880" s="1"/>
      <c r="O880" s="1"/>
      <c r="P880" s="1"/>
      <c r="Q880" s="6"/>
    </row>
    <row r="881" spans="1:17" x14ac:dyDescent="0.25">
      <c r="A881" s="4"/>
      <c r="B881" s="1"/>
      <c r="C881" s="1"/>
      <c r="D881" s="1"/>
      <c r="E881" s="1"/>
      <c r="F881" s="1"/>
      <c r="G881" s="1"/>
      <c r="H881" s="1"/>
      <c r="I881" s="1"/>
      <c r="J881" s="1"/>
      <c r="K881" s="1"/>
      <c r="L881" s="1"/>
      <c r="M881" s="1"/>
      <c r="N881" s="1"/>
      <c r="O881" s="1"/>
      <c r="P881" s="1"/>
      <c r="Q881" s="6"/>
    </row>
    <row r="882" spans="1:17" x14ac:dyDescent="0.25">
      <c r="A882" s="4"/>
      <c r="B882" s="1"/>
      <c r="C882" s="1"/>
      <c r="D882" s="1"/>
      <c r="E882" s="1"/>
      <c r="F882" s="1"/>
      <c r="G882" s="1"/>
      <c r="H882" s="1"/>
      <c r="I882" s="1"/>
      <c r="J882" s="1"/>
      <c r="K882" s="1"/>
      <c r="L882" s="1"/>
      <c r="M882" s="1"/>
      <c r="N882" s="1"/>
      <c r="O882" s="1"/>
      <c r="P882" s="1"/>
      <c r="Q882" s="6"/>
    </row>
    <row r="883" spans="1:17" x14ac:dyDescent="0.25">
      <c r="A883" s="4"/>
      <c r="B883" s="1"/>
      <c r="C883" s="1"/>
      <c r="D883" s="1"/>
      <c r="E883" s="1"/>
      <c r="F883" s="1"/>
      <c r="G883" s="1"/>
      <c r="H883" s="1"/>
      <c r="I883" s="1"/>
      <c r="J883" s="1"/>
      <c r="K883" s="1"/>
      <c r="L883" s="1"/>
      <c r="M883" s="1"/>
      <c r="N883" s="1"/>
      <c r="O883" s="1"/>
      <c r="P883" s="1"/>
      <c r="Q883" s="6"/>
    </row>
    <row r="884" spans="1:17" x14ac:dyDescent="0.25">
      <c r="A884" s="4"/>
      <c r="B884" s="1"/>
      <c r="C884" s="1"/>
      <c r="D884" s="1"/>
      <c r="E884" s="1"/>
      <c r="F884" s="1"/>
      <c r="G884" s="1"/>
      <c r="H884" s="1"/>
      <c r="I884" s="1"/>
      <c r="J884" s="1"/>
      <c r="K884" s="1"/>
      <c r="L884" s="1"/>
      <c r="M884" s="1"/>
      <c r="N884" s="1"/>
      <c r="O884" s="1"/>
      <c r="P884" s="1"/>
      <c r="Q884" s="6"/>
    </row>
    <row r="885" spans="1:17" x14ac:dyDescent="0.25">
      <c r="A885" s="4"/>
      <c r="B885" s="1"/>
      <c r="C885" s="1"/>
      <c r="D885" s="1"/>
      <c r="E885" s="1"/>
      <c r="F885" s="1"/>
      <c r="G885" s="1"/>
      <c r="H885" s="1"/>
      <c r="I885" s="1"/>
      <c r="J885" s="1"/>
      <c r="K885" s="1"/>
      <c r="L885" s="1"/>
      <c r="M885" s="1"/>
      <c r="N885" s="1"/>
      <c r="O885" s="1"/>
      <c r="P885" s="1"/>
      <c r="Q885" s="6"/>
    </row>
    <row r="886" spans="1:17" x14ac:dyDescent="0.25">
      <c r="A886" s="4"/>
      <c r="B886" s="1"/>
      <c r="C886" s="1"/>
      <c r="D886" s="1"/>
      <c r="E886" s="1"/>
      <c r="F886" s="1"/>
      <c r="G886" s="1"/>
      <c r="H886" s="1"/>
      <c r="I886" s="1"/>
      <c r="J886" s="1"/>
      <c r="K886" s="1"/>
      <c r="L886" s="1"/>
      <c r="M886" s="1"/>
      <c r="N886" s="1"/>
      <c r="O886" s="1"/>
      <c r="P886" s="1"/>
      <c r="Q886" s="6"/>
    </row>
    <row r="887" spans="1:17" x14ac:dyDescent="0.25">
      <c r="A887" s="4"/>
      <c r="B887" s="1"/>
      <c r="C887" s="1"/>
      <c r="D887" s="1"/>
      <c r="E887" s="1"/>
      <c r="F887" s="1"/>
      <c r="G887" s="1"/>
      <c r="H887" s="1"/>
      <c r="I887" s="1"/>
      <c r="J887" s="1"/>
      <c r="K887" s="1"/>
      <c r="L887" s="1"/>
      <c r="M887" s="1"/>
      <c r="N887" s="1"/>
      <c r="O887" s="1"/>
      <c r="P887" s="1"/>
      <c r="Q887" s="6"/>
    </row>
    <row r="888" spans="1:17" x14ac:dyDescent="0.25">
      <c r="A888" s="4"/>
      <c r="B888" s="1"/>
      <c r="C888" s="1"/>
      <c r="D888" s="1"/>
      <c r="E888" s="1"/>
      <c r="F888" s="1"/>
      <c r="G888" s="1"/>
      <c r="H888" s="1"/>
      <c r="I888" s="1"/>
      <c r="J888" s="1"/>
      <c r="K888" s="1"/>
      <c r="L888" s="1"/>
      <c r="M888" s="1"/>
      <c r="N888" s="1"/>
      <c r="O888" s="1"/>
      <c r="P888" s="1"/>
      <c r="Q888" s="6"/>
    </row>
    <row r="889" spans="1:17" x14ac:dyDescent="0.25">
      <c r="A889" s="4"/>
      <c r="B889" s="1"/>
      <c r="C889" s="1"/>
      <c r="D889" s="1"/>
      <c r="E889" s="1"/>
      <c r="F889" s="1"/>
      <c r="G889" s="1"/>
      <c r="H889" s="1"/>
      <c r="I889" s="1"/>
      <c r="J889" s="1"/>
      <c r="K889" s="1"/>
      <c r="L889" s="1"/>
      <c r="M889" s="1"/>
      <c r="N889" s="1"/>
      <c r="O889" s="1"/>
      <c r="P889" s="1"/>
      <c r="Q889" s="6"/>
    </row>
    <row r="890" spans="1:17" x14ac:dyDescent="0.25">
      <c r="A890" s="4"/>
      <c r="B890" s="1"/>
      <c r="C890" s="1"/>
      <c r="D890" s="1"/>
      <c r="E890" s="1"/>
      <c r="F890" s="1"/>
      <c r="G890" s="1"/>
      <c r="H890" s="1"/>
      <c r="I890" s="1"/>
      <c r="J890" s="1"/>
      <c r="K890" s="1"/>
      <c r="L890" s="1"/>
      <c r="M890" s="1"/>
      <c r="N890" s="1"/>
      <c r="O890" s="1"/>
      <c r="P890" s="1"/>
      <c r="Q890" s="6"/>
    </row>
    <row r="891" spans="1:17" x14ac:dyDescent="0.25">
      <c r="A891" s="4"/>
      <c r="B891" s="1"/>
      <c r="C891" s="1"/>
      <c r="D891" s="1"/>
      <c r="E891" s="1"/>
      <c r="F891" s="1"/>
      <c r="G891" s="1"/>
      <c r="H891" s="1"/>
      <c r="I891" s="1"/>
      <c r="J891" s="1"/>
      <c r="K891" s="1"/>
      <c r="L891" s="1"/>
      <c r="M891" s="1"/>
      <c r="N891" s="1"/>
      <c r="O891" s="1"/>
      <c r="P891" s="1"/>
      <c r="Q891" s="6"/>
    </row>
    <row r="892" spans="1:17" x14ac:dyDescent="0.25">
      <c r="A892" s="4"/>
      <c r="B892" s="1"/>
      <c r="C892" s="1"/>
      <c r="D892" s="1"/>
      <c r="E892" s="1"/>
      <c r="F892" s="1"/>
      <c r="G892" s="1"/>
      <c r="H892" s="1"/>
      <c r="I892" s="1"/>
      <c r="J892" s="1"/>
      <c r="K892" s="1"/>
      <c r="L892" s="1"/>
      <c r="M892" s="1"/>
      <c r="N892" s="1"/>
      <c r="O892" s="1"/>
      <c r="P892" s="1"/>
      <c r="Q892" s="6"/>
    </row>
    <row r="893" spans="1:17" x14ac:dyDescent="0.25">
      <c r="A893" s="4"/>
      <c r="B893" s="1"/>
      <c r="C893" s="1"/>
      <c r="D893" s="1"/>
      <c r="E893" s="1"/>
      <c r="F893" s="1"/>
      <c r="G893" s="1"/>
      <c r="H893" s="1"/>
      <c r="I893" s="1"/>
      <c r="J893" s="1"/>
      <c r="K893" s="1"/>
      <c r="L893" s="1"/>
      <c r="M893" s="1"/>
      <c r="N893" s="1"/>
      <c r="O893" s="1"/>
      <c r="P893" s="1"/>
      <c r="Q893" s="6"/>
    </row>
    <row r="894" spans="1:17" x14ac:dyDescent="0.25">
      <c r="A894" s="4"/>
      <c r="B894" s="1"/>
      <c r="C894" s="1"/>
      <c r="D894" s="1"/>
      <c r="E894" s="1"/>
      <c r="F894" s="1"/>
      <c r="G894" s="1"/>
      <c r="H894" s="1"/>
      <c r="I894" s="1"/>
      <c r="J894" s="1"/>
      <c r="K894" s="1"/>
      <c r="L894" s="1"/>
      <c r="M894" s="1"/>
      <c r="N894" s="1"/>
      <c r="O894" s="1"/>
      <c r="P894" s="1"/>
      <c r="Q894" s="6"/>
    </row>
    <row r="895" spans="1:17" x14ac:dyDescent="0.25">
      <c r="A895" s="4"/>
      <c r="B895" s="1"/>
      <c r="C895" s="1"/>
      <c r="D895" s="1"/>
      <c r="E895" s="1"/>
      <c r="F895" s="1"/>
      <c r="G895" s="1"/>
      <c r="H895" s="1"/>
      <c r="I895" s="1"/>
      <c r="J895" s="1"/>
      <c r="K895" s="1"/>
      <c r="L895" s="1"/>
      <c r="M895" s="1"/>
      <c r="N895" s="1"/>
      <c r="O895" s="1"/>
      <c r="P895" s="1"/>
      <c r="Q895" s="6"/>
    </row>
    <row r="896" spans="1:17" x14ac:dyDescent="0.25">
      <c r="A896" s="4"/>
      <c r="B896" s="1"/>
      <c r="C896" s="1"/>
      <c r="D896" s="1"/>
      <c r="E896" s="1"/>
      <c r="F896" s="1"/>
      <c r="G896" s="1"/>
      <c r="H896" s="1"/>
      <c r="I896" s="1"/>
      <c r="J896" s="1"/>
      <c r="K896" s="1"/>
      <c r="L896" s="1"/>
      <c r="M896" s="1"/>
      <c r="N896" s="1"/>
      <c r="O896" s="1"/>
      <c r="P896" s="1"/>
      <c r="Q896" s="6"/>
    </row>
    <row r="897" spans="1:17" x14ac:dyDescent="0.25">
      <c r="A897" s="4"/>
      <c r="B897" s="1"/>
      <c r="C897" s="1"/>
      <c r="D897" s="1"/>
      <c r="E897" s="1"/>
      <c r="F897" s="1"/>
      <c r="G897" s="1"/>
      <c r="H897" s="1"/>
      <c r="I897" s="1"/>
      <c r="J897" s="1"/>
      <c r="K897" s="1"/>
      <c r="L897" s="1"/>
      <c r="M897" s="1"/>
      <c r="N897" s="1"/>
      <c r="O897" s="1"/>
      <c r="P897" s="1"/>
      <c r="Q897" s="6"/>
    </row>
    <row r="898" spans="1:17" x14ac:dyDescent="0.25">
      <c r="A898" s="4"/>
      <c r="B898" s="1"/>
      <c r="C898" s="1"/>
      <c r="D898" s="1"/>
      <c r="E898" s="1"/>
      <c r="F898" s="1"/>
      <c r="G898" s="1"/>
      <c r="H898" s="1"/>
      <c r="I898" s="1"/>
      <c r="J898" s="1"/>
      <c r="K898" s="1"/>
      <c r="L898" s="1"/>
      <c r="M898" s="1"/>
      <c r="N898" s="1"/>
      <c r="O898" s="1"/>
      <c r="P898" s="1"/>
      <c r="Q898" s="6"/>
    </row>
    <row r="899" spans="1:17" x14ac:dyDescent="0.25">
      <c r="A899" s="4"/>
      <c r="B899" s="1"/>
      <c r="C899" s="1"/>
      <c r="D899" s="1"/>
      <c r="E899" s="1"/>
      <c r="F899" s="1"/>
      <c r="G899" s="1"/>
      <c r="H899" s="1"/>
      <c r="I899" s="1"/>
      <c r="J899" s="1"/>
      <c r="K899" s="1"/>
      <c r="L899" s="1"/>
      <c r="M899" s="1"/>
      <c r="N899" s="1"/>
      <c r="O899" s="1"/>
      <c r="P899" s="1"/>
      <c r="Q899" s="6"/>
    </row>
    <row r="900" spans="1:17" x14ac:dyDescent="0.25">
      <c r="A900" s="4"/>
      <c r="B900" s="1"/>
      <c r="C900" s="1"/>
      <c r="D900" s="1"/>
      <c r="E900" s="1"/>
      <c r="F900" s="1"/>
      <c r="G900" s="1"/>
      <c r="H900" s="1"/>
      <c r="I900" s="1"/>
      <c r="J900" s="1"/>
      <c r="K900" s="1"/>
      <c r="L900" s="1"/>
      <c r="M900" s="1"/>
      <c r="N900" s="1"/>
      <c r="O900" s="1"/>
      <c r="P900" s="1"/>
      <c r="Q900" s="6"/>
    </row>
    <row r="901" spans="1:17" x14ac:dyDescent="0.25">
      <c r="A901" s="4"/>
      <c r="B901" s="1"/>
      <c r="C901" s="1"/>
      <c r="D901" s="1"/>
      <c r="E901" s="1"/>
      <c r="F901" s="1"/>
      <c r="G901" s="1"/>
      <c r="H901" s="1"/>
      <c r="I901" s="1"/>
      <c r="J901" s="1"/>
      <c r="K901" s="1"/>
      <c r="L901" s="1"/>
      <c r="M901" s="1"/>
      <c r="N901" s="1"/>
      <c r="O901" s="1"/>
      <c r="P901" s="1"/>
      <c r="Q901" s="6"/>
    </row>
    <row r="902" spans="1:17" x14ac:dyDescent="0.25">
      <c r="A902" s="4"/>
      <c r="B902" s="1"/>
      <c r="C902" s="1"/>
      <c r="D902" s="1"/>
      <c r="E902" s="1"/>
      <c r="F902" s="1"/>
      <c r="G902" s="1"/>
      <c r="H902" s="1"/>
      <c r="I902" s="1"/>
      <c r="J902" s="1"/>
      <c r="K902" s="1"/>
      <c r="L902" s="1"/>
      <c r="M902" s="1"/>
      <c r="N902" s="1"/>
      <c r="O902" s="1"/>
      <c r="P902" s="1"/>
      <c r="Q902" s="6"/>
    </row>
    <row r="903" spans="1:17" x14ac:dyDescent="0.25">
      <c r="A903" s="4"/>
      <c r="B903" s="1"/>
      <c r="C903" s="1"/>
      <c r="D903" s="1"/>
      <c r="E903" s="1"/>
      <c r="F903" s="1"/>
      <c r="G903" s="1"/>
      <c r="H903" s="1"/>
      <c r="I903" s="1"/>
      <c r="J903" s="1"/>
      <c r="K903" s="1"/>
      <c r="L903" s="1"/>
      <c r="M903" s="1"/>
      <c r="N903" s="1"/>
      <c r="O903" s="1"/>
      <c r="P903" s="1"/>
      <c r="Q903" s="6"/>
    </row>
    <row r="904" spans="1:17" x14ac:dyDescent="0.25">
      <c r="A904" s="4"/>
      <c r="B904" s="1"/>
      <c r="C904" s="1"/>
      <c r="D904" s="1"/>
      <c r="E904" s="1"/>
      <c r="F904" s="1"/>
      <c r="G904" s="1"/>
      <c r="H904" s="1"/>
      <c r="I904" s="1"/>
      <c r="J904" s="1"/>
      <c r="K904" s="1"/>
      <c r="L904" s="1"/>
      <c r="M904" s="1"/>
      <c r="N904" s="1"/>
      <c r="O904" s="1"/>
      <c r="P904" s="1"/>
      <c r="Q904" s="6"/>
    </row>
    <row r="905" spans="1:17" x14ac:dyDescent="0.25">
      <c r="A905" s="4"/>
      <c r="B905" s="1"/>
      <c r="C905" s="1"/>
      <c r="D905" s="1"/>
      <c r="E905" s="1"/>
      <c r="F905" s="1"/>
      <c r="G905" s="1"/>
      <c r="H905" s="1"/>
      <c r="I905" s="1"/>
      <c r="J905" s="1"/>
      <c r="K905" s="1"/>
      <c r="L905" s="1"/>
      <c r="M905" s="1"/>
      <c r="N905" s="1"/>
      <c r="O905" s="1"/>
      <c r="P905" s="1"/>
      <c r="Q905" s="6"/>
    </row>
    <row r="906" spans="1:17" x14ac:dyDescent="0.25">
      <c r="A906" s="4"/>
      <c r="B906" s="1"/>
      <c r="C906" s="1"/>
      <c r="D906" s="1"/>
      <c r="E906" s="1"/>
      <c r="F906" s="1"/>
      <c r="G906" s="1"/>
      <c r="H906" s="1"/>
      <c r="I906" s="1"/>
      <c r="J906" s="1"/>
      <c r="K906" s="1"/>
      <c r="L906" s="1"/>
      <c r="M906" s="1"/>
      <c r="N906" s="1"/>
      <c r="O906" s="1"/>
      <c r="P906" s="1"/>
      <c r="Q906" s="6"/>
    </row>
    <row r="907" spans="1:17" x14ac:dyDescent="0.25">
      <c r="A907" s="4"/>
      <c r="B907" s="1"/>
      <c r="C907" s="1"/>
      <c r="D907" s="1"/>
      <c r="E907" s="1"/>
      <c r="F907" s="1"/>
      <c r="G907" s="1"/>
      <c r="H907" s="1"/>
      <c r="I907" s="1"/>
      <c r="J907" s="1"/>
      <c r="K907" s="1"/>
      <c r="L907" s="1"/>
      <c r="M907" s="1"/>
      <c r="N907" s="1"/>
      <c r="O907" s="1"/>
      <c r="P907" s="1"/>
      <c r="Q907" s="6"/>
    </row>
    <row r="908" spans="1:17" x14ac:dyDescent="0.25">
      <c r="A908" s="4"/>
      <c r="B908" s="1"/>
      <c r="C908" s="1"/>
      <c r="D908" s="1"/>
      <c r="E908" s="1"/>
      <c r="F908" s="1"/>
      <c r="G908" s="1"/>
      <c r="H908" s="1"/>
      <c r="I908" s="1"/>
      <c r="J908" s="1"/>
      <c r="K908" s="1"/>
      <c r="L908" s="1"/>
      <c r="M908" s="1"/>
      <c r="N908" s="1"/>
      <c r="O908" s="1"/>
      <c r="P908" s="1"/>
      <c r="Q908" s="6"/>
    </row>
    <row r="909" spans="1:17" x14ac:dyDescent="0.25">
      <c r="A909" s="4"/>
      <c r="B909" s="1"/>
      <c r="C909" s="1"/>
      <c r="D909" s="1"/>
      <c r="E909" s="1"/>
      <c r="F909" s="1"/>
      <c r="G909" s="1"/>
      <c r="H909" s="1"/>
      <c r="I909" s="1"/>
      <c r="J909" s="1"/>
      <c r="K909" s="1"/>
      <c r="L909" s="1"/>
      <c r="M909" s="1"/>
      <c r="N909" s="1"/>
      <c r="O909" s="1"/>
      <c r="P909" s="1"/>
      <c r="Q909" s="6"/>
    </row>
    <row r="910" spans="1:17" x14ac:dyDescent="0.25">
      <c r="A910" s="4"/>
      <c r="B910" s="1"/>
      <c r="C910" s="1"/>
      <c r="D910" s="1"/>
      <c r="E910" s="1"/>
      <c r="F910" s="1"/>
      <c r="G910" s="1"/>
      <c r="H910" s="1"/>
      <c r="I910" s="1"/>
      <c r="J910" s="1"/>
      <c r="K910" s="1"/>
      <c r="L910" s="1"/>
      <c r="M910" s="1"/>
      <c r="N910" s="1"/>
      <c r="O910" s="1"/>
      <c r="P910" s="1"/>
      <c r="Q910" s="6"/>
    </row>
    <row r="911" spans="1:17" x14ac:dyDescent="0.25">
      <c r="A911" s="4"/>
      <c r="B911" s="1"/>
      <c r="C911" s="1"/>
      <c r="D911" s="1"/>
      <c r="E911" s="1"/>
      <c r="F911" s="1"/>
      <c r="G911" s="1"/>
      <c r="H911" s="1"/>
      <c r="I911" s="1"/>
      <c r="J911" s="1"/>
      <c r="K911" s="1"/>
      <c r="L911" s="1"/>
      <c r="M911" s="1"/>
      <c r="N911" s="1"/>
      <c r="O911" s="1"/>
      <c r="P911" s="1"/>
      <c r="Q911" s="6"/>
    </row>
    <row r="912" spans="1:17" x14ac:dyDescent="0.25">
      <c r="A912" s="4"/>
      <c r="B912" s="1"/>
      <c r="C912" s="1"/>
      <c r="D912" s="1"/>
      <c r="E912" s="1"/>
      <c r="F912" s="1"/>
      <c r="G912" s="1"/>
      <c r="H912" s="1"/>
      <c r="I912" s="1"/>
      <c r="J912" s="1"/>
      <c r="K912" s="1"/>
      <c r="L912" s="1"/>
      <c r="M912" s="1"/>
      <c r="N912" s="1"/>
      <c r="O912" s="1"/>
      <c r="P912" s="1"/>
      <c r="Q912" s="6"/>
    </row>
    <row r="913" spans="1:17" x14ac:dyDescent="0.25">
      <c r="A913" s="4"/>
      <c r="B913" s="1"/>
      <c r="C913" s="1"/>
      <c r="D913" s="1"/>
      <c r="E913" s="1"/>
      <c r="F913" s="1"/>
      <c r="G913" s="1"/>
      <c r="H913" s="1"/>
      <c r="I913" s="1"/>
      <c r="J913" s="1"/>
      <c r="K913" s="1"/>
      <c r="L913" s="1"/>
      <c r="M913" s="1"/>
      <c r="N913" s="1"/>
      <c r="O913" s="1"/>
      <c r="P913" s="1"/>
      <c r="Q913" s="6"/>
    </row>
    <row r="914" spans="1:17" x14ac:dyDescent="0.25">
      <c r="A914" s="4"/>
      <c r="B914" s="1"/>
      <c r="C914" s="1"/>
      <c r="D914" s="1"/>
      <c r="E914" s="1"/>
      <c r="F914" s="1"/>
      <c r="G914" s="1"/>
      <c r="H914" s="1"/>
      <c r="I914" s="1"/>
      <c r="J914" s="1"/>
      <c r="K914" s="1"/>
      <c r="L914" s="1"/>
      <c r="M914" s="1"/>
      <c r="N914" s="1"/>
      <c r="O914" s="1"/>
      <c r="P914" s="1"/>
      <c r="Q914" s="6"/>
    </row>
    <row r="915" spans="1:17" x14ac:dyDescent="0.25">
      <c r="A915" s="4"/>
      <c r="B915" s="1"/>
      <c r="C915" s="1"/>
      <c r="D915" s="1"/>
      <c r="E915" s="1"/>
      <c r="F915" s="1"/>
      <c r="G915" s="1"/>
      <c r="H915" s="1"/>
      <c r="I915" s="1"/>
      <c r="J915" s="1"/>
      <c r="K915" s="1"/>
      <c r="L915" s="1"/>
      <c r="M915" s="1"/>
      <c r="N915" s="1"/>
      <c r="O915" s="1"/>
      <c r="P915" s="1"/>
      <c r="Q915" s="6"/>
    </row>
    <row r="916" spans="1:17" x14ac:dyDescent="0.25">
      <c r="A916" s="4"/>
      <c r="B916" s="1"/>
      <c r="C916" s="1"/>
      <c r="D916" s="1"/>
      <c r="E916" s="1"/>
      <c r="F916" s="1"/>
      <c r="G916" s="1"/>
      <c r="H916" s="1"/>
      <c r="I916" s="1"/>
      <c r="J916" s="1"/>
      <c r="K916" s="1"/>
      <c r="L916" s="1"/>
      <c r="M916" s="1"/>
      <c r="N916" s="1"/>
      <c r="O916" s="1"/>
      <c r="P916" s="1"/>
      <c r="Q916" s="6"/>
    </row>
    <row r="917" spans="1:17" x14ac:dyDescent="0.25">
      <c r="A917" s="4"/>
      <c r="B917" s="1"/>
      <c r="C917" s="1"/>
      <c r="D917" s="1"/>
      <c r="E917" s="1"/>
      <c r="F917" s="1"/>
      <c r="G917" s="1"/>
      <c r="H917" s="1"/>
      <c r="I917" s="1"/>
      <c r="J917" s="1"/>
      <c r="K917" s="1"/>
      <c r="L917" s="1"/>
      <c r="M917" s="1"/>
      <c r="N917" s="1"/>
      <c r="O917" s="1"/>
      <c r="P917" s="1"/>
      <c r="Q917" s="6"/>
    </row>
    <row r="918" spans="1:17" x14ac:dyDescent="0.25">
      <c r="A918" s="4"/>
      <c r="B918" s="1"/>
      <c r="C918" s="1"/>
      <c r="D918" s="1"/>
      <c r="E918" s="1"/>
      <c r="F918" s="1"/>
      <c r="G918" s="1"/>
      <c r="H918" s="1"/>
      <c r="I918" s="1"/>
      <c r="J918" s="1"/>
      <c r="K918" s="1"/>
      <c r="L918" s="1"/>
      <c r="M918" s="1"/>
      <c r="N918" s="1"/>
      <c r="O918" s="1"/>
      <c r="P918" s="1"/>
      <c r="Q918" s="6"/>
    </row>
    <row r="919" spans="1:17" x14ac:dyDescent="0.25">
      <c r="A919" s="4"/>
      <c r="B919" s="1"/>
      <c r="C919" s="1"/>
      <c r="D919" s="1"/>
      <c r="E919" s="1"/>
      <c r="F919" s="1"/>
      <c r="G919" s="1"/>
      <c r="H919" s="1"/>
      <c r="I919" s="1"/>
      <c r="J919" s="1"/>
      <c r="K919" s="1"/>
      <c r="L919" s="1"/>
      <c r="M919" s="1"/>
      <c r="N919" s="1"/>
      <c r="O919" s="1"/>
      <c r="P919" s="1"/>
      <c r="Q919" s="6"/>
    </row>
    <row r="920" spans="1:17" x14ac:dyDescent="0.25">
      <c r="A920" s="4"/>
      <c r="B920" s="1"/>
      <c r="C920" s="1"/>
      <c r="D920" s="1"/>
      <c r="E920" s="1"/>
      <c r="F920" s="1"/>
      <c r="G920" s="1"/>
      <c r="H920" s="1"/>
      <c r="I920" s="1"/>
      <c r="J920" s="1"/>
      <c r="K920" s="1"/>
      <c r="L920" s="1"/>
      <c r="M920" s="1"/>
      <c r="N920" s="1"/>
      <c r="O920" s="1"/>
      <c r="P920" s="1"/>
      <c r="Q920" s="6"/>
    </row>
    <row r="921" spans="1:17" x14ac:dyDescent="0.25">
      <c r="A921" s="4"/>
      <c r="B921" s="1"/>
      <c r="C921" s="1"/>
      <c r="D921" s="1"/>
      <c r="E921" s="1"/>
      <c r="F921" s="1"/>
      <c r="G921" s="1"/>
      <c r="H921" s="1"/>
      <c r="I921" s="1"/>
      <c r="J921" s="1"/>
      <c r="K921" s="1"/>
      <c r="L921" s="1"/>
      <c r="M921" s="1"/>
      <c r="N921" s="1"/>
      <c r="O921" s="1"/>
      <c r="P921" s="1"/>
      <c r="Q921" s="6"/>
    </row>
    <row r="922" spans="1:17" x14ac:dyDescent="0.25">
      <c r="A922" s="4"/>
      <c r="B922" s="1"/>
      <c r="C922" s="1"/>
      <c r="D922" s="1"/>
      <c r="E922" s="1"/>
      <c r="F922" s="1"/>
      <c r="G922" s="1"/>
      <c r="H922" s="1"/>
      <c r="I922" s="1"/>
      <c r="J922" s="1"/>
      <c r="K922" s="1"/>
      <c r="L922" s="1"/>
      <c r="M922" s="1"/>
      <c r="N922" s="1"/>
      <c r="O922" s="1"/>
      <c r="P922" s="1"/>
      <c r="Q922" s="6"/>
    </row>
    <row r="923" spans="1:17" x14ac:dyDescent="0.25">
      <c r="A923" s="4"/>
      <c r="B923" s="1"/>
      <c r="C923" s="1"/>
      <c r="D923" s="1"/>
      <c r="E923" s="1"/>
      <c r="F923" s="1"/>
      <c r="G923" s="1"/>
      <c r="H923" s="1"/>
      <c r="I923" s="1"/>
      <c r="J923" s="1"/>
      <c r="K923" s="1"/>
      <c r="L923" s="1"/>
      <c r="M923" s="1"/>
      <c r="N923" s="1"/>
      <c r="O923" s="1"/>
      <c r="P923" s="1"/>
      <c r="Q923" s="6"/>
    </row>
    <row r="924" spans="1:17" x14ac:dyDescent="0.25">
      <c r="A924" s="4"/>
      <c r="B924" s="1"/>
      <c r="C924" s="1"/>
      <c r="D924" s="1"/>
      <c r="E924" s="1"/>
      <c r="F924" s="1"/>
      <c r="G924" s="1"/>
      <c r="H924" s="1"/>
      <c r="I924" s="1"/>
      <c r="J924" s="1"/>
      <c r="K924" s="1"/>
      <c r="L924" s="1"/>
      <c r="M924" s="1"/>
      <c r="N924" s="1"/>
      <c r="O924" s="1"/>
      <c r="P924" s="1"/>
      <c r="Q924" s="6"/>
    </row>
    <row r="925" spans="1:17" x14ac:dyDescent="0.25">
      <c r="A925" s="4"/>
      <c r="B925" s="1"/>
      <c r="C925" s="1"/>
      <c r="D925" s="1"/>
      <c r="E925" s="1"/>
      <c r="F925" s="1"/>
      <c r="G925" s="1"/>
      <c r="H925" s="1"/>
      <c r="I925" s="1"/>
      <c r="J925" s="1"/>
      <c r="K925" s="1"/>
      <c r="L925" s="1"/>
      <c r="M925" s="1"/>
      <c r="N925" s="1"/>
      <c r="O925" s="1"/>
      <c r="P925" s="1"/>
      <c r="Q925" s="6"/>
    </row>
    <row r="926" spans="1:17" x14ac:dyDescent="0.25">
      <c r="A926" s="4"/>
      <c r="B926" s="1"/>
      <c r="C926" s="1"/>
      <c r="D926" s="1"/>
      <c r="E926" s="1"/>
      <c r="F926" s="1"/>
      <c r="G926" s="1"/>
      <c r="H926" s="1"/>
      <c r="I926" s="1"/>
      <c r="J926" s="1"/>
      <c r="K926" s="1"/>
      <c r="L926" s="1"/>
      <c r="M926" s="1"/>
      <c r="N926" s="1"/>
      <c r="O926" s="1"/>
      <c r="P926" s="1"/>
      <c r="Q926" s="6"/>
    </row>
    <row r="927" spans="1:17" x14ac:dyDescent="0.25">
      <c r="A927" s="4"/>
      <c r="B927" s="1"/>
      <c r="C927" s="1"/>
      <c r="D927" s="1"/>
      <c r="E927" s="1"/>
      <c r="F927" s="1"/>
      <c r="G927" s="1"/>
      <c r="H927" s="1"/>
      <c r="I927" s="1"/>
      <c r="J927" s="1"/>
      <c r="K927" s="1"/>
      <c r="L927" s="1"/>
      <c r="M927" s="1"/>
      <c r="N927" s="1"/>
      <c r="O927" s="1"/>
      <c r="P927" s="1"/>
      <c r="Q927" s="6"/>
    </row>
    <row r="928" spans="1:17" x14ac:dyDescent="0.25">
      <c r="A928" s="4"/>
      <c r="B928" s="1"/>
      <c r="C928" s="1"/>
      <c r="D928" s="1"/>
      <c r="E928" s="1"/>
      <c r="F928" s="1"/>
      <c r="G928" s="1"/>
      <c r="H928" s="1"/>
      <c r="I928" s="1"/>
      <c r="J928" s="1"/>
      <c r="K928" s="1"/>
      <c r="L928" s="1"/>
      <c r="M928" s="1"/>
      <c r="N928" s="1"/>
      <c r="O928" s="1"/>
      <c r="P928" s="1"/>
      <c r="Q928" s="6"/>
    </row>
    <row r="929" spans="1:17" x14ac:dyDescent="0.25">
      <c r="A929" s="4"/>
      <c r="B929" s="1"/>
      <c r="C929" s="1"/>
      <c r="D929" s="1"/>
      <c r="E929" s="1"/>
      <c r="F929" s="1"/>
      <c r="G929" s="1"/>
      <c r="H929" s="1"/>
      <c r="I929" s="1"/>
      <c r="J929" s="1"/>
      <c r="K929" s="1"/>
      <c r="L929" s="1"/>
      <c r="M929" s="1"/>
      <c r="N929" s="1"/>
      <c r="O929" s="1"/>
      <c r="P929" s="1"/>
      <c r="Q929" s="6"/>
    </row>
    <row r="930" spans="1:17" x14ac:dyDescent="0.25">
      <c r="A930" s="4"/>
      <c r="B930" s="1"/>
      <c r="C930" s="1"/>
      <c r="D930" s="1"/>
      <c r="E930" s="1"/>
      <c r="F930" s="1"/>
      <c r="G930" s="1"/>
      <c r="H930" s="1"/>
      <c r="I930" s="1"/>
      <c r="J930" s="1"/>
      <c r="K930" s="1"/>
      <c r="L930" s="1"/>
      <c r="M930" s="1"/>
      <c r="N930" s="1"/>
      <c r="O930" s="1"/>
      <c r="P930" s="1"/>
      <c r="Q930" s="6"/>
    </row>
    <row r="931" spans="1:17" x14ac:dyDescent="0.25">
      <c r="A931" s="4"/>
      <c r="B931" s="1"/>
      <c r="C931" s="1"/>
      <c r="D931" s="1"/>
      <c r="E931" s="1"/>
      <c r="F931" s="1"/>
      <c r="G931" s="1"/>
      <c r="H931" s="1"/>
      <c r="I931" s="1"/>
      <c r="J931" s="1"/>
      <c r="K931" s="1"/>
      <c r="L931" s="1"/>
      <c r="M931" s="1"/>
      <c r="N931" s="1"/>
      <c r="O931" s="1"/>
      <c r="P931" s="1"/>
      <c r="Q931" s="6"/>
    </row>
    <row r="932" spans="1:17" x14ac:dyDescent="0.25">
      <c r="A932" s="4"/>
      <c r="B932" s="1"/>
      <c r="C932" s="1"/>
      <c r="D932" s="1"/>
      <c r="E932" s="1"/>
      <c r="F932" s="1"/>
      <c r="G932" s="1"/>
      <c r="H932" s="1"/>
      <c r="I932" s="1"/>
      <c r="J932" s="1"/>
      <c r="K932" s="1"/>
      <c r="L932" s="1"/>
      <c r="M932" s="1"/>
      <c r="N932" s="1"/>
      <c r="O932" s="1"/>
      <c r="P932" s="1"/>
      <c r="Q932" s="6"/>
    </row>
    <row r="933" spans="1:17" x14ac:dyDescent="0.25">
      <c r="A933" s="4"/>
      <c r="B933" s="1"/>
      <c r="C933" s="1"/>
      <c r="D933" s="1"/>
      <c r="E933" s="1"/>
      <c r="F933" s="1"/>
      <c r="G933" s="1"/>
      <c r="H933" s="1"/>
      <c r="I933" s="1"/>
      <c r="J933" s="1"/>
      <c r="K933" s="1"/>
      <c r="L933" s="1"/>
      <c r="M933" s="1"/>
      <c r="N933" s="1"/>
      <c r="O933" s="1"/>
      <c r="P933" s="1"/>
      <c r="Q933" s="6"/>
    </row>
    <row r="934" spans="1:17" x14ac:dyDescent="0.25">
      <c r="A934" s="4"/>
      <c r="B934" s="1"/>
      <c r="C934" s="1"/>
      <c r="D934" s="1"/>
      <c r="E934" s="1"/>
      <c r="F934" s="1"/>
      <c r="G934" s="1"/>
      <c r="H934" s="1"/>
      <c r="I934" s="1"/>
      <c r="J934" s="1"/>
      <c r="K934" s="1"/>
      <c r="L934" s="1"/>
      <c r="M934" s="1"/>
      <c r="N934" s="1"/>
      <c r="O934" s="1"/>
      <c r="P934" s="1"/>
      <c r="Q934" s="6"/>
    </row>
    <row r="935" spans="1:17" x14ac:dyDescent="0.25">
      <c r="A935" s="4"/>
      <c r="B935" s="1"/>
      <c r="C935" s="1"/>
      <c r="D935" s="1"/>
      <c r="E935" s="1"/>
      <c r="F935" s="1"/>
      <c r="G935" s="1"/>
      <c r="H935" s="1"/>
      <c r="I935" s="1"/>
      <c r="J935" s="1"/>
      <c r="K935" s="1"/>
      <c r="L935" s="1"/>
      <c r="M935" s="1"/>
      <c r="N935" s="1"/>
      <c r="O935" s="1"/>
      <c r="P935" s="1"/>
      <c r="Q935" s="6"/>
    </row>
    <row r="936" spans="1:17" x14ac:dyDescent="0.25">
      <c r="A936" s="4"/>
      <c r="B936" s="1"/>
      <c r="C936" s="1"/>
      <c r="D936" s="1"/>
      <c r="E936" s="1"/>
      <c r="F936" s="1"/>
      <c r="G936" s="1"/>
      <c r="H936" s="1"/>
      <c r="I936" s="1"/>
      <c r="J936" s="1"/>
      <c r="K936" s="1"/>
      <c r="L936" s="1"/>
      <c r="M936" s="1"/>
      <c r="N936" s="1"/>
      <c r="O936" s="1"/>
      <c r="P936" s="1"/>
      <c r="Q936" s="6"/>
    </row>
    <row r="937" spans="1:17" x14ac:dyDescent="0.25">
      <c r="A937" s="4"/>
      <c r="B937" s="1"/>
      <c r="C937" s="1"/>
      <c r="D937" s="1"/>
      <c r="E937" s="1"/>
      <c r="F937" s="1"/>
      <c r="G937" s="1"/>
      <c r="H937" s="1"/>
      <c r="I937" s="1"/>
      <c r="J937" s="1"/>
      <c r="K937" s="1"/>
      <c r="L937" s="1"/>
      <c r="M937" s="1"/>
      <c r="N937" s="1"/>
      <c r="O937" s="1"/>
      <c r="P937" s="1"/>
      <c r="Q937" s="6"/>
    </row>
    <row r="938" spans="1:17" x14ac:dyDescent="0.25">
      <c r="A938" s="4"/>
      <c r="B938" s="1"/>
      <c r="C938" s="1"/>
      <c r="D938" s="1"/>
      <c r="E938" s="1"/>
      <c r="F938" s="1"/>
      <c r="G938" s="1"/>
      <c r="H938" s="1"/>
      <c r="I938" s="1"/>
      <c r="J938" s="1"/>
      <c r="K938" s="1"/>
      <c r="L938" s="1"/>
      <c r="M938" s="1"/>
      <c r="N938" s="1"/>
      <c r="O938" s="1"/>
      <c r="P938" s="1"/>
      <c r="Q938" s="6"/>
    </row>
    <row r="939" spans="1:17" x14ac:dyDescent="0.25">
      <c r="A939" s="4"/>
      <c r="B939" s="1"/>
      <c r="C939" s="1"/>
      <c r="D939" s="1"/>
      <c r="E939" s="1"/>
      <c r="F939" s="1"/>
      <c r="G939" s="1"/>
      <c r="H939" s="1"/>
      <c r="I939" s="1"/>
      <c r="J939" s="1"/>
      <c r="K939" s="1"/>
      <c r="L939" s="1"/>
      <c r="M939" s="1"/>
      <c r="N939" s="1"/>
      <c r="O939" s="1"/>
      <c r="P939" s="1"/>
      <c r="Q939" s="6"/>
    </row>
    <row r="940" spans="1:17" x14ac:dyDescent="0.25">
      <c r="A940" s="4"/>
      <c r="B940" s="1"/>
      <c r="C940" s="1"/>
      <c r="D940" s="1"/>
      <c r="E940" s="1"/>
      <c r="F940" s="1"/>
      <c r="G940" s="1"/>
      <c r="H940" s="1"/>
      <c r="I940" s="1"/>
      <c r="J940" s="1"/>
      <c r="K940" s="1"/>
      <c r="L940" s="1"/>
      <c r="M940" s="1"/>
      <c r="N940" s="1"/>
      <c r="O940" s="1"/>
      <c r="P940" s="1"/>
      <c r="Q940" s="6"/>
    </row>
    <row r="941" spans="1:17" x14ac:dyDescent="0.25">
      <c r="A941" s="4"/>
      <c r="B941" s="1"/>
      <c r="C941" s="1"/>
      <c r="D941" s="1"/>
      <c r="E941" s="1"/>
      <c r="F941" s="1"/>
      <c r="G941" s="1"/>
      <c r="H941" s="1"/>
      <c r="I941" s="1"/>
      <c r="J941" s="1"/>
      <c r="K941" s="1"/>
      <c r="L941" s="1"/>
      <c r="M941" s="1"/>
      <c r="N941" s="1"/>
      <c r="O941" s="1"/>
      <c r="P941" s="1"/>
      <c r="Q941" s="6"/>
    </row>
    <row r="942" spans="1:17" x14ac:dyDescent="0.25">
      <c r="A942" s="4"/>
      <c r="B942" s="1"/>
      <c r="C942" s="1"/>
      <c r="D942" s="1"/>
      <c r="E942" s="1"/>
      <c r="F942" s="1"/>
      <c r="G942" s="1"/>
      <c r="H942" s="1"/>
      <c r="I942" s="1"/>
      <c r="J942" s="1"/>
      <c r="K942" s="1"/>
      <c r="L942" s="1"/>
      <c r="M942" s="1"/>
      <c r="N942" s="1"/>
      <c r="O942" s="1"/>
      <c r="P942" s="1"/>
      <c r="Q942" s="6"/>
    </row>
    <row r="943" spans="1:17" x14ac:dyDescent="0.25">
      <c r="A943" s="4"/>
      <c r="B943" s="1"/>
      <c r="C943" s="1"/>
      <c r="D943" s="1"/>
      <c r="E943" s="1"/>
      <c r="F943" s="1"/>
      <c r="G943" s="1"/>
      <c r="H943" s="1"/>
      <c r="I943" s="1"/>
      <c r="J943" s="1"/>
      <c r="K943" s="1"/>
      <c r="L943" s="1"/>
      <c r="M943" s="1"/>
      <c r="N943" s="1"/>
      <c r="O943" s="1"/>
      <c r="P943" s="1"/>
      <c r="Q943" s="6"/>
    </row>
    <row r="944" spans="1:17" x14ac:dyDescent="0.25">
      <c r="A944" s="4"/>
      <c r="B944" s="1"/>
      <c r="C944" s="1"/>
      <c r="D944" s="1"/>
      <c r="E944" s="1"/>
      <c r="F944" s="1"/>
      <c r="G944" s="1"/>
      <c r="H944" s="1"/>
      <c r="I944" s="1"/>
      <c r="J944" s="1"/>
      <c r="K944" s="1"/>
      <c r="L944" s="1"/>
      <c r="M944" s="1"/>
      <c r="N944" s="1"/>
      <c r="O944" s="1"/>
      <c r="P944" s="1"/>
      <c r="Q944" s="6"/>
    </row>
    <row r="945" spans="1:17" x14ac:dyDescent="0.25">
      <c r="A945" s="4"/>
      <c r="B945" s="1"/>
      <c r="C945" s="1"/>
      <c r="D945" s="1"/>
      <c r="E945" s="1"/>
      <c r="F945" s="1"/>
      <c r="G945" s="1"/>
      <c r="H945" s="1"/>
      <c r="I945" s="1"/>
      <c r="J945" s="1"/>
      <c r="K945" s="1"/>
      <c r="L945" s="1"/>
      <c r="M945" s="1"/>
      <c r="N945" s="1"/>
      <c r="O945" s="1"/>
      <c r="P945" s="1"/>
      <c r="Q945" s="6"/>
    </row>
    <row r="946" spans="1:17" x14ac:dyDescent="0.25">
      <c r="A946" s="4"/>
      <c r="B946" s="1"/>
      <c r="C946" s="1"/>
      <c r="D946" s="1"/>
      <c r="E946" s="1"/>
      <c r="F946" s="1"/>
      <c r="G946" s="1"/>
      <c r="H946" s="1"/>
      <c r="I946" s="1"/>
      <c r="J946" s="1"/>
      <c r="K946" s="1"/>
      <c r="L946" s="1"/>
      <c r="M946" s="1"/>
      <c r="N946" s="1"/>
      <c r="O946" s="1"/>
      <c r="P946" s="1"/>
      <c r="Q946" s="6"/>
    </row>
    <row r="947" spans="1:17" x14ac:dyDescent="0.25">
      <c r="A947" s="4"/>
      <c r="B947" s="1"/>
      <c r="C947" s="1"/>
      <c r="D947" s="1"/>
      <c r="E947" s="1"/>
      <c r="F947" s="1"/>
      <c r="G947" s="1"/>
      <c r="H947" s="1"/>
      <c r="I947" s="1"/>
      <c r="J947" s="1"/>
      <c r="K947" s="1"/>
      <c r="L947" s="1"/>
      <c r="M947" s="1"/>
      <c r="N947" s="1"/>
      <c r="O947" s="1"/>
      <c r="P947" s="1"/>
      <c r="Q947" s="6"/>
    </row>
    <row r="948" spans="1:17" x14ac:dyDescent="0.25">
      <c r="A948" s="4"/>
      <c r="B948" s="1"/>
      <c r="C948" s="1"/>
      <c r="D948" s="1"/>
      <c r="E948" s="1"/>
      <c r="F948" s="1"/>
      <c r="G948" s="1"/>
      <c r="H948" s="1"/>
      <c r="I948" s="1"/>
      <c r="J948" s="1"/>
      <c r="K948" s="1"/>
      <c r="L948" s="1"/>
      <c r="M948" s="1"/>
      <c r="N948" s="1"/>
      <c r="O948" s="1"/>
      <c r="P948" s="1"/>
      <c r="Q948" s="6"/>
    </row>
    <row r="949" spans="1:17" x14ac:dyDescent="0.25">
      <c r="A949" s="4"/>
      <c r="B949" s="1"/>
      <c r="C949" s="1"/>
      <c r="D949" s="1"/>
      <c r="E949" s="1"/>
      <c r="F949" s="1"/>
      <c r="G949" s="1"/>
      <c r="H949" s="1"/>
      <c r="I949" s="1"/>
      <c r="J949" s="1"/>
      <c r="K949" s="1"/>
      <c r="L949" s="1"/>
      <c r="M949" s="1"/>
      <c r="N949" s="1"/>
      <c r="O949" s="1"/>
      <c r="P949" s="1"/>
      <c r="Q949" s="6"/>
    </row>
    <row r="950" spans="1:17" x14ac:dyDescent="0.25">
      <c r="A950" s="4"/>
      <c r="B950" s="1"/>
      <c r="C950" s="1"/>
      <c r="D950" s="1"/>
      <c r="E950" s="1"/>
      <c r="F950" s="1"/>
      <c r="G950" s="1"/>
      <c r="H950" s="1"/>
      <c r="I950" s="1"/>
      <c r="J950" s="1"/>
      <c r="K950" s="1"/>
      <c r="L950" s="1"/>
      <c r="M950" s="1"/>
      <c r="N950" s="1"/>
      <c r="O950" s="1"/>
      <c r="P950" s="1"/>
      <c r="Q950" s="6"/>
    </row>
    <row r="951" spans="1:17" x14ac:dyDescent="0.25">
      <c r="A951" s="4"/>
      <c r="B951" s="1"/>
      <c r="C951" s="1"/>
      <c r="D951" s="1"/>
      <c r="E951" s="1"/>
      <c r="F951" s="1"/>
      <c r="G951" s="1"/>
      <c r="H951" s="1"/>
      <c r="I951" s="1"/>
      <c r="J951" s="1"/>
      <c r="K951" s="1"/>
      <c r="L951" s="1"/>
      <c r="M951" s="1"/>
      <c r="N951" s="1"/>
      <c r="O951" s="1"/>
      <c r="P951" s="1"/>
      <c r="Q951" s="6"/>
    </row>
    <row r="952" spans="1:17" x14ac:dyDescent="0.25">
      <c r="A952" s="4"/>
      <c r="B952" s="1"/>
      <c r="C952" s="1"/>
      <c r="D952" s="1"/>
      <c r="E952" s="1"/>
      <c r="F952" s="1"/>
      <c r="G952" s="1"/>
      <c r="H952" s="1"/>
      <c r="I952" s="1"/>
      <c r="J952" s="1"/>
      <c r="K952" s="1"/>
      <c r="L952" s="1"/>
      <c r="M952" s="1"/>
      <c r="N952" s="1"/>
      <c r="O952" s="1"/>
      <c r="P952" s="1"/>
      <c r="Q952" s="6"/>
    </row>
    <row r="953" spans="1:17" x14ac:dyDescent="0.25">
      <c r="A953" s="4"/>
      <c r="B953" s="1"/>
      <c r="C953" s="1"/>
      <c r="D953" s="1"/>
      <c r="E953" s="1"/>
      <c r="F953" s="1"/>
      <c r="G953" s="1"/>
      <c r="H953" s="1"/>
      <c r="I953" s="1"/>
      <c r="J953" s="1"/>
      <c r="K953" s="1"/>
      <c r="L953" s="1"/>
      <c r="M953" s="1"/>
      <c r="N953" s="1"/>
      <c r="O953" s="1"/>
      <c r="P953" s="1"/>
      <c r="Q953" s="6"/>
    </row>
    <row r="954" spans="1:17" x14ac:dyDescent="0.25">
      <c r="A954" s="4"/>
      <c r="B954" s="1"/>
      <c r="C954" s="1"/>
      <c r="D954" s="1"/>
      <c r="E954" s="1"/>
      <c r="F954" s="1"/>
      <c r="G954" s="1"/>
      <c r="H954" s="1"/>
      <c r="I954" s="1"/>
      <c r="J954" s="1"/>
      <c r="K954" s="1"/>
      <c r="L954" s="1"/>
      <c r="M954" s="1"/>
      <c r="N954" s="1"/>
      <c r="O954" s="1"/>
      <c r="P954" s="1"/>
      <c r="Q954" s="6"/>
    </row>
    <row r="955" spans="1:17" x14ac:dyDescent="0.25">
      <c r="A955" s="4"/>
      <c r="B955" s="1"/>
      <c r="C955" s="1"/>
      <c r="D955" s="1"/>
      <c r="E955" s="1"/>
      <c r="F955" s="1"/>
      <c r="G955" s="1"/>
      <c r="H955" s="1"/>
      <c r="I955" s="1"/>
      <c r="J955" s="1"/>
      <c r="K955" s="1"/>
      <c r="L955" s="1"/>
      <c r="M955" s="1"/>
      <c r="N955" s="1"/>
      <c r="O955" s="1"/>
      <c r="P955" s="1"/>
      <c r="Q955" s="6"/>
    </row>
    <row r="956" spans="1:17" x14ac:dyDescent="0.25">
      <c r="A956" s="4"/>
      <c r="B956" s="1"/>
      <c r="C956" s="1"/>
      <c r="D956" s="1"/>
      <c r="E956" s="1"/>
      <c r="F956" s="1"/>
      <c r="G956" s="1"/>
      <c r="H956" s="1"/>
      <c r="I956" s="1"/>
      <c r="J956" s="1"/>
      <c r="K956" s="1"/>
      <c r="L956" s="1"/>
      <c r="M956" s="1"/>
      <c r="N956" s="1"/>
      <c r="O956" s="1"/>
      <c r="P956" s="1"/>
      <c r="Q956" s="6"/>
    </row>
    <row r="957" spans="1:17" x14ac:dyDescent="0.25">
      <c r="A957" s="4"/>
      <c r="B957" s="1"/>
      <c r="C957" s="1"/>
      <c r="D957" s="1"/>
      <c r="E957" s="1"/>
      <c r="F957" s="1"/>
      <c r="G957" s="1"/>
      <c r="H957" s="1"/>
      <c r="I957" s="1"/>
      <c r="J957" s="1"/>
      <c r="K957" s="1"/>
      <c r="L957" s="1"/>
      <c r="M957" s="1"/>
      <c r="N957" s="1"/>
      <c r="O957" s="1"/>
      <c r="P957" s="1"/>
      <c r="Q957" s="6"/>
    </row>
    <row r="958" spans="1:17" x14ac:dyDescent="0.25">
      <c r="A958" s="4"/>
      <c r="B958" s="1"/>
      <c r="C958" s="1"/>
      <c r="D958" s="1"/>
      <c r="E958" s="1"/>
      <c r="F958" s="1"/>
      <c r="G958" s="1"/>
      <c r="H958" s="1"/>
      <c r="I958" s="1"/>
      <c r="J958" s="1"/>
      <c r="K958" s="1"/>
      <c r="L958" s="1"/>
      <c r="M958" s="1"/>
      <c r="N958" s="1"/>
      <c r="O958" s="1"/>
      <c r="P958" s="1"/>
      <c r="Q958" s="6"/>
    </row>
    <row r="959" spans="1:17" x14ac:dyDescent="0.25">
      <c r="A959" s="4"/>
      <c r="B959" s="1"/>
      <c r="C959" s="1"/>
      <c r="D959" s="1"/>
      <c r="E959" s="1"/>
      <c r="F959" s="1"/>
      <c r="G959" s="1"/>
      <c r="H959" s="1"/>
      <c r="I959" s="1"/>
      <c r="J959" s="1"/>
      <c r="K959" s="1"/>
      <c r="L959" s="1"/>
      <c r="M959" s="1"/>
      <c r="N959" s="1"/>
      <c r="O959" s="1"/>
      <c r="P959" s="1"/>
      <c r="Q959" s="6"/>
    </row>
    <row r="960" spans="1:17" x14ac:dyDescent="0.25">
      <c r="A960" s="4"/>
      <c r="B960" s="1"/>
      <c r="C960" s="1"/>
      <c r="D960" s="1"/>
      <c r="E960" s="1"/>
      <c r="F960" s="1"/>
      <c r="G960" s="1"/>
      <c r="H960" s="1"/>
      <c r="I960" s="1"/>
      <c r="J960" s="1"/>
      <c r="K960" s="1"/>
      <c r="L960" s="1"/>
      <c r="M960" s="1"/>
      <c r="N960" s="1"/>
      <c r="O960" s="1"/>
      <c r="P960" s="1"/>
      <c r="Q960" s="6"/>
    </row>
    <row r="961" spans="1:17" x14ac:dyDescent="0.25">
      <c r="A961" s="4"/>
      <c r="B961" s="1"/>
      <c r="C961" s="1"/>
      <c r="D961" s="1"/>
      <c r="E961" s="1"/>
      <c r="F961" s="1"/>
      <c r="G961" s="1"/>
      <c r="H961" s="1"/>
      <c r="I961" s="1"/>
      <c r="J961" s="1"/>
      <c r="K961" s="1"/>
      <c r="L961" s="1"/>
      <c r="M961" s="1"/>
      <c r="N961" s="1"/>
      <c r="O961" s="1"/>
      <c r="P961" s="1"/>
      <c r="Q961" s="6"/>
    </row>
    <row r="962" spans="1:17" x14ac:dyDescent="0.25">
      <c r="A962" s="4"/>
      <c r="B962" s="1"/>
      <c r="C962" s="1"/>
      <c r="D962" s="1"/>
      <c r="E962" s="1"/>
      <c r="F962" s="1"/>
      <c r="G962" s="1"/>
      <c r="H962" s="1"/>
      <c r="I962" s="1"/>
      <c r="J962" s="1"/>
      <c r="K962" s="1"/>
      <c r="L962" s="1"/>
      <c r="M962" s="1"/>
      <c r="N962" s="1"/>
      <c r="O962" s="1"/>
      <c r="P962" s="1"/>
      <c r="Q962" s="6"/>
    </row>
    <row r="963" spans="1:17" x14ac:dyDescent="0.25">
      <c r="A963" s="4"/>
      <c r="B963" s="1"/>
      <c r="C963" s="1"/>
      <c r="D963" s="1"/>
      <c r="E963" s="1"/>
      <c r="F963" s="1"/>
      <c r="G963" s="1"/>
      <c r="H963" s="1"/>
      <c r="I963" s="1"/>
      <c r="J963" s="1"/>
      <c r="K963" s="1"/>
      <c r="L963" s="1"/>
      <c r="M963" s="1"/>
      <c r="N963" s="1"/>
      <c r="O963" s="1"/>
      <c r="P963" s="1"/>
      <c r="Q963" s="6"/>
    </row>
    <row r="964" spans="1:17" x14ac:dyDescent="0.25">
      <c r="A964" s="4"/>
      <c r="B964" s="1"/>
      <c r="C964" s="1"/>
      <c r="D964" s="1"/>
      <c r="E964" s="1"/>
      <c r="F964" s="1"/>
      <c r="G964" s="1"/>
      <c r="H964" s="1"/>
      <c r="I964" s="1"/>
      <c r="J964" s="1"/>
      <c r="K964" s="1"/>
      <c r="L964" s="1"/>
      <c r="M964" s="1"/>
      <c r="N964" s="1"/>
      <c r="O964" s="1"/>
      <c r="P964" s="1"/>
      <c r="Q964" s="6"/>
    </row>
    <row r="965" spans="1:17" x14ac:dyDescent="0.25">
      <c r="A965" s="4"/>
      <c r="B965" s="1"/>
      <c r="C965" s="1"/>
      <c r="D965" s="1"/>
      <c r="E965" s="1"/>
      <c r="F965" s="1"/>
      <c r="G965" s="1"/>
      <c r="H965" s="1"/>
      <c r="I965" s="1"/>
      <c r="J965" s="1"/>
      <c r="K965" s="1"/>
      <c r="L965" s="1"/>
      <c r="M965" s="1"/>
      <c r="N965" s="1"/>
      <c r="O965" s="1"/>
      <c r="P965" s="1"/>
      <c r="Q965" s="6"/>
    </row>
    <row r="966" spans="1:17" x14ac:dyDescent="0.25">
      <c r="A966" s="4"/>
      <c r="B966" s="1"/>
      <c r="C966" s="1"/>
      <c r="D966" s="1"/>
      <c r="E966" s="1"/>
      <c r="F966" s="1"/>
      <c r="G966" s="1"/>
      <c r="H966" s="1"/>
      <c r="I966" s="1"/>
      <c r="J966" s="1"/>
      <c r="K966" s="1"/>
      <c r="L966" s="1"/>
      <c r="M966" s="1"/>
      <c r="N966" s="1"/>
      <c r="O966" s="1"/>
      <c r="P966" s="1"/>
      <c r="Q966" s="6"/>
    </row>
    <row r="967" spans="1:17" x14ac:dyDescent="0.25">
      <c r="A967" s="4"/>
      <c r="B967" s="1"/>
      <c r="C967" s="1"/>
      <c r="D967" s="1"/>
      <c r="E967" s="1"/>
      <c r="F967" s="1"/>
      <c r="G967" s="1"/>
      <c r="H967" s="1"/>
      <c r="I967" s="1"/>
      <c r="J967" s="1"/>
      <c r="K967" s="1"/>
      <c r="L967" s="1"/>
      <c r="M967" s="1"/>
      <c r="N967" s="1"/>
      <c r="O967" s="1"/>
      <c r="P967" s="1"/>
      <c r="Q967" s="6"/>
    </row>
    <row r="968" spans="1:17" x14ac:dyDescent="0.25">
      <c r="A968" s="4"/>
      <c r="B968" s="1"/>
      <c r="C968" s="1"/>
      <c r="D968" s="1"/>
      <c r="E968" s="1"/>
      <c r="F968" s="1"/>
      <c r="G968" s="1"/>
      <c r="H968" s="1"/>
      <c r="I968" s="1"/>
      <c r="J968" s="1"/>
      <c r="K968" s="1"/>
      <c r="L968" s="1"/>
      <c r="M968" s="1"/>
      <c r="N968" s="1"/>
      <c r="O968" s="1"/>
      <c r="P968" s="1"/>
      <c r="Q968" s="6"/>
    </row>
    <row r="969" spans="1:17" x14ac:dyDescent="0.25">
      <c r="A969" s="4"/>
      <c r="B969" s="1"/>
      <c r="C969" s="1"/>
      <c r="D969" s="1"/>
      <c r="E969" s="1"/>
      <c r="F969" s="1"/>
      <c r="G969" s="1"/>
      <c r="H969" s="1"/>
      <c r="I969" s="1"/>
      <c r="J969" s="1"/>
      <c r="K969" s="1"/>
      <c r="L969" s="1"/>
      <c r="M969" s="1"/>
      <c r="N969" s="1"/>
      <c r="O969" s="1"/>
      <c r="P969" s="1"/>
      <c r="Q969" s="6"/>
    </row>
    <row r="970" spans="1:17" x14ac:dyDescent="0.25">
      <c r="A970" s="4"/>
      <c r="B970" s="1"/>
      <c r="C970" s="1"/>
      <c r="D970" s="1"/>
      <c r="E970" s="1"/>
      <c r="F970" s="1"/>
      <c r="G970" s="1"/>
      <c r="H970" s="1"/>
      <c r="I970" s="1"/>
      <c r="J970" s="1"/>
      <c r="K970" s="1"/>
      <c r="L970" s="1"/>
      <c r="M970" s="1"/>
      <c r="N970" s="1"/>
      <c r="O970" s="1"/>
      <c r="P970" s="1"/>
      <c r="Q970" s="6"/>
    </row>
    <row r="971" spans="1:17" x14ac:dyDescent="0.25">
      <c r="A971" s="4"/>
      <c r="B971" s="1"/>
      <c r="C971" s="1"/>
      <c r="D971" s="1"/>
      <c r="E971" s="1"/>
      <c r="F971" s="1"/>
      <c r="G971" s="1"/>
      <c r="H971" s="1"/>
      <c r="I971" s="1"/>
      <c r="J971" s="1"/>
      <c r="K971" s="1"/>
      <c r="L971" s="1"/>
      <c r="M971" s="1"/>
      <c r="N971" s="1"/>
      <c r="O971" s="1"/>
      <c r="P971" s="1"/>
      <c r="Q971" s="6"/>
    </row>
    <row r="972" spans="1:17" x14ac:dyDescent="0.25">
      <c r="A972" s="4"/>
      <c r="B972" s="1"/>
      <c r="C972" s="1"/>
      <c r="D972" s="1"/>
      <c r="E972" s="1"/>
      <c r="F972" s="1"/>
      <c r="G972" s="1"/>
      <c r="H972" s="1"/>
      <c r="I972" s="1"/>
      <c r="J972" s="1"/>
      <c r="K972" s="1"/>
      <c r="L972" s="1"/>
      <c r="M972" s="1"/>
      <c r="N972" s="1"/>
      <c r="O972" s="1"/>
      <c r="P972" s="1"/>
      <c r="Q972" s="6"/>
    </row>
    <row r="973" spans="1:17" x14ac:dyDescent="0.25">
      <c r="A973" s="4"/>
      <c r="B973" s="1"/>
      <c r="C973" s="1"/>
      <c r="D973" s="1"/>
      <c r="E973" s="1"/>
      <c r="F973" s="1"/>
      <c r="G973" s="1"/>
      <c r="H973" s="1"/>
      <c r="I973" s="1"/>
      <c r="J973" s="1"/>
      <c r="K973" s="1"/>
      <c r="L973" s="1"/>
      <c r="M973" s="1"/>
      <c r="N973" s="1"/>
      <c r="O973" s="1"/>
      <c r="P973" s="1"/>
      <c r="Q973" s="6"/>
    </row>
    <row r="974" spans="1:17" x14ac:dyDescent="0.25">
      <c r="A974" s="4"/>
      <c r="B974" s="1"/>
      <c r="C974" s="1"/>
      <c r="D974" s="1"/>
      <c r="E974" s="1"/>
      <c r="F974" s="1"/>
      <c r="G974" s="1"/>
      <c r="H974" s="1"/>
      <c r="I974" s="1"/>
      <c r="J974" s="1"/>
      <c r="K974" s="1"/>
      <c r="L974" s="1"/>
      <c r="M974" s="1"/>
      <c r="N974" s="1"/>
      <c r="O974" s="1"/>
      <c r="P974" s="1"/>
      <c r="Q974" s="6"/>
    </row>
    <row r="975" spans="1:17" x14ac:dyDescent="0.25">
      <c r="A975" s="4"/>
      <c r="B975" s="1"/>
      <c r="C975" s="1"/>
      <c r="D975" s="1"/>
      <c r="E975" s="1"/>
      <c r="F975" s="1"/>
      <c r="G975" s="1"/>
      <c r="H975" s="1"/>
      <c r="I975" s="1"/>
      <c r="J975" s="1"/>
      <c r="K975" s="1"/>
      <c r="L975" s="1"/>
      <c r="M975" s="1"/>
      <c r="N975" s="1"/>
      <c r="O975" s="1"/>
      <c r="P975" s="1"/>
      <c r="Q975" s="6"/>
    </row>
    <row r="976" spans="1:17" x14ac:dyDescent="0.25">
      <c r="A976" s="4"/>
      <c r="B976" s="1"/>
      <c r="C976" s="1"/>
      <c r="D976" s="1"/>
      <c r="E976" s="1"/>
      <c r="F976" s="1"/>
      <c r="G976" s="1"/>
      <c r="H976" s="1"/>
      <c r="I976" s="1"/>
      <c r="J976" s="1"/>
      <c r="K976" s="1"/>
      <c r="L976" s="1"/>
      <c r="M976" s="1"/>
      <c r="N976" s="1"/>
      <c r="O976" s="1"/>
      <c r="P976" s="1"/>
      <c r="Q976" s="6"/>
    </row>
    <row r="977" spans="1:17" x14ac:dyDescent="0.25">
      <c r="A977" s="4"/>
      <c r="B977" s="1"/>
      <c r="C977" s="1"/>
      <c r="D977" s="1"/>
      <c r="E977" s="1"/>
      <c r="F977" s="1"/>
      <c r="G977" s="1"/>
      <c r="H977" s="1"/>
      <c r="I977" s="1"/>
      <c r="J977" s="1"/>
      <c r="K977" s="1"/>
      <c r="L977" s="1"/>
      <c r="M977" s="1"/>
      <c r="N977" s="1"/>
      <c r="O977" s="1"/>
      <c r="P977" s="1"/>
      <c r="Q977" s="6"/>
    </row>
    <row r="978" spans="1:17" x14ac:dyDescent="0.25">
      <c r="A978" s="4"/>
      <c r="B978" s="1"/>
      <c r="C978" s="1"/>
      <c r="D978" s="1"/>
      <c r="E978" s="1"/>
      <c r="F978" s="1"/>
      <c r="G978" s="1"/>
      <c r="H978" s="1"/>
      <c r="I978" s="1"/>
      <c r="J978" s="1"/>
      <c r="K978" s="1"/>
      <c r="L978" s="1"/>
      <c r="M978" s="1"/>
      <c r="N978" s="1"/>
      <c r="O978" s="1"/>
      <c r="P978" s="1"/>
      <c r="Q978" s="6"/>
    </row>
    <row r="979" spans="1:17" x14ac:dyDescent="0.25">
      <c r="A979" s="4"/>
      <c r="B979" s="1"/>
      <c r="C979" s="1"/>
      <c r="D979" s="1"/>
      <c r="E979" s="1"/>
      <c r="F979" s="1"/>
      <c r="G979" s="1"/>
      <c r="H979" s="1"/>
      <c r="I979" s="1"/>
      <c r="J979" s="1"/>
      <c r="K979" s="1"/>
      <c r="L979" s="1"/>
      <c r="M979" s="1"/>
      <c r="N979" s="1"/>
      <c r="O979" s="1"/>
      <c r="P979" s="1"/>
      <c r="Q979" s="6"/>
    </row>
    <row r="980" spans="1:17" x14ac:dyDescent="0.25">
      <c r="A980" s="4"/>
      <c r="B980" s="1"/>
      <c r="C980" s="1"/>
      <c r="D980" s="1"/>
      <c r="E980" s="1"/>
      <c r="F980" s="1"/>
      <c r="G980" s="1"/>
      <c r="H980" s="1"/>
      <c r="I980" s="1"/>
      <c r="J980" s="1"/>
      <c r="K980" s="1"/>
      <c r="L980" s="1"/>
      <c r="M980" s="1"/>
      <c r="N980" s="1"/>
      <c r="O980" s="1"/>
      <c r="P980" s="1"/>
      <c r="Q980" s="6"/>
    </row>
    <row r="981" spans="1:17" x14ac:dyDescent="0.25">
      <c r="A981" s="4"/>
      <c r="B981" s="1"/>
      <c r="C981" s="1"/>
      <c r="D981" s="1"/>
      <c r="E981" s="1"/>
      <c r="F981" s="1"/>
      <c r="G981" s="1"/>
      <c r="H981" s="1"/>
      <c r="I981" s="1"/>
      <c r="J981" s="1"/>
      <c r="K981" s="1"/>
      <c r="L981" s="1"/>
      <c r="M981" s="1"/>
      <c r="N981" s="1"/>
      <c r="O981" s="1"/>
      <c r="P981" s="1"/>
      <c r="Q981" s="6"/>
    </row>
    <row r="982" spans="1:17" x14ac:dyDescent="0.25">
      <c r="A982" s="4"/>
      <c r="B982" s="1"/>
      <c r="C982" s="1"/>
      <c r="D982" s="1"/>
      <c r="E982" s="1"/>
      <c r="F982" s="1"/>
      <c r="G982" s="1"/>
      <c r="H982" s="1"/>
      <c r="I982" s="1"/>
      <c r="J982" s="1"/>
      <c r="K982" s="1"/>
      <c r="L982" s="1"/>
      <c r="M982" s="1"/>
      <c r="N982" s="1"/>
      <c r="O982" s="1"/>
      <c r="P982" s="1"/>
      <c r="Q982" s="6"/>
    </row>
    <row r="983" spans="1:17" x14ac:dyDescent="0.25">
      <c r="A983" s="4"/>
      <c r="B983" s="1"/>
      <c r="C983" s="1"/>
      <c r="D983" s="1"/>
      <c r="E983" s="1"/>
      <c r="F983" s="1"/>
      <c r="G983" s="1"/>
      <c r="H983" s="1"/>
      <c r="I983" s="1"/>
      <c r="J983" s="1"/>
      <c r="K983" s="1"/>
      <c r="L983" s="1"/>
      <c r="M983" s="1"/>
      <c r="N983" s="1"/>
      <c r="O983" s="1"/>
      <c r="P983" s="1"/>
      <c r="Q983" s="6"/>
    </row>
    <row r="984" spans="1:17" x14ac:dyDescent="0.25">
      <c r="A984" s="4"/>
      <c r="B984" s="1"/>
      <c r="C984" s="1"/>
      <c r="D984" s="1"/>
      <c r="E984" s="1"/>
      <c r="F984" s="1"/>
      <c r="G984" s="1"/>
      <c r="H984" s="1"/>
      <c r="I984" s="1"/>
      <c r="J984" s="1"/>
      <c r="K984" s="1"/>
      <c r="L984" s="1"/>
      <c r="M984" s="1"/>
      <c r="N984" s="1"/>
      <c r="O984" s="1"/>
      <c r="P984" s="1"/>
      <c r="Q984" s="6"/>
    </row>
    <row r="985" spans="1:17" x14ac:dyDescent="0.25">
      <c r="A985" s="4"/>
      <c r="B985" s="1"/>
      <c r="C985" s="1"/>
      <c r="D985" s="1"/>
      <c r="E985" s="1"/>
      <c r="F985" s="1"/>
      <c r="G985" s="1"/>
      <c r="H985" s="1"/>
      <c r="I985" s="1"/>
      <c r="J985" s="1"/>
      <c r="K985" s="1"/>
      <c r="L985" s="1"/>
      <c r="M985" s="1"/>
      <c r="N985" s="1"/>
      <c r="O985" s="1"/>
      <c r="P985" s="1"/>
      <c r="Q985" s="6"/>
    </row>
    <row r="986" spans="1:17" x14ac:dyDescent="0.25">
      <c r="A986" s="4"/>
      <c r="B986" s="1"/>
      <c r="C986" s="1"/>
      <c r="D986" s="1"/>
      <c r="E986" s="1"/>
      <c r="F986" s="1"/>
      <c r="G986" s="1"/>
      <c r="H986" s="1"/>
      <c r="I986" s="1"/>
      <c r="J986" s="1"/>
      <c r="K986" s="1"/>
      <c r="L986" s="1"/>
      <c r="M986" s="1"/>
      <c r="N986" s="1"/>
      <c r="O986" s="1"/>
      <c r="P986" s="1"/>
      <c r="Q986" s="6"/>
    </row>
    <row r="987" spans="1:17" x14ac:dyDescent="0.25">
      <c r="A987" s="4"/>
      <c r="B987" s="1"/>
      <c r="C987" s="1"/>
      <c r="D987" s="1"/>
      <c r="E987" s="1"/>
      <c r="F987" s="1"/>
      <c r="G987" s="1"/>
      <c r="H987" s="1"/>
      <c r="I987" s="1"/>
      <c r="J987" s="1"/>
      <c r="K987" s="1"/>
      <c r="L987" s="1"/>
      <c r="M987" s="1"/>
      <c r="N987" s="1"/>
      <c r="O987" s="1"/>
      <c r="P987" s="1"/>
      <c r="Q987" s="6"/>
    </row>
    <row r="988" spans="1:17" x14ac:dyDescent="0.25">
      <c r="A988" s="4"/>
      <c r="B988" s="1"/>
      <c r="C988" s="1"/>
      <c r="D988" s="1"/>
      <c r="E988" s="1"/>
      <c r="F988" s="1"/>
      <c r="G988" s="1"/>
      <c r="H988" s="1"/>
      <c r="I988" s="1"/>
      <c r="J988" s="1"/>
      <c r="K988" s="1"/>
      <c r="L988" s="1"/>
      <c r="M988" s="1"/>
      <c r="N988" s="1"/>
      <c r="O988" s="1"/>
      <c r="P988" s="1"/>
      <c r="Q988" s="6"/>
    </row>
    <row r="989" spans="1:17" x14ac:dyDescent="0.25">
      <c r="A989" s="4"/>
      <c r="B989" s="1"/>
      <c r="C989" s="1"/>
      <c r="D989" s="1"/>
      <c r="E989" s="1"/>
      <c r="F989" s="1"/>
      <c r="G989" s="1"/>
      <c r="H989" s="1"/>
      <c r="I989" s="1"/>
      <c r="J989" s="1"/>
      <c r="K989" s="1"/>
      <c r="L989" s="1"/>
      <c r="M989" s="1"/>
      <c r="N989" s="1"/>
      <c r="O989" s="1"/>
      <c r="P989" s="1"/>
      <c r="Q989" s="6"/>
    </row>
    <row r="990" spans="1:17" x14ac:dyDescent="0.25">
      <c r="A990" s="4"/>
      <c r="B990" s="1"/>
      <c r="C990" s="1"/>
      <c r="D990" s="1"/>
      <c r="E990" s="1"/>
      <c r="F990" s="1"/>
      <c r="G990" s="1"/>
      <c r="H990" s="1"/>
      <c r="I990" s="1"/>
      <c r="J990" s="1"/>
      <c r="K990" s="1"/>
      <c r="L990" s="1"/>
      <c r="M990" s="1"/>
      <c r="N990" s="1"/>
      <c r="O990" s="1"/>
      <c r="P990" s="1"/>
      <c r="Q990" s="6"/>
    </row>
    <row r="991" spans="1:17" x14ac:dyDescent="0.25">
      <c r="A991" s="4"/>
      <c r="B991" s="1"/>
      <c r="C991" s="1"/>
      <c r="D991" s="1"/>
      <c r="E991" s="1"/>
      <c r="F991" s="1"/>
      <c r="G991" s="1"/>
      <c r="H991" s="1"/>
      <c r="I991" s="1"/>
      <c r="J991" s="1"/>
      <c r="K991" s="1"/>
      <c r="L991" s="1"/>
      <c r="M991" s="1"/>
      <c r="N991" s="1"/>
      <c r="O991" s="1"/>
      <c r="P991" s="1"/>
      <c r="Q991" s="6"/>
    </row>
    <row r="992" spans="1:17" x14ac:dyDescent="0.25">
      <c r="A992" s="4"/>
      <c r="B992" s="1"/>
      <c r="C992" s="1"/>
      <c r="D992" s="1"/>
      <c r="E992" s="1"/>
      <c r="F992" s="1"/>
      <c r="G992" s="1"/>
      <c r="H992" s="1"/>
      <c r="I992" s="1"/>
      <c r="J992" s="1"/>
      <c r="K992" s="1"/>
      <c r="L992" s="1"/>
      <c r="M992" s="1"/>
      <c r="N992" s="1"/>
      <c r="O992" s="1"/>
      <c r="P992" s="1"/>
      <c r="Q992" s="6"/>
    </row>
    <row r="993" spans="1:17" x14ac:dyDescent="0.25">
      <c r="A993" s="4"/>
      <c r="B993" s="1"/>
      <c r="C993" s="1"/>
      <c r="D993" s="1"/>
      <c r="E993" s="1"/>
      <c r="F993" s="1"/>
      <c r="G993" s="1"/>
      <c r="H993" s="1"/>
      <c r="I993" s="1"/>
      <c r="J993" s="1"/>
      <c r="K993" s="1"/>
      <c r="L993" s="1"/>
      <c r="M993" s="1"/>
      <c r="N993" s="1"/>
      <c r="O993" s="1"/>
      <c r="P993" s="1"/>
      <c r="Q993" s="6"/>
    </row>
    <row r="994" spans="1:17" x14ac:dyDescent="0.25">
      <c r="A994" s="4"/>
      <c r="B994" s="1"/>
      <c r="C994" s="1"/>
      <c r="D994" s="1"/>
      <c r="E994" s="1"/>
      <c r="F994" s="1"/>
      <c r="G994" s="1"/>
      <c r="H994" s="1"/>
      <c r="I994" s="1"/>
      <c r="J994" s="1"/>
      <c r="K994" s="1"/>
      <c r="L994" s="1"/>
      <c r="M994" s="1"/>
      <c r="N994" s="1"/>
      <c r="O994" s="1"/>
      <c r="P994" s="1"/>
      <c r="Q994" s="6"/>
    </row>
    <row r="995" spans="1:17" x14ac:dyDescent="0.25">
      <c r="A995" s="4"/>
      <c r="B995" s="1"/>
      <c r="C995" s="1"/>
      <c r="D995" s="1"/>
      <c r="E995" s="1"/>
      <c r="F995" s="1"/>
      <c r="G995" s="1"/>
      <c r="H995" s="1"/>
      <c r="I995" s="1"/>
      <c r="J995" s="1"/>
      <c r="K995" s="1"/>
      <c r="L995" s="1"/>
      <c r="M995" s="1"/>
      <c r="N995" s="1"/>
      <c r="O995" s="1"/>
      <c r="P995" s="1"/>
      <c r="Q995" s="6"/>
    </row>
    <row r="996" spans="1:17" x14ac:dyDescent="0.25">
      <c r="A996" s="4"/>
      <c r="B996" s="1"/>
      <c r="C996" s="1"/>
      <c r="D996" s="1"/>
      <c r="E996" s="1"/>
      <c r="F996" s="1"/>
      <c r="G996" s="1"/>
      <c r="H996" s="1"/>
      <c r="I996" s="1"/>
      <c r="J996" s="1"/>
      <c r="K996" s="1"/>
      <c r="L996" s="1"/>
      <c r="M996" s="1"/>
      <c r="N996" s="1"/>
      <c r="O996" s="1"/>
      <c r="P996" s="1"/>
      <c r="Q996" s="6"/>
    </row>
    <row r="997" spans="1:17" x14ac:dyDescent="0.25">
      <c r="A997" s="4"/>
      <c r="B997" s="1"/>
      <c r="C997" s="1"/>
      <c r="D997" s="1"/>
      <c r="E997" s="1"/>
      <c r="F997" s="1"/>
      <c r="G997" s="1"/>
      <c r="H997" s="1"/>
      <c r="I997" s="1"/>
      <c r="J997" s="1"/>
      <c r="K997" s="1"/>
      <c r="L997" s="1"/>
      <c r="M997" s="1"/>
      <c r="N997" s="1"/>
      <c r="O997" s="1"/>
      <c r="P997" s="1"/>
      <c r="Q997" s="6"/>
    </row>
    <row r="998" spans="1:17" x14ac:dyDescent="0.25">
      <c r="A998" s="4"/>
      <c r="B998" s="1"/>
      <c r="C998" s="1"/>
      <c r="D998" s="1"/>
      <c r="E998" s="1"/>
      <c r="F998" s="1"/>
      <c r="G998" s="1"/>
      <c r="H998" s="1"/>
      <c r="I998" s="1"/>
      <c r="J998" s="1"/>
      <c r="K998" s="1"/>
      <c r="L998" s="1"/>
      <c r="M998" s="1"/>
      <c r="N998" s="1"/>
      <c r="O998" s="1"/>
      <c r="P998" s="1"/>
      <c r="Q998" s="6"/>
    </row>
    <row r="999" spans="1:17" x14ac:dyDescent="0.25">
      <c r="A999" s="4"/>
      <c r="B999" s="1"/>
      <c r="C999" s="1"/>
      <c r="D999" s="1"/>
      <c r="E999" s="1"/>
      <c r="F999" s="1"/>
      <c r="G999" s="1"/>
      <c r="H999" s="1"/>
      <c r="I999" s="1"/>
      <c r="J999" s="1"/>
      <c r="K999" s="1"/>
      <c r="L999" s="1"/>
      <c r="M999" s="1"/>
      <c r="N999" s="1"/>
      <c r="O999" s="1"/>
      <c r="P999" s="1"/>
      <c r="Q999" s="6"/>
    </row>
    <row r="1000" spans="1:17" x14ac:dyDescent="0.25">
      <c r="A1000" s="4"/>
      <c r="B1000" s="1"/>
      <c r="C1000" s="1"/>
      <c r="D1000" s="1"/>
      <c r="E1000" s="1"/>
      <c r="F1000" s="1"/>
      <c r="G1000" s="1"/>
      <c r="H1000" s="1"/>
      <c r="I1000" s="1"/>
      <c r="J1000" s="1"/>
      <c r="K1000" s="1"/>
      <c r="L1000" s="1"/>
      <c r="M1000" s="1"/>
      <c r="N1000" s="1"/>
      <c r="O1000" s="1"/>
      <c r="P1000" s="1"/>
      <c r="Q1000" s="6"/>
    </row>
    <row r="1001" spans="1:17" x14ac:dyDescent="0.25">
      <c r="A1001" s="4"/>
      <c r="B1001" s="1"/>
      <c r="C1001" s="1"/>
      <c r="D1001" s="1"/>
      <c r="E1001" s="1"/>
      <c r="F1001" s="1"/>
      <c r="G1001" s="1"/>
      <c r="H1001" s="1"/>
      <c r="I1001" s="1"/>
      <c r="J1001" s="1"/>
      <c r="K1001" s="1"/>
      <c r="L1001" s="1"/>
      <c r="M1001" s="1"/>
      <c r="N1001" s="1"/>
      <c r="O1001" s="1"/>
      <c r="P1001" s="1"/>
      <c r="Q1001" s="6"/>
    </row>
    <row r="1002" spans="1:17" x14ac:dyDescent="0.25">
      <c r="A1002" s="4"/>
      <c r="B1002" s="1"/>
      <c r="C1002" s="1"/>
      <c r="D1002" s="1"/>
      <c r="E1002" s="1"/>
      <c r="F1002" s="1"/>
      <c r="G1002" s="1"/>
      <c r="H1002" s="1"/>
      <c r="I1002" s="1"/>
      <c r="J1002" s="1"/>
      <c r="K1002" s="1"/>
      <c r="L1002" s="1"/>
      <c r="M1002" s="1"/>
      <c r="N1002" s="1"/>
      <c r="O1002" s="1"/>
      <c r="P1002" s="1"/>
      <c r="Q1002" s="6"/>
    </row>
    <row r="1003" spans="1:17" x14ac:dyDescent="0.25">
      <c r="A1003" s="4"/>
      <c r="B1003" s="1"/>
      <c r="C1003" s="1"/>
      <c r="D1003" s="1"/>
      <c r="E1003" s="1"/>
      <c r="F1003" s="1"/>
      <c r="G1003" s="1"/>
      <c r="H1003" s="1"/>
      <c r="I1003" s="1"/>
      <c r="J1003" s="1"/>
      <c r="K1003" s="1"/>
      <c r="L1003" s="1"/>
      <c r="M1003" s="1"/>
      <c r="N1003" s="1"/>
      <c r="O1003" s="1"/>
      <c r="P1003" s="1"/>
      <c r="Q1003" s="6"/>
    </row>
    <row r="1004" spans="1:17" x14ac:dyDescent="0.25">
      <c r="A1004" s="4"/>
      <c r="B1004" s="1"/>
      <c r="C1004" s="1"/>
      <c r="D1004" s="1"/>
      <c r="E1004" s="1"/>
      <c r="F1004" s="1"/>
      <c r="G1004" s="1"/>
      <c r="H1004" s="1"/>
      <c r="I1004" s="1"/>
      <c r="J1004" s="1"/>
      <c r="K1004" s="1"/>
      <c r="L1004" s="1"/>
      <c r="M1004" s="1"/>
      <c r="N1004" s="1"/>
      <c r="O1004" s="1"/>
      <c r="P1004" s="1"/>
      <c r="Q1004" s="6"/>
    </row>
    <row r="1005" spans="1:17" x14ac:dyDescent="0.25">
      <c r="A1005" s="4"/>
      <c r="B1005" s="1"/>
      <c r="C1005" s="1"/>
      <c r="D1005" s="1"/>
      <c r="E1005" s="1"/>
      <c r="F1005" s="1"/>
      <c r="G1005" s="1"/>
      <c r="H1005" s="1"/>
      <c r="I1005" s="1"/>
      <c r="J1005" s="1"/>
      <c r="K1005" s="1"/>
      <c r="L1005" s="1"/>
      <c r="M1005" s="1"/>
      <c r="N1005" s="1"/>
      <c r="O1005" s="1"/>
      <c r="P1005" s="1"/>
      <c r="Q1005" s="6"/>
    </row>
    <row r="1006" spans="1:17" x14ac:dyDescent="0.25">
      <c r="A1006" s="4"/>
      <c r="B1006" s="1"/>
      <c r="C1006" s="1"/>
      <c r="D1006" s="1"/>
      <c r="E1006" s="1"/>
      <c r="F1006" s="1"/>
      <c r="G1006" s="1"/>
      <c r="H1006" s="1"/>
      <c r="I1006" s="1"/>
      <c r="J1006" s="1"/>
      <c r="K1006" s="1"/>
      <c r="L1006" s="1"/>
      <c r="M1006" s="1"/>
      <c r="N1006" s="1"/>
      <c r="O1006" s="1"/>
      <c r="P1006" s="1"/>
      <c r="Q1006" s="6"/>
    </row>
    <row r="1007" spans="1:17" x14ac:dyDescent="0.25">
      <c r="A1007" s="4"/>
      <c r="B1007" s="1"/>
      <c r="C1007" s="1"/>
      <c r="D1007" s="1"/>
      <c r="E1007" s="1"/>
      <c r="F1007" s="1"/>
      <c r="G1007" s="1"/>
      <c r="H1007" s="1"/>
      <c r="I1007" s="1"/>
      <c r="J1007" s="1"/>
      <c r="K1007" s="1"/>
      <c r="L1007" s="1"/>
      <c r="M1007" s="1"/>
      <c r="N1007" s="1"/>
      <c r="O1007" s="1"/>
      <c r="P1007" s="1"/>
      <c r="Q1007" s="6"/>
    </row>
    <row r="1008" spans="1:17" x14ac:dyDescent="0.25">
      <c r="A1008" s="4"/>
      <c r="B1008" s="1"/>
      <c r="C1008" s="1"/>
      <c r="D1008" s="1"/>
      <c r="E1008" s="1"/>
      <c r="F1008" s="1"/>
      <c r="G1008" s="1"/>
      <c r="H1008" s="1"/>
      <c r="I1008" s="1"/>
      <c r="J1008" s="1"/>
      <c r="K1008" s="1"/>
      <c r="L1008" s="1"/>
      <c r="M1008" s="1"/>
      <c r="N1008" s="1"/>
      <c r="O1008" s="1"/>
      <c r="P1008" s="1"/>
      <c r="Q1008" s="6"/>
    </row>
    <row r="1009" spans="1:17" x14ac:dyDescent="0.25">
      <c r="A1009" s="4"/>
      <c r="B1009" s="1"/>
      <c r="C1009" s="1"/>
      <c r="D1009" s="1"/>
      <c r="E1009" s="1"/>
      <c r="F1009" s="1"/>
      <c r="G1009" s="1"/>
      <c r="H1009" s="1"/>
      <c r="I1009" s="1"/>
      <c r="J1009" s="1"/>
      <c r="K1009" s="1"/>
      <c r="L1009" s="1"/>
      <c r="M1009" s="1"/>
      <c r="N1009" s="1"/>
      <c r="O1009" s="1"/>
      <c r="P1009" s="1"/>
      <c r="Q1009" s="6"/>
    </row>
    <row r="1010" spans="1:17" x14ac:dyDescent="0.25">
      <c r="A1010" s="4"/>
      <c r="B1010" s="1"/>
      <c r="C1010" s="1"/>
      <c r="D1010" s="1"/>
      <c r="E1010" s="1"/>
      <c r="F1010" s="1"/>
      <c r="G1010" s="1"/>
      <c r="H1010" s="1"/>
      <c r="I1010" s="1"/>
      <c r="J1010" s="1"/>
      <c r="K1010" s="1"/>
      <c r="L1010" s="1"/>
      <c r="M1010" s="1"/>
      <c r="N1010" s="1"/>
      <c r="O1010" s="1"/>
      <c r="P1010" s="1"/>
      <c r="Q1010" s="6"/>
    </row>
    <row r="1011" spans="1:17" x14ac:dyDescent="0.25">
      <c r="A1011" s="4"/>
      <c r="B1011" s="1"/>
      <c r="C1011" s="1"/>
      <c r="D1011" s="1"/>
      <c r="E1011" s="1"/>
      <c r="F1011" s="1"/>
      <c r="G1011" s="1"/>
      <c r="H1011" s="1"/>
      <c r="I1011" s="1"/>
      <c r="J1011" s="1"/>
      <c r="K1011" s="1"/>
      <c r="L1011" s="1"/>
      <c r="M1011" s="1"/>
      <c r="N1011" s="1"/>
      <c r="O1011" s="1"/>
      <c r="P1011" s="1"/>
      <c r="Q1011" s="6"/>
    </row>
    <row r="1012" spans="1:17" x14ac:dyDescent="0.25">
      <c r="A1012" s="4"/>
      <c r="B1012" s="1"/>
      <c r="C1012" s="1"/>
      <c r="D1012" s="1"/>
      <c r="E1012" s="1"/>
      <c r="F1012" s="1"/>
      <c r="G1012" s="1"/>
      <c r="H1012" s="1"/>
      <c r="I1012" s="1"/>
      <c r="J1012" s="1"/>
      <c r="K1012" s="1"/>
      <c r="L1012" s="1"/>
      <c r="M1012" s="1"/>
      <c r="N1012" s="1"/>
      <c r="O1012" s="1"/>
      <c r="P1012" s="1"/>
      <c r="Q1012" s="6"/>
    </row>
    <row r="1013" spans="1:17" x14ac:dyDescent="0.25">
      <c r="A1013" s="4"/>
      <c r="B1013" s="1"/>
      <c r="C1013" s="1"/>
      <c r="D1013" s="1"/>
      <c r="E1013" s="1"/>
      <c r="F1013" s="1"/>
      <c r="G1013" s="1"/>
      <c r="H1013" s="1"/>
      <c r="I1013" s="1"/>
      <c r="J1013" s="1"/>
      <c r="K1013" s="1"/>
      <c r="L1013" s="1"/>
      <c r="M1013" s="1"/>
      <c r="N1013" s="1"/>
      <c r="O1013" s="1"/>
      <c r="P1013" s="1"/>
      <c r="Q1013" s="6"/>
    </row>
    <row r="1014" spans="1:17" x14ac:dyDescent="0.25">
      <c r="A1014" s="4"/>
      <c r="B1014" s="1"/>
      <c r="C1014" s="1"/>
      <c r="D1014" s="1"/>
      <c r="E1014" s="1"/>
      <c r="F1014" s="1"/>
      <c r="G1014" s="1"/>
      <c r="H1014" s="1"/>
      <c r="I1014" s="1"/>
      <c r="J1014" s="1"/>
      <c r="K1014" s="1"/>
      <c r="L1014" s="1"/>
      <c r="M1014" s="1"/>
      <c r="N1014" s="1"/>
      <c r="O1014" s="1"/>
      <c r="P1014" s="1"/>
      <c r="Q1014" s="6"/>
    </row>
    <row r="1015" spans="1:17" x14ac:dyDescent="0.25">
      <c r="A1015" s="4"/>
      <c r="B1015" s="1"/>
      <c r="C1015" s="1"/>
      <c r="D1015" s="1"/>
      <c r="E1015" s="1"/>
      <c r="F1015" s="1"/>
      <c r="G1015" s="1"/>
      <c r="H1015" s="1"/>
      <c r="I1015" s="1"/>
      <c r="J1015" s="1"/>
      <c r="K1015" s="1"/>
      <c r="L1015" s="1"/>
      <c r="M1015" s="1"/>
      <c r="N1015" s="1"/>
      <c r="O1015" s="1"/>
      <c r="P1015" s="1"/>
      <c r="Q1015" s="6"/>
    </row>
    <row r="1016" spans="1:17" x14ac:dyDescent="0.25">
      <c r="A1016" s="4"/>
      <c r="B1016" s="1"/>
      <c r="C1016" s="1"/>
      <c r="D1016" s="1"/>
      <c r="E1016" s="1"/>
      <c r="F1016" s="1"/>
      <c r="G1016" s="1"/>
      <c r="H1016" s="1"/>
      <c r="I1016" s="1"/>
      <c r="J1016" s="1"/>
      <c r="K1016" s="1"/>
      <c r="L1016" s="1"/>
      <c r="M1016" s="1"/>
      <c r="N1016" s="1"/>
      <c r="O1016" s="1"/>
      <c r="P1016" s="1"/>
      <c r="Q1016" s="6"/>
    </row>
    <row r="1017" spans="1:17" x14ac:dyDescent="0.25">
      <c r="A1017" s="4"/>
      <c r="B1017" s="1"/>
      <c r="C1017" s="1"/>
      <c r="D1017" s="1"/>
      <c r="E1017" s="1"/>
      <c r="F1017" s="1"/>
      <c r="G1017" s="1"/>
      <c r="H1017" s="1"/>
      <c r="I1017" s="1"/>
      <c r="J1017" s="1"/>
      <c r="K1017" s="1"/>
      <c r="L1017" s="1"/>
      <c r="M1017" s="1"/>
      <c r="N1017" s="1"/>
      <c r="O1017" s="1"/>
      <c r="P1017" s="1"/>
      <c r="Q1017" s="6"/>
    </row>
    <row r="1018" spans="1:17" x14ac:dyDescent="0.25">
      <c r="A1018" s="4"/>
      <c r="B1018" s="1"/>
      <c r="C1018" s="1"/>
      <c r="D1018" s="1"/>
      <c r="E1018" s="1"/>
      <c r="F1018" s="1"/>
      <c r="G1018" s="1"/>
      <c r="H1018" s="1"/>
      <c r="I1018" s="1"/>
      <c r="J1018" s="1"/>
      <c r="K1018" s="1"/>
      <c r="L1018" s="1"/>
      <c r="M1018" s="1"/>
      <c r="N1018" s="1"/>
      <c r="O1018" s="1"/>
      <c r="P1018" s="1"/>
      <c r="Q1018" s="6"/>
    </row>
    <row r="1019" spans="1:17" x14ac:dyDescent="0.25">
      <c r="A1019" s="4"/>
      <c r="B1019" s="1"/>
      <c r="C1019" s="1"/>
      <c r="D1019" s="1"/>
      <c r="E1019" s="1"/>
      <c r="F1019" s="1"/>
      <c r="G1019" s="1"/>
      <c r="H1019" s="1"/>
      <c r="I1019" s="1"/>
      <c r="J1019" s="1"/>
      <c r="K1019" s="1"/>
      <c r="L1019" s="1"/>
      <c r="M1019" s="1"/>
      <c r="N1019" s="1"/>
      <c r="O1019" s="1"/>
      <c r="P1019" s="1"/>
      <c r="Q1019" s="6"/>
    </row>
    <row r="1020" spans="1:17" x14ac:dyDescent="0.25">
      <c r="A1020" s="4"/>
      <c r="B1020" s="1"/>
      <c r="C1020" s="1"/>
      <c r="D1020" s="1"/>
      <c r="E1020" s="1"/>
      <c r="F1020" s="1"/>
      <c r="G1020" s="1"/>
      <c r="H1020" s="1"/>
      <c r="I1020" s="1"/>
      <c r="J1020" s="1"/>
      <c r="K1020" s="1"/>
      <c r="L1020" s="1"/>
      <c r="M1020" s="1"/>
      <c r="N1020" s="1"/>
      <c r="O1020" s="1"/>
      <c r="P1020" s="1"/>
      <c r="Q1020" s="6"/>
    </row>
    <row r="1021" spans="1:17" x14ac:dyDescent="0.25">
      <c r="A1021" s="4"/>
      <c r="B1021" s="1"/>
      <c r="C1021" s="1"/>
      <c r="D1021" s="1"/>
      <c r="E1021" s="1"/>
      <c r="F1021" s="1"/>
      <c r="G1021" s="1"/>
      <c r="H1021" s="1"/>
      <c r="I1021" s="1"/>
      <c r="J1021" s="1"/>
      <c r="K1021" s="1"/>
      <c r="L1021" s="1"/>
      <c r="M1021" s="1"/>
      <c r="N1021" s="1"/>
      <c r="O1021" s="1"/>
      <c r="P1021" s="1"/>
      <c r="Q1021" s="6"/>
    </row>
    <row r="1022" spans="1:17" x14ac:dyDescent="0.25">
      <c r="A1022" s="4"/>
      <c r="B1022" s="1"/>
      <c r="C1022" s="1"/>
      <c r="D1022" s="1"/>
      <c r="E1022" s="1"/>
      <c r="F1022" s="1"/>
      <c r="G1022" s="1"/>
      <c r="H1022" s="1"/>
      <c r="I1022" s="1"/>
      <c r="J1022" s="1"/>
      <c r="K1022" s="1"/>
      <c r="L1022" s="1"/>
      <c r="M1022" s="1"/>
      <c r="N1022" s="1"/>
      <c r="O1022" s="1"/>
      <c r="P1022" s="1"/>
      <c r="Q1022" s="6"/>
    </row>
    <row r="1023" spans="1:17" x14ac:dyDescent="0.25">
      <c r="A1023" s="4"/>
      <c r="B1023" s="1"/>
      <c r="C1023" s="1"/>
      <c r="D1023" s="1"/>
      <c r="E1023" s="1"/>
      <c r="F1023" s="1"/>
      <c r="G1023" s="1"/>
      <c r="H1023" s="1"/>
      <c r="I1023" s="1"/>
      <c r="J1023" s="1"/>
      <c r="K1023" s="1"/>
      <c r="L1023" s="1"/>
      <c r="M1023" s="1"/>
      <c r="N1023" s="1"/>
      <c r="O1023" s="1"/>
      <c r="P1023" s="1"/>
      <c r="Q1023" s="6"/>
    </row>
    <row r="1024" spans="1:17" x14ac:dyDescent="0.25">
      <c r="A1024" s="4"/>
      <c r="B1024" s="1"/>
      <c r="C1024" s="1"/>
      <c r="D1024" s="1"/>
      <c r="E1024" s="1"/>
      <c r="F1024" s="1"/>
      <c r="G1024" s="1"/>
      <c r="H1024" s="1"/>
      <c r="I1024" s="1"/>
      <c r="J1024" s="1"/>
      <c r="K1024" s="1"/>
      <c r="L1024" s="1"/>
      <c r="M1024" s="1"/>
      <c r="N1024" s="1"/>
      <c r="O1024" s="1"/>
      <c r="P1024" s="1"/>
      <c r="Q1024" s="6"/>
    </row>
    <row r="1025" spans="1:17" x14ac:dyDescent="0.25">
      <c r="A1025" s="4"/>
      <c r="B1025" s="1"/>
      <c r="C1025" s="1"/>
      <c r="D1025" s="1"/>
      <c r="E1025" s="1"/>
      <c r="F1025" s="1"/>
      <c r="G1025" s="1"/>
      <c r="H1025" s="1"/>
      <c r="I1025" s="1"/>
      <c r="J1025" s="1"/>
      <c r="K1025" s="1"/>
      <c r="L1025" s="1"/>
      <c r="M1025" s="1"/>
      <c r="N1025" s="1"/>
      <c r="O1025" s="1"/>
      <c r="P1025" s="1"/>
      <c r="Q1025" s="6"/>
    </row>
    <row r="1026" spans="1:17" x14ac:dyDescent="0.25">
      <c r="A1026" s="4"/>
      <c r="B1026" s="1"/>
      <c r="C1026" s="1"/>
      <c r="D1026" s="1"/>
      <c r="E1026" s="1"/>
      <c r="F1026" s="1"/>
      <c r="G1026" s="1"/>
      <c r="H1026" s="1"/>
      <c r="I1026" s="1"/>
      <c r="J1026" s="1"/>
      <c r="K1026" s="1"/>
      <c r="L1026" s="1"/>
      <c r="M1026" s="1"/>
      <c r="N1026" s="1"/>
      <c r="O1026" s="1"/>
      <c r="P1026" s="1"/>
      <c r="Q1026" s="6"/>
    </row>
    <row r="1027" spans="1:17" x14ac:dyDescent="0.25">
      <c r="A1027" s="4"/>
      <c r="B1027" s="1"/>
      <c r="C1027" s="1"/>
      <c r="D1027" s="1"/>
      <c r="E1027" s="1"/>
      <c r="F1027" s="1"/>
      <c r="G1027" s="1"/>
      <c r="H1027" s="1"/>
      <c r="I1027" s="1"/>
      <c r="J1027" s="1"/>
      <c r="K1027" s="1"/>
      <c r="L1027" s="1"/>
      <c r="M1027" s="1"/>
      <c r="N1027" s="1"/>
      <c r="O1027" s="1"/>
      <c r="P1027" s="1"/>
      <c r="Q1027" s="6"/>
    </row>
    <row r="1028" spans="1:17" x14ac:dyDescent="0.25">
      <c r="A1028" s="4"/>
      <c r="B1028" s="1"/>
      <c r="C1028" s="1"/>
      <c r="D1028" s="1"/>
      <c r="E1028" s="1"/>
      <c r="F1028" s="1"/>
      <c r="G1028" s="1"/>
      <c r="H1028" s="1"/>
      <c r="I1028" s="1"/>
      <c r="J1028" s="1"/>
      <c r="K1028" s="1"/>
      <c r="L1028" s="1"/>
      <c r="M1028" s="1"/>
      <c r="N1028" s="1"/>
      <c r="O1028" s="1"/>
      <c r="P1028" s="1"/>
      <c r="Q1028" s="6"/>
    </row>
    <row r="1029" spans="1:17" x14ac:dyDescent="0.25">
      <c r="A1029" s="4"/>
      <c r="B1029" s="1"/>
      <c r="C1029" s="1"/>
      <c r="D1029" s="1"/>
      <c r="E1029" s="1"/>
      <c r="F1029" s="1"/>
      <c r="G1029" s="1"/>
      <c r="H1029" s="1"/>
      <c r="I1029" s="1"/>
      <c r="J1029" s="1"/>
      <c r="K1029" s="1"/>
      <c r="L1029" s="1"/>
      <c r="M1029" s="1"/>
      <c r="N1029" s="1"/>
      <c r="O1029" s="1"/>
      <c r="P1029" s="1"/>
      <c r="Q1029" s="6"/>
    </row>
    <row r="1030" spans="1:17" x14ac:dyDescent="0.25">
      <c r="A1030" s="4"/>
      <c r="B1030" s="1"/>
      <c r="C1030" s="1"/>
      <c r="D1030" s="1"/>
      <c r="E1030" s="1"/>
      <c r="F1030" s="1"/>
      <c r="G1030" s="1"/>
      <c r="H1030" s="1"/>
      <c r="I1030" s="1"/>
      <c r="J1030" s="1"/>
      <c r="K1030" s="1"/>
      <c r="L1030" s="1"/>
      <c r="M1030" s="1"/>
      <c r="N1030" s="1"/>
      <c r="O1030" s="1"/>
      <c r="P1030" s="1"/>
      <c r="Q1030" s="6"/>
    </row>
    <row r="1031" spans="1:17" x14ac:dyDescent="0.25">
      <c r="A1031" s="4"/>
      <c r="B1031" s="1"/>
      <c r="C1031" s="1"/>
      <c r="D1031" s="1"/>
      <c r="E1031" s="1"/>
      <c r="F1031" s="1"/>
      <c r="G1031" s="1"/>
      <c r="H1031" s="1"/>
      <c r="I1031" s="1"/>
      <c r="J1031" s="1"/>
      <c r="K1031" s="1"/>
      <c r="L1031" s="1"/>
      <c r="M1031" s="1"/>
      <c r="N1031" s="1"/>
      <c r="O1031" s="1"/>
      <c r="P1031" s="1"/>
      <c r="Q1031" s="6"/>
    </row>
    <row r="1032" spans="1:17" x14ac:dyDescent="0.25">
      <c r="A1032" s="4"/>
      <c r="B1032" s="1"/>
      <c r="C1032" s="1"/>
      <c r="D1032" s="1"/>
      <c r="E1032" s="1"/>
      <c r="F1032" s="1"/>
      <c r="G1032" s="1"/>
      <c r="H1032" s="1"/>
      <c r="I1032" s="1"/>
      <c r="J1032" s="1"/>
      <c r="K1032" s="1"/>
      <c r="L1032" s="1"/>
      <c r="M1032" s="1"/>
      <c r="N1032" s="1"/>
      <c r="O1032" s="1"/>
      <c r="P1032" s="1"/>
      <c r="Q1032" s="6"/>
    </row>
    <row r="1033" spans="1:17" x14ac:dyDescent="0.25">
      <c r="A1033" s="4"/>
      <c r="B1033" s="1"/>
      <c r="C1033" s="1"/>
      <c r="D1033" s="1"/>
      <c r="E1033" s="1"/>
      <c r="F1033" s="1"/>
      <c r="G1033" s="1"/>
      <c r="H1033" s="1"/>
      <c r="I1033" s="1"/>
      <c r="J1033" s="1"/>
      <c r="K1033" s="1"/>
      <c r="L1033" s="1"/>
      <c r="M1033" s="1"/>
      <c r="N1033" s="1"/>
      <c r="O1033" s="1"/>
      <c r="P1033" s="1"/>
      <c r="Q1033" s="6"/>
    </row>
    <row r="1034" spans="1:17" x14ac:dyDescent="0.25">
      <c r="A1034" s="4"/>
      <c r="B1034" s="1"/>
      <c r="C1034" s="1"/>
      <c r="D1034" s="1"/>
      <c r="E1034" s="1"/>
      <c r="F1034" s="1"/>
      <c r="G1034" s="1"/>
      <c r="H1034" s="1"/>
      <c r="I1034" s="1"/>
      <c r="J1034" s="1"/>
      <c r="K1034" s="1"/>
      <c r="L1034" s="1"/>
      <c r="M1034" s="1"/>
      <c r="N1034" s="1"/>
      <c r="O1034" s="1"/>
      <c r="P1034" s="1"/>
      <c r="Q1034" s="6"/>
    </row>
    <row r="1035" spans="1:17" x14ac:dyDescent="0.25">
      <c r="A1035" s="4"/>
      <c r="B1035" s="1"/>
      <c r="C1035" s="1"/>
      <c r="D1035" s="1"/>
      <c r="E1035" s="1"/>
      <c r="F1035" s="1"/>
      <c r="G1035" s="1"/>
      <c r="H1035" s="1"/>
      <c r="I1035" s="1"/>
      <c r="J1035" s="1"/>
      <c r="K1035" s="1"/>
      <c r="L1035" s="1"/>
      <c r="M1035" s="1"/>
      <c r="N1035" s="1"/>
      <c r="O1035" s="1"/>
      <c r="P1035" s="1"/>
      <c r="Q1035" s="6"/>
    </row>
    <row r="1036" spans="1:17" x14ac:dyDescent="0.25">
      <c r="A1036" s="4"/>
      <c r="B1036" s="1"/>
      <c r="C1036" s="1"/>
      <c r="D1036" s="1"/>
      <c r="E1036" s="1"/>
      <c r="F1036" s="1"/>
      <c r="G1036" s="1"/>
      <c r="H1036" s="1"/>
      <c r="I1036" s="1"/>
      <c r="J1036" s="1"/>
      <c r="K1036" s="1"/>
      <c r="L1036" s="1"/>
      <c r="M1036" s="1"/>
      <c r="N1036" s="1"/>
      <c r="O1036" s="1"/>
      <c r="P1036" s="1"/>
      <c r="Q1036" s="6"/>
    </row>
    <row r="1037" spans="1:17" x14ac:dyDescent="0.25">
      <c r="A1037" s="4"/>
      <c r="B1037" s="1"/>
      <c r="C1037" s="1"/>
      <c r="D1037" s="1"/>
      <c r="E1037" s="1"/>
      <c r="F1037" s="1"/>
      <c r="G1037" s="1"/>
      <c r="H1037" s="1"/>
      <c r="I1037" s="1"/>
      <c r="J1037" s="1"/>
      <c r="K1037" s="1"/>
      <c r="L1037" s="1"/>
      <c r="M1037" s="1"/>
      <c r="N1037" s="1"/>
      <c r="O1037" s="1"/>
      <c r="P1037" s="1"/>
      <c r="Q1037" s="6"/>
    </row>
    <row r="1038" spans="1:17" x14ac:dyDescent="0.25">
      <c r="A1038" s="4"/>
      <c r="B1038" s="1"/>
      <c r="C1038" s="1"/>
      <c r="D1038" s="1"/>
      <c r="E1038" s="1"/>
      <c r="F1038" s="1"/>
      <c r="G1038" s="1"/>
      <c r="H1038" s="1"/>
      <c r="I1038" s="1"/>
      <c r="J1038" s="1"/>
      <c r="K1038" s="1"/>
      <c r="L1038" s="1"/>
      <c r="M1038" s="1"/>
      <c r="N1038" s="1"/>
      <c r="O1038" s="1"/>
      <c r="P1038" s="1"/>
      <c r="Q1038" s="6"/>
    </row>
    <row r="1039" spans="1:17" x14ac:dyDescent="0.25">
      <c r="A1039" s="4"/>
      <c r="B1039" s="1"/>
      <c r="C1039" s="1"/>
      <c r="D1039" s="1"/>
      <c r="E1039" s="1"/>
      <c r="F1039" s="1"/>
      <c r="G1039" s="1"/>
      <c r="H1039" s="1"/>
      <c r="I1039" s="1"/>
      <c r="J1039" s="1"/>
      <c r="K1039" s="1"/>
      <c r="L1039" s="1"/>
      <c r="M1039" s="1"/>
      <c r="N1039" s="1"/>
      <c r="O1039" s="1"/>
      <c r="P1039" s="1"/>
      <c r="Q1039" s="6"/>
    </row>
    <row r="1040" spans="1:17" x14ac:dyDescent="0.25">
      <c r="A1040" s="4"/>
      <c r="B1040" s="1"/>
      <c r="C1040" s="1"/>
      <c r="D1040" s="1"/>
      <c r="E1040" s="1"/>
      <c r="F1040" s="1"/>
      <c r="G1040" s="1"/>
      <c r="H1040" s="1"/>
      <c r="I1040" s="1"/>
      <c r="J1040" s="1"/>
      <c r="K1040" s="1"/>
      <c r="L1040" s="1"/>
      <c r="M1040" s="1"/>
      <c r="N1040" s="1"/>
      <c r="O1040" s="1"/>
      <c r="P1040" s="1"/>
      <c r="Q1040" s="6"/>
    </row>
    <row r="1041" spans="1:17" x14ac:dyDescent="0.25">
      <c r="A1041" s="4"/>
      <c r="B1041" s="1"/>
      <c r="C1041" s="1"/>
      <c r="D1041" s="1"/>
      <c r="E1041" s="1"/>
      <c r="F1041" s="1"/>
      <c r="G1041" s="1"/>
      <c r="H1041" s="1"/>
      <c r="I1041" s="1"/>
      <c r="J1041" s="1"/>
      <c r="K1041" s="1"/>
      <c r="L1041" s="1"/>
      <c r="M1041" s="1"/>
      <c r="N1041" s="1"/>
      <c r="O1041" s="1"/>
      <c r="P1041" s="1"/>
      <c r="Q1041" s="6"/>
    </row>
    <row r="1042" spans="1:17" x14ac:dyDescent="0.25">
      <c r="A1042" s="4"/>
      <c r="B1042" s="1"/>
      <c r="C1042" s="1"/>
      <c r="D1042" s="1"/>
      <c r="E1042" s="1"/>
      <c r="F1042" s="1"/>
      <c r="G1042" s="1"/>
      <c r="H1042" s="1"/>
      <c r="I1042" s="1"/>
      <c r="J1042" s="1"/>
      <c r="K1042" s="1"/>
      <c r="L1042" s="1"/>
      <c r="M1042" s="1"/>
      <c r="N1042" s="1"/>
      <c r="O1042" s="1"/>
      <c r="P1042" s="1"/>
      <c r="Q1042" s="6"/>
    </row>
    <row r="1043" spans="1:17" x14ac:dyDescent="0.25">
      <c r="A1043" s="4"/>
      <c r="B1043" s="1"/>
      <c r="C1043" s="1"/>
      <c r="D1043" s="1"/>
      <c r="E1043" s="1"/>
      <c r="F1043" s="1"/>
      <c r="G1043" s="1"/>
      <c r="H1043" s="1"/>
      <c r="I1043" s="1"/>
      <c r="J1043" s="1"/>
      <c r="K1043" s="1"/>
      <c r="L1043" s="1"/>
      <c r="M1043" s="1"/>
      <c r="N1043" s="1"/>
      <c r="O1043" s="1"/>
      <c r="P1043" s="1"/>
      <c r="Q1043" s="6"/>
    </row>
    <row r="1044" spans="1:17" x14ac:dyDescent="0.25">
      <c r="A1044" s="4"/>
      <c r="B1044" s="1"/>
      <c r="C1044" s="1"/>
      <c r="D1044" s="1"/>
      <c r="E1044" s="1"/>
      <c r="F1044" s="1"/>
      <c r="G1044" s="1"/>
      <c r="H1044" s="1"/>
      <c r="I1044" s="1"/>
      <c r="J1044" s="1"/>
      <c r="K1044" s="1"/>
      <c r="L1044" s="1"/>
      <c r="M1044" s="1"/>
      <c r="N1044" s="1"/>
      <c r="O1044" s="1"/>
      <c r="P1044" s="1"/>
      <c r="Q1044" s="6"/>
    </row>
    <row r="1045" spans="1:17" x14ac:dyDescent="0.25">
      <c r="A1045" s="4"/>
      <c r="B1045" s="1"/>
      <c r="C1045" s="1"/>
      <c r="D1045" s="1"/>
      <c r="E1045" s="1"/>
      <c r="F1045" s="1"/>
      <c r="G1045" s="1"/>
      <c r="H1045" s="1"/>
      <c r="I1045" s="1"/>
      <c r="J1045" s="1"/>
      <c r="K1045" s="1"/>
      <c r="L1045" s="1"/>
      <c r="M1045" s="1"/>
      <c r="N1045" s="1"/>
      <c r="O1045" s="1"/>
      <c r="P1045" s="1"/>
      <c r="Q1045" s="6"/>
    </row>
    <row r="1046" spans="1:17" x14ac:dyDescent="0.25">
      <c r="A1046" s="4"/>
      <c r="B1046" s="1"/>
      <c r="C1046" s="1"/>
      <c r="D1046" s="1"/>
      <c r="E1046" s="1"/>
      <c r="F1046" s="1"/>
      <c r="G1046" s="1"/>
      <c r="H1046" s="1"/>
      <c r="I1046" s="1"/>
      <c r="J1046" s="1"/>
      <c r="K1046" s="1"/>
      <c r="L1046" s="1"/>
      <c r="M1046" s="1"/>
      <c r="N1046" s="1"/>
      <c r="O1046" s="1"/>
      <c r="P1046" s="1"/>
      <c r="Q1046" s="6"/>
    </row>
    <row r="1047" spans="1:17" x14ac:dyDescent="0.25">
      <c r="A1047" s="4"/>
      <c r="B1047" s="1"/>
      <c r="C1047" s="1"/>
      <c r="D1047" s="1"/>
      <c r="E1047" s="1"/>
      <c r="F1047" s="1"/>
      <c r="G1047" s="1"/>
      <c r="H1047" s="1"/>
      <c r="I1047" s="1"/>
      <c r="J1047" s="1"/>
      <c r="K1047" s="1"/>
      <c r="L1047" s="1"/>
      <c r="M1047" s="1"/>
      <c r="N1047" s="1"/>
      <c r="O1047" s="1"/>
      <c r="P1047" s="1"/>
      <c r="Q1047" s="6"/>
    </row>
    <row r="1048" spans="1:17" x14ac:dyDescent="0.25">
      <c r="A1048" s="4"/>
      <c r="B1048" s="1"/>
      <c r="C1048" s="1"/>
      <c r="D1048" s="1"/>
      <c r="E1048" s="1"/>
      <c r="F1048" s="1"/>
      <c r="G1048" s="1"/>
      <c r="H1048" s="1"/>
      <c r="I1048" s="1"/>
      <c r="J1048" s="1"/>
      <c r="K1048" s="1"/>
      <c r="L1048" s="1"/>
      <c r="M1048" s="1"/>
      <c r="N1048" s="1"/>
      <c r="O1048" s="1"/>
      <c r="P1048" s="1"/>
      <c r="Q1048" s="6"/>
    </row>
    <row r="1049" spans="1:17" x14ac:dyDescent="0.25">
      <c r="A1049" s="4"/>
      <c r="B1049" s="1"/>
      <c r="C1049" s="1"/>
      <c r="D1049" s="1"/>
      <c r="E1049" s="1"/>
      <c r="F1049" s="1"/>
      <c r="G1049" s="1"/>
      <c r="H1049" s="1"/>
      <c r="I1049" s="1"/>
      <c r="J1049" s="1"/>
      <c r="K1049" s="1"/>
      <c r="L1049" s="1"/>
      <c r="M1049" s="1"/>
      <c r="N1049" s="1"/>
      <c r="O1049" s="1"/>
      <c r="P1049" s="1"/>
      <c r="Q1049" s="6"/>
    </row>
    <row r="1050" spans="1:17" x14ac:dyDescent="0.25">
      <c r="A1050" s="4"/>
      <c r="B1050" s="1"/>
      <c r="C1050" s="1"/>
      <c r="D1050" s="1"/>
      <c r="E1050" s="1"/>
      <c r="F1050" s="1"/>
      <c r="G1050" s="1"/>
      <c r="H1050" s="1"/>
      <c r="I1050" s="1"/>
      <c r="J1050" s="1"/>
      <c r="K1050" s="1"/>
      <c r="L1050" s="1"/>
      <c r="M1050" s="1"/>
      <c r="N1050" s="1"/>
      <c r="O1050" s="1"/>
      <c r="P1050" s="1"/>
      <c r="Q1050" s="6"/>
    </row>
    <row r="1051" spans="1:17" x14ac:dyDescent="0.25">
      <c r="A1051" s="4"/>
      <c r="B1051" s="1"/>
      <c r="C1051" s="1"/>
      <c r="D1051" s="1"/>
      <c r="E1051" s="1"/>
      <c r="F1051" s="1"/>
      <c r="G1051" s="1"/>
      <c r="H1051" s="1"/>
      <c r="I1051" s="1"/>
      <c r="J1051" s="1"/>
      <c r="K1051" s="1"/>
      <c r="L1051" s="1"/>
      <c r="M1051" s="1"/>
      <c r="N1051" s="1"/>
      <c r="O1051" s="1"/>
      <c r="P1051" s="1"/>
      <c r="Q1051" s="6"/>
    </row>
    <row r="1052" spans="1:17" x14ac:dyDescent="0.25">
      <c r="A1052" s="4"/>
      <c r="B1052" s="1"/>
      <c r="C1052" s="1"/>
      <c r="D1052" s="1"/>
      <c r="E1052" s="1"/>
      <c r="F1052" s="1"/>
      <c r="G1052" s="1"/>
      <c r="H1052" s="1"/>
      <c r="I1052" s="1"/>
      <c r="J1052" s="1"/>
      <c r="K1052" s="1"/>
      <c r="L1052" s="1"/>
      <c r="M1052" s="1"/>
      <c r="N1052" s="1"/>
      <c r="O1052" s="1"/>
      <c r="P1052" s="1"/>
      <c r="Q1052" s="6"/>
    </row>
    <row r="1053" spans="1:17" x14ac:dyDescent="0.25">
      <c r="A1053" s="4"/>
      <c r="B1053" s="1"/>
      <c r="C1053" s="1"/>
      <c r="D1053" s="1"/>
      <c r="E1053" s="1"/>
      <c r="F1053" s="1"/>
      <c r="G1053" s="1"/>
      <c r="H1053" s="1"/>
      <c r="I1053" s="1"/>
      <c r="J1053" s="1"/>
      <c r="K1053" s="1"/>
      <c r="L1053" s="1"/>
      <c r="M1053" s="1"/>
      <c r="N1053" s="1"/>
      <c r="O1053" s="1"/>
      <c r="P1053" s="1"/>
      <c r="Q1053" s="6"/>
    </row>
    <row r="1054" spans="1:17" x14ac:dyDescent="0.25">
      <c r="A1054" s="4"/>
      <c r="B1054" s="1"/>
      <c r="C1054" s="1"/>
      <c r="D1054" s="1"/>
      <c r="E1054" s="1"/>
      <c r="F1054" s="1"/>
      <c r="G1054" s="1"/>
      <c r="H1054" s="1"/>
      <c r="I1054" s="1"/>
      <c r="J1054" s="1"/>
      <c r="K1054" s="1"/>
      <c r="L1054" s="1"/>
      <c r="M1054" s="1"/>
      <c r="N1054" s="1"/>
      <c r="O1054" s="1"/>
      <c r="P1054" s="1"/>
      <c r="Q1054" s="6"/>
    </row>
    <row r="1055" spans="1:17" x14ac:dyDescent="0.25">
      <c r="A1055" s="4"/>
      <c r="B1055" s="1"/>
      <c r="C1055" s="1"/>
      <c r="D1055" s="1"/>
      <c r="E1055" s="1"/>
      <c r="F1055" s="1"/>
      <c r="G1055" s="1"/>
      <c r="H1055" s="1"/>
      <c r="I1055" s="1"/>
      <c r="J1055" s="1"/>
      <c r="K1055" s="1"/>
      <c r="L1055" s="1"/>
      <c r="M1055" s="1"/>
      <c r="N1055" s="1"/>
      <c r="O1055" s="1"/>
      <c r="P1055" s="1"/>
      <c r="Q1055" s="6"/>
    </row>
    <row r="1056" spans="1:17" x14ac:dyDescent="0.25">
      <c r="A1056" s="4"/>
      <c r="B1056" s="1"/>
      <c r="C1056" s="1"/>
      <c r="D1056" s="1"/>
      <c r="E1056" s="1"/>
      <c r="F1056" s="1"/>
      <c r="G1056" s="1"/>
      <c r="H1056" s="1"/>
      <c r="I1056" s="1"/>
      <c r="J1056" s="1"/>
      <c r="K1056" s="1"/>
      <c r="L1056" s="1"/>
      <c r="M1056" s="1"/>
      <c r="N1056" s="1"/>
      <c r="O1056" s="1"/>
      <c r="P1056" s="1"/>
      <c r="Q1056" s="6"/>
    </row>
    <row r="1057" spans="1:17" x14ac:dyDescent="0.25">
      <c r="A1057" s="4"/>
      <c r="B1057" s="1"/>
      <c r="C1057" s="1"/>
      <c r="D1057" s="1"/>
      <c r="E1057" s="1"/>
      <c r="F1057" s="1"/>
      <c r="G1057" s="1"/>
      <c r="H1057" s="1"/>
      <c r="I1057" s="1"/>
      <c r="J1057" s="1"/>
      <c r="K1057" s="1"/>
      <c r="L1057" s="1"/>
      <c r="M1057" s="1"/>
      <c r="N1057" s="1"/>
      <c r="O1057" s="1"/>
      <c r="P1057" s="1"/>
      <c r="Q1057" s="6"/>
    </row>
    <row r="1058" spans="1:17" x14ac:dyDescent="0.25">
      <c r="A1058" s="4"/>
      <c r="B1058" s="1"/>
      <c r="C1058" s="1"/>
      <c r="D1058" s="1"/>
      <c r="E1058" s="1"/>
      <c r="F1058" s="1"/>
      <c r="G1058" s="1"/>
      <c r="H1058" s="1"/>
      <c r="I1058" s="1"/>
      <c r="J1058" s="1"/>
      <c r="K1058" s="1"/>
      <c r="L1058" s="1"/>
      <c r="M1058" s="1"/>
      <c r="N1058" s="1"/>
      <c r="O1058" s="1"/>
      <c r="P1058" s="1"/>
      <c r="Q1058" s="6"/>
    </row>
    <row r="1059" spans="1:17" x14ac:dyDescent="0.25">
      <c r="A1059" s="4"/>
      <c r="B1059" s="1"/>
      <c r="C1059" s="1"/>
      <c r="D1059" s="1"/>
      <c r="E1059" s="1"/>
      <c r="F1059" s="1"/>
      <c r="G1059" s="1"/>
      <c r="H1059" s="1"/>
      <c r="I1059" s="1"/>
      <c r="J1059" s="1"/>
      <c r="K1059" s="1"/>
      <c r="L1059" s="1"/>
      <c r="M1059" s="1"/>
      <c r="N1059" s="1"/>
      <c r="O1059" s="1"/>
      <c r="P1059" s="1"/>
      <c r="Q1059" s="6"/>
    </row>
    <row r="1060" spans="1:17" x14ac:dyDescent="0.25">
      <c r="A1060" s="4"/>
      <c r="B1060" s="1"/>
      <c r="C1060" s="1"/>
      <c r="D1060" s="1"/>
      <c r="E1060" s="1"/>
      <c r="F1060" s="1"/>
      <c r="G1060" s="1"/>
      <c r="H1060" s="1"/>
      <c r="I1060" s="1"/>
      <c r="J1060" s="1"/>
      <c r="K1060" s="1"/>
      <c r="L1060" s="1"/>
      <c r="M1060" s="1"/>
      <c r="N1060" s="1"/>
      <c r="O1060" s="1"/>
      <c r="P1060" s="1"/>
      <c r="Q1060" s="6"/>
    </row>
    <row r="1061" spans="1:17" x14ac:dyDescent="0.25">
      <c r="A1061" s="4"/>
      <c r="B1061" s="1"/>
      <c r="C1061" s="1"/>
      <c r="D1061" s="1"/>
      <c r="E1061" s="1"/>
      <c r="F1061" s="1"/>
      <c r="G1061" s="1"/>
      <c r="H1061" s="1"/>
      <c r="I1061" s="1"/>
      <c r="J1061" s="1"/>
      <c r="K1061" s="1"/>
      <c r="L1061" s="1"/>
      <c r="M1061" s="1"/>
      <c r="N1061" s="1"/>
      <c r="O1061" s="1"/>
      <c r="P1061" s="1"/>
      <c r="Q1061" s="6"/>
    </row>
    <row r="1062" spans="1:17" x14ac:dyDescent="0.25">
      <c r="A1062" s="4"/>
      <c r="B1062" s="1"/>
      <c r="C1062" s="1"/>
      <c r="D1062" s="1"/>
      <c r="E1062" s="1"/>
      <c r="F1062" s="1"/>
      <c r="G1062" s="1"/>
      <c r="H1062" s="1"/>
      <c r="I1062" s="1"/>
      <c r="J1062" s="1"/>
      <c r="K1062" s="1"/>
      <c r="L1062" s="1"/>
      <c r="M1062" s="1"/>
      <c r="N1062" s="1"/>
      <c r="O1062" s="1"/>
      <c r="P1062" s="1"/>
      <c r="Q1062" s="6"/>
    </row>
    <row r="1063" spans="1:17" x14ac:dyDescent="0.25">
      <c r="A1063" s="4"/>
      <c r="B1063" s="1"/>
      <c r="C1063" s="1"/>
      <c r="D1063" s="1"/>
      <c r="E1063" s="1"/>
      <c r="F1063" s="1"/>
      <c r="G1063" s="1"/>
      <c r="H1063" s="1"/>
      <c r="I1063" s="1"/>
      <c r="J1063" s="1"/>
      <c r="K1063" s="1"/>
      <c r="L1063" s="1"/>
      <c r="M1063" s="1"/>
      <c r="N1063" s="1"/>
      <c r="O1063" s="1"/>
      <c r="P1063" s="1"/>
      <c r="Q1063" s="6"/>
    </row>
    <row r="1064" spans="1:17" x14ac:dyDescent="0.25">
      <c r="A1064" s="4"/>
      <c r="B1064" s="1"/>
      <c r="C1064" s="1"/>
      <c r="D1064" s="1"/>
      <c r="E1064" s="1"/>
      <c r="F1064" s="1"/>
      <c r="G1064" s="1"/>
      <c r="H1064" s="1"/>
      <c r="I1064" s="1"/>
      <c r="J1064" s="1"/>
      <c r="K1064" s="1"/>
      <c r="L1064" s="1"/>
      <c r="M1064" s="1"/>
      <c r="N1064" s="1"/>
      <c r="O1064" s="1"/>
      <c r="P1064" s="1"/>
      <c r="Q1064" s="6"/>
    </row>
    <row r="1065" spans="1:17" x14ac:dyDescent="0.25">
      <c r="A1065" s="4"/>
      <c r="B1065" s="1"/>
      <c r="C1065" s="1"/>
      <c r="D1065" s="1"/>
      <c r="E1065" s="1"/>
      <c r="F1065" s="1"/>
      <c r="G1065" s="1"/>
      <c r="H1065" s="1"/>
      <c r="I1065" s="1"/>
      <c r="J1065" s="1"/>
      <c r="K1065" s="1"/>
      <c r="L1065" s="1"/>
      <c r="M1065" s="1"/>
      <c r="N1065" s="1"/>
      <c r="O1065" s="1"/>
      <c r="P1065" s="1"/>
      <c r="Q1065" s="6"/>
    </row>
    <row r="1066" spans="1:17" x14ac:dyDescent="0.25">
      <c r="A1066" s="4"/>
      <c r="B1066" s="1"/>
      <c r="C1066" s="1"/>
      <c r="D1066" s="1"/>
      <c r="E1066" s="1"/>
      <c r="F1066" s="1"/>
      <c r="G1066" s="1"/>
      <c r="H1066" s="1"/>
      <c r="I1066" s="1"/>
      <c r="J1066" s="1"/>
      <c r="K1066" s="1"/>
      <c r="L1066" s="1"/>
      <c r="M1066" s="1"/>
      <c r="N1066" s="1"/>
      <c r="O1066" s="1"/>
      <c r="P1066" s="1"/>
      <c r="Q1066" s="6"/>
    </row>
    <row r="1067" spans="1:17" x14ac:dyDescent="0.25">
      <c r="A1067" s="4"/>
      <c r="B1067" s="1"/>
      <c r="C1067" s="1"/>
      <c r="D1067" s="1"/>
      <c r="E1067" s="1"/>
      <c r="F1067" s="1"/>
      <c r="G1067" s="1"/>
      <c r="H1067" s="1"/>
      <c r="I1067" s="1"/>
      <c r="J1067" s="1"/>
      <c r="K1067" s="1"/>
      <c r="L1067" s="1"/>
      <c r="M1067" s="1"/>
      <c r="N1067" s="1"/>
      <c r="O1067" s="1"/>
      <c r="P1067" s="1"/>
      <c r="Q1067" s="6"/>
    </row>
    <row r="1068" spans="1:17" x14ac:dyDescent="0.25">
      <c r="A1068" s="4"/>
      <c r="B1068" s="1"/>
      <c r="C1068" s="1"/>
      <c r="D1068" s="1"/>
      <c r="E1068" s="1"/>
      <c r="F1068" s="1"/>
      <c r="G1068" s="1"/>
      <c r="H1068" s="1"/>
      <c r="I1068" s="1"/>
      <c r="J1068" s="1"/>
      <c r="K1068" s="1"/>
      <c r="L1068" s="1"/>
      <c r="M1068" s="1"/>
      <c r="N1068" s="1"/>
      <c r="O1068" s="1"/>
      <c r="P1068" s="1"/>
      <c r="Q1068" s="6"/>
    </row>
    <row r="1069" spans="1:17" x14ac:dyDescent="0.25">
      <c r="A1069" s="4"/>
      <c r="B1069" s="1"/>
      <c r="C1069" s="1"/>
      <c r="D1069" s="1"/>
      <c r="E1069" s="1"/>
      <c r="F1069" s="1"/>
      <c r="G1069" s="1"/>
      <c r="H1069" s="1"/>
      <c r="I1069" s="1"/>
      <c r="J1069" s="1"/>
      <c r="K1069" s="1"/>
      <c r="L1069" s="1"/>
      <c r="M1069" s="1"/>
      <c r="N1069" s="1"/>
      <c r="O1069" s="1"/>
      <c r="P1069" s="1"/>
      <c r="Q1069" s="6"/>
    </row>
    <row r="1070" spans="1:17" x14ac:dyDescent="0.25">
      <c r="A1070" s="4"/>
      <c r="B1070" s="1"/>
      <c r="C1070" s="1"/>
      <c r="D1070" s="1"/>
      <c r="E1070" s="1"/>
      <c r="F1070" s="1"/>
      <c r="G1070" s="1"/>
      <c r="H1070" s="1"/>
      <c r="I1070" s="1"/>
      <c r="J1070" s="1"/>
      <c r="K1070" s="1"/>
      <c r="L1070" s="1"/>
      <c r="M1070" s="1"/>
      <c r="N1070" s="1"/>
      <c r="O1070" s="1"/>
      <c r="P1070" s="1"/>
      <c r="Q1070" s="6"/>
    </row>
    <row r="1071" spans="1:17" x14ac:dyDescent="0.25">
      <c r="A1071" s="4"/>
      <c r="B1071" s="1"/>
      <c r="C1071" s="1"/>
      <c r="D1071" s="1"/>
      <c r="E1071" s="1"/>
      <c r="F1071" s="1"/>
      <c r="G1071" s="1"/>
      <c r="H1071" s="1"/>
      <c r="I1071" s="1"/>
      <c r="J1071" s="1"/>
      <c r="K1071" s="1"/>
      <c r="L1071" s="1"/>
      <c r="M1071" s="1"/>
      <c r="N1071" s="1"/>
      <c r="O1071" s="1"/>
      <c r="P1071" s="1"/>
      <c r="Q1071" s="6"/>
    </row>
    <row r="1072" spans="1:17" x14ac:dyDescent="0.25">
      <c r="A1072" s="4"/>
      <c r="B1072" s="1"/>
      <c r="C1072" s="1"/>
      <c r="D1072" s="1"/>
      <c r="E1072" s="1"/>
      <c r="F1072" s="1"/>
      <c r="G1072" s="1"/>
      <c r="H1072" s="1"/>
      <c r="I1072" s="1"/>
      <c r="J1072" s="1"/>
      <c r="K1072" s="1"/>
      <c r="L1072" s="1"/>
      <c r="M1072" s="1"/>
      <c r="N1072" s="1"/>
      <c r="O1072" s="1"/>
      <c r="P1072" s="1"/>
      <c r="Q1072" s="6"/>
    </row>
    <row r="1073" spans="1:17" x14ac:dyDescent="0.25">
      <c r="A1073" s="4"/>
      <c r="B1073" s="1"/>
      <c r="C1073" s="1"/>
      <c r="D1073" s="1"/>
      <c r="E1073" s="1"/>
      <c r="F1073" s="1"/>
      <c r="G1073" s="1"/>
      <c r="H1073" s="1"/>
      <c r="I1073" s="1"/>
      <c r="J1073" s="1"/>
      <c r="K1073" s="1"/>
      <c r="L1073" s="1"/>
      <c r="M1073" s="1"/>
      <c r="N1073" s="1"/>
      <c r="O1073" s="1"/>
      <c r="P1073" s="1"/>
      <c r="Q1073" s="6"/>
    </row>
    <row r="1074" spans="1:17" x14ac:dyDescent="0.25">
      <c r="A1074" s="4"/>
      <c r="B1074" s="1"/>
      <c r="C1074" s="1"/>
      <c r="D1074" s="1"/>
      <c r="E1074" s="1"/>
      <c r="F1074" s="1"/>
      <c r="G1074" s="1"/>
      <c r="H1074" s="1"/>
      <c r="I1074" s="1"/>
      <c r="J1074" s="1"/>
      <c r="K1074" s="1"/>
      <c r="L1074" s="1"/>
      <c r="M1074" s="1"/>
      <c r="N1074" s="1"/>
      <c r="O1074" s="1"/>
      <c r="P1074" s="1"/>
      <c r="Q1074" s="6"/>
    </row>
    <row r="1075" spans="1:17" x14ac:dyDescent="0.25">
      <c r="A1075" s="4"/>
      <c r="B1075" s="1"/>
      <c r="C1075" s="1"/>
      <c r="D1075" s="1"/>
      <c r="E1075" s="1"/>
      <c r="F1075" s="1"/>
      <c r="G1075" s="1"/>
      <c r="H1075" s="1"/>
      <c r="I1075" s="1"/>
      <c r="J1075" s="1"/>
      <c r="K1075" s="1"/>
      <c r="L1075" s="1"/>
      <c r="M1075" s="1"/>
      <c r="N1075" s="1"/>
      <c r="O1075" s="1"/>
      <c r="P1075" s="1"/>
      <c r="Q1075" s="6"/>
    </row>
    <row r="1076" spans="1:17" x14ac:dyDescent="0.25">
      <c r="A1076" s="4"/>
      <c r="B1076" s="1"/>
      <c r="C1076" s="1"/>
      <c r="D1076" s="1"/>
      <c r="E1076" s="1"/>
      <c r="F1076" s="1"/>
      <c r="G1076" s="1"/>
      <c r="H1076" s="1"/>
      <c r="I1076" s="1"/>
      <c r="J1076" s="1"/>
      <c r="K1076" s="1"/>
      <c r="L1076" s="1"/>
      <c r="M1076" s="1"/>
      <c r="N1076" s="1"/>
      <c r="O1076" s="1"/>
      <c r="P1076" s="1"/>
      <c r="Q1076" s="6"/>
    </row>
    <row r="1077" spans="1:17" x14ac:dyDescent="0.25">
      <c r="A1077" s="4"/>
      <c r="B1077" s="1"/>
      <c r="C1077" s="1"/>
      <c r="D1077" s="1"/>
      <c r="E1077" s="1"/>
      <c r="F1077" s="1"/>
      <c r="G1077" s="1"/>
      <c r="H1077" s="1"/>
      <c r="I1077" s="1"/>
      <c r="J1077" s="1"/>
      <c r="K1077" s="1"/>
      <c r="L1077" s="1"/>
      <c r="M1077" s="1"/>
      <c r="N1077" s="1"/>
      <c r="O1077" s="1"/>
      <c r="P1077" s="1"/>
      <c r="Q1077" s="6"/>
    </row>
    <row r="1078" spans="1:17" x14ac:dyDescent="0.25">
      <c r="A1078" s="4"/>
      <c r="B1078" s="1"/>
      <c r="C1078" s="1"/>
      <c r="D1078" s="1"/>
      <c r="E1078" s="1"/>
      <c r="F1078" s="1"/>
      <c r="G1078" s="1"/>
      <c r="H1078" s="1"/>
      <c r="I1078" s="1"/>
      <c r="J1078" s="1"/>
      <c r="K1078" s="1"/>
      <c r="L1078" s="1"/>
      <c r="M1078" s="1"/>
      <c r="N1078" s="1"/>
      <c r="O1078" s="1"/>
      <c r="P1078" s="1"/>
      <c r="Q1078" s="6"/>
    </row>
    <row r="1079" spans="1:17" x14ac:dyDescent="0.25">
      <c r="A1079" s="4"/>
      <c r="B1079" s="1"/>
      <c r="C1079" s="1"/>
      <c r="D1079" s="1"/>
      <c r="E1079" s="1"/>
      <c r="F1079" s="1"/>
      <c r="G1079" s="1"/>
      <c r="H1079" s="1"/>
      <c r="I1079" s="1"/>
      <c r="J1079" s="1"/>
      <c r="K1079" s="1"/>
      <c r="L1079" s="1"/>
      <c r="M1079" s="1"/>
      <c r="N1079" s="1"/>
      <c r="O1079" s="1"/>
      <c r="P1079" s="1"/>
      <c r="Q1079" s="6"/>
    </row>
    <row r="1080" spans="1:17" x14ac:dyDescent="0.25">
      <c r="A1080" s="4"/>
      <c r="B1080" s="1"/>
      <c r="C1080" s="1"/>
      <c r="D1080" s="1"/>
      <c r="E1080" s="1"/>
      <c r="F1080" s="1"/>
      <c r="G1080" s="1"/>
      <c r="H1080" s="1"/>
      <c r="I1080" s="1"/>
      <c r="J1080" s="1"/>
      <c r="K1080" s="1"/>
      <c r="L1080" s="1"/>
      <c r="M1080" s="1"/>
      <c r="N1080" s="1"/>
      <c r="O1080" s="1"/>
      <c r="P1080" s="1"/>
      <c r="Q1080" s="6"/>
    </row>
    <row r="1081" spans="1:17" x14ac:dyDescent="0.25">
      <c r="A1081" s="4"/>
      <c r="B1081" s="1"/>
      <c r="C1081" s="1"/>
      <c r="D1081" s="1"/>
      <c r="E1081" s="1"/>
      <c r="F1081" s="1"/>
      <c r="G1081" s="1"/>
      <c r="H1081" s="1"/>
      <c r="I1081" s="1"/>
      <c r="J1081" s="1"/>
      <c r="K1081" s="1"/>
      <c r="L1081" s="1"/>
      <c r="M1081" s="1"/>
      <c r="N1081" s="1"/>
      <c r="O1081" s="1"/>
      <c r="P1081" s="1"/>
      <c r="Q1081" s="6"/>
    </row>
    <row r="1082" spans="1:17" x14ac:dyDescent="0.25">
      <c r="A1082" s="4"/>
      <c r="B1082" s="1"/>
      <c r="C1082" s="1"/>
      <c r="D1082" s="1"/>
      <c r="E1082" s="1"/>
      <c r="F1082" s="1"/>
      <c r="G1082" s="1"/>
      <c r="H1082" s="1"/>
      <c r="I1082" s="1"/>
      <c r="J1082" s="1"/>
      <c r="K1082" s="1"/>
      <c r="L1082" s="1"/>
      <c r="M1082" s="1"/>
      <c r="N1082" s="1"/>
      <c r="O1082" s="1"/>
      <c r="P1082" s="1"/>
      <c r="Q1082" s="6"/>
    </row>
    <row r="1083" spans="1:17" x14ac:dyDescent="0.25">
      <c r="A1083" s="4"/>
      <c r="B1083" s="1"/>
      <c r="C1083" s="1"/>
      <c r="D1083" s="1"/>
      <c r="E1083" s="1"/>
      <c r="F1083" s="1"/>
      <c r="G1083" s="1"/>
      <c r="H1083" s="1"/>
      <c r="I1083" s="1"/>
      <c r="J1083" s="1"/>
      <c r="K1083" s="1"/>
      <c r="L1083" s="1"/>
      <c r="M1083" s="1"/>
      <c r="N1083" s="1"/>
      <c r="O1083" s="1"/>
      <c r="P1083" s="1"/>
      <c r="Q1083" s="6"/>
    </row>
    <row r="1084" spans="1:17" x14ac:dyDescent="0.25">
      <c r="A1084" s="4"/>
      <c r="B1084" s="1"/>
      <c r="C1084" s="1"/>
      <c r="D1084" s="1"/>
      <c r="E1084" s="1"/>
      <c r="F1084" s="1"/>
      <c r="G1084" s="1"/>
      <c r="H1084" s="1"/>
      <c r="I1084" s="1"/>
      <c r="J1084" s="1"/>
      <c r="K1084" s="1"/>
      <c r="L1084" s="1"/>
      <c r="M1084" s="1"/>
      <c r="N1084" s="1"/>
      <c r="O1084" s="1"/>
      <c r="P1084" s="1"/>
      <c r="Q1084" s="6"/>
    </row>
    <row r="1085" spans="1:17" x14ac:dyDescent="0.25">
      <c r="A1085" s="4"/>
      <c r="B1085" s="1"/>
      <c r="C1085" s="1"/>
      <c r="D1085" s="1"/>
      <c r="E1085" s="1"/>
      <c r="F1085" s="1"/>
      <c r="G1085" s="1"/>
      <c r="H1085" s="1"/>
      <c r="I1085" s="1"/>
      <c r="J1085" s="1"/>
      <c r="K1085" s="1"/>
      <c r="L1085" s="1"/>
      <c r="M1085" s="1"/>
      <c r="N1085" s="1"/>
      <c r="O1085" s="1"/>
      <c r="P1085" s="1"/>
      <c r="Q1085" s="6"/>
    </row>
    <row r="1086" spans="1:17" x14ac:dyDescent="0.25">
      <c r="A1086" s="4"/>
      <c r="B1086" s="1"/>
      <c r="C1086" s="1"/>
      <c r="D1086" s="1"/>
      <c r="E1086" s="1"/>
      <c r="F1086" s="1"/>
      <c r="G1086" s="1"/>
      <c r="H1086" s="1"/>
      <c r="I1086" s="1"/>
      <c r="J1086" s="1"/>
      <c r="K1086" s="1"/>
      <c r="L1086" s="1"/>
      <c r="M1086" s="1"/>
      <c r="N1086" s="1"/>
      <c r="O1086" s="1"/>
      <c r="P1086" s="1"/>
      <c r="Q1086" s="6"/>
    </row>
    <row r="1087" spans="1:17" x14ac:dyDescent="0.25">
      <c r="A1087" s="4"/>
      <c r="B1087" s="1"/>
      <c r="C1087" s="1"/>
      <c r="D1087" s="1"/>
      <c r="E1087" s="1"/>
      <c r="F1087" s="1"/>
      <c r="G1087" s="1"/>
      <c r="H1087" s="1"/>
      <c r="I1087" s="1"/>
      <c r="J1087" s="1"/>
      <c r="K1087" s="1"/>
      <c r="L1087" s="1"/>
      <c r="M1087" s="1"/>
      <c r="N1087" s="1"/>
      <c r="O1087" s="1"/>
      <c r="P1087" s="1"/>
      <c r="Q1087" s="6"/>
    </row>
    <row r="1088" spans="1:17" x14ac:dyDescent="0.25">
      <c r="A1088" s="4"/>
      <c r="B1088" s="1"/>
      <c r="C1088" s="1"/>
      <c r="D1088" s="1"/>
      <c r="E1088" s="1"/>
      <c r="F1088" s="1"/>
      <c r="G1088" s="1"/>
      <c r="H1088" s="1"/>
      <c r="I1088" s="1"/>
      <c r="J1088" s="1"/>
      <c r="K1088" s="1"/>
      <c r="L1088" s="1"/>
      <c r="M1088" s="1"/>
      <c r="N1088" s="1"/>
      <c r="O1088" s="1"/>
      <c r="P1088" s="1"/>
      <c r="Q1088" s="6"/>
    </row>
    <row r="1089" spans="1:17" x14ac:dyDescent="0.25">
      <c r="A1089" s="4"/>
      <c r="B1089" s="1"/>
      <c r="C1089" s="1"/>
      <c r="D1089" s="1"/>
      <c r="E1089" s="1"/>
      <c r="F1089" s="1"/>
      <c r="G1089" s="1"/>
      <c r="H1089" s="1"/>
      <c r="I1089" s="1"/>
      <c r="J1089" s="1"/>
      <c r="K1089" s="1"/>
      <c r="L1089" s="1"/>
      <c r="M1089" s="1"/>
      <c r="N1089" s="1"/>
      <c r="O1089" s="1"/>
      <c r="P1089" s="1"/>
      <c r="Q1089" s="6"/>
    </row>
    <row r="1090" spans="1:17" x14ac:dyDescent="0.25">
      <c r="A1090" s="4"/>
      <c r="B1090" s="1"/>
      <c r="C1090" s="1"/>
      <c r="D1090" s="1"/>
      <c r="E1090" s="1"/>
      <c r="F1090" s="1"/>
      <c r="G1090" s="1"/>
      <c r="H1090" s="1"/>
      <c r="I1090" s="1"/>
      <c r="J1090" s="1"/>
      <c r="K1090" s="1"/>
      <c r="L1090" s="1"/>
      <c r="M1090" s="1"/>
      <c r="N1090" s="1"/>
      <c r="O1090" s="1"/>
      <c r="P1090" s="1"/>
      <c r="Q1090" s="6"/>
    </row>
    <row r="1091" spans="1:17" x14ac:dyDescent="0.25">
      <c r="A1091" s="4"/>
      <c r="B1091" s="1"/>
      <c r="C1091" s="1"/>
      <c r="D1091" s="1"/>
      <c r="E1091" s="1"/>
      <c r="F1091" s="1"/>
      <c r="G1091" s="1"/>
      <c r="H1091" s="1"/>
      <c r="I1091" s="1"/>
      <c r="J1091" s="1"/>
      <c r="K1091" s="1"/>
      <c r="L1091" s="1"/>
      <c r="M1091" s="1"/>
      <c r="N1091" s="1"/>
      <c r="O1091" s="1"/>
      <c r="P1091" s="1"/>
      <c r="Q1091" s="6"/>
    </row>
    <row r="1092" spans="1:17" x14ac:dyDescent="0.25">
      <c r="A1092" s="4"/>
      <c r="B1092" s="1"/>
      <c r="C1092" s="1"/>
      <c r="D1092" s="1"/>
      <c r="E1092" s="1"/>
      <c r="F1092" s="1"/>
      <c r="G1092" s="1"/>
      <c r="H1092" s="1"/>
      <c r="I1092" s="1"/>
      <c r="J1092" s="1"/>
      <c r="K1092" s="1"/>
      <c r="L1092" s="1"/>
      <c r="M1092" s="1"/>
      <c r="N1092" s="1"/>
      <c r="O1092" s="1"/>
      <c r="P1092" s="1"/>
      <c r="Q1092" s="6"/>
    </row>
    <row r="1093" spans="1:17" x14ac:dyDescent="0.25">
      <c r="A1093" s="4"/>
      <c r="B1093" s="1"/>
      <c r="C1093" s="1"/>
      <c r="D1093" s="1"/>
      <c r="E1093" s="1"/>
      <c r="F1093" s="1"/>
      <c r="G1093" s="1"/>
      <c r="H1093" s="1"/>
      <c r="I1093" s="1"/>
      <c r="J1093" s="1"/>
      <c r="K1093" s="1"/>
      <c r="L1093" s="1"/>
      <c r="M1093" s="1"/>
      <c r="N1093" s="1"/>
      <c r="O1093" s="1"/>
      <c r="P1093" s="1"/>
      <c r="Q1093" s="6"/>
    </row>
    <row r="1094" spans="1:17" x14ac:dyDescent="0.25">
      <c r="A1094" s="4"/>
      <c r="B1094" s="1"/>
      <c r="C1094" s="1"/>
      <c r="D1094" s="1"/>
      <c r="E1094" s="1"/>
      <c r="F1094" s="1"/>
      <c r="G1094" s="1"/>
      <c r="H1094" s="1"/>
      <c r="I1094" s="1"/>
      <c r="J1094" s="1"/>
      <c r="K1094" s="1"/>
      <c r="L1094" s="1"/>
      <c r="M1094" s="1"/>
      <c r="N1094" s="1"/>
      <c r="O1094" s="1"/>
      <c r="P1094" s="1"/>
      <c r="Q1094" s="6"/>
    </row>
    <row r="1095" spans="1:17" x14ac:dyDescent="0.25">
      <c r="A1095" s="4"/>
      <c r="B1095" s="1"/>
      <c r="C1095" s="1"/>
      <c r="D1095" s="1"/>
      <c r="E1095" s="1"/>
      <c r="F1095" s="1"/>
      <c r="G1095" s="1"/>
      <c r="H1095" s="1"/>
      <c r="I1095" s="1"/>
      <c r="J1095" s="1"/>
      <c r="K1095" s="1"/>
      <c r="L1095" s="1"/>
      <c r="M1095" s="1"/>
      <c r="N1095" s="1"/>
      <c r="O1095" s="1"/>
      <c r="P1095" s="1"/>
      <c r="Q1095" s="6"/>
    </row>
    <row r="1096" spans="1:17" x14ac:dyDescent="0.25">
      <c r="A1096" s="4"/>
      <c r="B1096" s="1"/>
      <c r="C1096" s="1"/>
      <c r="D1096" s="1"/>
      <c r="E1096" s="1"/>
      <c r="F1096" s="1"/>
      <c r="G1096" s="1"/>
      <c r="H1096" s="1"/>
      <c r="I1096" s="1"/>
      <c r="J1096" s="1"/>
      <c r="K1096" s="1"/>
      <c r="L1096" s="1"/>
      <c r="M1096" s="1"/>
      <c r="N1096" s="1"/>
      <c r="O1096" s="1"/>
      <c r="P1096" s="1"/>
      <c r="Q1096" s="6"/>
    </row>
    <row r="1097" spans="1:17" x14ac:dyDescent="0.25">
      <c r="A1097" s="4"/>
      <c r="B1097" s="1"/>
      <c r="C1097" s="1"/>
      <c r="D1097" s="1"/>
      <c r="E1097" s="1"/>
      <c r="F1097" s="1"/>
      <c r="G1097" s="1"/>
      <c r="H1097" s="1"/>
      <c r="I1097" s="1"/>
      <c r="J1097" s="1"/>
      <c r="K1097" s="1"/>
      <c r="L1097" s="1"/>
      <c r="M1097" s="1"/>
      <c r="N1097" s="1"/>
      <c r="O1097" s="1"/>
      <c r="P1097" s="1"/>
      <c r="Q1097" s="6"/>
    </row>
    <row r="1098" spans="1:17" x14ac:dyDescent="0.25">
      <c r="A1098" s="4"/>
      <c r="B1098" s="1"/>
      <c r="C1098" s="1"/>
      <c r="D1098" s="1"/>
      <c r="E1098" s="1"/>
      <c r="F1098" s="1"/>
      <c r="G1098" s="1"/>
      <c r="H1098" s="1"/>
      <c r="I1098" s="1"/>
      <c r="J1098" s="1"/>
      <c r="K1098" s="1"/>
      <c r="L1098" s="1"/>
      <c r="M1098" s="1"/>
      <c r="N1098" s="1"/>
      <c r="O1098" s="1"/>
      <c r="P1098" s="1"/>
      <c r="Q1098" s="6"/>
    </row>
    <row r="1099" spans="1:17" x14ac:dyDescent="0.25">
      <c r="A1099" s="4"/>
      <c r="B1099" s="1"/>
      <c r="C1099" s="1"/>
      <c r="D1099" s="1"/>
      <c r="E1099" s="1"/>
      <c r="F1099" s="1"/>
      <c r="G1099" s="1"/>
      <c r="H1099" s="1"/>
      <c r="I1099" s="1"/>
      <c r="J1099" s="1"/>
      <c r="K1099" s="1"/>
      <c r="L1099" s="1"/>
      <c r="M1099" s="1"/>
      <c r="N1099" s="1"/>
      <c r="O1099" s="1"/>
      <c r="P1099" s="1"/>
      <c r="Q1099" s="6"/>
    </row>
    <row r="1100" spans="1:17" x14ac:dyDescent="0.25">
      <c r="A1100" s="4"/>
      <c r="B1100" s="1"/>
      <c r="C1100" s="1"/>
      <c r="D1100" s="1"/>
      <c r="E1100" s="1"/>
      <c r="F1100" s="1"/>
      <c r="G1100" s="1"/>
      <c r="H1100" s="1"/>
      <c r="I1100" s="1"/>
      <c r="J1100" s="1"/>
      <c r="K1100" s="1"/>
      <c r="L1100" s="1"/>
      <c r="M1100" s="1"/>
      <c r="N1100" s="1"/>
      <c r="O1100" s="1"/>
      <c r="P1100" s="1"/>
      <c r="Q1100" s="6"/>
    </row>
    <row r="1101" spans="1:17" x14ac:dyDescent="0.25">
      <c r="A1101" s="4"/>
      <c r="B1101" s="1"/>
      <c r="C1101" s="1"/>
      <c r="D1101" s="1"/>
      <c r="E1101" s="1"/>
      <c r="F1101" s="1"/>
      <c r="G1101" s="1"/>
      <c r="H1101" s="1"/>
      <c r="I1101" s="1"/>
      <c r="J1101" s="1"/>
      <c r="K1101" s="1"/>
      <c r="L1101" s="1"/>
      <c r="M1101" s="1"/>
      <c r="N1101" s="1"/>
      <c r="O1101" s="1"/>
      <c r="P1101" s="1"/>
      <c r="Q1101" s="6"/>
    </row>
    <row r="1102" spans="1:17" x14ac:dyDescent="0.25">
      <c r="A1102" s="4"/>
      <c r="B1102" s="1"/>
      <c r="C1102" s="1"/>
      <c r="D1102" s="1"/>
      <c r="E1102" s="1"/>
      <c r="F1102" s="1"/>
      <c r="G1102" s="1"/>
      <c r="H1102" s="1"/>
      <c r="I1102" s="1"/>
      <c r="J1102" s="1"/>
      <c r="K1102" s="1"/>
      <c r="L1102" s="1"/>
      <c r="M1102" s="1"/>
      <c r="N1102" s="1"/>
      <c r="O1102" s="1"/>
      <c r="P1102" s="1"/>
      <c r="Q1102" s="6"/>
    </row>
    <row r="1103" spans="1:17" x14ac:dyDescent="0.25">
      <c r="A1103" s="4"/>
      <c r="B1103" s="1"/>
      <c r="C1103" s="1"/>
      <c r="D1103" s="1"/>
      <c r="E1103" s="1"/>
      <c r="F1103" s="1"/>
      <c r="G1103" s="1"/>
      <c r="H1103" s="1"/>
      <c r="I1103" s="1"/>
      <c r="J1103" s="1"/>
      <c r="K1103" s="1"/>
      <c r="L1103" s="1"/>
      <c r="M1103" s="1"/>
      <c r="N1103" s="1"/>
      <c r="O1103" s="1"/>
      <c r="P1103" s="1"/>
      <c r="Q1103" s="6"/>
    </row>
    <row r="1104" spans="1:17" x14ac:dyDescent="0.25">
      <c r="A1104" s="4"/>
      <c r="B1104" s="1"/>
      <c r="C1104" s="1"/>
      <c r="D1104" s="1"/>
      <c r="E1104" s="1"/>
      <c r="F1104" s="1"/>
      <c r="G1104" s="1"/>
      <c r="H1104" s="1"/>
      <c r="I1104" s="1"/>
      <c r="J1104" s="1"/>
      <c r="K1104" s="1"/>
      <c r="L1104" s="1"/>
      <c r="M1104" s="1"/>
      <c r="N1104" s="1"/>
      <c r="O1104" s="1"/>
      <c r="P1104" s="1"/>
      <c r="Q1104" s="6"/>
    </row>
    <row r="1105" spans="1:17" x14ac:dyDescent="0.25">
      <c r="A1105" s="4"/>
      <c r="B1105" s="1"/>
      <c r="C1105" s="1"/>
      <c r="D1105" s="1"/>
      <c r="E1105" s="1"/>
      <c r="F1105" s="1"/>
      <c r="G1105" s="1"/>
      <c r="H1105" s="1"/>
      <c r="I1105" s="1"/>
      <c r="J1105" s="1"/>
      <c r="K1105" s="1"/>
      <c r="L1105" s="1"/>
      <c r="M1105" s="1"/>
      <c r="N1105" s="1"/>
      <c r="O1105" s="1"/>
      <c r="P1105" s="1"/>
      <c r="Q1105" s="6"/>
    </row>
    <row r="1106" spans="1:17" x14ac:dyDescent="0.25">
      <c r="A1106" s="4"/>
      <c r="B1106" s="1"/>
      <c r="C1106" s="1"/>
      <c r="D1106" s="1"/>
      <c r="E1106" s="1"/>
      <c r="F1106" s="1"/>
      <c r="G1106" s="1"/>
      <c r="H1106" s="1"/>
      <c r="I1106" s="1"/>
      <c r="J1106" s="1"/>
      <c r="K1106" s="1"/>
      <c r="L1106" s="1"/>
      <c r="M1106" s="1"/>
      <c r="N1106" s="1"/>
      <c r="O1106" s="1"/>
      <c r="P1106" s="1"/>
      <c r="Q1106" s="6"/>
    </row>
    <row r="1107" spans="1:17" x14ac:dyDescent="0.25">
      <c r="A1107" s="4"/>
      <c r="B1107" s="1"/>
      <c r="C1107" s="1"/>
      <c r="D1107" s="1"/>
      <c r="E1107" s="1"/>
      <c r="F1107" s="1"/>
      <c r="G1107" s="1"/>
      <c r="H1107" s="1"/>
      <c r="I1107" s="1"/>
      <c r="J1107" s="1"/>
      <c r="K1107" s="1"/>
      <c r="L1107" s="1"/>
      <c r="M1107" s="1"/>
      <c r="N1107" s="1"/>
      <c r="O1107" s="1"/>
      <c r="P1107" s="1"/>
      <c r="Q1107" s="6"/>
    </row>
    <row r="1108" spans="1:17" x14ac:dyDescent="0.25">
      <c r="A1108" s="4"/>
      <c r="B1108" s="1"/>
      <c r="C1108" s="1"/>
      <c r="D1108" s="1"/>
      <c r="E1108" s="1"/>
      <c r="F1108" s="1"/>
      <c r="G1108" s="1"/>
      <c r="H1108" s="1"/>
      <c r="I1108" s="1"/>
      <c r="J1108" s="1"/>
      <c r="K1108" s="1"/>
      <c r="L1108" s="1"/>
      <c r="M1108" s="1"/>
      <c r="N1108" s="1"/>
      <c r="O1108" s="1"/>
      <c r="P1108" s="1"/>
      <c r="Q1108" s="6"/>
    </row>
    <row r="1109" spans="1:17" x14ac:dyDescent="0.25">
      <c r="A1109" s="4"/>
      <c r="B1109" s="1"/>
      <c r="C1109" s="1"/>
      <c r="D1109" s="1"/>
      <c r="E1109" s="1"/>
      <c r="F1109" s="1"/>
      <c r="G1109" s="1"/>
      <c r="H1109" s="1"/>
      <c r="I1109" s="1"/>
      <c r="J1109" s="1"/>
      <c r="K1109" s="1"/>
      <c r="L1109" s="1"/>
      <c r="M1109" s="1"/>
      <c r="N1109" s="1"/>
      <c r="O1109" s="1"/>
      <c r="P1109" s="1"/>
      <c r="Q1109" s="6"/>
    </row>
    <row r="1110" spans="1:17" x14ac:dyDescent="0.25">
      <c r="A1110" s="4"/>
      <c r="B1110" s="1"/>
      <c r="C1110" s="1"/>
      <c r="D1110" s="1"/>
      <c r="E1110" s="1"/>
      <c r="F1110" s="1"/>
      <c r="G1110" s="1"/>
      <c r="H1110" s="1"/>
      <c r="I1110" s="1"/>
      <c r="J1110" s="1"/>
      <c r="K1110" s="1"/>
      <c r="L1110" s="1"/>
      <c r="M1110" s="1"/>
      <c r="N1110" s="1"/>
      <c r="O1110" s="1"/>
      <c r="P1110" s="1"/>
      <c r="Q1110" s="6"/>
    </row>
    <row r="1111" spans="1:17" x14ac:dyDescent="0.25">
      <c r="A1111" s="4"/>
      <c r="B1111" s="1"/>
      <c r="C1111" s="1"/>
      <c r="D1111" s="1"/>
      <c r="E1111" s="1"/>
      <c r="F1111" s="1"/>
      <c r="G1111" s="1"/>
      <c r="H1111" s="1"/>
      <c r="I1111" s="1"/>
      <c r="J1111" s="1"/>
      <c r="K1111" s="1"/>
      <c r="L1111" s="1"/>
      <c r="M1111" s="1"/>
      <c r="N1111" s="1"/>
      <c r="O1111" s="1"/>
      <c r="P1111" s="1"/>
      <c r="Q1111" s="6"/>
    </row>
    <row r="1112" spans="1:17" x14ac:dyDescent="0.25">
      <c r="A1112" s="4"/>
      <c r="B1112" s="1"/>
      <c r="C1112" s="1"/>
      <c r="D1112" s="1"/>
      <c r="E1112" s="1"/>
      <c r="F1112" s="1"/>
      <c r="G1112" s="1"/>
      <c r="H1112" s="1"/>
      <c r="I1112" s="1"/>
      <c r="J1112" s="1"/>
      <c r="K1112" s="1"/>
      <c r="L1112" s="1"/>
      <c r="M1112" s="1"/>
      <c r="N1112" s="1"/>
      <c r="O1112" s="1"/>
      <c r="P1112" s="1"/>
      <c r="Q1112" s="6"/>
    </row>
    <row r="1113" spans="1:17" x14ac:dyDescent="0.25">
      <c r="A1113" s="4"/>
      <c r="B1113" s="1"/>
      <c r="C1113" s="1"/>
      <c r="D1113" s="1"/>
      <c r="E1113" s="1"/>
      <c r="F1113" s="1"/>
      <c r="G1113" s="1"/>
      <c r="H1113" s="1"/>
      <c r="I1113" s="1"/>
      <c r="J1113" s="1"/>
      <c r="K1113" s="1"/>
      <c r="L1113" s="1"/>
      <c r="M1113" s="1"/>
      <c r="N1113" s="1"/>
      <c r="O1113" s="1"/>
      <c r="P1113" s="1"/>
      <c r="Q1113" s="6"/>
    </row>
    <row r="1114" spans="1:17" x14ac:dyDescent="0.25">
      <c r="A1114" s="4"/>
      <c r="B1114" s="1"/>
      <c r="C1114" s="1"/>
      <c r="D1114" s="1"/>
      <c r="E1114" s="1"/>
      <c r="F1114" s="1"/>
      <c r="G1114" s="1"/>
      <c r="H1114" s="1"/>
      <c r="I1114" s="1"/>
      <c r="J1114" s="1"/>
      <c r="K1114" s="1"/>
      <c r="L1114" s="1"/>
      <c r="M1114" s="1"/>
      <c r="N1114" s="1"/>
      <c r="O1114" s="1"/>
      <c r="P1114" s="1"/>
      <c r="Q1114" s="6"/>
    </row>
    <row r="1115" spans="1:17" x14ac:dyDescent="0.25">
      <c r="A1115" s="4"/>
      <c r="B1115" s="1"/>
      <c r="C1115" s="1"/>
      <c r="D1115" s="1"/>
      <c r="E1115" s="1"/>
      <c r="F1115" s="1"/>
      <c r="G1115" s="1"/>
      <c r="H1115" s="1"/>
      <c r="I1115" s="1"/>
      <c r="J1115" s="1"/>
      <c r="K1115" s="1"/>
      <c r="L1115" s="1"/>
      <c r="M1115" s="1"/>
      <c r="N1115" s="1"/>
      <c r="O1115" s="1"/>
      <c r="P1115" s="1"/>
      <c r="Q1115" s="6"/>
    </row>
    <row r="1116" spans="1:17" x14ac:dyDescent="0.25">
      <c r="A1116" s="4"/>
      <c r="B1116" s="1"/>
      <c r="C1116" s="1"/>
      <c r="D1116" s="1"/>
      <c r="E1116" s="1"/>
      <c r="F1116" s="1"/>
      <c r="G1116" s="1"/>
      <c r="H1116" s="1"/>
      <c r="I1116" s="1"/>
      <c r="J1116" s="1"/>
      <c r="K1116" s="1"/>
      <c r="L1116" s="1"/>
      <c r="M1116" s="1"/>
      <c r="N1116" s="1"/>
      <c r="O1116" s="1"/>
      <c r="P1116" s="1"/>
      <c r="Q1116" s="6"/>
    </row>
    <row r="1117" spans="1:17" x14ac:dyDescent="0.25">
      <c r="A1117" s="4"/>
      <c r="B1117" s="1"/>
      <c r="C1117" s="1"/>
      <c r="D1117" s="1"/>
      <c r="E1117" s="1"/>
      <c r="F1117" s="1"/>
      <c r="G1117" s="1"/>
      <c r="H1117" s="1"/>
      <c r="I1117" s="1"/>
      <c r="J1117" s="1"/>
      <c r="K1117" s="1"/>
      <c r="L1117" s="1"/>
      <c r="M1117" s="1"/>
      <c r="N1117" s="1"/>
      <c r="O1117" s="1"/>
      <c r="P1117" s="1"/>
      <c r="Q1117" s="6"/>
    </row>
    <row r="1118" spans="1:17" x14ac:dyDescent="0.25">
      <c r="A1118" s="4"/>
      <c r="B1118" s="1"/>
      <c r="C1118" s="1"/>
      <c r="D1118" s="1"/>
      <c r="E1118" s="1"/>
      <c r="F1118" s="1"/>
      <c r="G1118" s="1"/>
      <c r="H1118" s="1"/>
      <c r="I1118" s="1"/>
      <c r="J1118" s="1"/>
      <c r="K1118" s="1"/>
      <c r="L1118" s="1"/>
      <c r="M1118" s="1"/>
      <c r="N1118" s="1"/>
      <c r="O1118" s="1"/>
      <c r="P1118" s="1"/>
      <c r="Q1118" s="6"/>
    </row>
    <row r="1119" spans="1:17" x14ac:dyDescent="0.25">
      <c r="A1119" s="4"/>
      <c r="B1119" s="1"/>
      <c r="C1119" s="1"/>
      <c r="D1119" s="1"/>
      <c r="E1119" s="1"/>
      <c r="F1119" s="1"/>
      <c r="G1119" s="1"/>
      <c r="H1119" s="1"/>
      <c r="I1119" s="1"/>
      <c r="J1119" s="1"/>
      <c r="K1119" s="1"/>
      <c r="L1119" s="1"/>
      <c r="M1119" s="1"/>
      <c r="N1119" s="1"/>
      <c r="O1119" s="1"/>
      <c r="P1119" s="1"/>
      <c r="Q1119" s="6"/>
    </row>
    <row r="1120" spans="1:17" x14ac:dyDescent="0.25">
      <c r="A1120" s="4"/>
      <c r="B1120" s="1"/>
      <c r="C1120" s="1"/>
      <c r="D1120" s="1"/>
      <c r="E1120" s="1"/>
      <c r="F1120" s="1"/>
      <c r="G1120" s="1"/>
      <c r="H1120" s="1"/>
      <c r="I1120" s="1"/>
      <c r="J1120" s="1"/>
      <c r="K1120" s="1"/>
      <c r="L1120" s="1"/>
      <c r="M1120" s="1"/>
      <c r="N1120" s="1"/>
      <c r="O1120" s="1"/>
      <c r="P1120" s="1"/>
      <c r="Q1120" s="6"/>
    </row>
    <row r="1121" spans="1:17" x14ac:dyDescent="0.25">
      <c r="A1121" s="4"/>
      <c r="B1121" s="1"/>
      <c r="C1121" s="1"/>
      <c r="D1121" s="1"/>
      <c r="E1121" s="1"/>
      <c r="F1121" s="1"/>
      <c r="G1121" s="1"/>
      <c r="H1121" s="1"/>
      <c r="I1121" s="1"/>
      <c r="J1121" s="1"/>
      <c r="K1121" s="1"/>
      <c r="L1121" s="1"/>
      <c r="M1121" s="1"/>
      <c r="N1121" s="1"/>
      <c r="O1121" s="1"/>
      <c r="P1121" s="1"/>
      <c r="Q1121" s="6"/>
    </row>
    <row r="1122" spans="1:17" x14ac:dyDescent="0.25">
      <c r="A1122" s="4"/>
      <c r="B1122" s="1"/>
      <c r="C1122" s="1"/>
      <c r="D1122" s="1"/>
      <c r="E1122" s="1"/>
      <c r="F1122" s="1"/>
      <c r="G1122" s="1"/>
      <c r="H1122" s="1"/>
      <c r="I1122" s="1"/>
      <c r="J1122" s="1"/>
      <c r="K1122" s="1"/>
      <c r="L1122" s="1"/>
      <c r="M1122" s="1"/>
      <c r="N1122" s="1"/>
      <c r="O1122" s="1"/>
      <c r="P1122" s="1"/>
      <c r="Q1122" s="6"/>
    </row>
    <row r="1123" spans="1:17" x14ac:dyDescent="0.25">
      <c r="A1123" s="4"/>
      <c r="B1123" s="1"/>
      <c r="C1123" s="1"/>
      <c r="D1123" s="1"/>
      <c r="E1123" s="1"/>
      <c r="F1123" s="1"/>
      <c r="G1123" s="1"/>
      <c r="H1123" s="1"/>
      <c r="I1123" s="1"/>
      <c r="J1123" s="1"/>
      <c r="K1123" s="1"/>
      <c r="L1123" s="1"/>
      <c r="M1123" s="1"/>
      <c r="N1123" s="1"/>
      <c r="O1123" s="1"/>
      <c r="P1123" s="1"/>
      <c r="Q1123" s="6"/>
    </row>
    <row r="1124" spans="1:17" x14ac:dyDescent="0.25">
      <c r="A1124" s="4"/>
      <c r="B1124" s="1"/>
      <c r="C1124" s="1"/>
      <c r="D1124" s="1"/>
      <c r="E1124" s="1"/>
      <c r="F1124" s="1"/>
      <c r="G1124" s="1"/>
      <c r="H1124" s="1"/>
      <c r="I1124" s="1"/>
      <c r="J1124" s="1"/>
      <c r="K1124" s="1"/>
      <c r="L1124" s="1"/>
      <c r="M1124" s="1"/>
      <c r="N1124" s="1"/>
      <c r="O1124" s="1"/>
      <c r="P1124" s="1"/>
      <c r="Q1124" s="6"/>
    </row>
    <row r="1125" spans="1:17" x14ac:dyDescent="0.25">
      <c r="A1125" s="4"/>
      <c r="B1125" s="1"/>
      <c r="C1125" s="1"/>
      <c r="D1125" s="1"/>
      <c r="E1125" s="1"/>
      <c r="F1125" s="1"/>
      <c r="G1125" s="1"/>
      <c r="H1125" s="1"/>
      <c r="I1125" s="1"/>
      <c r="J1125" s="1"/>
      <c r="K1125" s="1"/>
      <c r="L1125" s="1"/>
      <c r="M1125" s="1"/>
      <c r="N1125" s="1"/>
      <c r="O1125" s="1"/>
      <c r="P1125" s="1"/>
      <c r="Q1125" s="6"/>
    </row>
    <row r="1126" spans="1:17" x14ac:dyDescent="0.25">
      <c r="A1126" s="4"/>
      <c r="B1126" s="1"/>
      <c r="C1126" s="1"/>
      <c r="D1126" s="1"/>
      <c r="E1126" s="1"/>
      <c r="F1126" s="1"/>
      <c r="G1126" s="1"/>
      <c r="H1126" s="1"/>
      <c r="I1126" s="1"/>
      <c r="J1126" s="1"/>
      <c r="K1126" s="1"/>
      <c r="L1126" s="1"/>
      <c r="M1126" s="1"/>
      <c r="N1126" s="1"/>
      <c r="O1126" s="1"/>
      <c r="P1126" s="1"/>
      <c r="Q1126" s="6"/>
    </row>
    <row r="1127" spans="1:17" x14ac:dyDescent="0.25">
      <c r="A1127" s="4"/>
      <c r="B1127" s="1"/>
      <c r="C1127" s="1"/>
      <c r="D1127" s="1"/>
      <c r="E1127" s="1"/>
      <c r="F1127" s="1"/>
      <c r="G1127" s="1"/>
      <c r="H1127" s="1"/>
      <c r="I1127" s="1"/>
      <c r="J1127" s="1"/>
      <c r="K1127" s="1"/>
      <c r="L1127" s="1"/>
      <c r="M1127" s="1"/>
      <c r="N1127" s="1"/>
      <c r="O1127" s="1"/>
      <c r="P1127" s="1"/>
      <c r="Q1127" s="6"/>
    </row>
    <row r="1128" spans="1:17" x14ac:dyDescent="0.25">
      <c r="A1128" s="4"/>
      <c r="B1128" s="1"/>
      <c r="C1128" s="1"/>
      <c r="D1128" s="1"/>
      <c r="E1128" s="1"/>
      <c r="F1128" s="1"/>
      <c r="G1128" s="1"/>
      <c r="H1128" s="1"/>
      <c r="I1128" s="1"/>
      <c r="J1128" s="1"/>
      <c r="K1128" s="1"/>
      <c r="L1128" s="1"/>
      <c r="M1128" s="1"/>
      <c r="N1128" s="1"/>
      <c r="O1128" s="1"/>
      <c r="P1128" s="1"/>
      <c r="Q1128" s="6"/>
    </row>
    <row r="1129" spans="1:17" x14ac:dyDescent="0.25">
      <c r="A1129" s="4"/>
      <c r="B1129" s="1"/>
      <c r="C1129" s="1"/>
      <c r="D1129" s="1"/>
      <c r="E1129" s="1"/>
      <c r="F1129" s="1"/>
      <c r="G1129" s="1"/>
      <c r="H1129" s="1"/>
      <c r="I1129" s="1"/>
      <c r="J1129" s="1"/>
      <c r="K1129" s="1"/>
      <c r="L1129" s="1"/>
      <c r="M1129" s="1"/>
      <c r="N1129" s="1"/>
      <c r="O1129" s="1"/>
      <c r="P1129" s="1"/>
      <c r="Q1129" s="6"/>
    </row>
    <row r="1130" spans="1:17" x14ac:dyDescent="0.25">
      <c r="A1130" s="4"/>
      <c r="B1130" s="1"/>
      <c r="C1130" s="1"/>
      <c r="D1130" s="1"/>
      <c r="E1130" s="1"/>
      <c r="F1130" s="1"/>
      <c r="G1130" s="1"/>
      <c r="H1130" s="1"/>
      <c r="I1130" s="1"/>
      <c r="J1130" s="1"/>
      <c r="K1130" s="1"/>
      <c r="L1130" s="1"/>
      <c r="M1130" s="1"/>
      <c r="N1130" s="1"/>
      <c r="O1130" s="1"/>
      <c r="P1130" s="1"/>
      <c r="Q1130" s="6"/>
    </row>
    <row r="1131" spans="1:17" x14ac:dyDescent="0.25">
      <c r="A1131" s="4"/>
      <c r="B1131" s="1"/>
      <c r="C1131" s="1"/>
      <c r="D1131" s="1"/>
      <c r="E1131" s="1"/>
      <c r="F1131" s="1"/>
      <c r="G1131" s="1"/>
      <c r="H1131" s="1"/>
      <c r="I1131" s="1"/>
      <c r="J1131" s="1"/>
      <c r="K1131" s="1"/>
      <c r="L1131" s="1"/>
      <c r="M1131" s="1"/>
      <c r="N1131" s="1"/>
      <c r="O1131" s="1"/>
      <c r="P1131" s="1"/>
      <c r="Q1131" s="6"/>
    </row>
    <row r="1132" spans="1:17" x14ac:dyDescent="0.25">
      <c r="A1132" s="4"/>
      <c r="B1132" s="1"/>
      <c r="C1132" s="1"/>
      <c r="D1132" s="1"/>
      <c r="E1132" s="1"/>
      <c r="F1132" s="1"/>
      <c r="G1132" s="1"/>
      <c r="H1132" s="1"/>
      <c r="I1132" s="1"/>
      <c r="J1132" s="1"/>
      <c r="K1132" s="1"/>
      <c r="L1132" s="1"/>
      <c r="M1132" s="1"/>
      <c r="N1132" s="1"/>
      <c r="O1132" s="1"/>
      <c r="P1132" s="1"/>
      <c r="Q1132" s="6"/>
    </row>
    <row r="1133" spans="1:17" x14ac:dyDescent="0.25">
      <c r="A1133" s="4"/>
      <c r="B1133" s="1"/>
      <c r="C1133" s="1"/>
      <c r="D1133" s="1"/>
      <c r="E1133" s="1"/>
      <c r="F1133" s="1"/>
      <c r="G1133" s="1"/>
      <c r="H1133" s="1"/>
      <c r="I1133" s="1"/>
      <c r="J1133" s="1"/>
      <c r="K1133" s="1"/>
      <c r="L1133" s="1"/>
      <c r="M1133" s="1"/>
      <c r="N1133" s="1"/>
      <c r="O1133" s="1"/>
      <c r="P1133" s="1"/>
      <c r="Q1133" s="6"/>
    </row>
    <row r="1134" spans="1:17" x14ac:dyDescent="0.25">
      <c r="A1134" s="4"/>
      <c r="B1134" s="1"/>
      <c r="C1134" s="1"/>
      <c r="D1134" s="1"/>
      <c r="E1134" s="1"/>
      <c r="F1134" s="1"/>
      <c r="G1134" s="1"/>
      <c r="H1134" s="1"/>
      <c r="I1134" s="1"/>
      <c r="J1134" s="1"/>
      <c r="K1134" s="1"/>
      <c r="L1134" s="1"/>
      <c r="M1134" s="1"/>
      <c r="N1134" s="1"/>
      <c r="O1134" s="1"/>
      <c r="P1134" s="1"/>
      <c r="Q1134" s="6"/>
    </row>
    <row r="1135" spans="1:17" x14ac:dyDescent="0.25">
      <c r="A1135" s="4"/>
      <c r="B1135" s="1"/>
      <c r="C1135" s="1"/>
      <c r="D1135" s="1"/>
      <c r="E1135" s="1"/>
      <c r="F1135" s="1"/>
      <c r="G1135" s="1"/>
      <c r="H1135" s="1"/>
      <c r="I1135" s="1"/>
      <c r="J1135" s="1"/>
      <c r="K1135" s="1"/>
      <c r="L1135" s="1"/>
      <c r="M1135" s="1"/>
      <c r="N1135" s="1"/>
      <c r="O1135" s="1"/>
      <c r="P1135" s="1"/>
      <c r="Q1135" s="6"/>
    </row>
    <row r="1136" spans="1:17" x14ac:dyDescent="0.25">
      <c r="A1136" s="4"/>
      <c r="B1136" s="1"/>
      <c r="C1136" s="1"/>
      <c r="D1136" s="1"/>
      <c r="E1136" s="1"/>
      <c r="F1136" s="1"/>
      <c r="G1136" s="1"/>
      <c r="H1136" s="1"/>
      <c r="I1136" s="1"/>
      <c r="J1136" s="1"/>
      <c r="K1136" s="1"/>
      <c r="L1136" s="1"/>
      <c r="M1136" s="1"/>
      <c r="N1136" s="1"/>
      <c r="O1136" s="1"/>
      <c r="P1136" s="1"/>
      <c r="Q1136" s="6"/>
    </row>
    <row r="1137" spans="1:17" x14ac:dyDescent="0.25">
      <c r="A1137" s="4"/>
      <c r="B1137" s="1"/>
      <c r="C1137" s="1"/>
      <c r="D1137" s="1"/>
      <c r="E1137" s="1"/>
      <c r="F1137" s="1"/>
      <c r="G1137" s="1"/>
      <c r="H1137" s="1"/>
      <c r="I1137" s="1"/>
      <c r="J1137" s="1"/>
      <c r="K1137" s="1"/>
      <c r="L1137" s="1"/>
      <c r="M1137" s="1"/>
      <c r="N1137" s="1"/>
      <c r="O1137" s="1"/>
      <c r="P1137" s="1"/>
      <c r="Q1137" s="6"/>
    </row>
    <row r="1138" spans="1:17" x14ac:dyDescent="0.25">
      <c r="A1138" s="4"/>
      <c r="B1138" s="1"/>
      <c r="C1138" s="1"/>
      <c r="D1138" s="1"/>
      <c r="E1138" s="1"/>
      <c r="F1138" s="1"/>
      <c r="G1138" s="1"/>
      <c r="H1138" s="1"/>
      <c r="I1138" s="1"/>
      <c r="J1138" s="1"/>
      <c r="K1138" s="1"/>
      <c r="L1138" s="1"/>
      <c r="M1138" s="1"/>
      <c r="N1138" s="1"/>
      <c r="O1138" s="1"/>
      <c r="P1138" s="1"/>
      <c r="Q1138" s="6"/>
    </row>
    <row r="1139" spans="1:17" x14ac:dyDescent="0.25">
      <c r="A1139" s="4"/>
      <c r="B1139" s="1"/>
      <c r="C1139" s="1"/>
      <c r="D1139" s="1"/>
      <c r="E1139" s="1"/>
      <c r="F1139" s="1"/>
      <c r="G1139" s="1"/>
      <c r="H1139" s="1"/>
      <c r="I1139" s="1"/>
      <c r="J1139" s="1"/>
      <c r="K1139" s="1"/>
      <c r="L1139" s="1"/>
      <c r="M1139" s="1"/>
      <c r="N1139" s="1"/>
      <c r="O1139" s="1"/>
      <c r="P1139" s="1"/>
      <c r="Q1139" s="6"/>
    </row>
    <row r="1140" spans="1:17" x14ac:dyDescent="0.25">
      <c r="A1140" s="4"/>
      <c r="B1140" s="1"/>
      <c r="C1140" s="1"/>
      <c r="D1140" s="1"/>
      <c r="E1140" s="1"/>
      <c r="F1140" s="1"/>
      <c r="G1140" s="1"/>
      <c r="H1140" s="1"/>
      <c r="I1140" s="1"/>
      <c r="J1140" s="1"/>
      <c r="K1140" s="1"/>
      <c r="L1140" s="1"/>
      <c r="M1140" s="1"/>
      <c r="N1140" s="1"/>
      <c r="O1140" s="1"/>
      <c r="P1140" s="1"/>
      <c r="Q1140" s="6"/>
    </row>
    <row r="1141" spans="1:17" x14ac:dyDescent="0.25">
      <c r="A1141" s="4"/>
      <c r="B1141" s="1"/>
      <c r="C1141" s="1"/>
      <c r="D1141" s="1"/>
      <c r="E1141" s="1"/>
      <c r="F1141" s="1"/>
      <c r="G1141" s="1"/>
      <c r="H1141" s="1"/>
      <c r="I1141" s="1"/>
      <c r="J1141" s="1"/>
      <c r="K1141" s="1"/>
      <c r="L1141" s="1"/>
      <c r="M1141" s="1"/>
      <c r="N1141" s="1"/>
      <c r="O1141" s="1"/>
      <c r="P1141" s="1"/>
      <c r="Q1141" s="6"/>
    </row>
    <row r="1142" spans="1:17" x14ac:dyDescent="0.25">
      <c r="A1142" s="4"/>
      <c r="B1142" s="1"/>
      <c r="C1142" s="1"/>
      <c r="D1142" s="1"/>
      <c r="E1142" s="1"/>
      <c r="F1142" s="1"/>
      <c r="G1142" s="1"/>
      <c r="H1142" s="1"/>
      <c r="I1142" s="1"/>
      <c r="J1142" s="1"/>
      <c r="K1142" s="1"/>
      <c r="L1142" s="1"/>
      <c r="M1142" s="1"/>
      <c r="N1142" s="1"/>
      <c r="O1142" s="1"/>
      <c r="P1142" s="1"/>
      <c r="Q1142" s="6"/>
    </row>
    <row r="1143" spans="1:17" x14ac:dyDescent="0.25">
      <c r="A1143" s="4"/>
      <c r="B1143" s="1"/>
      <c r="C1143" s="1"/>
      <c r="D1143" s="1"/>
      <c r="E1143" s="1"/>
      <c r="F1143" s="1"/>
      <c r="G1143" s="1"/>
      <c r="H1143" s="1"/>
      <c r="I1143" s="1"/>
      <c r="J1143" s="1"/>
      <c r="K1143" s="1"/>
      <c r="L1143" s="1"/>
      <c r="M1143" s="1"/>
      <c r="N1143" s="1"/>
      <c r="O1143" s="1"/>
      <c r="P1143" s="1"/>
      <c r="Q1143" s="6"/>
    </row>
    <row r="1144" spans="1:17" x14ac:dyDescent="0.25">
      <c r="A1144" s="4"/>
      <c r="B1144" s="1"/>
      <c r="C1144" s="1"/>
      <c r="D1144" s="1"/>
      <c r="E1144" s="1"/>
      <c r="F1144" s="1"/>
      <c r="G1144" s="1"/>
      <c r="H1144" s="1"/>
      <c r="I1144" s="1"/>
      <c r="J1144" s="1"/>
      <c r="K1144" s="1"/>
      <c r="L1144" s="1"/>
      <c r="M1144" s="1"/>
      <c r="N1144" s="1"/>
      <c r="O1144" s="1"/>
      <c r="P1144" s="1"/>
      <c r="Q1144" s="6"/>
    </row>
    <row r="1145" spans="1:17" x14ac:dyDescent="0.25">
      <c r="A1145" s="4"/>
      <c r="B1145" s="1"/>
      <c r="C1145" s="1"/>
      <c r="D1145" s="1"/>
      <c r="E1145" s="1"/>
      <c r="F1145" s="1"/>
      <c r="G1145" s="1"/>
      <c r="H1145" s="1"/>
      <c r="I1145" s="1"/>
      <c r="J1145" s="1"/>
      <c r="K1145" s="1"/>
      <c r="L1145" s="1"/>
      <c r="M1145" s="1"/>
      <c r="N1145" s="1"/>
      <c r="O1145" s="1"/>
      <c r="P1145" s="1"/>
      <c r="Q1145" s="6"/>
    </row>
    <row r="1146" spans="1:17" x14ac:dyDescent="0.25">
      <c r="A1146" s="4"/>
      <c r="B1146" s="1"/>
      <c r="C1146" s="1"/>
      <c r="D1146" s="1"/>
      <c r="E1146" s="1"/>
      <c r="F1146" s="1"/>
      <c r="G1146" s="1"/>
      <c r="H1146" s="1"/>
      <c r="I1146" s="1"/>
      <c r="J1146" s="1"/>
      <c r="K1146" s="1"/>
      <c r="L1146" s="1"/>
      <c r="M1146" s="1"/>
      <c r="N1146" s="1"/>
      <c r="O1146" s="1"/>
      <c r="P1146" s="1"/>
      <c r="Q1146" s="6"/>
    </row>
    <row r="1147" spans="1:17" x14ac:dyDescent="0.25">
      <c r="A1147" s="4"/>
      <c r="B1147" s="1"/>
      <c r="C1147" s="1"/>
      <c r="D1147" s="1"/>
      <c r="E1147" s="1"/>
      <c r="F1147" s="1"/>
      <c r="G1147" s="1"/>
      <c r="H1147" s="1"/>
      <c r="I1147" s="1"/>
      <c r="J1147" s="1"/>
      <c r="K1147" s="1"/>
      <c r="L1147" s="1"/>
      <c r="M1147" s="1"/>
      <c r="N1147" s="1"/>
      <c r="O1147" s="1"/>
      <c r="P1147" s="1"/>
      <c r="Q1147" s="6"/>
    </row>
    <row r="1148" spans="1:17" x14ac:dyDescent="0.25">
      <c r="A1148" s="4"/>
      <c r="B1148" s="1"/>
      <c r="C1148" s="1"/>
      <c r="D1148" s="1"/>
      <c r="E1148" s="1"/>
      <c r="F1148" s="1"/>
      <c r="G1148" s="1"/>
      <c r="H1148" s="1"/>
      <c r="I1148" s="1"/>
      <c r="J1148" s="1"/>
      <c r="K1148" s="1"/>
      <c r="L1148" s="1"/>
      <c r="M1148" s="1"/>
      <c r="N1148" s="1"/>
      <c r="O1148" s="1"/>
      <c r="P1148" s="1"/>
      <c r="Q1148" s="6"/>
    </row>
    <row r="1149" spans="1:17" x14ac:dyDescent="0.25">
      <c r="A1149" s="4"/>
      <c r="B1149" s="1"/>
      <c r="C1149" s="1"/>
      <c r="D1149" s="1"/>
      <c r="E1149" s="1"/>
      <c r="F1149" s="1"/>
      <c r="G1149" s="1"/>
      <c r="H1149" s="1"/>
      <c r="I1149" s="1"/>
      <c r="J1149" s="1"/>
      <c r="K1149" s="1"/>
      <c r="L1149" s="1"/>
      <c r="M1149" s="1"/>
      <c r="N1149" s="1"/>
      <c r="O1149" s="1"/>
      <c r="P1149" s="1"/>
      <c r="Q1149" s="6"/>
    </row>
    <row r="1150" spans="1:17" x14ac:dyDescent="0.25">
      <c r="A1150" s="4"/>
      <c r="B1150" s="1"/>
      <c r="C1150" s="1"/>
      <c r="D1150" s="1"/>
      <c r="E1150" s="1"/>
      <c r="F1150" s="1"/>
      <c r="G1150" s="1"/>
      <c r="H1150" s="1"/>
      <c r="I1150" s="1"/>
      <c r="J1150" s="1"/>
      <c r="K1150" s="1"/>
      <c r="L1150" s="1"/>
      <c r="M1150" s="1"/>
      <c r="N1150" s="1"/>
      <c r="O1150" s="1"/>
      <c r="P1150" s="1"/>
      <c r="Q1150" s="6"/>
    </row>
    <row r="1151" spans="1:17" x14ac:dyDescent="0.25">
      <c r="A1151" s="4"/>
      <c r="B1151" s="1"/>
      <c r="C1151" s="1"/>
      <c r="D1151" s="1"/>
      <c r="E1151" s="1"/>
      <c r="F1151" s="1"/>
      <c r="G1151" s="1"/>
      <c r="H1151" s="1"/>
      <c r="I1151" s="1"/>
      <c r="J1151" s="1"/>
      <c r="K1151" s="1"/>
      <c r="L1151" s="1"/>
      <c r="M1151" s="1"/>
      <c r="N1151" s="1"/>
      <c r="O1151" s="1"/>
      <c r="P1151" s="1"/>
      <c r="Q1151" s="6"/>
    </row>
    <row r="1152" spans="1:17" x14ac:dyDescent="0.25">
      <c r="A1152" s="4"/>
      <c r="B1152" s="1"/>
      <c r="C1152" s="1"/>
      <c r="D1152" s="1"/>
      <c r="E1152" s="1"/>
      <c r="F1152" s="1"/>
      <c r="G1152" s="1"/>
      <c r="H1152" s="1"/>
      <c r="I1152" s="1"/>
      <c r="J1152" s="1"/>
      <c r="K1152" s="1"/>
      <c r="L1152" s="1"/>
      <c r="M1152" s="1"/>
      <c r="N1152" s="1"/>
      <c r="O1152" s="1"/>
      <c r="P1152" s="1"/>
      <c r="Q1152" s="6"/>
    </row>
    <row r="1153" spans="1:17" x14ac:dyDescent="0.25">
      <c r="A1153" s="4"/>
      <c r="B1153" s="1"/>
      <c r="C1153" s="1"/>
      <c r="D1153" s="1"/>
      <c r="E1153" s="1"/>
      <c r="F1153" s="1"/>
      <c r="G1153" s="1"/>
      <c r="H1153" s="1"/>
      <c r="I1153" s="1"/>
      <c r="J1153" s="1"/>
      <c r="K1153" s="1"/>
      <c r="L1153" s="1"/>
      <c r="M1153" s="1"/>
      <c r="N1153" s="1"/>
      <c r="O1153" s="1"/>
      <c r="P1153" s="1"/>
      <c r="Q1153" s="6"/>
    </row>
    <row r="1154" spans="1:17" x14ac:dyDescent="0.25">
      <c r="A1154" s="4"/>
      <c r="B1154" s="1"/>
      <c r="C1154" s="1"/>
      <c r="D1154" s="1"/>
      <c r="E1154" s="1"/>
      <c r="F1154" s="1"/>
      <c r="G1154" s="1"/>
      <c r="H1154" s="1"/>
      <c r="I1154" s="1"/>
      <c r="J1154" s="1"/>
      <c r="K1154" s="1"/>
      <c r="L1154" s="1"/>
      <c r="M1154" s="1"/>
      <c r="N1154" s="1"/>
      <c r="O1154" s="1"/>
      <c r="P1154" s="1"/>
      <c r="Q1154" s="6"/>
    </row>
    <row r="1155" spans="1:17" x14ac:dyDescent="0.25">
      <c r="A1155" s="4"/>
      <c r="B1155" s="1"/>
      <c r="C1155" s="1"/>
      <c r="D1155" s="1"/>
      <c r="E1155" s="1"/>
      <c r="F1155" s="1"/>
      <c r="G1155" s="1"/>
      <c r="H1155" s="1"/>
      <c r="I1155" s="1"/>
      <c r="J1155" s="1"/>
      <c r="K1155" s="1"/>
      <c r="L1155" s="1"/>
      <c r="M1155" s="1"/>
      <c r="N1155" s="1"/>
      <c r="O1155" s="1"/>
      <c r="P1155" s="1"/>
      <c r="Q1155" s="6"/>
    </row>
    <row r="1156" spans="1:17" x14ac:dyDescent="0.25">
      <c r="A1156" s="4"/>
      <c r="B1156" s="1"/>
      <c r="C1156" s="1"/>
      <c r="D1156" s="1"/>
      <c r="E1156" s="1"/>
      <c r="F1156" s="1"/>
      <c r="G1156" s="1"/>
      <c r="H1156" s="1"/>
      <c r="I1156" s="1"/>
      <c r="J1156" s="1"/>
      <c r="K1156" s="1"/>
      <c r="L1156" s="1"/>
      <c r="M1156" s="1"/>
      <c r="N1156" s="1"/>
      <c r="O1156" s="1"/>
      <c r="P1156" s="1"/>
      <c r="Q1156" s="6"/>
    </row>
    <row r="1157" spans="1:17" x14ac:dyDescent="0.25">
      <c r="A1157" s="4"/>
      <c r="B1157" s="1"/>
      <c r="C1157" s="1"/>
      <c r="D1157" s="1"/>
      <c r="E1157" s="1"/>
      <c r="F1157" s="1"/>
      <c r="G1157" s="1"/>
      <c r="H1157" s="1"/>
      <c r="I1157" s="1"/>
      <c r="J1157" s="1"/>
      <c r="K1157" s="1"/>
      <c r="L1157" s="1"/>
      <c r="M1157" s="1"/>
      <c r="N1157" s="1"/>
      <c r="O1157" s="1"/>
      <c r="P1157" s="1"/>
      <c r="Q1157" s="6"/>
    </row>
    <row r="1158" spans="1:17" x14ac:dyDescent="0.25">
      <c r="A1158" s="4"/>
      <c r="B1158" s="1"/>
      <c r="C1158" s="1"/>
      <c r="D1158" s="1"/>
      <c r="E1158" s="1"/>
      <c r="F1158" s="1"/>
      <c r="G1158" s="1"/>
      <c r="H1158" s="1"/>
      <c r="I1158" s="1"/>
      <c r="J1158" s="1"/>
      <c r="K1158" s="1"/>
      <c r="L1158" s="1"/>
      <c r="M1158" s="1"/>
      <c r="N1158" s="1"/>
      <c r="O1158" s="1"/>
      <c r="P1158" s="1"/>
      <c r="Q1158" s="6"/>
    </row>
    <row r="1159" spans="1:17" x14ac:dyDescent="0.25">
      <c r="A1159" s="4"/>
      <c r="B1159" s="1"/>
      <c r="C1159" s="1"/>
      <c r="D1159" s="1"/>
      <c r="E1159" s="1"/>
      <c r="F1159" s="1"/>
      <c r="G1159" s="1"/>
      <c r="H1159" s="1"/>
      <c r="I1159" s="1"/>
      <c r="J1159" s="1"/>
      <c r="K1159" s="1"/>
      <c r="L1159" s="1"/>
      <c r="M1159" s="1"/>
      <c r="N1159" s="1"/>
      <c r="O1159" s="1"/>
      <c r="P1159" s="1"/>
      <c r="Q1159" s="6"/>
    </row>
    <row r="1160" spans="1:17" x14ac:dyDescent="0.25">
      <c r="A1160" s="4"/>
      <c r="B1160" s="1"/>
      <c r="C1160" s="1"/>
      <c r="D1160" s="1"/>
      <c r="E1160" s="1"/>
      <c r="F1160" s="1"/>
      <c r="G1160" s="1"/>
      <c r="H1160" s="1"/>
      <c r="I1160" s="1"/>
      <c r="J1160" s="1"/>
      <c r="K1160" s="1"/>
      <c r="L1160" s="1"/>
      <c r="M1160" s="1"/>
      <c r="N1160" s="1"/>
      <c r="O1160" s="1"/>
      <c r="P1160" s="1"/>
      <c r="Q1160" s="6"/>
    </row>
    <row r="1161" spans="1:17" x14ac:dyDescent="0.25">
      <c r="A1161" s="4"/>
      <c r="B1161" s="1"/>
      <c r="C1161" s="1"/>
      <c r="D1161" s="1"/>
      <c r="E1161" s="1"/>
      <c r="F1161" s="1"/>
      <c r="G1161" s="1"/>
      <c r="H1161" s="1"/>
      <c r="I1161" s="1"/>
      <c r="J1161" s="1"/>
      <c r="K1161" s="1"/>
      <c r="L1161" s="1"/>
      <c r="M1161" s="1"/>
      <c r="N1161" s="1"/>
      <c r="O1161" s="1"/>
      <c r="P1161" s="1"/>
      <c r="Q1161" s="6"/>
    </row>
    <row r="1162" spans="1:17" x14ac:dyDescent="0.25">
      <c r="A1162" s="4"/>
      <c r="B1162" s="1"/>
      <c r="C1162" s="1"/>
      <c r="D1162" s="1"/>
      <c r="E1162" s="1"/>
      <c r="F1162" s="1"/>
      <c r="G1162" s="1"/>
      <c r="H1162" s="1"/>
      <c r="I1162" s="1"/>
      <c r="J1162" s="1"/>
      <c r="K1162" s="1"/>
      <c r="L1162" s="1"/>
      <c r="M1162" s="1"/>
      <c r="N1162" s="1"/>
      <c r="O1162" s="1"/>
      <c r="P1162" s="1"/>
      <c r="Q1162" s="6"/>
    </row>
    <row r="1163" spans="1:17" x14ac:dyDescent="0.25">
      <c r="A1163" s="4"/>
      <c r="B1163" s="1"/>
      <c r="C1163" s="1"/>
      <c r="D1163" s="1"/>
      <c r="E1163" s="1"/>
      <c r="F1163" s="1"/>
      <c r="G1163" s="1"/>
      <c r="H1163" s="1"/>
      <c r="I1163" s="1"/>
      <c r="J1163" s="1"/>
      <c r="K1163" s="1"/>
      <c r="L1163" s="1"/>
      <c r="M1163" s="1"/>
      <c r="N1163" s="1"/>
      <c r="O1163" s="1"/>
      <c r="P1163" s="1"/>
      <c r="Q1163" s="6"/>
    </row>
    <row r="1164" spans="1:17" x14ac:dyDescent="0.25">
      <c r="A1164" s="4"/>
      <c r="B1164" s="1"/>
      <c r="C1164" s="1"/>
      <c r="D1164" s="1"/>
      <c r="E1164" s="1"/>
      <c r="F1164" s="1"/>
      <c r="G1164" s="1"/>
      <c r="H1164" s="1"/>
      <c r="I1164" s="1"/>
      <c r="J1164" s="1"/>
      <c r="K1164" s="1"/>
      <c r="L1164" s="1"/>
      <c r="M1164" s="1"/>
      <c r="N1164" s="1"/>
      <c r="O1164" s="1"/>
      <c r="P1164" s="1"/>
      <c r="Q1164" s="6"/>
    </row>
    <row r="1165" spans="1:17" x14ac:dyDescent="0.25">
      <c r="A1165" s="4"/>
      <c r="B1165" s="1"/>
      <c r="C1165" s="1"/>
      <c r="D1165" s="1"/>
      <c r="E1165" s="1"/>
      <c r="F1165" s="1"/>
      <c r="G1165" s="1"/>
      <c r="H1165" s="1"/>
      <c r="I1165" s="1"/>
      <c r="J1165" s="1"/>
      <c r="K1165" s="1"/>
      <c r="L1165" s="1"/>
      <c r="M1165" s="1"/>
      <c r="N1165" s="1"/>
      <c r="O1165" s="1"/>
      <c r="P1165" s="1"/>
      <c r="Q1165" s="6"/>
    </row>
    <row r="1166" spans="1:17" x14ac:dyDescent="0.25">
      <c r="A1166" s="4"/>
      <c r="B1166" s="1"/>
      <c r="C1166" s="1"/>
      <c r="D1166" s="1"/>
      <c r="E1166" s="1"/>
      <c r="F1166" s="1"/>
      <c r="G1166" s="1"/>
      <c r="H1166" s="1"/>
      <c r="I1166" s="1"/>
      <c r="J1166" s="1"/>
      <c r="K1166" s="1"/>
      <c r="L1166" s="1"/>
      <c r="M1166" s="1"/>
      <c r="N1166" s="1"/>
      <c r="O1166" s="1"/>
      <c r="P1166" s="1"/>
      <c r="Q1166" s="6"/>
    </row>
    <row r="1167" spans="1:17" x14ac:dyDescent="0.25">
      <c r="A1167" s="4"/>
      <c r="B1167" s="1"/>
      <c r="C1167" s="1"/>
      <c r="D1167" s="1"/>
      <c r="E1167" s="1"/>
      <c r="F1167" s="1"/>
      <c r="G1167" s="1"/>
      <c r="H1167" s="1"/>
      <c r="I1167" s="1"/>
      <c r="J1167" s="1"/>
      <c r="K1167" s="1"/>
      <c r="L1167" s="1"/>
      <c r="M1167" s="1"/>
      <c r="N1167" s="1"/>
      <c r="O1167" s="1"/>
      <c r="P1167" s="1"/>
      <c r="Q1167" s="6"/>
    </row>
    <row r="1168" spans="1:17" x14ac:dyDescent="0.25">
      <c r="A1168" s="4"/>
      <c r="B1168" s="1"/>
      <c r="C1168" s="1"/>
      <c r="D1168" s="1"/>
      <c r="E1168" s="1"/>
      <c r="F1168" s="1"/>
      <c r="G1168" s="1"/>
      <c r="H1168" s="1"/>
      <c r="I1168" s="1"/>
      <c r="J1168" s="1"/>
      <c r="K1168" s="1"/>
      <c r="L1168" s="1"/>
      <c r="M1168" s="1"/>
      <c r="N1168" s="1"/>
      <c r="O1168" s="1"/>
      <c r="P1168" s="1"/>
      <c r="Q1168" s="6"/>
    </row>
    <row r="1169" spans="1:17" x14ac:dyDescent="0.25">
      <c r="A1169" s="4"/>
      <c r="B1169" s="1"/>
      <c r="C1169" s="1"/>
      <c r="D1169" s="1"/>
      <c r="E1169" s="1"/>
      <c r="F1169" s="1"/>
      <c r="G1169" s="1"/>
      <c r="H1169" s="1"/>
      <c r="I1169" s="1"/>
      <c r="J1169" s="1"/>
      <c r="K1169" s="1"/>
      <c r="L1169" s="1"/>
      <c r="M1169" s="1"/>
      <c r="N1169" s="1"/>
      <c r="O1169" s="1"/>
      <c r="P1169" s="1"/>
      <c r="Q1169" s="6"/>
    </row>
    <row r="1170" spans="1:17" x14ac:dyDescent="0.25">
      <c r="A1170" s="4"/>
      <c r="B1170" s="1"/>
      <c r="C1170" s="1"/>
      <c r="D1170" s="1"/>
      <c r="E1170" s="1"/>
      <c r="F1170" s="1"/>
      <c r="G1170" s="1"/>
      <c r="H1170" s="1"/>
      <c r="I1170" s="1"/>
      <c r="J1170" s="1"/>
      <c r="K1170" s="1"/>
      <c r="L1170" s="1"/>
      <c r="M1170" s="1"/>
      <c r="N1170" s="1"/>
      <c r="O1170" s="1"/>
      <c r="P1170" s="1"/>
      <c r="Q1170" s="6"/>
    </row>
    <row r="1171" spans="1:17" x14ac:dyDescent="0.25">
      <c r="A1171" s="4"/>
      <c r="B1171" s="1"/>
      <c r="C1171" s="1"/>
      <c r="D1171" s="1"/>
      <c r="E1171" s="1"/>
      <c r="F1171" s="1"/>
      <c r="G1171" s="1"/>
      <c r="H1171" s="1"/>
      <c r="I1171" s="1"/>
      <c r="J1171" s="1"/>
      <c r="K1171" s="1"/>
      <c r="L1171" s="1"/>
      <c r="M1171" s="1"/>
      <c r="N1171" s="1"/>
      <c r="O1171" s="1"/>
      <c r="P1171" s="1"/>
      <c r="Q1171" s="6"/>
    </row>
    <row r="1172" spans="1:17" x14ac:dyDescent="0.25">
      <c r="A1172" s="4"/>
      <c r="B1172" s="1"/>
      <c r="C1172" s="1"/>
      <c r="D1172" s="1"/>
      <c r="E1172" s="1"/>
      <c r="F1172" s="1"/>
      <c r="G1172" s="1"/>
      <c r="H1172" s="1"/>
      <c r="I1172" s="1"/>
      <c r="J1172" s="1"/>
      <c r="K1172" s="1"/>
      <c r="L1172" s="1"/>
      <c r="M1172" s="1"/>
      <c r="N1172" s="1"/>
      <c r="O1172" s="1"/>
      <c r="P1172" s="1"/>
      <c r="Q1172" s="6"/>
    </row>
    <row r="1173" spans="1:17" x14ac:dyDescent="0.25">
      <c r="A1173" s="4"/>
      <c r="B1173" s="1"/>
      <c r="C1173" s="1"/>
      <c r="D1173" s="1"/>
      <c r="E1173" s="1"/>
      <c r="F1173" s="1"/>
      <c r="G1173" s="1"/>
      <c r="H1173" s="1"/>
      <c r="I1173" s="1"/>
      <c r="J1173" s="1"/>
      <c r="K1173" s="1"/>
      <c r="L1173" s="1"/>
      <c r="M1173" s="1"/>
      <c r="N1173" s="1"/>
      <c r="O1173" s="1"/>
      <c r="P1173" s="1"/>
      <c r="Q1173" s="6"/>
    </row>
    <row r="1174" spans="1:17" x14ac:dyDescent="0.25">
      <c r="A1174" s="4"/>
      <c r="B1174" s="1"/>
      <c r="C1174" s="1"/>
      <c r="D1174" s="1"/>
      <c r="E1174" s="1"/>
      <c r="F1174" s="1"/>
      <c r="G1174" s="1"/>
      <c r="H1174" s="1"/>
      <c r="I1174" s="1"/>
      <c r="J1174" s="1"/>
      <c r="K1174" s="1"/>
      <c r="L1174" s="1"/>
      <c r="M1174" s="1"/>
      <c r="N1174" s="1"/>
      <c r="O1174" s="1"/>
      <c r="P1174" s="1"/>
      <c r="Q1174" s="6"/>
    </row>
    <row r="1175" spans="1:17" x14ac:dyDescent="0.25">
      <c r="A1175" s="4"/>
      <c r="B1175" s="1"/>
      <c r="C1175" s="1"/>
      <c r="D1175" s="1"/>
      <c r="E1175" s="1"/>
      <c r="F1175" s="1"/>
      <c r="G1175" s="1"/>
      <c r="H1175" s="1"/>
      <c r="I1175" s="1"/>
      <c r="J1175" s="1"/>
      <c r="K1175" s="1"/>
      <c r="L1175" s="1"/>
      <c r="M1175" s="1"/>
      <c r="N1175" s="1"/>
      <c r="O1175" s="1"/>
      <c r="P1175" s="1"/>
      <c r="Q1175" s="6"/>
    </row>
    <row r="1176" spans="1:17" x14ac:dyDescent="0.25">
      <c r="A1176" s="4"/>
      <c r="B1176" s="1"/>
      <c r="C1176" s="1"/>
      <c r="D1176" s="1"/>
      <c r="E1176" s="1"/>
      <c r="F1176" s="1"/>
      <c r="G1176" s="1"/>
      <c r="H1176" s="1"/>
      <c r="I1176" s="1"/>
      <c r="J1176" s="1"/>
      <c r="K1176" s="1"/>
      <c r="L1176" s="1"/>
      <c r="M1176" s="1"/>
      <c r="N1176" s="1"/>
      <c r="O1176" s="1"/>
      <c r="P1176" s="1"/>
      <c r="Q1176" s="6"/>
    </row>
    <row r="1177" spans="1:17" x14ac:dyDescent="0.25">
      <c r="A1177" s="4"/>
      <c r="B1177" s="1"/>
      <c r="C1177" s="1"/>
      <c r="D1177" s="1"/>
      <c r="E1177" s="1"/>
      <c r="F1177" s="1"/>
      <c r="G1177" s="1"/>
      <c r="H1177" s="1"/>
      <c r="I1177" s="1"/>
      <c r="J1177" s="1"/>
      <c r="K1177" s="1"/>
      <c r="L1177" s="1"/>
      <c r="M1177" s="1"/>
      <c r="N1177" s="1"/>
      <c r="O1177" s="1"/>
      <c r="P1177" s="1"/>
      <c r="Q1177" s="6"/>
    </row>
    <row r="1178" spans="1:17" x14ac:dyDescent="0.25">
      <c r="A1178" s="4"/>
      <c r="B1178" s="1"/>
      <c r="C1178" s="1"/>
      <c r="D1178" s="1"/>
      <c r="E1178" s="1"/>
      <c r="F1178" s="1"/>
      <c r="G1178" s="1"/>
      <c r="H1178" s="1"/>
      <c r="I1178" s="1"/>
      <c r="J1178" s="1"/>
      <c r="K1178" s="1"/>
      <c r="L1178" s="1"/>
      <c r="M1178" s="1"/>
      <c r="N1178" s="1"/>
      <c r="O1178" s="1"/>
      <c r="P1178" s="1"/>
      <c r="Q1178" s="6"/>
    </row>
    <row r="1179" spans="1:17" x14ac:dyDescent="0.25">
      <c r="A1179" s="4"/>
      <c r="B1179" s="1"/>
      <c r="C1179" s="1"/>
      <c r="D1179" s="1"/>
      <c r="E1179" s="1"/>
      <c r="F1179" s="1"/>
      <c r="G1179" s="1"/>
      <c r="H1179" s="1"/>
      <c r="I1179" s="1"/>
      <c r="J1179" s="1"/>
      <c r="K1179" s="1"/>
      <c r="L1179" s="1"/>
      <c r="M1179" s="1"/>
      <c r="N1179" s="1"/>
      <c r="O1179" s="1"/>
      <c r="P1179" s="1"/>
      <c r="Q1179" s="6"/>
    </row>
    <row r="1180" spans="1:17" x14ac:dyDescent="0.25">
      <c r="A1180" s="4"/>
      <c r="B1180" s="1"/>
      <c r="C1180" s="1"/>
      <c r="D1180" s="1"/>
      <c r="E1180" s="1"/>
      <c r="F1180" s="1"/>
      <c r="G1180" s="1"/>
      <c r="H1180" s="1"/>
      <c r="I1180" s="1"/>
      <c r="J1180" s="1"/>
      <c r="K1180" s="1"/>
      <c r="L1180" s="1"/>
      <c r="M1180" s="1"/>
      <c r="N1180" s="1"/>
      <c r="O1180" s="1"/>
      <c r="P1180" s="1"/>
      <c r="Q1180" s="6"/>
    </row>
    <row r="1181" spans="1:17" x14ac:dyDescent="0.25">
      <c r="A1181" s="4"/>
      <c r="B1181" s="1"/>
      <c r="C1181" s="1"/>
      <c r="D1181" s="1"/>
      <c r="E1181" s="1"/>
      <c r="F1181" s="1"/>
      <c r="G1181" s="1"/>
      <c r="H1181" s="1"/>
      <c r="I1181" s="1"/>
      <c r="J1181" s="1"/>
      <c r="K1181" s="1"/>
      <c r="L1181" s="1"/>
      <c r="M1181" s="1"/>
      <c r="N1181" s="1"/>
      <c r="O1181" s="1"/>
      <c r="P1181" s="1"/>
      <c r="Q1181" s="6"/>
    </row>
    <row r="1182" spans="1:17" x14ac:dyDescent="0.25">
      <c r="A1182" s="4"/>
      <c r="B1182" s="1"/>
      <c r="C1182" s="1"/>
      <c r="D1182" s="1"/>
      <c r="E1182" s="1"/>
      <c r="F1182" s="1"/>
      <c r="G1182" s="1"/>
      <c r="H1182" s="1"/>
      <c r="I1182" s="1"/>
      <c r="J1182" s="1"/>
      <c r="K1182" s="1"/>
      <c r="L1182" s="1"/>
      <c r="M1182" s="1"/>
      <c r="N1182" s="1"/>
      <c r="O1182" s="1"/>
      <c r="P1182" s="1"/>
      <c r="Q1182" s="6"/>
    </row>
    <row r="1183" spans="1:17" x14ac:dyDescent="0.25">
      <c r="A1183" s="4"/>
      <c r="B1183" s="1"/>
      <c r="C1183" s="1"/>
      <c r="D1183" s="1"/>
      <c r="E1183" s="1"/>
      <c r="F1183" s="1"/>
      <c r="G1183" s="1"/>
      <c r="H1183" s="1"/>
      <c r="I1183" s="1"/>
      <c r="J1183" s="1"/>
      <c r="K1183" s="1"/>
      <c r="L1183" s="1"/>
      <c r="M1183" s="1"/>
      <c r="N1183" s="1"/>
      <c r="O1183" s="1"/>
      <c r="P1183" s="1"/>
      <c r="Q1183" s="6"/>
    </row>
    <row r="1184" spans="1:17" x14ac:dyDescent="0.25">
      <c r="A1184" s="4"/>
      <c r="B1184" s="1"/>
      <c r="C1184" s="1"/>
      <c r="D1184" s="1"/>
      <c r="E1184" s="1"/>
      <c r="F1184" s="1"/>
      <c r="G1184" s="1"/>
      <c r="H1184" s="1"/>
      <c r="I1184" s="1"/>
      <c r="J1184" s="1"/>
      <c r="K1184" s="1"/>
      <c r="L1184" s="1"/>
      <c r="M1184" s="1"/>
      <c r="N1184" s="1"/>
      <c r="O1184" s="1"/>
      <c r="P1184" s="1"/>
      <c r="Q1184" s="6"/>
    </row>
    <row r="1185" spans="1:17" x14ac:dyDescent="0.25">
      <c r="A1185" s="4"/>
      <c r="B1185" s="1"/>
      <c r="C1185" s="1"/>
      <c r="D1185" s="1"/>
      <c r="E1185" s="1"/>
      <c r="F1185" s="1"/>
      <c r="G1185" s="1"/>
      <c r="H1185" s="1"/>
      <c r="I1185" s="1"/>
      <c r="J1185" s="1"/>
      <c r="K1185" s="1"/>
      <c r="L1185" s="1"/>
      <c r="M1185" s="1"/>
      <c r="N1185" s="1"/>
      <c r="O1185" s="1"/>
      <c r="P1185" s="1"/>
      <c r="Q1185" s="6"/>
    </row>
    <row r="1186" spans="1:17" x14ac:dyDescent="0.25">
      <c r="A1186" s="4"/>
      <c r="B1186" s="1"/>
      <c r="C1186" s="1"/>
      <c r="D1186" s="1"/>
      <c r="E1186" s="1"/>
      <c r="F1186" s="1"/>
      <c r="G1186" s="1"/>
      <c r="H1186" s="1"/>
      <c r="I1186" s="1"/>
      <c r="J1186" s="1"/>
      <c r="K1186" s="1"/>
      <c r="L1186" s="1"/>
      <c r="M1186" s="1"/>
      <c r="N1186" s="1"/>
      <c r="O1186" s="1"/>
      <c r="P1186" s="1"/>
      <c r="Q1186" s="6"/>
    </row>
    <row r="1187" spans="1:17" x14ac:dyDescent="0.25">
      <c r="A1187" s="4"/>
      <c r="B1187" s="1"/>
      <c r="C1187" s="1"/>
      <c r="D1187" s="1"/>
      <c r="E1187" s="1"/>
      <c r="F1187" s="1"/>
      <c r="G1187" s="1"/>
      <c r="H1187" s="1"/>
      <c r="I1187" s="1"/>
      <c r="J1187" s="1"/>
      <c r="K1187" s="1"/>
      <c r="L1187" s="1"/>
      <c r="M1187" s="1"/>
      <c r="N1187" s="1"/>
      <c r="O1187" s="1"/>
      <c r="P1187" s="1"/>
      <c r="Q1187" s="6"/>
    </row>
    <row r="1188" spans="1:17" x14ac:dyDescent="0.25">
      <c r="A1188" s="4"/>
      <c r="B1188" s="1"/>
      <c r="C1188" s="1"/>
      <c r="D1188" s="1"/>
      <c r="E1188" s="1"/>
      <c r="F1188" s="1"/>
      <c r="G1188" s="1"/>
      <c r="H1188" s="1"/>
      <c r="I1188" s="1"/>
      <c r="J1188" s="1"/>
      <c r="K1188" s="1"/>
      <c r="L1188" s="1"/>
      <c r="M1188" s="1"/>
      <c r="N1188" s="1"/>
      <c r="O1188" s="1"/>
      <c r="P1188" s="1"/>
      <c r="Q1188" s="6"/>
    </row>
    <row r="1189" spans="1:17" x14ac:dyDescent="0.25">
      <c r="A1189" s="4"/>
      <c r="B1189" s="1"/>
      <c r="C1189" s="1"/>
      <c r="D1189" s="1"/>
      <c r="E1189" s="1"/>
      <c r="F1189" s="1"/>
      <c r="G1189" s="1"/>
      <c r="H1189" s="1"/>
      <c r="I1189" s="1"/>
      <c r="J1189" s="1"/>
      <c r="K1189" s="1"/>
      <c r="L1189" s="1"/>
      <c r="M1189" s="1"/>
      <c r="N1189" s="1"/>
      <c r="O1189" s="1"/>
      <c r="P1189" s="1"/>
      <c r="Q1189" s="6"/>
    </row>
    <row r="1190" spans="1:17" x14ac:dyDescent="0.25">
      <c r="A1190" s="4"/>
      <c r="B1190" s="1"/>
      <c r="C1190" s="1"/>
      <c r="D1190" s="1"/>
      <c r="E1190" s="1"/>
      <c r="F1190" s="1"/>
      <c r="G1190" s="1"/>
      <c r="H1190" s="1"/>
      <c r="I1190" s="1"/>
      <c r="J1190" s="1"/>
      <c r="K1190" s="1"/>
      <c r="L1190" s="1"/>
      <c r="M1190" s="1"/>
      <c r="N1190" s="1"/>
      <c r="O1190" s="1"/>
      <c r="P1190" s="1"/>
      <c r="Q1190" s="6"/>
    </row>
    <row r="1191" spans="1:17" x14ac:dyDescent="0.25">
      <c r="A1191" s="4"/>
      <c r="B1191" s="1"/>
      <c r="C1191" s="1"/>
      <c r="D1191" s="1"/>
      <c r="E1191" s="1"/>
      <c r="F1191" s="1"/>
      <c r="G1191" s="1"/>
      <c r="H1191" s="1"/>
      <c r="I1191" s="1"/>
      <c r="J1191" s="1"/>
      <c r="K1191" s="1"/>
      <c r="L1191" s="1"/>
      <c r="M1191" s="1"/>
      <c r="N1191" s="1"/>
      <c r="O1191" s="1"/>
      <c r="P1191" s="1"/>
      <c r="Q1191" s="6"/>
    </row>
    <row r="1192" spans="1:17" x14ac:dyDescent="0.25">
      <c r="A1192" s="4"/>
      <c r="B1192" s="1"/>
      <c r="C1192" s="1"/>
      <c r="D1192" s="1"/>
      <c r="E1192" s="1"/>
      <c r="F1192" s="1"/>
      <c r="G1192" s="1"/>
      <c r="H1192" s="1"/>
      <c r="I1192" s="1"/>
      <c r="J1192" s="1"/>
      <c r="K1192" s="1"/>
      <c r="L1192" s="1"/>
      <c r="M1192" s="1"/>
      <c r="N1192" s="1"/>
      <c r="O1192" s="1"/>
      <c r="P1192" s="1"/>
      <c r="Q1192" s="6"/>
    </row>
    <row r="1193" spans="1:17" x14ac:dyDescent="0.25">
      <c r="A1193" s="4"/>
      <c r="B1193" s="1"/>
      <c r="C1193" s="1"/>
      <c r="D1193" s="1"/>
      <c r="E1193" s="1"/>
      <c r="F1193" s="1"/>
      <c r="G1193" s="1"/>
      <c r="H1193" s="1"/>
      <c r="I1193" s="1"/>
      <c r="J1193" s="1"/>
      <c r="K1193" s="1"/>
      <c r="L1193" s="1"/>
      <c r="M1193" s="1"/>
      <c r="N1193" s="1"/>
      <c r="O1193" s="1"/>
      <c r="P1193" s="1"/>
      <c r="Q1193" s="6"/>
    </row>
    <row r="1194" spans="1:17" x14ac:dyDescent="0.25">
      <c r="A1194" s="4"/>
      <c r="B1194" s="1"/>
      <c r="C1194" s="1"/>
      <c r="D1194" s="1"/>
      <c r="E1194" s="1"/>
      <c r="F1194" s="1"/>
      <c r="G1194" s="1"/>
      <c r="H1194" s="1"/>
      <c r="I1194" s="1"/>
      <c r="J1194" s="1"/>
      <c r="K1194" s="1"/>
      <c r="L1194" s="1"/>
      <c r="M1194" s="1"/>
      <c r="N1194" s="1"/>
      <c r="O1194" s="1"/>
      <c r="P1194" s="1"/>
      <c r="Q1194" s="6"/>
    </row>
    <row r="1195" spans="1:17" x14ac:dyDescent="0.25">
      <c r="A1195" s="4"/>
      <c r="B1195" s="1"/>
      <c r="C1195" s="1"/>
      <c r="D1195" s="1"/>
      <c r="E1195" s="1"/>
      <c r="F1195" s="1"/>
      <c r="G1195" s="1"/>
      <c r="H1195" s="1"/>
      <c r="I1195" s="1"/>
      <c r="J1195" s="1"/>
      <c r="K1195" s="1"/>
      <c r="L1195" s="1"/>
      <c r="M1195" s="1"/>
      <c r="N1195" s="1"/>
      <c r="O1195" s="1"/>
      <c r="P1195" s="1"/>
      <c r="Q1195" s="6"/>
    </row>
    <row r="1196" spans="1:17" x14ac:dyDescent="0.25">
      <c r="A1196" s="4"/>
      <c r="B1196" s="1"/>
      <c r="C1196" s="1"/>
      <c r="D1196" s="1"/>
      <c r="E1196" s="1"/>
      <c r="F1196" s="1"/>
      <c r="G1196" s="1"/>
      <c r="H1196" s="1"/>
      <c r="I1196" s="1"/>
      <c r="J1196" s="1"/>
      <c r="K1196" s="1"/>
      <c r="L1196" s="1"/>
      <c r="M1196" s="1"/>
      <c r="N1196" s="1"/>
      <c r="O1196" s="1"/>
      <c r="P1196" s="1"/>
      <c r="Q1196" s="6"/>
    </row>
    <row r="1197" spans="1:17" x14ac:dyDescent="0.25">
      <c r="A1197" s="4"/>
      <c r="B1197" s="1"/>
      <c r="C1197" s="1"/>
      <c r="D1197" s="1"/>
      <c r="E1197" s="1"/>
      <c r="F1197" s="1"/>
      <c r="G1197" s="1"/>
      <c r="H1197" s="1"/>
      <c r="I1197" s="1"/>
      <c r="J1197" s="1"/>
      <c r="K1197" s="1"/>
      <c r="L1197" s="1"/>
      <c r="M1197" s="1"/>
      <c r="N1197" s="1"/>
      <c r="O1197" s="1"/>
      <c r="P1197" s="1"/>
      <c r="Q1197" s="6"/>
    </row>
    <row r="1198" spans="1:17" x14ac:dyDescent="0.25">
      <c r="A1198" s="4"/>
      <c r="B1198" s="1"/>
      <c r="C1198" s="1"/>
      <c r="D1198" s="1"/>
      <c r="E1198" s="1"/>
      <c r="F1198" s="1"/>
      <c r="G1198" s="1"/>
      <c r="H1198" s="1"/>
      <c r="I1198" s="1"/>
      <c r="J1198" s="1"/>
      <c r="K1198" s="1"/>
      <c r="L1198" s="1"/>
      <c r="M1198" s="1"/>
      <c r="N1198" s="1"/>
      <c r="O1198" s="1"/>
      <c r="P1198" s="1"/>
      <c r="Q1198" s="6"/>
    </row>
    <row r="1199" spans="1:17" x14ac:dyDescent="0.25">
      <c r="A1199" s="4"/>
      <c r="B1199" s="1"/>
      <c r="C1199" s="1"/>
      <c r="D1199" s="1"/>
      <c r="E1199" s="1"/>
      <c r="F1199" s="1"/>
      <c r="G1199" s="1"/>
      <c r="H1199" s="1"/>
      <c r="I1199" s="1"/>
      <c r="J1199" s="1"/>
      <c r="K1199" s="1"/>
      <c r="L1199" s="1"/>
      <c r="M1199" s="1"/>
      <c r="N1199" s="1"/>
      <c r="O1199" s="1"/>
      <c r="P1199" s="1"/>
      <c r="Q1199" s="6"/>
    </row>
    <row r="1200" spans="1:17" x14ac:dyDescent="0.25">
      <c r="A1200" s="4"/>
      <c r="B1200" s="1"/>
      <c r="C1200" s="1"/>
      <c r="D1200" s="1"/>
      <c r="E1200" s="1"/>
      <c r="F1200" s="1"/>
      <c r="G1200" s="1"/>
      <c r="H1200" s="1"/>
      <c r="I1200" s="1"/>
      <c r="J1200" s="1"/>
      <c r="K1200" s="1"/>
      <c r="L1200" s="1"/>
      <c r="M1200" s="1"/>
      <c r="N1200" s="1"/>
      <c r="O1200" s="1"/>
      <c r="P1200" s="1"/>
      <c r="Q1200" s="6"/>
    </row>
    <row r="1201" spans="1:17" x14ac:dyDescent="0.25">
      <c r="A1201" s="4"/>
      <c r="B1201" s="1"/>
      <c r="C1201" s="1"/>
      <c r="D1201" s="1"/>
      <c r="E1201" s="1"/>
      <c r="F1201" s="1"/>
      <c r="G1201" s="1"/>
      <c r="H1201" s="1"/>
      <c r="I1201" s="1"/>
      <c r="J1201" s="1"/>
      <c r="K1201" s="1"/>
      <c r="L1201" s="1"/>
      <c r="M1201" s="1"/>
      <c r="N1201" s="1"/>
      <c r="O1201" s="1"/>
      <c r="P1201" s="1"/>
      <c r="Q1201" s="6"/>
    </row>
    <row r="1202" spans="1:17" x14ac:dyDescent="0.25">
      <c r="A1202" s="4"/>
      <c r="B1202" s="1"/>
      <c r="C1202" s="1"/>
      <c r="D1202" s="1"/>
      <c r="E1202" s="1"/>
      <c r="F1202" s="1"/>
      <c r="G1202" s="1"/>
      <c r="H1202" s="1"/>
      <c r="I1202" s="1"/>
      <c r="J1202" s="1"/>
      <c r="K1202" s="1"/>
      <c r="L1202" s="1"/>
      <c r="M1202" s="1"/>
      <c r="N1202" s="1"/>
      <c r="O1202" s="1"/>
      <c r="P1202" s="1"/>
      <c r="Q1202" s="6"/>
    </row>
    <row r="1203" spans="1:17" x14ac:dyDescent="0.25">
      <c r="A1203" s="4"/>
      <c r="B1203" s="1"/>
      <c r="C1203" s="1"/>
      <c r="D1203" s="1"/>
      <c r="E1203" s="1"/>
      <c r="F1203" s="1"/>
      <c r="G1203" s="1"/>
      <c r="H1203" s="1"/>
      <c r="I1203" s="1"/>
      <c r="J1203" s="1"/>
      <c r="K1203" s="1"/>
      <c r="L1203" s="1"/>
      <c r="M1203" s="1"/>
      <c r="N1203" s="1"/>
      <c r="O1203" s="1"/>
      <c r="P1203" s="1"/>
      <c r="Q1203" s="6"/>
    </row>
    <row r="1204" spans="1:17" x14ac:dyDescent="0.25">
      <c r="A1204" s="4"/>
      <c r="B1204" s="1"/>
      <c r="C1204" s="1"/>
      <c r="D1204" s="1"/>
      <c r="E1204" s="1"/>
      <c r="F1204" s="1"/>
      <c r="G1204" s="1"/>
      <c r="H1204" s="1"/>
      <c r="I1204" s="1"/>
      <c r="J1204" s="1"/>
      <c r="K1204" s="1"/>
      <c r="L1204" s="1"/>
      <c r="M1204" s="1"/>
      <c r="N1204" s="1"/>
      <c r="O1204" s="1"/>
      <c r="P1204" s="1"/>
      <c r="Q1204" s="6"/>
    </row>
    <row r="1205" spans="1:17" x14ac:dyDescent="0.25">
      <c r="A1205" s="4"/>
      <c r="B1205" s="1"/>
      <c r="C1205" s="1"/>
      <c r="D1205" s="1"/>
      <c r="E1205" s="1"/>
      <c r="F1205" s="1"/>
      <c r="G1205" s="1"/>
      <c r="H1205" s="1"/>
      <c r="I1205" s="1"/>
      <c r="J1205" s="1"/>
      <c r="K1205" s="1"/>
      <c r="L1205" s="1"/>
      <c r="M1205" s="1"/>
      <c r="N1205" s="1"/>
      <c r="O1205" s="1"/>
      <c r="P1205" s="1"/>
      <c r="Q1205" s="6"/>
    </row>
    <row r="1206" spans="1:17" x14ac:dyDescent="0.25">
      <c r="A1206" s="4"/>
      <c r="B1206" s="1"/>
      <c r="C1206" s="1"/>
      <c r="D1206" s="1"/>
      <c r="E1206" s="1"/>
      <c r="F1206" s="1"/>
      <c r="G1206" s="1"/>
      <c r="H1206" s="1"/>
      <c r="I1206" s="1"/>
      <c r="J1206" s="1"/>
      <c r="K1206" s="1"/>
      <c r="L1206" s="1"/>
      <c r="M1206" s="1"/>
      <c r="N1206" s="1"/>
      <c r="O1206" s="1"/>
      <c r="P1206" s="1"/>
      <c r="Q1206" s="6"/>
    </row>
    <row r="1207" spans="1:17" x14ac:dyDescent="0.25">
      <c r="A1207" s="4"/>
      <c r="B1207" s="1"/>
      <c r="C1207" s="1"/>
      <c r="D1207" s="1"/>
      <c r="E1207" s="1"/>
      <c r="F1207" s="1"/>
      <c r="G1207" s="1"/>
      <c r="H1207" s="1"/>
      <c r="I1207" s="1"/>
      <c r="J1207" s="1"/>
      <c r="K1207" s="1"/>
      <c r="L1207" s="1"/>
      <c r="M1207" s="1"/>
      <c r="N1207" s="1"/>
      <c r="O1207" s="1"/>
      <c r="P1207" s="1"/>
      <c r="Q1207" s="6"/>
    </row>
    <row r="1208" spans="1:17" x14ac:dyDescent="0.25">
      <c r="A1208" s="4"/>
      <c r="B1208" s="1"/>
      <c r="C1208" s="1"/>
      <c r="D1208" s="1"/>
      <c r="E1208" s="1"/>
      <c r="F1208" s="1"/>
      <c r="G1208" s="1"/>
      <c r="H1208" s="1"/>
      <c r="I1208" s="1"/>
      <c r="J1208" s="1"/>
      <c r="K1208" s="1"/>
      <c r="L1208" s="1"/>
      <c r="M1208" s="1"/>
      <c r="N1208" s="1"/>
      <c r="O1208" s="1"/>
      <c r="P1208" s="1"/>
      <c r="Q1208" s="6"/>
    </row>
    <row r="1209" spans="1:17" x14ac:dyDescent="0.25">
      <c r="A1209" s="4"/>
      <c r="B1209" s="1"/>
      <c r="C1209" s="1"/>
      <c r="D1209" s="1"/>
      <c r="E1209" s="1"/>
      <c r="F1209" s="1"/>
      <c r="G1209" s="1"/>
      <c r="H1209" s="1"/>
      <c r="I1209" s="1"/>
      <c r="J1209" s="1"/>
      <c r="K1209" s="1"/>
      <c r="L1209" s="1"/>
      <c r="M1209" s="1"/>
      <c r="N1209" s="1"/>
      <c r="O1209" s="1"/>
      <c r="P1209" s="1"/>
      <c r="Q1209" s="6"/>
    </row>
    <row r="1210" spans="1:17" x14ac:dyDescent="0.25">
      <c r="A1210" s="4"/>
      <c r="B1210" s="1"/>
      <c r="C1210" s="1"/>
      <c r="D1210" s="1"/>
      <c r="E1210" s="1"/>
      <c r="F1210" s="1"/>
      <c r="G1210" s="1"/>
      <c r="H1210" s="1"/>
      <c r="I1210" s="1"/>
      <c r="J1210" s="1"/>
      <c r="K1210" s="1"/>
      <c r="L1210" s="1"/>
      <c r="M1210" s="1"/>
      <c r="N1210" s="1"/>
      <c r="O1210" s="1"/>
      <c r="P1210" s="1"/>
      <c r="Q1210" s="6"/>
    </row>
    <row r="1211" spans="1:17" x14ac:dyDescent="0.25">
      <c r="A1211" s="4"/>
      <c r="B1211" s="1"/>
      <c r="C1211" s="1"/>
      <c r="D1211" s="1"/>
      <c r="E1211" s="1"/>
      <c r="F1211" s="1"/>
      <c r="G1211" s="1"/>
      <c r="H1211" s="1"/>
      <c r="I1211" s="1"/>
      <c r="J1211" s="1"/>
      <c r="K1211" s="1"/>
      <c r="L1211" s="1"/>
      <c r="M1211" s="1"/>
      <c r="N1211" s="1"/>
      <c r="O1211" s="1"/>
      <c r="P1211" s="1"/>
      <c r="Q1211" s="6"/>
    </row>
    <row r="1212" spans="1:17" x14ac:dyDescent="0.25">
      <c r="A1212" s="4"/>
      <c r="B1212" s="1"/>
      <c r="C1212" s="1"/>
      <c r="D1212" s="1"/>
      <c r="E1212" s="1"/>
      <c r="F1212" s="1"/>
      <c r="G1212" s="1"/>
      <c r="H1212" s="1"/>
      <c r="I1212" s="1"/>
      <c r="J1212" s="1"/>
      <c r="K1212" s="1"/>
      <c r="L1212" s="1"/>
      <c r="M1212" s="1"/>
      <c r="N1212" s="1"/>
      <c r="O1212" s="1"/>
      <c r="P1212" s="1"/>
      <c r="Q1212" s="6"/>
    </row>
    <row r="1213" spans="1:17" x14ac:dyDescent="0.25">
      <c r="A1213" s="4"/>
      <c r="B1213" s="1"/>
      <c r="C1213" s="1"/>
      <c r="D1213" s="1"/>
      <c r="E1213" s="1"/>
      <c r="F1213" s="1"/>
      <c r="G1213" s="1"/>
      <c r="H1213" s="1"/>
      <c r="I1213" s="1"/>
      <c r="J1213" s="1"/>
      <c r="K1213" s="1"/>
      <c r="L1213" s="1"/>
      <c r="M1213" s="1"/>
      <c r="N1213" s="1"/>
      <c r="O1213" s="1"/>
      <c r="P1213" s="1"/>
      <c r="Q1213" s="6"/>
    </row>
    <row r="1214" spans="1:17" x14ac:dyDescent="0.25">
      <c r="A1214" s="4"/>
      <c r="B1214" s="1"/>
      <c r="C1214" s="1"/>
      <c r="D1214" s="1"/>
      <c r="E1214" s="1"/>
      <c r="F1214" s="1"/>
      <c r="G1214" s="1"/>
      <c r="H1214" s="1"/>
      <c r="I1214" s="1"/>
      <c r="J1214" s="1"/>
      <c r="K1214" s="1"/>
      <c r="L1214" s="1"/>
      <c r="M1214" s="1"/>
      <c r="N1214" s="1"/>
      <c r="O1214" s="1"/>
      <c r="P1214" s="1"/>
      <c r="Q1214" s="6"/>
    </row>
    <row r="1215" spans="1:17" x14ac:dyDescent="0.25">
      <c r="A1215" s="4"/>
      <c r="B1215" s="1"/>
      <c r="C1215" s="1"/>
      <c r="D1215" s="1"/>
      <c r="E1215" s="1"/>
      <c r="F1215" s="1"/>
      <c r="G1215" s="1"/>
      <c r="H1215" s="1"/>
      <c r="I1215" s="1"/>
      <c r="J1215" s="1"/>
      <c r="K1215" s="1"/>
      <c r="L1215" s="1"/>
      <c r="M1215" s="1"/>
      <c r="N1215" s="1"/>
      <c r="O1215" s="1"/>
      <c r="P1215" s="1"/>
      <c r="Q1215" s="6"/>
    </row>
    <row r="1216" spans="1:17" x14ac:dyDescent="0.25">
      <c r="A1216" s="4"/>
      <c r="B1216" s="1"/>
      <c r="C1216" s="1"/>
      <c r="D1216" s="1"/>
      <c r="E1216" s="1"/>
      <c r="F1216" s="1"/>
      <c r="G1216" s="1"/>
      <c r="H1216" s="1"/>
      <c r="I1216" s="1"/>
      <c r="J1216" s="1"/>
      <c r="K1216" s="1"/>
      <c r="L1216" s="1"/>
      <c r="M1216" s="1"/>
      <c r="N1216" s="1"/>
      <c r="O1216" s="1"/>
      <c r="P1216" s="1"/>
      <c r="Q1216" s="6"/>
    </row>
    <row r="1217" spans="1:17" x14ac:dyDescent="0.25">
      <c r="A1217" s="4"/>
      <c r="B1217" s="1"/>
      <c r="C1217" s="1"/>
      <c r="D1217" s="1"/>
      <c r="E1217" s="1"/>
      <c r="F1217" s="1"/>
      <c r="G1217" s="1"/>
      <c r="H1217" s="1"/>
      <c r="I1217" s="1"/>
      <c r="J1217" s="1"/>
      <c r="K1217" s="1"/>
      <c r="L1217" s="1"/>
      <c r="M1217" s="1"/>
      <c r="N1217" s="1"/>
      <c r="O1217" s="1"/>
      <c r="P1217" s="1"/>
      <c r="Q1217" s="6"/>
    </row>
    <row r="1218" spans="1:17" x14ac:dyDescent="0.25">
      <c r="A1218" s="4"/>
      <c r="B1218" s="1"/>
      <c r="C1218" s="1"/>
      <c r="D1218" s="1"/>
      <c r="E1218" s="1"/>
      <c r="F1218" s="1"/>
      <c r="G1218" s="1"/>
      <c r="H1218" s="1"/>
      <c r="I1218" s="1"/>
      <c r="J1218" s="1"/>
      <c r="K1218" s="1"/>
      <c r="L1218" s="1"/>
      <c r="M1218" s="1"/>
      <c r="N1218" s="1"/>
      <c r="O1218" s="1"/>
      <c r="P1218" s="1"/>
      <c r="Q1218" s="6"/>
    </row>
    <row r="1219" spans="1:17" x14ac:dyDescent="0.25">
      <c r="A1219" s="4"/>
      <c r="B1219" s="1"/>
      <c r="C1219" s="1"/>
      <c r="D1219" s="1"/>
      <c r="E1219" s="1"/>
      <c r="F1219" s="1"/>
      <c r="G1219" s="1"/>
      <c r="H1219" s="1"/>
      <c r="I1219" s="1"/>
      <c r="J1219" s="1"/>
      <c r="K1219" s="1"/>
      <c r="L1219" s="1"/>
      <c r="M1219" s="1"/>
      <c r="N1219" s="1"/>
      <c r="O1219" s="1"/>
      <c r="P1219" s="1"/>
      <c r="Q1219" s="6"/>
    </row>
    <row r="1220" spans="1:17" x14ac:dyDescent="0.25">
      <c r="A1220" s="4"/>
      <c r="B1220" s="1"/>
      <c r="C1220" s="1"/>
      <c r="D1220" s="1"/>
      <c r="E1220" s="1"/>
      <c r="F1220" s="1"/>
      <c r="G1220" s="1"/>
      <c r="H1220" s="1"/>
      <c r="I1220" s="1"/>
      <c r="J1220" s="1"/>
      <c r="K1220" s="1"/>
      <c r="L1220" s="1"/>
      <c r="M1220" s="1"/>
      <c r="N1220" s="1"/>
      <c r="O1220" s="1"/>
      <c r="P1220" s="1"/>
      <c r="Q1220" s="6"/>
    </row>
    <row r="1221" spans="1:17" x14ac:dyDescent="0.25">
      <c r="A1221" s="4"/>
      <c r="B1221" s="1"/>
      <c r="C1221" s="1"/>
      <c r="D1221" s="1"/>
      <c r="E1221" s="1"/>
      <c r="F1221" s="1"/>
      <c r="G1221" s="1"/>
      <c r="H1221" s="1"/>
      <c r="I1221" s="1"/>
      <c r="J1221" s="1"/>
      <c r="K1221" s="1"/>
      <c r="L1221" s="1"/>
      <c r="M1221" s="1"/>
      <c r="N1221" s="1"/>
      <c r="O1221" s="1"/>
      <c r="P1221" s="1"/>
      <c r="Q1221" s="6"/>
    </row>
    <row r="1222" spans="1:17" x14ac:dyDescent="0.25">
      <c r="A1222" s="4"/>
      <c r="B1222" s="1"/>
      <c r="C1222" s="1"/>
      <c r="D1222" s="1"/>
      <c r="E1222" s="1"/>
      <c r="F1222" s="1"/>
      <c r="G1222" s="1"/>
      <c r="H1222" s="1"/>
      <c r="I1222" s="1"/>
      <c r="J1222" s="1"/>
      <c r="K1222" s="1"/>
      <c r="L1222" s="1"/>
      <c r="M1222" s="1"/>
      <c r="N1222" s="1"/>
      <c r="O1222" s="1"/>
      <c r="P1222" s="1"/>
      <c r="Q1222" s="6"/>
    </row>
    <row r="1223" spans="1:17" x14ac:dyDescent="0.25">
      <c r="A1223" s="4"/>
      <c r="B1223" s="1"/>
      <c r="C1223" s="1"/>
      <c r="D1223" s="1"/>
      <c r="E1223" s="1"/>
      <c r="F1223" s="1"/>
      <c r="G1223" s="1"/>
      <c r="H1223" s="1"/>
      <c r="I1223" s="1"/>
      <c r="J1223" s="1"/>
      <c r="K1223" s="1"/>
      <c r="L1223" s="1"/>
      <c r="M1223" s="1"/>
      <c r="N1223" s="1"/>
      <c r="O1223" s="1"/>
      <c r="P1223" s="1"/>
      <c r="Q1223" s="6"/>
    </row>
    <row r="1224" spans="1:17" x14ac:dyDescent="0.25">
      <c r="A1224" s="4"/>
      <c r="B1224" s="1"/>
      <c r="C1224" s="1"/>
      <c r="D1224" s="1"/>
      <c r="E1224" s="1"/>
      <c r="F1224" s="1"/>
      <c r="G1224" s="1"/>
      <c r="H1224" s="1"/>
      <c r="I1224" s="1"/>
      <c r="J1224" s="1"/>
      <c r="K1224" s="1"/>
      <c r="L1224" s="1"/>
      <c r="M1224" s="1"/>
      <c r="N1224" s="1"/>
      <c r="O1224" s="1"/>
      <c r="P1224" s="1"/>
      <c r="Q1224" s="6"/>
    </row>
    <row r="1225" spans="1:17" x14ac:dyDescent="0.25">
      <c r="A1225" s="4"/>
      <c r="B1225" s="1"/>
      <c r="C1225" s="1"/>
      <c r="D1225" s="1"/>
      <c r="E1225" s="1"/>
      <c r="F1225" s="1"/>
      <c r="G1225" s="1"/>
      <c r="H1225" s="1"/>
      <c r="I1225" s="1"/>
      <c r="J1225" s="1"/>
      <c r="K1225" s="1"/>
      <c r="L1225" s="1"/>
      <c r="M1225" s="1"/>
      <c r="N1225" s="1"/>
      <c r="O1225" s="1"/>
      <c r="P1225" s="1"/>
      <c r="Q1225" s="6"/>
    </row>
    <row r="1226" spans="1:17" x14ac:dyDescent="0.25">
      <c r="A1226" s="4"/>
      <c r="B1226" s="1"/>
      <c r="C1226" s="1"/>
      <c r="D1226" s="1"/>
      <c r="E1226" s="1"/>
      <c r="F1226" s="1"/>
      <c r="G1226" s="1"/>
      <c r="H1226" s="1"/>
      <c r="I1226" s="1"/>
      <c r="J1226" s="1"/>
      <c r="K1226" s="1"/>
      <c r="L1226" s="1"/>
      <c r="M1226" s="1"/>
      <c r="N1226" s="1"/>
      <c r="O1226" s="1"/>
      <c r="P1226" s="1"/>
      <c r="Q1226" s="6"/>
    </row>
    <row r="1227" spans="1:17" x14ac:dyDescent="0.25">
      <c r="A1227" s="4"/>
      <c r="B1227" s="1"/>
      <c r="C1227" s="1"/>
      <c r="D1227" s="1"/>
      <c r="E1227" s="1"/>
      <c r="F1227" s="1"/>
      <c r="G1227" s="1"/>
      <c r="H1227" s="1"/>
      <c r="I1227" s="1"/>
      <c r="J1227" s="1"/>
      <c r="K1227" s="1"/>
      <c r="L1227" s="1"/>
      <c r="M1227" s="1"/>
      <c r="N1227" s="1"/>
      <c r="O1227" s="1"/>
      <c r="P1227" s="1"/>
      <c r="Q1227" s="6"/>
    </row>
    <row r="1228" spans="1:17" x14ac:dyDescent="0.25">
      <c r="A1228" s="4"/>
      <c r="B1228" s="1"/>
      <c r="C1228" s="1"/>
      <c r="D1228" s="1"/>
      <c r="E1228" s="1"/>
      <c r="F1228" s="1"/>
      <c r="G1228" s="1"/>
      <c r="H1228" s="1"/>
      <c r="I1228" s="1"/>
      <c r="J1228" s="1"/>
      <c r="K1228" s="1"/>
      <c r="L1228" s="1"/>
      <c r="M1228" s="1"/>
      <c r="N1228" s="1"/>
      <c r="O1228" s="1"/>
      <c r="P1228" s="1"/>
      <c r="Q1228" s="6"/>
    </row>
    <row r="1229" spans="1:17" x14ac:dyDescent="0.25">
      <c r="A1229" s="4"/>
      <c r="B1229" s="1"/>
      <c r="C1229" s="1"/>
      <c r="D1229" s="1"/>
      <c r="E1229" s="1"/>
      <c r="F1229" s="1"/>
      <c r="G1229" s="1"/>
      <c r="H1229" s="1"/>
      <c r="I1229" s="1"/>
      <c r="J1229" s="1"/>
      <c r="K1229" s="1"/>
      <c r="L1229" s="1"/>
      <c r="M1229" s="1"/>
      <c r="N1229" s="1"/>
      <c r="O1229" s="1"/>
      <c r="P1229" s="1"/>
      <c r="Q1229" s="6"/>
    </row>
    <row r="1230" spans="1:17" x14ac:dyDescent="0.25">
      <c r="A1230" s="4"/>
      <c r="B1230" s="1"/>
      <c r="C1230" s="1"/>
      <c r="D1230" s="1"/>
      <c r="E1230" s="1"/>
      <c r="F1230" s="1"/>
      <c r="G1230" s="1"/>
      <c r="H1230" s="1"/>
      <c r="I1230" s="1"/>
      <c r="J1230" s="1"/>
      <c r="K1230" s="1"/>
      <c r="L1230" s="1"/>
      <c r="M1230" s="1"/>
      <c r="N1230" s="1"/>
      <c r="O1230" s="1"/>
      <c r="P1230" s="1"/>
      <c r="Q1230" s="6"/>
    </row>
    <row r="1231" spans="1:17" x14ac:dyDescent="0.25">
      <c r="A1231" s="4"/>
      <c r="B1231" s="1"/>
      <c r="C1231" s="1"/>
      <c r="D1231" s="1"/>
      <c r="E1231" s="1"/>
      <c r="F1231" s="1"/>
      <c r="G1231" s="1"/>
      <c r="H1231" s="1"/>
      <c r="I1231" s="1"/>
      <c r="J1231" s="1"/>
      <c r="K1231" s="1"/>
      <c r="L1231" s="1"/>
      <c r="M1231" s="1"/>
      <c r="N1231" s="1"/>
      <c r="O1231" s="1"/>
      <c r="P1231" s="1"/>
      <c r="Q1231" s="6"/>
    </row>
    <row r="1232" spans="1:17" x14ac:dyDescent="0.25">
      <c r="A1232" s="4"/>
      <c r="B1232" s="1"/>
      <c r="C1232" s="1"/>
      <c r="D1232" s="1"/>
      <c r="E1232" s="1"/>
      <c r="F1232" s="1"/>
      <c r="G1232" s="1"/>
      <c r="H1232" s="1"/>
      <c r="I1232" s="1"/>
      <c r="J1232" s="1"/>
      <c r="K1232" s="1"/>
      <c r="L1232" s="1"/>
      <c r="M1232" s="1"/>
      <c r="N1232" s="1"/>
      <c r="O1232" s="1"/>
      <c r="P1232" s="1"/>
      <c r="Q1232" s="6"/>
    </row>
    <row r="1233" spans="1:17" x14ac:dyDescent="0.25">
      <c r="A1233" s="4"/>
      <c r="B1233" s="1"/>
      <c r="C1233" s="1"/>
      <c r="D1233" s="1"/>
      <c r="E1233" s="1"/>
      <c r="F1233" s="1"/>
      <c r="G1233" s="1"/>
      <c r="H1233" s="1"/>
      <c r="I1233" s="1"/>
      <c r="J1233" s="1"/>
      <c r="K1233" s="1"/>
      <c r="L1233" s="1"/>
      <c r="M1233" s="1"/>
      <c r="N1233" s="1"/>
      <c r="O1233" s="1"/>
      <c r="P1233" s="1"/>
      <c r="Q1233" s="6"/>
    </row>
    <row r="1234" spans="1:17" x14ac:dyDescent="0.25">
      <c r="A1234" s="4"/>
      <c r="B1234" s="1"/>
      <c r="C1234" s="1"/>
      <c r="D1234" s="1"/>
      <c r="E1234" s="1"/>
      <c r="F1234" s="1"/>
      <c r="G1234" s="1"/>
      <c r="H1234" s="1"/>
      <c r="I1234" s="1"/>
      <c r="J1234" s="1"/>
      <c r="K1234" s="1"/>
      <c r="L1234" s="1"/>
      <c r="M1234" s="1"/>
      <c r="N1234" s="1"/>
      <c r="O1234" s="1"/>
      <c r="P1234" s="1"/>
      <c r="Q1234" s="6"/>
    </row>
    <row r="1235" spans="1:17" x14ac:dyDescent="0.25">
      <c r="A1235" s="4"/>
      <c r="B1235" s="1"/>
      <c r="C1235" s="1"/>
      <c r="D1235" s="1"/>
      <c r="E1235" s="1"/>
      <c r="F1235" s="1"/>
      <c r="G1235" s="1"/>
      <c r="H1235" s="1"/>
      <c r="I1235" s="1"/>
      <c r="J1235" s="1"/>
      <c r="K1235" s="1"/>
      <c r="L1235" s="1"/>
      <c r="M1235" s="1"/>
      <c r="N1235" s="1"/>
      <c r="O1235" s="1"/>
      <c r="P1235" s="1"/>
      <c r="Q1235" s="6"/>
    </row>
    <row r="1236" spans="1:17" x14ac:dyDescent="0.25">
      <c r="A1236" s="4"/>
      <c r="B1236" s="1"/>
      <c r="C1236" s="1"/>
      <c r="D1236" s="1"/>
      <c r="E1236" s="1"/>
      <c r="F1236" s="1"/>
      <c r="G1236" s="1"/>
      <c r="H1236" s="1"/>
      <c r="I1236" s="1"/>
      <c r="J1236" s="1"/>
      <c r="K1236" s="1"/>
      <c r="L1236" s="1"/>
      <c r="M1236" s="1"/>
      <c r="N1236" s="1"/>
      <c r="O1236" s="1"/>
      <c r="P1236" s="1"/>
      <c r="Q1236" s="6"/>
    </row>
    <row r="1237" spans="1:17" x14ac:dyDescent="0.25">
      <c r="A1237" s="4"/>
      <c r="B1237" s="1"/>
      <c r="C1237" s="1"/>
      <c r="D1237" s="1"/>
      <c r="E1237" s="1"/>
      <c r="F1237" s="1"/>
      <c r="G1237" s="1"/>
      <c r="H1237" s="1"/>
      <c r="I1237" s="1"/>
      <c r="J1237" s="1"/>
      <c r="K1237" s="1"/>
      <c r="L1237" s="1"/>
      <c r="M1237" s="1"/>
      <c r="N1237" s="1"/>
      <c r="O1237" s="1"/>
      <c r="P1237" s="1"/>
      <c r="Q1237" s="6"/>
    </row>
    <row r="1238" spans="1:17" x14ac:dyDescent="0.25">
      <c r="A1238" s="4"/>
      <c r="B1238" s="1"/>
      <c r="C1238" s="1"/>
      <c r="D1238" s="1"/>
      <c r="E1238" s="1"/>
      <c r="F1238" s="1"/>
      <c r="G1238" s="1"/>
      <c r="H1238" s="1"/>
      <c r="I1238" s="1"/>
      <c r="J1238" s="1"/>
      <c r="K1238" s="1"/>
      <c r="L1238" s="1"/>
      <c r="M1238" s="1"/>
      <c r="N1238" s="1"/>
      <c r="O1238" s="1"/>
      <c r="P1238" s="1"/>
      <c r="Q1238" s="6"/>
    </row>
    <row r="1239" spans="1:17" x14ac:dyDescent="0.25">
      <c r="A1239" s="4"/>
      <c r="B1239" s="1"/>
      <c r="C1239" s="1"/>
      <c r="D1239" s="1"/>
      <c r="E1239" s="1"/>
      <c r="F1239" s="1"/>
      <c r="G1239" s="1"/>
      <c r="H1239" s="1"/>
      <c r="I1239" s="1"/>
      <c r="J1239" s="1"/>
      <c r="K1239" s="1"/>
      <c r="L1239" s="1"/>
      <c r="M1239" s="1"/>
      <c r="N1239" s="1"/>
      <c r="O1239" s="1"/>
      <c r="P1239" s="1"/>
      <c r="Q1239" s="6"/>
    </row>
    <row r="1240" spans="1:17" x14ac:dyDescent="0.25">
      <c r="A1240" s="4"/>
      <c r="B1240" s="1"/>
      <c r="C1240" s="1"/>
      <c r="D1240" s="1"/>
      <c r="E1240" s="1"/>
      <c r="F1240" s="1"/>
      <c r="G1240" s="1"/>
      <c r="H1240" s="1"/>
      <c r="I1240" s="1"/>
      <c r="J1240" s="1"/>
      <c r="K1240" s="1"/>
      <c r="L1240" s="1"/>
      <c r="M1240" s="1"/>
      <c r="N1240" s="1"/>
      <c r="O1240" s="1"/>
      <c r="P1240" s="1"/>
      <c r="Q1240" s="6"/>
    </row>
    <row r="1241" spans="1:17" x14ac:dyDescent="0.25">
      <c r="A1241" s="4"/>
      <c r="B1241" s="1"/>
      <c r="C1241" s="1"/>
      <c r="D1241" s="1"/>
      <c r="E1241" s="1"/>
      <c r="F1241" s="1"/>
      <c r="G1241" s="1"/>
      <c r="H1241" s="1"/>
      <c r="I1241" s="1"/>
      <c r="J1241" s="1"/>
      <c r="K1241" s="1"/>
      <c r="L1241" s="1"/>
      <c r="M1241" s="1"/>
      <c r="N1241" s="1"/>
      <c r="O1241" s="1"/>
      <c r="P1241" s="1"/>
      <c r="Q1241" s="6"/>
    </row>
    <row r="1242" spans="1:17" x14ac:dyDescent="0.25">
      <c r="A1242" s="4"/>
      <c r="B1242" s="1"/>
      <c r="C1242" s="1"/>
      <c r="D1242" s="1"/>
      <c r="E1242" s="1"/>
      <c r="F1242" s="1"/>
      <c r="G1242" s="1"/>
      <c r="H1242" s="1"/>
      <c r="I1242" s="1"/>
      <c r="J1242" s="1"/>
      <c r="K1242" s="1"/>
      <c r="L1242" s="1"/>
      <c r="M1242" s="1"/>
      <c r="N1242" s="1"/>
      <c r="O1242" s="1"/>
      <c r="P1242" s="1"/>
      <c r="Q1242" s="6"/>
    </row>
    <row r="1243" spans="1:17" x14ac:dyDescent="0.25">
      <c r="A1243" s="4"/>
      <c r="B1243" s="1"/>
      <c r="C1243" s="1"/>
      <c r="D1243" s="1"/>
      <c r="E1243" s="1"/>
      <c r="F1243" s="1"/>
      <c r="G1243" s="1"/>
      <c r="H1243" s="1"/>
      <c r="I1243" s="1"/>
      <c r="J1243" s="1"/>
      <c r="K1243" s="1"/>
      <c r="L1243" s="1"/>
      <c r="M1243" s="1"/>
      <c r="N1243" s="1"/>
      <c r="O1243" s="1"/>
      <c r="P1243" s="1"/>
      <c r="Q1243" s="6"/>
    </row>
    <row r="1244" spans="1:17" x14ac:dyDescent="0.25">
      <c r="A1244" s="4"/>
      <c r="B1244" s="1"/>
      <c r="C1244" s="1"/>
      <c r="D1244" s="1"/>
      <c r="E1244" s="1"/>
      <c r="F1244" s="1"/>
      <c r="G1244" s="1"/>
      <c r="H1244" s="1"/>
      <c r="I1244" s="1"/>
      <c r="J1244" s="1"/>
      <c r="K1244" s="1"/>
      <c r="L1244" s="1"/>
      <c r="M1244" s="1"/>
      <c r="N1244" s="1"/>
      <c r="O1244" s="1"/>
      <c r="P1244" s="1"/>
      <c r="Q1244" s="6"/>
    </row>
    <row r="1245" spans="1:17" x14ac:dyDescent="0.25">
      <c r="A1245" s="4"/>
      <c r="B1245" s="1"/>
      <c r="C1245" s="1"/>
      <c r="D1245" s="1"/>
      <c r="E1245" s="1"/>
      <c r="F1245" s="1"/>
      <c r="G1245" s="1"/>
      <c r="H1245" s="1"/>
      <c r="I1245" s="1"/>
      <c r="J1245" s="1"/>
      <c r="K1245" s="1"/>
      <c r="L1245" s="1"/>
      <c r="M1245" s="1"/>
      <c r="N1245" s="1"/>
      <c r="O1245" s="1"/>
      <c r="P1245" s="1"/>
      <c r="Q1245" s="6"/>
    </row>
    <row r="1246" spans="1:17" x14ac:dyDescent="0.25">
      <c r="A1246" s="4"/>
      <c r="B1246" s="1"/>
      <c r="C1246" s="1"/>
      <c r="D1246" s="1"/>
      <c r="E1246" s="1"/>
      <c r="F1246" s="1"/>
      <c r="G1246" s="1"/>
      <c r="H1246" s="1"/>
      <c r="I1246" s="1"/>
      <c r="J1246" s="1"/>
      <c r="K1246" s="1"/>
      <c r="L1246" s="1"/>
      <c r="M1246" s="1"/>
      <c r="N1246" s="1"/>
      <c r="O1246" s="1"/>
      <c r="P1246" s="1"/>
      <c r="Q1246" s="6"/>
    </row>
    <row r="1247" spans="1:17" x14ac:dyDescent="0.25">
      <c r="A1247" s="4"/>
      <c r="B1247" s="1"/>
      <c r="C1247" s="1"/>
      <c r="D1247" s="1"/>
      <c r="E1247" s="1"/>
      <c r="F1247" s="1"/>
      <c r="G1247" s="1"/>
      <c r="H1247" s="1"/>
      <c r="I1247" s="1"/>
      <c r="J1247" s="1"/>
      <c r="K1247" s="1"/>
      <c r="L1247" s="1"/>
      <c r="M1247" s="1"/>
      <c r="N1247" s="1"/>
      <c r="O1247" s="1"/>
      <c r="P1247" s="1"/>
      <c r="Q1247" s="6"/>
    </row>
    <row r="1248" spans="1:17" x14ac:dyDescent="0.25">
      <c r="A1248" s="4"/>
      <c r="B1248" s="1"/>
      <c r="C1248" s="1"/>
      <c r="D1248" s="1"/>
      <c r="E1248" s="1"/>
      <c r="F1248" s="1"/>
      <c r="G1248" s="1"/>
      <c r="H1248" s="1"/>
      <c r="I1248" s="1"/>
      <c r="J1248" s="1"/>
      <c r="K1248" s="1"/>
      <c r="L1248" s="1"/>
      <c r="M1248" s="1"/>
      <c r="N1248" s="1"/>
      <c r="O1248" s="1"/>
      <c r="P1248" s="1"/>
      <c r="Q1248" s="6"/>
    </row>
    <row r="1249" spans="1:17" x14ac:dyDescent="0.25">
      <c r="A1249" s="4"/>
      <c r="B1249" s="1"/>
      <c r="C1249" s="1"/>
      <c r="D1249" s="1"/>
      <c r="E1249" s="1"/>
      <c r="F1249" s="1"/>
      <c r="G1249" s="1"/>
      <c r="H1249" s="1"/>
      <c r="I1249" s="1"/>
      <c r="J1249" s="1"/>
      <c r="K1249" s="1"/>
      <c r="L1249" s="1"/>
      <c r="M1249" s="1"/>
      <c r="N1249" s="1"/>
      <c r="O1249" s="1"/>
      <c r="P1249" s="1"/>
      <c r="Q1249" s="6"/>
    </row>
    <row r="1250" spans="1:17" x14ac:dyDescent="0.25">
      <c r="A1250" s="4"/>
      <c r="B1250" s="1"/>
      <c r="C1250" s="1"/>
      <c r="D1250" s="1"/>
      <c r="E1250" s="1"/>
      <c r="F1250" s="1"/>
      <c r="G1250" s="1"/>
      <c r="H1250" s="1"/>
      <c r="I1250" s="1"/>
      <c r="J1250" s="1"/>
      <c r="K1250" s="1"/>
      <c r="L1250" s="1"/>
      <c r="M1250" s="1"/>
      <c r="N1250" s="1"/>
      <c r="O1250" s="1"/>
      <c r="P1250" s="1"/>
      <c r="Q1250" s="6"/>
    </row>
    <row r="1251" spans="1:17" x14ac:dyDescent="0.25">
      <c r="A1251" s="4"/>
      <c r="B1251" s="1"/>
      <c r="C1251" s="1"/>
      <c r="D1251" s="1"/>
      <c r="E1251" s="1"/>
      <c r="F1251" s="1"/>
      <c r="G1251" s="1"/>
      <c r="H1251" s="1"/>
      <c r="I1251" s="1"/>
      <c r="J1251" s="1"/>
      <c r="K1251" s="1"/>
      <c r="L1251" s="1"/>
      <c r="M1251" s="1"/>
      <c r="N1251" s="1"/>
      <c r="O1251" s="1"/>
      <c r="P1251" s="1"/>
      <c r="Q1251" s="6"/>
    </row>
    <row r="1252" spans="1:17" x14ac:dyDescent="0.25">
      <c r="A1252" s="4"/>
      <c r="B1252" s="1"/>
      <c r="C1252" s="1"/>
      <c r="D1252" s="1"/>
      <c r="E1252" s="1"/>
      <c r="F1252" s="1"/>
      <c r="G1252" s="1"/>
      <c r="H1252" s="1"/>
      <c r="I1252" s="1"/>
      <c r="J1252" s="1"/>
      <c r="K1252" s="1"/>
      <c r="L1252" s="1"/>
      <c r="M1252" s="1"/>
      <c r="N1252" s="1"/>
      <c r="O1252" s="1"/>
      <c r="P1252" s="1"/>
      <c r="Q1252" s="6"/>
    </row>
    <row r="1253" spans="1:17" x14ac:dyDescent="0.25">
      <c r="A1253" s="4"/>
      <c r="B1253" s="1"/>
      <c r="C1253" s="1"/>
      <c r="D1253" s="1"/>
      <c r="E1253" s="1"/>
      <c r="F1253" s="1"/>
      <c r="G1253" s="1"/>
      <c r="H1253" s="1"/>
      <c r="I1253" s="1"/>
      <c r="J1253" s="1"/>
      <c r="K1253" s="1"/>
      <c r="L1253" s="1"/>
      <c r="M1253" s="1"/>
      <c r="N1253" s="1"/>
      <c r="O1253" s="1"/>
      <c r="P1253" s="1"/>
      <c r="Q1253" s="6"/>
    </row>
    <row r="1254" spans="1:17" x14ac:dyDescent="0.25">
      <c r="A1254" s="4"/>
      <c r="B1254" s="1"/>
      <c r="C1254" s="1"/>
      <c r="D1254" s="1"/>
      <c r="E1254" s="1"/>
      <c r="F1254" s="1"/>
      <c r="G1254" s="1"/>
      <c r="H1254" s="1"/>
      <c r="I1254" s="1"/>
      <c r="J1254" s="1"/>
      <c r="K1254" s="1"/>
      <c r="L1254" s="1"/>
      <c r="M1254" s="1"/>
      <c r="N1254" s="1"/>
      <c r="O1254" s="1"/>
      <c r="P1254" s="1"/>
      <c r="Q1254" s="6"/>
    </row>
    <row r="1255" spans="1:17" x14ac:dyDescent="0.25">
      <c r="A1255" s="4"/>
      <c r="B1255" s="1"/>
      <c r="C1255" s="1"/>
      <c r="D1255" s="1"/>
      <c r="E1255" s="1"/>
      <c r="F1255" s="1"/>
      <c r="G1255" s="1"/>
      <c r="H1255" s="1"/>
      <c r="I1255" s="1"/>
      <c r="J1255" s="1"/>
      <c r="K1255" s="1"/>
      <c r="L1255" s="1"/>
      <c r="M1255" s="1"/>
      <c r="N1255" s="1"/>
      <c r="O1255" s="1"/>
      <c r="P1255" s="1"/>
      <c r="Q1255" s="6"/>
    </row>
    <row r="1256" spans="1:17" x14ac:dyDescent="0.25">
      <c r="A1256" s="4"/>
      <c r="B1256" s="1"/>
      <c r="C1256" s="1"/>
      <c r="D1256" s="1"/>
      <c r="E1256" s="1"/>
      <c r="F1256" s="1"/>
      <c r="G1256" s="1"/>
      <c r="H1256" s="1"/>
      <c r="I1256" s="1"/>
      <c r="J1256" s="1"/>
      <c r="K1256" s="1"/>
      <c r="L1256" s="1"/>
      <c r="M1256" s="1"/>
      <c r="N1256" s="1"/>
      <c r="O1256" s="1"/>
      <c r="P1256" s="1"/>
      <c r="Q1256" s="6"/>
    </row>
    <row r="1257" spans="1:17" x14ac:dyDescent="0.25">
      <c r="A1257" s="4"/>
      <c r="B1257" s="1"/>
      <c r="C1257" s="1"/>
      <c r="D1257" s="1"/>
      <c r="E1257" s="1"/>
      <c r="F1257" s="1"/>
      <c r="G1257" s="1"/>
      <c r="H1257" s="1"/>
      <c r="I1257" s="1"/>
      <c r="J1257" s="1"/>
      <c r="K1257" s="1"/>
      <c r="L1257" s="1"/>
      <c r="M1257" s="1"/>
      <c r="N1257" s="1"/>
      <c r="O1257" s="1"/>
      <c r="P1257" s="1"/>
      <c r="Q1257" s="6"/>
    </row>
    <row r="1258" spans="1:17" x14ac:dyDescent="0.25">
      <c r="A1258" s="4"/>
      <c r="B1258" s="1"/>
      <c r="C1258" s="1"/>
      <c r="D1258" s="1"/>
      <c r="E1258" s="1"/>
      <c r="F1258" s="1"/>
      <c r="G1258" s="1"/>
      <c r="H1258" s="1"/>
      <c r="I1258" s="1"/>
      <c r="J1258" s="1"/>
      <c r="K1258" s="1"/>
      <c r="L1258" s="1"/>
      <c r="M1258" s="1"/>
      <c r="N1258" s="1"/>
      <c r="O1258" s="1"/>
      <c r="P1258" s="1"/>
      <c r="Q1258" s="6"/>
    </row>
    <row r="1259" spans="1:17" x14ac:dyDescent="0.25">
      <c r="A1259" s="4"/>
      <c r="B1259" s="1"/>
      <c r="C1259" s="1"/>
      <c r="D1259" s="1"/>
      <c r="E1259" s="1"/>
      <c r="F1259" s="1"/>
      <c r="G1259" s="1"/>
      <c r="H1259" s="1"/>
      <c r="I1259" s="1"/>
      <c r="J1259" s="1"/>
      <c r="K1259" s="1"/>
      <c r="L1259" s="1"/>
      <c r="M1259" s="1"/>
      <c r="N1259" s="1"/>
      <c r="O1259" s="1"/>
      <c r="P1259" s="1"/>
      <c r="Q1259" s="6"/>
    </row>
    <row r="1260" spans="1:17" x14ac:dyDescent="0.25">
      <c r="A1260" s="4"/>
      <c r="B1260" s="1"/>
      <c r="C1260" s="1"/>
      <c r="D1260" s="1"/>
      <c r="E1260" s="1"/>
      <c r="F1260" s="1"/>
      <c r="G1260" s="1"/>
      <c r="H1260" s="1"/>
      <c r="I1260" s="1"/>
      <c r="J1260" s="1"/>
      <c r="K1260" s="1"/>
      <c r="L1260" s="1"/>
      <c r="M1260" s="1"/>
      <c r="N1260" s="1"/>
      <c r="O1260" s="1"/>
      <c r="P1260" s="1"/>
      <c r="Q1260" s="6"/>
    </row>
    <row r="1261" spans="1:17" x14ac:dyDescent="0.25">
      <c r="A1261" s="4"/>
      <c r="B1261" s="1"/>
      <c r="C1261" s="1"/>
      <c r="D1261" s="1"/>
      <c r="E1261" s="1"/>
      <c r="F1261" s="1"/>
      <c r="G1261" s="1"/>
      <c r="H1261" s="1"/>
      <c r="I1261" s="1"/>
      <c r="J1261" s="1"/>
      <c r="K1261" s="1"/>
      <c r="L1261" s="1"/>
      <c r="M1261" s="1"/>
      <c r="N1261" s="1"/>
      <c r="O1261" s="1"/>
      <c r="P1261" s="1"/>
      <c r="Q1261" s="6"/>
    </row>
    <row r="1262" spans="1:17" x14ac:dyDescent="0.25">
      <c r="A1262" s="4"/>
      <c r="B1262" s="1"/>
      <c r="C1262" s="1"/>
      <c r="D1262" s="1"/>
      <c r="E1262" s="1"/>
      <c r="F1262" s="1"/>
      <c r="G1262" s="1"/>
      <c r="H1262" s="1"/>
      <c r="I1262" s="1"/>
      <c r="J1262" s="1"/>
      <c r="K1262" s="1"/>
      <c r="L1262" s="1"/>
      <c r="M1262" s="1"/>
      <c r="N1262" s="1"/>
      <c r="O1262" s="1"/>
      <c r="P1262" s="1"/>
      <c r="Q1262" s="6"/>
    </row>
    <row r="1263" spans="1:17" x14ac:dyDescent="0.25">
      <c r="A1263" s="4"/>
      <c r="B1263" s="1"/>
      <c r="C1263" s="1"/>
      <c r="D1263" s="1"/>
      <c r="E1263" s="1"/>
      <c r="F1263" s="1"/>
      <c r="G1263" s="1"/>
      <c r="H1263" s="1"/>
      <c r="I1263" s="1"/>
      <c r="J1263" s="1"/>
      <c r="K1263" s="1"/>
      <c r="L1263" s="1"/>
      <c r="M1263" s="1"/>
      <c r="N1263" s="1"/>
      <c r="O1263" s="1"/>
      <c r="P1263" s="1"/>
      <c r="Q1263" s="6"/>
    </row>
    <row r="1264" spans="1:17" x14ac:dyDescent="0.25">
      <c r="A1264" s="4"/>
      <c r="B1264" s="1"/>
      <c r="C1264" s="1"/>
      <c r="D1264" s="1"/>
      <c r="E1264" s="1"/>
      <c r="F1264" s="1"/>
      <c r="G1264" s="1"/>
      <c r="H1264" s="1"/>
      <c r="I1264" s="1"/>
      <c r="J1264" s="1"/>
      <c r="K1264" s="1"/>
      <c r="L1264" s="1"/>
      <c r="M1264" s="1"/>
      <c r="N1264" s="1"/>
      <c r="O1264" s="1"/>
      <c r="P1264" s="1"/>
      <c r="Q1264" s="6"/>
    </row>
    <row r="1265" spans="1:17" x14ac:dyDescent="0.25">
      <c r="A1265" s="4"/>
      <c r="B1265" s="1"/>
      <c r="C1265" s="1"/>
      <c r="D1265" s="1"/>
      <c r="E1265" s="1"/>
      <c r="F1265" s="1"/>
      <c r="G1265" s="1"/>
      <c r="H1265" s="1"/>
      <c r="I1265" s="1"/>
      <c r="J1265" s="1"/>
      <c r="K1265" s="1"/>
      <c r="L1265" s="1"/>
      <c r="M1265" s="1"/>
      <c r="N1265" s="1"/>
      <c r="O1265" s="1"/>
      <c r="P1265" s="1"/>
      <c r="Q1265" s="6"/>
    </row>
    <row r="1266" spans="1:17" x14ac:dyDescent="0.25">
      <c r="A1266" s="4"/>
      <c r="B1266" s="1"/>
      <c r="C1266" s="1"/>
      <c r="D1266" s="1"/>
      <c r="E1266" s="1"/>
      <c r="F1266" s="1"/>
      <c r="G1266" s="1"/>
      <c r="H1266" s="1"/>
      <c r="I1266" s="1"/>
      <c r="J1266" s="1"/>
      <c r="K1266" s="1"/>
      <c r="L1266" s="1"/>
      <c r="M1266" s="1"/>
      <c r="N1266" s="1"/>
      <c r="O1266" s="1"/>
      <c r="P1266" s="1"/>
      <c r="Q1266" s="6"/>
    </row>
    <row r="1267" spans="1:17" x14ac:dyDescent="0.25">
      <c r="A1267" s="4"/>
      <c r="B1267" s="1"/>
      <c r="C1267" s="1"/>
      <c r="D1267" s="1"/>
      <c r="E1267" s="1"/>
      <c r="F1267" s="1"/>
      <c r="G1267" s="1"/>
      <c r="H1267" s="1"/>
      <c r="I1267" s="1"/>
      <c r="J1267" s="1"/>
      <c r="K1267" s="1"/>
      <c r="L1267" s="1"/>
      <c r="M1267" s="1"/>
      <c r="N1267" s="1"/>
      <c r="O1267" s="1"/>
      <c r="P1267" s="1"/>
      <c r="Q1267" s="6"/>
    </row>
    <row r="1268" spans="1:17" x14ac:dyDescent="0.25">
      <c r="A1268" s="4"/>
      <c r="B1268" s="1"/>
      <c r="C1268" s="1"/>
      <c r="D1268" s="1"/>
      <c r="E1268" s="1"/>
      <c r="F1268" s="1"/>
      <c r="G1268" s="1"/>
      <c r="H1268" s="1"/>
      <c r="I1268" s="1"/>
      <c r="J1268" s="1"/>
      <c r="K1268" s="1"/>
      <c r="L1268" s="1"/>
      <c r="M1268" s="1"/>
      <c r="N1268" s="1"/>
      <c r="O1268" s="1"/>
      <c r="P1268" s="1"/>
      <c r="Q1268" s="6"/>
    </row>
    <row r="1269" spans="1:17" x14ac:dyDescent="0.25">
      <c r="A1269" s="4"/>
      <c r="B1269" s="1"/>
      <c r="C1269" s="1"/>
      <c r="D1269" s="1"/>
      <c r="E1269" s="1"/>
      <c r="F1269" s="1"/>
      <c r="G1269" s="1"/>
      <c r="H1269" s="1"/>
      <c r="I1269" s="1"/>
      <c r="J1269" s="1"/>
      <c r="K1269" s="1"/>
      <c r="L1269" s="1"/>
      <c r="M1269" s="1"/>
      <c r="N1269" s="1"/>
      <c r="O1269" s="1"/>
      <c r="P1269" s="1"/>
      <c r="Q1269" s="6"/>
    </row>
    <row r="1270" spans="1:17" x14ac:dyDescent="0.25">
      <c r="A1270" s="4"/>
      <c r="B1270" s="1"/>
      <c r="C1270" s="1"/>
      <c r="D1270" s="1"/>
      <c r="E1270" s="1"/>
      <c r="F1270" s="1"/>
      <c r="G1270" s="1"/>
      <c r="H1270" s="1"/>
      <c r="I1270" s="1"/>
      <c r="J1270" s="1"/>
      <c r="K1270" s="1"/>
      <c r="L1270" s="1"/>
      <c r="M1270" s="1"/>
      <c r="N1270" s="1"/>
      <c r="O1270" s="1"/>
      <c r="P1270" s="1"/>
      <c r="Q1270" s="6"/>
    </row>
    <row r="1271" spans="1:17" x14ac:dyDescent="0.25">
      <c r="A1271" s="4"/>
      <c r="B1271" s="1"/>
      <c r="C1271" s="1"/>
      <c r="D1271" s="1"/>
      <c r="E1271" s="1"/>
      <c r="F1271" s="1"/>
      <c r="G1271" s="1"/>
      <c r="H1271" s="1"/>
      <c r="I1271" s="1"/>
      <c r="J1271" s="1"/>
      <c r="K1271" s="1"/>
      <c r="L1271" s="1"/>
      <c r="M1271" s="1"/>
      <c r="N1271" s="1"/>
      <c r="O1271" s="1"/>
      <c r="P1271" s="1"/>
      <c r="Q1271" s="6"/>
    </row>
    <row r="1272" spans="1:17" x14ac:dyDescent="0.25">
      <c r="A1272" s="4"/>
      <c r="B1272" s="1"/>
      <c r="C1272" s="1"/>
      <c r="D1272" s="1"/>
      <c r="E1272" s="1"/>
      <c r="F1272" s="1"/>
      <c r="G1272" s="1"/>
      <c r="H1272" s="1"/>
      <c r="I1272" s="1"/>
      <c r="J1272" s="1"/>
      <c r="K1272" s="1"/>
      <c r="L1272" s="1"/>
      <c r="M1272" s="1"/>
      <c r="N1272" s="1"/>
      <c r="O1272" s="1"/>
      <c r="P1272" s="1"/>
      <c r="Q1272" s="6"/>
    </row>
    <row r="1273" spans="1:17" x14ac:dyDescent="0.25">
      <c r="A1273" s="4"/>
      <c r="B1273" s="1"/>
      <c r="C1273" s="1"/>
      <c r="D1273" s="1"/>
      <c r="E1273" s="1"/>
      <c r="F1273" s="1"/>
      <c r="G1273" s="1"/>
      <c r="H1273" s="1"/>
      <c r="I1273" s="1"/>
      <c r="J1273" s="1"/>
      <c r="K1273" s="1"/>
      <c r="L1273" s="1"/>
      <c r="M1273" s="1"/>
      <c r="N1273" s="1"/>
      <c r="O1273" s="1"/>
      <c r="P1273" s="1"/>
      <c r="Q1273" s="6"/>
    </row>
    <row r="1274" spans="1:17" x14ac:dyDescent="0.25">
      <c r="A1274" s="4"/>
      <c r="B1274" s="1"/>
      <c r="C1274" s="1"/>
      <c r="D1274" s="1"/>
      <c r="E1274" s="1"/>
      <c r="F1274" s="1"/>
      <c r="G1274" s="1"/>
      <c r="H1274" s="1"/>
      <c r="I1274" s="1"/>
      <c r="J1274" s="1"/>
      <c r="K1274" s="1"/>
      <c r="L1274" s="1"/>
      <c r="M1274" s="1"/>
      <c r="N1274" s="1"/>
      <c r="O1274" s="1"/>
      <c r="P1274" s="1"/>
      <c r="Q1274" s="6"/>
    </row>
    <row r="1275" spans="1:17" x14ac:dyDescent="0.25">
      <c r="A1275" s="4"/>
      <c r="B1275" s="1"/>
      <c r="C1275" s="1"/>
      <c r="D1275" s="1"/>
      <c r="E1275" s="1"/>
      <c r="F1275" s="1"/>
      <c r="G1275" s="1"/>
      <c r="H1275" s="1"/>
      <c r="I1275" s="1"/>
      <c r="J1275" s="1"/>
      <c r="K1275" s="1"/>
      <c r="L1275" s="1"/>
      <c r="M1275" s="1"/>
      <c r="N1275" s="1"/>
      <c r="O1275" s="1"/>
      <c r="P1275" s="1"/>
      <c r="Q1275" s="6"/>
    </row>
    <row r="1276" spans="1:17" x14ac:dyDescent="0.25">
      <c r="A1276" s="4"/>
      <c r="B1276" s="1"/>
      <c r="C1276" s="1"/>
      <c r="D1276" s="1"/>
      <c r="E1276" s="1"/>
      <c r="F1276" s="1"/>
      <c r="G1276" s="1"/>
      <c r="H1276" s="1"/>
      <c r="I1276" s="1"/>
      <c r="J1276" s="1"/>
      <c r="K1276" s="1"/>
      <c r="L1276" s="1"/>
      <c r="M1276" s="1"/>
      <c r="N1276" s="1"/>
      <c r="O1276" s="1"/>
      <c r="P1276" s="1"/>
      <c r="Q1276" s="6"/>
    </row>
    <row r="1277" spans="1:17" x14ac:dyDescent="0.25">
      <c r="A1277" s="4"/>
      <c r="B1277" s="1"/>
      <c r="C1277" s="1"/>
      <c r="D1277" s="1"/>
      <c r="E1277" s="1"/>
      <c r="F1277" s="1"/>
      <c r="G1277" s="1"/>
      <c r="H1277" s="1"/>
      <c r="I1277" s="1"/>
      <c r="J1277" s="1"/>
      <c r="K1277" s="1"/>
      <c r="L1277" s="1"/>
      <c r="M1277" s="1"/>
      <c r="N1277" s="1"/>
      <c r="O1277" s="1"/>
      <c r="P1277" s="1"/>
      <c r="Q1277" s="6"/>
    </row>
    <row r="1278" spans="1:17" x14ac:dyDescent="0.25">
      <c r="A1278" s="4"/>
      <c r="B1278" s="1"/>
      <c r="C1278" s="1"/>
      <c r="D1278" s="1"/>
      <c r="E1278" s="1"/>
      <c r="F1278" s="1"/>
      <c r="G1278" s="1"/>
      <c r="H1278" s="1"/>
      <c r="I1278" s="1"/>
      <c r="J1278" s="1"/>
      <c r="K1278" s="1"/>
      <c r="L1278" s="1"/>
      <c r="M1278" s="1"/>
      <c r="N1278" s="1"/>
      <c r="O1278" s="1"/>
      <c r="P1278" s="1"/>
      <c r="Q1278" s="6"/>
    </row>
    <row r="1279" spans="1:17" x14ac:dyDescent="0.25">
      <c r="A1279" s="4"/>
      <c r="B1279" s="1"/>
      <c r="C1279" s="1"/>
      <c r="D1279" s="1"/>
      <c r="E1279" s="1"/>
      <c r="F1279" s="1"/>
      <c r="G1279" s="1"/>
      <c r="H1279" s="1"/>
      <c r="I1279" s="1"/>
      <c r="J1279" s="1"/>
      <c r="K1279" s="1"/>
      <c r="L1279" s="1"/>
      <c r="M1279" s="1"/>
      <c r="N1279" s="1"/>
      <c r="O1279" s="1"/>
      <c r="P1279" s="1"/>
      <c r="Q1279" s="6"/>
    </row>
    <row r="1280" spans="1:17" x14ac:dyDescent="0.25">
      <c r="A1280" s="4"/>
      <c r="B1280" s="1"/>
      <c r="C1280" s="1"/>
      <c r="D1280" s="1"/>
      <c r="E1280" s="1"/>
      <c r="F1280" s="1"/>
      <c r="G1280" s="1"/>
      <c r="H1280" s="1"/>
      <c r="I1280" s="1"/>
      <c r="J1280" s="1"/>
      <c r="K1280" s="1"/>
      <c r="L1280" s="1"/>
      <c r="M1280" s="1"/>
      <c r="N1280" s="1"/>
      <c r="O1280" s="1"/>
      <c r="P1280" s="1"/>
      <c r="Q1280" s="6"/>
    </row>
    <row r="1281" spans="1:17" x14ac:dyDescent="0.25">
      <c r="A1281" s="4"/>
      <c r="B1281" s="1"/>
      <c r="C1281" s="1"/>
      <c r="D1281" s="1"/>
      <c r="E1281" s="1"/>
      <c r="F1281" s="1"/>
      <c r="G1281" s="1"/>
      <c r="H1281" s="1"/>
      <c r="I1281" s="1"/>
      <c r="J1281" s="1"/>
      <c r="K1281" s="1"/>
      <c r="L1281" s="1"/>
      <c r="M1281" s="1"/>
      <c r="N1281" s="1"/>
      <c r="O1281" s="1"/>
      <c r="P1281" s="1"/>
      <c r="Q1281" s="6"/>
    </row>
    <row r="1282" spans="1:17" x14ac:dyDescent="0.25">
      <c r="A1282" s="4"/>
      <c r="B1282" s="1"/>
      <c r="C1282" s="1"/>
      <c r="D1282" s="1"/>
      <c r="E1282" s="1"/>
      <c r="F1282" s="1"/>
      <c r="G1282" s="1"/>
      <c r="H1282" s="1"/>
      <c r="I1282" s="1"/>
      <c r="J1282" s="1"/>
      <c r="K1282" s="1"/>
      <c r="L1282" s="1"/>
      <c r="M1282" s="1"/>
      <c r="N1282" s="1"/>
      <c r="O1282" s="1"/>
      <c r="P1282" s="1"/>
      <c r="Q1282" s="6"/>
    </row>
    <row r="1283" spans="1:17" x14ac:dyDescent="0.25">
      <c r="A1283" s="4"/>
      <c r="B1283" s="1"/>
      <c r="C1283" s="1"/>
      <c r="D1283" s="1"/>
      <c r="E1283" s="1"/>
      <c r="F1283" s="1"/>
      <c r="G1283" s="1"/>
      <c r="H1283" s="1"/>
      <c r="I1283" s="1"/>
      <c r="J1283" s="1"/>
      <c r="K1283" s="1"/>
      <c r="L1283" s="1"/>
      <c r="M1283" s="1"/>
      <c r="N1283" s="1"/>
      <c r="O1283" s="1"/>
      <c r="P1283" s="1"/>
      <c r="Q1283" s="6"/>
    </row>
    <row r="1284" spans="1:17" x14ac:dyDescent="0.25">
      <c r="A1284" s="4"/>
      <c r="B1284" s="1"/>
      <c r="C1284" s="1"/>
      <c r="D1284" s="1"/>
      <c r="E1284" s="1"/>
      <c r="F1284" s="1"/>
      <c r="G1284" s="1"/>
      <c r="H1284" s="1"/>
      <c r="I1284" s="1"/>
      <c r="J1284" s="1"/>
      <c r="K1284" s="1"/>
      <c r="L1284" s="1"/>
      <c r="M1284" s="1"/>
      <c r="N1284" s="1"/>
      <c r="O1284" s="1"/>
      <c r="P1284" s="1"/>
      <c r="Q1284" s="6"/>
    </row>
    <row r="1285" spans="1:17" x14ac:dyDescent="0.25">
      <c r="A1285" s="4"/>
      <c r="B1285" s="1"/>
      <c r="C1285" s="1"/>
      <c r="D1285" s="1"/>
      <c r="E1285" s="1"/>
      <c r="F1285" s="1"/>
      <c r="G1285" s="1"/>
      <c r="H1285" s="1"/>
      <c r="I1285" s="1"/>
      <c r="J1285" s="1"/>
      <c r="K1285" s="1"/>
      <c r="L1285" s="1"/>
      <c r="M1285" s="1"/>
      <c r="N1285" s="1"/>
      <c r="O1285" s="1"/>
      <c r="P1285" s="1"/>
      <c r="Q1285" s="6"/>
    </row>
    <row r="1286" spans="1:17" x14ac:dyDescent="0.25">
      <c r="A1286" s="4"/>
      <c r="B1286" s="1"/>
      <c r="C1286" s="1"/>
      <c r="D1286" s="1"/>
      <c r="E1286" s="1"/>
      <c r="F1286" s="1"/>
      <c r="G1286" s="1"/>
      <c r="H1286" s="1"/>
      <c r="I1286" s="1"/>
      <c r="J1286" s="1"/>
      <c r="K1286" s="1"/>
      <c r="L1286" s="1"/>
      <c r="M1286" s="1"/>
      <c r="N1286" s="1"/>
      <c r="O1286" s="1"/>
      <c r="P1286" s="1"/>
      <c r="Q1286" s="6"/>
    </row>
    <row r="1287" spans="1:17" x14ac:dyDescent="0.25">
      <c r="A1287" s="4"/>
      <c r="B1287" s="1"/>
      <c r="C1287" s="1"/>
      <c r="D1287" s="1"/>
      <c r="E1287" s="1"/>
      <c r="F1287" s="1"/>
      <c r="G1287" s="1"/>
      <c r="H1287" s="1"/>
      <c r="I1287" s="1"/>
      <c r="J1287" s="1"/>
      <c r="K1287" s="1"/>
      <c r="L1287" s="1"/>
      <c r="M1287" s="1"/>
      <c r="N1287" s="1"/>
      <c r="O1287" s="1"/>
      <c r="P1287" s="1"/>
      <c r="Q1287" s="6"/>
    </row>
    <row r="1288" spans="1:17" x14ac:dyDescent="0.25">
      <c r="A1288" s="4"/>
      <c r="B1288" s="1"/>
      <c r="C1288" s="1"/>
      <c r="D1288" s="1"/>
      <c r="E1288" s="1"/>
      <c r="F1288" s="1"/>
      <c r="G1288" s="1"/>
      <c r="H1288" s="1"/>
      <c r="I1288" s="1"/>
      <c r="J1288" s="1"/>
      <c r="K1288" s="1"/>
      <c r="L1288" s="1"/>
      <c r="M1288" s="1"/>
      <c r="N1288" s="1"/>
      <c r="O1288" s="1"/>
      <c r="P1288" s="1"/>
      <c r="Q1288" s="6"/>
    </row>
    <row r="1289" spans="1:17" x14ac:dyDescent="0.25">
      <c r="A1289" s="4"/>
      <c r="B1289" s="1"/>
      <c r="C1289" s="1"/>
      <c r="D1289" s="1"/>
      <c r="E1289" s="1"/>
      <c r="F1289" s="1"/>
      <c r="G1289" s="1"/>
      <c r="H1289" s="1"/>
      <c r="I1289" s="1"/>
      <c r="J1289" s="1"/>
      <c r="K1289" s="1"/>
      <c r="L1289" s="1"/>
      <c r="M1289" s="1"/>
      <c r="N1289" s="1"/>
      <c r="O1289" s="1"/>
      <c r="P1289" s="1"/>
      <c r="Q1289" s="6"/>
    </row>
    <row r="1290" spans="1:17" x14ac:dyDescent="0.25">
      <c r="A1290" s="4"/>
      <c r="B1290" s="1"/>
      <c r="C1290" s="1"/>
      <c r="D1290" s="1"/>
      <c r="E1290" s="1"/>
      <c r="F1290" s="1"/>
      <c r="G1290" s="1"/>
      <c r="H1290" s="1"/>
      <c r="I1290" s="1"/>
      <c r="J1290" s="1"/>
      <c r="K1290" s="1"/>
      <c r="L1290" s="1"/>
      <c r="M1290" s="1"/>
      <c r="N1290" s="1"/>
      <c r="O1290" s="1"/>
      <c r="P1290" s="1"/>
      <c r="Q1290" s="6"/>
    </row>
    <row r="1291" spans="1:17" x14ac:dyDescent="0.25">
      <c r="A1291" s="4"/>
      <c r="B1291" s="1"/>
      <c r="C1291" s="1"/>
      <c r="D1291" s="1"/>
      <c r="E1291" s="1"/>
      <c r="F1291" s="1"/>
      <c r="G1291" s="1"/>
      <c r="H1291" s="1"/>
      <c r="I1291" s="1"/>
      <c r="J1291" s="1"/>
      <c r="K1291" s="1"/>
      <c r="L1291" s="1"/>
      <c r="M1291" s="1"/>
      <c r="N1291" s="1"/>
      <c r="O1291" s="1"/>
      <c r="P1291" s="1"/>
      <c r="Q1291" s="6"/>
    </row>
    <row r="1292" spans="1:17" x14ac:dyDescent="0.25">
      <c r="A1292" s="4"/>
      <c r="B1292" s="1"/>
      <c r="C1292" s="1"/>
      <c r="D1292" s="1"/>
      <c r="E1292" s="1"/>
      <c r="F1292" s="1"/>
      <c r="G1292" s="1"/>
      <c r="H1292" s="1"/>
      <c r="I1292" s="1"/>
      <c r="J1292" s="1"/>
      <c r="K1292" s="1"/>
      <c r="L1292" s="1"/>
      <c r="M1292" s="1"/>
      <c r="N1292" s="1"/>
      <c r="O1292" s="1"/>
      <c r="P1292" s="1"/>
      <c r="Q1292" s="6"/>
    </row>
    <row r="1293" spans="1:17" x14ac:dyDescent="0.25">
      <c r="A1293" s="4"/>
      <c r="B1293" s="1"/>
      <c r="C1293" s="1"/>
      <c r="D1293" s="1"/>
      <c r="E1293" s="1"/>
      <c r="F1293" s="1"/>
      <c r="G1293" s="1"/>
      <c r="H1293" s="1"/>
      <c r="I1293" s="1"/>
      <c r="J1293" s="1"/>
      <c r="K1293" s="1"/>
      <c r="L1293" s="1"/>
      <c r="M1293" s="1"/>
      <c r="N1293" s="1"/>
      <c r="O1293" s="1"/>
      <c r="P1293" s="1"/>
      <c r="Q1293" s="6"/>
    </row>
    <row r="1294" spans="1:17" x14ac:dyDescent="0.25">
      <c r="A1294" s="4"/>
      <c r="B1294" s="1"/>
      <c r="C1294" s="1"/>
      <c r="D1294" s="1"/>
      <c r="E1294" s="1"/>
      <c r="F1294" s="1"/>
      <c r="G1294" s="1"/>
      <c r="H1294" s="1"/>
      <c r="I1294" s="1"/>
      <c r="J1294" s="1"/>
      <c r="K1294" s="1"/>
      <c r="L1294" s="1"/>
      <c r="M1294" s="1"/>
      <c r="N1294" s="1"/>
      <c r="O1294" s="1"/>
      <c r="P1294" s="1"/>
      <c r="Q1294" s="6"/>
    </row>
    <row r="1295" spans="1:17" x14ac:dyDescent="0.25">
      <c r="A1295" s="4"/>
      <c r="B1295" s="1"/>
      <c r="C1295" s="1"/>
      <c r="D1295" s="1"/>
      <c r="E1295" s="1"/>
      <c r="F1295" s="1"/>
      <c r="G1295" s="1"/>
      <c r="H1295" s="1"/>
      <c r="I1295" s="1"/>
      <c r="J1295" s="1"/>
      <c r="K1295" s="1"/>
      <c r="L1295" s="1"/>
      <c r="M1295" s="1"/>
      <c r="N1295" s="1"/>
      <c r="O1295" s="1"/>
      <c r="P1295" s="1"/>
      <c r="Q1295" s="6"/>
    </row>
    <row r="1296" spans="1:17" x14ac:dyDescent="0.25">
      <c r="A1296" s="4"/>
      <c r="B1296" s="1"/>
      <c r="C1296" s="1"/>
      <c r="D1296" s="1"/>
      <c r="E1296" s="1"/>
      <c r="F1296" s="1"/>
      <c r="G1296" s="1"/>
      <c r="H1296" s="1"/>
      <c r="I1296" s="1"/>
      <c r="J1296" s="1"/>
      <c r="K1296" s="1"/>
      <c r="L1296" s="1"/>
      <c r="M1296" s="1"/>
      <c r="N1296" s="1"/>
      <c r="O1296" s="1"/>
      <c r="P1296" s="1"/>
      <c r="Q1296" s="6"/>
    </row>
    <row r="1297" spans="1:17" x14ac:dyDescent="0.25">
      <c r="A1297" s="4"/>
      <c r="B1297" s="1"/>
      <c r="C1297" s="1"/>
      <c r="D1297" s="1"/>
      <c r="E1297" s="1"/>
      <c r="F1297" s="1"/>
      <c r="G1297" s="1"/>
      <c r="H1297" s="1"/>
      <c r="I1297" s="1"/>
      <c r="J1297" s="1"/>
      <c r="K1297" s="1"/>
      <c r="L1297" s="1"/>
      <c r="M1297" s="1"/>
      <c r="N1297" s="1"/>
      <c r="O1297" s="1"/>
      <c r="P1297" s="1"/>
      <c r="Q1297" s="6"/>
    </row>
    <row r="1298" spans="1:17" x14ac:dyDescent="0.25">
      <c r="A1298" s="4"/>
      <c r="B1298" s="1"/>
      <c r="C1298" s="1"/>
      <c r="D1298" s="1"/>
      <c r="E1298" s="1"/>
      <c r="F1298" s="1"/>
      <c r="G1298" s="1"/>
      <c r="H1298" s="1"/>
      <c r="I1298" s="1"/>
      <c r="J1298" s="1"/>
      <c r="K1298" s="1"/>
      <c r="L1298" s="1"/>
      <c r="M1298" s="1"/>
      <c r="N1298" s="1"/>
      <c r="O1298" s="1"/>
      <c r="P1298" s="1"/>
      <c r="Q1298" s="6"/>
    </row>
    <row r="1299" spans="1:17" x14ac:dyDescent="0.25">
      <c r="A1299" s="4"/>
      <c r="B1299" s="1"/>
      <c r="C1299" s="1"/>
      <c r="D1299" s="1"/>
      <c r="E1299" s="1"/>
      <c r="F1299" s="1"/>
      <c r="G1299" s="1"/>
      <c r="H1299" s="1"/>
      <c r="I1299" s="1"/>
      <c r="J1299" s="1"/>
      <c r="K1299" s="1"/>
      <c r="L1299" s="1"/>
      <c r="M1299" s="1"/>
      <c r="N1299" s="1"/>
      <c r="O1299" s="1"/>
      <c r="P1299" s="1"/>
      <c r="Q1299" s="6"/>
    </row>
    <row r="1300" spans="1:17" x14ac:dyDescent="0.25">
      <c r="A1300" s="4"/>
      <c r="B1300" s="1"/>
      <c r="C1300" s="1"/>
      <c r="D1300" s="1"/>
      <c r="E1300" s="1"/>
      <c r="F1300" s="1"/>
      <c r="G1300" s="1"/>
      <c r="H1300" s="1"/>
      <c r="I1300" s="1"/>
      <c r="J1300" s="1"/>
      <c r="K1300" s="1"/>
      <c r="L1300" s="1"/>
      <c r="M1300" s="1"/>
      <c r="N1300" s="1"/>
      <c r="O1300" s="1"/>
      <c r="P1300" s="1"/>
      <c r="Q1300" s="6"/>
    </row>
    <row r="1301" spans="1:17" x14ac:dyDescent="0.25">
      <c r="A1301" s="4"/>
      <c r="B1301" s="1"/>
      <c r="C1301" s="1"/>
      <c r="D1301" s="1"/>
      <c r="E1301" s="1"/>
      <c r="F1301" s="1"/>
      <c r="G1301" s="1"/>
      <c r="H1301" s="1"/>
      <c r="I1301" s="1"/>
      <c r="J1301" s="1"/>
      <c r="K1301" s="1"/>
      <c r="L1301" s="1"/>
      <c r="M1301" s="1"/>
      <c r="N1301" s="1"/>
      <c r="O1301" s="1"/>
      <c r="P1301" s="1"/>
      <c r="Q1301" s="6"/>
    </row>
    <row r="1302" spans="1:17" x14ac:dyDescent="0.25">
      <c r="A1302" s="4"/>
      <c r="B1302" s="1"/>
      <c r="C1302" s="1"/>
      <c r="D1302" s="1"/>
      <c r="E1302" s="1"/>
      <c r="F1302" s="1"/>
      <c r="G1302" s="1"/>
      <c r="H1302" s="1"/>
      <c r="I1302" s="1"/>
      <c r="J1302" s="1"/>
      <c r="K1302" s="1"/>
      <c r="L1302" s="1"/>
      <c r="M1302" s="1"/>
      <c r="N1302" s="1"/>
      <c r="O1302" s="1"/>
      <c r="P1302" s="1"/>
      <c r="Q1302" s="6"/>
    </row>
    <row r="1303" spans="1:17" x14ac:dyDescent="0.25">
      <c r="A1303" s="4"/>
      <c r="B1303" s="1"/>
      <c r="C1303" s="1"/>
      <c r="D1303" s="1"/>
      <c r="E1303" s="1"/>
      <c r="F1303" s="1"/>
      <c r="G1303" s="1"/>
      <c r="H1303" s="1"/>
      <c r="I1303" s="1"/>
      <c r="J1303" s="1"/>
      <c r="K1303" s="1"/>
      <c r="L1303" s="1"/>
      <c r="M1303" s="1"/>
      <c r="N1303" s="1"/>
      <c r="O1303" s="1"/>
      <c r="P1303" s="1"/>
      <c r="Q1303" s="6"/>
    </row>
    <row r="1304" spans="1:17" x14ac:dyDescent="0.25">
      <c r="A1304" s="4"/>
      <c r="B1304" s="1"/>
      <c r="C1304" s="1"/>
      <c r="D1304" s="1"/>
      <c r="E1304" s="1"/>
      <c r="F1304" s="1"/>
      <c r="G1304" s="1"/>
      <c r="H1304" s="1"/>
      <c r="I1304" s="1"/>
      <c r="J1304" s="1"/>
      <c r="K1304" s="1"/>
      <c r="L1304" s="1"/>
      <c r="M1304" s="1"/>
      <c r="N1304" s="1"/>
      <c r="O1304" s="1"/>
      <c r="P1304" s="1"/>
      <c r="Q1304" s="6"/>
    </row>
    <row r="1305" spans="1:17" x14ac:dyDescent="0.25">
      <c r="A1305" s="4"/>
      <c r="B1305" s="1"/>
      <c r="C1305" s="1"/>
      <c r="D1305" s="1"/>
      <c r="E1305" s="1"/>
      <c r="F1305" s="1"/>
      <c r="G1305" s="1"/>
      <c r="H1305" s="1"/>
      <c r="I1305" s="1"/>
      <c r="J1305" s="1"/>
      <c r="K1305" s="1"/>
      <c r="L1305" s="1"/>
      <c r="M1305" s="1"/>
      <c r="N1305" s="1"/>
      <c r="O1305" s="1"/>
      <c r="P1305" s="1"/>
      <c r="Q1305" s="6"/>
    </row>
    <row r="1306" spans="1:17" x14ac:dyDescent="0.25">
      <c r="A1306" s="4"/>
      <c r="B1306" s="1"/>
      <c r="C1306" s="1"/>
      <c r="D1306" s="1"/>
      <c r="E1306" s="1"/>
      <c r="F1306" s="1"/>
      <c r="G1306" s="1"/>
      <c r="H1306" s="1"/>
      <c r="I1306" s="1"/>
      <c r="J1306" s="1"/>
      <c r="K1306" s="1"/>
      <c r="L1306" s="1"/>
      <c r="M1306" s="1"/>
      <c r="N1306" s="1"/>
      <c r="O1306" s="1"/>
      <c r="P1306" s="1"/>
      <c r="Q1306" s="6"/>
    </row>
    <row r="1307" spans="1:17" x14ac:dyDescent="0.25">
      <c r="A1307" s="4"/>
      <c r="B1307" s="1"/>
      <c r="C1307" s="1"/>
      <c r="D1307" s="1"/>
      <c r="E1307" s="1"/>
      <c r="F1307" s="1"/>
      <c r="G1307" s="1"/>
      <c r="H1307" s="1"/>
      <c r="I1307" s="1"/>
      <c r="J1307" s="1"/>
      <c r="K1307" s="1"/>
      <c r="L1307" s="1"/>
      <c r="M1307" s="1"/>
      <c r="N1307" s="1"/>
      <c r="O1307" s="1"/>
      <c r="P1307" s="1"/>
      <c r="Q1307" s="6"/>
    </row>
    <row r="1308" spans="1:17" x14ac:dyDescent="0.25">
      <c r="A1308" s="4"/>
      <c r="B1308" s="1"/>
      <c r="C1308" s="1"/>
      <c r="D1308" s="1"/>
      <c r="E1308" s="1"/>
      <c r="F1308" s="1"/>
      <c r="G1308" s="1"/>
      <c r="H1308" s="1"/>
      <c r="I1308" s="1"/>
      <c r="J1308" s="1"/>
      <c r="K1308" s="1"/>
      <c r="L1308" s="1"/>
      <c r="M1308" s="1"/>
      <c r="N1308" s="1"/>
      <c r="O1308" s="1"/>
      <c r="P1308" s="1"/>
      <c r="Q1308" s="6"/>
    </row>
    <row r="1309" spans="1:17" x14ac:dyDescent="0.25">
      <c r="A1309" s="4"/>
      <c r="B1309" s="1"/>
      <c r="C1309" s="1"/>
      <c r="D1309" s="1"/>
      <c r="E1309" s="1"/>
      <c r="F1309" s="1"/>
      <c r="G1309" s="1"/>
      <c r="H1309" s="1"/>
      <c r="I1309" s="1"/>
      <c r="J1309" s="1"/>
      <c r="K1309" s="1"/>
      <c r="L1309" s="1"/>
      <c r="M1309" s="1"/>
      <c r="N1309" s="1"/>
      <c r="O1309" s="1"/>
      <c r="P1309" s="1"/>
      <c r="Q1309" s="6"/>
    </row>
    <row r="1310" spans="1:17" x14ac:dyDescent="0.25">
      <c r="A1310" s="4"/>
      <c r="B1310" s="1"/>
      <c r="C1310" s="1"/>
      <c r="D1310" s="1"/>
      <c r="E1310" s="1"/>
      <c r="F1310" s="1"/>
      <c r="G1310" s="1"/>
      <c r="H1310" s="1"/>
      <c r="I1310" s="1"/>
      <c r="J1310" s="1"/>
      <c r="K1310" s="1"/>
      <c r="L1310" s="1"/>
      <c r="M1310" s="1"/>
      <c r="N1310" s="1"/>
      <c r="O1310" s="1"/>
      <c r="P1310" s="1"/>
      <c r="Q1310" s="6"/>
    </row>
    <row r="1311" spans="1:17" x14ac:dyDescent="0.25">
      <c r="A1311" s="4"/>
      <c r="B1311" s="1"/>
      <c r="C1311" s="1"/>
      <c r="D1311" s="1"/>
      <c r="E1311" s="1"/>
      <c r="F1311" s="1"/>
      <c r="G1311" s="1"/>
      <c r="H1311" s="1"/>
      <c r="I1311" s="1"/>
      <c r="J1311" s="1"/>
      <c r="K1311" s="1"/>
      <c r="L1311" s="1"/>
      <c r="M1311" s="1"/>
      <c r="N1311" s="1"/>
      <c r="O1311" s="1"/>
      <c r="P1311" s="1"/>
      <c r="Q1311" s="6"/>
    </row>
    <row r="1312" spans="1:17" x14ac:dyDescent="0.25">
      <c r="A1312" s="4"/>
      <c r="B1312" s="1"/>
      <c r="C1312" s="1"/>
      <c r="D1312" s="1"/>
      <c r="E1312" s="1"/>
      <c r="F1312" s="1"/>
      <c r="G1312" s="1"/>
      <c r="H1312" s="1"/>
      <c r="I1312" s="1"/>
      <c r="J1312" s="1"/>
      <c r="K1312" s="1"/>
      <c r="L1312" s="1"/>
      <c r="M1312" s="1"/>
      <c r="N1312" s="1"/>
      <c r="O1312" s="1"/>
      <c r="P1312" s="1"/>
      <c r="Q1312" s="6"/>
    </row>
    <row r="1313" spans="1:17" x14ac:dyDescent="0.25">
      <c r="A1313" s="4"/>
      <c r="B1313" s="1"/>
      <c r="C1313" s="1"/>
      <c r="D1313" s="1"/>
      <c r="E1313" s="1"/>
      <c r="F1313" s="1"/>
      <c r="G1313" s="1"/>
      <c r="H1313" s="1"/>
      <c r="I1313" s="1"/>
      <c r="J1313" s="1"/>
      <c r="K1313" s="1"/>
      <c r="L1313" s="1"/>
      <c r="M1313" s="1"/>
      <c r="N1313" s="1"/>
      <c r="O1313" s="1"/>
      <c r="P1313" s="1"/>
      <c r="Q1313" s="6"/>
    </row>
    <row r="1314" spans="1:17" x14ac:dyDescent="0.25">
      <c r="A1314" s="4"/>
      <c r="B1314" s="1"/>
      <c r="C1314" s="1"/>
      <c r="D1314" s="1"/>
      <c r="E1314" s="1"/>
      <c r="F1314" s="1"/>
      <c r="G1314" s="1"/>
      <c r="H1314" s="1"/>
      <c r="I1314" s="1"/>
      <c r="J1314" s="1"/>
      <c r="K1314" s="1"/>
      <c r="L1314" s="1"/>
      <c r="M1314" s="1"/>
      <c r="N1314" s="1"/>
      <c r="O1314" s="1"/>
      <c r="P1314" s="1"/>
      <c r="Q1314" s="6"/>
    </row>
    <row r="1315" spans="1:17" x14ac:dyDescent="0.25">
      <c r="A1315" s="4"/>
      <c r="B1315" s="1"/>
      <c r="C1315" s="1"/>
      <c r="D1315" s="1"/>
      <c r="E1315" s="1"/>
      <c r="F1315" s="1"/>
      <c r="G1315" s="1"/>
      <c r="H1315" s="1"/>
      <c r="I1315" s="1"/>
      <c r="J1315" s="1"/>
      <c r="K1315" s="1"/>
      <c r="L1315" s="1"/>
      <c r="M1315" s="1"/>
      <c r="N1315" s="1"/>
      <c r="O1315" s="1"/>
      <c r="P1315" s="1"/>
      <c r="Q1315" s="6"/>
    </row>
    <row r="1316" spans="1:17" x14ac:dyDescent="0.25">
      <c r="A1316" s="4"/>
      <c r="B1316" s="1"/>
      <c r="C1316" s="1"/>
      <c r="D1316" s="1"/>
      <c r="E1316" s="1"/>
      <c r="F1316" s="1"/>
      <c r="G1316" s="1"/>
      <c r="H1316" s="1"/>
      <c r="I1316" s="1"/>
      <c r="J1316" s="1"/>
      <c r="K1316" s="1"/>
      <c r="L1316" s="1"/>
      <c r="M1316" s="1"/>
      <c r="N1316" s="1"/>
      <c r="O1316" s="1"/>
      <c r="P1316" s="1"/>
      <c r="Q1316" s="6"/>
    </row>
    <row r="1317" spans="1:17" x14ac:dyDescent="0.25">
      <c r="A1317" s="4"/>
      <c r="B1317" s="1"/>
      <c r="C1317" s="1"/>
      <c r="D1317" s="1"/>
      <c r="E1317" s="1"/>
      <c r="F1317" s="1"/>
      <c r="G1317" s="1"/>
      <c r="H1317" s="1"/>
      <c r="I1317" s="1"/>
      <c r="J1317" s="1"/>
      <c r="K1317" s="1"/>
      <c r="L1317" s="1"/>
      <c r="M1317" s="1"/>
      <c r="N1317" s="1"/>
      <c r="O1317" s="1"/>
      <c r="P1317" s="1"/>
      <c r="Q1317" s="6"/>
    </row>
    <row r="1318" spans="1:17" x14ac:dyDescent="0.25">
      <c r="A1318" s="4"/>
      <c r="B1318" s="1"/>
      <c r="C1318" s="1"/>
      <c r="D1318" s="1"/>
      <c r="E1318" s="1"/>
      <c r="F1318" s="1"/>
      <c r="G1318" s="1"/>
      <c r="H1318" s="1"/>
      <c r="I1318" s="1"/>
      <c r="J1318" s="1"/>
      <c r="K1318" s="1"/>
      <c r="L1318" s="1"/>
      <c r="M1318" s="1"/>
      <c r="N1318" s="1"/>
      <c r="O1318" s="1"/>
      <c r="P1318" s="1"/>
      <c r="Q1318" s="6"/>
    </row>
    <row r="1319" spans="1:17" x14ac:dyDescent="0.25">
      <c r="A1319" s="4"/>
      <c r="B1319" s="1"/>
      <c r="C1319" s="1"/>
      <c r="D1319" s="1"/>
      <c r="E1319" s="1"/>
      <c r="F1319" s="1"/>
      <c r="G1319" s="1"/>
      <c r="H1319" s="1"/>
      <c r="I1319" s="1"/>
      <c r="J1319" s="1"/>
      <c r="K1319" s="1"/>
      <c r="L1319" s="1"/>
      <c r="M1319" s="1"/>
      <c r="N1319" s="1"/>
      <c r="O1319" s="1"/>
      <c r="P1319" s="1"/>
      <c r="Q1319" s="6"/>
    </row>
    <row r="1320" spans="1:17" x14ac:dyDescent="0.25">
      <c r="A1320" s="4"/>
      <c r="B1320" s="1"/>
      <c r="C1320" s="1"/>
      <c r="D1320" s="1"/>
      <c r="E1320" s="1"/>
      <c r="F1320" s="1"/>
      <c r="G1320" s="1"/>
      <c r="H1320" s="1"/>
      <c r="I1320" s="1"/>
      <c r="J1320" s="1"/>
      <c r="K1320" s="1"/>
      <c r="L1320" s="1"/>
      <c r="M1320" s="1"/>
      <c r="N1320" s="1"/>
      <c r="O1320" s="1"/>
      <c r="P1320" s="1"/>
      <c r="Q1320" s="6"/>
    </row>
    <row r="1321" spans="1:17" x14ac:dyDescent="0.25">
      <c r="A1321" s="4"/>
      <c r="B1321" s="1"/>
      <c r="C1321" s="1"/>
      <c r="D1321" s="1"/>
      <c r="E1321" s="1"/>
      <c r="F1321" s="1"/>
      <c r="G1321" s="1"/>
      <c r="H1321" s="1"/>
      <c r="I1321" s="1"/>
      <c r="J1321" s="1"/>
      <c r="K1321" s="1"/>
      <c r="L1321" s="1"/>
      <c r="M1321" s="1"/>
      <c r="N1321" s="1"/>
      <c r="O1321" s="1"/>
      <c r="P1321" s="1"/>
      <c r="Q1321" s="6"/>
    </row>
    <row r="1322" spans="1:17" x14ac:dyDescent="0.25">
      <c r="A1322" s="4"/>
      <c r="B1322" s="1"/>
      <c r="C1322" s="1"/>
      <c r="D1322" s="1"/>
      <c r="E1322" s="1"/>
      <c r="F1322" s="1"/>
      <c r="G1322" s="1"/>
      <c r="H1322" s="1"/>
      <c r="I1322" s="1"/>
      <c r="J1322" s="1"/>
      <c r="K1322" s="1"/>
      <c r="L1322" s="1"/>
      <c r="M1322" s="1"/>
      <c r="N1322" s="1"/>
      <c r="O1322" s="1"/>
      <c r="P1322" s="1"/>
      <c r="Q1322" s="6"/>
    </row>
    <row r="1323" spans="1:17" x14ac:dyDescent="0.25">
      <c r="A1323" s="4"/>
      <c r="B1323" s="1"/>
      <c r="C1323" s="1"/>
      <c r="D1323" s="1"/>
      <c r="E1323" s="1"/>
      <c r="F1323" s="1"/>
      <c r="G1323" s="1"/>
      <c r="H1323" s="1"/>
      <c r="I1323" s="1"/>
      <c r="J1323" s="1"/>
      <c r="K1323" s="1"/>
      <c r="L1323" s="1"/>
      <c r="M1323" s="1"/>
      <c r="N1323" s="1"/>
      <c r="O1323" s="1"/>
      <c r="P1323" s="1"/>
      <c r="Q1323" s="6"/>
    </row>
    <row r="1324" spans="1:17" x14ac:dyDescent="0.25">
      <c r="A1324" s="4"/>
      <c r="B1324" s="1"/>
      <c r="C1324" s="1"/>
      <c r="D1324" s="1"/>
      <c r="E1324" s="1"/>
      <c r="F1324" s="1"/>
      <c r="G1324" s="1"/>
      <c r="H1324" s="1"/>
      <c r="I1324" s="1"/>
      <c r="J1324" s="1"/>
      <c r="K1324" s="1"/>
      <c r="L1324" s="1"/>
      <c r="M1324" s="1"/>
      <c r="N1324" s="1"/>
      <c r="O1324" s="1"/>
      <c r="P1324" s="1"/>
      <c r="Q1324" s="6"/>
    </row>
    <row r="1325" spans="1:17" x14ac:dyDescent="0.25">
      <c r="A1325" s="4"/>
      <c r="B1325" s="1"/>
      <c r="C1325" s="1"/>
      <c r="D1325" s="1"/>
      <c r="E1325" s="1"/>
      <c r="F1325" s="1"/>
      <c r="G1325" s="1"/>
      <c r="H1325" s="1"/>
      <c r="I1325" s="1"/>
      <c r="J1325" s="1"/>
      <c r="K1325" s="1"/>
      <c r="L1325" s="1"/>
      <c r="M1325" s="1"/>
      <c r="N1325" s="1"/>
      <c r="O1325" s="1"/>
      <c r="P1325" s="1"/>
      <c r="Q1325" s="6"/>
    </row>
    <row r="1326" spans="1:17" x14ac:dyDescent="0.25">
      <c r="A1326" s="4"/>
      <c r="B1326" s="1"/>
      <c r="C1326" s="1"/>
      <c r="D1326" s="1"/>
      <c r="E1326" s="1"/>
      <c r="F1326" s="1"/>
      <c r="G1326" s="1"/>
      <c r="H1326" s="1"/>
      <c r="I1326" s="1"/>
      <c r="J1326" s="1"/>
      <c r="K1326" s="1"/>
      <c r="L1326" s="1"/>
      <c r="M1326" s="1"/>
      <c r="N1326" s="1"/>
      <c r="O1326" s="1"/>
      <c r="P1326" s="1"/>
      <c r="Q1326" s="6"/>
    </row>
    <row r="1327" spans="1:17" x14ac:dyDescent="0.25">
      <c r="A1327" s="4"/>
      <c r="B1327" s="1"/>
      <c r="C1327" s="1"/>
      <c r="D1327" s="1"/>
      <c r="E1327" s="1"/>
      <c r="F1327" s="1"/>
      <c r="G1327" s="1"/>
      <c r="H1327" s="1"/>
      <c r="I1327" s="1"/>
      <c r="J1327" s="1"/>
      <c r="K1327" s="1"/>
      <c r="L1327" s="1"/>
      <c r="M1327" s="1"/>
      <c r="N1327" s="1"/>
      <c r="O1327" s="1"/>
      <c r="P1327" s="1"/>
      <c r="Q1327" s="6"/>
    </row>
    <row r="1328" spans="1:17" x14ac:dyDescent="0.25">
      <c r="A1328" s="4"/>
      <c r="B1328" s="1"/>
      <c r="C1328" s="1"/>
      <c r="D1328" s="1"/>
      <c r="E1328" s="1"/>
      <c r="F1328" s="1"/>
      <c r="G1328" s="1"/>
      <c r="H1328" s="1"/>
      <c r="I1328" s="1"/>
      <c r="J1328" s="1"/>
      <c r="K1328" s="1"/>
      <c r="L1328" s="1"/>
      <c r="M1328" s="1"/>
      <c r="N1328" s="1"/>
      <c r="O1328" s="1"/>
      <c r="P1328" s="1"/>
      <c r="Q1328" s="6"/>
    </row>
    <row r="1329" spans="1:17" x14ac:dyDescent="0.25">
      <c r="A1329" s="4"/>
      <c r="B1329" s="1"/>
      <c r="C1329" s="1"/>
      <c r="D1329" s="1"/>
      <c r="E1329" s="1"/>
      <c r="F1329" s="1"/>
      <c r="G1329" s="1"/>
      <c r="H1329" s="1"/>
      <c r="I1329" s="1"/>
      <c r="J1329" s="1"/>
      <c r="K1329" s="1"/>
      <c r="L1329" s="1"/>
      <c r="M1329" s="1"/>
      <c r="N1329" s="1"/>
      <c r="O1329" s="1"/>
      <c r="P1329" s="1"/>
      <c r="Q1329" s="6"/>
    </row>
    <row r="1330" spans="1:17" x14ac:dyDescent="0.25">
      <c r="A1330" s="4"/>
      <c r="B1330" s="1"/>
      <c r="C1330" s="1"/>
      <c r="D1330" s="1"/>
      <c r="E1330" s="1"/>
      <c r="F1330" s="1"/>
      <c r="G1330" s="1"/>
      <c r="H1330" s="1"/>
      <c r="I1330" s="1"/>
      <c r="J1330" s="1"/>
      <c r="K1330" s="1"/>
      <c r="L1330" s="1"/>
      <c r="M1330" s="1"/>
      <c r="N1330" s="1"/>
      <c r="O1330" s="1"/>
      <c r="P1330" s="1"/>
      <c r="Q1330" s="6"/>
    </row>
    <row r="1331" spans="1:17" x14ac:dyDescent="0.25">
      <c r="A1331" s="4"/>
      <c r="B1331" s="1"/>
      <c r="C1331" s="1"/>
      <c r="D1331" s="1"/>
      <c r="E1331" s="1"/>
      <c r="F1331" s="1"/>
      <c r="G1331" s="1"/>
      <c r="H1331" s="1"/>
      <c r="I1331" s="1"/>
      <c r="J1331" s="1"/>
      <c r="K1331" s="1"/>
      <c r="L1331" s="1"/>
      <c r="M1331" s="1"/>
      <c r="N1331" s="1"/>
      <c r="O1331" s="1"/>
      <c r="P1331" s="1"/>
      <c r="Q1331" s="6"/>
    </row>
    <row r="1332" spans="1:17" x14ac:dyDescent="0.25">
      <c r="A1332" s="4"/>
      <c r="B1332" s="1"/>
      <c r="C1332" s="1"/>
      <c r="D1332" s="1"/>
      <c r="E1332" s="1"/>
      <c r="F1332" s="1"/>
      <c r="G1332" s="1"/>
      <c r="H1332" s="1"/>
      <c r="I1332" s="1"/>
      <c r="J1332" s="1"/>
      <c r="K1332" s="1"/>
      <c r="L1332" s="1"/>
      <c r="M1332" s="1"/>
      <c r="N1332" s="1"/>
      <c r="O1332" s="1"/>
      <c r="P1332" s="1"/>
      <c r="Q1332" s="6"/>
    </row>
    <row r="1333" spans="1:17" x14ac:dyDescent="0.25">
      <c r="A1333" s="4"/>
      <c r="B1333" s="1"/>
      <c r="C1333" s="1"/>
      <c r="D1333" s="1"/>
      <c r="E1333" s="1"/>
      <c r="F1333" s="1"/>
      <c r="G1333" s="1"/>
      <c r="H1333" s="1"/>
      <c r="I1333" s="1"/>
      <c r="J1333" s="1"/>
      <c r="K1333" s="1"/>
      <c r="L1333" s="1"/>
      <c r="M1333" s="1"/>
      <c r="N1333" s="1"/>
      <c r="O1333" s="1"/>
      <c r="P1333" s="1"/>
      <c r="Q1333" s="6"/>
    </row>
    <row r="1334" spans="1:17" x14ac:dyDescent="0.25">
      <c r="A1334" s="4"/>
      <c r="B1334" s="1"/>
      <c r="C1334" s="1"/>
      <c r="D1334" s="1"/>
      <c r="E1334" s="1"/>
      <c r="F1334" s="1"/>
      <c r="G1334" s="1"/>
      <c r="H1334" s="1"/>
      <c r="I1334" s="1"/>
      <c r="J1334" s="1"/>
      <c r="K1334" s="1"/>
      <c r="L1334" s="1"/>
      <c r="M1334" s="1"/>
      <c r="N1334" s="1"/>
      <c r="O1334" s="1"/>
      <c r="P1334" s="1"/>
      <c r="Q1334" s="6"/>
    </row>
    <row r="1335" spans="1:17" x14ac:dyDescent="0.25">
      <c r="A1335" s="4"/>
      <c r="B1335" s="1"/>
      <c r="C1335" s="1"/>
      <c r="D1335" s="1"/>
      <c r="E1335" s="1"/>
      <c r="F1335" s="1"/>
      <c r="G1335" s="1"/>
      <c r="H1335" s="1"/>
      <c r="I1335" s="1"/>
      <c r="J1335" s="1"/>
      <c r="K1335" s="1"/>
      <c r="L1335" s="1"/>
      <c r="M1335" s="1"/>
      <c r="N1335" s="1"/>
      <c r="O1335" s="1"/>
      <c r="P1335" s="1"/>
      <c r="Q1335" s="6"/>
    </row>
    <row r="1336" spans="1:17" x14ac:dyDescent="0.25">
      <c r="A1336" s="4"/>
      <c r="B1336" s="1"/>
      <c r="C1336" s="1"/>
      <c r="D1336" s="1"/>
      <c r="E1336" s="1"/>
      <c r="F1336" s="1"/>
      <c r="G1336" s="1"/>
      <c r="H1336" s="1"/>
      <c r="I1336" s="1"/>
      <c r="J1336" s="1"/>
      <c r="K1336" s="1"/>
      <c r="L1336" s="1"/>
      <c r="M1336" s="1"/>
      <c r="N1336" s="1"/>
      <c r="O1336" s="1"/>
      <c r="P1336" s="1"/>
      <c r="Q1336" s="6"/>
    </row>
    <row r="1337" spans="1:17" x14ac:dyDescent="0.25">
      <c r="A1337" s="4"/>
      <c r="B1337" s="1"/>
      <c r="C1337" s="1"/>
      <c r="D1337" s="1"/>
      <c r="E1337" s="1"/>
      <c r="F1337" s="1"/>
      <c r="G1337" s="1"/>
      <c r="H1337" s="1"/>
      <c r="I1337" s="1"/>
      <c r="J1337" s="1"/>
      <c r="K1337" s="1"/>
      <c r="L1337" s="1"/>
      <c r="M1337" s="1"/>
      <c r="N1337" s="1"/>
      <c r="O1337" s="1"/>
      <c r="P1337" s="1"/>
      <c r="Q1337" s="6"/>
    </row>
    <row r="1338" spans="1:17" x14ac:dyDescent="0.25">
      <c r="A1338" s="4"/>
      <c r="B1338" s="1"/>
      <c r="C1338" s="1"/>
      <c r="D1338" s="1"/>
      <c r="E1338" s="1"/>
      <c r="F1338" s="1"/>
      <c r="G1338" s="1"/>
      <c r="H1338" s="1"/>
      <c r="I1338" s="1"/>
      <c r="J1338" s="1"/>
      <c r="K1338" s="1"/>
      <c r="L1338" s="1"/>
      <c r="M1338" s="1"/>
      <c r="N1338" s="1"/>
      <c r="O1338" s="1"/>
      <c r="P1338" s="1"/>
      <c r="Q1338" s="6"/>
    </row>
    <row r="1339" spans="1:17" x14ac:dyDescent="0.25">
      <c r="A1339" s="4"/>
      <c r="B1339" s="1"/>
      <c r="C1339" s="1"/>
      <c r="D1339" s="1"/>
      <c r="E1339" s="1"/>
      <c r="F1339" s="1"/>
      <c r="G1339" s="1"/>
      <c r="H1339" s="1"/>
      <c r="I1339" s="1"/>
      <c r="J1339" s="1"/>
      <c r="K1339" s="1"/>
      <c r="L1339" s="1"/>
      <c r="M1339" s="1"/>
      <c r="N1339" s="1"/>
      <c r="O1339" s="1"/>
      <c r="P1339" s="1"/>
      <c r="Q1339" s="6"/>
    </row>
    <row r="1340" spans="1:17" x14ac:dyDescent="0.25">
      <c r="A1340" s="4"/>
      <c r="B1340" s="1"/>
      <c r="C1340" s="1"/>
      <c r="D1340" s="1"/>
      <c r="E1340" s="1"/>
      <c r="F1340" s="1"/>
      <c r="G1340" s="1"/>
      <c r="H1340" s="1"/>
      <c r="I1340" s="1"/>
      <c r="J1340" s="1"/>
      <c r="K1340" s="1"/>
      <c r="L1340" s="1"/>
      <c r="M1340" s="1"/>
      <c r="N1340" s="1"/>
      <c r="O1340" s="1"/>
      <c r="P1340" s="1"/>
      <c r="Q1340" s="6"/>
    </row>
    <row r="1341" spans="1:17" x14ac:dyDescent="0.25">
      <c r="A1341" s="4"/>
      <c r="B1341" s="1"/>
      <c r="C1341" s="1"/>
      <c r="D1341" s="1"/>
      <c r="E1341" s="1"/>
      <c r="F1341" s="1"/>
      <c r="G1341" s="1"/>
      <c r="H1341" s="1"/>
      <c r="I1341" s="1"/>
      <c r="J1341" s="1"/>
      <c r="K1341" s="1"/>
      <c r="L1341" s="1"/>
      <c r="M1341" s="1"/>
      <c r="N1341" s="1"/>
      <c r="O1341" s="1"/>
      <c r="P1341" s="1"/>
      <c r="Q1341" s="6"/>
    </row>
    <row r="1342" spans="1:17" x14ac:dyDescent="0.25">
      <c r="A1342" s="4"/>
      <c r="B1342" s="1"/>
      <c r="C1342" s="1"/>
      <c r="D1342" s="1"/>
      <c r="E1342" s="1"/>
      <c r="F1342" s="1"/>
      <c r="G1342" s="1"/>
      <c r="H1342" s="1"/>
      <c r="I1342" s="1"/>
      <c r="J1342" s="1"/>
      <c r="K1342" s="1"/>
      <c r="L1342" s="1"/>
      <c r="M1342" s="1"/>
      <c r="N1342" s="1"/>
      <c r="O1342" s="1"/>
      <c r="P1342" s="1"/>
      <c r="Q1342" s="6"/>
    </row>
    <row r="1343" spans="1:17" x14ac:dyDescent="0.25">
      <c r="A1343" s="4"/>
      <c r="B1343" s="1"/>
      <c r="C1343" s="1"/>
      <c r="D1343" s="1"/>
      <c r="E1343" s="1"/>
      <c r="F1343" s="1"/>
      <c r="G1343" s="1"/>
      <c r="H1343" s="1"/>
      <c r="I1343" s="1"/>
      <c r="J1343" s="1"/>
      <c r="K1343" s="1"/>
      <c r="L1343" s="1"/>
      <c r="M1343" s="1"/>
      <c r="N1343" s="1"/>
      <c r="O1343" s="1"/>
      <c r="P1343" s="1"/>
      <c r="Q1343" s="6"/>
    </row>
    <row r="1344" spans="1:17" x14ac:dyDescent="0.25">
      <c r="A1344" s="4"/>
      <c r="B1344" s="1"/>
      <c r="C1344" s="1"/>
      <c r="D1344" s="1"/>
      <c r="E1344" s="1"/>
      <c r="F1344" s="1"/>
      <c r="G1344" s="1"/>
      <c r="H1344" s="1"/>
      <c r="I1344" s="1"/>
      <c r="J1344" s="1"/>
      <c r="K1344" s="1"/>
      <c r="L1344" s="1"/>
      <c r="M1344" s="1"/>
      <c r="N1344" s="1"/>
      <c r="O1344" s="1"/>
      <c r="P1344" s="1"/>
      <c r="Q1344" s="6"/>
    </row>
    <row r="1345" spans="1:17" x14ac:dyDescent="0.25">
      <c r="A1345" s="4"/>
      <c r="B1345" s="1"/>
      <c r="C1345" s="1"/>
      <c r="D1345" s="1"/>
      <c r="E1345" s="1"/>
      <c r="F1345" s="1"/>
      <c r="G1345" s="1"/>
      <c r="H1345" s="1"/>
      <c r="I1345" s="1"/>
      <c r="J1345" s="1"/>
      <c r="K1345" s="1"/>
      <c r="L1345" s="1"/>
      <c r="M1345" s="1"/>
      <c r="N1345" s="1"/>
      <c r="O1345" s="1"/>
      <c r="P1345" s="1"/>
      <c r="Q1345" s="6"/>
    </row>
    <row r="1346" spans="1:17" x14ac:dyDescent="0.25">
      <c r="A1346" s="4"/>
      <c r="B1346" s="1"/>
      <c r="C1346" s="1"/>
      <c r="D1346" s="1"/>
      <c r="E1346" s="1"/>
      <c r="F1346" s="1"/>
      <c r="G1346" s="1"/>
      <c r="H1346" s="1"/>
      <c r="I1346" s="1"/>
      <c r="J1346" s="1"/>
      <c r="K1346" s="1"/>
      <c r="L1346" s="1"/>
      <c r="M1346" s="1"/>
      <c r="N1346" s="1"/>
      <c r="O1346" s="1"/>
      <c r="P1346" s="1"/>
      <c r="Q1346" s="6"/>
    </row>
    <row r="1347" spans="1:17" x14ac:dyDescent="0.25">
      <c r="A1347" s="4"/>
      <c r="B1347" s="1"/>
      <c r="C1347" s="1"/>
      <c r="D1347" s="1"/>
      <c r="E1347" s="1"/>
      <c r="F1347" s="1"/>
      <c r="G1347" s="1"/>
      <c r="H1347" s="1"/>
      <c r="I1347" s="1"/>
      <c r="J1347" s="1"/>
      <c r="K1347" s="1"/>
      <c r="L1347" s="1"/>
      <c r="M1347" s="1"/>
      <c r="N1347" s="1"/>
      <c r="O1347" s="1"/>
      <c r="P1347" s="1"/>
      <c r="Q1347" s="6"/>
    </row>
    <row r="1348" spans="1:17" x14ac:dyDescent="0.25">
      <c r="A1348" s="4"/>
      <c r="B1348" s="1"/>
      <c r="C1348" s="1"/>
      <c r="D1348" s="1"/>
      <c r="E1348" s="1"/>
      <c r="F1348" s="1"/>
      <c r="G1348" s="1"/>
      <c r="H1348" s="1"/>
      <c r="I1348" s="1"/>
      <c r="J1348" s="1"/>
      <c r="K1348" s="1"/>
      <c r="L1348" s="1"/>
      <c r="M1348" s="1"/>
      <c r="N1348" s="1"/>
      <c r="O1348" s="1"/>
      <c r="P1348" s="1"/>
      <c r="Q1348" s="6"/>
    </row>
    <row r="1349" spans="1:17" x14ac:dyDescent="0.25">
      <c r="A1349" s="4"/>
      <c r="B1349" s="1"/>
      <c r="C1349" s="1"/>
      <c r="D1349" s="1"/>
      <c r="E1349" s="1"/>
      <c r="F1349" s="1"/>
      <c r="G1349" s="1"/>
      <c r="H1349" s="1"/>
      <c r="I1349" s="1"/>
      <c r="J1349" s="1"/>
      <c r="K1349" s="1"/>
      <c r="L1349" s="1"/>
      <c r="M1349" s="1"/>
      <c r="N1349" s="1"/>
      <c r="O1349" s="1"/>
      <c r="P1349" s="1"/>
      <c r="Q1349" s="6"/>
    </row>
    <row r="1350" spans="1:17" x14ac:dyDescent="0.25">
      <c r="A1350" s="4"/>
      <c r="B1350" s="1"/>
      <c r="C1350" s="1"/>
      <c r="D1350" s="1"/>
      <c r="E1350" s="1"/>
      <c r="F1350" s="1"/>
      <c r="G1350" s="1"/>
      <c r="H1350" s="1"/>
      <c r="I1350" s="1"/>
      <c r="J1350" s="1"/>
      <c r="K1350" s="1"/>
      <c r="L1350" s="1"/>
      <c r="M1350" s="1"/>
      <c r="N1350" s="1"/>
      <c r="O1350" s="1"/>
      <c r="P1350" s="1"/>
      <c r="Q1350" s="6"/>
    </row>
    <row r="1351" spans="1:17" x14ac:dyDescent="0.25">
      <c r="A1351" s="4"/>
      <c r="B1351" s="1"/>
      <c r="C1351" s="1"/>
      <c r="D1351" s="1"/>
      <c r="E1351" s="1"/>
      <c r="F1351" s="1"/>
      <c r="G1351" s="1"/>
      <c r="H1351" s="1"/>
      <c r="I1351" s="1"/>
      <c r="J1351" s="1"/>
      <c r="K1351" s="1"/>
      <c r="L1351" s="1"/>
      <c r="M1351" s="1"/>
      <c r="N1351" s="1"/>
      <c r="O1351" s="1"/>
      <c r="P1351" s="1"/>
      <c r="Q1351" s="6"/>
    </row>
    <row r="1352" spans="1:17" x14ac:dyDescent="0.25">
      <c r="A1352" s="4"/>
      <c r="B1352" s="1"/>
      <c r="C1352" s="1"/>
      <c r="D1352" s="1"/>
      <c r="E1352" s="1"/>
      <c r="F1352" s="1"/>
      <c r="G1352" s="1"/>
      <c r="H1352" s="1"/>
      <c r="I1352" s="1"/>
      <c r="J1352" s="1"/>
      <c r="K1352" s="1"/>
      <c r="L1352" s="1"/>
      <c r="M1352" s="1"/>
      <c r="N1352" s="1"/>
      <c r="O1352" s="1"/>
      <c r="P1352" s="1"/>
      <c r="Q1352" s="6"/>
    </row>
    <row r="1353" spans="1:17" x14ac:dyDescent="0.25">
      <c r="A1353" s="4"/>
      <c r="B1353" s="1"/>
      <c r="C1353" s="1"/>
      <c r="D1353" s="1"/>
      <c r="E1353" s="1"/>
      <c r="F1353" s="1"/>
      <c r="G1353" s="1"/>
      <c r="H1353" s="1"/>
      <c r="I1353" s="1"/>
      <c r="J1353" s="1"/>
      <c r="K1353" s="1"/>
      <c r="L1353" s="1"/>
      <c r="M1353" s="1"/>
      <c r="N1353" s="1"/>
      <c r="O1353" s="1"/>
      <c r="P1353" s="1"/>
      <c r="Q1353" s="6"/>
    </row>
    <row r="1354" spans="1:17" x14ac:dyDescent="0.25">
      <c r="A1354" s="4"/>
      <c r="B1354" s="1"/>
      <c r="C1354" s="1"/>
      <c r="D1354" s="1"/>
      <c r="E1354" s="1"/>
      <c r="F1354" s="1"/>
      <c r="G1354" s="1"/>
      <c r="H1354" s="1"/>
      <c r="I1354" s="1"/>
      <c r="J1354" s="1"/>
      <c r="K1354" s="1"/>
      <c r="L1354" s="1"/>
      <c r="M1354" s="1"/>
      <c r="N1354" s="1"/>
      <c r="O1354" s="1"/>
      <c r="P1354" s="1"/>
      <c r="Q1354" s="6"/>
    </row>
    <row r="1355" spans="1:17" x14ac:dyDescent="0.25">
      <c r="A1355" s="4"/>
      <c r="B1355" s="1"/>
      <c r="C1355" s="1"/>
      <c r="D1355" s="1"/>
      <c r="E1355" s="1"/>
      <c r="F1355" s="1"/>
      <c r="G1355" s="1"/>
      <c r="H1355" s="1"/>
      <c r="I1355" s="1"/>
      <c r="J1355" s="1"/>
      <c r="K1355" s="1"/>
      <c r="L1355" s="1"/>
      <c r="M1355" s="1"/>
      <c r="N1355" s="1"/>
      <c r="O1355" s="1"/>
      <c r="P1355" s="1"/>
      <c r="Q1355" s="6"/>
    </row>
    <row r="1356" spans="1:17" x14ac:dyDescent="0.25">
      <c r="A1356" s="4"/>
      <c r="B1356" s="1"/>
      <c r="C1356" s="1"/>
      <c r="D1356" s="1"/>
      <c r="E1356" s="1"/>
      <c r="F1356" s="1"/>
      <c r="G1356" s="1"/>
      <c r="H1356" s="1"/>
      <c r="I1356" s="1"/>
      <c r="J1356" s="1"/>
      <c r="K1356" s="1"/>
      <c r="L1356" s="1"/>
      <c r="M1356" s="1"/>
      <c r="N1356" s="1"/>
      <c r="O1356" s="1"/>
      <c r="P1356" s="1"/>
      <c r="Q1356" s="6"/>
    </row>
    <row r="1357" spans="1:17" x14ac:dyDescent="0.25">
      <c r="A1357" s="4"/>
      <c r="B1357" s="1"/>
      <c r="C1357" s="1"/>
      <c r="D1357" s="1"/>
      <c r="E1357" s="1"/>
      <c r="F1357" s="1"/>
      <c r="G1357" s="1"/>
      <c r="H1357" s="1"/>
      <c r="I1357" s="1"/>
      <c r="J1357" s="1"/>
      <c r="K1357" s="1"/>
      <c r="L1357" s="1"/>
      <c r="M1357" s="1"/>
      <c r="N1357" s="1"/>
      <c r="O1357" s="1"/>
      <c r="P1357" s="1"/>
      <c r="Q1357" s="6"/>
    </row>
    <row r="1358" spans="1:17" x14ac:dyDescent="0.25">
      <c r="A1358" s="4"/>
      <c r="B1358" s="1"/>
      <c r="C1358" s="1"/>
      <c r="D1358" s="1"/>
      <c r="E1358" s="1"/>
      <c r="F1358" s="1"/>
      <c r="G1358" s="1"/>
      <c r="H1358" s="1"/>
      <c r="I1358" s="1"/>
      <c r="J1358" s="1"/>
      <c r="K1358" s="1"/>
      <c r="L1358" s="1"/>
      <c r="M1358" s="1"/>
      <c r="N1358" s="1"/>
      <c r="O1358" s="1"/>
      <c r="P1358" s="1"/>
      <c r="Q1358" s="6"/>
    </row>
    <row r="1359" spans="1:17" x14ac:dyDescent="0.25">
      <c r="A1359" s="4"/>
      <c r="B1359" s="1"/>
      <c r="C1359" s="1"/>
      <c r="D1359" s="1"/>
      <c r="E1359" s="1"/>
      <c r="F1359" s="1"/>
      <c r="G1359" s="1"/>
      <c r="H1359" s="1"/>
      <c r="I1359" s="1"/>
      <c r="J1359" s="1"/>
      <c r="K1359" s="1"/>
      <c r="L1359" s="1"/>
      <c r="M1359" s="1"/>
      <c r="N1359" s="1"/>
      <c r="O1359" s="1"/>
      <c r="P1359" s="1"/>
      <c r="Q1359" s="6"/>
    </row>
    <row r="1360" spans="1:17" x14ac:dyDescent="0.25">
      <c r="A1360" s="4"/>
      <c r="B1360" s="1"/>
      <c r="C1360" s="1"/>
      <c r="D1360" s="1"/>
      <c r="E1360" s="1"/>
      <c r="F1360" s="1"/>
      <c r="G1360" s="1"/>
      <c r="H1360" s="1"/>
      <c r="I1360" s="1"/>
      <c r="J1360" s="1"/>
      <c r="K1360" s="1"/>
      <c r="L1360" s="1"/>
      <c r="M1360" s="1"/>
      <c r="N1360" s="1"/>
      <c r="O1360" s="1"/>
      <c r="P1360" s="1"/>
      <c r="Q1360" s="6"/>
    </row>
    <row r="1361" spans="1:17" x14ac:dyDescent="0.25">
      <c r="A1361" s="4"/>
      <c r="B1361" s="1"/>
      <c r="C1361" s="1"/>
      <c r="D1361" s="1"/>
      <c r="E1361" s="1"/>
      <c r="F1361" s="1"/>
      <c r="G1361" s="1"/>
      <c r="H1361" s="1"/>
      <c r="I1361" s="1"/>
      <c r="J1361" s="1"/>
      <c r="K1361" s="1"/>
      <c r="L1361" s="1"/>
      <c r="M1361" s="1"/>
      <c r="N1361" s="1"/>
      <c r="O1361" s="1"/>
      <c r="P1361" s="1"/>
      <c r="Q1361" s="6"/>
    </row>
    <row r="1362" spans="1:17" x14ac:dyDescent="0.25">
      <c r="A1362" s="4"/>
      <c r="B1362" s="1"/>
      <c r="C1362" s="1"/>
      <c r="D1362" s="1"/>
      <c r="E1362" s="1"/>
      <c r="F1362" s="1"/>
      <c r="G1362" s="1"/>
      <c r="H1362" s="1"/>
      <c r="I1362" s="1"/>
      <c r="J1362" s="1"/>
      <c r="K1362" s="1"/>
      <c r="L1362" s="1"/>
      <c r="M1362" s="1"/>
      <c r="N1362" s="1"/>
      <c r="O1362" s="1"/>
      <c r="P1362" s="1"/>
      <c r="Q1362" s="6"/>
    </row>
    <row r="1363" spans="1:17" x14ac:dyDescent="0.25">
      <c r="A1363" s="4"/>
      <c r="B1363" s="1"/>
      <c r="C1363" s="1"/>
      <c r="D1363" s="1"/>
      <c r="E1363" s="1"/>
      <c r="F1363" s="1"/>
      <c r="G1363" s="1"/>
      <c r="H1363" s="1"/>
      <c r="I1363" s="1"/>
      <c r="J1363" s="1"/>
      <c r="K1363" s="1"/>
      <c r="L1363" s="1"/>
      <c r="M1363" s="1"/>
      <c r="N1363" s="1"/>
      <c r="O1363" s="1"/>
      <c r="P1363" s="1"/>
      <c r="Q1363" s="6"/>
    </row>
    <row r="1364" spans="1:17" x14ac:dyDescent="0.25">
      <c r="A1364" s="4"/>
      <c r="B1364" s="1"/>
      <c r="C1364" s="1"/>
      <c r="D1364" s="1"/>
      <c r="E1364" s="1"/>
      <c r="F1364" s="1"/>
      <c r="G1364" s="1"/>
      <c r="H1364" s="1"/>
      <c r="I1364" s="1"/>
      <c r="J1364" s="1"/>
      <c r="K1364" s="1"/>
      <c r="L1364" s="1"/>
      <c r="M1364" s="1"/>
      <c r="N1364" s="1"/>
      <c r="O1364" s="1"/>
      <c r="P1364" s="1"/>
      <c r="Q1364" s="6"/>
    </row>
    <row r="1365" spans="1:17" x14ac:dyDescent="0.25">
      <c r="A1365" s="4"/>
      <c r="B1365" s="1"/>
      <c r="C1365" s="1"/>
      <c r="D1365" s="1"/>
      <c r="E1365" s="1"/>
      <c r="F1365" s="1"/>
      <c r="G1365" s="1"/>
      <c r="H1365" s="1"/>
      <c r="I1365" s="1"/>
      <c r="J1365" s="1"/>
      <c r="K1365" s="1"/>
      <c r="L1365" s="1"/>
      <c r="M1365" s="1"/>
      <c r="N1365" s="1"/>
      <c r="O1365" s="1"/>
      <c r="P1365" s="1"/>
      <c r="Q1365" s="6"/>
    </row>
    <row r="1366" spans="1:17" x14ac:dyDescent="0.25">
      <c r="A1366" s="4"/>
      <c r="B1366" s="1"/>
      <c r="C1366" s="1"/>
      <c r="D1366" s="1"/>
      <c r="E1366" s="1"/>
      <c r="F1366" s="1"/>
      <c r="G1366" s="1"/>
      <c r="H1366" s="1"/>
      <c r="I1366" s="1"/>
      <c r="J1366" s="1"/>
      <c r="K1366" s="1"/>
      <c r="L1366" s="1"/>
      <c r="M1366" s="1"/>
      <c r="N1366" s="1"/>
      <c r="O1366" s="1"/>
      <c r="P1366" s="1"/>
      <c r="Q1366" s="6"/>
    </row>
    <row r="1367" spans="1:17" x14ac:dyDescent="0.25">
      <c r="A1367" s="4"/>
      <c r="B1367" s="1"/>
      <c r="C1367" s="1"/>
      <c r="D1367" s="1"/>
      <c r="E1367" s="1"/>
      <c r="F1367" s="1"/>
      <c r="G1367" s="1"/>
      <c r="H1367" s="1"/>
      <c r="I1367" s="1"/>
      <c r="J1367" s="1"/>
      <c r="K1367" s="1"/>
      <c r="L1367" s="1"/>
      <c r="M1367" s="1"/>
      <c r="N1367" s="1"/>
      <c r="O1367" s="1"/>
      <c r="P1367" s="1"/>
      <c r="Q1367" s="6"/>
    </row>
    <row r="1368" spans="1:17" x14ac:dyDescent="0.25">
      <c r="A1368" s="4"/>
      <c r="B1368" s="1"/>
      <c r="C1368" s="1"/>
      <c r="D1368" s="1"/>
      <c r="E1368" s="1"/>
      <c r="F1368" s="1"/>
      <c r="G1368" s="1"/>
      <c r="H1368" s="1"/>
      <c r="I1368" s="1"/>
      <c r="J1368" s="1"/>
      <c r="K1368" s="1"/>
      <c r="L1368" s="1"/>
      <c r="M1368" s="1"/>
      <c r="N1368" s="1"/>
      <c r="O1368" s="1"/>
      <c r="P1368" s="1"/>
      <c r="Q1368" s="6"/>
    </row>
    <row r="1369" spans="1:17" x14ac:dyDescent="0.25">
      <c r="A1369" s="4"/>
      <c r="B1369" s="1"/>
      <c r="C1369" s="1"/>
      <c r="D1369" s="1"/>
      <c r="E1369" s="1"/>
      <c r="F1369" s="1"/>
      <c r="G1369" s="1"/>
      <c r="H1369" s="1"/>
      <c r="I1369" s="1"/>
      <c r="J1369" s="1"/>
      <c r="K1369" s="1"/>
      <c r="L1369" s="1"/>
      <c r="M1369" s="1"/>
      <c r="N1369" s="1"/>
      <c r="O1369" s="1"/>
      <c r="P1369" s="1"/>
      <c r="Q1369" s="6"/>
    </row>
    <row r="1370" spans="1:17" x14ac:dyDescent="0.25">
      <c r="A1370" s="4"/>
      <c r="B1370" s="1"/>
      <c r="C1370" s="1"/>
      <c r="D1370" s="1"/>
      <c r="E1370" s="1"/>
      <c r="F1370" s="1"/>
      <c r="G1370" s="1"/>
      <c r="H1370" s="1"/>
      <c r="I1370" s="1"/>
      <c r="J1370" s="1"/>
      <c r="K1370" s="1"/>
      <c r="L1370" s="1"/>
      <c r="M1370" s="1"/>
      <c r="N1370" s="1"/>
      <c r="O1370" s="1"/>
      <c r="P1370" s="1"/>
      <c r="Q1370" s="6"/>
    </row>
    <row r="1371" spans="1:17" x14ac:dyDescent="0.25">
      <c r="A1371" s="4"/>
      <c r="B1371" s="1"/>
      <c r="C1371" s="1"/>
      <c r="D1371" s="1"/>
      <c r="E1371" s="1"/>
      <c r="F1371" s="1"/>
      <c r="G1371" s="1"/>
      <c r="H1371" s="1"/>
      <c r="I1371" s="1"/>
      <c r="J1371" s="1"/>
      <c r="K1371" s="1"/>
      <c r="L1371" s="1"/>
      <c r="M1371" s="1"/>
      <c r="N1371" s="1"/>
      <c r="O1371" s="1"/>
      <c r="P1371" s="1"/>
      <c r="Q1371" s="6"/>
    </row>
    <row r="1372" spans="1:17" x14ac:dyDescent="0.25">
      <c r="A1372" s="4"/>
      <c r="B1372" s="1"/>
      <c r="C1372" s="1"/>
      <c r="D1372" s="1"/>
      <c r="E1372" s="1"/>
      <c r="F1372" s="1"/>
      <c r="G1372" s="1"/>
      <c r="H1372" s="1"/>
      <c r="I1372" s="1"/>
      <c r="J1372" s="1"/>
      <c r="K1372" s="1"/>
      <c r="L1372" s="1"/>
      <c r="M1372" s="1"/>
      <c r="N1372" s="1"/>
      <c r="O1372" s="1"/>
      <c r="P1372" s="1"/>
      <c r="Q1372" s="6"/>
    </row>
    <row r="1373" spans="1:17" x14ac:dyDescent="0.25">
      <c r="A1373" s="4"/>
      <c r="B1373" s="1"/>
      <c r="C1373" s="1"/>
      <c r="D1373" s="1"/>
      <c r="E1373" s="1"/>
      <c r="F1373" s="1"/>
      <c r="G1373" s="1"/>
      <c r="H1373" s="1"/>
      <c r="I1373" s="1"/>
      <c r="J1373" s="1"/>
      <c r="K1373" s="1"/>
      <c r="L1373" s="1"/>
      <c r="M1373" s="1"/>
      <c r="N1373" s="1"/>
      <c r="O1373" s="1"/>
      <c r="P1373" s="1"/>
      <c r="Q1373" s="6"/>
    </row>
    <row r="1374" spans="1:17" x14ac:dyDescent="0.25">
      <c r="A1374" s="4"/>
      <c r="B1374" s="1"/>
      <c r="C1374" s="1"/>
      <c r="D1374" s="1"/>
      <c r="E1374" s="1"/>
      <c r="F1374" s="1"/>
      <c r="G1374" s="1"/>
      <c r="H1374" s="1"/>
      <c r="I1374" s="1"/>
      <c r="J1374" s="1"/>
      <c r="K1374" s="1"/>
      <c r="L1374" s="1"/>
      <c r="M1374" s="1"/>
      <c r="N1374" s="1"/>
      <c r="O1374" s="1"/>
      <c r="P1374" s="1"/>
      <c r="Q1374" s="6"/>
    </row>
    <row r="1375" spans="1:17" x14ac:dyDescent="0.25">
      <c r="A1375" s="4"/>
      <c r="B1375" s="1"/>
      <c r="C1375" s="1"/>
      <c r="D1375" s="1"/>
      <c r="E1375" s="1"/>
      <c r="F1375" s="1"/>
      <c r="G1375" s="1"/>
      <c r="H1375" s="1"/>
      <c r="I1375" s="1"/>
      <c r="J1375" s="1"/>
      <c r="K1375" s="1"/>
      <c r="L1375" s="1"/>
      <c r="M1375" s="1"/>
      <c r="N1375" s="1"/>
      <c r="O1375" s="1"/>
      <c r="P1375" s="1"/>
      <c r="Q1375" s="6"/>
    </row>
    <row r="1376" spans="1:17" x14ac:dyDescent="0.25">
      <c r="A1376" s="4"/>
      <c r="B1376" s="1"/>
      <c r="C1376" s="1"/>
      <c r="D1376" s="1"/>
      <c r="E1376" s="1"/>
      <c r="F1376" s="1"/>
      <c r="G1376" s="1"/>
      <c r="H1376" s="1"/>
      <c r="I1376" s="1"/>
      <c r="J1376" s="1"/>
      <c r="K1376" s="1"/>
      <c r="L1376" s="1"/>
      <c r="M1376" s="1"/>
      <c r="N1376" s="1"/>
      <c r="O1376" s="1"/>
      <c r="P1376" s="1"/>
      <c r="Q1376" s="6"/>
    </row>
    <row r="1377" spans="1:17" x14ac:dyDescent="0.25">
      <c r="A1377" s="4"/>
      <c r="B1377" s="1"/>
      <c r="C1377" s="1"/>
      <c r="D1377" s="1"/>
      <c r="E1377" s="1"/>
      <c r="F1377" s="1"/>
      <c r="G1377" s="1"/>
      <c r="H1377" s="1"/>
      <c r="I1377" s="1"/>
      <c r="J1377" s="1"/>
      <c r="K1377" s="1"/>
      <c r="L1377" s="1"/>
      <c r="M1377" s="1"/>
      <c r="N1377" s="1"/>
      <c r="O1377" s="1"/>
      <c r="P1377" s="1"/>
      <c r="Q1377" s="6"/>
    </row>
    <row r="1378" spans="1:17" x14ac:dyDescent="0.25">
      <c r="A1378" s="4"/>
      <c r="B1378" s="1"/>
      <c r="C1378" s="1"/>
      <c r="D1378" s="1"/>
      <c r="E1378" s="1"/>
      <c r="F1378" s="1"/>
      <c r="G1378" s="1"/>
      <c r="H1378" s="1"/>
      <c r="I1378" s="1"/>
      <c r="J1378" s="1"/>
      <c r="K1378" s="1"/>
      <c r="L1378" s="1"/>
      <c r="M1378" s="1"/>
      <c r="N1378" s="1"/>
      <c r="O1378" s="1"/>
      <c r="P1378" s="1"/>
      <c r="Q1378" s="6"/>
    </row>
    <row r="1379" spans="1:17" x14ac:dyDescent="0.25">
      <c r="A1379" s="4"/>
      <c r="B1379" s="1"/>
      <c r="C1379" s="1"/>
      <c r="D1379" s="1"/>
      <c r="E1379" s="1"/>
      <c r="F1379" s="1"/>
      <c r="G1379" s="1"/>
      <c r="H1379" s="1"/>
      <c r="I1379" s="1"/>
      <c r="J1379" s="1"/>
      <c r="K1379" s="1"/>
      <c r="L1379" s="1"/>
      <c r="M1379" s="1"/>
      <c r="N1379" s="1"/>
      <c r="O1379" s="1"/>
      <c r="P1379" s="1"/>
      <c r="Q1379" s="6"/>
    </row>
    <row r="1380" spans="1:17" x14ac:dyDescent="0.25">
      <c r="A1380" s="4"/>
      <c r="B1380" s="1"/>
      <c r="C1380" s="1"/>
      <c r="D1380" s="1"/>
      <c r="E1380" s="1"/>
      <c r="F1380" s="1"/>
      <c r="G1380" s="1"/>
      <c r="H1380" s="1"/>
      <c r="I1380" s="1"/>
      <c r="J1380" s="1"/>
      <c r="K1380" s="1"/>
      <c r="L1380" s="1"/>
      <c r="M1380" s="1"/>
      <c r="N1380" s="1"/>
      <c r="O1380" s="1"/>
      <c r="P1380" s="1"/>
      <c r="Q1380" s="6"/>
    </row>
    <row r="1381" spans="1:17" x14ac:dyDescent="0.25">
      <c r="A1381" s="4"/>
      <c r="B1381" s="1"/>
      <c r="C1381" s="1"/>
      <c r="D1381" s="1"/>
      <c r="E1381" s="1"/>
      <c r="F1381" s="1"/>
      <c r="G1381" s="1"/>
      <c r="H1381" s="1"/>
      <c r="I1381" s="1"/>
      <c r="J1381" s="1"/>
      <c r="K1381" s="1"/>
      <c r="L1381" s="1"/>
      <c r="M1381" s="1"/>
      <c r="N1381" s="1"/>
      <c r="O1381" s="1"/>
      <c r="P1381" s="1"/>
      <c r="Q1381" s="6"/>
    </row>
    <row r="1382" spans="1:17" x14ac:dyDescent="0.25">
      <c r="A1382" s="4"/>
      <c r="B1382" s="1"/>
      <c r="C1382" s="1"/>
      <c r="D1382" s="1"/>
      <c r="E1382" s="1"/>
      <c r="F1382" s="1"/>
      <c r="G1382" s="1"/>
      <c r="H1382" s="1"/>
      <c r="I1382" s="1"/>
      <c r="J1382" s="1"/>
      <c r="K1382" s="1"/>
      <c r="L1382" s="1"/>
      <c r="M1382" s="1"/>
      <c r="N1382" s="1"/>
      <c r="O1382" s="1"/>
      <c r="P1382" s="1"/>
      <c r="Q1382" s="6"/>
    </row>
    <row r="1383" spans="1:17" x14ac:dyDescent="0.25">
      <c r="A1383" s="4"/>
      <c r="B1383" s="1"/>
      <c r="C1383" s="1"/>
      <c r="D1383" s="1"/>
      <c r="E1383" s="1"/>
      <c r="F1383" s="1"/>
      <c r="G1383" s="1"/>
      <c r="H1383" s="1"/>
      <c r="I1383" s="1"/>
      <c r="J1383" s="1"/>
      <c r="K1383" s="1"/>
      <c r="L1383" s="1"/>
      <c r="M1383" s="1"/>
      <c r="N1383" s="1"/>
      <c r="O1383" s="1"/>
      <c r="P1383" s="1"/>
      <c r="Q1383" s="6"/>
    </row>
    <row r="1384" spans="1:17" x14ac:dyDescent="0.25">
      <c r="A1384" s="4"/>
      <c r="B1384" s="1"/>
      <c r="C1384" s="1"/>
      <c r="D1384" s="1"/>
      <c r="E1384" s="1"/>
      <c r="F1384" s="1"/>
      <c r="G1384" s="1"/>
      <c r="H1384" s="1"/>
      <c r="I1384" s="1"/>
      <c r="J1384" s="1"/>
      <c r="K1384" s="1"/>
      <c r="L1384" s="1"/>
      <c r="M1384" s="1"/>
      <c r="N1384" s="1"/>
      <c r="O1384" s="1"/>
      <c r="P1384" s="1"/>
      <c r="Q1384" s="6"/>
    </row>
    <row r="1385" spans="1:17" x14ac:dyDescent="0.25">
      <c r="A1385" s="4"/>
      <c r="B1385" s="1"/>
      <c r="C1385" s="1"/>
      <c r="D1385" s="1"/>
      <c r="E1385" s="1"/>
      <c r="F1385" s="1"/>
      <c r="G1385" s="1"/>
      <c r="H1385" s="1"/>
      <c r="I1385" s="1"/>
      <c r="J1385" s="1"/>
      <c r="K1385" s="1"/>
      <c r="L1385" s="1"/>
      <c r="M1385" s="1"/>
      <c r="N1385" s="1"/>
      <c r="O1385" s="1"/>
      <c r="P1385" s="1"/>
      <c r="Q1385" s="6"/>
    </row>
    <row r="1386" spans="1:17" x14ac:dyDescent="0.25">
      <c r="A1386" s="4"/>
      <c r="B1386" s="1"/>
      <c r="C1386" s="1"/>
      <c r="D1386" s="1"/>
      <c r="E1386" s="1"/>
      <c r="F1386" s="1"/>
      <c r="G1386" s="1"/>
      <c r="H1386" s="1"/>
      <c r="I1386" s="1"/>
      <c r="J1386" s="1"/>
      <c r="K1386" s="1"/>
      <c r="L1386" s="1"/>
      <c r="M1386" s="1"/>
      <c r="N1386" s="1"/>
      <c r="O1386" s="1"/>
      <c r="P1386" s="1"/>
      <c r="Q1386" s="6"/>
    </row>
    <row r="1387" spans="1:17" x14ac:dyDescent="0.25">
      <c r="A1387" s="4"/>
      <c r="B1387" s="1"/>
      <c r="C1387" s="1"/>
      <c r="D1387" s="1"/>
      <c r="E1387" s="1"/>
      <c r="F1387" s="1"/>
      <c r="G1387" s="1"/>
      <c r="H1387" s="1"/>
      <c r="I1387" s="1"/>
      <c r="J1387" s="1"/>
      <c r="K1387" s="1"/>
      <c r="L1387" s="1"/>
      <c r="M1387" s="1"/>
      <c r="N1387" s="1"/>
      <c r="O1387" s="1"/>
      <c r="P1387" s="1"/>
      <c r="Q1387" s="6"/>
    </row>
    <row r="1388" spans="1:17" x14ac:dyDescent="0.25">
      <c r="A1388" s="4"/>
      <c r="B1388" s="1"/>
      <c r="C1388" s="1"/>
      <c r="D1388" s="1"/>
      <c r="E1388" s="1"/>
      <c r="F1388" s="1"/>
      <c r="G1388" s="1"/>
      <c r="H1388" s="1"/>
      <c r="I1388" s="1"/>
      <c r="J1388" s="1"/>
      <c r="K1388" s="1"/>
      <c r="L1388" s="1"/>
      <c r="M1388" s="1"/>
      <c r="N1388" s="1"/>
      <c r="O1388" s="1"/>
      <c r="P1388" s="1"/>
      <c r="Q1388" s="6"/>
    </row>
    <row r="1389" spans="1:17" x14ac:dyDescent="0.25">
      <c r="A1389" s="4"/>
      <c r="B1389" s="1"/>
      <c r="C1389" s="1"/>
      <c r="D1389" s="1"/>
      <c r="E1389" s="1"/>
      <c r="F1389" s="1"/>
      <c r="G1389" s="1"/>
      <c r="H1389" s="1"/>
      <c r="I1389" s="1"/>
      <c r="J1389" s="1"/>
      <c r="K1389" s="1"/>
      <c r="L1389" s="1"/>
      <c r="M1389" s="1"/>
      <c r="N1389" s="1"/>
      <c r="O1389" s="1"/>
      <c r="P1389" s="1"/>
      <c r="Q1389" s="6"/>
    </row>
    <row r="1390" spans="1:17" x14ac:dyDescent="0.25">
      <c r="A1390" s="4"/>
      <c r="B1390" s="1"/>
      <c r="C1390" s="1"/>
      <c r="D1390" s="1"/>
      <c r="E1390" s="1"/>
      <c r="F1390" s="1"/>
      <c r="G1390" s="1"/>
      <c r="H1390" s="1"/>
      <c r="I1390" s="1"/>
      <c r="J1390" s="1"/>
      <c r="K1390" s="1"/>
      <c r="L1390" s="1"/>
      <c r="M1390" s="1"/>
      <c r="N1390" s="1"/>
      <c r="O1390" s="1"/>
      <c r="P1390" s="1"/>
      <c r="Q1390" s="6"/>
    </row>
    <row r="1391" spans="1:17" x14ac:dyDescent="0.25">
      <c r="A1391" s="4"/>
      <c r="B1391" s="1"/>
      <c r="C1391" s="1"/>
      <c r="D1391" s="1"/>
      <c r="E1391" s="1"/>
      <c r="F1391" s="1"/>
      <c r="G1391" s="1"/>
      <c r="H1391" s="1"/>
      <c r="I1391" s="1"/>
      <c r="J1391" s="1"/>
      <c r="K1391" s="1"/>
      <c r="L1391" s="1"/>
      <c r="M1391" s="1"/>
      <c r="N1391" s="1"/>
      <c r="O1391" s="1"/>
      <c r="P1391" s="1"/>
      <c r="Q1391" s="6"/>
    </row>
    <row r="1392" spans="1:17" x14ac:dyDescent="0.25">
      <c r="A1392" s="4"/>
      <c r="B1392" s="1"/>
      <c r="C1392" s="1"/>
      <c r="D1392" s="1"/>
      <c r="E1392" s="1"/>
      <c r="F1392" s="1"/>
      <c r="G1392" s="1"/>
      <c r="H1392" s="1"/>
      <c r="I1392" s="1"/>
      <c r="J1392" s="1"/>
      <c r="K1392" s="1"/>
      <c r="L1392" s="1"/>
      <c r="M1392" s="1"/>
      <c r="N1392" s="1"/>
      <c r="O1392" s="1"/>
      <c r="P1392" s="1"/>
      <c r="Q1392" s="6"/>
    </row>
    <row r="1393" spans="1:17" x14ac:dyDescent="0.25">
      <c r="A1393" s="4"/>
      <c r="B1393" s="1"/>
      <c r="C1393" s="1"/>
      <c r="D1393" s="1"/>
      <c r="E1393" s="1"/>
      <c r="F1393" s="1"/>
      <c r="G1393" s="1"/>
      <c r="H1393" s="1"/>
      <c r="I1393" s="1"/>
      <c r="J1393" s="1"/>
      <c r="K1393" s="1"/>
      <c r="L1393" s="1"/>
      <c r="M1393" s="1"/>
      <c r="N1393" s="1"/>
      <c r="O1393" s="1"/>
      <c r="P1393" s="1"/>
      <c r="Q1393" s="6"/>
    </row>
    <row r="1394" spans="1:17" x14ac:dyDescent="0.25">
      <c r="A1394" s="4"/>
      <c r="B1394" s="1"/>
      <c r="C1394" s="1"/>
      <c r="D1394" s="1"/>
      <c r="E1394" s="1"/>
      <c r="F1394" s="1"/>
      <c r="G1394" s="1"/>
      <c r="H1394" s="1"/>
      <c r="I1394" s="1"/>
      <c r="J1394" s="1"/>
      <c r="K1394" s="1"/>
      <c r="L1394" s="1"/>
      <c r="M1394" s="1"/>
      <c r="N1394" s="1"/>
      <c r="O1394" s="1"/>
      <c r="P1394" s="1"/>
      <c r="Q1394" s="6"/>
    </row>
    <row r="1395" spans="1:17" x14ac:dyDescent="0.25">
      <c r="A1395" s="4"/>
      <c r="B1395" s="1"/>
      <c r="C1395" s="1"/>
      <c r="D1395" s="1"/>
      <c r="E1395" s="1"/>
      <c r="F1395" s="1"/>
      <c r="G1395" s="1"/>
      <c r="H1395" s="1"/>
      <c r="I1395" s="1"/>
      <c r="J1395" s="1"/>
      <c r="K1395" s="1"/>
      <c r="L1395" s="1"/>
      <c r="M1395" s="1"/>
      <c r="N1395" s="1"/>
      <c r="O1395" s="1"/>
      <c r="P1395" s="1"/>
      <c r="Q1395" s="6"/>
    </row>
    <row r="1396" spans="1:17" x14ac:dyDescent="0.25">
      <c r="A1396" s="4"/>
      <c r="B1396" s="1"/>
      <c r="C1396" s="1"/>
      <c r="D1396" s="1"/>
      <c r="E1396" s="1"/>
      <c r="F1396" s="1"/>
      <c r="G1396" s="1"/>
      <c r="H1396" s="1"/>
      <c r="I1396" s="1"/>
      <c r="J1396" s="1"/>
      <c r="K1396" s="1"/>
      <c r="L1396" s="1"/>
      <c r="M1396" s="1"/>
      <c r="N1396" s="1"/>
      <c r="O1396" s="1"/>
      <c r="P1396" s="1"/>
      <c r="Q1396" s="6"/>
    </row>
    <row r="1397" spans="1:17" x14ac:dyDescent="0.25">
      <c r="A1397" s="4"/>
      <c r="B1397" s="1"/>
      <c r="C1397" s="1"/>
      <c r="D1397" s="1"/>
      <c r="E1397" s="1"/>
      <c r="F1397" s="1"/>
      <c r="G1397" s="1"/>
      <c r="H1397" s="1"/>
      <c r="I1397" s="1"/>
      <c r="J1397" s="1"/>
      <c r="K1397" s="1"/>
      <c r="L1397" s="1"/>
      <c r="M1397" s="1"/>
      <c r="N1397" s="1"/>
      <c r="O1397" s="1"/>
      <c r="P1397" s="1"/>
      <c r="Q1397" s="6"/>
    </row>
    <row r="1398" spans="1:17" x14ac:dyDescent="0.25">
      <c r="A1398" s="4"/>
      <c r="B1398" s="1"/>
      <c r="C1398" s="1"/>
      <c r="D1398" s="1"/>
      <c r="E1398" s="1"/>
      <c r="F1398" s="1"/>
      <c r="G1398" s="1"/>
      <c r="H1398" s="1"/>
      <c r="I1398" s="1"/>
      <c r="J1398" s="1"/>
      <c r="K1398" s="1"/>
      <c r="L1398" s="1"/>
      <c r="M1398" s="1"/>
      <c r="N1398" s="1"/>
      <c r="O1398" s="1"/>
      <c r="P1398" s="1"/>
      <c r="Q1398" s="6"/>
    </row>
    <row r="1399" spans="1:17" x14ac:dyDescent="0.25">
      <c r="A1399" s="4"/>
      <c r="B1399" s="1"/>
      <c r="C1399" s="1"/>
      <c r="D1399" s="1"/>
      <c r="E1399" s="1"/>
      <c r="F1399" s="1"/>
      <c r="G1399" s="1"/>
      <c r="H1399" s="1"/>
      <c r="I1399" s="1"/>
      <c r="J1399" s="1"/>
      <c r="K1399" s="1"/>
      <c r="L1399" s="1"/>
      <c r="M1399" s="1"/>
      <c r="N1399" s="1"/>
      <c r="O1399" s="1"/>
      <c r="P1399" s="1"/>
      <c r="Q1399" s="6"/>
    </row>
    <row r="1400" spans="1:17" x14ac:dyDescent="0.25">
      <c r="A1400" s="4"/>
      <c r="B1400" s="1"/>
      <c r="C1400" s="1"/>
      <c r="D1400" s="1"/>
      <c r="E1400" s="1"/>
      <c r="F1400" s="1"/>
      <c r="G1400" s="1"/>
      <c r="H1400" s="1"/>
      <c r="I1400" s="1"/>
      <c r="J1400" s="1"/>
      <c r="K1400" s="1"/>
      <c r="L1400" s="1"/>
      <c r="M1400" s="1"/>
      <c r="N1400" s="1"/>
      <c r="O1400" s="1"/>
      <c r="P1400" s="1"/>
      <c r="Q1400" s="6"/>
    </row>
    <row r="1401" spans="1:17" x14ac:dyDescent="0.25">
      <c r="A1401" s="4"/>
      <c r="B1401" s="1"/>
      <c r="C1401" s="1"/>
      <c r="D1401" s="1"/>
      <c r="E1401" s="1"/>
      <c r="F1401" s="1"/>
      <c r="G1401" s="1"/>
      <c r="H1401" s="1"/>
      <c r="I1401" s="1"/>
      <c r="J1401" s="1"/>
      <c r="K1401" s="1"/>
      <c r="L1401" s="1"/>
      <c r="M1401" s="1"/>
      <c r="N1401" s="1"/>
      <c r="O1401" s="1"/>
      <c r="P1401" s="1"/>
      <c r="Q1401" s="6"/>
    </row>
    <row r="1402" spans="1:17" x14ac:dyDescent="0.25">
      <c r="A1402" s="4"/>
      <c r="B1402" s="1"/>
      <c r="C1402" s="1"/>
      <c r="D1402" s="1"/>
      <c r="E1402" s="1"/>
      <c r="F1402" s="1"/>
      <c r="G1402" s="1"/>
      <c r="H1402" s="1"/>
      <c r="I1402" s="1"/>
      <c r="J1402" s="1"/>
      <c r="K1402" s="1"/>
      <c r="L1402" s="1"/>
      <c r="M1402" s="1"/>
      <c r="N1402" s="1"/>
      <c r="O1402" s="1"/>
      <c r="P1402" s="1"/>
      <c r="Q1402" s="6"/>
    </row>
    <row r="1403" spans="1:17" x14ac:dyDescent="0.25">
      <c r="A1403" s="4"/>
      <c r="B1403" s="1"/>
      <c r="C1403" s="1"/>
      <c r="D1403" s="1"/>
      <c r="E1403" s="1"/>
      <c r="F1403" s="1"/>
      <c r="G1403" s="1"/>
      <c r="H1403" s="1"/>
      <c r="I1403" s="1"/>
      <c r="J1403" s="1"/>
      <c r="K1403" s="1"/>
      <c r="L1403" s="1"/>
      <c r="M1403" s="1"/>
      <c r="N1403" s="1"/>
      <c r="O1403" s="1"/>
      <c r="P1403" s="1"/>
      <c r="Q1403" s="6"/>
    </row>
    <row r="1404" spans="1:17" x14ac:dyDescent="0.25">
      <c r="A1404" s="4"/>
      <c r="B1404" s="1"/>
      <c r="C1404" s="1"/>
      <c r="D1404" s="1"/>
      <c r="E1404" s="1"/>
      <c r="F1404" s="1"/>
      <c r="G1404" s="1"/>
      <c r="H1404" s="1"/>
      <c r="I1404" s="1"/>
      <c r="J1404" s="1"/>
      <c r="K1404" s="1"/>
      <c r="L1404" s="1"/>
      <c r="M1404" s="1"/>
      <c r="N1404" s="1"/>
      <c r="O1404" s="1"/>
      <c r="P1404" s="1"/>
      <c r="Q1404" s="6"/>
    </row>
    <row r="1405" spans="1:17" x14ac:dyDescent="0.25">
      <c r="A1405" s="4"/>
      <c r="B1405" s="1"/>
      <c r="C1405" s="1"/>
      <c r="D1405" s="1"/>
      <c r="E1405" s="1"/>
      <c r="F1405" s="1"/>
      <c r="G1405" s="1"/>
      <c r="H1405" s="1"/>
      <c r="I1405" s="1"/>
      <c r="J1405" s="1"/>
      <c r="K1405" s="1"/>
      <c r="L1405" s="1"/>
      <c r="M1405" s="1"/>
      <c r="N1405" s="1"/>
      <c r="O1405" s="1"/>
      <c r="P1405" s="1"/>
      <c r="Q1405" s="6"/>
    </row>
    <row r="1406" spans="1:17" x14ac:dyDescent="0.25">
      <c r="A1406" s="4"/>
      <c r="B1406" s="1"/>
      <c r="C1406" s="1"/>
      <c r="D1406" s="1"/>
      <c r="E1406" s="1"/>
      <c r="F1406" s="1"/>
      <c r="G1406" s="1"/>
      <c r="H1406" s="1"/>
      <c r="I1406" s="1"/>
      <c r="J1406" s="1"/>
      <c r="K1406" s="1"/>
      <c r="L1406" s="1"/>
      <c r="M1406" s="1"/>
      <c r="N1406" s="1"/>
      <c r="O1406" s="1"/>
      <c r="P1406" s="1"/>
      <c r="Q1406" s="6"/>
    </row>
    <row r="1407" spans="1:17" x14ac:dyDescent="0.25">
      <c r="A1407" s="4"/>
      <c r="B1407" s="1"/>
      <c r="C1407" s="1"/>
      <c r="D1407" s="1"/>
      <c r="E1407" s="1"/>
      <c r="F1407" s="1"/>
      <c r="G1407" s="1"/>
      <c r="H1407" s="1"/>
      <c r="I1407" s="1"/>
      <c r="J1407" s="1"/>
      <c r="K1407" s="1"/>
      <c r="L1407" s="1"/>
      <c r="M1407" s="1"/>
      <c r="N1407" s="1"/>
      <c r="O1407" s="1"/>
      <c r="P1407" s="1"/>
      <c r="Q1407" s="6"/>
    </row>
    <row r="1408" spans="1:17" x14ac:dyDescent="0.25">
      <c r="A1408" s="4"/>
      <c r="B1408" s="1"/>
      <c r="C1408" s="1"/>
      <c r="D1408" s="1"/>
      <c r="E1408" s="1"/>
      <c r="F1408" s="1"/>
      <c r="G1408" s="1"/>
      <c r="H1408" s="1"/>
      <c r="I1408" s="1"/>
      <c r="J1408" s="1"/>
      <c r="K1408" s="1"/>
      <c r="L1408" s="1"/>
      <c r="M1408" s="1"/>
      <c r="N1408" s="1"/>
      <c r="O1408" s="1"/>
      <c r="P1408" s="1"/>
      <c r="Q1408" s="6"/>
    </row>
    <row r="1409" spans="1:17" x14ac:dyDescent="0.25">
      <c r="A1409" s="4"/>
      <c r="B1409" s="1"/>
      <c r="C1409" s="1"/>
      <c r="D1409" s="1"/>
      <c r="E1409" s="1"/>
      <c r="F1409" s="1"/>
      <c r="G1409" s="1"/>
      <c r="H1409" s="1"/>
      <c r="I1409" s="1"/>
      <c r="J1409" s="1"/>
      <c r="K1409" s="1"/>
      <c r="L1409" s="1"/>
      <c r="M1409" s="1"/>
      <c r="N1409" s="1"/>
      <c r="O1409" s="1"/>
      <c r="P1409" s="1"/>
      <c r="Q1409" s="6"/>
    </row>
    <row r="1410" spans="1:17" x14ac:dyDescent="0.25">
      <c r="A1410" s="4"/>
      <c r="B1410" s="1"/>
      <c r="C1410" s="1"/>
      <c r="D1410" s="1"/>
      <c r="E1410" s="1"/>
      <c r="F1410" s="1"/>
      <c r="G1410" s="1"/>
      <c r="H1410" s="1"/>
      <c r="I1410" s="1"/>
      <c r="J1410" s="1"/>
      <c r="K1410" s="1"/>
      <c r="L1410" s="1"/>
      <c r="M1410" s="1"/>
      <c r="N1410" s="1"/>
      <c r="O1410" s="1"/>
      <c r="P1410" s="1"/>
      <c r="Q1410" s="6"/>
    </row>
    <row r="1411" spans="1:17" x14ac:dyDescent="0.25">
      <c r="A1411" s="4"/>
      <c r="B1411" s="1"/>
      <c r="C1411" s="1"/>
      <c r="D1411" s="1"/>
      <c r="E1411" s="1"/>
      <c r="F1411" s="1"/>
      <c r="G1411" s="1"/>
      <c r="H1411" s="1"/>
      <c r="I1411" s="1"/>
      <c r="J1411" s="1"/>
      <c r="K1411" s="1"/>
      <c r="L1411" s="1"/>
      <c r="M1411" s="1"/>
      <c r="N1411" s="1"/>
      <c r="O1411" s="1"/>
      <c r="P1411" s="1"/>
      <c r="Q1411" s="6"/>
    </row>
    <row r="1412" spans="1:17" x14ac:dyDescent="0.25">
      <c r="A1412" s="4"/>
      <c r="B1412" s="1"/>
      <c r="C1412" s="1"/>
      <c r="D1412" s="1"/>
      <c r="E1412" s="1"/>
      <c r="F1412" s="1"/>
      <c r="G1412" s="1"/>
      <c r="H1412" s="1"/>
      <c r="I1412" s="1"/>
      <c r="J1412" s="1"/>
      <c r="K1412" s="1"/>
      <c r="L1412" s="1"/>
      <c r="M1412" s="1"/>
      <c r="N1412" s="1"/>
      <c r="O1412" s="1"/>
      <c r="P1412" s="1"/>
      <c r="Q1412" s="6"/>
    </row>
    <row r="1413" spans="1:17" x14ac:dyDescent="0.25">
      <c r="A1413" s="4"/>
      <c r="B1413" s="1"/>
      <c r="C1413" s="1"/>
      <c r="D1413" s="1"/>
      <c r="E1413" s="1"/>
      <c r="F1413" s="1"/>
      <c r="G1413" s="1"/>
      <c r="H1413" s="1"/>
      <c r="I1413" s="1"/>
      <c r="J1413" s="1"/>
      <c r="K1413" s="1"/>
      <c r="L1413" s="1"/>
      <c r="M1413" s="1"/>
      <c r="N1413" s="1"/>
      <c r="O1413" s="1"/>
      <c r="P1413" s="1"/>
      <c r="Q1413" s="6"/>
    </row>
    <row r="1414" spans="1:17" x14ac:dyDescent="0.25">
      <c r="A1414" s="4"/>
      <c r="B1414" s="1"/>
      <c r="C1414" s="1"/>
      <c r="D1414" s="1"/>
      <c r="E1414" s="1"/>
      <c r="F1414" s="1"/>
      <c r="G1414" s="1"/>
      <c r="H1414" s="1"/>
      <c r="I1414" s="1"/>
      <c r="J1414" s="1"/>
      <c r="K1414" s="1"/>
      <c r="L1414" s="1"/>
      <c r="M1414" s="1"/>
      <c r="N1414" s="1"/>
      <c r="O1414" s="1"/>
      <c r="P1414" s="1"/>
      <c r="Q1414" s="6"/>
    </row>
    <row r="1415" spans="1:17" x14ac:dyDescent="0.25">
      <c r="A1415" s="4"/>
      <c r="B1415" s="1"/>
      <c r="C1415" s="1"/>
      <c r="D1415" s="1"/>
      <c r="E1415" s="1"/>
      <c r="F1415" s="1"/>
      <c r="G1415" s="1"/>
      <c r="H1415" s="1"/>
      <c r="I1415" s="1"/>
      <c r="J1415" s="1"/>
      <c r="K1415" s="1"/>
      <c r="L1415" s="1"/>
      <c r="M1415" s="1"/>
      <c r="N1415" s="1"/>
      <c r="O1415" s="1"/>
      <c r="P1415" s="1"/>
      <c r="Q1415" s="6"/>
    </row>
    <row r="1416" spans="1:17" x14ac:dyDescent="0.25">
      <c r="A1416" s="4"/>
      <c r="B1416" s="1"/>
      <c r="C1416" s="1"/>
      <c r="D1416" s="1"/>
      <c r="E1416" s="1"/>
      <c r="F1416" s="1"/>
      <c r="G1416" s="1"/>
      <c r="H1416" s="1"/>
      <c r="I1416" s="1"/>
      <c r="J1416" s="1"/>
      <c r="K1416" s="1"/>
      <c r="L1416" s="1"/>
      <c r="M1416" s="1"/>
      <c r="N1416" s="1"/>
      <c r="O1416" s="1"/>
      <c r="P1416" s="1"/>
      <c r="Q1416" s="6"/>
    </row>
    <row r="1417" spans="1:17" x14ac:dyDescent="0.25">
      <c r="A1417" s="4"/>
      <c r="B1417" s="1"/>
      <c r="C1417" s="1"/>
      <c r="D1417" s="1"/>
      <c r="E1417" s="1"/>
      <c r="F1417" s="1"/>
      <c r="G1417" s="1"/>
      <c r="H1417" s="1"/>
      <c r="I1417" s="1"/>
      <c r="J1417" s="1"/>
      <c r="K1417" s="1"/>
      <c r="L1417" s="1"/>
      <c r="M1417" s="1"/>
      <c r="N1417" s="1"/>
      <c r="O1417" s="1"/>
      <c r="P1417" s="1"/>
      <c r="Q1417" s="6"/>
    </row>
    <row r="1418" spans="1:17" x14ac:dyDescent="0.25">
      <c r="A1418" s="4"/>
      <c r="B1418" s="1"/>
      <c r="C1418" s="1"/>
      <c r="D1418" s="1"/>
      <c r="E1418" s="1"/>
      <c r="F1418" s="1"/>
      <c r="G1418" s="1"/>
      <c r="H1418" s="1"/>
      <c r="I1418" s="1"/>
      <c r="J1418" s="1"/>
      <c r="K1418" s="1"/>
      <c r="L1418" s="1"/>
      <c r="M1418" s="1"/>
      <c r="N1418" s="1"/>
      <c r="O1418" s="1"/>
      <c r="P1418" s="1"/>
      <c r="Q1418" s="6"/>
    </row>
    <row r="1419" spans="1:17" x14ac:dyDescent="0.25">
      <c r="A1419" s="4"/>
      <c r="B1419" s="1"/>
      <c r="C1419" s="1"/>
      <c r="D1419" s="1"/>
      <c r="E1419" s="1"/>
      <c r="F1419" s="1"/>
      <c r="G1419" s="1"/>
      <c r="H1419" s="1"/>
      <c r="I1419" s="1"/>
      <c r="J1419" s="1"/>
      <c r="K1419" s="1"/>
      <c r="L1419" s="1"/>
      <c r="M1419" s="1"/>
      <c r="N1419" s="1"/>
      <c r="O1419" s="1"/>
      <c r="P1419" s="1"/>
      <c r="Q1419" s="6"/>
    </row>
    <row r="1420" spans="1:17" x14ac:dyDescent="0.25">
      <c r="A1420" s="4"/>
      <c r="B1420" s="1"/>
      <c r="C1420" s="1"/>
      <c r="D1420" s="1"/>
      <c r="E1420" s="1"/>
      <c r="F1420" s="1"/>
      <c r="G1420" s="1"/>
      <c r="H1420" s="1"/>
      <c r="I1420" s="1"/>
      <c r="J1420" s="1"/>
      <c r="K1420" s="1"/>
      <c r="L1420" s="1"/>
      <c r="M1420" s="1"/>
      <c r="N1420" s="1"/>
      <c r="O1420" s="1"/>
      <c r="P1420" s="1"/>
      <c r="Q1420" s="6"/>
    </row>
    <row r="1421" spans="1:17" x14ac:dyDescent="0.25">
      <c r="A1421" s="4"/>
      <c r="B1421" s="1"/>
      <c r="C1421" s="1"/>
      <c r="D1421" s="1"/>
      <c r="E1421" s="1"/>
      <c r="F1421" s="1"/>
      <c r="G1421" s="1"/>
      <c r="H1421" s="1"/>
      <c r="I1421" s="1"/>
      <c r="J1421" s="1"/>
      <c r="K1421" s="1"/>
      <c r="L1421" s="1"/>
      <c r="M1421" s="1"/>
      <c r="N1421" s="1"/>
      <c r="O1421" s="1"/>
      <c r="P1421" s="1"/>
      <c r="Q1421" s="6"/>
    </row>
    <row r="1422" spans="1:17" x14ac:dyDescent="0.25">
      <c r="A1422" s="4"/>
      <c r="B1422" s="1"/>
      <c r="C1422" s="1"/>
      <c r="D1422" s="1"/>
      <c r="E1422" s="1"/>
      <c r="F1422" s="1"/>
      <c r="G1422" s="1"/>
      <c r="H1422" s="1"/>
      <c r="I1422" s="1"/>
      <c r="J1422" s="1"/>
      <c r="K1422" s="1"/>
      <c r="L1422" s="1"/>
      <c r="M1422" s="1"/>
      <c r="N1422" s="1"/>
      <c r="O1422" s="1"/>
      <c r="P1422" s="1"/>
      <c r="Q1422" s="6"/>
    </row>
    <row r="1423" spans="1:17" x14ac:dyDescent="0.25">
      <c r="A1423" s="4"/>
      <c r="B1423" s="1"/>
      <c r="C1423" s="1"/>
      <c r="D1423" s="1"/>
      <c r="E1423" s="1"/>
      <c r="F1423" s="1"/>
      <c r="G1423" s="1"/>
      <c r="H1423" s="1"/>
      <c r="I1423" s="1"/>
      <c r="J1423" s="1"/>
      <c r="K1423" s="1"/>
      <c r="L1423" s="1"/>
      <c r="M1423" s="1"/>
      <c r="N1423" s="1"/>
      <c r="O1423" s="1"/>
      <c r="P1423" s="1"/>
      <c r="Q1423" s="6"/>
    </row>
    <row r="1424" spans="1:17" x14ac:dyDescent="0.25">
      <c r="A1424" s="4"/>
      <c r="B1424" s="1"/>
      <c r="C1424" s="1"/>
      <c r="D1424" s="1"/>
      <c r="E1424" s="1"/>
      <c r="F1424" s="1"/>
      <c r="G1424" s="1"/>
      <c r="H1424" s="1"/>
      <c r="I1424" s="1"/>
      <c r="J1424" s="1"/>
      <c r="K1424" s="1"/>
      <c r="L1424" s="1"/>
      <c r="M1424" s="1"/>
      <c r="N1424" s="1"/>
      <c r="O1424" s="1"/>
      <c r="P1424" s="1"/>
      <c r="Q1424" s="6"/>
    </row>
    <row r="1425" spans="1:17" x14ac:dyDescent="0.25">
      <c r="A1425" s="4"/>
      <c r="B1425" s="1"/>
      <c r="C1425" s="1"/>
      <c r="D1425" s="1"/>
      <c r="E1425" s="1"/>
      <c r="F1425" s="1"/>
      <c r="G1425" s="1"/>
      <c r="H1425" s="1"/>
      <c r="I1425" s="1"/>
      <c r="J1425" s="1"/>
      <c r="K1425" s="1"/>
      <c r="L1425" s="1"/>
      <c r="M1425" s="1"/>
      <c r="N1425" s="1"/>
      <c r="O1425" s="1"/>
      <c r="P1425" s="1"/>
      <c r="Q1425" s="6"/>
    </row>
    <row r="1426" spans="1:17" x14ac:dyDescent="0.25">
      <c r="A1426" s="4"/>
      <c r="B1426" s="1"/>
      <c r="C1426" s="1"/>
      <c r="D1426" s="1"/>
      <c r="E1426" s="1"/>
      <c r="F1426" s="1"/>
      <c r="G1426" s="1"/>
      <c r="H1426" s="1"/>
      <c r="I1426" s="1"/>
      <c r="J1426" s="1"/>
      <c r="K1426" s="1"/>
      <c r="L1426" s="1"/>
      <c r="M1426" s="1"/>
      <c r="N1426" s="1"/>
      <c r="O1426" s="1"/>
      <c r="P1426" s="1"/>
      <c r="Q1426" s="6"/>
    </row>
    <row r="1427" spans="1:17" x14ac:dyDescent="0.25">
      <c r="A1427" s="4"/>
      <c r="B1427" s="1"/>
      <c r="C1427" s="1"/>
      <c r="D1427" s="1"/>
      <c r="E1427" s="1"/>
      <c r="F1427" s="1"/>
      <c r="G1427" s="1"/>
      <c r="H1427" s="1"/>
      <c r="I1427" s="1"/>
      <c r="J1427" s="1"/>
      <c r="K1427" s="1"/>
      <c r="L1427" s="1"/>
      <c r="M1427" s="1"/>
      <c r="N1427" s="1"/>
      <c r="O1427" s="1"/>
      <c r="P1427" s="1"/>
      <c r="Q1427" s="6"/>
    </row>
    <row r="1428" spans="1:17" x14ac:dyDescent="0.25">
      <c r="A1428" s="4"/>
      <c r="B1428" s="1"/>
      <c r="C1428" s="1"/>
      <c r="D1428" s="1"/>
      <c r="E1428" s="1"/>
      <c r="F1428" s="1"/>
      <c r="G1428" s="1"/>
      <c r="H1428" s="1"/>
      <c r="I1428" s="1"/>
      <c r="J1428" s="1"/>
      <c r="K1428" s="1"/>
      <c r="L1428" s="1"/>
      <c r="M1428" s="1"/>
      <c r="N1428" s="1"/>
      <c r="O1428" s="1"/>
      <c r="P1428" s="1"/>
      <c r="Q1428" s="6"/>
    </row>
    <row r="1429" spans="1:17" x14ac:dyDescent="0.25">
      <c r="A1429" s="4"/>
      <c r="B1429" s="1"/>
      <c r="C1429" s="1"/>
      <c r="D1429" s="1"/>
      <c r="E1429" s="1"/>
      <c r="F1429" s="1"/>
      <c r="G1429" s="1"/>
      <c r="H1429" s="1"/>
      <c r="I1429" s="1"/>
      <c r="J1429" s="1"/>
      <c r="K1429" s="1"/>
      <c r="L1429" s="1"/>
      <c r="M1429" s="1"/>
      <c r="N1429" s="1"/>
      <c r="O1429" s="1"/>
      <c r="P1429" s="1"/>
      <c r="Q1429" s="6"/>
    </row>
    <row r="1430" spans="1:17" x14ac:dyDescent="0.25">
      <c r="A1430" s="4"/>
      <c r="B1430" s="1"/>
      <c r="C1430" s="1"/>
      <c r="D1430" s="1"/>
      <c r="E1430" s="1"/>
      <c r="F1430" s="1"/>
      <c r="G1430" s="1"/>
      <c r="H1430" s="1"/>
      <c r="I1430" s="1"/>
      <c r="J1430" s="1"/>
      <c r="K1430" s="1"/>
      <c r="L1430" s="1"/>
      <c r="M1430" s="1"/>
      <c r="N1430" s="1"/>
      <c r="O1430" s="1"/>
      <c r="P1430" s="1"/>
      <c r="Q1430" s="6"/>
    </row>
    <row r="1431" spans="1:17" x14ac:dyDescent="0.25">
      <c r="A1431" s="4"/>
      <c r="B1431" s="1"/>
      <c r="C1431" s="1"/>
      <c r="D1431" s="1"/>
      <c r="E1431" s="1"/>
      <c r="F1431" s="1"/>
      <c r="G1431" s="1"/>
      <c r="H1431" s="1"/>
      <c r="I1431" s="1"/>
      <c r="J1431" s="1"/>
      <c r="K1431" s="1"/>
      <c r="L1431" s="1"/>
      <c r="M1431" s="1"/>
      <c r="N1431" s="1"/>
      <c r="O1431" s="1"/>
      <c r="P1431" s="1"/>
      <c r="Q1431" s="6"/>
    </row>
    <row r="1432" spans="1:17" x14ac:dyDescent="0.25">
      <c r="A1432" s="4"/>
      <c r="B1432" s="1"/>
      <c r="C1432" s="1"/>
      <c r="D1432" s="1"/>
      <c r="E1432" s="1"/>
      <c r="F1432" s="1"/>
      <c r="G1432" s="1"/>
      <c r="H1432" s="1"/>
      <c r="I1432" s="1"/>
      <c r="J1432" s="1"/>
      <c r="K1432" s="1"/>
      <c r="L1432" s="1"/>
      <c r="M1432" s="1"/>
      <c r="N1432" s="1"/>
      <c r="O1432" s="1"/>
      <c r="P1432" s="1"/>
      <c r="Q1432" s="6"/>
    </row>
    <row r="1433" spans="1:17" x14ac:dyDescent="0.25">
      <c r="A1433" s="4"/>
      <c r="B1433" s="1"/>
      <c r="C1433" s="1"/>
      <c r="D1433" s="1"/>
      <c r="E1433" s="1"/>
      <c r="F1433" s="1"/>
      <c r="G1433" s="1"/>
      <c r="H1433" s="1"/>
      <c r="I1433" s="1"/>
      <c r="J1433" s="1"/>
      <c r="K1433" s="1"/>
      <c r="L1433" s="1"/>
      <c r="M1433" s="1"/>
      <c r="N1433" s="1"/>
      <c r="O1433" s="1"/>
      <c r="P1433" s="1"/>
      <c r="Q1433" s="6"/>
    </row>
    <row r="1434" spans="1:17" x14ac:dyDescent="0.25">
      <c r="A1434" s="4"/>
      <c r="B1434" s="1"/>
      <c r="C1434" s="1"/>
      <c r="D1434" s="1"/>
      <c r="E1434" s="1"/>
      <c r="F1434" s="1"/>
      <c r="G1434" s="1"/>
      <c r="H1434" s="1"/>
      <c r="I1434" s="1"/>
      <c r="J1434" s="1"/>
      <c r="K1434" s="1"/>
      <c r="L1434" s="1"/>
      <c r="M1434" s="1"/>
      <c r="N1434" s="1"/>
      <c r="O1434" s="1"/>
      <c r="P1434" s="1"/>
      <c r="Q1434" s="6"/>
    </row>
    <row r="1435" spans="1:17" x14ac:dyDescent="0.25">
      <c r="A1435" s="4"/>
      <c r="B1435" s="1"/>
      <c r="C1435" s="1"/>
      <c r="D1435" s="1"/>
      <c r="E1435" s="1"/>
      <c r="F1435" s="1"/>
      <c r="G1435" s="1"/>
      <c r="H1435" s="1"/>
      <c r="I1435" s="1"/>
      <c r="J1435" s="1"/>
      <c r="K1435" s="1"/>
      <c r="L1435" s="1"/>
      <c r="M1435" s="1"/>
      <c r="N1435" s="1"/>
      <c r="O1435" s="1"/>
      <c r="P1435" s="1"/>
      <c r="Q1435" s="6"/>
    </row>
    <row r="1436" spans="1:17" x14ac:dyDescent="0.25">
      <c r="A1436" s="4"/>
      <c r="B1436" s="1"/>
      <c r="C1436" s="1"/>
      <c r="D1436" s="1"/>
      <c r="E1436" s="1"/>
      <c r="F1436" s="1"/>
      <c r="G1436" s="1"/>
      <c r="H1436" s="1"/>
      <c r="I1436" s="1"/>
      <c r="J1436" s="1"/>
      <c r="K1436" s="1"/>
      <c r="L1436" s="1"/>
      <c r="M1436" s="1"/>
      <c r="N1436" s="1"/>
      <c r="O1436" s="1"/>
      <c r="P1436" s="1"/>
      <c r="Q1436" s="6"/>
    </row>
    <row r="1437" spans="1:17" x14ac:dyDescent="0.25">
      <c r="A1437" s="4"/>
      <c r="B1437" s="1"/>
      <c r="C1437" s="1"/>
      <c r="D1437" s="1"/>
      <c r="E1437" s="1"/>
      <c r="F1437" s="1"/>
      <c r="G1437" s="1"/>
      <c r="H1437" s="1"/>
      <c r="I1437" s="1"/>
      <c r="J1437" s="1"/>
      <c r="K1437" s="1"/>
      <c r="L1437" s="1"/>
      <c r="M1437" s="1"/>
      <c r="N1437" s="1"/>
      <c r="O1437" s="1"/>
      <c r="P1437" s="1"/>
      <c r="Q1437" s="6"/>
    </row>
    <row r="1438" spans="1:17" x14ac:dyDescent="0.25">
      <c r="A1438" s="4"/>
      <c r="B1438" s="1"/>
      <c r="C1438" s="1"/>
      <c r="D1438" s="1"/>
      <c r="E1438" s="1"/>
      <c r="F1438" s="1"/>
      <c r="G1438" s="1"/>
      <c r="H1438" s="1"/>
      <c r="I1438" s="1"/>
      <c r="J1438" s="1"/>
      <c r="K1438" s="1"/>
      <c r="L1438" s="1"/>
      <c r="M1438" s="1"/>
      <c r="N1438" s="1"/>
      <c r="O1438" s="1"/>
      <c r="P1438" s="1"/>
      <c r="Q1438" s="6"/>
    </row>
    <row r="1439" spans="1:17" x14ac:dyDescent="0.25">
      <c r="A1439" s="4"/>
      <c r="B1439" s="1"/>
      <c r="C1439" s="1"/>
      <c r="D1439" s="1"/>
      <c r="E1439" s="1"/>
      <c r="F1439" s="1"/>
      <c r="G1439" s="1"/>
      <c r="H1439" s="1"/>
      <c r="I1439" s="1"/>
      <c r="J1439" s="1"/>
      <c r="K1439" s="1"/>
      <c r="L1439" s="1"/>
      <c r="M1439" s="1"/>
      <c r="N1439" s="1"/>
      <c r="O1439" s="1"/>
      <c r="P1439" s="1"/>
      <c r="Q1439" s="6"/>
    </row>
    <row r="1440" spans="1:17" x14ac:dyDescent="0.25">
      <c r="A1440" s="4"/>
      <c r="B1440" s="1"/>
      <c r="C1440" s="1"/>
      <c r="D1440" s="1"/>
      <c r="E1440" s="1"/>
      <c r="F1440" s="1"/>
      <c r="G1440" s="1"/>
      <c r="H1440" s="1"/>
      <c r="I1440" s="1"/>
      <c r="J1440" s="1"/>
      <c r="K1440" s="1"/>
      <c r="L1440" s="1"/>
      <c r="M1440" s="1"/>
      <c r="N1440" s="1"/>
      <c r="O1440" s="1"/>
      <c r="P1440" s="1"/>
      <c r="Q1440" s="6"/>
    </row>
    <row r="1441" spans="1:17" x14ac:dyDescent="0.25">
      <c r="A1441" s="4"/>
      <c r="B1441" s="1"/>
      <c r="C1441" s="1"/>
      <c r="D1441" s="1"/>
      <c r="E1441" s="1"/>
      <c r="F1441" s="1"/>
      <c r="G1441" s="1"/>
      <c r="H1441" s="1"/>
      <c r="I1441" s="1"/>
      <c r="J1441" s="1"/>
      <c r="K1441" s="1"/>
      <c r="L1441" s="1"/>
      <c r="M1441" s="1"/>
      <c r="N1441" s="1"/>
      <c r="O1441" s="1"/>
      <c r="P1441" s="1"/>
      <c r="Q1441" s="6"/>
    </row>
    <row r="1442" spans="1:17" x14ac:dyDescent="0.25">
      <c r="A1442" s="4"/>
      <c r="B1442" s="1"/>
      <c r="C1442" s="1"/>
      <c r="D1442" s="1"/>
      <c r="E1442" s="1"/>
      <c r="F1442" s="1"/>
      <c r="G1442" s="1"/>
      <c r="H1442" s="1"/>
      <c r="I1442" s="1"/>
      <c r="J1442" s="1"/>
      <c r="K1442" s="1"/>
      <c r="L1442" s="1"/>
      <c r="M1442" s="1"/>
      <c r="N1442" s="1"/>
      <c r="O1442" s="1"/>
      <c r="P1442" s="1"/>
      <c r="Q1442" s="6"/>
    </row>
    <row r="1443" spans="1:17" x14ac:dyDescent="0.25">
      <c r="A1443" s="4"/>
      <c r="B1443" s="1"/>
      <c r="C1443" s="1"/>
      <c r="D1443" s="1"/>
      <c r="E1443" s="1"/>
      <c r="F1443" s="1"/>
      <c r="G1443" s="1"/>
      <c r="H1443" s="1"/>
      <c r="I1443" s="1"/>
      <c r="J1443" s="1"/>
      <c r="K1443" s="1"/>
      <c r="L1443" s="1"/>
      <c r="M1443" s="1"/>
      <c r="N1443" s="1"/>
      <c r="O1443" s="1"/>
      <c r="P1443" s="1"/>
      <c r="Q1443" s="6"/>
    </row>
    <row r="1444" spans="1:17" x14ac:dyDescent="0.25">
      <c r="A1444" s="4"/>
      <c r="B1444" s="1"/>
      <c r="C1444" s="1"/>
      <c r="D1444" s="1"/>
      <c r="E1444" s="1"/>
      <c r="F1444" s="1"/>
      <c r="G1444" s="1"/>
      <c r="H1444" s="1"/>
      <c r="I1444" s="1"/>
      <c r="J1444" s="1"/>
      <c r="K1444" s="1"/>
      <c r="L1444" s="1"/>
      <c r="M1444" s="1"/>
      <c r="N1444" s="1"/>
      <c r="O1444" s="1"/>
      <c r="P1444" s="1"/>
      <c r="Q1444" s="6"/>
    </row>
    <row r="1445" spans="1:17" x14ac:dyDescent="0.25">
      <c r="A1445" s="4"/>
      <c r="B1445" s="1"/>
      <c r="C1445" s="1"/>
      <c r="D1445" s="1"/>
      <c r="E1445" s="1"/>
      <c r="F1445" s="1"/>
      <c r="G1445" s="1"/>
      <c r="H1445" s="1"/>
      <c r="I1445" s="1"/>
      <c r="J1445" s="1"/>
      <c r="K1445" s="1"/>
      <c r="L1445" s="1"/>
      <c r="M1445" s="1"/>
      <c r="N1445" s="1"/>
      <c r="O1445" s="1"/>
      <c r="P1445" s="1"/>
      <c r="Q1445" s="6"/>
    </row>
    <row r="1446" spans="1:17" x14ac:dyDescent="0.25">
      <c r="A1446" s="4"/>
      <c r="B1446" s="1"/>
      <c r="C1446" s="1"/>
      <c r="D1446" s="1"/>
      <c r="E1446" s="1"/>
      <c r="F1446" s="1"/>
      <c r="G1446" s="1"/>
      <c r="H1446" s="1"/>
      <c r="I1446" s="1"/>
      <c r="J1446" s="1"/>
      <c r="K1446" s="1"/>
      <c r="L1446" s="1"/>
      <c r="M1446" s="1"/>
      <c r="N1446" s="1"/>
      <c r="O1446" s="1"/>
      <c r="P1446" s="1"/>
      <c r="Q1446" s="6"/>
    </row>
    <row r="1447" spans="1:17" x14ac:dyDescent="0.25">
      <c r="A1447" s="4"/>
      <c r="B1447" s="1"/>
      <c r="C1447" s="1"/>
      <c r="D1447" s="1"/>
      <c r="E1447" s="1"/>
      <c r="F1447" s="1"/>
      <c r="G1447" s="1"/>
      <c r="H1447" s="1"/>
      <c r="I1447" s="1"/>
      <c r="J1447" s="1"/>
      <c r="K1447" s="1"/>
      <c r="L1447" s="1"/>
      <c r="M1447" s="1"/>
      <c r="N1447" s="1"/>
      <c r="O1447" s="1"/>
      <c r="P1447" s="1"/>
      <c r="Q1447" s="6"/>
    </row>
    <row r="1448" spans="1:17" x14ac:dyDescent="0.25">
      <c r="A1448" s="4"/>
      <c r="B1448" s="1"/>
      <c r="C1448" s="1"/>
      <c r="D1448" s="1"/>
      <c r="E1448" s="1"/>
      <c r="F1448" s="1"/>
      <c r="G1448" s="1"/>
      <c r="H1448" s="1"/>
      <c r="I1448" s="1"/>
      <c r="J1448" s="1"/>
      <c r="K1448" s="1"/>
      <c r="L1448" s="1"/>
      <c r="M1448" s="1"/>
      <c r="N1448" s="1"/>
      <c r="O1448" s="1"/>
      <c r="P1448" s="1"/>
      <c r="Q1448" s="6"/>
    </row>
    <row r="1449" spans="1:17" x14ac:dyDescent="0.25">
      <c r="A1449" s="4"/>
      <c r="B1449" s="1"/>
      <c r="C1449" s="1"/>
      <c r="D1449" s="1"/>
      <c r="E1449" s="1"/>
      <c r="F1449" s="1"/>
      <c r="G1449" s="1"/>
      <c r="H1449" s="1"/>
      <c r="I1449" s="1"/>
      <c r="J1449" s="1"/>
      <c r="K1449" s="1"/>
      <c r="L1449" s="1"/>
      <c r="M1449" s="1"/>
      <c r="N1449" s="1"/>
      <c r="O1449" s="1"/>
      <c r="P1449" s="1"/>
      <c r="Q1449" s="6"/>
    </row>
    <row r="1450" spans="1:17" x14ac:dyDescent="0.25">
      <c r="A1450" s="4"/>
      <c r="B1450" s="1"/>
      <c r="C1450" s="1"/>
      <c r="D1450" s="1"/>
      <c r="E1450" s="1"/>
      <c r="F1450" s="1"/>
      <c r="G1450" s="1"/>
      <c r="H1450" s="1"/>
      <c r="I1450" s="1"/>
      <c r="J1450" s="1"/>
      <c r="K1450" s="1"/>
      <c r="L1450" s="1"/>
      <c r="M1450" s="1"/>
      <c r="N1450" s="1"/>
      <c r="O1450" s="1"/>
      <c r="P1450" s="1"/>
      <c r="Q1450" s="6"/>
    </row>
    <row r="1451" spans="1:17" x14ac:dyDescent="0.25">
      <c r="A1451" s="4"/>
      <c r="B1451" s="1"/>
      <c r="C1451" s="1"/>
      <c r="D1451" s="1"/>
      <c r="E1451" s="1"/>
      <c r="F1451" s="1"/>
      <c r="G1451" s="1"/>
      <c r="H1451" s="1"/>
      <c r="I1451" s="1"/>
      <c r="J1451" s="1"/>
      <c r="K1451" s="1"/>
      <c r="L1451" s="1"/>
      <c r="M1451" s="1"/>
      <c r="N1451" s="1"/>
      <c r="O1451" s="1"/>
      <c r="P1451" s="1"/>
      <c r="Q1451" s="6"/>
    </row>
    <row r="1452" spans="1:17" x14ac:dyDescent="0.25">
      <c r="A1452" s="4"/>
      <c r="B1452" s="1"/>
      <c r="C1452" s="1"/>
      <c r="D1452" s="1"/>
      <c r="E1452" s="1"/>
      <c r="F1452" s="1"/>
      <c r="G1452" s="1"/>
      <c r="H1452" s="1"/>
      <c r="I1452" s="1"/>
      <c r="J1452" s="1"/>
      <c r="K1452" s="1"/>
      <c r="L1452" s="1"/>
      <c r="M1452" s="1"/>
      <c r="N1452" s="1"/>
      <c r="O1452" s="1"/>
      <c r="P1452" s="1"/>
      <c r="Q1452" s="6"/>
    </row>
    <row r="1453" spans="1:17" x14ac:dyDescent="0.25">
      <c r="A1453" s="4"/>
      <c r="B1453" s="1"/>
      <c r="C1453" s="1"/>
      <c r="D1453" s="1"/>
      <c r="E1453" s="1"/>
      <c r="F1453" s="1"/>
      <c r="G1453" s="1"/>
      <c r="H1453" s="1"/>
      <c r="I1453" s="1"/>
      <c r="J1453" s="1"/>
      <c r="K1453" s="1"/>
      <c r="L1453" s="1"/>
      <c r="M1453" s="1"/>
      <c r="N1453" s="1"/>
      <c r="O1453" s="1"/>
      <c r="P1453" s="1"/>
      <c r="Q1453" s="6"/>
    </row>
    <row r="1454" spans="1:17" x14ac:dyDescent="0.25">
      <c r="A1454" s="4"/>
      <c r="B1454" s="1"/>
      <c r="C1454" s="1"/>
      <c r="D1454" s="1"/>
      <c r="E1454" s="1"/>
      <c r="F1454" s="1"/>
      <c r="G1454" s="1"/>
      <c r="H1454" s="1"/>
      <c r="I1454" s="1"/>
      <c r="J1454" s="1"/>
      <c r="K1454" s="1"/>
      <c r="L1454" s="1"/>
      <c r="M1454" s="1"/>
      <c r="N1454" s="1"/>
      <c r="O1454" s="1"/>
      <c r="P1454" s="1"/>
      <c r="Q1454" s="6"/>
    </row>
    <row r="1455" spans="1:17" x14ac:dyDescent="0.25">
      <c r="A1455" s="4"/>
      <c r="B1455" s="1"/>
      <c r="C1455" s="1"/>
      <c r="D1455" s="1"/>
      <c r="E1455" s="1"/>
      <c r="F1455" s="1"/>
      <c r="G1455" s="1"/>
      <c r="H1455" s="1"/>
      <c r="I1455" s="1"/>
      <c r="J1455" s="1"/>
      <c r="K1455" s="1"/>
      <c r="L1455" s="1"/>
      <c r="M1455" s="1"/>
      <c r="N1455" s="1"/>
      <c r="O1455" s="1"/>
      <c r="P1455" s="1"/>
      <c r="Q1455" s="6"/>
    </row>
    <row r="1456" spans="1:17" x14ac:dyDescent="0.25">
      <c r="A1456" s="4"/>
      <c r="B1456" s="1"/>
      <c r="C1456" s="1"/>
      <c r="D1456" s="1"/>
      <c r="E1456" s="1"/>
      <c r="F1456" s="1"/>
      <c r="G1456" s="1"/>
      <c r="H1456" s="1"/>
      <c r="I1456" s="1"/>
      <c r="J1456" s="1"/>
      <c r="K1456" s="1"/>
      <c r="L1456" s="1"/>
      <c r="M1456" s="1"/>
      <c r="N1456" s="1"/>
      <c r="O1456" s="1"/>
      <c r="P1456" s="1"/>
      <c r="Q1456" s="6"/>
    </row>
    <row r="1457" spans="1:17" x14ac:dyDescent="0.25">
      <c r="A1457" s="4"/>
      <c r="B1457" s="1"/>
      <c r="C1457" s="1"/>
      <c r="D1457" s="1"/>
      <c r="E1457" s="1"/>
      <c r="F1457" s="1"/>
      <c r="G1457" s="1"/>
      <c r="H1457" s="1"/>
      <c r="I1457" s="1"/>
      <c r="J1457" s="1"/>
      <c r="K1457" s="1"/>
      <c r="L1457" s="1"/>
      <c r="M1457" s="1"/>
      <c r="N1457" s="1"/>
      <c r="O1457" s="1"/>
      <c r="P1457" s="1"/>
      <c r="Q1457" s="6"/>
    </row>
    <row r="1458" spans="1:17" x14ac:dyDescent="0.25">
      <c r="A1458" s="4"/>
      <c r="B1458" s="1"/>
      <c r="C1458" s="1"/>
      <c r="D1458" s="1"/>
      <c r="E1458" s="1"/>
      <c r="F1458" s="1"/>
      <c r="G1458" s="1"/>
      <c r="H1458" s="1"/>
      <c r="I1458" s="1"/>
      <c r="J1458" s="1"/>
      <c r="K1458" s="1"/>
      <c r="L1458" s="1"/>
      <c r="M1458" s="1"/>
      <c r="N1458" s="1"/>
      <c r="O1458" s="1"/>
      <c r="P1458" s="1"/>
      <c r="Q1458" s="6"/>
    </row>
    <row r="1459" spans="1:17" x14ac:dyDescent="0.25">
      <c r="A1459" s="4"/>
      <c r="B1459" s="1"/>
      <c r="C1459" s="1"/>
      <c r="D1459" s="1"/>
      <c r="E1459" s="1"/>
      <c r="F1459" s="1"/>
      <c r="G1459" s="1"/>
      <c r="H1459" s="1"/>
      <c r="I1459" s="1"/>
      <c r="J1459" s="1"/>
      <c r="K1459" s="1"/>
      <c r="L1459" s="1"/>
      <c r="M1459" s="1"/>
      <c r="N1459" s="1"/>
      <c r="O1459" s="1"/>
      <c r="P1459" s="1"/>
      <c r="Q1459" s="6"/>
    </row>
    <row r="1460" spans="1:17" x14ac:dyDescent="0.25">
      <c r="A1460" s="4"/>
      <c r="B1460" s="1"/>
      <c r="C1460" s="1"/>
      <c r="D1460" s="1"/>
      <c r="E1460" s="1"/>
      <c r="F1460" s="1"/>
      <c r="G1460" s="1"/>
      <c r="H1460" s="1"/>
      <c r="I1460" s="1"/>
      <c r="J1460" s="1"/>
      <c r="K1460" s="1"/>
      <c r="L1460" s="1"/>
      <c r="M1460" s="1"/>
      <c r="N1460" s="1"/>
      <c r="O1460" s="1"/>
      <c r="P1460" s="1"/>
      <c r="Q1460" s="6"/>
    </row>
    <row r="1461" spans="1:17" x14ac:dyDescent="0.25">
      <c r="A1461" s="4"/>
      <c r="B1461" s="1"/>
      <c r="C1461" s="1"/>
      <c r="D1461" s="1"/>
      <c r="E1461" s="1"/>
      <c r="F1461" s="1"/>
      <c r="G1461" s="1"/>
      <c r="H1461" s="1"/>
      <c r="I1461" s="1"/>
      <c r="J1461" s="1"/>
      <c r="K1461" s="1"/>
      <c r="L1461" s="1"/>
      <c r="M1461" s="1"/>
      <c r="N1461" s="1"/>
      <c r="O1461" s="1"/>
      <c r="P1461" s="1"/>
      <c r="Q1461" s="6"/>
    </row>
    <row r="1462" spans="1:17" x14ac:dyDescent="0.25">
      <c r="A1462" s="4"/>
      <c r="B1462" s="1"/>
      <c r="C1462" s="1"/>
      <c r="D1462" s="1"/>
      <c r="E1462" s="1"/>
      <c r="F1462" s="1"/>
      <c r="G1462" s="1"/>
      <c r="H1462" s="1"/>
      <c r="I1462" s="1"/>
      <c r="J1462" s="1"/>
      <c r="K1462" s="1"/>
      <c r="L1462" s="1"/>
      <c r="M1462" s="1"/>
      <c r="N1462" s="1"/>
      <c r="O1462" s="1"/>
      <c r="P1462" s="1"/>
      <c r="Q1462" s="6"/>
    </row>
    <row r="1463" spans="1:17" x14ac:dyDescent="0.25">
      <c r="A1463" s="4"/>
      <c r="B1463" s="1"/>
      <c r="C1463" s="1"/>
      <c r="D1463" s="1"/>
      <c r="E1463" s="1"/>
      <c r="F1463" s="1"/>
      <c r="G1463" s="1"/>
      <c r="H1463" s="1"/>
      <c r="I1463" s="1"/>
      <c r="J1463" s="1"/>
      <c r="K1463" s="1"/>
      <c r="L1463" s="1"/>
      <c r="M1463" s="1"/>
      <c r="N1463" s="1"/>
      <c r="O1463" s="1"/>
      <c r="P1463" s="1"/>
      <c r="Q1463" s="6"/>
    </row>
    <row r="1464" spans="1:17" x14ac:dyDescent="0.25">
      <c r="A1464" s="4"/>
      <c r="B1464" s="1"/>
      <c r="C1464" s="1"/>
      <c r="D1464" s="1"/>
      <c r="E1464" s="1"/>
      <c r="F1464" s="1"/>
      <c r="G1464" s="1"/>
      <c r="H1464" s="1"/>
      <c r="I1464" s="1"/>
      <c r="J1464" s="1"/>
      <c r="K1464" s="1"/>
      <c r="L1464" s="1"/>
      <c r="M1464" s="1"/>
      <c r="N1464" s="1"/>
      <c r="O1464" s="1"/>
      <c r="P1464" s="1"/>
      <c r="Q1464" s="6"/>
    </row>
    <row r="1465" spans="1:17" x14ac:dyDescent="0.25">
      <c r="A1465" s="4"/>
      <c r="B1465" s="1"/>
      <c r="C1465" s="1"/>
      <c r="D1465" s="1"/>
      <c r="E1465" s="1"/>
      <c r="F1465" s="1"/>
      <c r="G1465" s="1"/>
      <c r="H1465" s="1"/>
      <c r="I1465" s="1"/>
      <c r="J1465" s="1"/>
      <c r="K1465" s="1"/>
      <c r="L1465" s="1"/>
      <c r="M1465" s="1"/>
      <c r="N1465" s="1"/>
      <c r="O1465" s="1"/>
      <c r="P1465" s="1"/>
      <c r="Q1465" s="6"/>
    </row>
    <row r="1466" spans="1:17" x14ac:dyDescent="0.25">
      <c r="A1466" s="4"/>
      <c r="B1466" s="1"/>
      <c r="C1466" s="1"/>
      <c r="D1466" s="1"/>
      <c r="E1466" s="1"/>
      <c r="F1466" s="1"/>
      <c r="G1466" s="1"/>
      <c r="H1466" s="1"/>
      <c r="I1466" s="1"/>
      <c r="J1466" s="1"/>
      <c r="K1466" s="1"/>
      <c r="L1466" s="1"/>
      <c r="M1466" s="1"/>
      <c r="N1466" s="1"/>
      <c r="O1466" s="1"/>
      <c r="P1466" s="1"/>
      <c r="Q1466" s="6"/>
    </row>
    <row r="1467" spans="1:17" x14ac:dyDescent="0.25">
      <c r="A1467" s="4"/>
      <c r="B1467" s="1"/>
      <c r="C1467" s="1"/>
      <c r="D1467" s="1"/>
      <c r="E1467" s="1"/>
      <c r="F1467" s="1"/>
      <c r="G1467" s="1"/>
      <c r="H1467" s="1"/>
      <c r="I1467" s="1"/>
      <c r="J1467" s="1"/>
      <c r="K1467" s="1"/>
      <c r="L1467" s="1"/>
      <c r="M1467" s="1"/>
      <c r="N1467" s="1"/>
      <c r="O1467" s="1"/>
      <c r="P1467" s="1"/>
      <c r="Q1467" s="6"/>
    </row>
    <row r="1468" spans="1:17" x14ac:dyDescent="0.25">
      <c r="A1468" s="4"/>
      <c r="B1468" s="1"/>
      <c r="C1468" s="1"/>
      <c r="D1468" s="1"/>
      <c r="E1468" s="1"/>
      <c r="F1468" s="1"/>
      <c r="G1468" s="1"/>
      <c r="H1468" s="1"/>
      <c r="I1468" s="1"/>
      <c r="J1468" s="1"/>
      <c r="K1468" s="1"/>
      <c r="L1468" s="1"/>
      <c r="M1468" s="1"/>
      <c r="N1468" s="1"/>
      <c r="O1468" s="1"/>
      <c r="P1468" s="1"/>
      <c r="Q1468" s="6"/>
    </row>
    <row r="1469" spans="1:17" x14ac:dyDescent="0.25">
      <c r="A1469" s="4"/>
      <c r="B1469" s="1"/>
      <c r="C1469" s="1"/>
      <c r="D1469" s="1"/>
      <c r="E1469" s="1"/>
      <c r="F1469" s="1"/>
      <c r="G1469" s="1"/>
      <c r="H1469" s="1"/>
      <c r="I1469" s="1"/>
      <c r="J1469" s="1"/>
      <c r="K1469" s="1"/>
      <c r="L1469" s="1"/>
      <c r="M1469" s="1"/>
      <c r="N1469" s="1"/>
      <c r="O1469" s="1"/>
      <c r="P1469" s="1"/>
      <c r="Q1469" s="6"/>
    </row>
    <row r="1470" spans="1:17" x14ac:dyDescent="0.25">
      <c r="A1470" s="4"/>
      <c r="B1470" s="1"/>
      <c r="C1470" s="1"/>
      <c r="D1470" s="1"/>
      <c r="E1470" s="1"/>
      <c r="F1470" s="1"/>
      <c r="G1470" s="1"/>
      <c r="H1470" s="1"/>
      <c r="I1470" s="1"/>
      <c r="J1470" s="1"/>
      <c r="K1470" s="1"/>
      <c r="L1470" s="1"/>
      <c r="M1470" s="1"/>
      <c r="N1470" s="1"/>
      <c r="O1470" s="1"/>
      <c r="P1470" s="1"/>
      <c r="Q1470" s="6"/>
    </row>
    <row r="1471" spans="1:17" x14ac:dyDescent="0.25">
      <c r="A1471" s="4"/>
      <c r="B1471" s="1"/>
      <c r="C1471" s="1"/>
      <c r="D1471" s="1"/>
      <c r="E1471" s="1"/>
      <c r="F1471" s="1"/>
      <c r="G1471" s="1"/>
      <c r="H1471" s="1"/>
      <c r="I1471" s="1"/>
      <c r="J1471" s="1"/>
      <c r="K1471" s="1"/>
      <c r="L1471" s="1"/>
      <c r="M1471" s="1"/>
      <c r="N1471" s="1"/>
      <c r="O1471" s="1"/>
      <c r="P1471" s="1"/>
      <c r="Q1471" s="6"/>
    </row>
    <row r="1472" spans="1:17" x14ac:dyDescent="0.25">
      <c r="A1472" s="4"/>
      <c r="B1472" s="1"/>
      <c r="C1472" s="1"/>
      <c r="D1472" s="1"/>
      <c r="E1472" s="1"/>
      <c r="F1472" s="1"/>
      <c r="G1472" s="1"/>
      <c r="H1472" s="1"/>
      <c r="I1472" s="1"/>
      <c r="J1472" s="1"/>
      <c r="K1472" s="1"/>
      <c r="L1472" s="1"/>
      <c r="M1472" s="1"/>
      <c r="N1472" s="1"/>
      <c r="O1472" s="1"/>
      <c r="P1472" s="1"/>
      <c r="Q1472" s="6"/>
    </row>
    <row r="1473" spans="1:17" x14ac:dyDescent="0.25">
      <c r="A1473" s="4"/>
      <c r="B1473" s="1"/>
      <c r="C1473" s="1"/>
      <c r="D1473" s="1"/>
      <c r="E1473" s="1"/>
      <c r="F1473" s="1"/>
      <c r="G1473" s="1"/>
      <c r="H1473" s="1"/>
      <c r="I1473" s="1"/>
      <c r="J1473" s="1"/>
      <c r="K1473" s="1"/>
      <c r="L1473" s="1"/>
      <c r="M1473" s="1"/>
      <c r="N1473" s="1"/>
      <c r="O1473" s="1"/>
      <c r="P1473" s="1"/>
      <c r="Q1473" s="6"/>
    </row>
    <row r="1474" spans="1:17" x14ac:dyDescent="0.25">
      <c r="A1474" s="4"/>
      <c r="B1474" s="1"/>
      <c r="C1474" s="1"/>
      <c r="D1474" s="1"/>
      <c r="E1474" s="1"/>
      <c r="F1474" s="1"/>
      <c r="G1474" s="1"/>
      <c r="H1474" s="1"/>
      <c r="I1474" s="1"/>
      <c r="J1474" s="1"/>
      <c r="K1474" s="1"/>
      <c r="L1474" s="1"/>
      <c r="M1474" s="1"/>
      <c r="N1474" s="1"/>
      <c r="O1474" s="1"/>
      <c r="P1474" s="1"/>
      <c r="Q1474" s="6"/>
    </row>
    <row r="1475" spans="1:17" x14ac:dyDescent="0.25">
      <c r="A1475" s="4"/>
      <c r="B1475" s="1"/>
      <c r="C1475" s="1"/>
      <c r="D1475" s="1"/>
      <c r="E1475" s="1"/>
      <c r="F1475" s="1"/>
      <c r="G1475" s="1"/>
      <c r="H1475" s="1"/>
      <c r="I1475" s="1"/>
      <c r="J1475" s="1"/>
      <c r="K1475" s="1"/>
      <c r="L1475" s="1"/>
      <c r="M1475" s="1"/>
      <c r="N1475" s="1"/>
      <c r="O1475" s="1"/>
      <c r="P1475" s="1"/>
      <c r="Q1475" s="6"/>
    </row>
    <row r="1476" spans="1:17" x14ac:dyDescent="0.25">
      <c r="A1476" s="4"/>
      <c r="B1476" s="1"/>
      <c r="C1476" s="1"/>
      <c r="D1476" s="1"/>
      <c r="E1476" s="1"/>
      <c r="F1476" s="1"/>
      <c r="G1476" s="1"/>
      <c r="H1476" s="1"/>
      <c r="I1476" s="1"/>
      <c r="J1476" s="1"/>
      <c r="K1476" s="1"/>
      <c r="L1476" s="1"/>
      <c r="M1476" s="1"/>
      <c r="N1476" s="1"/>
      <c r="O1476" s="1"/>
      <c r="P1476" s="1"/>
      <c r="Q1476" s="6"/>
    </row>
    <row r="1477" spans="1:17" x14ac:dyDescent="0.25">
      <c r="A1477" s="4"/>
      <c r="B1477" s="1"/>
      <c r="C1477" s="1"/>
      <c r="D1477" s="1"/>
      <c r="E1477" s="1"/>
      <c r="F1477" s="1"/>
      <c r="G1477" s="1"/>
      <c r="H1477" s="1"/>
      <c r="I1477" s="1"/>
      <c r="J1477" s="1"/>
      <c r="K1477" s="1"/>
      <c r="L1477" s="1"/>
      <c r="M1477" s="1"/>
      <c r="N1477" s="1"/>
      <c r="O1477" s="1"/>
      <c r="P1477" s="1"/>
      <c r="Q1477" s="6"/>
    </row>
    <row r="1478" spans="1:17" x14ac:dyDescent="0.25">
      <c r="A1478" s="4"/>
      <c r="B1478" s="1"/>
      <c r="C1478" s="1"/>
      <c r="D1478" s="1"/>
      <c r="E1478" s="1"/>
      <c r="F1478" s="1"/>
      <c r="G1478" s="1"/>
      <c r="H1478" s="1"/>
      <c r="I1478" s="1"/>
      <c r="J1478" s="1"/>
      <c r="K1478" s="1"/>
      <c r="L1478" s="1"/>
      <c r="M1478" s="1"/>
      <c r="N1478" s="1"/>
      <c r="O1478" s="1"/>
      <c r="P1478" s="1"/>
      <c r="Q1478" s="6"/>
    </row>
    <row r="1479" spans="1:17" x14ac:dyDescent="0.25">
      <c r="A1479" s="4"/>
      <c r="B1479" s="1"/>
      <c r="C1479" s="1"/>
      <c r="D1479" s="1"/>
      <c r="E1479" s="1"/>
      <c r="F1479" s="1"/>
      <c r="G1479" s="1"/>
      <c r="H1479" s="1"/>
      <c r="I1479" s="1"/>
      <c r="J1479" s="1"/>
      <c r="K1479" s="1"/>
      <c r="L1479" s="1"/>
      <c r="M1479" s="1"/>
      <c r="N1479" s="1"/>
      <c r="O1479" s="1"/>
      <c r="P1479" s="1"/>
      <c r="Q1479" s="6"/>
    </row>
    <row r="1480" spans="1:17" x14ac:dyDescent="0.25">
      <c r="A1480" s="4"/>
      <c r="B1480" s="1"/>
      <c r="C1480" s="1"/>
      <c r="D1480" s="1"/>
      <c r="E1480" s="1"/>
      <c r="F1480" s="1"/>
      <c r="G1480" s="1"/>
      <c r="H1480" s="1"/>
      <c r="I1480" s="1"/>
      <c r="J1480" s="1"/>
      <c r="K1480" s="1"/>
      <c r="L1480" s="1"/>
      <c r="M1480" s="1"/>
      <c r="N1480" s="1"/>
      <c r="O1480" s="1"/>
      <c r="P1480" s="1"/>
      <c r="Q1480" s="6"/>
    </row>
    <row r="1481" spans="1:17" x14ac:dyDescent="0.25">
      <c r="A1481" s="4"/>
      <c r="B1481" s="1"/>
      <c r="C1481" s="1"/>
      <c r="D1481" s="1"/>
      <c r="E1481" s="1"/>
      <c r="F1481" s="1"/>
      <c r="G1481" s="1"/>
      <c r="H1481" s="1"/>
      <c r="I1481" s="1"/>
      <c r="J1481" s="1"/>
      <c r="K1481" s="1"/>
      <c r="L1481" s="1"/>
      <c r="M1481" s="1"/>
      <c r="N1481" s="1"/>
      <c r="O1481" s="1"/>
      <c r="P1481" s="1"/>
      <c r="Q1481" s="6"/>
    </row>
    <row r="1482" spans="1:17" x14ac:dyDescent="0.25">
      <c r="A1482" s="4"/>
      <c r="B1482" s="1"/>
      <c r="C1482" s="1"/>
      <c r="D1482" s="1"/>
      <c r="E1482" s="1"/>
      <c r="F1482" s="1"/>
      <c r="G1482" s="1"/>
      <c r="H1482" s="1"/>
      <c r="I1482" s="1"/>
      <c r="J1482" s="1"/>
      <c r="K1482" s="1"/>
      <c r="L1482" s="1"/>
      <c r="M1482" s="1"/>
      <c r="N1482" s="1"/>
      <c r="O1482" s="1"/>
      <c r="P1482" s="1"/>
      <c r="Q1482" s="6"/>
    </row>
    <row r="1483" spans="1:17" x14ac:dyDescent="0.25">
      <c r="A1483" s="4"/>
      <c r="B1483" s="1"/>
      <c r="C1483" s="1"/>
      <c r="D1483" s="1"/>
      <c r="E1483" s="1"/>
      <c r="F1483" s="1"/>
      <c r="G1483" s="1"/>
      <c r="H1483" s="1"/>
      <c r="I1483" s="1"/>
      <c r="J1483" s="1"/>
      <c r="K1483" s="1"/>
      <c r="L1483" s="1"/>
      <c r="M1483" s="1"/>
      <c r="N1483" s="1"/>
      <c r="O1483" s="1"/>
      <c r="P1483" s="1"/>
      <c r="Q1483" s="6"/>
    </row>
    <row r="1484" spans="1:17" x14ac:dyDescent="0.25">
      <c r="A1484" s="4"/>
      <c r="B1484" s="1"/>
      <c r="C1484" s="1"/>
      <c r="D1484" s="1"/>
      <c r="E1484" s="1"/>
      <c r="F1484" s="1"/>
      <c r="G1484" s="1"/>
      <c r="H1484" s="1"/>
      <c r="I1484" s="1"/>
      <c r="J1484" s="1"/>
      <c r="K1484" s="1"/>
      <c r="L1484" s="1"/>
      <c r="M1484" s="1"/>
      <c r="N1484" s="1"/>
      <c r="O1484" s="1"/>
      <c r="P1484" s="1"/>
      <c r="Q1484" s="6"/>
    </row>
    <row r="1485" spans="1:17" x14ac:dyDescent="0.25">
      <c r="A1485" s="4"/>
      <c r="B1485" s="1"/>
      <c r="C1485" s="1"/>
      <c r="D1485" s="1"/>
      <c r="E1485" s="1"/>
      <c r="F1485" s="1"/>
      <c r="G1485" s="1"/>
      <c r="H1485" s="1"/>
      <c r="I1485" s="1"/>
      <c r="J1485" s="1"/>
      <c r="K1485" s="1"/>
      <c r="L1485" s="1"/>
      <c r="M1485" s="1"/>
      <c r="N1485" s="1"/>
      <c r="O1485" s="1"/>
      <c r="P1485" s="1"/>
      <c r="Q1485" s="6"/>
    </row>
    <row r="1486" spans="1:17" x14ac:dyDescent="0.25">
      <c r="A1486" s="4"/>
      <c r="B1486" s="1"/>
      <c r="C1486" s="1"/>
      <c r="D1486" s="1"/>
      <c r="E1486" s="1"/>
      <c r="F1486" s="1"/>
      <c r="G1486" s="1"/>
      <c r="H1486" s="1"/>
      <c r="I1486" s="1"/>
      <c r="J1486" s="1"/>
      <c r="K1486" s="1"/>
      <c r="L1486" s="1"/>
      <c r="M1486" s="1"/>
      <c r="N1486" s="1"/>
      <c r="O1486" s="1"/>
      <c r="P1486" s="1"/>
      <c r="Q1486" s="6"/>
    </row>
    <row r="1487" spans="1:17" x14ac:dyDescent="0.25">
      <c r="A1487" s="4"/>
      <c r="B1487" s="1"/>
      <c r="C1487" s="1"/>
      <c r="D1487" s="1"/>
      <c r="E1487" s="1"/>
      <c r="F1487" s="1"/>
      <c r="G1487" s="1"/>
      <c r="H1487" s="1"/>
      <c r="I1487" s="1"/>
      <c r="J1487" s="1"/>
      <c r="K1487" s="1"/>
      <c r="L1487" s="1"/>
      <c r="M1487" s="1"/>
      <c r="N1487" s="1"/>
      <c r="O1487" s="1"/>
      <c r="P1487" s="1"/>
      <c r="Q1487" s="6"/>
    </row>
    <row r="1488" spans="1:17" x14ac:dyDescent="0.25">
      <c r="A1488" s="4"/>
      <c r="B1488" s="1"/>
      <c r="C1488" s="1"/>
      <c r="D1488" s="1"/>
      <c r="E1488" s="1"/>
      <c r="F1488" s="1"/>
      <c r="G1488" s="1"/>
      <c r="H1488" s="1"/>
      <c r="I1488" s="1"/>
      <c r="J1488" s="1"/>
      <c r="K1488" s="1"/>
      <c r="L1488" s="1"/>
      <c r="M1488" s="1"/>
      <c r="N1488" s="1"/>
      <c r="O1488" s="1"/>
      <c r="P1488" s="1"/>
      <c r="Q1488" s="6"/>
    </row>
    <row r="1489" spans="1:17" x14ac:dyDescent="0.25">
      <c r="A1489" s="4"/>
      <c r="B1489" s="1"/>
      <c r="C1489" s="1"/>
      <c r="D1489" s="1"/>
      <c r="E1489" s="1"/>
      <c r="F1489" s="1"/>
      <c r="G1489" s="1"/>
      <c r="H1489" s="1"/>
      <c r="I1489" s="1"/>
      <c r="J1489" s="1"/>
      <c r="K1489" s="1"/>
      <c r="L1489" s="1"/>
      <c r="M1489" s="1"/>
      <c r="N1489" s="1"/>
      <c r="O1489" s="1"/>
      <c r="P1489" s="1"/>
      <c r="Q1489" s="6"/>
    </row>
    <row r="1490" spans="1:17" x14ac:dyDescent="0.25">
      <c r="A1490" s="4"/>
      <c r="B1490" s="1"/>
      <c r="C1490" s="1"/>
      <c r="D1490" s="1"/>
      <c r="E1490" s="1"/>
      <c r="F1490" s="1"/>
      <c r="G1490" s="1"/>
      <c r="H1490" s="1"/>
      <c r="I1490" s="1"/>
      <c r="J1490" s="1"/>
      <c r="K1490" s="1"/>
      <c r="L1490" s="1"/>
      <c r="M1490" s="1"/>
      <c r="N1490" s="1"/>
      <c r="O1490" s="1"/>
      <c r="P1490" s="1"/>
      <c r="Q1490" s="6"/>
    </row>
    <row r="1491" spans="1:17" x14ac:dyDescent="0.25">
      <c r="A1491" s="4"/>
      <c r="B1491" s="1"/>
      <c r="C1491" s="1"/>
      <c r="D1491" s="1"/>
      <c r="E1491" s="1"/>
      <c r="F1491" s="1"/>
      <c r="G1491" s="1"/>
      <c r="H1491" s="1"/>
      <c r="I1491" s="1"/>
      <c r="J1491" s="1"/>
      <c r="K1491" s="1"/>
      <c r="L1491" s="1"/>
      <c r="M1491" s="1"/>
      <c r="N1491" s="1"/>
      <c r="O1491" s="1"/>
      <c r="P1491" s="1"/>
      <c r="Q1491" s="6"/>
    </row>
    <row r="1492" spans="1:17" x14ac:dyDescent="0.25">
      <c r="A1492" s="4"/>
      <c r="B1492" s="1"/>
      <c r="C1492" s="1"/>
      <c r="D1492" s="1"/>
      <c r="E1492" s="1"/>
      <c r="F1492" s="1"/>
      <c r="G1492" s="1"/>
      <c r="H1492" s="1"/>
      <c r="I1492" s="1"/>
      <c r="J1492" s="1"/>
      <c r="K1492" s="1"/>
      <c r="L1492" s="1"/>
      <c r="M1492" s="1"/>
      <c r="N1492" s="1"/>
      <c r="O1492" s="1"/>
      <c r="P1492" s="1"/>
      <c r="Q1492" s="6"/>
    </row>
    <row r="1493" spans="1:17" x14ac:dyDescent="0.25">
      <c r="A1493" s="4"/>
      <c r="B1493" s="1"/>
      <c r="C1493" s="1"/>
      <c r="D1493" s="1"/>
      <c r="E1493" s="1"/>
      <c r="F1493" s="1"/>
      <c r="G1493" s="1"/>
      <c r="H1493" s="1"/>
      <c r="I1493" s="1"/>
      <c r="J1493" s="1"/>
      <c r="K1493" s="1"/>
      <c r="L1493" s="1"/>
      <c r="M1493" s="1"/>
      <c r="N1493" s="1"/>
      <c r="O1493" s="1"/>
      <c r="P1493" s="1"/>
      <c r="Q1493" s="6"/>
    </row>
    <row r="1494" spans="1:17" x14ac:dyDescent="0.25">
      <c r="A1494" s="4"/>
      <c r="B1494" s="1"/>
      <c r="C1494" s="1"/>
      <c r="D1494" s="1"/>
      <c r="E1494" s="1"/>
      <c r="F1494" s="1"/>
      <c r="G1494" s="1"/>
      <c r="H1494" s="1"/>
      <c r="I1494" s="1"/>
      <c r="J1494" s="1"/>
      <c r="K1494" s="1"/>
      <c r="L1494" s="1"/>
      <c r="M1494" s="1"/>
      <c r="N1494" s="1"/>
      <c r="O1494" s="1"/>
      <c r="P1494" s="1"/>
      <c r="Q1494" s="6"/>
    </row>
    <row r="1495" spans="1:17" x14ac:dyDescent="0.25">
      <c r="A1495" s="4"/>
      <c r="B1495" s="1"/>
      <c r="C1495" s="1"/>
      <c r="D1495" s="1"/>
      <c r="E1495" s="1"/>
      <c r="F1495" s="1"/>
      <c r="G1495" s="1"/>
      <c r="H1495" s="1"/>
      <c r="I1495" s="1"/>
      <c r="J1495" s="1"/>
      <c r="K1495" s="1"/>
      <c r="L1495" s="1"/>
      <c r="M1495" s="1"/>
      <c r="N1495" s="1"/>
      <c r="O1495" s="1"/>
      <c r="P1495" s="1"/>
      <c r="Q1495" s="6"/>
    </row>
    <row r="1496" spans="1:17" x14ac:dyDescent="0.25">
      <c r="A1496" s="4"/>
      <c r="B1496" s="1"/>
      <c r="C1496" s="1"/>
      <c r="D1496" s="1"/>
      <c r="E1496" s="1"/>
      <c r="F1496" s="1"/>
      <c r="G1496" s="1"/>
      <c r="H1496" s="1"/>
      <c r="I1496" s="1"/>
      <c r="J1496" s="1"/>
      <c r="K1496" s="1"/>
      <c r="L1496" s="1"/>
      <c r="M1496" s="1"/>
      <c r="N1496" s="1"/>
      <c r="O1496" s="1"/>
      <c r="P1496" s="1"/>
      <c r="Q1496" s="6"/>
    </row>
    <row r="1497" spans="1:17" x14ac:dyDescent="0.25">
      <c r="A1497" s="4"/>
      <c r="B1497" s="1"/>
      <c r="C1497" s="1"/>
      <c r="D1497" s="1"/>
      <c r="E1497" s="1"/>
      <c r="F1497" s="1"/>
      <c r="G1497" s="1"/>
      <c r="H1497" s="1"/>
      <c r="I1497" s="1"/>
      <c r="J1497" s="1"/>
      <c r="K1497" s="1"/>
      <c r="L1497" s="1"/>
      <c r="M1497" s="1"/>
      <c r="N1497" s="1"/>
      <c r="O1497" s="1"/>
      <c r="P1497" s="1"/>
      <c r="Q1497" s="6"/>
    </row>
    <row r="1498" spans="1:17" x14ac:dyDescent="0.25">
      <c r="A1498" s="4"/>
      <c r="B1498" s="1"/>
      <c r="C1498" s="1"/>
      <c r="D1498" s="1"/>
      <c r="E1498" s="1"/>
      <c r="F1498" s="1"/>
      <c r="G1498" s="1"/>
      <c r="H1498" s="1"/>
      <c r="I1498" s="1"/>
      <c r="J1498" s="1"/>
      <c r="K1498" s="1"/>
      <c r="L1498" s="1"/>
      <c r="M1498" s="1"/>
      <c r="N1498" s="1"/>
      <c r="O1498" s="1"/>
      <c r="P1498" s="1"/>
      <c r="Q1498" s="6"/>
    </row>
    <row r="1499" spans="1:17" x14ac:dyDescent="0.25">
      <c r="A1499" s="4"/>
      <c r="B1499" s="1"/>
      <c r="C1499" s="1"/>
      <c r="D1499" s="1"/>
      <c r="E1499" s="1"/>
      <c r="F1499" s="1"/>
      <c r="G1499" s="1"/>
      <c r="H1499" s="1"/>
      <c r="I1499" s="1"/>
      <c r="J1499" s="1"/>
      <c r="K1499" s="1"/>
      <c r="L1499" s="1"/>
      <c r="M1499" s="1"/>
      <c r="N1499" s="1"/>
      <c r="O1499" s="1"/>
      <c r="P1499" s="1"/>
      <c r="Q1499" s="6"/>
    </row>
    <row r="1500" spans="1:17" x14ac:dyDescent="0.25">
      <c r="A1500" s="4"/>
      <c r="B1500" s="1"/>
      <c r="C1500" s="1"/>
      <c r="D1500" s="1"/>
      <c r="E1500" s="1"/>
      <c r="F1500" s="1"/>
      <c r="G1500" s="1"/>
      <c r="H1500" s="1"/>
      <c r="I1500" s="1"/>
      <c r="J1500" s="1"/>
      <c r="K1500" s="1"/>
      <c r="L1500" s="1"/>
      <c r="M1500" s="1"/>
      <c r="N1500" s="1"/>
      <c r="O1500" s="1"/>
      <c r="P1500" s="1"/>
      <c r="Q1500" s="6"/>
    </row>
    <row r="1501" spans="1:17" x14ac:dyDescent="0.25">
      <c r="A1501" s="4"/>
      <c r="B1501" s="1"/>
      <c r="C1501" s="1"/>
      <c r="D1501" s="1"/>
      <c r="E1501" s="1"/>
      <c r="F1501" s="1"/>
      <c r="G1501" s="1"/>
      <c r="H1501" s="1"/>
      <c r="I1501" s="1"/>
      <c r="J1501" s="1"/>
      <c r="K1501" s="1"/>
      <c r="L1501" s="1"/>
      <c r="M1501" s="1"/>
      <c r="N1501" s="1"/>
      <c r="O1501" s="1"/>
      <c r="P1501" s="1"/>
      <c r="Q1501" s="6"/>
    </row>
    <row r="1502" spans="1:17" x14ac:dyDescent="0.25">
      <c r="A1502" s="4"/>
      <c r="B1502" s="1"/>
      <c r="C1502" s="1"/>
      <c r="D1502" s="1"/>
      <c r="E1502" s="1"/>
      <c r="F1502" s="1"/>
      <c r="G1502" s="1"/>
      <c r="H1502" s="1"/>
      <c r="I1502" s="1"/>
      <c r="J1502" s="1"/>
      <c r="K1502" s="1"/>
      <c r="L1502" s="1"/>
      <c r="M1502" s="1"/>
      <c r="N1502" s="1"/>
      <c r="O1502" s="1"/>
      <c r="P1502" s="1"/>
      <c r="Q1502" s="6"/>
    </row>
    <row r="1503" spans="1:17" x14ac:dyDescent="0.25">
      <c r="A1503" s="4"/>
      <c r="B1503" s="1"/>
      <c r="C1503" s="1"/>
      <c r="D1503" s="1"/>
      <c r="E1503" s="1"/>
      <c r="F1503" s="1"/>
      <c r="G1503" s="1"/>
      <c r="H1503" s="1"/>
      <c r="I1503" s="1"/>
      <c r="J1503" s="1"/>
      <c r="K1503" s="1"/>
      <c r="L1503" s="1"/>
      <c r="M1503" s="1"/>
      <c r="N1503" s="1"/>
      <c r="O1503" s="1"/>
      <c r="P1503" s="1"/>
      <c r="Q1503" s="6"/>
    </row>
    <row r="1504" spans="1:17" x14ac:dyDescent="0.25">
      <c r="A1504" s="4"/>
      <c r="B1504" s="1"/>
      <c r="C1504" s="1"/>
      <c r="D1504" s="1"/>
      <c r="E1504" s="1"/>
      <c r="F1504" s="1"/>
      <c r="G1504" s="1"/>
      <c r="H1504" s="1"/>
      <c r="I1504" s="1"/>
      <c r="J1504" s="1"/>
      <c r="K1504" s="1"/>
      <c r="L1504" s="1"/>
      <c r="M1504" s="1"/>
      <c r="N1504" s="1"/>
      <c r="O1504" s="1"/>
      <c r="P1504" s="1"/>
      <c r="Q1504" s="6"/>
    </row>
    <row r="1505" spans="1:17" x14ac:dyDescent="0.25">
      <c r="A1505" s="4"/>
      <c r="B1505" s="1"/>
      <c r="C1505" s="1"/>
      <c r="D1505" s="1"/>
      <c r="E1505" s="1"/>
      <c r="F1505" s="1"/>
      <c r="G1505" s="1"/>
      <c r="H1505" s="1"/>
      <c r="I1505" s="1"/>
      <c r="J1505" s="1"/>
      <c r="K1505" s="1"/>
      <c r="L1505" s="1"/>
      <c r="M1505" s="1"/>
      <c r="N1505" s="1"/>
      <c r="O1505" s="1"/>
      <c r="P1505" s="1"/>
      <c r="Q1505" s="6"/>
    </row>
    <row r="1506" spans="1:17" x14ac:dyDescent="0.25">
      <c r="A1506" s="4"/>
      <c r="B1506" s="1"/>
      <c r="C1506" s="1"/>
      <c r="D1506" s="1"/>
      <c r="E1506" s="1"/>
      <c r="F1506" s="1"/>
      <c r="G1506" s="1"/>
      <c r="H1506" s="1"/>
      <c r="I1506" s="1"/>
      <c r="J1506" s="1"/>
      <c r="K1506" s="1"/>
      <c r="L1506" s="1"/>
      <c r="M1506" s="1"/>
      <c r="N1506" s="1"/>
      <c r="O1506" s="1"/>
      <c r="P1506" s="1"/>
      <c r="Q1506" s="6"/>
    </row>
    <row r="1507" spans="1:17" x14ac:dyDescent="0.25">
      <c r="A1507" s="4"/>
      <c r="B1507" s="1"/>
      <c r="C1507" s="1"/>
      <c r="D1507" s="1"/>
      <c r="E1507" s="1"/>
      <c r="F1507" s="1"/>
      <c r="G1507" s="1"/>
      <c r="H1507" s="1"/>
      <c r="I1507" s="1"/>
      <c r="J1507" s="1"/>
      <c r="K1507" s="1"/>
      <c r="L1507" s="1"/>
      <c r="M1507" s="1"/>
      <c r="N1507" s="1"/>
      <c r="O1507" s="1"/>
      <c r="P1507" s="1"/>
      <c r="Q1507" s="6"/>
    </row>
    <row r="1508" spans="1:17" x14ac:dyDescent="0.25">
      <c r="A1508" s="4"/>
      <c r="B1508" s="1"/>
      <c r="C1508" s="1"/>
      <c r="D1508" s="1"/>
      <c r="E1508" s="1"/>
      <c r="F1508" s="1"/>
      <c r="G1508" s="1"/>
      <c r="H1508" s="1"/>
      <c r="I1508" s="1"/>
      <c r="J1508" s="1"/>
      <c r="K1508" s="1"/>
      <c r="L1508" s="1"/>
      <c r="M1508" s="1"/>
      <c r="N1508" s="1"/>
      <c r="O1508" s="1"/>
      <c r="P1508" s="1"/>
      <c r="Q1508" s="6"/>
    </row>
    <row r="1509" spans="1:17" x14ac:dyDescent="0.25">
      <c r="A1509" s="4"/>
      <c r="B1509" s="1"/>
      <c r="C1509" s="1"/>
      <c r="D1509" s="1"/>
      <c r="E1509" s="1"/>
      <c r="F1509" s="1"/>
      <c r="G1509" s="1"/>
      <c r="H1509" s="1"/>
      <c r="I1509" s="1"/>
      <c r="J1509" s="1"/>
      <c r="K1509" s="1"/>
      <c r="L1509" s="1"/>
      <c r="M1509" s="1"/>
      <c r="N1509" s="1"/>
      <c r="O1509" s="1"/>
      <c r="P1509" s="1"/>
      <c r="Q1509" s="6"/>
    </row>
    <row r="1510" spans="1:17" x14ac:dyDescent="0.25">
      <c r="A1510" s="4"/>
      <c r="B1510" s="1"/>
      <c r="C1510" s="1"/>
      <c r="D1510" s="1"/>
      <c r="E1510" s="1"/>
      <c r="F1510" s="1"/>
      <c r="G1510" s="1"/>
      <c r="H1510" s="1"/>
      <c r="I1510" s="1"/>
      <c r="J1510" s="1"/>
      <c r="K1510" s="1"/>
      <c r="L1510" s="1"/>
      <c r="M1510" s="1"/>
      <c r="N1510" s="1"/>
      <c r="O1510" s="1"/>
      <c r="P1510" s="1"/>
      <c r="Q1510" s="6"/>
    </row>
    <row r="1511" spans="1:17" x14ac:dyDescent="0.25">
      <c r="A1511" s="4"/>
      <c r="B1511" s="1"/>
      <c r="C1511" s="1"/>
      <c r="D1511" s="1"/>
      <c r="E1511" s="1"/>
      <c r="F1511" s="1"/>
      <c r="G1511" s="1"/>
      <c r="H1511" s="1"/>
      <c r="I1511" s="1"/>
      <c r="J1511" s="1"/>
      <c r="K1511" s="1"/>
      <c r="L1511" s="1"/>
      <c r="M1511" s="1"/>
      <c r="N1511" s="1"/>
      <c r="O1511" s="1"/>
      <c r="P1511" s="1"/>
      <c r="Q1511" s="6"/>
    </row>
    <row r="1512" spans="1:17" x14ac:dyDescent="0.25">
      <c r="A1512" s="4"/>
      <c r="B1512" s="1"/>
      <c r="C1512" s="1"/>
      <c r="D1512" s="1"/>
      <c r="E1512" s="1"/>
      <c r="F1512" s="1"/>
      <c r="G1512" s="1"/>
      <c r="H1512" s="1"/>
      <c r="I1512" s="1"/>
      <c r="J1512" s="1"/>
      <c r="K1512" s="1"/>
      <c r="L1512" s="1"/>
      <c r="M1512" s="1"/>
      <c r="N1512" s="1"/>
      <c r="O1512" s="1"/>
      <c r="P1512" s="1"/>
      <c r="Q1512" s="6"/>
    </row>
    <row r="1513" spans="1:17" x14ac:dyDescent="0.25">
      <c r="A1513" s="4"/>
      <c r="B1513" s="1"/>
      <c r="C1513" s="1"/>
      <c r="D1513" s="1"/>
      <c r="E1513" s="1"/>
      <c r="F1513" s="1"/>
      <c r="G1513" s="1"/>
      <c r="H1513" s="1"/>
      <c r="I1513" s="1"/>
      <c r="J1513" s="1"/>
      <c r="K1513" s="1"/>
      <c r="L1513" s="1"/>
      <c r="M1513" s="1"/>
      <c r="N1513" s="1"/>
      <c r="O1513" s="1"/>
      <c r="P1513" s="1"/>
      <c r="Q1513" s="6"/>
    </row>
    <row r="1514" spans="1:17" x14ac:dyDescent="0.25">
      <c r="A1514" s="4"/>
      <c r="B1514" s="1"/>
      <c r="C1514" s="1"/>
      <c r="D1514" s="1"/>
      <c r="E1514" s="1"/>
      <c r="F1514" s="1"/>
      <c r="G1514" s="1"/>
      <c r="H1514" s="1"/>
      <c r="I1514" s="1"/>
      <c r="J1514" s="1"/>
      <c r="K1514" s="1"/>
      <c r="L1514" s="1"/>
      <c r="M1514" s="1"/>
      <c r="N1514" s="1"/>
      <c r="O1514" s="1"/>
      <c r="P1514" s="1"/>
      <c r="Q1514" s="6"/>
    </row>
    <row r="1515" spans="1:17" x14ac:dyDescent="0.25">
      <c r="A1515" s="4"/>
      <c r="B1515" s="1"/>
      <c r="C1515" s="1"/>
      <c r="D1515" s="1"/>
      <c r="E1515" s="1"/>
      <c r="F1515" s="1"/>
      <c r="G1515" s="1"/>
      <c r="H1515" s="1"/>
      <c r="I1515" s="1"/>
      <c r="J1515" s="1"/>
      <c r="K1515" s="1"/>
      <c r="L1515" s="1"/>
      <c r="M1515" s="1"/>
      <c r="N1515" s="1"/>
      <c r="O1515" s="1"/>
      <c r="P1515" s="1"/>
      <c r="Q1515" s="6"/>
    </row>
    <row r="1516" spans="1:17" x14ac:dyDescent="0.25">
      <c r="A1516" s="4"/>
      <c r="B1516" s="1"/>
      <c r="C1516" s="1"/>
      <c r="D1516" s="1"/>
      <c r="E1516" s="1"/>
      <c r="F1516" s="1"/>
      <c r="G1516" s="1"/>
      <c r="H1516" s="1"/>
      <c r="I1516" s="1"/>
      <c r="J1516" s="1"/>
      <c r="K1516" s="1"/>
      <c r="L1516" s="1"/>
      <c r="M1516" s="1"/>
      <c r="N1516" s="1"/>
      <c r="O1516" s="1"/>
      <c r="P1516" s="1"/>
      <c r="Q1516" s="6"/>
    </row>
    <row r="1517" spans="1:17" x14ac:dyDescent="0.25">
      <c r="A1517" s="4"/>
      <c r="B1517" s="1"/>
      <c r="C1517" s="1"/>
      <c r="D1517" s="1"/>
      <c r="E1517" s="1"/>
      <c r="F1517" s="1"/>
      <c r="G1517" s="1"/>
      <c r="H1517" s="1"/>
      <c r="I1517" s="1"/>
      <c r="J1517" s="1"/>
      <c r="K1517" s="1"/>
      <c r="L1517" s="1"/>
      <c r="M1517" s="1"/>
      <c r="N1517" s="1"/>
      <c r="O1517" s="1"/>
      <c r="P1517" s="1"/>
      <c r="Q1517" s="6"/>
    </row>
    <row r="1518" spans="1:17" x14ac:dyDescent="0.25">
      <c r="A1518" s="4"/>
      <c r="B1518" s="1"/>
      <c r="C1518" s="1"/>
      <c r="D1518" s="1"/>
      <c r="E1518" s="1"/>
      <c r="F1518" s="1"/>
      <c r="G1518" s="1"/>
      <c r="H1518" s="1"/>
      <c r="I1518" s="1"/>
      <c r="J1518" s="1"/>
      <c r="K1518" s="1"/>
      <c r="L1518" s="1"/>
      <c r="M1518" s="1"/>
      <c r="N1518" s="1"/>
      <c r="O1518" s="1"/>
      <c r="P1518" s="1"/>
      <c r="Q1518" s="6"/>
    </row>
    <row r="1519" spans="1:17" x14ac:dyDescent="0.25">
      <c r="A1519" s="4"/>
      <c r="B1519" s="1"/>
      <c r="C1519" s="1"/>
      <c r="D1519" s="1"/>
      <c r="E1519" s="1"/>
      <c r="F1519" s="1"/>
      <c r="G1519" s="1"/>
      <c r="H1519" s="1"/>
      <c r="I1519" s="1"/>
      <c r="J1519" s="1"/>
      <c r="K1519" s="1"/>
      <c r="L1519" s="1"/>
      <c r="M1519" s="1"/>
      <c r="N1519" s="1"/>
      <c r="O1519" s="1"/>
      <c r="P1519" s="1"/>
      <c r="Q1519" s="6"/>
    </row>
    <row r="1520" spans="1:17" x14ac:dyDescent="0.25">
      <c r="A1520" s="4"/>
      <c r="B1520" s="1"/>
      <c r="C1520" s="1"/>
      <c r="D1520" s="1"/>
      <c r="E1520" s="1"/>
      <c r="F1520" s="1"/>
      <c r="G1520" s="1"/>
      <c r="H1520" s="1"/>
      <c r="I1520" s="1"/>
      <c r="J1520" s="1"/>
      <c r="K1520" s="1"/>
      <c r="L1520" s="1"/>
      <c r="M1520" s="1"/>
      <c r="N1520" s="1"/>
      <c r="O1520" s="1"/>
      <c r="P1520" s="1"/>
      <c r="Q1520" s="6"/>
    </row>
    <row r="1521" spans="1:17" x14ac:dyDescent="0.25">
      <c r="A1521" s="4"/>
      <c r="B1521" s="1"/>
      <c r="C1521" s="1"/>
      <c r="D1521" s="1"/>
      <c r="E1521" s="1"/>
      <c r="F1521" s="1"/>
      <c r="G1521" s="1"/>
      <c r="H1521" s="1"/>
      <c r="I1521" s="1"/>
      <c r="J1521" s="1"/>
      <c r="K1521" s="1"/>
      <c r="L1521" s="1"/>
      <c r="M1521" s="1"/>
      <c r="N1521" s="1"/>
      <c r="O1521" s="1"/>
      <c r="P1521" s="1"/>
      <c r="Q1521" s="6"/>
    </row>
    <row r="1522" spans="1:17" x14ac:dyDescent="0.25">
      <c r="A1522" s="4"/>
      <c r="B1522" s="1"/>
      <c r="C1522" s="1"/>
      <c r="D1522" s="1"/>
      <c r="E1522" s="1"/>
      <c r="F1522" s="1"/>
      <c r="G1522" s="1"/>
      <c r="H1522" s="1"/>
      <c r="I1522" s="1"/>
      <c r="J1522" s="1"/>
      <c r="K1522" s="1"/>
      <c r="L1522" s="1"/>
      <c r="M1522" s="1"/>
      <c r="N1522" s="1"/>
      <c r="O1522" s="1"/>
      <c r="P1522" s="1"/>
      <c r="Q1522" s="6"/>
    </row>
    <row r="1523" spans="1:17" x14ac:dyDescent="0.25">
      <c r="A1523" s="4"/>
      <c r="B1523" s="1"/>
      <c r="C1523" s="1"/>
      <c r="D1523" s="1"/>
      <c r="E1523" s="1"/>
      <c r="F1523" s="1"/>
      <c r="G1523" s="1"/>
      <c r="H1523" s="1"/>
      <c r="I1523" s="1"/>
      <c r="J1523" s="1"/>
      <c r="K1523" s="1"/>
      <c r="L1523" s="1"/>
      <c r="M1523" s="1"/>
      <c r="N1523" s="1"/>
      <c r="O1523" s="1"/>
      <c r="P1523" s="1"/>
      <c r="Q1523" s="6"/>
    </row>
    <row r="1524" spans="1:17" x14ac:dyDescent="0.25">
      <c r="A1524" s="4"/>
      <c r="B1524" s="1"/>
      <c r="C1524" s="1"/>
      <c r="D1524" s="1"/>
      <c r="E1524" s="1"/>
      <c r="F1524" s="1"/>
      <c r="G1524" s="1"/>
      <c r="H1524" s="1"/>
      <c r="I1524" s="1"/>
      <c r="J1524" s="1"/>
      <c r="K1524" s="1"/>
      <c r="L1524" s="1"/>
      <c r="M1524" s="1"/>
      <c r="N1524" s="1"/>
      <c r="O1524" s="1"/>
      <c r="P1524" s="1"/>
      <c r="Q1524" s="6"/>
    </row>
    <row r="1525" spans="1:17" x14ac:dyDescent="0.25">
      <c r="A1525" s="4"/>
      <c r="B1525" s="1"/>
      <c r="C1525" s="1"/>
      <c r="D1525" s="1"/>
      <c r="E1525" s="1"/>
      <c r="F1525" s="1"/>
      <c r="G1525" s="1"/>
      <c r="H1525" s="1"/>
      <c r="I1525" s="1"/>
      <c r="J1525" s="1"/>
      <c r="K1525" s="1"/>
      <c r="L1525" s="1"/>
      <c r="M1525" s="1"/>
      <c r="N1525" s="1"/>
      <c r="O1525" s="1"/>
      <c r="P1525" s="1"/>
      <c r="Q1525" s="6"/>
    </row>
    <row r="1526" spans="1:17" x14ac:dyDescent="0.25">
      <c r="A1526" s="4"/>
      <c r="B1526" s="1"/>
      <c r="C1526" s="1"/>
      <c r="D1526" s="1"/>
      <c r="E1526" s="1"/>
      <c r="F1526" s="1"/>
      <c r="G1526" s="1"/>
      <c r="H1526" s="1"/>
      <c r="I1526" s="1"/>
      <c r="J1526" s="1"/>
      <c r="K1526" s="1"/>
      <c r="L1526" s="1"/>
      <c r="M1526" s="1"/>
      <c r="N1526" s="1"/>
      <c r="O1526" s="1"/>
      <c r="P1526" s="1"/>
      <c r="Q1526" s="6"/>
    </row>
    <row r="1527" spans="1:17" x14ac:dyDescent="0.25">
      <c r="A1527" s="4"/>
      <c r="B1527" s="1"/>
      <c r="C1527" s="1"/>
      <c r="D1527" s="1"/>
      <c r="E1527" s="1"/>
      <c r="F1527" s="1"/>
      <c r="G1527" s="1"/>
      <c r="H1527" s="1"/>
      <c r="I1527" s="1"/>
      <c r="J1527" s="1"/>
      <c r="K1527" s="1"/>
      <c r="L1527" s="1"/>
      <c r="M1527" s="1"/>
      <c r="N1527" s="1"/>
      <c r="O1527" s="1"/>
      <c r="P1527" s="1"/>
      <c r="Q1527" s="6"/>
    </row>
    <row r="1528" spans="1:17" x14ac:dyDescent="0.25">
      <c r="A1528" s="4"/>
      <c r="B1528" s="1"/>
      <c r="C1528" s="1"/>
      <c r="D1528" s="1"/>
      <c r="E1528" s="1"/>
      <c r="F1528" s="1"/>
      <c r="G1528" s="1"/>
      <c r="H1528" s="1"/>
      <c r="I1528" s="1"/>
      <c r="J1528" s="1"/>
      <c r="K1528" s="1"/>
      <c r="L1528" s="1"/>
      <c r="M1528" s="1"/>
      <c r="N1528" s="1"/>
      <c r="O1528" s="1"/>
      <c r="P1528" s="1"/>
      <c r="Q1528" s="6"/>
    </row>
    <row r="1529" spans="1:17" x14ac:dyDescent="0.25">
      <c r="A1529" s="4"/>
      <c r="B1529" s="1"/>
      <c r="C1529" s="1"/>
      <c r="D1529" s="1"/>
      <c r="E1529" s="1"/>
      <c r="F1529" s="1"/>
      <c r="G1529" s="1"/>
      <c r="H1529" s="1"/>
      <c r="I1529" s="1"/>
      <c r="J1529" s="1"/>
      <c r="K1529" s="1"/>
      <c r="L1529" s="1"/>
      <c r="M1529" s="1"/>
      <c r="N1529" s="1"/>
      <c r="O1529" s="1"/>
      <c r="P1529" s="1"/>
      <c r="Q1529" s="6"/>
    </row>
    <row r="1530" spans="1:17" x14ac:dyDescent="0.25">
      <c r="A1530" s="4"/>
      <c r="B1530" s="1"/>
      <c r="C1530" s="1"/>
      <c r="D1530" s="1"/>
      <c r="E1530" s="1"/>
      <c r="F1530" s="1"/>
      <c r="G1530" s="1"/>
      <c r="H1530" s="1"/>
      <c r="I1530" s="1"/>
      <c r="J1530" s="1"/>
      <c r="K1530" s="1"/>
      <c r="L1530" s="1"/>
      <c r="M1530" s="1"/>
      <c r="N1530" s="1"/>
      <c r="O1530" s="1"/>
      <c r="P1530" s="1"/>
      <c r="Q1530" s="6"/>
    </row>
    <row r="1531" spans="1:17" x14ac:dyDescent="0.25">
      <c r="A1531" s="4"/>
      <c r="B1531" s="1"/>
      <c r="C1531" s="1"/>
      <c r="D1531" s="1"/>
      <c r="E1531" s="1"/>
      <c r="F1531" s="1"/>
      <c r="G1531" s="1"/>
      <c r="H1531" s="1"/>
      <c r="I1531" s="1"/>
      <c r="J1531" s="1"/>
      <c r="K1531" s="1"/>
      <c r="L1531" s="1"/>
      <c r="M1531" s="1"/>
      <c r="N1531" s="1"/>
      <c r="O1531" s="1"/>
      <c r="P1531" s="1"/>
      <c r="Q1531" s="6"/>
    </row>
    <row r="1532" spans="1:17" x14ac:dyDescent="0.25">
      <c r="A1532" s="4"/>
      <c r="B1532" s="1"/>
      <c r="C1532" s="1"/>
      <c r="D1532" s="1"/>
      <c r="E1532" s="1"/>
      <c r="F1532" s="1"/>
      <c r="G1532" s="1"/>
      <c r="H1532" s="1"/>
      <c r="I1532" s="1"/>
      <c r="J1532" s="1"/>
      <c r="K1532" s="1"/>
      <c r="L1532" s="1"/>
      <c r="M1532" s="1"/>
      <c r="N1532" s="1"/>
      <c r="O1532" s="1"/>
      <c r="P1532" s="1"/>
      <c r="Q1532" s="6"/>
    </row>
    <row r="1533" spans="1:17" x14ac:dyDescent="0.25">
      <c r="A1533" s="4"/>
      <c r="B1533" s="1"/>
      <c r="C1533" s="1"/>
      <c r="D1533" s="1"/>
      <c r="E1533" s="1"/>
      <c r="F1533" s="1"/>
      <c r="G1533" s="1"/>
      <c r="H1533" s="1"/>
      <c r="I1533" s="1"/>
      <c r="J1533" s="1"/>
      <c r="K1533" s="1"/>
      <c r="L1533" s="1"/>
      <c r="M1533" s="1"/>
      <c r="N1533" s="1"/>
      <c r="O1533" s="1"/>
      <c r="P1533" s="1"/>
      <c r="Q1533" s="6"/>
    </row>
    <row r="1534" spans="1:17" x14ac:dyDescent="0.25">
      <c r="A1534" s="4"/>
      <c r="B1534" s="1"/>
      <c r="C1534" s="1"/>
      <c r="D1534" s="1"/>
      <c r="E1534" s="1"/>
      <c r="F1534" s="1"/>
      <c r="G1534" s="1"/>
      <c r="H1534" s="1"/>
      <c r="I1534" s="1"/>
      <c r="J1534" s="1"/>
      <c r="K1534" s="1"/>
      <c r="L1534" s="1"/>
      <c r="M1534" s="1"/>
      <c r="N1534" s="1"/>
      <c r="O1534" s="1"/>
      <c r="P1534" s="1"/>
      <c r="Q1534" s="6"/>
    </row>
    <row r="1535" spans="1:17" x14ac:dyDescent="0.25">
      <c r="A1535" s="4"/>
      <c r="B1535" s="1"/>
      <c r="C1535" s="1"/>
      <c r="D1535" s="1"/>
      <c r="E1535" s="1"/>
      <c r="F1535" s="1"/>
      <c r="G1535" s="1"/>
      <c r="H1535" s="1"/>
      <c r="I1535" s="1"/>
      <c r="J1535" s="1"/>
      <c r="K1535" s="1"/>
      <c r="L1535" s="1"/>
      <c r="M1535" s="1"/>
      <c r="N1535" s="1"/>
      <c r="O1535" s="1"/>
      <c r="P1535" s="1"/>
      <c r="Q1535" s="6"/>
    </row>
    <row r="1536" spans="1:17" x14ac:dyDescent="0.25">
      <c r="A1536" s="4"/>
      <c r="B1536" s="1"/>
      <c r="C1536" s="1"/>
      <c r="D1536" s="1"/>
      <c r="E1536" s="1"/>
      <c r="F1536" s="1"/>
      <c r="G1536" s="1"/>
      <c r="H1536" s="1"/>
      <c r="I1536" s="1"/>
      <c r="J1536" s="1"/>
      <c r="K1536" s="1"/>
      <c r="L1536" s="1"/>
      <c r="M1536" s="1"/>
      <c r="N1536" s="1"/>
      <c r="O1536" s="1"/>
      <c r="P1536" s="1"/>
      <c r="Q1536" s="6"/>
    </row>
    <row r="1537" spans="1:17" x14ac:dyDescent="0.25">
      <c r="A1537" s="4"/>
      <c r="B1537" s="1"/>
      <c r="C1537" s="1"/>
      <c r="D1537" s="1"/>
      <c r="E1537" s="1"/>
      <c r="F1537" s="1"/>
      <c r="G1537" s="1"/>
      <c r="H1537" s="1"/>
      <c r="I1537" s="1"/>
      <c r="J1537" s="1"/>
      <c r="K1537" s="1"/>
      <c r="L1537" s="1"/>
      <c r="M1537" s="1"/>
      <c r="N1537" s="1"/>
      <c r="O1537" s="1"/>
      <c r="P1537" s="1"/>
      <c r="Q1537" s="6"/>
    </row>
    <row r="1538" spans="1:17" x14ac:dyDescent="0.25">
      <c r="A1538" s="4"/>
      <c r="B1538" s="1"/>
      <c r="C1538" s="1"/>
      <c r="D1538" s="1"/>
      <c r="E1538" s="1"/>
      <c r="F1538" s="1"/>
      <c r="G1538" s="1"/>
      <c r="H1538" s="1"/>
      <c r="I1538" s="1"/>
      <c r="J1538" s="1"/>
      <c r="K1538" s="1"/>
      <c r="L1538" s="1"/>
      <c r="M1538" s="1"/>
      <c r="N1538" s="1"/>
      <c r="O1538" s="1"/>
      <c r="P1538" s="1"/>
      <c r="Q1538" s="6"/>
    </row>
    <row r="1539" spans="1:17" x14ac:dyDescent="0.25">
      <c r="A1539" s="4"/>
      <c r="B1539" s="1"/>
      <c r="C1539" s="1"/>
      <c r="D1539" s="1"/>
      <c r="E1539" s="1"/>
      <c r="F1539" s="1"/>
      <c r="G1539" s="1"/>
      <c r="H1539" s="1"/>
      <c r="I1539" s="1"/>
      <c r="J1539" s="1"/>
      <c r="K1539" s="1"/>
      <c r="L1539" s="1"/>
      <c r="M1539" s="1"/>
      <c r="N1539" s="1"/>
      <c r="O1539" s="1"/>
      <c r="P1539" s="1"/>
      <c r="Q1539" s="6"/>
    </row>
    <row r="1540" spans="1:17" x14ac:dyDescent="0.25">
      <c r="A1540" s="4"/>
      <c r="B1540" s="1"/>
      <c r="C1540" s="1"/>
      <c r="D1540" s="1"/>
      <c r="E1540" s="1"/>
      <c r="F1540" s="1"/>
      <c r="G1540" s="1"/>
      <c r="H1540" s="1"/>
      <c r="I1540" s="1"/>
      <c r="J1540" s="1"/>
      <c r="K1540" s="1"/>
      <c r="L1540" s="1"/>
      <c r="M1540" s="1"/>
      <c r="N1540" s="1"/>
      <c r="O1540" s="1"/>
      <c r="P1540" s="1"/>
      <c r="Q1540" s="6"/>
    </row>
    <row r="1541" spans="1:17" x14ac:dyDescent="0.25">
      <c r="A1541" s="4"/>
      <c r="B1541" s="1"/>
      <c r="C1541" s="1"/>
      <c r="D1541" s="1"/>
      <c r="E1541" s="1"/>
      <c r="F1541" s="1"/>
      <c r="G1541" s="1"/>
      <c r="H1541" s="1"/>
      <c r="I1541" s="1"/>
      <c r="J1541" s="1"/>
      <c r="K1541" s="1"/>
      <c r="L1541" s="1"/>
      <c r="M1541" s="1"/>
      <c r="N1541" s="1"/>
      <c r="O1541" s="1"/>
      <c r="P1541" s="1"/>
      <c r="Q1541" s="6"/>
    </row>
    <row r="1542" spans="1:17" x14ac:dyDescent="0.25">
      <c r="A1542" s="4"/>
      <c r="B1542" s="1"/>
      <c r="C1542" s="1"/>
      <c r="D1542" s="1"/>
      <c r="E1542" s="1"/>
      <c r="F1542" s="1"/>
      <c r="G1542" s="1"/>
      <c r="H1542" s="1"/>
      <c r="I1542" s="1"/>
      <c r="J1542" s="1"/>
      <c r="K1542" s="1"/>
      <c r="L1542" s="1"/>
      <c r="M1542" s="1"/>
      <c r="N1542" s="1"/>
      <c r="O1542" s="1"/>
      <c r="P1542" s="1"/>
      <c r="Q1542" s="6"/>
    </row>
    <row r="1543" spans="1:17" x14ac:dyDescent="0.25">
      <c r="A1543" s="4"/>
      <c r="B1543" s="1"/>
      <c r="C1543" s="1"/>
      <c r="D1543" s="1"/>
      <c r="E1543" s="1"/>
      <c r="F1543" s="1"/>
      <c r="G1543" s="1"/>
      <c r="H1543" s="1"/>
      <c r="I1543" s="1"/>
      <c r="J1543" s="1"/>
      <c r="K1543" s="1"/>
      <c r="L1543" s="1"/>
      <c r="M1543" s="1"/>
      <c r="N1543" s="1"/>
      <c r="O1543" s="1"/>
      <c r="P1543" s="1"/>
      <c r="Q1543" s="6"/>
    </row>
    <row r="1544" spans="1:17" x14ac:dyDescent="0.25">
      <c r="A1544" s="4"/>
      <c r="B1544" s="1"/>
      <c r="C1544" s="1"/>
      <c r="D1544" s="1"/>
      <c r="E1544" s="1"/>
      <c r="F1544" s="1"/>
      <c r="G1544" s="1"/>
      <c r="H1544" s="1"/>
      <c r="I1544" s="1"/>
      <c r="J1544" s="1"/>
      <c r="K1544" s="1"/>
      <c r="L1544" s="1"/>
      <c r="M1544" s="1"/>
      <c r="N1544" s="1"/>
      <c r="O1544" s="1"/>
      <c r="P1544" s="1"/>
      <c r="Q1544" s="6"/>
    </row>
    <row r="1545" spans="1:17" x14ac:dyDescent="0.25">
      <c r="A1545" s="4"/>
      <c r="B1545" s="1"/>
      <c r="C1545" s="1"/>
      <c r="D1545" s="1"/>
      <c r="E1545" s="1"/>
      <c r="F1545" s="1"/>
      <c r="G1545" s="1"/>
      <c r="H1545" s="1"/>
      <c r="I1545" s="1"/>
      <c r="J1545" s="1"/>
      <c r="K1545" s="1"/>
      <c r="L1545" s="1"/>
      <c r="M1545" s="1"/>
      <c r="N1545" s="1"/>
      <c r="O1545" s="1"/>
      <c r="P1545" s="1"/>
      <c r="Q1545" s="6"/>
    </row>
    <row r="1546" spans="1:17" x14ac:dyDescent="0.25">
      <c r="A1546" s="4"/>
      <c r="B1546" s="1"/>
      <c r="C1546" s="1"/>
      <c r="D1546" s="1"/>
      <c r="E1546" s="1"/>
      <c r="F1546" s="1"/>
      <c r="G1546" s="1"/>
      <c r="H1546" s="1"/>
      <c r="I1546" s="1"/>
      <c r="J1546" s="1"/>
      <c r="K1546" s="1"/>
      <c r="L1546" s="1"/>
      <c r="M1546" s="1"/>
      <c r="N1546" s="1"/>
      <c r="O1546" s="1"/>
      <c r="P1546" s="1"/>
      <c r="Q1546" s="6"/>
    </row>
    <row r="1547" spans="1:17" x14ac:dyDescent="0.25">
      <c r="A1547" s="4"/>
      <c r="B1547" s="1"/>
      <c r="C1547" s="1"/>
      <c r="D1547" s="1"/>
      <c r="E1547" s="1"/>
      <c r="F1547" s="1"/>
      <c r="G1547" s="1"/>
      <c r="H1547" s="1"/>
      <c r="I1547" s="1"/>
      <c r="J1547" s="1"/>
      <c r="K1547" s="1"/>
      <c r="L1547" s="1"/>
      <c r="M1547" s="1"/>
      <c r="N1547" s="1"/>
      <c r="O1547" s="1"/>
      <c r="P1547" s="1"/>
      <c r="Q1547" s="6"/>
    </row>
    <row r="1548" spans="1:17" x14ac:dyDescent="0.25">
      <c r="A1548" s="4"/>
      <c r="B1548" s="1"/>
      <c r="C1548" s="1"/>
      <c r="D1548" s="1"/>
      <c r="E1548" s="1"/>
      <c r="F1548" s="1"/>
      <c r="G1548" s="1"/>
      <c r="H1548" s="1"/>
      <c r="I1548" s="1"/>
      <c r="J1548" s="1"/>
      <c r="K1548" s="1"/>
      <c r="L1548" s="1"/>
      <c r="M1548" s="1"/>
      <c r="N1548" s="1"/>
      <c r="O1548" s="1"/>
      <c r="P1548" s="1"/>
      <c r="Q1548" s="6"/>
    </row>
    <row r="1549" spans="1:17" x14ac:dyDescent="0.25">
      <c r="A1549" s="4"/>
      <c r="B1549" s="1"/>
      <c r="C1549" s="1"/>
      <c r="D1549" s="1"/>
      <c r="E1549" s="1"/>
      <c r="F1549" s="1"/>
      <c r="G1549" s="1"/>
      <c r="H1549" s="1"/>
      <c r="I1549" s="1"/>
      <c r="J1549" s="1"/>
      <c r="K1549" s="1"/>
      <c r="L1549" s="1"/>
      <c r="M1549" s="1"/>
      <c r="N1549" s="1"/>
      <c r="O1549" s="1"/>
      <c r="P1549" s="1"/>
      <c r="Q1549" s="6"/>
    </row>
    <row r="1550" spans="1:17" x14ac:dyDescent="0.25">
      <c r="A1550" s="4"/>
      <c r="B1550" s="1"/>
      <c r="C1550" s="1"/>
      <c r="D1550" s="1"/>
      <c r="E1550" s="1"/>
      <c r="F1550" s="1"/>
      <c r="G1550" s="1"/>
      <c r="H1550" s="1"/>
      <c r="I1550" s="1"/>
      <c r="J1550" s="1"/>
      <c r="K1550" s="1"/>
      <c r="L1550" s="1"/>
      <c r="M1550" s="1"/>
      <c r="N1550" s="1"/>
      <c r="O1550" s="1"/>
      <c r="P1550" s="1"/>
      <c r="Q1550" s="6"/>
    </row>
    <row r="1551" spans="1:17" x14ac:dyDescent="0.25">
      <c r="A1551" s="4"/>
      <c r="B1551" s="1"/>
      <c r="C1551" s="1"/>
      <c r="D1551" s="1"/>
      <c r="E1551" s="1"/>
      <c r="F1551" s="1"/>
      <c r="G1551" s="1"/>
      <c r="H1551" s="1"/>
      <c r="I1551" s="1"/>
      <c r="J1551" s="1"/>
      <c r="K1551" s="1"/>
      <c r="L1551" s="1"/>
      <c r="M1551" s="1"/>
      <c r="N1551" s="1"/>
      <c r="O1551" s="1"/>
      <c r="P1551" s="1"/>
      <c r="Q1551" s="6"/>
    </row>
    <row r="1552" spans="1:17" x14ac:dyDescent="0.25">
      <c r="A1552" s="4"/>
      <c r="B1552" s="1"/>
      <c r="C1552" s="1"/>
      <c r="D1552" s="1"/>
      <c r="E1552" s="1"/>
      <c r="F1552" s="1"/>
      <c r="G1552" s="1"/>
      <c r="H1552" s="1"/>
      <c r="I1552" s="1"/>
      <c r="J1552" s="1"/>
      <c r="K1552" s="1"/>
      <c r="L1552" s="1"/>
      <c r="M1552" s="1"/>
      <c r="N1552" s="1"/>
      <c r="O1552" s="1"/>
      <c r="P1552" s="1"/>
      <c r="Q1552" s="6"/>
    </row>
    <row r="1553" spans="1:17" x14ac:dyDescent="0.25">
      <c r="A1553" s="4"/>
      <c r="B1553" s="1"/>
      <c r="C1553" s="1"/>
      <c r="D1553" s="1"/>
      <c r="E1553" s="1"/>
      <c r="F1553" s="1"/>
      <c r="G1553" s="1"/>
      <c r="H1553" s="1"/>
      <c r="I1553" s="1"/>
      <c r="J1553" s="1"/>
      <c r="K1553" s="1"/>
      <c r="L1553" s="1"/>
      <c r="M1553" s="1"/>
      <c r="N1553" s="1"/>
      <c r="O1553" s="1"/>
      <c r="P1553" s="1"/>
      <c r="Q1553" s="6"/>
    </row>
    <row r="1554" spans="1:17" x14ac:dyDescent="0.25">
      <c r="A1554" s="4"/>
      <c r="B1554" s="1"/>
      <c r="C1554" s="1"/>
      <c r="D1554" s="1"/>
      <c r="E1554" s="1"/>
      <c r="F1554" s="1"/>
      <c r="G1554" s="1"/>
      <c r="H1554" s="1"/>
      <c r="I1554" s="1"/>
      <c r="J1554" s="1"/>
      <c r="K1554" s="1"/>
      <c r="L1554" s="1"/>
      <c r="M1554" s="1"/>
      <c r="N1554" s="1"/>
      <c r="O1554" s="1"/>
      <c r="P1554" s="1"/>
      <c r="Q1554" s="6"/>
    </row>
    <row r="1555" spans="1:17" x14ac:dyDescent="0.25">
      <c r="A1555" s="4"/>
      <c r="B1555" s="1"/>
      <c r="C1555" s="1"/>
      <c r="D1555" s="1"/>
      <c r="E1555" s="1"/>
      <c r="F1555" s="1"/>
      <c r="G1555" s="1"/>
      <c r="H1555" s="1"/>
      <c r="I1555" s="1"/>
      <c r="J1555" s="1"/>
      <c r="K1555" s="1"/>
      <c r="L1555" s="1"/>
      <c r="M1555" s="1"/>
      <c r="N1555" s="1"/>
      <c r="O1555" s="1"/>
      <c r="P1555" s="1"/>
      <c r="Q1555" s="6"/>
    </row>
    <row r="1556" spans="1:17" x14ac:dyDescent="0.25">
      <c r="A1556" s="4"/>
      <c r="B1556" s="1"/>
      <c r="C1556" s="1"/>
      <c r="D1556" s="1"/>
      <c r="E1556" s="1"/>
      <c r="F1556" s="1"/>
      <c r="G1556" s="1"/>
      <c r="H1556" s="1"/>
      <c r="I1556" s="1"/>
      <c r="J1556" s="1"/>
      <c r="K1556" s="1"/>
      <c r="L1556" s="1"/>
      <c r="M1556" s="1"/>
      <c r="N1556" s="1"/>
      <c r="O1556" s="1"/>
      <c r="P1556" s="1"/>
      <c r="Q1556" s="6"/>
    </row>
    <row r="1557" spans="1:17" x14ac:dyDescent="0.25">
      <c r="A1557" s="4"/>
      <c r="B1557" s="1"/>
      <c r="C1557" s="1"/>
      <c r="D1557" s="1"/>
      <c r="E1557" s="1"/>
      <c r="F1557" s="1"/>
      <c r="G1557" s="1"/>
      <c r="H1557" s="1"/>
      <c r="I1557" s="1"/>
      <c r="J1557" s="1"/>
      <c r="K1557" s="1"/>
      <c r="L1557" s="1"/>
      <c r="M1557" s="1"/>
      <c r="N1557" s="1"/>
      <c r="O1557" s="1"/>
      <c r="P1557" s="1"/>
      <c r="Q1557" s="6"/>
    </row>
    <row r="1558" spans="1:17" x14ac:dyDescent="0.25">
      <c r="A1558" s="4"/>
      <c r="B1558" s="1"/>
      <c r="C1558" s="1"/>
      <c r="D1558" s="1"/>
      <c r="E1558" s="1"/>
      <c r="F1558" s="1"/>
      <c r="G1558" s="1"/>
      <c r="H1558" s="1"/>
      <c r="I1558" s="1"/>
      <c r="J1558" s="1"/>
      <c r="K1558" s="1"/>
      <c r="L1558" s="1"/>
      <c r="M1558" s="1"/>
      <c r="N1558" s="1"/>
      <c r="O1558" s="1"/>
      <c r="P1558" s="1"/>
      <c r="Q1558" s="6"/>
    </row>
    <row r="1559" spans="1:17" x14ac:dyDescent="0.25">
      <c r="A1559" s="4"/>
      <c r="B1559" s="1"/>
      <c r="C1559" s="1"/>
      <c r="D1559" s="1"/>
      <c r="E1559" s="1"/>
      <c r="F1559" s="1"/>
      <c r="G1559" s="1"/>
      <c r="H1559" s="1"/>
      <c r="I1559" s="1"/>
      <c r="J1559" s="1"/>
      <c r="K1559" s="1"/>
      <c r="L1559" s="1"/>
      <c r="M1559" s="1"/>
      <c r="N1559" s="1"/>
      <c r="O1559" s="1"/>
      <c r="P1559" s="1"/>
      <c r="Q1559" s="6"/>
    </row>
    <row r="1560" spans="1:17" x14ac:dyDescent="0.25">
      <c r="A1560" s="4"/>
      <c r="B1560" s="1"/>
      <c r="C1560" s="1"/>
      <c r="D1560" s="1"/>
      <c r="E1560" s="1"/>
      <c r="F1560" s="1"/>
      <c r="G1560" s="1"/>
      <c r="H1560" s="1"/>
      <c r="I1560" s="1"/>
      <c r="J1560" s="1"/>
      <c r="K1560" s="1"/>
      <c r="L1560" s="1"/>
      <c r="M1560" s="1"/>
      <c r="N1560" s="1"/>
      <c r="O1560" s="1"/>
      <c r="P1560" s="1"/>
      <c r="Q1560" s="6"/>
    </row>
    <row r="1561" spans="1:17" x14ac:dyDescent="0.25">
      <c r="A1561" s="4"/>
      <c r="B1561" s="1"/>
      <c r="C1561" s="1"/>
      <c r="D1561" s="1"/>
      <c r="E1561" s="1"/>
      <c r="F1561" s="1"/>
      <c r="G1561" s="1"/>
      <c r="H1561" s="1"/>
      <c r="I1561" s="1"/>
      <c r="J1561" s="1"/>
      <c r="K1561" s="1"/>
      <c r="L1561" s="1"/>
      <c r="M1561" s="1"/>
      <c r="N1561" s="1"/>
      <c r="O1561" s="1"/>
      <c r="P1561" s="1"/>
      <c r="Q1561" s="6"/>
    </row>
    <row r="1562" spans="1:17" x14ac:dyDescent="0.25">
      <c r="A1562" s="4"/>
      <c r="B1562" s="1"/>
      <c r="C1562" s="1"/>
      <c r="D1562" s="1"/>
      <c r="E1562" s="1"/>
      <c r="F1562" s="1"/>
      <c r="G1562" s="1"/>
      <c r="H1562" s="1"/>
      <c r="I1562" s="1"/>
      <c r="J1562" s="1"/>
      <c r="K1562" s="1"/>
      <c r="L1562" s="1"/>
      <c r="M1562" s="1"/>
      <c r="N1562" s="1"/>
      <c r="O1562" s="1"/>
      <c r="P1562" s="1"/>
      <c r="Q1562" s="6"/>
    </row>
    <row r="1563" spans="1:17" x14ac:dyDescent="0.25">
      <c r="A1563" s="4"/>
      <c r="B1563" s="1"/>
      <c r="C1563" s="1"/>
      <c r="D1563" s="1"/>
      <c r="E1563" s="1"/>
      <c r="F1563" s="1"/>
      <c r="G1563" s="1"/>
      <c r="H1563" s="1"/>
      <c r="I1563" s="1"/>
      <c r="J1563" s="1"/>
      <c r="K1563" s="1"/>
      <c r="L1563" s="1"/>
      <c r="M1563" s="1"/>
      <c r="N1563" s="1"/>
      <c r="O1563" s="1"/>
      <c r="P1563" s="1"/>
      <c r="Q1563" s="6"/>
    </row>
    <row r="1564" spans="1:17" x14ac:dyDescent="0.25">
      <c r="A1564" s="4"/>
      <c r="B1564" s="1"/>
      <c r="C1564" s="1"/>
      <c r="D1564" s="1"/>
      <c r="E1564" s="1"/>
      <c r="F1564" s="1"/>
      <c r="G1564" s="1"/>
      <c r="H1564" s="1"/>
      <c r="I1564" s="1"/>
      <c r="J1564" s="1"/>
      <c r="K1564" s="1"/>
      <c r="L1564" s="1"/>
      <c r="M1564" s="1"/>
      <c r="N1564" s="1"/>
      <c r="O1564" s="1"/>
      <c r="P1564" s="1"/>
      <c r="Q1564" s="6"/>
    </row>
    <row r="1565" spans="1:17" x14ac:dyDescent="0.25">
      <c r="A1565" s="4"/>
      <c r="B1565" s="1"/>
      <c r="C1565" s="1"/>
      <c r="D1565" s="1"/>
      <c r="E1565" s="1"/>
      <c r="F1565" s="1"/>
      <c r="G1565" s="1"/>
      <c r="H1565" s="1"/>
      <c r="I1565" s="1"/>
      <c r="J1565" s="1"/>
      <c r="K1565" s="1"/>
      <c r="L1565" s="1"/>
      <c r="M1565" s="1"/>
      <c r="N1565" s="1"/>
      <c r="O1565" s="1"/>
      <c r="P1565" s="1"/>
      <c r="Q1565" s="6"/>
    </row>
    <row r="1566" spans="1:17" x14ac:dyDescent="0.25">
      <c r="A1566" s="4"/>
      <c r="B1566" s="1"/>
      <c r="C1566" s="1"/>
      <c r="D1566" s="1"/>
      <c r="E1566" s="1"/>
      <c r="F1566" s="1"/>
      <c r="G1566" s="1"/>
      <c r="H1566" s="1"/>
      <c r="I1566" s="1"/>
      <c r="J1566" s="1"/>
      <c r="K1566" s="1"/>
      <c r="L1566" s="1"/>
      <c r="M1566" s="1"/>
      <c r="N1566" s="1"/>
      <c r="O1566" s="1"/>
      <c r="P1566" s="1"/>
      <c r="Q1566" s="6"/>
    </row>
    <row r="1567" spans="1:17" x14ac:dyDescent="0.25">
      <c r="A1567" s="4"/>
      <c r="B1567" s="1"/>
      <c r="C1567" s="1"/>
      <c r="D1567" s="1"/>
      <c r="E1567" s="1"/>
      <c r="F1567" s="1"/>
      <c r="G1567" s="1"/>
      <c r="H1567" s="1"/>
      <c r="I1567" s="1"/>
      <c r="J1567" s="1"/>
      <c r="K1567" s="1"/>
      <c r="L1567" s="1"/>
      <c r="M1567" s="1"/>
      <c r="N1567" s="1"/>
      <c r="O1567" s="1"/>
      <c r="P1567" s="1"/>
      <c r="Q1567" s="6"/>
    </row>
    <row r="1568" spans="1:17" x14ac:dyDescent="0.25">
      <c r="A1568" s="4"/>
      <c r="B1568" s="1"/>
      <c r="C1568" s="1"/>
      <c r="D1568" s="1"/>
      <c r="E1568" s="1"/>
      <c r="F1568" s="1"/>
      <c r="G1568" s="1"/>
      <c r="H1568" s="1"/>
      <c r="I1568" s="1"/>
      <c r="J1568" s="1"/>
      <c r="K1568" s="1"/>
      <c r="L1568" s="1"/>
      <c r="M1568" s="1"/>
      <c r="N1568" s="1"/>
      <c r="O1568" s="1"/>
      <c r="P1568" s="1"/>
      <c r="Q1568" s="6"/>
    </row>
    <row r="1569" spans="1:17" x14ac:dyDescent="0.25">
      <c r="A1569" s="4"/>
      <c r="B1569" s="1"/>
      <c r="C1569" s="1"/>
      <c r="D1569" s="1"/>
      <c r="E1569" s="1"/>
      <c r="F1569" s="1"/>
      <c r="G1569" s="1"/>
      <c r="H1569" s="1"/>
      <c r="I1569" s="1"/>
      <c r="J1569" s="1"/>
      <c r="K1569" s="1"/>
      <c r="L1569" s="1"/>
      <c r="M1569" s="1"/>
      <c r="N1569" s="1"/>
      <c r="O1569" s="1"/>
      <c r="P1569" s="1"/>
      <c r="Q1569" s="6"/>
    </row>
    <row r="1570" spans="1:17" x14ac:dyDescent="0.25">
      <c r="A1570" s="4"/>
      <c r="B1570" s="1"/>
      <c r="C1570" s="1"/>
      <c r="D1570" s="1"/>
      <c r="E1570" s="1"/>
      <c r="F1570" s="1"/>
      <c r="G1570" s="1"/>
      <c r="H1570" s="1"/>
      <c r="I1570" s="1"/>
      <c r="J1570" s="1"/>
      <c r="K1570" s="1"/>
      <c r="L1570" s="1"/>
      <c r="M1570" s="1"/>
      <c r="N1570" s="1"/>
      <c r="O1570" s="1"/>
      <c r="P1570" s="1"/>
      <c r="Q1570" s="6"/>
    </row>
    <row r="1571" spans="1:17" x14ac:dyDescent="0.25">
      <c r="A1571" s="4"/>
      <c r="B1571" s="1"/>
      <c r="C1571" s="1"/>
      <c r="D1571" s="1"/>
      <c r="E1571" s="1"/>
      <c r="F1571" s="1"/>
      <c r="G1571" s="1"/>
      <c r="H1571" s="1"/>
      <c r="I1571" s="1"/>
      <c r="J1571" s="1"/>
      <c r="K1571" s="1"/>
      <c r="L1571" s="1"/>
      <c r="M1571" s="1"/>
      <c r="N1571" s="1"/>
      <c r="O1571" s="1"/>
      <c r="P1571" s="1"/>
      <c r="Q1571" s="6"/>
    </row>
    <row r="1572" spans="1:17" x14ac:dyDescent="0.25">
      <c r="A1572" s="4"/>
      <c r="B1572" s="1"/>
      <c r="C1572" s="1"/>
      <c r="D1572" s="1"/>
      <c r="E1572" s="1"/>
      <c r="F1572" s="1"/>
      <c r="G1572" s="1"/>
      <c r="H1572" s="1"/>
      <c r="I1572" s="1"/>
      <c r="J1572" s="1"/>
      <c r="K1572" s="1"/>
      <c r="L1572" s="1"/>
      <c r="M1572" s="1"/>
      <c r="N1572" s="1"/>
      <c r="O1572" s="1"/>
      <c r="P1572" s="1"/>
      <c r="Q1572" s="6"/>
    </row>
    <row r="1573" spans="1:17" x14ac:dyDescent="0.25">
      <c r="A1573" s="4"/>
      <c r="B1573" s="1"/>
      <c r="C1573" s="1"/>
      <c r="D1573" s="1"/>
      <c r="E1573" s="1"/>
      <c r="F1573" s="1"/>
      <c r="G1573" s="1"/>
      <c r="H1573" s="1"/>
      <c r="I1573" s="1"/>
      <c r="J1573" s="1"/>
      <c r="K1573" s="1"/>
      <c r="L1573" s="1"/>
      <c r="M1573" s="1"/>
      <c r="N1573" s="1"/>
      <c r="O1573" s="1"/>
      <c r="P1573" s="1"/>
      <c r="Q1573" s="6"/>
    </row>
    <row r="1574" spans="1:17" x14ac:dyDescent="0.25">
      <c r="A1574" s="4"/>
      <c r="B1574" s="1"/>
      <c r="C1574" s="1"/>
      <c r="D1574" s="1"/>
      <c r="E1574" s="1"/>
      <c r="F1574" s="1"/>
      <c r="G1574" s="1"/>
      <c r="H1574" s="1"/>
      <c r="I1574" s="1"/>
      <c r="J1574" s="1"/>
      <c r="K1574" s="1"/>
      <c r="L1574" s="1"/>
      <c r="M1574" s="1"/>
      <c r="N1574" s="1"/>
      <c r="O1574" s="1"/>
      <c r="P1574" s="1"/>
      <c r="Q1574" s="6"/>
    </row>
    <row r="1575" spans="1:17" x14ac:dyDescent="0.25">
      <c r="A1575" s="4"/>
      <c r="B1575" s="1"/>
      <c r="C1575" s="1"/>
      <c r="D1575" s="1"/>
      <c r="E1575" s="1"/>
      <c r="F1575" s="1"/>
      <c r="G1575" s="1"/>
      <c r="H1575" s="1"/>
      <c r="I1575" s="1"/>
      <c r="J1575" s="1"/>
      <c r="K1575" s="1"/>
      <c r="L1575" s="1"/>
      <c r="M1575" s="1"/>
      <c r="N1575" s="1"/>
      <c r="O1575" s="1"/>
      <c r="P1575" s="1"/>
      <c r="Q1575" s="6"/>
    </row>
    <row r="1576" spans="1:17" x14ac:dyDescent="0.25">
      <c r="A1576" s="4"/>
      <c r="B1576" s="1"/>
      <c r="C1576" s="1"/>
      <c r="D1576" s="1"/>
      <c r="E1576" s="1"/>
      <c r="F1576" s="1"/>
      <c r="G1576" s="1"/>
      <c r="H1576" s="1"/>
      <c r="I1576" s="1"/>
      <c r="J1576" s="1"/>
      <c r="K1576" s="1"/>
      <c r="L1576" s="1"/>
      <c r="M1576" s="1"/>
      <c r="N1576" s="1"/>
      <c r="O1576" s="1"/>
      <c r="P1576" s="1"/>
      <c r="Q1576" s="6"/>
    </row>
    <row r="1577" spans="1:17" x14ac:dyDescent="0.25">
      <c r="A1577" s="4"/>
      <c r="B1577" s="1"/>
      <c r="C1577" s="1"/>
      <c r="D1577" s="1"/>
      <c r="E1577" s="1"/>
      <c r="F1577" s="1"/>
      <c r="G1577" s="1"/>
      <c r="H1577" s="1"/>
      <c r="I1577" s="1"/>
      <c r="J1577" s="1"/>
      <c r="K1577" s="1"/>
      <c r="L1577" s="1"/>
      <c r="M1577" s="1"/>
      <c r="N1577" s="1"/>
      <c r="O1577" s="1"/>
      <c r="P1577" s="1"/>
      <c r="Q1577" s="6"/>
    </row>
    <row r="1578" spans="1:17" x14ac:dyDescent="0.25">
      <c r="A1578" s="4"/>
      <c r="B1578" s="1"/>
      <c r="C1578" s="1"/>
      <c r="D1578" s="1"/>
      <c r="E1578" s="1"/>
      <c r="F1578" s="1"/>
      <c r="G1578" s="1"/>
      <c r="H1578" s="1"/>
      <c r="I1578" s="1"/>
      <c r="J1578" s="1"/>
      <c r="K1578" s="1"/>
      <c r="L1578" s="1"/>
      <c r="M1578" s="1"/>
      <c r="N1578" s="1"/>
      <c r="O1578" s="1"/>
      <c r="P1578" s="1"/>
      <c r="Q1578" s="6"/>
    </row>
    <row r="1579" spans="1:17" x14ac:dyDescent="0.25">
      <c r="A1579" s="4"/>
      <c r="B1579" s="1"/>
      <c r="C1579" s="1"/>
      <c r="D1579" s="1"/>
      <c r="E1579" s="1"/>
      <c r="F1579" s="1"/>
      <c r="G1579" s="1"/>
      <c r="H1579" s="1"/>
      <c r="I1579" s="1"/>
      <c r="J1579" s="1"/>
      <c r="K1579" s="1"/>
      <c r="L1579" s="1"/>
      <c r="M1579" s="1"/>
      <c r="N1579" s="1"/>
      <c r="O1579" s="1"/>
      <c r="P1579" s="1"/>
      <c r="Q1579" s="6"/>
    </row>
    <row r="1580" spans="1:17" x14ac:dyDescent="0.25">
      <c r="A1580" s="4"/>
      <c r="B1580" s="1"/>
      <c r="C1580" s="1"/>
      <c r="D1580" s="1"/>
      <c r="E1580" s="1"/>
      <c r="F1580" s="1"/>
      <c r="G1580" s="1"/>
      <c r="H1580" s="1"/>
      <c r="I1580" s="1"/>
      <c r="J1580" s="1"/>
      <c r="K1580" s="1"/>
      <c r="L1580" s="1"/>
      <c r="M1580" s="1"/>
      <c r="N1580" s="1"/>
      <c r="O1580" s="1"/>
      <c r="P1580" s="1"/>
      <c r="Q1580" s="6"/>
    </row>
    <row r="1581" spans="1:17" x14ac:dyDescent="0.25">
      <c r="A1581" s="4"/>
      <c r="B1581" s="1"/>
      <c r="C1581" s="1"/>
      <c r="D1581" s="1"/>
      <c r="E1581" s="1"/>
      <c r="F1581" s="1"/>
      <c r="G1581" s="1"/>
      <c r="H1581" s="1"/>
      <c r="I1581" s="1"/>
      <c r="J1581" s="1"/>
      <c r="K1581" s="1"/>
      <c r="L1581" s="1"/>
      <c r="M1581" s="1"/>
      <c r="N1581" s="1"/>
      <c r="O1581" s="1"/>
      <c r="P1581" s="1"/>
      <c r="Q1581" s="6"/>
    </row>
    <row r="1582" spans="1:17" x14ac:dyDescent="0.25">
      <c r="A1582" s="4"/>
      <c r="B1582" s="1"/>
      <c r="C1582" s="1"/>
      <c r="D1582" s="1"/>
      <c r="E1582" s="1"/>
      <c r="F1582" s="1"/>
      <c r="G1582" s="1"/>
      <c r="H1582" s="1"/>
      <c r="I1582" s="1"/>
      <c r="J1582" s="1"/>
      <c r="K1582" s="1"/>
      <c r="L1582" s="1"/>
      <c r="M1582" s="1"/>
      <c r="N1582" s="1"/>
      <c r="O1582" s="1"/>
      <c r="P1582" s="1"/>
      <c r="Q1582" s="6"/>
    </row>
    <row r="1583" spans="1:17" x14ac:dyDescent="0.25">
      <c r="A1583" s="4"/>
      <c r="B1583" s="1"/>
      <c r="C1583" s="1"/>
      <c r="D1583" s="1"/>
      <c r="E1583" s="1"/>
      <c r="F1583" s="1"/>
      <c r="G1583" s="1"/>
      <c r="H1583" s="1"/>
      <c r="I1583" s="1"/>
      <c r="J1583" s="1"/>
      <c r="K1583" s="1"/>
      <c r="L1583" s="1"/>
      <c r="M1583" s="1"/>
      <c r="N1583" s="1"/>
      <c r="O1583" s="1"/>
      <c r="P1583" s="1"/>
      <c r="Q1583" s="6"/>
    </row>
    <row r="1584" spans="1:17" x14ac:dyDescent="0.25">
      <c r="A1584" s="4"/>
      <c r="B1584" s="1"/>
      <c r="C1584" s="1"/>
      <c r="D1584" s="1"/>
      <c r="E1584" s="1"/>
      <c r="F1584" s="1"/>
      <c r="G1584" s="1"/>
      <c r="H1584" s="1"/>
      <c r="I1584" s="1"/>
      <c r="J1584" s="1"/>
      <c r="K1584" s="1"/>
      <c r="L1584" s="1"/>
      <c r="M1584" s="1"/>
      <c r="N1584" s="1"/>
      <c r="O1584" s="1"/>
      <c r="P1584" s="1"/>
      <c r="Q1584" s="6"/>
    </row>
    <row r="1585" spans="1:17" x14ac:dyDescent="0.25">
      <c r="A1585" s="4"/>
      <c r="B1585" s="1"/>
      <c r="C1585" s="1"/>
      <c r="D1585" s="1"/>
      <c r="E1585" s="1"/>
      <c r="F1585" s="1"/>
      <c r="G1585" s="1"/>
      <c r="H1585" s="1"/>
      <c r="I1585" s="1"/>
      <c r="J1585" s="1"/>
      <c r="K1585" s="1"/>
      <c r="L1585" s="1"/>
      <c r="M1585" s="1"/>
      <c r="N1585" s="1"/>
      <c r="O1585" s="1"/>
      <c r="P1585" s="1"/>
      <c r="Q1585" s="6"/>
    </row>
    <row r="1586" spans="1:17" x14ac:dyDescent="0.25">
      <c r="A1586" s="4"/>
      <c r="B1586" s="1"/>
      <c r="C1586" s="1"/>
      <c r="D1586" s="1"/>
      <c r="E1586" s="1"/>
      <c r="F1586" s="1"/>
      <c r="G1586" s="1"/>
      <c r="H1586" s="1"/>
      <c r="I1586" s="1"/>
      <c r="J1586" s="1"/>
      <c r="K1586" s="1"/>
      <c r="L1586" s="1"/>
      <c r="M1586" s="1"/>
      <c r="N1586" s="1"/>
      <c r="O1586" s="1"/>
      <c r="P1586" s="1"/>
      <c r="Q1586" s="6"/>
    </row>
    <row r="1587" spans="1:17" x14ac:dyDescent="0.25">
      <c r="A1587" s="4"/>
      <c r="B1587" s="1"/>
      <c r="C1587" s="1"/>
      <c r="D1587" s="1"/>
      <c r="E1587" s="1"/>
      <c r="F1587" s="1"/>
      <c r="G1587" s="1"/>
      <c r="H1587" s="1"/>
      <c r="I1587" s="1"/>
      <c r="J1587" s="1"/>
      <c r="K1587" s="1"/>
      <c r="L1587" s="1"/>
      <c r="M1587" s="1"/>
      <c r="N1587" s="1"/>
      <c r="O1587" s="1"/>
      <c r="P1587" s="1"/>
      <c r="Q1587" s="6"/>
    </row>
    <row r="1588" spans="1:17" x14ac:dyDescent="0.25">
      <c r="A1588" s="4"/>
      <c r="B1588" s="1"/>
      <c r="C1588" s="1"/>
      <c r="D1588" s="1"/>
      <c r="E1588" s="1"/>
      <c r="F1588" s="1"/>
      <c r="G1588" s="1"/>
      <c r="H1588" s="1"/>
      <c r="I1588" s="1"/>
      <c r="J1588" s="1"/>
      <c r="K1588" s="1"/>
      <c r="L1588" s="1"/>
      <c r="M1588" s="1"/>
      <c r="N1588" s="1"/>
      <c r="O1588" s="1"/>
      <c r="P1588" s="1"/>
      <c r="Q1588" s="6"/>
    </row>
    <row r="1589" spans="1:17" x14ac:dyDescent="0.25">
      <c r="A1589" s="4"/>
      <c r="B1589" s="1"/>
      <c r="C1589" s="1"/>
      <c r="D1589" s="1"/>
      <c r="E1589" s="1"/>
      <c r="F1589" s="1"/>
      <c r="G1589" s="1"/>
      <c r="H1589" s="1"/>
      <c r="I1589" s="1"/>
      <c r="J1589" s="1"/>
      <c r="K1589" s="1"/>
      <c r="L1589" s="1"/>
      <c r="M1589" s="1"/>
      <c r="N1589" s="1"/>
      <c r="O1589" s="1"/>
      <c r="P1589" s="1"/>
      <c r="Q1589" s="6"/>
    </row>
    <row r="1590" spans="1:17" x14ac:dyDescent="0.25">
      <c r="A1590" s="4"/>
      <c r="B1590" s="1"/>
      <c r="C1590" s="1"/>
      <c r="D1590" s="1"/>
      <c r="E1590" s="1"/>
      <c r="F1590" s="1"/>
      <c r="G1590" s="1"/>
      <c r="H1590" s="1"/>
      <c r="I1590" s="1"/>
      <c r="J1590" s="1"/>
      <c r="K1590" s="1"/>
      <c r="L1590" s="1"/>
      <c r="M1590" s="1"/>
      <c r="N1590" s="1"/>
      <c r="O1590" s="1"/>
      <c r="P1590" s="1"/>
      <c r="Q1590" s="6"/>
    </row>
    <row r="1591" spans="1:17" x14ac:dyDescent="0.25">
      <c r="A1591" s="4"/>
      <c r="B1591" s="1"/>
      <c r="C1591" s="1"/>
      <c r="D1591" s="1"/>
      <c r="E1591" s="1"/>
      <c r="F1591" s="1"/>
      <c r="G1591" s="1"/>
      <c r="H1591" s="1"/>
      <c r="I1591" s="1"/>
      <c r="J1591" s="1"/>
      <c r="K1591" s="1"/>
      <c r="L1591" s="1"/>
      <c r="M1591" s="1"/>
      <c r="N1591" s="1"/>
      <c r="O1591" s="1"/>
      <c r="P1591" s="1"/>
      <c r="Q1591" s="6"/>
    </row>
    <row r="1592" spans="1:17" x14ac:dyDescent="0.25">
      <c r="A1592" s="4"/>
      <c r="B1592" s="1"/>
      <c r="C1592" s="1"/>
      <c r="D1592" s="1"/>
      <c r="E1592" s="1"/>
      <c r="F1592" s="1"/>
      <c r="G1592" s="1"/>
      <c r="H1592" s="1"/>
      <c r="I1592" s="1"/>
      <c r="J1592" s="1"/>
      <c r="K1592" s="1"/>
      <c r="L1592" s="1"/>
      <c r="M1592" s="1"/>
      <c r="N1592" s="1"/>
      <c r="O1592" s="1"/>
      <c r="P1592" s="1"/>
      <c r="Q1592" s="6"/>
    </row>
    <row r="1593" spans="1:17" x14ac:dyDescent="0.25">
      <c r="A1593" s="4"/>
      <c r="B1593" s="1"/>
      <c r="C1593" s="1"/>
      <c r="D1593" s="1"/>
      <c r="E1593" s="1"/>
      <c r="F1593" s="1"/>
      <c r="G1593" s="1"/>
      <c r="H1593" s="1"/>
      <c r="I1593" s="1"/>
      <c r="J1593" s="1"/>
      <c r="K1593" s="1"/>
      <c r="L1593" s="1"/>
      <c r="M1593" s="1"/>
      <c r="N1593" s="1"/>
      <c r="O1593" s="1"/>
      <c r="P1593" s="1"/>
      <c r="Q1593" s="6"/>
    </row>
    <row r="1594" spans="1:17" x14ac:dyDescent="0.25">
      <c r="A1594" s="4"/>
      <c r="B1594" s="1"/>
      <c r="C1594" s="1"/>
      <c r="D1594" s="1"/>
      <c r="E1594" s="1"/>
      <c r="F1594" s="1"/>
      <c r="G1594" s="1"/>
      <c r="H1594" s="1"/>
      <c r="I1594" s="1"/>
      <c r="J1594" s="1"/>
      <c r="K1594" s="1"/>
      <c r="L1594" s="1"/>
      <c r="M1594" s="1"/>
      <c r="N1594" s="1"/>
      <c r="O1594" s="1"/>
      <c r="P1594" s="1"/>
      <c r="Q1594" s="6"/>
    </row>
    <row r="1595" spans="1:17" x14ac:dyDescent="0.25">
      <c r="A1595" s="4"/>
      <c r="B1595" s="1"/>
      <c r="C1595" s="1"/>
      <c r="D1595" s="1"/>
      <c r="E1595" s="1"/>
      <c r="F1595" s="1"/>
      <c r="G1595" s="1"/>
      <c r="H1595" s="1"/>
      <c r="I1595" s="1"/>
      <c r="J1595" s="1"/>
      <c r="K1595" s="1"/>
      <c r="L1595" s="1"/>
      <c r="M1595" s="1"/>
      <c r="N1595" s="1"/>
      <c r="O1595" s="1"/>
      <c r="P1595" s="1"/>
      <c r="Q1595" s="6"/>
    </row>
    <row r="1596" spans="1:17" x14ac:dyDescent="0.25">
      <c r="A1596" s="4"/>
      <c r="B1596" s="1"/>
      <c r="C1596" s="1"/>
      <c r="D1596" s="1"/>
      <c r="E1596" s="1"/>
      <c r="F1596" s="1"/>
      <c r="G1596" s="1"/>
      <c r="H1596" s="1"/>
      <c r="I1596" s="1"/>
      <c r="J1596" s="1"/>
      <c r="K1596" s="1"/>
      <c r="L1596" s="1"/>
      <c r="M1596" s="1"/>
      <c r="N1596" s="1"/>
      <c r="O1596" s="1"/>
      <c r="P1596" s="1"/>
      <c r="Q1596" s="6"/>
    </row>
    <row r="1597" spans="1:17" x14ac:dyDescent="0.25">
      <c r="A1597" s="4"/>
      <c r="B1597" s="1"/>
      <c r="C1597" s="1"/>
      <c r="D1597" s="1"/>
      <c r="E1597" s="1"/>
      <c r="F1597" s="1"/>
      <c r="G1597" s="1"/>
      <c r="H1597" s="1"/>
      <c r="I1597" s="1"/>
      <c r="J1597" s="1"/>
      <c r="K1597" s="1"/>
      <c r="L1597" s="1"/>
      <c r="M1597" s="1"/>
      <c r="N1597" s="1"/>
      <c r="O1597" s="1"/>
      <c r="P1597" s="1"/>
      <c r="Q1597" s="6"/>
    </row>
    <row r="1598" spans="1:17" x14ac:dyDescent="0.25">
      <c r="A1598" s="4"/>
      <c r="B1598" s="1"/>
      <c r="C1598" s="1"/>
      <c r="D1598" s="1"/>
      <c r="E1598" s="1"/>
      <c r="F1598" s="1"/>
      <c r="G1598" s="1"/>
      <c r="H1598" s="1"/>
      <c r="I1598" s="1"/>
      <c r="J1598" s="1"/>
      <c r="K1598" s="1"/>
      <c r="L1598" s="1"/>
      <c r="M1598" s="1"/>
      <c r="N1598" s="1"/>
      <c r="O1598" s="1"/>
      <c r="P1598" s="1"/>
      <c r="Q1598" s="6"/>
    </row>
    <row r="1599" spans="1:17" x14ac:dyDescent="0.25">
      <c r="A1599" s="4"/>
      <c r="B1599" s="1"/>
      <c r="C1599" s="1"/>
      <c r="D1599" s="1"/>
      <c r="E1599" s="1"/>
      <c r="F1599" s="1"/>
      <c r="G1599" s="1"/>
      <c r="H1599" s="1"/>
      <c r="I1599" s="1"/>
      <c r="J1599" s="1"/>
      <c r="K1599" s="1"/>
      <c r="L1599" s="1"/>
      <c r="M1599" s="1"/>
      <c r="N1599" s="1"/>
      <c r="O1599" s="1"/>
      <c r="P1599" s="1"/>
      <c r="Q1599" s="6"/>
    </row>
    <row r="1600" spans="1:17" x14ac:dyDescent="0.25">
      <c r="A1600" s="4"/>
      <c r="B1600" s="1"/>
      <c r="C1600" s="1"/>
      <c r="D1600" s="1"/>
      <c r="E1600" s="1"/>
      <c r="F1600" s="1"/>
      <c r="G1600" s="1"/>
      <c r="H1600" s="1"/>
      <c r="I1600" s="1"/>
      <c r="J1600" s="1"/>
      <c r="K1600" s="1"/>
      <c r="L1600" s="1"/>
      <c r="M1600" s="1"/>
      <c r="N1600" s="1"/>
      <c r="O1600" s="1"/>
      <c r="P1600" s="1"/>
      <c r="Q1600" s="6"/>
    </row>
    <row r="1601" spans="1:17" x14ac:dyDescent="0.25">
      <c r="A1601" s="4"/>
      <c r="B1601" s="1"/>
      <c r="C1601" s="1"/>
      <c r="D1601" s="1"/>
      <c r="E1601" s="1"/>
      <c r="F1601" s="1"/>
      <c r="G1601" s="1"/>
      <c r="H1601" s="1"/>
      <c r="I1601" s="1"/>
      <c r="J1601" s="1"/>
      <c r="K1601" s="1"/>
      <c r="L1601" s="1"/>
      <c r="M1601" s="1"/>
      <c r="N1601" s="1"/>
      <c r="O1601" s="1"/>
      <c r="P1601" s="1"/>
      <c r="Q1601" s="6"/>
    </row>
    <row r="1602" spans="1:17" x14ac:dyDescent="0.25">
      <c r="A1602" s="4"/>
      <c r="B1602" s="1"/>
      <c r="C1602" s="1"/>
      <c r="D1602" s="1"/>
      <c r="E1602" s="1"/>
      <c r="F1602" s="1"/>
      <c r="G1602" s="1"/>
      <c r="H1602" s="1"/>
      <c r="I1602" s="1"/>
      <c r="J1602" s="1"/>
      <c r="K1602" s="1"/>
      <c r="L1602" s="1"/>
      <c r="M1602" s="1"/>
      <c r="N1602" s="1"/>
      <c r="O1602" s="1"/>
      <c r="P1602" s="1"/>
      <c r="Q1602" s="6"/>
    </row>
    <row r="1603" spans="1:17" x14ac:dyDescent="0.25">
      <c r="A1603" s="4"/>
      <c r="B1603" s="1"/>
      <c r="C1603" s="1"/>
      <c r="D1603" s="1"/>
      <c r="E1603" s="1"/>
      <c r="F1603" s="1"/>
      <c r="G1603" s="1"/>
      <c r="H1603" s="1"/>
      <c r="I1603" s="1"/>
      <c r="J1603" s="1"/>
      <c r="K1603" s="1"/>
      <c r="L1603" s="1"/>
      <c r="M1603" s="1"/>
      <c r="N1603" s="1"/>
      <c r="O1603" s="1"/>
      <c r="P1603" s="1"/>
      <c r="Q1603" s="6"/>
    </row>
    <row r="1604" spans="1:17" x14ac:dyDescent="0.25">
      <c r="A1604" s="4"/>
      <c r="B1604" s="1"/>
      <c r="C1604" s="1"/>
      <c r="D1604" s="1"/>
      <c r="E1604" s="1"/>
      <c r="F1604" s="1"/>
      <c r="G1604" s="1"/>
      <c r="H1604" s="1"/>
      <c r="I1604" s="1"/>
      <c r="J1604" s="1"/>
      <c r="K1604" s="1"/>
      <c r="L1604" s="1"/>
      <c r="M1604" s="1"/>
      <c r="N1604" s="1"/>
      <c r="O1604" s="1"/>
      <c r="P1604" s="1"/>
      <c r="Q1604" s="6"/>
    </row>
    <row r="1605" spans="1:17" x14ac:dyDescent="0.25">
      <c r="A1605" s="4"/>
      <c r="B1605" s="1"/>
      <c r="C1605" s="1"/>
      <c r="D1605" s="1"/>
      <c r="E1605" s="1"/>
      <c r="F1605" s="1"/>
      <c r="G1605" s="1"/>
      <c r="H1605" s="1"/>
      <c r="I1605" s="1"/>
      <c r="J1605" s="1"/>
      <c r="K1605" s="1"/>
      <c r="L1605" s="1"/>
      <c r="M1605" s="1"/>
      <c r="N1605" s="1"/>
      <c r="O1605" s="1"/>
      <c r="P1605" s="1"/>
      <c r="Q1605" s="6"/>
    </row>
    <row r="1606" spans="1:17" x14ac:dyDescent="0.25">
      <c r="A1606" s="4"/>
      <c r="B1606" s="1"/>
      <c r="C1606" s="1"/>
      <c r="D1606" s="1"/>
      <c r="E1606" s="1"/>
      <c r="F1606" s="1"/>
      <c r="G1606" s="1"/>
      <c r="H1606" s="1"/>
      <c r="I1606" s="1"/>
      <c r="J1606" s="1"/>
      <c r="K1606" s="1"/>
      <c r="L1606" s="1"/>
      <c r="M1606" s="1"/>
      <c r="N1606" s="1"/>
      <c r="O1606" s="1"/>
      <c r="P1606" s="1"/>
      <c r="Q1606" s="6"/>
    </row>
    <row r="1607" spans="1:17" x14ac:dyDescent="0.25">
      <c r="A1607" s="4"/>
      <c r="B1607" s="1"/>
      <c r="C1607" s="1"/>
      <c r="D1607" s="1"/>
      <c r="E1607" s="1"/>
      <c r="F1607" s="1"/>
      <c r="G1607" s="1"/>
      <c r="H1607" s="1"/>
      <c r="I1607" s="1"/>
      <c r="J1607" s="1"/>
      <c r="K1607" s="1"/>
      <c r="L1607" s="1"/>
      <c r="M1607" s="1"/>
      <c r="N1607" s="1"/>
      <c r="O1607" s="1"/>
      <c r="P1607" s="1"/>
      <c r="Q1607" s="6"/>
    </row>
    <row r="1608" spans="1:17" x14ac:dyDescent="0.25">
      <c r="A1608" s="4"/>
      <c r="B1608" s="1"/>
      <c r="C1608" s="1"/>
      <c r="D1608" s="1"/>
      <c r="E1608" s="1"/>
      <c r="F1608" s="1"/>
      <c r="G1608" s="1"/>
      <c r="H1608" s="1"/>
      <c r="I1608" s="1"/>
      <c r="J1608" s="1"/>
      <c r="K1608" s="1"/>
      <c r="L1608" s="1"/>
      <c r="M1608" s="1"/>
      <c r="N1608" s="1"/>
      <c r="O1608" s="1"/>
      <c r="P1608" s="1"/>
      <c r="Q1608" s="6"/>
    </row>
    <row r="1609" spans="1:17" x14ac:dyDescent="0.25">
      <c r="A1609" s="4"/>
      <c r="B1609" s="1"/>
      <c r="C1609" s="1"/>
      <c r="D1609" s="1"/>
      <c r="E1609" s="1"/>
      <c r="F1609" s="1"/>
      <c r="G1609" s="1"/>
      <c r="H1609" s="1"/>
      <c r="I1609" s="1"/>
      <c r="J1609" s="1"/>
      <c r="K1609" s="1"/>
      <c r="L1609" s="1"/>
      <c r="M1609" s="1"/>
      <c r="N1609" s="1"/>
      <c r="O1609" s="1"/>
      <c r="P1609" s="1"/>
      <c r="Q1609" s="6"/>
    </row>
    <row r="1610" spans="1:17" x14ac:dyDescent="0.25">
      <c r="A1610" s="4"/>
      <c r="B1610" s="1"/>
      <c r="C1610" s="1"/>
      <c r="D1610" s="1"/>
      <c r="E1610" s="1"/>
      <c r="F1610" s="1"/>
      <c r="G1610" s="1"/>
      <c r="H1610" s="1"/>
      <c r="I1610" s="1"/>
      <c r="J1610" s="1"/>
      <c r="K1610" s="1"/>
      <c r="L1610" s="1"/>
      <c r="M1610" s="1"/>
      <c r="N1610" s="1"/>
      <c r="O1610" s="1"/>
      <c r="P1610" s="1"/>
      <c r="Q1610" s="6"/>
    </row>
    <row r="1611" spans="1:17" x14ac:dyDescent="0.25">
      <c r="A1611" s="4"/>
      <c r="B1611" s="1"/>
      <c r="C1611" s="1"/>
      <c r="D1611" s="1"/>
      <c r="E1611" s="1"/>
      <c r="F1611" s="1"/>
      <c r="G1611" s="1"/>
      <c r="H1611" s="1"/>
      <c r="I1611" s="1"/>
      <c r="J1611" s="1"/>
      <c r="K1611" s="1"/>
      <c r="L1611" s="1"/>
      <c r="M1611" s="1"/>
      <c r="N1611" s="1"/>
      <c r="O1611" s="1"/>
      <c r="P1611" s="1"/>
      <c r="Q1611" s="6"/>
    </row>
    <row r="1612" spans="1:17" x14ac:dyDescent="0.25">
      <c r="A1612" s="4"/>
      <c r="B1612" s="1"/>
      <c r="C1612" s="1"/>
      <c r="D1612" s="1"/>
      <c r="E1612" s="1"/>
      <c r="F1612" s="1"/>
      <c r="G1612" s="1"/>
      <c r="H1612" s="1"/>
      <c r="I1612" s="1"/>
      <c r="J1612" s="1"/>
      <c r="K1612" s="1"/>
      <c r="L1612" s="1"/>
      <c r="M1612" s="1"/>
      <c r="N1612" s="1"/>
      <c r="O1612" s="1"/>
      <c r="P1612" s="1"/>
      <c r="Q1612" s="6"/>
    </row>
    <row r="1613" spans="1:17" x14ac:dyDescent="0.25">
      <c r="A1613" s="4"/>
      <c r="B1613" s="1"/>
      <c r="C1613" s="1"/>
      <c r="D1613" s="1"/>
      <c r="E1613" s="1"/>
      <c r="F1613" s="1"/>
      <c r="G1613" s="1"/>
      <c r="H1613" s="1"/>
      <c r="I1613" s="1"/>
      <c r="J1613" s="1"/>
      <c r="K1613" s="1"/>
      <c r="L1613" s="1"/>
      <c r="M1613" s="1"/>
      <c r="N1613" s="1"/>
      <c r="O1613" s="1"/>
      <c r="P1613" s="1"/>
      <c r="Q1613" s="6"/>
    </row>
    <row r="1614" spans="1:17" x14ac:dyDescent="0.25">
      <c r="A1614" s="4"/>
      <c r="B1614" s="1"/>
      <c r="C1614" s="1"/>
      <c r="D1614" s="1"/>
      <c r="E1614" s="1"/>
      <c r="F1614" s="1"/>
      <c r="G1614" s="1"/>
      <c r="H1614" s="1"/>
      <c r="I1614" s="1"/>
      <c r="J1614" s="1"/>
      <c r="K1614" s="1"/>
      <c r="L1614" s="1"/>
      <c r="M1614" s="1"/>
      <c r="N1614" s="1"/>
      <c r="O1614" s="1"/>
      <c r="P1614" s="1"/>
      <c r="Q1614" s="6"/>
    </row>
    <row r="1615" spans="1:17" x14ac:dyDescent="0.25">
      <c r="A1615" s="4"/>
      <c r="B1615" s="1"/>
      <c r="C1615" s="1"/>
      <c r="D1615" s="1"/>
      <c r="E1615" s="1"/>
      <c r="F1615" s="1"/>
      <c r="G1615" s="1"/>
      <c r="H1615" s="1"/>
      <c r="I1615" s="1"/>
      <c r="J1615" s="1"/>
      <c r="K1615" s="1"/>
      <c r="L1615" s="1"/>
      <c r="M1615" s="1"/>
      <c r="N1615" s="1"/>
      <c r="O1615" s="1"/>
      <c r="P1615" s="1"/>
      <c r="Q1615" s="6"/>
    </row>
    <row r="1616" spans="1:17" x14ac:dyDescent="0.25">
      <c r="A1616" s="4"/>
      <c r="B1616" s="1"/>
      <c r="C1616" s="1"/>
      <c r="D1616" s="1"/>
      <c r="E1616" s="1"/>
      <c r="F1616" s="1"/>
      <c r="G1616" s="1"/>
      <c r="H1616" s="1"/>
      <c r="I1616" s="1"/>
      <c r="J1616" s="1"/>
      <c r="K1616" s="1"/>
      <c r="L1616" s="1"/>
      <c r="M1616" s="1"/>
      <c r="N1616" s="1"/>
      <c r="O1616" s="1"/>
      <c r="P1616" s="1"/>
      <c r="Q1616" s="6"/>
    </row>
    <row r="1617" spans="1:17" x14ac:dyDescent="0.25">
      <c r="A1617" s="4"/>
      <c r="B1617" s="1"/>
      <c r="C1617" s="1"/>
      <c r="D1617" s="1"/>
      <c r="E1617" s="1"/>
      <c r="F1617" s="1"/>
      <c r="G1617" s="1"/>
      <c r="H1617" s="1"/>
      <c r="I1617" s="1"/>
      <c r="J1617" s="1"/>
      <c r="K1617" s="1"/>
      <c r="L1617" s="1"/>
      <c r="M1617" s="1"/>
      <c r="N1617" s="1"/>
      <c r="O1617" s="1"/>
      <c r="P1617" s="1"/>
      <c r="Q1617" s="6"/>
    </row>
    <row r="1618" spans="1:17" x14ac:dyDescent="0.25">
      <c r="A1618" s="4"/>
      <c r="B1618" s="1"/>
      <c r="C1618" s="1"/>
      <c r="D1618" s="1"/>
      <c r="E1618" s="1"/>
      <c r="F1618" s="1"/>
      <c r="G1618" s="1"/>
      <c r="H1618" s="1"/>
      <c r="I1618" s="1"/>
      <c r="J1618" s="1"/>
      <c r="K1618" s="1"/>
      <c r="L1618" s="1"/>
      <c r="M1618" s="1"/>
      <c r="N1618" s="1"/>
      <c r="O1618" s="1"/>
      <c r="P1618" s="1"/>
      <c r="Q1618" s="6"/>
    </row>
    <row r="1619" spans="1:17" x14ac:dyDescent="0.25">
      <c r="A1619" s="4"/>
      <c r="B1619" s="1"/>
      <c r="C1619" s="1"/>
      <c r="D1619" s="1"/>
      <c r="E1619" s="1"/>
      <c r="F1619" s="1"/>
      <c r="G1619" s="1"/>
      <c r="H1619" s="1"/>
      <c r="I1619" s="1"/>
      <c r="J1619" s="1"/>
      <c r="K1619" s="1"/>
      <c r="L1619" s="1"/>
      <c r="M1619" s="1"/>
      <c r="N1619" s="1"/>
      <c r="O1619" s="1"/>
      <c r="P1619" s="1"/>
      <c r="Q1619" s="6"/>
    </row>
    <row r="1620" spans="1:17" x14ac:dyDescent="0.25">
      <c r="A1620" s="4"/>
      <c r="B1620" s="1"/>
      <c r="C1620" s="1"/>
      <c r="D1620" s="1"/>
      <c r="E1620" s="1"/>
      <c r="F1620" s="1"/>
      <c r="G1620" s="1"/>
      <c r="H1620" s="1"/>
      <c r="I1620" s="1"/>
      <c r="J1620" s="1"/>
      <c r="K1620" s="1"/>
      <c r="L1620" s="1"/>
      <c r="M1620" s="1"/>
      <c r="N1620" s="1"/>
      <c r="O1620" s="1"/>
      <c r="P1620" s="1"/>
      <c r="Q1620" s="6"/>
    </row>
    <row r="1621" spans="1:17" x14ac:dyDescent="0.25">
      <c r="A1621" s="4"/>
      <c r="B1621" s="1"/>
      <c r="C1621" s="1"/>
      <c r="D1621" s="1"/>
      <c r="E1621" s="1"/>
      <c r="F1621" s="1"/>
      <c r="G1621" s="1"/>
      <c r="H1621" s="1"/>
      <c r="I1621" s="1"/>
      <c r="J1621" s="1"/>
      <c r="K1621" s="1"/>
      <c r="L1621" s="1"/>
      <c r="M1621" s="1"/>
      <c r="N1621" s="1"/>
      <c r="O1621" s="1"/>
      <c r="P1621" s="1"/>
      <c r="Q1621" s="6"/>
    </row>
    <row r="1622" spans="1:17" x14ac:dyDescent="0.25">
      <c r="A1622" s="4"/>
      <c r="B1622" s="1"/>
      <c r="C1622" s="1"/>
      <c r="D1622" s="1"/>
      <c r="E1622" s="1"/>
      <c r="F1622" s="1"/>
      <c r="G1622" s="1"/>
      <c r="H1622" s="1"/>
      <c r="I1622" s="1"/>
      <c r="J1622" s="1"/>
      <c r="K1622" s="1"/>
      <c r="L1622" s="1"/>
      <c r="M1622" s="1"/>
      <c r="N1622" s="1"/>
      <c r="O1622" s="1"/>
      <c r="P1622" s="1"/>
      <c r="Q1622" s="6"/>
    </row>
    <row r="1623" spans="1:17" x14ac:dyDescent="0.25">
      <c r="A1623" s="4"/>
      <c r="B1623" s="1"/>
      <c r="C1623" s="1"/>
      <c r="D1623" s="1"/>
      <c r="E1623" s="1"/>
      <c r="F1623" s="1"/>
      <c r="G1623" s="1"/>
      <c r="H1623" s="1"/>
      <c r="I1623" s="1"/>
      <c r="J1623" s="1"/>
      <c r="K1623" s="1"/>
      <c r="L1623" s="1"/>
      <c r="M1623" s="1"/>
      <c r="N1623" s="1"/>
      <c r="O1623" s="1"/>
      <c r="P1623" s="1"/>
      <c r="Q1623" s="6"/>
    </row>
    <row r="1624" spans="1:17" x14ac:dyDescent="0.25">
      <c r="A1624" s="4"/>
      <c r="B1624" s="1"/>
      <c r="C1624" s="1"/>
      <c r="D1624" s="1"/>
      <c r="E1624" s="1"/>
      <c r="F1624" s="1"/>
      <c r="G1624" s="1"/>
      <c r="H1624" s="1"/>
      <c r="I1624" s="1"/>
      <c r="J1624" s="1"/>
      <c r="K1624" s="1"/>
      <c r="L1624" s="1"/>
      <c r="M1624" s="1"/>
      <c r="N1624" s="1"/>
      <c r="O1624" s="1"/>
      <c r="P1624" s="1"/>
      <c r="Q1624" s="6"/>
    </row>
    <row r="1625" spans="1:17" x14ac:dyDescent="0.25">
      <c r="A1625" s="4"/>
      <c r="B1625" s="1"/>
      <c r="C1625" s="1"/>
      <c r="D1625" s="1"/>
      <c r="E1625" s="1"/>
      <c r="F1625" s="1"/>
      <c r="G1625" s="1"/>
      <c r="H1625" s="1"/>
      <c r="I1625" s="1"/>
      <c r="J1625" s="1"/>
      <c r="K1625" s="1"/>
      <c r="L1625" s="1"/>
      <c r="M1625" s="1"/>
      <c r="N1625" s="1"/>
      <c r="O1625" s="1"/>
      <c r="P1625" s="1"/>
      <c r="Q1625" s="6"/>
    </row>
    <row r="1626" spans="1:17" x14ac:dyDescent="0.25">
      <c r="A1626" s="4"/>
      <c r="B1626" s="1"/>
      <c r="C1626" s="1"/>
      <c r="D1626" s="1"/>
      <c r="E1626" s="1"/>
      <c r="F1626" s="1"/>
      <c r="G1626" s="1"/>
      <c r="H1626" s="1"/>
      <c r="I1626" s="1"/>
      <c r="J1626" s="1"/>
      <c r="K1626" s="1"/>
      <c r="L1626" s="1"/>
      <c r="M1626" s="1"/>
      <c r="N1626" s="1"/>
      <c r="O1626" s="1"/>
      <c r="P1626" s="1"/>
      <c r="Q1626" s="6"/>
    </row>
    <row r="1627" spans="1:17" x14ac:dyDescent="0.25">
      <c r="A1627" s="4"/>
      <c r="B1627" s="1"/>
      <c r="C1627" s="1"/>
      <c r="D1627" s="1"/>
      <c r="E1627" s="1"/>
      <c r="F1627" s="1"/>
      <c r="G1627" s="1"/>
      <c r="H1627" s="1"/>
      <c r="I1627" s="1"/>
      <c r="J1627" s="1"/>
      <c r="K1627" s="1"/>
      <c r="L1627" s="1"/>
      <c r="M1627" s="1"/>
      <c r="N1627" s="1"/>
      <c r="O1627" s="1"/>
      <c r="P1627" s="1"/>
      <c r="Q1627" s="6"/>
    </row>
    <row r="1628" spans="1:17" x14ac:dyDescent="0.25">
      <c r="A1628" s="4"/>
      <c r="B1628" s="1"/>
      <c r="C1628" s="1"/>
      <c r="D1628" s="1"/>
      <c r="E1628" s="1"/>
      <c r="F1628" s="1"/>
      <c r="G1628" s="1"/>
      <c r="H1628" s="1"/>
      <c r="I1628" s="1"/>
      <c r="J1628" s="1"/>
      <c r="K1628" s="1"/>
      <c r="L1628" s="1"/>
      <c r="M1628" s="1"/>
      <c r="N1628" s="1"/>
      <c r="O1628" s="1"/>
      <c r="P1628" s="1"/>
      <c r="Q1628" s="6"/>
    </row>
    <row r="1629" spans="1:17" x14ac:dyDescent="0.25">
      <c r="A1629" s="4"/>
      <c r="B1629" s="1"/>
      <c r="C1629" s="1"/>
      <c r="D1629" s="1"/>
      <c r="E1629" s="1"/>
      <c r="F1629" s="1"/>
      <c r="G1629" s="1"/>
      <c r="H1629" s="1"/>
      <c r="I1629" s="1"/>
      <c r="J1629" s="1"/>
      <c r="K1629" s="1"/>
      <c r="L1629" s="1"/>
      <c r="M1629" s="1"/>
      <c r="N1629" s="1"/>
      <c r="O1629" s="1"/>
      <c r="P1629" s="1"/>
      <c r="Q1629" s="6"/>
    </row>
    <row r="1630" spans="1:17" x14ac:dyDescent="0.25">
      <c r="A1630" s="4"/>
      <c r="B1630" s="1"/>
      <c r="C1630" s="1"/>
      <c r="D1630" s="1"/>
      <c r="E1630" s="1"/>
      <c r="F1630" s="1"/>
      <c r="G1630" s="1"/>
      <c r="H1630" s="1"/>
      <c r="I1630" s="1"/>
      <c r="J1630" s="1"/>
      <c r="K1630" s="1"/>
      <c r="L1630" s="1"/>
      <c r="M1630" s="1"/>
      <c r="N1630" s="1"/>
      <c r="O1630" s="1"/>
      <c r="P1630" s="1"/>
      <c r="Q1630" s="6"/>
    </row>
    <row r="1631" spans="1:17" x14ac:dyDescent="0.25">
      <c r="A1631" s="4"/>
      <c r="B1631" s="1"/>
      <c r="C1631" s="1"/>
      <c r="D1631" s="1"/>
      <c r="E1631" s="1"/>
      <c r="F1631" s="1"/>
      <c r="G1631" s="1"/>
      <c r="H1631" s="1"/>
      <c r="I1631" s="1"/>
      <c r="J1631" s="1"/>
      <c r="K1631" s="1"/>
      <c r="L1631" s="1"/>
      <c r="M1631" s="1"/>
      <c r="N1631" s="1"/>
      <c r="O1631" s="1"/>
      <c r="P1631" s="1"/>
      <c r="Q1631" s="6"/>
    </row>
    <row r="1632" spans="1:17" x14ac:dyDescent="0.25">
      <c r="A1632" s="4"/>
      <c r="B1632" s="1"/>
      <c r="C1632" s="1"/>
      <c r="D1632" s="1"/>
      <c r="E1632" s="1"/>
      <c r="F1632" s="1"/>
      <c r="G1632" s="1"/>
      <c r="H1632" s="1"/>
      <c r="I1632" s="1"/>
      <c r="J1632" s="1"/>
      <c r="K1632" s="1"/>
      <c r="L1632" s="1"/>
      <c r="M1632" s="1"/>
      <c r="N1632" s="1"/>
      <c r="O1632" s="1"/>
      <c r="P1632" s="1"/>
      <c r="Q1632" s="6"/>
    </row>
    <row r="1633" spans="1:17" x14ac:dyDescent="0.25">
      <c r="A1633" s="4"/>
      <c r="B1633" s="1"/>
      <c r="C1633" s="1"/>
      <c r="D1633" s="1"/>
      <c r="E1633" s="1"/>
      <c r="F1633" s="1"/>
      <c r="G1633" s="1"/>
      <c r="H1633" s="1"/>
      <c r="I1633" s="1"/>
      <c r="J1633" s="1"/>
      <c r="K1633" s="1"/>
      <c r="L1633" s="1"/>
      <c r="M1633" s="1"/>
      <c r="N1633" s="1"/>
      <c r="O1633" s="1"/>
      <c r="P1633" s="1"/>
      <c r="Q1633" s="6"/>
    </row>
    <row r="1634" spans="1:17" x14ac:dyDescent="0.25">
      <c r="A1634" s="4"/>
      <c r="B1634" s="1"/>
      <c r="C1634" s="1"/>
      <c r="D1634" s="1"/>
      <c r="E1634" s="1"/>
      <c r="F1634" s="1"/>
      <c r="G1634" s="1"/>
      <c r="H1634" s="1"/>
      <c r="I1634" s="1"/>
      <c r="J1634" s="1"/>
      <c r="K1634" s="1"/>
      <c r="L1634" s="1"/>
      <c r="M1634" s="1"/>
      <c r="N1634" s="1"/>
      <c r="O1634" s="1"/>
      <c r="P1634" s="1"/>
      <c r="Q1634" s="6"/>
    </row>
    <row r="1635" spans="1:17" x14ac:dyDescent="0.25">
      <c r="A1635" s="4"/>
      <c r="B1635" s="1"/>
      <c r="C1635" s="1"/>
      <c r="D1635" s="1"/>
      <c r="E1635" s="1"/>
      <c r="F1635" s="1"/>
      <c r="G1635" s="1"/>
      <c r="H1635" s="1"/>
      <c r="I1635" s="1"/>
      <c r="J1635" s="1"/>
      <c r="K1635" s="1"/>
      <c r="L1635" s="1"/>
      <c r="M1635" s="1"/>
      <c r="N1635" s="1"/>
      <c r="O1635" s="1"/>
      <c r="P1635" s="1"/>
      <c r="Q1635" s="6"/>
    </row>
    <row r="1636" spans="1:17" x14ac:dyDescent="0.25">
      <c r="A1636" s="4"/>
      <c r="B1636" s="1"/>
      <c r="C1636" s="1"/>
      <c r="D1636" s="1"/>
      <c r="E1636" s="1"/>
      <c r="F1636" s="1"/>
      <c r="G1636" s="1"/>
      <c r="H1636" s="1"/>
      <c r="I1636" s="1"/>
      <c r="J1636" s="1"/>
      <c r="K1636" s="1"/>
      <c r="L1636" s="1"/>
      <c r="M1636" s="1"/>
      <c r="N1636" s="1"/>
      <c r="O1636" s="1"/>
      <c r="P1636" s="1"/>
      <c r="Q1636" s="6"/>
    </row>
    <row r="1637" spans="1:17" x14ac:dyDescent="0.25">
      <c r="A1637" s="4"/>
      <c r="B1637" s="1"/>
      <c r="C1637" s="1"/>
      <c r="D1637" s="1"/>
      <c r="E1637" s="1"/>
      <c r="F1637" s="1"/>
      <c r="G1637" s="1"/>
      <c r="H1637" s="1"/>
      <c r="I1637" s="1"/>
      <c r="J1637" s="1"/>
      <c r="K1637" s="1"/>
      <c r="L1637" s="1"/>
      <c r="M1637" s="1"/>
      <c r="N1637" s="1"/>
      <c r="O1637" s="1"/>
      <c r="P1637" s="1"/>
      <c r="Q1637" s="6"/>
    </row>
    <row r="1638" spans="1:17" x14ac:dyDescent="0.25">
      <c r="A1638" s="4"/>
      <c r="B1638" s="1"/>
      <c r="C1638" s="1"/>
      <c r="D1638" s="1"/>
      <c r="E1638" s="1"/>
      <c r="F1638" s="1"/>
      <c r="G1638" s="1"/>
      <c r="H1638" s="1"/>
      <c r="I1638" s="1"/>
      <c r="J1638" s="1"/>
      <c r="K1638" s="1"/>
      <c r="L1638" s="1"/>
      <c r="M1638" s="1"/>
      <c r="N1638" s="1"/>
      <c r="O1638" s="1"/>
      <c r="P1638" s="1"/>
      <c r="Q1638" s="6"/>
    </row>
    <row r="1639" spans="1:17" x14ac:dyDescent="0.25">
      <c r="A1639" s="4"/>
      <c r="B1639" s="1"/>
      <c r="C1639" s="1"/>
      <c r="D1639" s="1"/>
      <c r="E1639" s="1"/>
      <c r="F1639" s="1"/>
      <c r="G1639" s="1"/>
      <c r="H1639" s="1"/>
      <c r="I1639" s="1"/>
      <c r="J1639" s="1"/>
      <c r="K1639" s="1"/>
      <c r="L1639" s="1"/>
      <c r="M1639" s="1"/>
      <c r="N1639" s="1"/>
      <c r="O1639" s="1"/>
      <c r="P1639" s="1"/>
      <c r="Q1639" s="6"/>
    </row>
    <row r="1640" spans="1:17" x14ac:dyDescent="0.25">
      <c r="A1640" s="4"/>
      <c r="B1640" s="1"/>
      <c r="C1640" s="1"/>
      <c r="D1640" s="1"/>
      <c r="E1640" s="1"/>
      <c r="F1640" s="1"/>
      <c r="G1640" s="1"/>
      <c r="H1640" s="1"/>
      <c r="I1640" s="1"/>
      <c r="J1640" s="1"/>
      <c r="K1640" s="1"/>
      <c r="L1640" s="1"/>
      <c r="M1640" s="1"/>
      <c r="N1640" s="1"/>
      <c r="O1640" s="1"/>
      <c r="P1640" s="1"/>
      <c r="Q1640" s="6"/>
    </row>
    <row r="1641" spans="1:17" x14ac:dyDescent="0.25">
      <c r="A1641" s="4"/>
      <c r="B1641" s="1"/>
      <c r="C1641" s="1"/>
      <c r="D1641" s="1"/>
      <c r="E1641" s="1"/>
      <c r="F1641" s="1"/>
      <c r="G1641" s="1"/>
      <c r="H1641" s="1"/>
      <c r="I1641" s="1"/>
      <c r="J1641" s="1"/>
      <c r="K1641" s="1"/>
      <c r="L1641" s="1"/>
      <c r="M1641" s="1"/>
      <c r="N1641" s="1"/>
      <c r="O1641" s="1"/>
      <c r="P1641" s="1"/>
      <c r="Q1641" s="6"/>
    </row>
    <row r="1642" spans="1:17" x14ac:dyDescent="0.25">
      <c r="A1642" s="4"/>
      <c r="B1642" s="1"/>
      <c r="C1642" s="1"/>
      <c r="D1642" s="1"/>
      <c r="E1642" s="1"/>
      <c r="F1642" s="1"/>
      <c r="G1642" s="1"/>
      <c r="H1642" s="1"/>
      <c r="I1642" s="1"/>
      <c r="J1642" s="1"/>
      <c r="K1642" s="1"/>
      <c r="L1642" s="1"/>
      <c r="M1642" s="1"/>
      <c r="N1642" s="1"/>
      <c r="O1642" s="1"/>
      <c r="P1642" s="1"/>
      <c r="Q1642" s="6"/>
    </row>
    <row r="1643" spans="1:17" x14ac:dyDescent="0.25">
      <c r="A1643" s="4"/>
      <c r="B1643" s="1"/>
      <c r="C1643" s="1"/>
      <c r="D1643" s="1"/>
      <c r="E1643" s="1"/>
      <c r="F1643" s="1"/>
      <c r="G1643" s="1"/>
      <c r="H1643" s="1"/>
      <c r="I1643" s="1"/>
      <c r="J1643" s="1"/>
      <c r="K1643" s="1"/>
      <c r="L1643" s="1"/>
      <c r="M1643" s="1"/>
      <c r="N1643" s="1"/>
      <c r="O1643" s="1"/>
      <c r="P1643" s="1"/>
      <c r="Q1643" s="6"/>
    </row>
    <row r="1644" spans="1:17" x14ac:dyDescent="0.25">
      <c r="A1644" s="4"/>
      <c r="B1644" s="1"/>
      <c r="C1644" s="1"/>
      <c r="D1644" s="1"/>
      <c r="E1644" s="1"/>
      <c r="F1644" s="1"/>
      <c r="G1644" s="1"/>
      <c r="H1644" s="1"/>
      <c r="I1644" s="1"/>
      <c r="J1644" s="1"/>
      <c r="K1644" s="1"/>
      <c r="L1644" s="1"/>
      <c r="M1644" s="1"/>
      <c r="N1644" s="1"/>
      <c r="O1644" s="1"/>
      <c r="P1644" s="1"/>
      <c r="Q1644" s="6"/>
    </row>
    <row r="1645" spans="1:17" x14ac:dyDescent="0.25">
      <c r="A1645" s="4"/>
      <c r="B1645" s="1"/>
      <c r="C1645" s="1"/>
      <c r="D1645" s="1"/>
      <c r="E1645" s="1"/>
      <c r="F1645" s="1"/>
      <c r="G1645" s="1"/>
      <c r="H1645" s="1"/>
      <c r="I1645" s="1"/>
      <c r="J1645" s="1"/>
      <c r="K1645" s="1"/>
      <c r="L1645" s="1"/>
      <c r="M1645" s="1"/>
      <c r="N1645" s="1"/>
      <c r="O1645" s="1"/>
      <c r="P1645" s="1"/>
      <c r="Q1645" s="6"/>
    </row>
    <row r="1646" spans="1:17" x14ac:dyDescent="0.25">
      <c r="A1646" s="4"/>
      <c r="B1646" s="1"/>
      <c r="C1646" s="1"/>
      <c r="D1646" s="1"/>
      <c r="E1646" s="1"/>
      <c r="F1646" s="1"/>
      <c r="G1646" s="1"/>
      <c r="H1646" s="1"/>
      <c r="I1646" s="1"/>
      <c r="J1646" s="1"/>
      <c r="K1646" s="1"/>
      <c r="L1646" s="1"/>
      <c r="M1646" s="1"/>
      <c r="N1646" s="1"/>
      <c r="O1646" s="1"/>
      <c r="P1646" s="1"/>
      <c r="Q1646" s="6"/>
    </row>
    <row r="1647" spans="1:17" x14ac:dyDescent="0.25">
      <c r="A1647" s="4"/>
      <c r="B1647" s="1"/>
      <c r="C1647" s="1"/>
      <c r="D1647" s="1"/>
      <c r="E1647" s="1"/>
      <c r="F1647" s="1"/>
      <c r="G1647" s="1"/>
      <c r="H1647" s="1"/>
      <c r="I1647" s="1"/>
      <c r="J1647" s="1"/>
      <c r="K1647" s="1"/>
      <c r="L1647" s="1"/>
      <c r="M1647" s="1"/>
      <c r="N1647" s="1"/>
      <c r="O1647" s="1"/>
      <c r="P1647" s="1"/>
      <c r="Q1647" s="6"/>
    </row>
    <row r="1648" spans="1:17" x14ac:dyDescent="0.25">
      <c r="A1648" s="4"/>
      <c r="B1648" s="1"/>
      <c r="C1648" s="1"/>
      <c r="D1648" s="1"/>
      <c r="E1648" s="1"/>
      <c r="F1648" s="1"/>
      <c r="G1648" s="1"/>
      <c r="H1648" s="1"/>
      <c r="I1648" s="1"/>
      <c r="J1648" s="1"/>
      <c r="K1648" s="1"/>
      <c r="L1648" s="1"/>
      <c r="M1648" s="1"/>
      <c r="N1648" s="1"/>
      <c r="O1648" s="1"/>
      <c r="P1648" s="1"/>
      <c r="Q1648" s="6"/>
    </row>
    <row r="1649" spans="1:17" x14ac:dyDescent="0.25">
      <c r="A1649" s="4"/>
      <c r="B1649" s="1"/>
      <c r="C1649" s="1"/>
      <c r="D1649" s="1"/>
      <c r="E1649" s="1"/>
      <c r="F1649" s="1"/>
      <c r="G1649" s="1"/>
      <c r="H1649" s="1"/>
      <c r="I1649" s="1"/>
      <c r="J1649" s="1"/>
      <c r="K1649" s="1"/>
      <c r="L1649" s="1"/>
      <c r="M1649" s="1"/>
      <c r="N1649" s="1"/>
      <c r="O1649" s="1"/>
      <c r="P1649" s="1"/>
      <c r="Q1649" s="6"/>
    </row>
    <row r="1650" spans="1:17" x14ac:dyDescent="0.25">
      <c r="A1650" s="4"/>
      <c r="B1650" s="1"/>
      <c r="C1650" s="1"/>
      <c r="D1650" s="1"/>
      <c r="E1650" s="1"/>
      <c r="F1650" s="1"/>
      <c r="G1650" s="1"/>
      <c r="H1650" s="1"/>
      <c r="I1650" s="1"/>
      <c r="J1650" s="1"/>
      <c r="K1650" s="1"/>
      <c r="L1650" s="1"/>
      <c r="M1650" s="1"/>
      <c r="N1650" s="1"/>
      <c r="O1650" s="1"/>
      <c r="P1650" s="1"/>
      <c r="Q1650" s="6"/>
    </row>
    <row r="1651" spans="1:17" x14ac:dyDescent="0.25">
      <c r="A1651" s="4"/>
      <c r="B1651" s="1"/>
      <c r="C1651" s="1"/>
      <c r="D1651" s="1"/>
      <c r="E1651" s="1"/>
      <c r="F1651" s="1"/>
      <c r="G1651" s="1"/>
      <c r="H1651" s="1"/>
      <c r="I1651" s="1"/>
      <c r="J1651" s="1"/>
      <c r="K1651" s="1"/>
      <c r="L1651" s="1"/>
      <c r="M1651" s="1"/>
      <c r="N1651" s="1"/>
      <c r="O1651" s="1"/>
      <c r="P1651" s="1"/>
      <c r="Q1651" s="6"/>
    </row>
    <row r="1652" spans="1:17" x14ac:dyDescent="0.25">
      <c r="A1652" s="4"/>
      <c r="B1652" s="1"/>
      <c r="C1652" s="1"/>
      <c r="D1652" s="1"/>
      <c r="E1652" s="1"/>
      <c r="F1652" s="1"/>
      <c r="G1652" s="1"/>
      <c r="H1652" s="1"/>
      <c r="I1652" s="1"/>
      <c r="J1652" s="1"/>
      <c r="K1652" s="1"/>
      <c r="L1652" s="1"/>
      <c r="M1652" s="1"/>
      <c r="N1652" s="1"/>
      <c r="O1652" s="1"/>
      <c r="P1652" s="1"/>
      <c r="Q1652" s="6"/>
    </row>
    <row r="1653" spans="1:17" x14ac:dyDescent="0.25">
      <c r="A1653" s="4"/>
      <c r="B1653" s="1"/>
      <c r="C1653" s="1"/>
      <c r="D1653" s="1"/>
      <c r="E1653" s="1"/>
      <c r="F1653" s="1"/>
      <c r="G1653" s="1"/>
      <c r="H1653" s="1"/>
      <c r="I1653" s="1"/>
      <c r="J1653" s="1"/>
      <c r="K1653" s="1"/>
      <c r="L1653" s="1"/>
      <c r="M1653" s="1"/>
      <c r="N1653" s="1"/>
      <c r="O1653" s="1"/>
      <c r="P1653" s="1"/>
      <c r="Q1653" s="6"/>
    </row>
    <row r="1654" spans="1:17" x14ac:dyDescent="0.25">
      <c r="A1654" s="4"/>
      <c r="B1654" s="1"/>
      <c r="C1654" s="1"/>
      <c r="D1654" s="1"/>
      <c r="E1654" s="1"/>
      <c r="F1654" s="1"/>
      <c r="G1654" s="1"/>
      <c r="H1654" s="1"/>
      <c r="I1654" s="1"/>
      <c r="J1654" s="1"/>
      <c r="K1654" s="1"/>
      <c r="L1654" s="1"/>
      <c r="M1654" s="1"/>
      <c r="N1654" s="1"/>
      <c r="O1654" s="1"/>
      <c r="P1654" s="1"/>
      <c r="Q1654" s="6"/>
    </row>
    <row r="1655" spans="1:17" x14ac:dyDescent="0.25">
      <c r="A1655" s="4"/>
      <c r="B1655" s="1"/>
      <c r="C1655" s="1"/>
      <c r="D1655" s="1"/>
      <c r="E1655" s="1"/>
      <c r="F1655" s="1"/>
      <c r="G1655" s="1"/>
      <c r="H1655" s="1"/>
      <c r="I1655" s="1"/>
      <c r="J1655" s="1"/>
      <c r="K1655" s="1"/>
      <c r="L1655" s="1"/>
      <c r="M1655" s="1"/>
      <c r="N1655" s="1"/>
      <c r="O1655" s="1"/>
      <c r="P1655" s="1"/>
      <c r="Q1655" s="6"/>
    </row>
    <row r="1656" spans="1:17" x14ac:dyDescent="0.25">
      <c r="A1656" s="4"/>
      <c r="B1656" s="1"/>
      <c r="C1656" s="1"/>
      <c r="D1656" s="1"/>
      <c r="E1656" s="1"/>
      <c r="F1656" s="1"/>
      <c r="G1656" s="1"/>
      <c r="H1656" s="1"/>
      <c r="I1656" s="1"/>
      <c r="J1656" s="1"/>
      <c r="K1656" s="1"/>
      <c r="L1656" s="1"/>
      <c r="M1656" s="1"/>
      <c r="N1656" s="1"/>
      <c r="O1656" s="1"/>
      <c r="P1656" s="1"/>
      <c r="Q1656" s="6"/>
    </row>
    <row r="1657" spans="1:17" x14ac:dyDescent="0.25">
      <c r="A1657" s="4"/>
      <c r="B1657" s="1"/>
      <c r="C1657" s="1"/>
      <c r="D1657" s="1"/>
      <c r="E1657" s="1"/>
      <c r="F1657" s="1"/>
      <c r="G1657" s="1"/>
      <c r="H1657" s="1"/>
      <c r="I1657" s="1"/>
      <c r="J1657" s="1"/>
      <c r="K1657" s="1"/>
      <c r="L1657" s="1"/>
      <c r="M1657" s="1"/>
      <c r="N1657" s="1"/>
      <c r="O1657" s="1"/>
      <c r="P1657" s="1"/>
      <c r="Q1657" s="6"/>
    </row>
    <row r="1658" spans="1:17" x14ac:dyDescent="0.25">
      <c r="A1658" s="4"/>
      <c r="B1658" s="1"/>
      <c r="C1658" s="1"/>
      <c r="D1658" s="1"/>
      <c r="E1658" s="1"/>
      <c r="F1658" s="1"/>
      <c r="G1658" s="1"/>
      <c r="H1658" s="1"/>
      <c r="I1658" s="1"/>
      <c r="J1658" s="1"/>
      <c r="K1658" s="1"/>
      <c r="L1658" s="1"/>
      <c r="M1658" s="1"/>
      <c r="N1658" s="1"/>
      <c r="O1658" s="1"/>
      <c r="P1658" s="1"/>
      <c r="Q1658" s="6"/>
    </row>
    <row r="1659" spans="1:17" x14ac:dyDescent="0.25">
      <c r="A1659" s="4"/>
      <c r="B1659" s="1"/>
      <c r="C1659" s="1"/>
      <c r="D1659" s="1"/>
      <c r="E1659" s="1"/>
      <c r="F1659" s="1"/>
      <c r="G1659" s="1"/>
      <c r="H1659" s="1"/>
      <c r="I1659" s="1"/>
      <c r="J1659" s="1"/>
      <c r="K1659" s="1"/>
      <c r="L1659" s="1"/>
      <c r="M1659" s="1"/>
      <c r="N1659" s="1"/>
      <c r="O1659" s="1"/>
      <c r="P1659" s="1"/>
      <c r="Q1659" s="6"/>
    </row>
    <row r="1660" spans="1:17" x14ac:dyDescent="0.25">
      <c r="A1660" s="4"/>
      <c r="B1660" s="1"/>
      <c r="C1660" s="1"/>
      <c r="D1660" s="1"/>
      <c r="E1660" s="1"/>
      <c r="F1660" s="1"/>
      <c r="G1660" s="1"/>
      <c r="H1660" s="1"/>
      <c r="I1660" s="1"/>
      <c r="J1660" s="1"/>
      <c r="K1660" s="1"/>
      <c r="L1660" s="1"/>
      <c r="M1660" s="1"/>
      <c r="N1660" s="1"/>
      <c r="O1660" s="1"/>
      <c r="P1660" s="1"/>
      <c r="Q1660" s="6"/>
    </row>
    <row r="1661" spans="1:17" x14ac:dyDescent="0.25">
      <c r="A1661" s="4"/>
      <c r="B1661" s="1"/>
      <c r="C1661" s="1"/>
      <c r="D1661" s="1"/>
      <c r="E1661" s="1"/>
      <c r="F1661" s="1"/>
      <c r="G1661" s="1"/>
      <c r="H1661" s="1"/>
      <c r="I1661" s="1"/>
      <c r="J1661" s="1"/>
      <c r="K1661" s="1"/>
      <c r="L1661" s="1"/>
      <c r="M1661" s="1"/>
      <c r="N1661" s="1"/>
      <c r="O1661" s="1"/>
      <c r="P1661" s="1"/>
      <c r="Q1661" s="6"/>
    </row>
    <row r="1662" spans="1:17" x14ac:dyDescent="0.25">
      <c r="A1662" s="4"/>
      <c r="B1662" s="1"/>
      <c r="C1662" s="1"/>
      <c r="D1662" s="1"/>
      <c r="E1662" s="1"/>
      <c r="F1662" s="1"/>
      <c r="G1662" s="1"/>
      <c r="H1662" s="1"/>
      <c r="I1662" s="1"/>
      <c r="J1662" s="1"/>
      <c r="K1662" s="1"/>
      <c r="L1662" s="1"/>
      <c r="M1662" s="1"/>
      <c r="N1662" s="1"/>
      <c r="O1662" s="1"/>
      <c r="P1662" s="1"/>
      <c r="Q1662" s="6"/>
    </row>
    <row r="1663" spans="1:17" x14ac:dyDescent="0.25">
      <c r="A1663" s="4"/>
      <c r="B1663" s="1"/>
      <c r="C1663" s="1"/>
      <c r="D1663" s="1"/>
      <c r="E1663" s="1"/>
      <c r="F1663" s="1"/>
      <c r="G1663" s="1"/>
      <c r="H1663" s="1"/>
      <c r="I1663" s="1"/>
      <c r="J1663" s="1"/>
      <c r="K1663" s="1"/>
      <c r="L1663" s="1"/>
      <c r="M1663" s="1"/>
      <c r="N1663" s="1"/>
      <c r="O1663" s="1"/>
      <c r="P1663" s="1"/>
      <c r="Q1663" s="6"/>
    </row>
    <row r="1664" spans="1:17" x14ac:dyDescent="0.25">
      <c r="A1664" s="4"/>
      <c r="B1664" s="1"/>
      <c r="C1664" s="1"/>
      <c r="D1664" s="1"/>
      <c r="E1664" s="1"/>
      <c r="F1664" s="1"/>
      <c r="G1664" s="1"/>
      <c r="H1664" s="1"/>
      <c r="I1664" s="1"/>
      <c r="J1664" s="1"/>
      <c r="K1664" s="1"/>
      <c r="L1664" s="1"/>
      <c r="M1664" s="1"/>
      <c r="N1664" s="1"/>
      <c r="O1664" s="1"/>
      <c r="P1664" s="1"/>
      <c r="Q1664" s="6"/>
    </row>
    <row r="1665" spans="1:17" x14ac:dyDescent="0.25">
      <c r="A1665" s="4"/>
      <c r="B1665" s="1"/>
      <c r="C1665" s="1"/>
      <c r="D1665" s="1"/>
      <c r="E1665" s="1"/>
      <c r="F1665" s="1"/>
      <c r="G1665" s="1"/>
      <c r="H1665" s="1"/>
      <c r="I1665" s="1"/>
      <c r="J1665" s="1"/>
      <c r="K1665" s="1"/>
      <c r="L1665" s="1"/>
      <c r="M1665" s="1"/>
      <c r="N1665" s="1"/>
      <c r="O1665" s="1"/>
      <c r="P1665" s="1"/>
      <c r="Q1665" s="6"/>
    </row>
    <row r="1666" spans="1:17" x14ac:dyDescent="0.25">
      <c r="A1666" s="4"/>
      <c r="B1666" s="1"/>
      <c r="C1666" s="1"/>
      <c r="D1666" s="1"/>
      <c r="E1666" s="1"/>
      <c r="F1666" s="1"/>
      <c r="G1666" s="1"/>
      <c r="H1666" s="1"/>
      <c r="I1666" s="1"/>
      <c r="J1666" s="1"/>
      <c r="K1666" s="1"/>
      <c r="L1666" s="1"/>
      <c r="M1666" s="1"/>
      <c r="N1666" s="1"/>
      <c r="O1666" s="1"/>
      <c r="P1666" s="1"/>
      <c r="Q1666" s="6"/>
    </row>
    <row r="1667" spans="1:17" x14ac:dyDescent="0.25">
      <c r="A1667" s="4"/>
      <c r="B1667" s="1"/>
      <c r="C1667" s="1"/>
      <c r="D1667" s="1"/>
      <c r="E1667" s="1"/>
      <c r="F1667" s="1"/>
      <c r="G1667" s="1"/>
      <c r="H1667" s="1"/>
      <c r="I1667" s="1"/>
      <c r="J1667" s="1"/>
      <c r="K1667" s="1"/>
      <c r="L1667" s="1"/>
      <c r="M1667" s="1"/>
      <c r="N1667" s="1"/>
      <c r="O1667" s="1"/>
      <c r="P1667" s="1"/>
      <c r="Q1667" s="6"/>
    </row>
    <row r="1668" spans="1:17" x14ac:dyDescent="0.25">
      <c r="A1668" s="4"/>
      <c r="B1668" s="1"/>
      <c r="C1668" s="1"/>
      <c r="D1668" s="1"/>
      <c r="E1668" s="1"/>
      <c r="F1668" s="1"/>
      <c r="G1668" s="1"/>
      <c r="H1668" s="1"/>
      <c r="I1668" s="1"/>
      <c r="J1668" s="1"/>
      <c r="K1668" s="1"/>
      <c r="L1668" s="1"/>
      <c r="M1668" s="1"/>
      <c r="N1668" s="1"/>
      <c r="O1668" s="1"/>
      <c r="P1668" s="1"/>
      <c r="Q1668" s="6"/>
    </row>
    <row r="1669" spans="1:17" x14ac:dyDescent="0.25">
      <c r="A1669" s="4"/>
      <c r="B1669" s="1"/>
      <c r="C1669" s="1"/>
      <c r="D1669" s="1"/>
      <c r="E1669" s="1"/>
      <c r="F1669" s="1"/>
      <c r="G1669" s="1"/>
      <c r="H1669" s="1"/>
      <c r="I1669" s="1"/>
      <c r="J1669" s="1"/>
      <c r="K1669" s="1"/>
      <c r="L1669" s="1"/>
      <c r="M1669" s="1"/>
      <c r="N1669" s="1"/>
      <c r="O1669" s="1"/>
      <c r="P1669" s="1"/>
      <c r="Q1669" s="6"/>
    </row>
    <row r="1670" spans="1:17" x14ac:dyDescent="0.25">
      <c r="A1670" s="4"/>
      <c r="B1670" s="1"/>
      <c r="C1670" s="1"/>
      <c r="D1670" s="1"/>
      <c r="E1670" s="1"/>
      <c r="F1670" s="1"/>
      <c r="G1670" s="1"/>
      <c r="H1670" s="1"/>
      <c r="I1670" s="1"/>
      <c r="J1670" s="1"/>
      <c r="K1670" s="1"/>
      <c r="L1670" s="1"/>
      <c r="M1670" s="1"/>
      <c r="N1670" s="1"/>
      <c r="O1670" s="1"/>
      <c r="P1670" s="1"/>
      <c r="Q1670" s="6"/>
    </row>
    <row r="1671" spans="1:17" x14ac:dyDescent="0.25">
      <c r="A1671" s="4"/>
      <c r="B1671" s="1"/>
      <c r="C1671" s="1"/>
      <c r="D1671" s="1"/>
      <c r="E1671" s="1"/>
      <c r="F1671" s="1"/>
      <c r="G1671" s="1"/>
      <c r="H1671" s="1"/>
      <c r="I1671" s="1"/>
      <c r="J1671" s="1"/>
      <c r="K1671" s="1"/>
      <c r="L1671" s="1"/>
      <c r="M1671" s="1"/>
      <c r="N1671" s="1"/>
      <c r="O1671" s="1"/>
      <c r="P1671" s="1"/>
      <c r="Q1671" s="6"/>
    </row>
    <row r="1672" spans="1:17" x14ac:dyDescent="0.25">
      <c r="A1672" s="4"/>
      <c r="B1672" s="1"/>
      <c r="C1672" s="1"/>
      <c r="D1672" s="1"/>
      <c r="E1672" s="1"/>
      <c r="F1672" s="1"/>
      <c r="G1672" s="1"/>
      <c r="H1672" s="1"/>
      <c r="I1672" s="1"/>
      <c r="J1672" s="1"/>
      <c r="K1672" s="1"/>
      <c r="L1672" s="1"/>
      <c r="M1672" s="1"/>
      <c r="N1672" s="1"/>
      <c r="O1672" s="1"/>
      <c r="P1672" s="1"/>
      <c r="Q1672" s="6"/>
    </row>
    <row r="1673" spans="1:17" x14ac:dyDescent="0.25">
      <c r="A1673" s="4"/>
      <c r="B1673" s="1"/>
      <c r="C1673" s="1"/>
      <c r="D1673" s="1"/>
      <c r="E1673" s="1"/>
      <c r="F1673" s="1"/>
      <c r="G1673" s="1"/>
      <c r="H1673" s="1"/>
      <c r="I1673" s="1"/>
      <c r="J1673" s="1"/>
      <c r="K1673" s="1"/>
      <c r="L1673" s="1"/>
      <c r="M1673" s="1"/>
      <c r="N1673" s="1"/>
      <c r="O1673" s="1"/>
      <c r="P1673" s="1"/>
      <c r="Q1673" s="6"/>
    </row>
    <row r="1674" spans="1:17" x14ac:dyDescent="0.25">
      <c r="A1674" s="4"/>
      <c r="B1674" s="1"/>
      <c r="C1674" s="1"/>
      <c r="D1674" s="1"/>
      <c r="E1674" s="1"/>
      <c r="F1674" s="1"/>
      <c r="G1674" s="1"/>
      <c r="H1674" s="1"/>
      <c r="I1674" s="1"/>
      <c r="J1674" s="1"/>
      <c r="K1674" s="1"/>
      <c r="L1674" s="1"/>
      <c r="M1674" s="1"/>
      <c r="N1674" s="1"/>
      <c r="O1674" s="1"/>
      <c r="P1674" s="1"/>
      <c r="Q1674" s="6"/>
    </row>
    <row r="1675" spans="1:17" x14ac:dyDescent="0.25">
      <c r="A1675" s="4"/>
      <c r="B1675" s="1"/>
      <c r="C1675" s="1"/>
      <c r="D1675" s="1"/>
      <c r="E1675" s="1"/>
      <c r="F1675" s="1"/>
      <c r="G1675" s="1"/>
      <c r="H1675" s="1"/>
      <c r="I1675" s="1"/>
      <c r="J1675" s="1"/>
      <c r="K1675" s="1"/>
      <c r="L1675" s="1"/>
      <c r="M1675" s="1"/>
      <c r="N1675" s="1"/>
      <c r="O1675" s="1"/>
      <c r="P1675" s="1"/>
      <c r="Q1675" s="6"/>
    </row>
    <row r="1676" spans="1:17" x14ac:dyDescent="0.25">
      <c r="A1676" s="4"/>
      <c r="B1676" s="1"/>
      <c r="C1676" s="1"/>
      <c r="D1676" s="1"/>
      <c r="E1676" s="1"/>
      <c r="F1676" s="1"/>
      <c r="G1676" s="1"/>
      <c r="H1676" s="1"/>
      <c r="I1676" s="1"/>
      <c r="J1676" s="1"/>
      <c r="K1676" s="1"/>
      <c r="L1676" s="1"/>
      <c r="M1676" s="1"/>
      <c r="N1676" s="1"/>
      <c r="O1676" s="1"/>
      <c r="P1676" s="1"/>
      <c r="Q1676" s="6"/>
    </row>
    <row r="1677" spans="1:17" x14ac:dyDescent="0.25">
      <c r="A1677" s="4"/>
      <c r="B1677" s="1"/>
      <c r="C1677" s="1"/>
      <c r="D1677" s="1"/>
      <c r="E1677" s="1"/>
      <c r="F1677" s="1"/>
      <c r="G1677" s="1"/>
      <c r="H1677" s="1"/>
      <c r="I1677" s="1"/>
      <c r="J1677" s="1"/>
      <c r="K1677" s="1"/>
      <c r="L1677" s="1"/>
      <c r="M1677" s="1"/>
      <c r="N1677" s="1"/>
      <c r="O1677" s="1"/>
      <c r="P1677" s="1"/>
      <c r="Q1677" s="6"/>
    </row>
    <row r="1678" spans="1:17" x14ac:dyDescent="0.25">
      <c r="A1678" s="4"/>
      <c r="B1678" s="1"/>
      <c r="C1678" s="1"/>
      <c r="D1678" s="1"/>
      <c r="E1678" s="1"/>
      <c r="F1678" s="1"/>
      <c r="G1678" s="1"/>
      <c r="H1678" s="1"/>
      <c r="I1678" s="1"/>
      <c r="J1678" s="1"/>
      <c r="K1678" s="1"/>
      <c r="L1678" s="1"/>
      <c r="M1678" s="1"/>
      <c r="N1678" s="1"/>
      <c r="O1678" s="1"/>
      <c r="P1678" s="1"/>
      <c r="Q1678" s="6"/>
    </row>
    <row r="1679" spans="1:17" x14ac:dyDescent="0.25">
      <c r="A1679" s="4"/>
      <c r="B1679" s="1"/>
      <c r="C1679" s="1"/>
      <c r="D1679" s="1"/>
      <c r="E1679" s="1"/>
      <c r="F1679" s="1"/>
      <c r="G1679" s="1"/>
      <c r="H1679" s="1"/>
      <c r="I1679" s="1"/>
      <c r="J1679" s="1"/>
      <c r="K1679" s="1"/>
      <c r="L1679" s="1"/>
      <c r="M1679" s="1"/>
      <c r="N1679" s="1"/>
      <c r="O1679" s="1"/>
      <c r="P1679" s="1"/>
      <c r="Q1679" s="6"/>
    </row>
    <row r="1680" spans="1:17" x14ac:dyDescent="0.25">
      <c r="A1680" s="4"/>
      <c r="B1680" s="1"/>
      <c r="C1680" s="1"/>
      <c r="D1680" s="1"/>
      <c r="E1680" s="1"/>
      <c r="F1680" s="1"/>
      <c r="G1680" s="1"/>
      <c r="H1680" s="1"/>
      <c r="I1680" s="1"/>
      <c r="J1680" s="1"/>
      <c r="K1680" s="1"/>
      <c r="L1680" s="1"/>
      <c r="M1680" s="1"/>
      <c r="N1680" s="1"/>
      <c r="O1680" s="1"/>
      <c r="P1680" s="1"/>
      <c r="Q1680" s="6"/>
    </row>
    <row r="1681" spans="1:17" x14ac:dyDescent="0.25">
      <c r="A1681" s="4"/>
      <c r="B1681" s="1"/>
      <c r="C1681" s="1"/>
      <c r="D1681" s="1"/>
      <c r="E1681" s="1"/>
      <c r="F1681" s="1"/>
      <c r="G1681" s="1"/>
      <c r="H1681" s="1"/>
      <c r="I1681" s="1"/>
      <c r="J1681" s="1"/>
      <c r="K1681" s="1"/>
      <c r="L1681" s="1"/>
      <c r="M1681" s="1"/>
      <c r="N1681" s="1"/>
      <c r="O1681" s="1"/>
      <c r="P1681" s="1"/>
      <c r="Q1681" s="6"/>
    </row>
    <row r="1682" spans="1:17" x14ac:dyDescent="0.25">
      <c r="A1682" s="4"/>
      <c r="B1682" s="1"/>
      <c r="C1682" s="1"/>
      <c r="D1682" s="1"/>
      <c r="E1682" s="1"/>
      <c r="F1682" s="1"/>
      <c r="G1682" s="1"/>
      <c r="H1682" s="1"/>
      <c r="I1682" s="1"/>
      <c r="J1682" s="1"/>
      <c r="K1682" s="1"/>
      <c r="L1682" s="1"/>
      <c r="M1682" s="1"/>
      <c r="N1682" s="1"/>
      <c r="O1682" s="1"/>
      <c r="P1682" s="1"/>
      <c r="Q1682" s="6"/>
    </row>
    <row r="1683" spans="1:17" x14ac:dyDescent="0.25">
      <c r="A1683" s="4"/>
      <c r="B1683" s="1"/>
      <c r="C1683" s="1"/>
      <c r="D1683" s="1"/>
      <c r="E1683" s="1"/>
      <c r="F1683" s="1"/>
      <c r="G1683" s="1"/>
      <c r="H1683" s="1"/>
      <c r="I1683" s="1"/>
      <c r="J1683" s="1"/>
      <c r="K1683" s="1"/>
      <c r="L1683" s="1"/>
      <c r="M1683" s="1"/>
      <c r="N1683" s="1"/>
      <c r="O1683" s="1"/>
      <c r="P1683" s="1"/>
      <c r="Q1683" s="6"/>
    </row>
    <row r="1684" spans="1:17" x14ac:dyDescent="0.25">
      <c r="A1684" s="4"/>
      <c r="B1684" s="1"/>
      <c r="C1684" s="1"/>
      <c r="D1684" s="1"/>
      <c r="E1684" s="1"/>
      <c r="F1684" s="1"/>
      <c r="G1684" s="1"/>
      <c r="H1684" s="1"/>
      <c r="I1684" s="1"/>
      <c r="J1684" s="1"/>
      <c r="K1684" s="1"/>
      <c r="L1684" s="1"/>
      <c r="M1684" s="1"/>
      <c r="N1684" s="1"/>
      <c r="O1684" s="1"/>
      <c r="P1684" s="1"/>
      <c r="Q1684" s="6"/>
    </row>
    <row r="1685" spans="1:17" x14ac:dyDescent="0.25">
      <c r="A1685" s="4"/>
      <c r="B1685" s="1"/>
      <c r="C1685" s="1"/>
      <c r="D1685" s="1"/>
      <c r="E1685" s="1"/>
      <c r="F1685" s="1"/>
      <c r="G1685" s="1"/>
      <c r="H1685" s="1"/>
      <c r="I1685" s="1"/>
      <c r="J1685" s="1"/>
      <c r="K1685" s="1"/>
      <c r="L1685" s="1"/>
      <c r="M1685" s="1"/>
      <c r="N1685" s="1"/>
      <c r="O1685" s="1"/>
      <c r="P1685" s="1"/>
      <c r="Q1685" s="6"/>
    </row>
    <row r="1686" spans="1:17" x14ac:dyDescent="0.25">
      <c r="A1686" s="4"/>
      <c r="B1686" s="1"/>
      <c r="C1686" s="1"/>
      <c r="D1686" s="1"/>
      <c r="E1686" s="1"/>
      <c r="F1686" s="1"/>
      <c r="G1686" s="1"/>
      <c r="H1686" s="1"/>
      <c r="I1686" s="1"/>
      <c r="J1686" s="1"/>
      <c r="K1686" s="1"/>
      <c r="L1686" s="1"/>
      <c r="M1686" s="1"/>
      <c r="N1686" s="1"/>
      <c r="O1686" s="1"/>
      <c r="P1686" s="1"/>
      <c r="Q1686" s="6"/>
    </row>
    <row r="1687" spans="1:17" x14ac:dyDescent="0.25">
      <c r="A1687" s="4"/>
      <c r="B1687" s="1"/>
      <c r="C1687" s="1"/>
      <c r="D1687" s="1"/>
      <c r="E1687" s="1"/>
      <c r="F1687" s="1"/>
      <c r="G1687" s="1"/>
      <c r="H1687" s="1"/>
      <c r="I1687" s="1"/>
      <c r="J1687" s="1"/>
      <c r="K1687" s="1"/>
      <c r="L1687" s="1"/>
      <c r="M1687" s="1"/>
      <c r="N1687" s="1"/>
      <c r="O1687" s="1"/>
      <c r="P1687" s="1"/>
      <c r="Q1687" s="6"/>
    </row>
    <row r="1688" spans="1:17" x14ac:dyDescent="0.25">
      <c r="A1688" s="4"/>
      <c r="B1688" s="1"/>
      <c r="C1688" s="1"/>
      <c r="D1688" s="1"/>
      <c r="E1688" s="1"/>
      <c r="F1688" s="1"/>
      <c r="G1688" s="1"/>
      <c r="H1688" s="1"/>
      <c r="I1688" s="1"/>
      <c r="J1688" s="1"/>
      <c r="K1688" s="1"/>
      <c r="L1688" s="1"/>
      <c r="M1688" s="1"/>
      <c r="N1688" s="1"/>
      <c r="O1688" s="1"/>
      <c r="P1688" s="1"/>
      <c r="Q1688" s="6"/>
    </row>
    <row r="1689" spans="1:17" x14ac:dyDescent="0.25">
      <c r="A1689" s="4"/>
      <c r="B1689" s="1"/>
      <c r="C1689" s="1"/>
      <c r="D1689" s="1"/>
      <c r="E1689" s="1"/>
      <c r="F1689" s="1"/>
      <c r="G1689" s="1"/>
      <c r="H1689" s="1"/>
      <c r="I1689" s="1"/>
      <c r="J1689" s="1"/>
      <c r="K1689" s="1"/>
      <c r="L1689" s="1"/>
      <c r="M1689" s="1"/>
      <c r="N1689" s="1"/>
      <c r="O1689" s="1"/>
      <c r="P1689" s="1"/>
      <c r="Q1689" s="6"/>
    </row>
    <row r="1690" spans="1:17" x14ac:dyDescent="0.25">
      <c r="A1690" s="4"/>
      <c r="B1690" s="1"/>
      <c r="C1690" s="1"/>
      <c r="D1690" s="1"/>
      <c r="E1690" s="1"/>
      <c r="F1690" s="1"/>
      <c r="G1690" s="1"/>
      <c r="H1690" s="1"/>
      <c r="I1690" s="1"/>
      <c r="J1690" s="1"/>
      <c r="K1690" s="1"/>
      <c r="L1690" s="1"/>
      <c r="M1690" s="1"/>
      <c r="N1690" s="1"/>
      <c r="O1690" s="1"/>
      <c r="P1690" s="1"/>
      <c r="Q1690" s="6"/>
    </row>
    <row r="1691" spans="1:17" x14ac:dyDescent="0.25">
      <c r="A1691" s="4"/>
      <c r="B1691" s="1"/>
      <c r="C1691" s="1"/>
      <c r="D1691" s="1"/>
      <c r="E1691" s="1"/>
      <c r="F1691" s="1"/>
      <c r="G1691" s="1"/>
      <c r="H1691" s="1"/>
      <c r="I1691" s="1"/>
      <c r="J1691" s="1"/>
      <c r="K1691" s="1"/>
      <c r="L1691" s="1"/>
      <c r="M1691" s="1"/>
      <c r="N1691" s="1"/>
      <c r="O1691" s="1"/>
      <c r="P1691" s="1"/>
      <c r="Q1691" s="6"/>
    </row>
    <row r="1692" spans="1:17" x14ac:dyDescent="0.25">
      <c r="A1692" s="4"/>
      <c r="B1692" s="1"/>
      <c r="C1692" s="1"/>
      <c r="D1692" s="1"/>
      <c r="E1692" s="1"/>
      <c r="F1692" s="1"/>
      <c r="G1692" s="1"/>
      <c r="H1692" s="1"/>
      <c r="I1692" s="1"/>
      <c r="J1692" s="1"/>
      <c r="K1692" s="1"/>
      <c r="L1692" s="1"/>
      <c r="M1692" s="1"/>
      <c r="N1692" s="1"/>
      <c r="O1692" s="1"/>
      <c r="P1692" s="1"/>
      <c r="Q1692" s="6"/>
    </row>
    <row r="1693" spans="1:17" x14ac:dyDescent="0.25">
      <c r="A1693" s="4"/>
      <c r="B1693" s="1"/>
      <c r="C1693" s="1"/>
      <c r="D1693" s="1"/>
      <c r="E1693" s="1"/>
      <c r="F1693" s="1"/>
      <c r="G1693" s="1"/>
      <c r="H1693" s="1"/>
      <c r="I1693" s="1"/>
      <c r="J1693" s="1"/>
      <c r="K1693" s="1"/>
      <c r="L1693" s="1"/>
      <c r="M1693" s="1"/>
      <c r="N1693" s="1"/>
      <c r="O1693" s="1"/>
      <c r="P1693" s="1"/>
      <c r="Q1693" s="6"/>
    </row>
    <row r="1694" spans="1:17" x14ac:dyDescent="0.25">
      <c r="A1694" s="4"/>
      <c r="B1694" s="1"/>
      <c r="C1694" s="1"/>
      <c r="D1694" s="1"/>
      <c r="E1694" s="1"/>
      <c r="F1694" s="1"/>
      <c r="G1694" s="1"/>
      <c r="H1694" s="1"/>
      <c r="I1694" s="1"/>
      <c r="J1694" s="1"/>
      <c r="K1694" s="1"/>
      <c r="L1694" s="1"/>
      <c r="M1694" s="1"/>
      <c r="N1694" s="1"/>
      <c r="O1694" s="1"/>
      <c r="P1694" s="1"/>
      <c r="Q1694" s="6"/>
    </row>
    <row r="1695" spans="1:17" x14ac:dyDescent="0.25">
      <c r="A1695" s="4"/>
      <c r="B1695" s="1"/>
      <c r="C1695" s="1"/>
      <c r="D1695" s="1"/>
      <c r="E1695" s="1"/>
      <c r="F1695" s="1"/>
      <c r="G1695" s="1"/>
      <c r="H1695" s="1"/>
      <c r="I1695" s="1"/>
      <c r="J1695" s="1"/>
      <c r="K1695" s="1"/>
      <c r="L1695" s="1"/>
      <c r="M1695" s="1"/>
      <c r="N1695" s="1"/>
      <c r="O1695" s="1"/>
      <c r="P1695" s="1"/>
      <c r="Q1695" s="6"/>
    </row>
    <row r="1696" spans="1:17" x14ac:dyDescent="0.25">
      <c r="A1696" s="4"/>
      <c r="B1696" s="1"/>
      <c r="C1696" s="1"/>
      <c r="D1696" s="1"/>
      <c r="E1696" s="1"/>
      <c r="F1696" s="1"/>
      <c r="G1696" s="1"/>
      <c r="H1696" s="1"/>
      <c r="I1696" s="1"/>
      <c r="J1696" s="1"/>
      <c r="K1696" s="1"/>
      <c r="L1696" s="1"/>
      <c r="M1696" s="1"/>
      <c r="N1696" s="1"/>
      <c r="O1696" s="1"/>
      <c r="P1696" s="1"/>
      <c r="Q1696" s="6"/>
    </row>
    <row r="1697" spans="1:17" x14ac:dyDescent="0.25">
      <c r="A1697" s="4"/>
      <c r="B1697" s="1"/>
      <c r="C1697" s="1"/>
      <c r="D1697" s="1"/>
      <c r="E1697" s="1"/>
      <c r="F1697" s="1"/>
      <c r="G1697" s="1"/>
      <c r="H1697" s="1"/>
      <c r="I1697" s="1"/>
      <c r="J1697" s="1"/>
      <c r="K1697" s="1"/>
      <c r="L1697" s="1"/>
      <c r="M1697" s="1"/>
      <c r="N1697" s="1"/>
      <c r="O1697" s="1"/>
      <c r="P1697" s="1"/>
      <c r="Q1697" s="6"/>
    </row>
    <row r="1698" spans="1:17" x14ac:dyDescent="0.25">
      <c r="A1698" s="4"/>
      <c r="B1698" s="1"/>
      <c r="C1698" s="1"/>
      <c r="D1698" s="1"/>
      <c r="E1698" s="1"/>
      <c r="F1698" s="1"/>
      <c r="G1698" s="1"/>
      <c r="H1698" s="1"/>
      <c r="I1698" s="1"/>
      <c r="J1698" s="1"/>
      <c r="K1698" s="1"/>
      <c r="L1698" s="1"/>
      <c r="M1698" s="1"/>
      <c r="N1698" s="1"/>
      <c r="O1698" s="1"/>
      <c r="P1698" s="1"/>
      <c r="Q1698" s="6"/>
    </row>
    <row r="1699" spans="1:17" x14ac:dyDescent="0.25">
      <c r="A1699" s="4"/>
      <c r="B1699" s="1"/>
      <c r="C1699" s="1"/>
      <c r="D1699" s="1"/>
      <c r="E1699" s="1"/>
      <c r="F1699" s="1"/>
      <c r="G1699" s="1"/>
      <c r="H1699" s="1"/>
      <c r="I1699" s="1"/>
      <c r="J1699" s="1"/>
      <c r="K1699" s="1"/>
      <c r="L1699" s="1"/>
      <c r="M1699" s="1"/>
      <c r="N1699" s="1"/>
      <c r="O1699" s="1"/>
      <c r="P1699" s="1"/>
      <c r="Q1699" s="6"/>
    </row>
    <row r="1700" spans="1:17" x14ac:dyDescent="0.25">
      <c r="A1700" s="4"/>
      <c r="B1700" s="1"/>
      <c r="C1700" s="1"/>
      <c r="D1700" s="1"/>
      <c r="E1700" s="1"/>
      <c r="F1700" s="1"/>
      <c r="G1700" s="1"/>
      <c r="H1700" s="1"/>
      <c r="I1700" s="1"/>
      <c r="J1700" s="1"/>
      <c r="K1700" s="1"/>
      <c r="L1700" s="1"/>
      <c r="M1700" s="1"/>
      <c r="N1700" s="1"/>
      <c r="O1700" s="1"/>
      <c r="P1700" s="1"/>
      <c r="Q1700" s="6"/>
    </row>
    <row r="1701" spans="1:17" x14ac:dyDescent="0.25">
      <c r="A1701" s="4"/>
      <c r="B1701" s="1"/>
      <c r="C1701" s="1"/>
      <c r="D1701" s="1"/>
      <c r="E1701" s="1"/>
      <c r="F1701" s="1"/>
      <c r="G1701" s="1"/>
      <c r="H1701" s="1"/>
      <c r="I1701" s="1"/>
      <c r="J1701" s="1"/>
      <c r="K1701" s="1"/>
      <c r="L1701" s="1"/>
      <c r="M1701" s="1"/>
      <c r="N1701" s="1"/>
      <c r="O1701" s="1"/>
      <c r="P1701" s="1"/>
      <c r="Q1701" s="6"/>
    </row>
    <row r="1702" spans="1:17" x14ac:dyDescent="0.25">
      <c r="A1702" s="4"/>
      <c r="B1702" s="1"/>
      <c r="C1702" s="1"/>
      <c r="D1702" s="1"/>
      <c r="E1702" s="1"/>
      <c r="F1702" s="1"/>
      <c r="G1702" s="1"/>
      <c r="H1702" s="1"/>
      <c r="I1702" s="1"/>
      <c r="J1702" s="1"/>
      <c r="K1702" s="1"/>
      <c r="L1702" s="1"/>
      <c r="M1702" s="1"/>
      <c r="N1702" s="1"/>
      <c r="O1702" s="1"/>
      <c r="P1702" s="1"/>
      <c r="Q1702" s="6"/>
    </row>
    <row r="1703" spans="1:17" x14ac:dyDescent="0.25">
      <c r="A1703" s="4"/>
      <c r="B1703" s="1"/>
      <c r="C1703" s="1"/>
      <c r="D1703" s="1"/>
      <c r="E1703" s="1"/>
      <c r="F1703" s="1"/>
      <c r="G1703" s="1"/>
      <c r="H1703" s="1"/>
      <c r="I1703" s="1"/>
      <c r="J1703" s="1"/>
      <c r="K1703" s="1"/>
      <c r="L1703" s="1"/>
      <c r="M1703" s="1"/>
      <c r="N1703" s="1"/>
      <c r="O1703" s="1"/>
      <c r="P1703" s="1"/>
      <c r="Q1703" s="6"/>
    </row>
    <row r="1704" spans="1:17" x14ac:dyDescent="0.25">
      <c r="A1704" s="4"/>
      <c r="B1704" s="1"/>
      <c r="C1704" s="1"/>
      <c r="D1704" s="1"/>
      <c r="E1704" s="1"/>
      <c r="F1704" s="1"/>
      <c r="G1704" s="1"/>
      <c r="H1704" s="1"/>
      <c r="I1704" s="1"/>
      <c r="J1704" s="1"/>
      <c r="K1704" s="1"/>
      <c r="L1704" s="1"/>
      <c r="M1704" s="1"/>
      <c r="N1704" s="1"/>
      <c r="O1704" s="1"/>
      <c r="P1704" s="1"/>
      <c r="Q1704" s="6"/>
    </row>
    <row r="1705" spans="1:17" x14ac:dyDescent="0.25">
      <c r="A1705" s="4"/>
      <c r="B1705" s="1"/>
      <c r="C1705" s="1"/>
      <c r="D1705" s="1"/>
      <c r="E1705" s="1"/>
      <c r="F1705" s="1"/>
      <c r="G1705" s="1"/>
      <c r="H1705" s="1"/>
      <c r="I1705" s="1"/>
      <c r="J1705" s="1"/>
      <c r="K1705" s="1"/>
      <c r="L1705" s="1"/>
      <c r="M1705" s="1"/>
      <c r="N1705" s="1"/>
      <c r="O1705" s="1"/>
      <c r="P1705" s="1"/>
      <c r="Q1705" s="6"/>
    </row>
    <row r="1706" spans="1:17" x14ac:dyDescent="0.25">
      <c r="A1706" s="4"/>
      <c r="B1706" s="1"/>
      <c r="C1706" s="1"/>
      <c r="D1706" s="1"/>
      <c r="E1706" s="1"/>
      <c r="F1706" s="1"/>
      <c r="G1706" s="1"/>
      <c r="H1706" s="1"/>
      <c r="I1706" s="1"/>
      <c r="J1706" s="1"/>
      <c r="K1706" s="1"/>
      <c r="L1706" s="1"/>
      <c r="M1706" s="1"/>
      <c r="N1706" s="1"/>
      <c r="O1706" s="1"/>
      <c r="P1706" s="1"/>
      <c r="Q1706" s="6"/>
    </row>
    <row r="1707" spans="1:17" x14ac:dyDescent="0.25">
      <c r="A1707" s="4"/>
      <c r="B1707" s="1"/>
      <c r="C1707" s="1"/>
      <c r="D1707" s="1"/>
      <c r="E1707" s="1"/>
      <c r="F1707" s="1"/>
      <c r="G1707" s="1"/>
      <c r="H1707" s="1"/>
      <c r="I1707" s="1"/>
      <c r="J1707" s="1"/>
      <c r="K1707" s="1"/>
      <c r="L1707" s="1"/>
      <c r="M1707" s="1"/>
      <c r="N1707" s="1"/>
      <c r="O1707" s="1"/>
      <c r="P1707" s="1"/>
      <c r="Q1707" s="6"/>
    </row>
    <row r="1708" spans="1:17" x14ac:dyDescent="0.25">
      <c r="A1708" s="4"/>
      <c r="B1708" s="1"/>
      <c r="C1708" s="1"/>
      <c r="D1708" s="1"/>
      <c r="E1708" s="1"/>
      <c r="F1708" s="1"/>
      <c r="G1708" s="1"/>
      <c r="H1708" s="1"/>
      <c r="I1708" s="1"/>
      <c r="J1708" s="1"/>
      <c r="K1708" s="1"/>
      <c r="L1708" s="1"/>
      <c r="M1708" s="1"/>
      <c r="N1708" s="1"/>
      <c r="O1708" s="1"/>
      <c r="P1708" s="1"/>
      <c r="Q1708" s="6"/>
    </row>
    <row r="1709" spans="1:17" x14ac:dyDescent="0.25">
      <c r="A1709" s="4"/>
      <c r="B1709" s="1"/>
      <c r="C1709" s="1"/>
      <c r="D1709" s="1"/>
      <c r="E1709" s="1"/>
      <c r="F1709" s="1"/>
      <c r="G1709" s="1"/>
      <c r="H1709" s="1"/>
      <c r="I1709" s="1"/>
      <c r="J1709" s="1"/>
      <c r="K1709" s="1"/>
      <c r="L1709" s="1"/>
      <c r="M1709" s="1"/>
      <c r="N1709" s="1"/>
      <c r="O1709" s="1"/>
      <c r="P1709" s="1"/>
      <c r="Q1709" s="6"/>
    </row>
    <row r="1710" spans="1:17" x14ac:dyDescent="0.25">
      <c r="A1710" s="4"/>
      <c r="B1710" s="1"/>
      <c r="C1710" s="1"/>
      <c r="D1710" s="1"/>
      <c r="E1710" s="1"/>
      <c r="F1710" s="1"/>
      <c r="G1710" s="1"/>
      <c r="H1710" s="1"/>
      <c r="I1710" s="1"/>
      <c r="J1710" s="1"/>
      <c r="K1710" s="1"/>
      <c r="L1710" s="1"/>
      <c r="M1710" s="1"/>
      <c r="N1710" s="1"/>
      <c r="O1710" s="1"/>
      <c r="P1710" s="1"/>
      <c r="Q1710" s="6"/>
    </row>
    <row r="1711" spans="1:17" x14ac:dyDescent="0.25">
      <c r="A1711" s="4"/>
      <c r="B1711" s="1"/>
      <c r="C1711" s="1"/>
      <c r="D1711" s="1"/>
      <c r="E1711" s="1"/>
      <c r="F1711" s="1"/>
      <c r="G1711" s="1"/>
      <c r="H1711" s="1"/>
      <c r="I1711" s="1"/>
      <c r="J1711" s="1"/>
      <c r="K1711" s="1"/>
      <c r="L1711" s="1"/>
      <c r="M1711" s="1"/>
      <c r="N1711" s="1"/>
      <c r="O1711" s="1"/>
      <c r="P1711" s="1"/>
      <c r="Q1711" s="6"/>
    </row>
    <row r="1712" spans="1:17" x14ac:dyDescent="0.25">
      <c r="A1712" s="4"/>
      <c r="B1712" s="1"/>
      <c r="C1712" s="1"/>
      <c r="D1712" s="1"/>
      <c r="E1712" s="1"/>
      <c r="F1712" s="1"/>
      <c r="G1712" s="1"/>
      <c r="H1712" s="1"/>
      <c r="I1712" s="1"/>
      <c r="J1712" s="1"/>
      <c r="K1712" s="1"/>
      <c r="L1712" s="1"/>
      <c r="M1712" s="1"/>
      <c r="N1712" s="1"/>
      <c r="O1712" s="1"/>
      <c r="P1712" s="1"/>
      <c r="Q1712" s="6"/>
    </row>
    <row r="1713" spans="1:17" x14ac:dyDescent="0.25">
      <c r="A1713" s="4"/>
      <c r="B1713" s="1"/>
      <c r="C1713" s="1"/>
      <c r="D1713" s="1"/>
      <c r="E1713" s="1"/>
      <c r="F1713" s="1"/>
      <c r="G1713" s="1"/>
      <c r="H1713" s="1"/>
      <c r="I1713" s="1"/>
      <c r="J1713" s="1"/>
      <c r="K1713" s="1"/>
      <c r="L1713" s="1"/>
      <c r="M1713" s="1"/>
      <c r="N1713" s="1"/>
      <c r="O1713" s="1"/>
      <c r="P1713" s="1"/>
      <c r="Q1713" s="6"/>
    </row>
    <row r="1714" spans="1:17" x14ac:dyDescent="0.25">
      <c r="A1714" s="4"/>
      <c r="B1714" s="1"/>
      <c r="C1714" s="1"/>
      <c r="D1714" s="1"/>
      <c r="E1714" s="1"/>
      <c r="F1714" s="1"/>
      <c r="G1714" s="1"/>
      <c r="H1714" s="1"/>
      <c r="I1714" s="1"/>
      <c r="J1714" s="1"/>
      <c r="K1714" s="1"/>
      <c r="L1714" s="1"/>
      <c r="M1714" s="1"/>
      <c r="N1714" s="1"/>
      <c r="O1714" s="1"/>
      <c r="P1714" s="1"/>
      <c r="Q1714" s="6"/>
    </row>
    <row r="1715" spans="1:17" x14ac:dyDescent="0.25">
      <c r="A1715" s="4"/>
      <c r="B1715" s="1"/>
      <c r="C1715" s="1"/>
      <c r="D1715" s="1"/>
      <c r="E1715" s="1"/>
      <c r="F1715" s="1"/>
      <c r="G1715" s="1"/>
      <c r="H1715" s="1"/>
      <c r="I1715" s="1"/>
      <c r="J1715" s="1"/>
      <c r="K1715" s="1"/>
      <c r="L1715" s="1"/>
      <c r="M1715" s="1"/>
      <c r="N1715" s="1"/>
      <c r="O1715" s="1"/>
      <c r="P1715" s="1"/>
      <c r="Q1715" s="6"/>
    </row>
    <row r="1716" spans="1:17" x14ac:dyDescent="0.25">
      <c r="A1716" s="4"/>
      <c r="B1716" s="1"/>
      <c r="C1716" s="1"/>
      <c r="D1716" s="1"/>
      <c r="E1716" s="1"/>
      <c r="F1716" s="1"/>
      <c r="G1716" s="1"/>
      <c r="H1716" s="1"/>
      <c r="I1716" s="1"/>
      <c r="J1716" s="1"/>
      <c r="K1716" s="1"/>
      <c r="L1716" s="1"/>
      <c r="M1716" s="1"/>
      <c r="N1716" s="1"/>
      <c r="O1716" s="1"/>
      <c r="P1716" s="1"/>
      <c r="Q1716" s="6"/>
    </row>
    <row r="1717" spans="1:17" x14ac:dyDescent="0.25">
      <c r="A1717" s="4"/>
      <c r="B1717" s="1"/>
      <c r="C1717" s="1"/>
      <c r="D1717" s="1"/>
      <c r="E1717" s="1"/>
      <c r="F1717" s="1"/>
      <c r="G1717" s="1"/>
      <c r="H1717" s="1"/>
      <c r="I1717" s="1"/>
      <c r="J1717" s="1"/>
      <c r="K1717" s="1"/>
      <c r="L1717" s="1"/>
      <c r="M1717" s="1"/>
      <c r="N1717" s="1"/>
      <c r="O1717" s="1"/>
      <c r="P1717" s="1"/>
      <c r="Q1717" s="6"/>
    </row>
    <row r="1718" spans="1:17" x14ac:dyDescent="0.25">
      <c r="A1718" s="4"/>
      <c r="B1718" s="1"/>
      <c r="C1718" s="1"/>
      <c r="D1718" s="1"/>
      <c r="E1718" s="1"/>
      <c r="F1718" s="1"/>
      <c r="G1718" s="1"/>
      <c r="H1718" s="1"/>
      <c r="I1718" s="1"/>
      <c r="J1718" s="1"/>
      <c r="K1718" s="1"/>
      <c r="L1718" s="1"/>
      <c r="M1718" s="1"/>
      <c r="N1718" s="1"/>
      <c r="O1718" s="1"/>
      <c r="P1718" s="1"/>
      <c r="Q1718" s="6"/>
    </row>
    <row r="1719" spans="1:17" x14ac:dyDescent="0.25">
      <c r="A1719" s="4"/>
      <c r="B1719" s="1"/>
      <c r="C1719" s="1"/>
      <c r="D1719" s="1"/>
      <c r="E1719" s="1"/>
      <c r="F1719" s="1"/>
      <c r="G1719" s="1"/>
      <c r="H1719" s="1"/>
      <c r="I1719" s="1"/>
      <c r="J1719" s="1"/>
      <c r="K1719" s="1"/>
      <c r="L1719" s="1"/>
      <c r="M1719" s="1"/>
      <c r="N1719" s="1"/>
      <c r="O1719" s="1"/>
      <c r="P1719" s="1"/>
      <c r="Q1719" s="6"/>
    </row>
    <row r="1720" spans="1:17" x14ac:dyDescent="0.25">
      <c r="A1720" s="4"/>
      <c r="B1720" s="1"/>
      <c r="C1720" s="1"/>
      <c r="D1720" s="1"/>
      <c r="E1720" s="1"/>
      <c r="F1720" s="1"/>
      <c r="G1720" s="1"/>
      <c r="H1720" s="1"/>
      <c r="I1720" s="1"/>
      <c r="J1720" s="1"/>
      <c r="K1720" s="1"/>
      <c r="L1720" s="1"/>
      <c r="M1720" s="1"/>
      <c r="N1720" s="1"/>
      <c r="O1720" s="1"/>
      <c r="P1720" s="1"/>
      <c r="Q1720" s="6"/>
    </row>
    <row r="1721" spans="1:17" x14ac:dyDescent="0.25">
      <c r="A1721" s="4"/>
      <c r="B1721" s="1"/>
      <c r="C1721" s="1"/>
      <c r="D1721" s="1"/>
      <c r="E1721" s="1"/>
      <c r="F1721" s="1"/>
      <c r="G1721" s="1"/>
      <c r="H1721" s="1"/>
      <c r="I1721" s="1"/>
      <c r="J1721" s="1"/>
      <c r="K1721" s="1"/>
      <c r="L1721" s="1"/>
      <c r="M1721" s="1"/>
      <c r="N1721" s="1"/>
      <c r="O1721" s="1"/>
      <c r="P1721" s="1"/>
      <c r="Q1721" s="6"/>
    </row>
    <row r="1722" spans="1:17" x14ac:dyDescent="0.25">
      <c r="A1722" s="4"/>
      <c r="B1722" s="1"/>
      <c r="C1722" s="1"/>
      <c r="D1722" s="1"/>
      <c r="E1722" s="1"/>
      <c r="F1722" s="1"/>
      <c r="G1722" s="1"/>
      <c r="H1722" s="1"/>
      <c r="I1722" s="1"/>
      <c r="J1722" s="1"/>
      <c r="K1722" s="1"/>
      <c r="L1722" s="1"/>
      <c r="M1722" s="1"/>
      <c r="N1722" s="1"/>
      <c r="O1722" s="1"/>
      <c r="P1722" s="1"/>
      <c r="Q1722" s="6"/>
    </row>
    <row r="1723" spans="1:17" x14ac:dyDescent="0.25">
      <c r="A1723" s="4"/>
      <c r="B1723" s="1"/>
      <c r="C1723" s="1"/>
      <c r="D1723" s="1"/>
      <c r="E1723" s="1"/>
      <c r="F1723" s="1"/>
      <c r="G1723" s="1"/>
      <c r="H1723" s="1"/>
      <c r="I1723" s="1"/>
      <c r="J1723" s="1"/>
      <c r="K1723" s="1"/>
      <c r="L1723" s="1"/>
      <c r="M1723" s="1"/>
      <c r="N1723" s="1"/>
      <c r="O1723" s="1"/>
      <c r="P1723" s="1"/>
      <c r="Q1723" s="6"/>
    </row>
    <row r="1724" spans="1:17" x14ac:dyDescent="0.25">
      <c r="A1724" s="4"/>
      <c r="B1724" s="1"/>
      <c r="C1724" s="1"/>
      <c r="D1724" s="1"/>
      <c r="E1724" s="1"/>
      <c r="F1724" s="1"/>
      <c r="G1724" s="1"/>
      <c r="H1724" s="1"/>
      <c r="I1724" s="1"/>
      <c r="J1724" s="1"/>
      <c r="K1724" s="1"/>
      <c r="L1724" s="1"/>
      <c r="M1724" s="1"/>
      <c r="N1724" s="1"/>
      <c r="O1724" s="1"/>
      <c r="P1724" s="1"/>
      <c r="Q1724" s="6"/>
    </row>
    <row r="1725" spans="1:17" x14ac:dyDescent="0.25">
      <c r="A1725" s="4"/>
      <c r="B1725" s="1"/>
      <c r="C1725" s="1"/>
      <c r="D1725" s="1"/>
      <c r="E1725" s="1"/>
      <c r="F1725" s="1"/>
      <c r="G1725" s="1"/>
      <c r="H1725" s="1"/>
      <c r="I1725" s="1"/>
      <c r="J1725" s="1"/>
      <c r="K1725" s="1"/>
      <c r="L1725" s="1"/>
      <c r="M1725" s="1"/>
      <c r="N1725" s="1"/>
      <c r="O1725" s="1"/>
      <c r="P1725" s="1"/>
      <c r="Q1725" s="6"/>
    </row>
    <row r="1726" spans="1:17" x14ac:dyDescent="0.25">
      <c r="A1726" s="4"/>
      <c r="B1726" s="1"/>
      <c r="C1726" s="1"/>
      <c r="D1726" s="1"/>
      <c r="E1726" s="1"/>
      <c r="F1726" s="1"/>
      <c r="G1726" s="1"/>
      <c r="H1726" s="1"/>
      <c r="I1726" s="1"/>
      <c r="J1726" s="1"/>
      <c r="K1726" s="1"/>
      <c r="L1726" s="1"/>
      <c r="M1726" s="1"/>
      <c r="N1726" s="1"/>
      <c r="O1726" s="1"/>
      <c r="P1726" s="1"/>
      <c r="Q1726" s="6"/>
    </row>
    <row r="1727" spans="1:17" x14ac:dyDescent="0.25">
      <c r="A1727" s="4"/>
      <c r="B1727" s="1"/>
      <c r="C1727" s="1"/>
      <c r="D1727" s="1"/>
      <c r="E1727" s="1"/>
      <c r="F1727" s="1"/>
      <c r="G1727" s="1"/>
      <c r="H1727" s="1"/>
      <c r="I1727" s="1"/>
      <c r="J1727" s="1"/>
      <c r="K1727" s="1"/>
      <c r="L1727" s="1"/>
      <c r="M1727" s="1"/>
      <c r="N1727" s="1"/>
      <c r="O1727" s="1"/>
      <c r="P1727" s="1"/>
      <c r="Q1727" s="6"/>
    </row>
    <row r="1728" spans="1:17" x14ac:dyDescent="0.25">
      <c r="A1728" s="4"/>
      <c r="B1728" s="1"/>
      <c r="C1728" s="1"/>
      <c r="D1728" s="1"/>
      <c r="E1728" s="1"/>
      <c r="F1728" s="1"/>
      <c r="G1728" s="1"/>
      <c r="H1728" s="1"/>
      <c r="I1728" s="1"/>
      <c r="J1728" s="1"/>
      <c r="K1728" s="1"/>
      <c r="L1728" s="1"/>
      <c r="M1728" s="1"/>
      <c r="N1728" s="1"/>
      <c r="O1728" s="1"/>
      <c r="P1728" s="1"/>
      <c r="Q1728" s="6"/>
    </row>
    <row r="1729" spans="1:17" x14ac:dyDescent="0.25">
      <c r="A1729" s="4"/>
      <c r="B1729" s="1"/>
      <c r="C1729" s="1"/>
      <c r="D1729" s="1"/>
      <c r="E1729" s="1"/>
      <c r="F1729" s="1"/>
      <c r="G1729" s="1"/>
      <c r="H1729" s="1"/>
      <c r="I1729" s="1"/>
      <c r="J1729" s="1"/>
      <c r="K1729" s="1"/>
      <c r="L1729" s="1"/>
      <c r="M1729" s="1"/>
      <c r="N1729" s="1"/>
      <c r="O1729" s="1"/>
      <c r="P1729" s="1"/>
      <c r="Q1729" s="6"/>
    </row>
    <row r="1730" spans="1:17" x14ac:dyDescent="0.25">
      <c r="A1730" s="4"/>
      <c r="B1730" s="1"/>
      <c r="C1730" s="1"/>
      <c r="D1730" s="1"/>
      <c r="E1730" s="1"/>
      <c r="F1730" s="1"/>
      <c r="G1730" s="1"/>
      <c r="H1730" s="1"/>
      <c r="I1730" s="1"/>
      <c r="J1730" s="1"/>
      <c r="K1730" s="1"/>
      <c r="L1730" s="1"/>
      <c r="M1730" s="1"/>
      <c r="N1730" s="1"/>
      <c r="O1730" s="1"/>
      <c r="P1730" s="1"/>
      <c r="Q1730" s="6"/>
    </row>
    <row r="1731" spans="1:17" x14ac:dyDescent="0.25">
      <c r="A1731" s="4"/>
      <c r="B1731" s="1"/>
      <c r="C1731" s="1"/>
      <c r="D1731" s="1"/>
      <c r="E1731" s="1"/>
      <c r="F1731" s="1"/>
      <c r="G1731" s="1"/>
      <c r="H1731" s="1"/>
      <c r="I1731" s="1"/>
      <c r="J1731" s="1"/>
      <c r="K1731" s="1"/>
      <c r="L1731" s="1"/>
      <c r="M1731" s="1"/>
      <c r="N1731" s="1"/>
      <c r="O1731" s="1"/>
      <c r="P1731" s="1"/>
      <c r="Q1731" s="6"/>
    </row>
    <row r="1732" spans="1:17" x14ac:dyDescent="0.25">
      <c r="A1732" s="4"/>
      <c r="B1732" s="1"/>
      <c r="C1732" s="1"/>
      <c r="D1732" s="1"/>
      <c r="E1732" s="1"/>
      <c r="F1732" s="1"/>
      <c r="G1732" s="1"/>
      <c r="H1732" s="1"/>
      <c r="I1732" s="1"/>
      <c r="J1732" s="1"/>
      <c r="K1732" s="1"/>
      <c r="L1732" s="1"/>
      <c r="M1732" s="1"/>
      <c r="N1732" s="1"/>
      <c r="O1732" s="1"/>
      <c r="P1732" s="1"/>
      <c r="Q1732" s="6"/>
    </row>
    <row r="1733" spans="1:17" x14ac:dyDescent="0.25">
      <c r="A1733" s="4"/>
      <c r="B1733" s="1"/>
      <c r="C1733" s="1"/>
      <c r="D1733" s="1"/>
      <c r="E1733" s="1"/>
      <c r="F1733" s="1"/>
      <c r="G1733" s="1"/>
      <c r="H1733" s="1"/>
      <c r="I1733" s="1"/>
      <c r="J1733" s="1"/>
      <c r="K1733" s="1"/>
      <c r="L1733" s="1"/>
      <c r="M1733" s="1"/>
      <c r="N1733" s="1"/>
      <c r="O1733" s="1"/>
      <c r="P1733" s="1"/>
      <c r="Q1733" s="6"/>
    </row>
    <row r="1734" spans="1:17" x14ac:dyDescent="0.25">
      <c r="A1734" s="4"/>
      <c r="B1734" s="1"/>
      <c r="C1734" s="1"/>
      <c r="D1734" s="1"/>
      <c r="E1734" s="1"/>
      <c r="F1734" s="1"/>
      <c r="G1734" s="1"/>
      <c r="H1734" s="1"/>
      <c r="I1734" s="1"/>
      <c r="J1734" s="1"/>
      <c r="K1734" s="1"/>
      <c r="L1734" s="1"/>
      <c r="M1734" s="1"/>
      <c r="N1734" s="1"/>
      <c r="O1734" s="1"/>
      <c r="P1734" s="1"/>
      <c r="Q1734" s="6"/>
    </row>
    <row r="1735" spans="1:17" x14ac:dyDescent="0.25">
      <c r="A1735" s="4"/>
      <c r="B1735" s="1"/>
      <c r="C1735" s="1"/>
      <c r="D1735" s="1"/>
      <c r="E1735" s="1"/>
      <c r="F1735" s="1"/>
      <c r="G1735" s="1"/>
      <c r="H1735" s="1"/>
      <c r="I1735" s="1"/>
      <c r="J1735" s="1"/>
      <c r="K1735" s="1"/>
      <c r="L1735" s="1"/>
      <c r="M1735" s="1"/>
      <c r="N1735" s="1"/>
      <c r="O1735" s="1"/>
      <c r="P1735" s="1"/>
      <c r="Q1735" s="6"/>
    </row>
    <row r="1736" spans="1:17" x14ac:dyDescent="0.25">
      <c r="A1736" s="4"/>
      <c r="B1736" s="1"/>
      <c r="C1736" s="1"/>
      <c r="D1736" s="1"/>
      <c r="E1736" s="1"/>
      <c r="F1736" s="1"/>
      <c r="G1736" s="1"/>
      <c r="H1736" s="1"/>
      <c r="I1736" s="1"/>
      <c r="J1736" s="1"/>
      <c r="K1736" s="1"/>
      <c r="L1736" s="1"/>
      <c r="M1736" s="1"/>
      <c r="N1736" s="1"/>
      <c r="O1736" s="1"/>
      <c r="P1736" s="1"/>
      <c r="Q1736" s="6"/>
    </row>
    <row r="1737" spans="1:17" x14ac:dyDescent="0.25">
      <c r="A1737" s="4"/>
      <c r="B1737" s="1"/>
      <c r="C1737" s="1"/>
      <c r="D1737" s="1"/>
      <c r="E1737" s="1"/>
      <c r="F1737" s="1"/>
      <c r="G1737" s="1"/>
      <c r="H1737" s="1"/>
      <c r="I1737" s="1"/>
      <c r="J1737" s="1"/>
      <c r="K1737" s="1"/>
      <c r="L1737" s="1"/>
      <c r="M1737" s="1"/>
      <c r="N1737" s="1"/>
      <c r="O1737" s="1"/>
      <c r="P1737" s="1"/>
      <c r="Q1737" s="6"/>
    </row>
    <row r="1738" spans="1:17" x14ac:dyDescent="0.25">
      <c r="A1738" s="4"/>
      <c r="B1738" s="1"/>
      <c r="C1738" s="1"/>
      <c r="D1738" s="1"/>
      <c r="E1738" s="1"/>
      <c r="F1738" s="1"/>
      <c r="G1738" s="1"/>
      <c r="H1738" s="1"/>
      <c r="I1738" s="1"/>
      <c r="J1738" s="1"/>
      <c r="K1738" s="1"/>
      <c r="L1738" s="1"/>
      <c r="M1738" s="1"/>
      <c r="N1738" s="1"/>
      <c r="O1738" s="1"/>
      <c r="P1738" s="1"/>
      <c r="Q1738" s="6"/>
    </row>
    <row r="1739" spans="1:17" x14ac:dyDescent="0.25">
      <c r="A1739" s="4"/>
      <c r="B1739" s="1"/>
      <c r="C1739" s="1"/>
      <c r="D1739" s="1"/>
      <c r="E1739" s="1"/>
      <c r="F1739" s="1"/>
      <c r="G1739" s="1"/>
      <c r="H1739" s="1"/>
      <c r="I1739" s="1"/>
      <c r="J1739" s="1"/>
      <c r="K1739" s="1"/>
      <c r="L1739" s="1"/>
      <c r="M1739" s="1"/>
      <c r="N1739" s="1"/>
      <c r="O1739" s="1"/>
      <c r="P1739" s="1"/>
      <c r="Q1739" s="6"/>
    </row>
    <row r="1740" spans="1:17" x14ac:dyDescent="0.25">
      <c r="A1740" s="4"/>
      <c r="B1740" s="1"/>
      <c r="C1740" s="1"/>
      <c r="D1740" s="1"/>
      <c r="E1740" s="1"/>
      <c r="F1740" s="1"/>
      <c r="G1740" s="1"/>
      <c r="H1740" s="1"/>
      <c r="I1740" s="1"/>
      <c r="J1740" s="1"/>
      <c r="K1740" s="1"/>
      <c r="L1740" s="1"/>
      <c r="M1740" s="1"/>
      <c r="N1740" s="1"/>
      <c r="O1740" s="1"/>
      <c r="P1740" s="1"/>
      <c r="Q1740" s="6"/>
    </row>
    <row r="1741" spans="1:17" x14ac:dyDescent="0.25">
      <c r="A1741" s="4"/>
      <c r="B1741" s="1"/>
      <c r="C1741" s="1"/>
      <c r="D1741" s="1"/>
      <c r="E1741" s="1"/>
      <c r="F1741" s="1"/>
      <c r="G1741" s="1"/>
      <c r="H1741" s="1"/>
      <c r="I1741" s="1"/>
      <c r="J1741" s="1"/>
      <c r="K1741" s="1"/>
      <c r="L1741" s="1"/>
      <c r="M1741" s="1"/>
      <c r="N1741" s="1"/>
      <c r="O1741" s="1"/>
      <c r="P1741" s="1"/>
      <c r="Q1741" s="6"/>
    </row>
    <row r="1742" spans="1:17" x14ac:dyDescent="0.25">
      <c r="A1742" s="4"/>
      <c r="B1742" s="1"/>
      <c r="C1742" s="1"/>
      <c r="D1742" s="1"/>
      <c r="E1742" s="1"/>
      <c r="F1742" s="1"/>
      <c r="G1742" s="1"/>
      <c r="H1742" s="1"/>
      <c r="I1742" s="1"/>
      <c r="J1742" s="1"/>
      <c r="K1742" s="1"/>
      <c r="L1742" s="1"/>
      <c r="M1742" s="1"/>
      <c r="N1742" s="1"/>
      <c r="O1742" s="1"/>
      <c r="P1742" s="1"/>
      <c r="Q1742" s="6"/>
    </row>
    <row r="1743" spans="1:17" x14ac:dyDescent="0.25">
      <c r="A1743" s="4"/>
      <c r="B1743" s="1"/>
      <c r="C1743" s="1"/>
      <c r="D1743" s="1"/>
      <c r="E1743" s="1"/>
      <c r="F1743" s="1"/>
      <c r="G1743" s="1"/>
      <c r="H1743" s="1"/>
      <c r="I1743" s="1"/>
      <c r="J1743" s="1"/>
      <c r="K1743" s="1"/>
      <c r="L1743" s="1"/>
      <c r="M1743" s="1"/>
      <c r="N1743" s="1"/>
      <c r="O1743" s="1"/>
      <c r="P1743" s="1"/>
      <c r="Q1743" s="6"/>
    </row>
    <row r="1744" spans="1:17" x14ac:dyDescent="0.25">
      <c r="A1744" s="4"/>
      <c r="B1744" s="1"/>
      <c r="C1744" s="1"/>
      <c r="D1744" s="1"/>
      <c r="E1744" s="1"/>
      <c r="F1744" s="1"/>
      <c r="G1744" s="1"/>
      <c r="H1744" s="1"/>
      <c r="I1744" s="1"/>
      <c r="J1744" s="1"/>
      <c r="K1744" s="1"/>
      <c r="L1744" s="1"/>
      <c r="M1744" s="1"/>
      <c r="N1744" s="1"/>
      <c r="O1744" s="1"/>
      <c r="P1744" s="1"/>
      <c r="Q1744" s="6"/>
    </row>
    <row r="1745" spans="1:17" x14ac:dyDescent="0.25">
      <c r="A1745" s="4"/>
      <c r="B1745" s="1"/>
      <c r="C1745" s="1"/>
      <c r="D1745" s="1"/>
      <c r="E1745" s="1"/>
      <c r="F1745" s="1"/>
      <c r="G1745" s="1"/>
      <c r="H1745" s="1"/>
      <c r="I1745" s="1"/>
      <c r="J1745" s="1"/>
      <c r="K1745" s="1"/>
      <c r="L1745" s="1"/>
      <c r="M1745" s="1"/>
      <c r="N1745" s="1"/>
      <c r="O1745" s="1"/>
      <c r="P1745" s="1"/>
      <c r="Q1745" s="6"/>
    </row>
    <row r="1746" spans="1:17" x14ac:dyDescent="0.25">
      <c r="A1746" s="4"/>
      <c r="B1746" s="1"/>
      <c r="C1746" s="1"/>
      <c r="D1746" s="1"/>
      <c r="E1746" s="1"/>
      <c r="F1746" s="1"/>
      <c r="G1746" s="1"/>
      <c r="H1746" s="1"/>
      <c r="I1746" s="1"/>
      <c r="J1746" s="1"/>
      <c r="K1746" s="1"/>
      <c r="L1746" s="1"/>
      <c r="M1746" s="1"/>
      <c r="N1746" s="1"/>
      <c r="O1746" s="1"/>
      <c r="P1746" s="1"/>
      <c r="Q1746" s="6"/>
    </row>
    <row r="1747" spans="1:17" x14ac:dyDescent="0.25">
      <c r="A1747" s="4"/>
      <c r="B1747" s="1"/>
      <c r="C1747" s="1"/>
      <c r="D1747" s="1"/>
      <c r="E1747" s="1"/>
      <c r="F1747" s="1"/>
      <c r="G1747" s="1"/>
      <c r="H1747" s="1"/>
      <c r="I1747" s="1"/>
      <c r="J1747" s="1"/>
      <c r="K1747" s="1"/>
      <c r="L1747" s="1"/>
      <c r="M1747" s="1"/>
      <c r="N1747" s="1"/>
      <c r="O1747" s="1"/>
      <c r="P1747" s="1"/>
      <c r="Q1747" s="6"/>
    </row>
    <row r="1748" spans="1:17" x14ac:dyDescent="0.25">
      <c r="A1748" s="4"/>
      <c r="B1748" s="1"/>
      <c r="C1748" s="1"/>
      <c r="D1748" s="1"/>
      <c r="E1748" s="1"/>
      <c r="F1748" s="1"/>
      <c r="G1748" s="1"/>
      <c r="H1748" s="1"/>
      <c r="I1748" s="1"/>
      <c r="J1748" s="1"/>
      <c r="K1748" s="1"/>
      <c r="L1748" s="1"/>
      <c r="M1748" s="1"/>
      <c r="N1748" s="1"/>
      <c r="O1748" s="1"/>
      <c r="P1748" s="1"/>
      <c r="Q1748" s="6"/>
    </row>
    <row r="1749" spans="1:17" x14ac:dyDescent="0.25">
      <c r="A1749" s="4"/>
      <c r="B1749" s="1"/>
      <c r="C1749" s="1"/>
      <c r="D1749" s="1"/>
      <c r="E1749" s="1"/>
      <c r="F1749" s="1"/>
      <c r="G1749" s="1"/>
      <c r="H1749" s="1"/>
      <c r="I1749" s="1"/>
      <c r="J1749" s="1"/>
      <c r="K1749" s="1"/>
      <c r="L1749" s="1"/>
      <c r="M1749" s="1"/>
      <c r="N1749" s="1"/>
      <c r="O1749" s="1"/>
      <c r="P1749" s="1"/>
      <c r="Q1749" s="6"/>
    </row>
    <row r="1750" spans="1:17" x14ac:dyDescent="0.25">
      <c r="A1750" s="4"/>
      <c r="B1750" s="1"/>
      <c r="C1750" s="1"/>
      <c r="D1750" s="1"/>
      <c r="E1750" s="1"/>
      <c r="F1750" s="1"/>
      <c r="G1750" s="1"/>
      <c r="H1750" s="1"/>
      <c r="I1750" s="1"/>
      <c r="J1750" s="1"/>
      <c r="K1750" s="1"/>
      <c r="L1750" s="1"/>
      <c r="M1750" s="1"/>
      <c r="N1750" s="1"/>
      <c r="O1750" s="1"/>
      <c r="P1750" s="1"/>
      <c r="Q1750" s="6"/>
    </row>
    <row r="1751" spans="1:17" x14ac:dyDescent="0.25">
      <c r="A1751" s="4"/>
      <c r="B1751" s="1"/>
      <c r="C1751" s="1"/>
      <c r="D1751" s="1"/>
      <c r="E1751" s="1"/>
      <c r="F1751" s="1"/>
      <c r="G1751" s="1"/>
      <c r="H1751" s="1"/>
      <c r="I1751" s="1"/>
      <c r="J1751" s="1"/>
      <c r="K1751" s="1"/>
      <c r="L1751" s="1"/>
      <c r="M1751" s="1"/>
      <c r="N1751" s="1"/>
      <c r="O1751" s="1"/>
      <c r="P1751" s="1"/>
      <c r="Q1751" s="6"/>
    </row>
    <row r="1752" spans="1:17" x14ac:dyDescent="0.25">
      <c r="A1752" s="4"/>
      <c r="B1752" s="1"/>
      <c r="C1752" s="1"/>
      <c r="D1752" s="1"/>
      <c r="E1752" s="1"/>
      <c r="F1752" s="1"/>
      <c r="G1752" s="1"/>
      <c r="H1752" s="1"/>
      <c r="I1752" s="1"/>
      <c r="J1752" s="1"/>
      <c r="K1752" s="1"/>
      <c r="L1752" s="1"/>
      <c r="M1752" s="1"/>
      <c r="N1752" s="1"/>
      <c r="O1752" s="1"/>
      <c r="P1752" s="1"/>
      <c r="Q1752" s="6"/>
    </row>
    <row r="1753" spans="1:17" x14ac:dyDescent="0.25">
      <c r="A1753" s="4"/>
      <c r="B1753" s="1"/>
      <c r="C1753" s="1"/>
      <c r="D1753" s="1"/>
      <c r="E1753" s="1"/>
      <c r="F1753" s="1"/>
      <c r="G1753" s="1"/>
      <c r="H1753" s="1"/>
      <c r="I1753" s="1"/>
      <c r="J1753" s="1"/>
      <c r="K1753" s="1"/>
      <c r="L1753" s="1"/>
      <c r="M1753" s="1"/>
      <c r="N1753" s="1"/>
      <c r="O1753" s="1"/>
      <c r="P1753" s="1"/>
      <c r="Q1753" s="6"/>
    </row>
    <row r="1754" spans="1:17" x14ac:dyDescent="0.25">
      <c r="A1754" s="4"/>
      <c r="B1754" s="1"/>
      <c r="C1754" s="1"/>
      <c r="D1754" s="1"/>
      <c r="E1754" s="1"/>
      <c r="F1754" s="1"/>
      <c r="G1754" s="1"/>
      <c r="H1754" s="1"/>
      <c r="I1754" s="1"/>
      <c r="J1754" s="1"/>
      <c r="K1754" s="1"/>
      <c r="L1754" s="1"/>
      <c r="M1754" s="1"/>
      <c r="N1754" s="1"/>
      <c r="O1754" s="1"/>
      <c r="P1754" s="1"/>
      <c r="Q1754" s="6"/>
    </row>
    <row r="1755" spans="1:17" x14ac:dyDescent="0.25">
      <c r="A1755" s="4"/>
      <c r="B1755" s="1"/>
      <c r="C1755" s="1"/>
      <c r="D1755" s="1"/>
      <c r="E1755" s="1"/>
      <c r="F1755" s="1"/>
      <c r="G1755" s="1"/>
      <c r="H1755" s="1"/>
      <c r="I1755" s="1"/>
      <c r="J1755" s="1"/>
      <c r="K1755" s="1"/>
      <c r="L1755" s="1"/>
      <c r="M1755" s="1"/>
      <c r="N1755" s="1"/>
      <c r="O1755" s="1"/>
      <c r="P1755" s="1"/>
      <c r="Q1755" s="6"/>
    </row>
    <row r="1756" spans="1:17" x14ac:dyDescent="0.25">
      <c r="A1756" s="4"/>
      <c r="B1756" s="1"/>
      <c r="C1756" s="1"/>
      <c r="D1756" s="1"/>
      <c r="E1756" s="1"/>
      <c r="F1756" s="1"/>
      <c r="G1756" s="1"/>
      <c r="H1756" s="1"/>
      <c r="I1756" s="1"/>
      <c r="J1756" s="1"/>
      <c r="K1756" s="1"/>
      <c r="L1756" s="1"/>
      <c r="M1756" s="1"/>
      <c r="N1756" s="1"/>
      <c r="O1756" s="1"/>
      <c r="P1756" s="1"/>
      <c r="Q1756" s="6"/>
    </row>
    <row r="1757" spans="1:17" x14ac:dyDescent="0.25">
      <c r="A1757" s="4"/>
      <c r="B1757" s="1"/>
      <c r="C1757" s="1"/>
      <c r="D1757" s="1"/>
      <c r="E1757" s="1"/>
      <c r="F1757" s="1"/>
      <c r="G1757" s="1"/>
      <c r="H1757" s="1"/>
      <c r="I1757" s="1"/>
      <c r="J1757" s="1"/>
      <c r="K1757" s="1"/>
      <c r="L1757" s="1"/>
      <c r="M1757" s="1"/>
      <c r="N1757" s="1"/>
      <c r="O1757" s="1"/>
      <c r="P1757" s="1"/>
      <c r="Q1757" s="6"/>
    </row>
    <row r="1758" spans="1:17" x14ac:dyDescent="0.25">
      <c r="A1758" s="4"/>
      <c r="B1758" s="1"/>
      <c r="C1758" s="1"/>
      <c r="D1758" s="1"/>
      <c r="E1758" s="1"/>
      <c r="F1758" s="1"/>
      <c r="G1758" s="1"/>
      <c r="H1758" s="1"/>
      <c r="I1758" s="1"/>
      <c r="J1758" s="1"/>
      <c r="K1758" s="1"/>
      <c r="L1758" s="1"/>
      <c r="M1758" s="1"/>
      <c r="N1758" s="1"/>
      <c r="O1758" s="1"/>
      <c r="P1758" s="1"/>
      <c r="Q1758" s="6"/>
    </row>
    <row r="1759" spans="1:17" x14ac:dyDescent="0.25">
      <c r="A1759" s="4"/>
      <c r="B1759" s="1"/>
      <c r="C1759" s="1"/>
      <c r="D1759" s="1"/>
      <c r="E1759" s="1"/>
      <c r="F1759" s="1"/>
      <c r="G1759" s="1"/>
      <c r="H1759" s="1"/>
      <c r="I1759" s="1"/>
      <c r="J1759" s="1"/>
      <c r="K1759" s="1"/>
      <c r="L1759" s="1"/>
      <c r="M1759" s="1"/>
      <c r="N1759" s="1"/>
      <c r="O1759" s="1"/>
      <c r="P1759" s="1"/>
      <c r="Q1759" s="6"/>
    </row>
    <row r="1760" spans="1:17" x14ac:dyDescent="0.25">
      <c r="A1760" s="4"/>
      <c r="B1760" s="1"/>
      <c r="C1760" s="1"/>
      <c r="D1760" s="1"/>
      <c r="E1760" s="1"/>
      <c r="F1760" s="1"/>
      <c r="G1760" s="1"/>
      <c r="H1760" s="1"/>
      <c r="I1760" s="1"/>
      <c r="J1760" s="1"/>
      <c r="K1760" s="1"/>
      <c r="L1760" s="1"/>
      <c r="M1760" s="1"/>
      <c r="N1760" s="1"/>
      <c r="O1760" s="1"/>
      <c r="P1760" s="1"/>
      <c r="Q1760" s="6"/>
    </row>
    <row r="1761" spans="1:17" x14ac:dyDescent="0.25">
      <c r="A1761" s="4"/>
      <c r="B1761" s="1"/>
      <c r="C1761" s="1"/>
      <c r="D1761" s="1"/>
      <c r="E1761" s="1"/>
      <c r="F1761" s="1"/>
      <c r="G1761" s="1"/>
      <c r="H1761" s="1"/>
      <c r="I1761" s="1"/>
      <c r="J1761" s="1"/>
      <c r="K1761" s="1"/>
      <c r="L1761" s="1"/>
      <c r="M1761" s="1"/>
      <c r="N1761" s="1"/>
      <c r="O1761" s="1"/>
      <c r="P1761" s="1"/>
      <c r="Q1761" s="6"/>
    </row>
    <row r="1762" spans="1:17" x14ac:dyDescent="0.25">
      <c r="A1762" s="4"/>
      <c r="B1762" s="1"/>
      <c r="C1762" s="1"/>
      <c r="D1762" s="1"/>
      <c r="E1762" s="1"/>
      <c r="F1762" s="1"/>
      <c r="G1762" s="1"/>
      <c r="H1762" s="1"/>
      <c r="I1762" s="1"/>
      <c r="J1762" s="1"/>
      <c r="K1762" s="1"/>
      <c r="L1762" s="1"/>
      <c r="M1762" s="1"/>
      <c r="N1762" s="1"/>
      <c r="O1762" s="1"/>
      <c r="P1762" s="1"/>
      <c r="Q1762" s="6"/>
    </row>
    <row r="1763" spans="1:17" x14ac:dyDescent="0.25">
      <c r="A1763" s="4"/>
      <c r="B1763" s="1"/>
      <c r="C1763" s="1"/>
      <c r="D1763" s="1"/>
      <c r="E1763" s="1"/>
      <c r="F1763" s="1"/>
      <c r="G1763" s="1"/>
      <c r="H1763" s="1"/>
      <c r="I1763" s="1"/>
      <c r="J1763" s="1"/>
      <c r="K1763" s="1"/>
      <c r="L1763" s="1"/>
      <c r="M1763" s="1"/>
      <c r="N1763" s="1"/>
      <c r="O1763" s="1"/>
      <c r="P1763" s="1"/>
      <c r="Q1763" s="6"/>
    </row>
    <row r="1764" spans="1:17" x14ac:dyDescent="0.25">
      <c r="A1764" s="4"/>
      <c r="B1764" s="1"/>
      <c r="C1764" s="1"/>
      <c r="D1764" s="1"/>
      <c r="E1764" s="1"/>
      <c r="F1764" s="1"/>
      <c r="G1764" s="1"/>
      <c r="H1764" s="1"/>
      <c r="I1764" s="1"/>
      <c r="J1764" s="1"/>
      <c r="K1764" s="1"/>
      <c r="L1764" s="1"/>
      <c r="M1764" s="1"/>
      <c r="N1764" s="1"/>
      <c r="O1764" s="1"/>
      <c r="P1764" s="1"/>
      <c r="Q1764" s="6"/>
    </row>
    <row r="1765" spans="1:17" x14ac:dyDescent="0.25">
      <c r="A1765" s="4"/>
      <c r="B1765" s="1"/>
      <c r="C1765" s="1"/>
      <c r="D1765" s="1"/>
      <c r="E1765" s="1"/>
      <c r="F1765" s="1"/>
      <c r="G1765" s="1"/>
      <c r="H1765" s="1"/>
      <c r="I1765" s="1"/>
      <c r="J1765" s="1"/>
      <c r="K1765" s="1"/>
      <c r="L1765" s="1"/>
      <c r="M1765" s="1"/>
      <c r="N1765" s="1"/>
      <c r="O1765" s="1"/>
      <c r="P1765" s="1"/>
      <c r="Q1765" s="6"/>
    </row>
    <row r="1766" spans="1:17" x14ac:dyDescent="0.25">
      <c r="A1766" s="4"/>
      <c r="B1766" s="1"/>
      <c r="C1766" s="1"/>
      <c r="D1766" s="1"/>
      <c r="E1766" s="1"/>
      <c r="F1766" s="1"/>
      <c r="G1766" s="1"/>
      <c r="H1766" s="1"/>
      <c r="I1766" s="1"/>
      <c r="J1766" s="1"/>
      <c r="K1766" s="1"/>
      <c r="L1766" s="1"/>
      <c r="M1766" s="1"/>
      <c r="N1766" s="1"/>
      <c r="O1766" s="1"/>
      <c r="P1766" s="1"/>
      <c r="Q1766" s="6"/>
    </row>
    <row r="1767" spans="1:17" x14ac:dyDescent="0.25">
      <c r="A1767" s="4"/>
      <c r="B1767" s="1"/>
      <c r="C1767" s="1"/>
      <c r="D1767" s="1"/>
      <c r="E1767" s="1"/>
      <c r="F1767" s="1"/>
      <c r="G1767" s="1"/>
      <c r="H1767" s="1"/>
      <c r="I1767" s="1"/>
      <c r="J1767" s="1"/>
      <c r="K1767" s="1"/>
      <c r="L1767" s="1"/>
      <c r="M1767" s="1"/>
      <c r="N1767" s="1"/>
      <c r="O1767" s="1"/>
      <c r="P1767" s="1"/>
      <c r="Q1767" s="6"/>
    </row>
    <row r="1768" spans="1:17" x14ac:dyDescent="0.25">
      <c r="A1768" s="4"/>
      <c r="B1768" s="1"/>
      <c r="C1768" s="1"/>
      <c r="D1768" s="1"/>
      <c r="E1768" s="1"/>
      <c r="F1768" s="1"/>
      <c r="G1768" s="1"/>
      <c r="H1768" s="1"/>
      <c r="I1768" s="1"/>
      <c r="J1768" s="1"/>
      <c r="K1768" s="1"/>
      <c r="L1768" s="1"/>
      <c r="M1768" s="1"/>
      <c r="N1768" s="1"/>
      <c r="O1768" s="1"/>
      <c r="P1768" s="1"/>
      <c r="Q1768" s="6"/>
    </row>
    <row r="1769" spans="1:17" x14ac:dyDescent="0.25">
      <c r="A1769" s="4"/>
      <c r="B1769" s="1"/>
      <c r="C1769" s="1"/>
      <c r="D1769" s="1"/>
      <c r="E1769" s="1"/>
      <c r="F1769" s="1"/>
      <c r="G1769" s="1"/>
      <c r="H1769" s="1"/>
      <c r="I1769" s="1"/>
      <c r="J1769" s="1"/>
      <c r="K1769" s="1"/>
      <c r="L1769" s="1"/>
      <c r="M1769" s="1"/>
      <c r="N1769" s="1"/>
      <c r="O1769" s="1"/>
      <c r="P1769" s="1"/>
      <c r="Q1769" s="6"/>
    </row>
    <row r="1770" spans="1:17" x14ac:dyDescent="0.25">
      <c r="A1770" s="4"/>
      <c r="B1770" s="1"/>
      <c r="C1770" s="1"/>
      <c r="D1770" s="1"/>
      <c r="E1770" s="1"/>
      <c r="F1770" s="1"/>
      <c r="G1770" s="1"/>
      <c r="H1770" s="1"/>
      <c r="I1770" s="1"/>
      <c r="J1770" s="1"/>
      <c r="K1770" s="1"/>
      <c r="L1770" s="1"/>
      <c r="M1770" s="1"/>
      <c r="N1770" s="1"/>
      <c r="O1770" s="1"/>
      <c r="P1770" s="1"/>
      <c r="Q1770" s="6"/>
    </row>
    <row r="1771" spans="1:17" x14ac:dyDescent="0.25">
      <c r="A1771" s="4"/>
      <c r="B1771" s="1"/>
      <c r="C1771" s="1"/>
      <c r="D1771" s="1"/>
      <c r="E1771" s="1"/>
      <c r="F1771" s="1"/>
      <c r="G1771" s="1"/>
      <c r="H1771" s="1"/>
      <c r="I1771" s="1"/>
      <c r="J1771" s="1"/>
      <c r="K1771" s="1"/>
      <c r="L1771" s="1"/>
      <c r="M1771" s="1"/>
      <c r="N1771" s="1"/>
      <c r="O1771" s="1"/>
      <c r="P1771" s="1"/>
      <c r="Q1771" s="6"/>
    </row>
    <row r="1772" spans="1:17" x14ac:dyDescent="0.25">
      <c r="A1772" s="4"/>
      <c r="B1772" s="1"/>
      <c r="C1772" s="1"/>
      <c r="D1772" s="1"/>
      <c r="E1772" s="1"/>
      <c r="F1772" s="1"/>
      <c r="G1772" s="1"/>
      <c r="H1772" s="1"/>
      <c r="I1772" s="1"/>
      <c r="J1772" s="1"/>
      <c r="K1772" s="1"/>
      <c r="L1772" s="1"/>
      <c r="M1772" s="1"/>
      <c r="N1772" s="1"/>
      <c r="O1772" s="1"/>
      <c r="P1772" s="1"/>
      <c r="Q1772" s="6"/>
    </row>
    <row r="1773" spans="1:17" x14ac:dyDescent="0.25">
      <c r="A1773" s="4"/>
      <c r="B1773" s="1"/>
      <c r="C1773" s="1"/>
      <c r="D1773" s="1"/>
      <c r="E1773" s="1"/>
      <c r="F1773" s="1"/>
      <c r="G1773" s="1"/>
      <c r="H1773" s="1"/>
      <c r="I1773" s="1"/>
      <c r="J1773" s="1"/>
      <c r="K1773" s="1"/>
      <c r="L1773" s="1"/>
      <c r="M1773" s="1"/>
      <c r="N1773" s="1"/>
      <c r="O1773" s="1"/>
      <c r="P1773" s="1"/>
      <c r="Q1773" s="6"/>
    </row>
    <row r="1774" spans="1:17" x14ac:dyDescent="0.25">
      <c r="A1774" s="4"/>
      <c r="B1774" s="1"/>
      <c r="C1774" s="1"/>
      <c r="D1774" s="1"/>
      <c r="E1774" s="1"/>
      <c r="F1774" s="1"/>
      <c r="G1774" s="1"/>
      <c r="H1774" s="1"/>
      <c r="I1774" s="1"/>
      <c r="J1774" s="1"/>
      <c r="K1774" s="1"/>
      <c r="L1774" s="1"/>
      <c r="M1774" s="1"/>
      <c r="N1774" s="1"/>
      <c r="O1774" s="1"/>
      <c r="P1774" s="1"/>
      <c r="Q1774" s="6"/>
    </row>
    <row r="1775" spans="1:17" x14ac:dyDescent="0.25">
      <c r="A1775" s="4"/>
      <c r="B1775" s="1"/>
      <c r="C1775" s="1"/>
      <c r="D1775" s="1"/>
      <c r="E1775" s="1"/>
      <c r="F1775" s="1"/>
      <c r="G1775" s="1"/>
      <c r="H1775" s="1"/>
      <c r="I1775" s="1"/>
      <c r="J1775" s="1"/>
      <c r="K1775" s="1"/>
      <c r="L1775" s="1"/>
      <c r="M1775" s="1"/>
      <c r="N1775" s="1"/>
      <c r="O1775" s="1"/>
      <c r="P1775" s="1"/>
      <c r="Q1775" s="6"/>
    </row>
    <row r="1776" spans="1:17" x14ac:dyDescent="0.25">
      <c r="A1776" s="4"/>
      <c r="B1776" s="1"/>
      <c r="C1776" s="1"/>
      <c r="D1776" s="1"/>
      <c r="E1776" s="1"/>
      <c r="F1776" s="1"/>
      <c r="G1776" s="1"/>
      <c r="H1776" s="1"/>
      <c r="I1776" s="1"/>
      <c r="J1776" s="1"/>
      <c r="K1776" s="1"/>
      <c r="L1776" s="1"/>
      <c r="M1776" s="1"/>
      <c r="N1776" s="1"/>
      <c r="O1776" s="1"/>
      <c r="P1776" s="1"/>
      <c r="Q1776" s="6"/>
    </row>
    <row r="1777" spans="1:17" x14ac:dyDescent="0.25">
      <c r="A1777" s="4"/>
      <c r="B1777" s="1"/>
      <c r="C1777" s="1"/>
      <c r="D1777" s="1"/>
      <c r="E1777" s="1"/>
      <c r="F1777" s="1"/>
      <c r="G1777" s="1"/>
      <c r="H1777" s="1"/>
      <c r="I1777" s="1"/>
      <c r="J1777" s="1"/>
      <c r="K1777" s="1"/>
      <c r="L1777" s="1"/>
      <c r="M1777" s="1"/>
      <c r="N1777" s="1"/>
      <c r="O1777" s="1"/>
      <c r="P1777" s="1"/>
      <c r="Q1777" s="6"/>
    </row>
    <row r="1778" spans="1:17" x14ac:dyDescent="0.25">
      <c r="A1778" s="4"/>
      <c r="B1778" s="1"/>
      <c r="C1778" s="1"/>
      <c r="D1778" s="1"/>
      <c r="E1778" s="1"/>
      <c r="F1778" s="1"/>
      <c r="G1778" s="1"/>
      <c r="H1778" s="1"/>
      <c r="I1778" s="1"/>
      <c r="J1778" s="1"/>
      <c r="K1778" s="1"/>
      <c r="L1778" s="1"/>
      <c r="M1778" s="1"/>
      <c r="N1778" s="1"/>
      <c r="O1778" s="1"/>
      <c r="P1778" s="1"/>
      <c r="Q1778" s="6"/>
    </row>
    <row r="1779" spans="1:17" x14ac:dyDescent="0.25">
      <c r="A1779" s="4"/>
      <c r="B1779" s="1"/>
      <c r="C1779" s="1"/>
      <c r="D1779" s="1"/>
      <c r="E1779" s="1"/>
      <c r="F1779" s="1"/>
      <c r="G1779" s="1"/>
      <c r="H1779" s="1"/>
      <c r="I1779" s="1"/>
      <c r="J1779" s="1"/>
      <c r="K1779" s="1"/>
      <c r="L1779" s="1"/>
      <c r="M1779" s="1"/>
      <c r="N1779" s="1"/>
      <c r="O1779" s="1"/>
      <c r="P1779" s="1"/>
      <c r="Q1779" s="6"/>
    </row>
    <row r="1780" spans="1:17" x14ac:dyDescent="0.25">
      <c r="A1780" s="4"/>
      <c r="B1780" s="1"/>
      <c r="C1780" s="1"/>
      <c r="D1780" s="1"/>
      <c r="E1780" s="1"/>
      <c r="F1780" s="1"/>
      <c r="G1780" s="1"/>
      <c r="H1780" s="1"/>
      <c r="I1780" s="1"/>
      <c r="J1780" s="1"/>
      <c r="K1780" s="1"/>
      <c r="L1780" s="1"/>
      <c r="M1780" s="1"/>
      <c r="N1780" s="1"/>
      <c r="O1780" s="1"/>
      <c r="P1780" s="1"/>
      <c r="Q1780" s="6"/>
    </row>
    <row r="1781" spans="1:17" x14ac:dyDescent="0.25">
      <c r="A1781" s="4"/>
      <c r="B1781" s="1"/>
      <c r="C1781" s="1"/>
      <c r="D1781" s="1"/>
      <c r="E1781" s="1"/>
      <c r="F1781" s="1"/>
      <c r="G1781" s="1"/>
      <c r="H1781" s="1"/>
      <c r="I1781" s="1"/>
      <c r="J1781" s="1"/>
      <c r="K1781" s="1"/>
      <c r="L1781" s="1"/>
      <c r="M1781" s="1"/>
      <c r="N1781" s="1"/>
      <c r="O1781" s="1"/>
      <c r="P1781" s="1"/>
      <c r="Q1781" s="6"/>
    </row>
    <row r="1782" spans="1:17" x14ac:dyDescent="0.25">
      <c r="A1782" s="4"/>
      <c r="B1782" s="1"/>
      <c r="C1782" s="1"/>
      <c r="D1782" s="1"/>
      <c r="E1782" s="1"/>
      <c r="F1782" s="1"/>
      <c r="G1782" s="1"/>
      <c r="H1782" s="1"/>
      <c r="I1782" s="1"/>
      <c r="J1782" s="1"/>
      <c r="K1782" s="1"/>
      <c r="L1782" s="1"/>
      <c r="M1782" s="1"/>
      <c r="N1782" s="1"/>
      <c r="O1782" s="1"/>
      <c r="P1782" s="1"/>
      <c r="Q1782" s="6"/>
    </row>
    <row r="1783" spans="1:17" x14ac:dyDescent="0.25">
      <c r="A1783" s="4"/>
      <c r="B1783" s="1"/>
      <c r="C1783" s="1"/>
      <c r="D1783" s="1"/>
      <c r="E1783" s="1"/>
      <c r="F1783" s="1"/>
      <c r="G1783" s="1"/>
      <c r="H1783" s="1"/>
      <c r="I1783" s="1"/>
      <c r="J1783" s="1"/>
      <c r="K1783" s="1"/>
      <c r="L1783" s="1"/>
      <c r="M1783" s="1"/>
      <c r="N1783" s="1"/>
      <c r="O1783" s="1"/>
      <c r="P1783" s="1"/>
      <c r="Q1783" s="6"/>
    </row>
    <row r="1784" spans="1:17" x14ac:dyDescent="0.25">
      <c r="A1784" s="4"/>
      <c r="B1784" s="1"/>
      <c r="C1784" s="1"/>
      <c r="D1784" s="1"/>
      <c r="E1784" s="1"/>
      <c r="F1784" s="1"/>
      <c r="G1784" s="1"/>
      <c r="H1784" s="1"/>
      <c r="I1784" s="1"/>
      <c r="J1784" s="1"/>
      <c r="K1784" s="1"/>
      <c r="L1784" s="1"/>
      <c r="M1784" s="1"/>
      <c r="N1784" s="1"/>
      <c r="O1784" s="1"/>
      <c r="P1784" s="1"/>
      <c r="Q1784" s="6"/>
    </row>
    <row r="1785" spans="1:17" x14ac:dyDescent="0.25">
      <c r="A1785" s="4"/>
      <c r="B1785" s="1"/>
      <c r="C1785" s="1"/>
      <c r="D1785" s="1"/>
      <c r="E1785" s="1"/>
      <c r="F1785" s="1"/>
      <c r="G1785" s="1"/>
      <c r="H1785" s="1"/>
      <c r="I1785" s="1"/>
      <c r="J1785" s="1"/>
      <c r="K1785" s="1"/>
      <c r="L1785" s="1"/>
      <c r="M1785" s="1"/>
      <c r="N1785" s="1"/>
      <c r="O1785" s="1"/>
      <c r="P1785" s="1"/>
      <c r="Q1785" s="6"/>
    </row>
    <row r="1786" spans="1:17" x14ac:dyDescent="0.25">
      <c r="A1786" s="4"/>
      <c r="B1786" s="1"/>
      <c r="C1786" s="1"/>
      <c r="D1786" s="1"/>
      <c r="E1786" s="1"/>
      <c r="F1786" s="1"/>
      <c r="G1786" s="1"/>
      <c r="H1786" s="1"/>
      <c r="I1786" s="1"/>
      <c r="J1786" s="1"/>
      <c r="K1786" s="1"/>
      <c r="L1786" s="1"/>
      <c r="M1786" s="1"/>
      <c r="N1786" s="1"/>
      <c r="O1786" s="1"/>
      <c r="P1786" s="1"/>
      <c r="Q1786" s="6"/>
    </row>
    <row r="1787" spans="1:17" x14ac:dyDescent="0.25">
      <c r="A1787" s="4"/>
      <c r="B1787" s="1"/>
      <c r="C1787" s="1"/>
      <c r="D1787" s="1"/>
      <c r="E1787" s="1"/>
      <c r="F1787" s="1"/>
      <c r="G1787" s="1"/>
      <c r="H1787" s="1"/>
      <c r="I1787" s="1"/>
      <c r="J1787" s="1"/>
      <c r="K1787" s="1"/>
      <c r="L1787" s="1"/>
      <c r="M1787" s="1"/>
      <c r="N1787" s="1"/>
      <c r="O1787" s="1"/>
      <c r="P1787" s="1"/>
      <c r="Q1787" s="6"/>
    </row>
    <row r="1788" spans="1:17" x14ac:dyDescent="0.25">
      <c r="A1788" s="4"/>
      <c r="B1788" s="1"/>
      <c r="C1788" s="1"/>
      <c r="D1788" s="1"/>
      <c r="E1788" s="1"/>
      <c r="F1788" s="1"/>
      <c r="G1788" s="1"/>
      <c r="H1788" s="1"/>
      <c r="I1788" s="1"/>
      <c r="J1788" s="1"/>
      <c r="K1788" s="1"/>
      <c r="L1788" s="1"/>
      <c r="M1788" s="1"/>
      <c r="N1788" s="1"/>
      <c r="O1788" s="1"/>
      <c r="P1788" s="1"/>
      <c r="Q1788" s="6"/>
    </row>
    <row r="1789" spans="1:17" x14ac:dyDescent="0.25">
      <c r="A1789" s="4"/>
      <c r="B1789" s="1"/>
      <c r="C1789" s="1"/>
      <c r="D1789" s="1"/>
      <c r="E1789" s="1"/>
      <c r="F1789" s="1"/>
      <c r="G1789" s="1"/>
      <c r="H1789" s="1"/>
      <c r="I1789" s="1"/>
      <c r="J1789" s="1"/>
      <c r="K1789" s="1"/>
      <c r="L1789" s="1"/>
      <c r="M1789" s="1"/>
      <c r="N1789" s="1"/>
      <c r="O1789" s="1"/>
      <c r="P1789" s="1"/>
      <c r="Q1789" s="6"/>
    </row>
    <row r="1790" spans="1:17" x14ac:dyDescent="0.25">
      <c r="A1790" s="4"/>
      <c r="B1790" s="1"/>
      <c r="C1790" s="1"/>
      <c r="D1790" s="1"/>
      <c r="E1790" s="1"/>
      <c r="F1790" s="1"/>
      <c r="G1790" s="1"/>
      <c r="H1790" s="1"/>
      <c r="I1790" s="1"/>
      <c r="J1790" s="1"/>
      <c r="K1790" s="1"/>
      <c r="L1790" s="1"/>
      <c r="M1790" s="1"/>
      <c r="N1790" s="1"/>
      <c r="O1790" s="1"/>
      <c r="P1790" s="1"/>
      <c r="Q1790" s="6"/>
    </row>
    <row r="1791" spans="1:17" x14ac:dyDescent="0.25">
      <c r="A1791" s="4"/>
      <c r="B1791" s="1"/>
      <c r="C1791" s="1"/>
      <c r="D1791" s="1"/>
      <c r="E1791" s="1"/>
      <c r="F1791" s="1"/>
      <c r="G1791" s="1"/>
      <c r="H1791" s="1"/>
      <c r="I1791" s="1"/>
      <c r="J1791" s="1"/>
      <c r="K1791" s="1"/>
      <c r="L1791" s="1"/>
      <c r="M1791" s="1"/>
      <c r="N1791" s="1"/>
      <c r="O1791" s="1"/>
      <c r="P1791" s="1"/>
      <c r="Q1791" s="6"/>
    </row>
    <row r="1792" spans="1:17" x14ac:dyDescent="0.25">
      <c r="A1792" s="4"/>
      <c r="B1792" s="1"/>
      <c r="C1792" s="1"/>
      <c r="D1792" s="1"/>
      <c r="E1792" s="1"/>
      <c r="F1792" s="1"/>
      <c r="G1792" s="1"/>
      <c r="H1792" s="1"/>
      <c r="I1792" s="1"/>
      <c r="J1792" s="1"/>
      <c r="K1792" s="1"/>
      <c r="L1792" s="1"/>
      <c r="M1792" s="1"/>
      <c r="N1792" s="1"/>
      <c r="O1792" s="1"/>
      <c r="P1792" s="1"/>
      <c r="Q1792" s="6"/>
    </row>
    <row r="1793" spans="1:17" x14ac:dyDescent="0.25">
      <c r="A1793" s="4"/>
      <c r="B1793" s="1"/>
      <c r="C1793" s="1"/>
      <c r="D1793" s="1"/>
      <c r="E1793" s="1"/>
      <c r="F1793" s="1"/>
      <c r="G1793" s="1"/>
      <c r="H1793" s="1"/>
      <c r="I1793" s="1"/>
      <c r="J1793" s="1"/>
      <c r="K1793" s="1"/>
      <c r="L1793" s="1"/>
      <c r="M1793" s="1"/>
      <c r="N1793" s="1"/>
      <c r="O1793" s="1"/>
      <c r="P1793" s="1"/>
      <c r="Q1793" s="6"/>
    </row>
    <row r="1794" spans="1:17" x14ac:dyDescent="0.25">
      <c r="A1794" s="4"/>
      <c r="B1794" s="1"/>
      <c r="C1794" s="1"/>
      <c r="D1794" s="1"/>
      <c r="E1794" s="1"/>
      <c r="F1794" s="1"/>
      <c r="G1794" s="1"/>
      <c r="H1794" s="1"/>
      <c r="I1794" s="1"/>
      <c r="J1794" s="1"/>
      <c r="K1794" s="1"/>
      <c r="L1794" s="1"/>
      <c r="M1794" s="1"/>
      <c r="N1794" s="1"/>
      <c r="O1794" s="1"/>
      <c r="P1794" s="1"/>
      <c r="Q1794" s="6"/>
    </row>
    <row r="1795" spans="1:17" x14ac:dyDescent="0.25">
      <c r="A1795" s="4"/>
      <c r="B1795" s="1"/>
      <c r="C1795" s="1"/>
      <c r="D1795" s="1"/>
      <c r="E1795" s="1"/>
      <c r="F1795" s="1"/>
      <c r="G1795" s="1"/>
      <c r="H1795" s="1"/>
      <c r="I1795" s="1"/>
      <c r="J1795" s="1"/>
      <c r="K1795" s="1"/>
      <c r="L1795" s="1"/>
      <c r="M1795" s="1"/>
      <c r="N1795" s="1"/>
      <c r="O1795" s="1"/>
      <c r="P1795" s="1"/>
      <c r="Q1795" s="6"/>
    </row>
    <row r="1796" spans="1:17" x14ac:dyDescent="0.25">
      <c r="A1796" s="4"/>
      <c r="B1796" s="1"/>
      <c r="C1796" s="1"/>
      <c r="D1796" s="1"/>
      <c r="E1796" s="1"/>
      <c r="F1796" s="1"/>
      <c r="G1796" s="1"/>
      <c r="H1796" s="1"/>
      <c r="I1796" s="1"/>
      <c r="J1796" s="1"/>
      <c r="K1796" s="1"/>
      <c r="L1796" s="1"/>
      <c r="M1796" s="1"/>
      <c r="N1796" s="1"/>
      <c r="O1796" s="1"/>
      <c r="P1796" s="1"/>
      <c r="Q1796" s="6"/>
    </row>
    <row r="1797" spans="1:17" x14ac:dyDescent="0.25">
      <c r="A1797" s="4"/>
      <c r="B1797" s="1"/>
      <c r="C1797" s="1"/>
      <c r="D1797" s="1"/>
      <c r="E1797" s="1"/>
      <c r="F1797" s="1"/>
      <c r="G1797" s="1"/>
      <c r="H1797" s="1"/>
      <c r="I1797" s="1"/>
      <c r="J1797" s="1"/>
      <c r="K1797" s="1"/>
      <c r="L1797" s="1"/>
      <c r="M1797" s="1"/>
      <c r="N1797" s="1"/>
      <c r="O1797" s="1"/>
      <c r="P1797" s="1"/>
      <c r="Q1797" s="6"/>
    </row>
    <row r="1798" spans="1:17" x14ac:dyDescent="0.25">
      <c r="A1798" s="4"/>
      <c r="B1798" s="1"/>
      <c r="C1798" s="1"/>
      <c r="D1798" s="1"/>
      <c r="E1798" s="1"/>
      <c r="F1798" s="1"/>
      <c r="G1798" s="1"/>
      <c r="H1798" s="1"/>
      <c r="I1798" s="1"/>
      <c r="J1798" s="1"/>
      <c r="K1798" s="1"/>
      <c r="L1798" s="1"/>
      <c r="M1798" s="1"/>
      <c r="N1798" s="1"/>
      <c r="O1798" s="1"/>
      <c r="P1798" s="1"/>
      <c r="Q1798" s="6"/>
    </row>
    <row r="1799" spans="1:17" x14ac:dyDescent="0.25">
      <c r="A1799" s="4"/>
      <c r="B1799" s="1"/>
      <c r="C1799" s="1"/>
      <c r="D1799" s="1"/>
      <c r="E1799" s="1"/>
      <c r="F1799" s="1"/>
      <c r="G1799" s="1"/>
      <c r="H1799" s="1"/>
      <c r="I1799" s="1"/>
      <c r="J1799" s="1"/>
      <c r="K1799" s="1"/>
      <c r="L1799" s="1"/>
      <c r="M1799" s="1"/>
      <c r="N1799" s="1"/>
      <c r="O1799" s="1"/>
      <c r="P1799" s="1"/>
      <c r="Q1799" s="6"/>
    </row>
    <row r="1800" spans="1:17" x14ac:dyDescent="0.25">
      <c r="A1800" s="4"/>
      <c r="B1800" s="1"/>
      <c r="C1800" s="1"/>
      <c r="D1800" s="1"/>
      <c r="E1800" s="1"/>
      <c r="F1800" s="1"/>
      <c r="G1800" s="1"/>
      <c r="H1800" s="1"/>
      <c r="I1800" s="1"/>
      <c r="J1800" s="1"/>
      <c r="K1800" s="1"/>
      <c r="L1800" s="1"/>
      <c r="M1800" s="1"/>
      <c r="N1800" s="1"/>
      <c r="O1800" s="1"/>
      <c r="P1800" s="1"/>
      <c r="Q1800" s="6"/>
    </row>
    <row r="1801" spans="1:17" x14ac:dyDescent="0.25">
      <c r="A1801" s="4"/>
      <c r="B1801" s="1"/>
      <c r="C1801" s="1"/>
      <c r="D1801" s="1"/>
      <c r="E1801" s="1"/>
      <c r="F1801" s="1"/>
      <c r="G1801" s="1"/>
      <c r="H1801" s="1"/>
      <c r="I1801" s="1"/>
      <c r="J1801" s="1"/>
      <c r="K1801" s="1"/>
      <c r="L1801" s="1"/>
      <c r="M1801" s="1"/>
      <c r="N1801" s="1"/>
      <c r="O1801" s="1"/>
      <c r="P1801" s="1"/>
      <c r="Q1801" s="6"/>
    </row>
    <row r="1802" spans="1:17" x14ac:dyDescent="0.25">
      <c r="A1802" s="4"/>
      <c r="B1802" s="1"/>
      <c r="C1802" s="1"/>
      <c r="D1802" s="1"/>
      <c r="E1802" s="1"/>
      <c r="F1802" s="1"/>
      <c r="G1802" s="1"/>
      <c r="H1802" s="1"/>
      <c r="I1802" s="1"/>
      <c r="J1802" s="1"/>
      <c r="K1802" s="1"/>
      <c r="L1802" s="1"/>
      <c r="M1802" s="1"/>
      <c r="N1802" s="1"/>
      <c r="O1802" s="1"/>
      <c r="P1802" s="1"/>
      <c r="Q1802" s="6"/>
    </row>
    <row r="1803" spans="1:17" x14ac:dyDescent="0.25">
      <c r="A1803" s="4"/>
      <c r="B1803" s="1"/>
      <c r="C1803" s="1"/>
      <c r="D1803" s="1"/>
      <c r="E1803" s="1"/>
      <c r="F1803" s="1"/>
      <c r="G1803" s="1"/>
      <c r="H1803" s="1"/>
      <c r="I1803" s="1"/>
      <c r="J1803" s="1"/>
      <c r="K1803" s="1"/>
      <c r="L1803" s="1"/>
      <c r="M1803" s="1"/>
      <c r="N1803" s="1"/>
      <c r="O1803" s="1"/>
      <c r="P1803" s="1"/>
      <c r="Q1803" s="6"/>
    </row>
    <row r="1804" spans="1:17" x14ac:dyDescent="0.25">
      <c r="A1804" s="4"/>
      <c r="B1804" s="1"/>
      <c r="C1804" s="1"/>
      <c r="D1804" s="1"/>
      <c r="E1804" s="1"/>
      <c r="F1804" s="1"/>
      <c r="G1804" s="1"/>
      <c r="H1804" s="1"/>
      <c r="I1804" s="1"/>
      <c r="J1804" s="1"/>
      <c r="K1804" s="1"/>
      <c r="L1804" s="1"/>
      <c r="M1804" s="1"/>
      <c r="N1804" s="1"/>
      <c r="O1804" s="1"/>
      <c r="P1804" s="1"/>
      <c r="Q1804" s="6"/>
    </row>
    <row r="1805" spans="1:17" x14ac:dyDescent="0.25">
      <c r="A1805" s="4"/>
      <c r="B1805" s="1"/>
      <c r="C1805" s="1"/>
      <c r="D1805" s="1"/>
      <c r="E1805" s="1"/>
      <c r="F1805" s="1"/>
      <c r="G1805" s="1"/>
      <c r="H1805" s="1"/>
      <c r="I1805" s="1"/>
      <c r="J1805" s="1"/>
      <c r="K1805" s="1"/>
      <c r="L1805" s="1"/>
      <c r="M1805" s="1"/>
      <c r="N1805" s="1"/>
      <c r="O1805" s="1"/>
      <c r="P1805" s="1"/>
      <c r="Q1805" s="6"/>
    </row>
    <row r="1806" spans="1:17" x14ac:dyDescent="0.25">
      <c r="A1806" s="4"/>
      <c r="B1806" s="1"/>
      <c r="C1806" s="1"/>
      <c r="D1806" s="1"/>
      <c r="E1806" s="1"/>
      <c r="F1806" s="1"/>
      <c r="G1806" s="1"/>
      <c r="H1806" s="1"/>
      <c r="I1806" s="1"/>
      <c r="J1806" s="1"/>
      <c r="K1806" s="1"/>
      <c r="L1806" s="1"/>
      <c r="M1806" s="1"/>
      <c r="N1806" s="1"/>
      <c r="O1806" s="1"/>
      <c r="P1806" s="1"/>
      <c r="Q1806" s="6"/>
    </row>
    <row r="1807" spans="1:17" x14ac:dyDescent="0.25">
      <c r="A1807" s="4"/>
      <c r="B1807" s="1"/>
      <c r="C1807" s="1"/>
      <c r="D1807" s="1"/>
      <c r="E1807" s="1"/>
      <c r="F1807" s="1"/>
      <c r="G1807" s="1"/>
      <c r="H1807" s="1"/>
      <c r="I1807" s="1"/>
      <c r="J1807" s="1"/>
      <c r="K1807" s="1"/>
      <c r="L1807" s="1"/>
      <c r="M1807" s="1"/>
      <c r="N1807" s="1"/>
      <c r="O1807" s="1"/>
      <c r="P1807" s="1"/>
      <c r="Q1807" s="6"/>
    </row>
    <row r="1808" spans="1:17" x14ac:dyDescent="0.25">
      <c r="A1808" s="4"/>
      <c r="B1808" s="1"/>
      <c r="C1808" s="1"/>
      <c r="D1808" s="1"/>
      <c r="E1808" s="1"/>
      <c r="F1808" s="1"/>
      <c r="G1808" s="1"/>
      <c r="H1808" s="1"/>
      <c r="I1808" s="1"/>
      <c r="J1808" s="1"/>
      <c r="K1808" s="1"/>
      <c r="L1808" s="1"/>
      <c r="M1808" s="1"/>
      <c r="N1808" s="1"/>
      <c r="O1808" s="1"/>
      <c r="P1808" s="1"/>
      <c r="Q1808" s="6"/>
    </row>
    <row r="1809" spans="1:17" x14ac:dyDescent="0.25">
      <c r="A1809" s="4"/>
      <c r="B1809" s="1"/>
      <c r="C1809" s="1"/>
      <c r="D1809" s="1"/>
      <c r="E1809" s="1"/>
      <c r="F1809" s="1"/>
      <c r="G1809" s="1"/>
      <c r="H1809" s="1"/>
      <c r="I1809" s="1"/>
      <c r="J1809" s="1"/>
      <c r="K1809" s="1"/>
      <c r="L1809" s="1"/>
      <c r="M1809" s="1"/>
      <c r="N1809" s="1"/>
      <c r="O1809" s="1"/>
      <c r="P1809" s="1"/>
      <c r="Q1809" s="6"/>
    </row>
    <row r="1810" spans="1:17" x14ac:dyDescent="0.25">
      <c r="A1810" s="4"/>
      <c r="B1810" s="1"/>
      <c r="C1810" s="1"/>
      <c r="D1810" s="1"/>
      <c r="E1810" s="1"/>
      <c r="F1810" s="1"/>
      <c r="G1810" s="1"/>
      <c r="H1810" s="1"/>
      <c r="I1810" s="1"/>
      <c r="J1810" s="1"/>
      <c r="K1810" s="1"/>
      <c r="L1810" s="1"/>
      <c r="M1810" s="1"/>
      <c r="N1810" s="1"/>
      <c r="O1810" s="1"/>
      <c r="P1810" s="1"/>
      <c r="Q1810" s="6"/>
    </row>
    <row r="1811" spans="1:17" x14ac:dyDescent="0.25">
      <c r="A1811" s="4"/>
      <c r="B1811" s="1"/>
      <c r="C1811" s="1"/>
      <c r="D1811" s="1"/>
      <c r="E1811" s="1"/>
      <c r="F1811" s="1"/>
      <c r="G1811" s="1"/>
      <c r="H1811" s="1"/>
      <c r="I1811" s="1"/>
      <c r="J1811" s="1"/>
      <c r="K1811" s="1"/>
      <c r="L1811" s="1"/>
      <c r="M1811" s="1"/>
      <c r="N1811" s="1"/>
      <c r="O1811" s="1"/>
      <c r="P1811" s="1"/>
      <c r="Q1811" s="6"/>
    </row>
    <row r="1812" spans="1:17" x14ac:dyDescent="0.25">
      <c r="A1812" s="4"/>
      <c r="B1812" s="1"/>
      <c r="C1812" s="1"/>
      <c r="D1812" s="1"/>
      <c r="E1812" s="1"/>
      <c r="F1812" s="1"/>
      <c r="G1812" s="1"/>
      <c r="H1812" s="1"/>
      <c r="I1812" s="1"/>
      <c r="J1812" s="1"/>
      <c r="K1812" s="1"/>
      <c r="L1812" s="1"/>
      <c r="M1812" s="1"/>
      <c r="N1812" s="1"/>
      <c r="O1812" s="1"/>
      <c r="P1812" s="1"/>
      <c r="Q1812" s="6"/>
    </row>
    <row r="1813" spans="1:17" x14ac:dyDescent="0.25">
      <c r="A1813" s="4"/>
      <c r="B1813" s="1"/>
      <c r="C1813" s="1"/>
      <c r="D1813" s="1"/>
      <c r="E1813" s="1"/>
      <c r="F1813" s="1"/>
      <c r="G1813" s="1"/>
      <c r="H1813" s="1"/>
      <c r="I1813" s="1"/>
      <c r="J1813" s="1"/>
      <c r="K1813" s="1"/>
      <c r="L1813" s="1"/>
      <c r="M1813" s="1"/>
      <c r="N1813" s="1"/>
      <c r="O1813" s="1"/>
      <c r="P1813" s="1"/>
      <c r="Q1813" s="6"/>
    </row>
    <row r="1814" spans="1:17" x14ac:dyDescent="0.25">
      <c r="A1814" s="4"/>
      <c r="B1814" s="1"/>
      <c r="C1814" s="1"/>
      <c r="D1814" s="1"/>
      <c r="E1814" s="1"/>
      <c r="F1814" s="1"/>
      <c r="G1814" s="1"/>
      <c r="H1814" s="1"/>
      <c r="I1814" s="1"/>
      <c r="J1814" s="1"/>
      <c r="K1814" s="1"/>
      <c r="L1814" s="1"/>
      <c r="M1814" s="1"/>
      <c r="N1814" s="1"/>
      <c r="O1814" s="1"/>
      <c r="P1814" s="1"/>
      <c r="Q1814" s="6"/>
    </row>
    <row r="1815" spans="1:17" x14ac:dyDescent="0.25">
      <c r="A1815" s="4"/>
      <c r="B1815" s="1"/>
      <c r="C1815" s="1"/>
      <c r="D1815" s="1"/>
      <c r="E1815" s="1"/>
      <c r="F1815" s="1"/>
      <c r="G1815" s="1"/>
      <c r="H1815" s="1"/>
      <c r="I1815" s="1"/>
      <c r="J1815" s="1"/>
      <c r="K1815" s="1"/>
      <c r="L1815" s="1"/>
      <c r="M1815" s="1"/>
      <c r="N1815" s="1"/>
      <c r="O1815" s="1"/>
      <c r="P1815" s="1"/>
      <c r="Q1815" s="6"/>
    </row>
    <row r="1816" spans="1:17" x14ac:dyDescent="0.25">
      <c r="A1816" s="4"/>
      <c r="B1816" s="1"/>
      <c r="C1816" s="1"/>
      <c r="D1816" s="1"/>
      <c r="E1816" s="1"/>
      <c r="F1816" s="1"/>
      <c r="G1816" s="1"/>
      <c r="H1816" s="1"/>
      <c r="I1816" s="1"/>
      <c r="J1816" s="1"/>
      <c r="K1816" s="1"/>
      <c r="L1816" s="1"/>
      <c r="M1816" s="1"/>
      <c r="N1816" s="1"/>
      <c r="O1816" s="1"/>
      <c r="P1816" s="1"/>
      <c r="Q1816" s="6"/>
    </row>
    <row r="1817" spans="1:17" x14ac:dyDescent="0.25">
      <c r="A1817" s="4"/>
      <c r="B1817" s="1"/>
      <c r="C1817" s="1"/>
      <c r="D1817" s="1"/>
      <c r="E1817" s="1"/>
      <c r="F1817" s="1"/>
      <c r="G1817" s="1"/>
      <c r="H1817" s="1"/>
      <c r="I1817" s="1"/>
      <c r="J1817" s="1"/>
      <c r="K1817" s="1"/>
      <c r="L1817" s="1"/>
      <c r="M1817" s="1"/>
      <c r="N1817" s="1"/>
      <c r="O1817" s="1"/>
      <c r="P1817" s="1"/>
      <c r="Q1817" s="6"/>
    </row>
    <row r="1818" spans="1:17" x14ac:dyDescent="0.25">
      <c r="A1818" s="4"/>
      <c r="B1818" s="1"/>
      <c r="C1818" s="1"/>
      <c r="D1818" s="1"/>
      <c r="E1818" s="1"/>
      <c r="F1818" s="1"/>
      <c r="G1818" s="1"/>
      <c r="H1818" s="1"/>
      <c r="I1818" s="1"/>
      <c r="J1818" s="1"/>
      <c r="K1818" s="1"/>
      <c r="L1818" s="1"/>
      <c r="M1818" s="1"/>
      <c r="N1818" s="1"/>
      <c r="O1818" s="1"/>
      <c r="P1818" s="1"/>
      <c r="Q1818" s="6"/>
    </row>
    <row r="1819" spans="1:17" x14ac:dyDescent="0.25">
      <c r="A1819" s="4"/>
      <c r="B1819" s="1"/>
      <c r="C1819" s="1"/>
      <c r="D1819" s="1"/>
      <c r="E1819" s="1"/>
      <c r="F1819" s="1"/>
      <c r="G1819" s="1"/>
      <c r="H1819" s="1"/>
      <c r="I1819" s="1"/>
      <c r="J1819" s="1"/>
      <c r="K1819" s="1"/>
      <c r="L1819" s="1"/>
      <c r="M1819" s="1"/>
      <c r="N1819" s="1"/>
      <c r="O1819" s="1"/>
      <c r="P1819" s="1"/>
      <c r="Q1819" s="6"/>
    </row>
    <row r="1820" spans="1:17" x14ac:dyDescent="0.25">
      <c r="A1820" s="4"/>
      <c r="B1820" s="1"/>
      <c r="C1820" s="1"/>
      <c r="D1820" s="1"/>
      <c r="E1820" s="1"/>
      <c r="F1820" s="1"/>
      <c r="G1820" s="1"/>
      <c r="H1820" s="1"/>
      <c r="I1820" s="1"/>
      <c r="J1820" s="1"/>
      <c r="K1820" s="1"/>
      <c r="L1820" s="1"/>
      <c r="M1820" s="1"/>
      <c r="N1820" s="1"/>
      <c r="O1820" s="1"/>
      <c r="P1820" s="1"/>
      <c r="Q1820" s="6"/>
    </row>
    <row r="1821" spans="1:17" x14ac:dyDescent="0.25">
      <c r="A1821" s="4"/>
      <c r="B1821" s="1"/>
      <c r="C1821" s="1"/>
      <c r="D1821" s="1"/>
      <c r="E1821" s="1"/>
      <c r="F1821" s="1"/>
      <c r="G1821" s="1"/>
      <c r="H1821" s="1"/>
      <c r="I1821" s="1"/>
      <c r="J1821" s="1"/>
      <c r="K1821" s="1"/>
      <c r="L1821" s="1"/>
      <c r="M1821" s="1"/>
      <c r="N1821" s="1"/>
      <c r="O1821" s="1"/>
      <c r="P1821" s="1"/>
      <c r="Q1821" s="6"/>
    </row>
    <row r="1822" spans="1:17" x14ac:dyDescent="0.25">
      <c r="A1822" s="4"/>
      <c r="B1822" s="1"/>
      <c r="C1822" s="1"/>
      <c r="D1822" s="1"/>
      <c r="E1822" s="1"/>
      <c r="F1822" s="1"/>
      <c r="G1822" s="1"/>
      <c r="H1822" s="1"/>
      <c r="I1822" s="1"/>
      <c r="J1822" s="1"/>
      <c r="K1822" s="1"/>
      <c r="L1822" s="1"/>
      <c r="M1822" s="1"/>
      <c r="N1822" s="1"/>
      <c r="O1822" s="1"/>
      <c r="P1822" s="1"/>
      <c r="Q1822" s="6"/>
    </row>
    <row r="1823" spans="1:17" x14ac:dyDescent="0.25">
      <c r="A1823" s="4"/>
      <c r="B1823" s="1"/>
      <c r="C1823" s="1"/>
      <c r="D1823" s="1"/>
      <c r="E1823" s="1"/>
      <c r="F1823" s="1"/>
      <c r="G1823" s="1"/>
      <c r="H1823" s="1"/>
      <c r="I1823" s="1"/>
      <c r="J1823" s="1"/>
      <c r="K1823" s="1"/>
      <c r="L1823" s="1"/>
      <c r="M1823" s="1"/>
      <c r="N1823" s="1"/>
      <c r="O1823" s="1"/>
      <c r="P1823" s="1"/>
      <c r="Q1823" s="6"/>
    </row>
    <row r="1824" spans="1:17" x14ac:dyDescent="0.25">
      <c r="A1824" s="4"/>
      <c r="B1824" s="1"/>
      <c r="C1824" s="1"/>
      <c r="D1824" s="1"/>
      <c r="E1824" s="1"/>
      <c r="F1824" s="1"/>
      <c r="G1824" s="1"/>
      <c r="H1824" s="1"/>
      <c r="I1824" s="1"/>
      <c r="J1824" s="1"/>
      <c r="K1824" s="1"/>
      <c r="L1824" s="1"/>
      <c r="M1824" s="1"/>
      <c r="N1824" s="1"/>
      <c r="O1824" s="1"/>
      <c r="P1824" s="1"/>
      <c r="Q1824" s="6"/>
    </row>
    <row r="1825" spans="1:17" x14ac:dyDescent="0.25">
      <c r="A1825" s="4"/>
      <c r="B1825" s="1"/>
      <c r="C1825" s="1"/>
      <c r="D1825" s="1"/>
      <c r="E1825" s="1"/>
      <c r="F1825" s="1"/>
      <c r="G1825" s="1"/>
      <c r="H1825" s="1"/>
      <c r="I1825" s="1"/>
      <c r="J1825" s="1"/>
      <c r="K1825" s="1"/>
      <c r="L1825" s="1"/>
      <c r="M1825" s="1"/>
      <c r="N1825" s="1"/>
      <c r="O1825" s="1"/>
      <c r="P1825" s="1"/>
      <c r="Q1825" s="6"/>
    </row>
    <row r="1826" spans="1:17" x14ac:dyDescent="0.25">
      <c r="A1826" s="4"/>
      <c r="B1826" s="1"/>
      <c r="C1826" s="1"/>
      <c r="D1826" s="1"/>
      <c r="E1826" s="1"/>
      <c r="F1826" s="1"/>
      <c r="G1826" s="1"/>
      <c r="H1826" s="1"/>
      <c r="I1826" s="1"/>
      <c r="J1826" s="1"/>
      <c r="K1826" s="1"/>
      <c r="L1826" s="1"/>
      <c r="M1826" s="1"/>
      <c r="N1826" s="1"/>
      <c r="O1826" s="1"/>
      <c r="P1826" s="1"/>
      <c r="Q1826" s="6"/>
    </row>
    <row r="1827" spans="1:17" x14ac:dyDescent="0.25">
      <c r="A1827" s="4"/>
      <c r="B1827" s="1"/>
      <c r="C1827" s="1"/>
      <c r="D1827" s="1"/>
      <c r="E1827" s="1"/>
      <c r="F1827" s="1"/>
      <c r="G1827" s="1"/>
      <c r="H1827" s="1"/>
      <c r="I1827" s="1"/>
      <c r="J1827" s="1"/>
      <c r="K1827" s="1"/>
      <c r="L1827" s="1"/>
      <c r="M1827" s="1"/>
      <c r="N1827" s="1"/>
      <c r="O1827" s="1"/>
      <c r="P1827" s="1"/>
      <c r="Q1827" s="6"/>
    </row>
    <row r="1828" spans="1:17" x14ac:dyDescent="0.25">
      <c r="A1828" s="4"/>
      <c r="B1828" s="1"/>
      <c r="C1828" s="1"/>
      <c r="D1828" s="1"/>
      <c r="E1828" s="1"/>
      <c r="F1828" s="1"/>
      <c r="G1828" s="1"/>
      <c r="H1828" s="1"/>
      <c r="I1828" s="1"/>
      <c r="J1828" s="1"/>
      <c r="K1828" s="1"/>
      <c r="L1828" s="1"/>
      <c r="M1828" s="1"/>
      <c r="N1828" s="1"/>
      <c r="O1828" s="1"/>
      <c r="P1828" s="1"/>
      <c r="Q1828" s="6"/>
    </row>
    <row r="1829" spans="1:17" x14ac:dyDescent="0.25">
      <c r="A1829" s="4"/>
      <c r="B1829" s="1"/>
      <c r="C1829" s="1"/>
      <c r="D1829" s="1"/>
      <c r="E1829" s="1"/>
      <c r="F1829" s="1"/>
      <c r="G1829" s="1"/>
      <c r="H1829" s="1"/>
      <c r="I1829" s="1"/>
      <c r="J1829" s="1"/>
      <c r="K1829" s="1"/>
      <c r="L1829" s="1"/>
      <c r="M1829" s="1"/>
      <c r="N1829" s="1"/>
      <c r="O1829" s="1"/>
      <c r="P1829" s="1"/>
      <c r="Q1829" s="6"/>
    </row>
    <row r="1830" spans="1:17" x14ac:dyDescent="0.25">
      <c r="A1830" s="4"/>
      <c r="B1830" s="1"/>
      <c r="C1830" s="1"/>
      <c r="D1830" s="1"/>
      <c r="E1830" s="1"/>
      <c r="F1830" s="1"/>
      <c r="G1830" s="1"/>
      <c r="H1830" s="1"/>
      <c r="I1830" s="1"/>
      <c r="J1830" s="1"/>
      <c r="K1830" s="1"/>
      <c r="L1830" s="1"/>
      <c r="M1830" s="1"/>
      <c r="N1830" s="1"/>
      <c r="O1830" s="1"/>
      <c r="P1830" s="1"/>
      <c r="Q1830" s="6"/>
    </row>
    <row r="1831" spans="1:17" x14ac:dyDescent="0.25">
      <c r="A1831" s="4"/>
      <c r="B1831" s="1"/>
      <c r="C1831" s="1"/>
      <c r="D1831" s="1"/>
      <c r="E1831" s="1"/>
      <c r="F1831" s="1"/>
      <c r="G1831" s="1"/>
      <c r="H1831" s="1"/>
      <c r="I1831" s="1"/>
      <c r="J1831" s="1"/>
      <c r="K1831" s="1"/>
      <c r="L1831" s="1"/>
      <c r="M1831" s="1"/>
      <c r="N1831" s="1"/>
      <c r="O1831" s="1"/>
      <c r="P1831" s="1"/>
      <c r="Q1831" s="6"/>
    </row>
    <row r="1832" spans="1:17" x14ac:dyDescent="0.25">
      <c r="A1832" s="4"/>
      <c r="B1832" s="1"/>
      <c r="C1832" s="1"/>
      <c r="D1832" s="1"/>
      <c r="E1832" s="1"/>
      <c r="F1832" s="1"/>
      <c r="G1832" s="1"/>
      <c r="H1832" s="1"/>
      <c r="I1832" s="1"/>
      <c r="J1832" s="1"/>
      <c r="K1832" s="1"/>
      <c r="L1832" s="1"/>
      <c r="M1832" s="1"/>
      <c r="N1832" s="1"/>
      <c r="O1832" s="1"/>
      <c r="P1832" s="1"/>
      <c r="Q1832" s="6"/>
    </row>
    <row r="1833" spans="1:17" x14ac:dyDescent="0.25">
      <c r="A1833" s="4"/>
      <c r="B1833" s="1"/>
      <c r="C1833" s="1"/>
      <c r="D1833" s="1"/>
      <c r="E1833" s="1"/>
      <c r="F1833" s="1"/>
      <c r="G1833" s="1"/>
      <c r="H1833" s="1"/>
      <c r="I1833" s="1"/>
      <c r="J1833" s="1"/>
      <c r="K1833" s="1"/>
      <c r="L1833" s="1"/>
      <c r="M1833" s="1"/>
      <c r="N1833" s="1"/>
      <c r="O1833" s="1"/>
      <c r="P1833" s="1"/>
      <c r="Q1833" s="6"/>
    </row>
    <row r="1834" spans="1:17" x14ac:dyDescent="0.25">
      <c r="A1834" s="4"/>
      <c r="B1834" s="1"/>
      <c r="C1834" s="1"/>
      <c r="D1834" s="1"/>
      <c r="E1834" s="1"/>
      <c r="F1834" s="1"/>
      <c r="G1834" s="1"/>
      <c r="H1834" s="1"/>
      <c r="I1834" s="1"/>
      <c r="J1834" s="1"/>
      <c r="K1834" s="1"/>
      <c r="L1834" s="1"/>
      <c r="M1834" s="1"/>
      <c r="N1834" s="1"/>
      <c r="O1834" s="1"/>
      <c r="P1834" s="1"/>
      <c r="Q1834" s="6"/>
    </row>
    <row r="1835" spans="1:17" x14ac:dyDescent="0.25">
      <c r="A1835" s="4"/>
      <c r="B1835" s="1"/>
      <c r="C1835" s="1"/>
      <c r="D1835" s="1"/>
      <c r="E1835" s="1"/>
      <c r="F1835" s="1"/>
      <c r="G1835" s="1"/>
      <c r="H1835" s="1"/>
      <c r="I1835" s="1"/>
      <c r="J1835" s="1"/>
      <c r="K1835" s="1"/>
      <c r="L1835" s="1"/>
      <c r="M1835" s="1"/>
      <c r="N1835" s="1"/>
      <c r="O1835" s="1"/>
      <c r="P1835" s="1"/>
      <c r="Q1835" s="6"/>
    </row>
    <row r="1836" spans="1:17" x14ac:dyDescent="0.25">
      <c r="A1836" s="4"/>
      <c r="B1836" s="1"/>
      <c r="C1836" s="1"/>
      <c r="D1836" s="1"/>
      <c r="E1836" s="1"/>
      <c r="F1836" s="1"/>
      <c r="G1836" s="1"/>
      <c r="H1836" s="1"/>
      <c r="I1836" s="1"/>
      <c r="J1836" s="1"/>
      <c r="K1836" s="1"/>
      <c r="L1836" s="1"/>
      <c r="M1836" s="1"/>
      <c r="N1836" s="1"/>
      <c r="O1836" s="1"/>
      <c r="P1836" s="1"/>
      <c r="Q1836" s="6"/>
    </row>
    <row r="1837" spans="1:17" x14ac:dyDescent="0.25">
      <c r="A1837" s="4"/>
      <c r="B1837" s="1"/>
      <c r="C1837" s="1"/>
      <c r="D1837" s="1"/>
      <c r="E1837" s="1"/>
      <c r="F1837" s="1"/>
      <c r="G1837" s="1"/>
      <c r="H1837" s="1"/>
      <c r="I1837" s="1"/>
      <c r="J1837" s="1"/>
      <c r="K1837" s="1"/>
      <c r="L1837" s="1"/>
      <c r="M1837" s="1"/>
      <c r="N1837" s="1"/>
      <c r="O1837" s="1"/>
      <c r="P1837" s="1"/>
      <c r="Q1837" s="6"/>
    </row>
    <row r="1838" spans="1:17" x14ac:dyDescent="0.25">
      <c r="A1838" s="4"/>
      <c r="B1838" s="1"/>
      <c r="C1838" s="1"/>
      <c r="D1838" s="1"/>
      <c r="E1838" s="1"/>
      <c r="F1838" s="1"/>
      <c r="G1838" s="1"/>
      <c r="H1838" s="1"/>
      <c r="I1838" s="1"/>
      <c r="J1838" s="1"/>
      <c r="K1838" s="1"/>
      <c r="L1838" s="1"/>
      <c r="M1838" s="1"/>
      <c r="N1838" s="1"/>
      <c r="O1838" s="1"/>
      <c r="P1838" s="1"/>
      <c r="Q1838" s="6"/>
    </row>
    <row r="1839" spans="1:17" x14ac:dyDescent="0.25">
      <c r="A1839" s="4"/>
      <c r="B1839" s="1"/>
      <c r="C1839" s="1"/>
      <c r="D1839" s="1"/>
      <c r="E1839" s="1"/>
      <c r="F1839" s="1"/>
      <c r="G1839" s="1"/>
      <c r="H1839" s="1"/>
      <c r="I1839" s="1"/>
      <c r="J1839" s="1"/>
      <c r="K1839" s="1"/>
      <c r="L1839" s="1"/>
      <c r="M1839" s="1"/>
      <c r="N1839" s="1"/>
      <c r="O1839" s="1"/>
      <c r="P1839" s="1"/>
      <c r="Q1839" s="6"/>
    </row>
    <row r="1840" spans="1:17" x14ac:dyDescent="0.25">
      <c r="A1840" s="4"/>
      <c r="B1840" s="1"/>
      <c r="C1840" s="1"/>
      <c r="D1840" s="1"/>
      <c r="E1840" s="1"/>
      <c r="F1840" s="1"/>
      <c r="G1840" s="1"/>
      <c r="H1840" s="1"/>
      <c r="I1840" s="1"/>
      <c r="J1840" s="1"/>
      <c r="K1840" s="1"/>
      <c r="L1840" s="1"/>
      <c r="M1840" s="1"/>
      <c r="N1840" s="1"/>
      <c r="O1840" s="1"/>
      <c r="P1840" s="1"/>
      <c r="Q1840" s="6"/>
    </row>
    <row r="1841" spans="1:17" x14ac:dyDescent="0.25">
      <c r="A1841" s="4"/>
      <c r="B1841" s="1"/>
      <c r="C1841" s="1"/>
      <c r="D1841" s="1"/>
      <c r="E1841" s="1"/>
      <c r="F1841" s="1"/>
      <c r="G1841" s="1"/>
      <c r="H1841" s="1"/>
      <c r="I1841" s="1"/>
      <c r="J1841" s="1"/>
      <c r="K1841" s="1"/>
      <c r="L1841" s="1"/>
      <c r="M1841" s="1"/>
      <c r="N1841" s="1"/>
      <c r="O1841" s="1"/>
      <c r="P1841" s="1"/>
      <c r="Q1841" s="6"/>
    </row>
    <row r="1842" spans="1:17" x14ac:dyDescent="0.25">
      <c r="A1842" s="4"/>
      <c r="B1842" s="1"/>
      <c r="C1842" s="1"/>
      <c r="D1842" s="1"/>
      <c r="E1842" s="1"/>
      <c r="F1842" s="1"/>
      <c r="G1842" s="1"/>
      <c r="H1842" s="1"/>
      <c r="I1842" s="1"/>
      <c r="J1842" s="1"/>
      <c r="K1842" s="1"/>
      <c r="L1842" s="1"/>
      <c r="M1842" s="1"/>
      <c r="N1842" s="1"/>
      <c r="O1842" s="1"/>
      <c r="P1842" s="1"/>
      <c r="Q1842" s="6"/>
    </row>
    <row r="1843" spans="1:17" x14ac:dyDescent="0.25">
      <c r="A1843" s="4"/>
      <c r="B1843" s="1"/>
      <c r="C1843" s="1"/>
      <c r="D1843" s="1"/>
      <c r="E1843" s="1"/>
      <c r="F1843" s="1"/>
      <c r="G1843" s="1"/>
      <c r="H1843" s="1"/>
      <c r="I1843" s="1"/>
      <c r="J1843" s="1"/>
      <c r="K1843" s="1"/>
      <c r="L1843" s="1"/>
      <c r="M1843" s="1"/>
      <c r="N1843" s="1"/>
      <c r="O1843" s="1"/>
      <c r="P1843" s="1"/>
      <c r="Q1843" s="6"/>
    </row>
    <row r="1844" spans="1:17" x14ac:dyDescent="0.25">
      <c r="A1844" s="4"/>
      <c r="B1844" s="1"/>
      <c r="C1844" s="1"/>
      <c r="D1844" s="1"/>
      <c r="E1844" s="1"/>
      <c r="F1844" s="1"/>
      <c r="G1844" s="1"/>
      <c r="H1844" s="1"/>
      <c r="I1844" s="1"/>
      <c r="J1844" s="1"/>
      <c r="K1844" s="1"/>
      <c r="L1844" s="1"/>
      <c r="M1844" s="1"/>
      <c r="N1844" s="1"/>
      <c r="O1844" s="1"/>
      <c r="P1844" s="1"/>
      <c r="Q1844" s="6"/>
    </row>
    <row r="1845" spans="1:17" x14ac:dyDescent="0.25">
      <c r="A1845" s="4"/>
      <c r="B1845" s="1"/>
      <c r="C1845" s="1"/>
      <c r="D1845" s="1"/>
      <c r="E1845" s="1"/>
      <c r="F1845" s="1"/>
      <c r="G1845" s="1"/>
      <c r="H1845" s="1"/>
      <c r="I1845" s="1"/>
      <c r="J1845" s="1"/>
      <c r="K1845" s="1"/>
      <c r="L1845" s="1"/>
      <c r="M1845" s="1"/>
      <c r="N1845" s="1"/>
      <c r="O1845" s="1"/>
      <c r="P1845" s="1"/>
      <c r="Q1845" s="6"/>
    </row>
    <row r="1846" spans="1:17" x14ac:dyDescent="0.25">
      <c r="A1846" s="4"/>
      <c r="B1846" s="1"/>
      <c r="C1846" s="1"/>
      <c r="D1846" s="1"/>
      <c r="E1846" s="1"/>
      <c r="F1846" s="1"/>
      <c r="G1846" s="1"/>
      <c r="H1846" s="1"/>
      <c r="I1846" s="1"/>
      <c r="J1846" s="1"/>
      <c r="K1846" s="1"/>
      <c r="L1846" s="1"/>
      <c r="M1846" s="1"/>
      <c r="N1846" s="1"/>
      <c r="O1846" s="1"/>
      <c r="P1846" s="1"/>
      <c r="Q1846" s="6"/>
    </row>
    <row r="1847" spans="1:17" x14ac:dyDescent="0.25">
      <c r="A1847" s="4"/>
      <c r="B1847" s="1"/>
      <c r="C1847" s="1"/>
      <c r="D1847" s="1"/>
      <c r="E1847" s="1"/>
      <c r="F1847" s="1"/>
      <c r="G1847" s="1"/>
      <c r="H1847" s="1"/>
      <c r="I1847" s="1"/>
      <c r="J1847" s="1"/>
      <c r="K1847" s="1"/>
      <c r="L1847" s="1"/>
      <c r="M1847" s="1"/>
      <c r="N1847" s="1"/>
      <c r="O1847" s="1"/>
      <c r="P1847" s="1"/>
      <c r="Q1847" s="6"/>
    </row>
    <row r="1848" spans="1:17" x14ac:dyDescent="0.25">
      <c r="A1848" s="4"/>
      <c r="B1848" s="1"/>
      <c r="C1848" s="1"/>
      <c r="D1848" s="1"/>
      <c r="E1848" s="1"/>
      <c r="F1848" s="1"/>
      <c r="G1848" s="1"/>
      <c r="H1848" s="1"/>
      <c r="I1848" s="1"/>
      <c r="J1848" s="1"/>
      <c r="K1848" s="1"/>
      <c r="L1848" s="1"/>
      <c r="M1848" s="1"/>
      <c r="N1848" s="1"/>
      <c r="O1848" s="1"/>
      <c r="P1848" s="1"/>
      <c r="Q1848" s="6"/>
    </row>
    <row r="1849" spans="1:17" x14ac:dyDescent="0.25">
      <c r="A1849" s="4"/>
      <c r="B1849" s="1"/>
      <c r="C1849" s="1"/>
      <c r="D1849" s="1"/>
      <c r="E1849" s="1"/>
      <c r="F1849" s="1"/>
      <c r="G1849" s="1"/>
      <c r="H1849" s="1"/>
      <c r="I1849" s="1"/>
      <c r="J1849" s="1"/>
      <c r="K1849" s="1"/>
      <c r="L1849" s="1"/>
      <c r="M1849" s="1"/>
      <c r="N1849" s="1"/>
      <c r="O1849" s="1"/>
      <c r="P1849" s="1"/>
      <c r="Q1849" s="6"/>
    </row>
    <row r="1850" spans="1:17" x14ac:dyDescent="0.25">
      <c r="A1850" s="4"/>
      <c r="B1850" s="1"/>
      <c r="C1850" s="1"/>
      <c r="D1850" s="1"/>
      <c r="E1850" s="1"/>
      <c r="F1850" s="1"/>
      <c r="G1850" s="1"/>
      <c r="H1850" s="1"/>
      <c r="I1850" s="1"/>
      <c r="J1850" s="1"/>
      <c r="K1850" s="1"/>
      <c r="L1850" s="1"/>
      <c r="M1850" s="1"/>
      <c r="N1850" s="1"/>
      <c r="O1850" s="1"/>
      <c r="P1850" s="1"/>
      <c r="Q1850" s="6"/>
    </row>
    <row r="1851" spans="1:17" x14ac:dyDescent="0.25">
      <c r="A1851" s="4"/>
      <c r="B1851" s="1"/>
      <c r="C1851" s="1"/>
      <c r="D1851" s="1"/>
      <c r="E1851" s="1"/>
      <c r="F1851" s="1"/>
      <c r="G1851" s="1"/>
      <c r="H1851" s="1"/>
      <c r="I1851" s="1"/>
      <c r="J1851" s="1"/>
      <c r="K1851" s="1"/>
      <c r="L1851" s="1"/>
      <c r="M1851" s="1"/>
      <c r="N1851" s="1"/>
      <c r="O1851" s="1"/>
      <c r="P1851" s="1"/>
      <c r="Q1851" s="6"/>
    </row>
    <row r="1852" spans="1:17" x14ac:dyDescent="0.25">
      <c r="A1852" s="4"/>
      <c r="B1852" s="1"/>
      <c r="C1852" s="1"/>
      <c r="D1852" s="1"/>
      <c r="E1852" s="1"/>
      <c r="F1852" s="1"/>
      <c r="G1852" s="1"/>
      <c r="H1852" s="1"/>
      <c r="I1852" s="1"/>
      <c r="J1852" s="1"/>
      <c r="K1852" s="1"/>
      <c r="L1852" s="1"/>
      <c r="M1852" s="1"/>
      <c r="N1852" s="1"/>
      <c r="O1852" s="1"/>
      <c r="P1852" s="1"/>
      <c r="Q1852" s="6"/>
    </row>
    <row r="1853" spans="1:17" x14ac:dyDescent="0.25">
      <c r="A1853" s="4"/>
      <c r="B1853" s="1"/>
      <c r="C1853" s="1"/>
      <c r="D1853" s="1"/>
      <c r="E1853" s="1"/>
      <c r="F1853" s="1"/>
      <c r="G1853" s="1"/>
      <c r="H1853" s="1"/>
      <c r="I1853" s="1"/>
      <c r="J1853" s="1"/>
      <c r="K1853" s="1"/>
      <c r="L1853" s="1"/>
      <c r="M1853" s="1"/>
      <c r="N1853" s="1"/>
      <c r="O1853" s="1"/>
      <c r="P1853" s="1"/>
      <c r="Q1853" s="6"/>
    </row>
    <row r="1854" spans="1:17" x14ac:dyDescent="0.25">
      <c r="A1854" s="4"/>
      <c r="B1854" s="1"/>
      <c r="C1854" s="1"/>
      <c r="D1854" s="1"/>
      <c r="E1854" s="1"/>
      <c r="F1854" s="1"/>
      <c r="G1854" s="1"/>
      <c r="H1854" s="1"/>
      <c r="I1854" s="1"/>
      <c r="J1854" s="1"/>
      <c r="K1854" s="1"/>
      <c r="L1854" s="1"/>
      <c r="M1854" s="1"/>
      <c r="N1854" s="1"/>
      <c r="O1854" s="1"/>
      <c r="P1854" s="1"/>
      <c r="Q1854" s="6"/>
    </row>
    <row r="1855" spans="1:17" x14ac:dyDescent="0.25">
      <c r="A1855" s="4"/>
      <c r="B1855" s="1"/>
      <c r="C1855" s="1"/>
      <c r="D1855" s="1"/>
      <c r="E1855" s="1"/>
      <c r="F1855" s="1"/>
      <c r="G1855" s="1"/>
      <c r="H1855" s="1"/>
      <c r="I1855" s="1"/>
      <c r="J1855" s="1"/>
      <c r="K1855" s="1"/>
      <c r="L1855" s="1"/>
      <c r="M1855" s="1"/>
      <c r="N1855" s="1"/>
      <c r="O1855" s="1"/>
      <c r="P1855" s="1"/>
      <c r="Q1855" s="6"/>
    </row>
    <row r="1856" spans="1:17" x14ac:dyDescent="0.25">
      <c r="A1856" s="4"/>
      <c r="B1856" s="1"/>
      <c r="C1856" s="1"/>
      <c r="D1856" s="1"/>
      <c r="E1856" s="1"/>
      <c r="F1856" s="1"/>
      <c r="G1856" s="1"/>
      <c r="H1856" s="1"/>
      <c r="I1856" s="1"/>
      <c r="J1856" s="1"/>
      <c r="K1856" s="1"/>
      <c r="L1856" s="1"/>
      <c r="M1856" s="1"/>
      <c r="N1856" s="1"/>
      <c r="O1856" s="1"/>
      <c r="P1856" s="1"/>
      <c r="Q1856" s="6"/>
    </row>
    <row r="1857" spans="1:17" x14ac:dyDescent="0.25">
      <c r="A1857" s="4"/>
      <c r="B1857" s="1"/>
      <c r="C1857" s="1"/>
      <c r="D1857" s="1"/>
      <c r="E1857" s="1"/>
      <c r="F1857" s="1"/>
      <c r="G1857" s="1"/>
      <c r="H1857" s="1"/>
      <c r="I1857" s="1"/>
      <c r="J1857" s="1"/>
      <c r="K1857" s="1"/>
      <c r="L1857" s="1"/>
      <c r="M1857" s="1"/>
      <c r="N1857" s="1"/>
      <c r="O1857" s="1"/>
      <c r="P1857" s="1"/>
      <c r="Q1857" s="6"/>
    </row>
    <row r="1858" spans="1:17" x14ac:dyDescent="0.25">
      <c r="A1858" s="4"/>
      <c r="B1858" s="1"/>
      <c r="C1858" s="1"/>
      <c r="D1858" s="1"/>
      <c r="E1858" s="1"/>
      <c r="F1858" s="1"/>
      <c r="G1858" s="1"/>
      <c r="H1858" s="1"/>
      <c r="I1858" s="1"/>
      <c r="J1858" s="1"/>
      <c r="K1858" s="1"/>
      <c r="L1858" s="1"/>
      <c r="M1858" s="1"/>
      <c r="N1858" s="1"/>
      <c r="O1858" s="1"/>
      <c r="P1858" s="1"/>
      <c r="Q1858" s="6"/>
    </row>
    <row r="1859" spans="1:17" x14ac:dyDescent="0.25">
      <c r="A1859" s="4"/>
      <c r="B1859" s="1"/>
      <c r="C1859" s="1"/>
      <c r="D1859" s="1"/>
      <c r="E1859" s="1"/>
      <c r="F1859" s="1"/>
      <c r="G1859" s="1"/>
      <c r="H1859" s="1"/>
      <c r="I1859" s="1"/>
      <c r="J1859" s="1"/>
      <c r="K1859" s="1"/>
      <c r="L1859" s="1"/>
      <c r="M1859" s="1"/>
      <c r="N1859" s="1"/>
      <c r="O1859" s="1"/>
      <c r="P1859" s="1"/>
      <c r="Q1859" s="6"/>
    </row>
    <row r="1860" spans="1:17" x14ac:dyDescent="0.25">
      <c r="A1860" s="4"/>
      <c r="B1860" s="1"/>
      <c r="C1860" s="1"/>
      <c r="D1860" s="1"/>
      <c r="E1860" s="1"/>
      <c r="F1860" s="1"/>
      <c r="G1860" s="1"/>
      <c r="H1860" s="1"/>
      <c r="I1860" s="1"/>
      <c r="J1860" s="1"/>
      <c r="K1860" s="1"/>
      <c r="L1860" s="1"/>
      <c r="M1860" s="1"/>
      <c r="N1860" s="1"/>
      <c r="O1860" s="1"/>
      <c r="P1860" s="1"/>
      <c r="Q1860" s="6"/>
    </row>
    <row r="1861" spans="1:17" x14ac:dyDescent="0.25">
      <c r="A1861" s="4"/>
      <c r="B1861" s="1"/>
      <c r="C1861" s="1"/>
      <c r="D1861" s="1"/>
      <c r="E1861" s="1"/>
      <c r="F1861" s="1"/>
      <c r="G1861" s="1"/>
      <c r="H1861" s="1"/>
      <c r="I1861" s="1"/>
      <c r="J1861" s="1"/>
      <c r="K1861" s="1"/>
      <c r="L1861" s="1"/>
      <c r="M1861" s="1"/>
      <c r="N1861" s="1"/>
      <c r="O1861" s="1"/>
      <c r="P1861" s="1"/>
      <c r="Q1861" s="6"/>
    </row>
    <row r="1862" spans="1:17" x14ac:dyDescent="0.25">
      <c r="A1862" s="4"/>
      <c r="B1862" s="1"/>
      <c r="C1862" s="1"/>
      <c r="D1862" s="1"/>
      <c r="E1862" s="1"/>
      <c r="F1862" s="1"/>
      <c r="G1862" s="1"/>
      <c r="H1862" s="1"/>
      <c r="I1862" s="1"/>
      <c r="J1862" s="1"/>
      <c r="K1862" s="1"/>
      <c r="L1862" s="1"/>
      <c r="M1862" s="1"/>
      <c r="N1862" s="1"/>
      <c r="O1862" s="1"/>
      <c r="P1862" s="1"/>
      <c r="Q1862" s="6"/>
    </row>
    <row r="1863" spans="1:17" x14ac:dyDescent="0.25">
      <c r="A1863" s="4"/>
      <c r="B1863" s="1"/>
      <c r="C1863" s="1"/>
      <c r="D1863" s="1"/>
      <c r="E1863" s="1"/>
      <c r="F1863" s="1"/>
      <c r="G1863" s="1"/>
      <c r="H1863" s="1"/>
      <c r="I1863" s="1"/>
      <c r="J1863" s="1"/>
      <c r="K1863" s="1"/>
      <c r="L1863" s="1"/>
      <c r="M1863" s="1"/>
      <c r="N1863" s="1"/>
      <c r="O1863" s="1"/>
      <c r="P1863" s="1"/>
      <c r="Q1863" s="6"/>
    </row>
    <row r="1864" spans="1:17" x14ac:dyDescent="0.25">
      <c r="A1864" s="4"/>
      <c r="B1864" s="1"/>
      <c r="C1864" s="1"/>
      <c r="D1864" s="1"/>
      <c r="E1864" s="1"/>
      <c r="F1864" s="1"/>
      <c r="G1864" s="1"/>
      <c r="H1864" s="1"/>
      <c r="I1864" s="1"/>
      <c r="J1864" s="1"/>
      <c r="K1864" s="1"/>
      <c r="L1864" s="1"/>
      <c r="M1864" s="1"/>
      <c r="N1864" s="1"/>
      <c r="O1864" s="1"/>
      <c r="P1864" s="1"/>
      <c r="Q1864" s="6"/>
    </row>
    <row r="1865" spans="1:17" x14ac:dyDescent="0.25">
      <c r="A1865" s="4"/>
      <c r="B1865" s="1"/>
      <c r="C1865" s="1"/>
      <c r="D1865" s="1"/>
      <c r="E1865" s="1"/>
      <c r="F1865" s="1"/>
      <c r="G1865" s="1"/>
      <c r="H1865" s="1"/>
      <c r="I1865" s="1"/>
      <c r="J1865" s="1"/>
      <c r="K1865" s="1"/>
      <c r="L1865" s="1"/>
      <c r="M1865" s="1"/>
      <c r="N1865" s="1"/>
      <c r="O1865" s="1"/>
      <c r="P1865" s="1"/>
      <c r="Q1865" s="6"/>
    </row>
    <row r="1866" spans="1:17" x14ac:dyDescent="0.25">
      <c r="A1866" s="4"/>
      <c r="B1866" s="1"/>
      <c r="C1866" s="1"/>
      <c r="D1866" s="1"/>
      <c r="E1866" s="1"/>
      <c r="F1866" s="1"/>
      <c r="G1866" s="1"/>
      <c r="H1866" s="1"/>
      <c r="I1866" s="1"/>
      <c r="J1866" s="1"/>
      <c r="K1866" s="1"/>
      <c r="L1866" s="1"/>
      <c r="M1866" s="1"/>
      <c r="N1866" s="1"/>
      <c r="O1866" s="1"/>
      <c r="P1866" s="1"/>
      <c r="Q1866" s="6"/>
    </row>
    <row r="1867" spans="1:17" x14ac:dyDescent="0.25">
      <c r="A1867" s="4"/>
      <c r="B1867" s="1"/>
      <c r="C1867" s="1"/>
      <c r="D1867" s="1"/>
      <c r="E1867" s="1"/>
      <c r="F1867" s="1"/>
      <c r="G1867" s="1"/>
      <c r="H1867" s="1"/>
      <c r="I1867" s="1"/>
      <c r="J1867" s="1"/>
      <c r="K1867" s="1"/>
      <c r="L1867" s="1"/>
      <c r="M1867" s="1"/>
      <c r="N1867" s="1"/>
      <c r="O1867" s="1"/>
      <c r="P1867" s="1"/>
      <c r="Q1867" s="6"/>
    </row>
    <row r="1868" spans="1:17" x14ac:dyDescent="0.25">
      <c r="A1868" s="4"/>
      <c r="B1868" s="1"/>
      <c r="C1868" s="1"/>
      <c r="D1868" s="1"/>
      <c r="E1868" s="1"/>
      <c r="F1868" s="1"/>
      <c r="G1868" s="1"/>
      <c r="H1868" s="1"/>
      <c r="I1868" s="1"/>
      <c r="J1868" s="1"/>
      <c r="K1868" s="1"/>
      <c r="L1868" s="1"/>
      <c r="M1868" s="1"/>
      <c r="N1868" s="1"/>
      <c r="O1868" s="1"/>
      <c r="P1868" s="1"/>
      <c r="Q1868" s="6"/>
    </row>
    <row r="1869" spans="1:17" x14ac:dyDescent="0.25">
      <c r="A1869" s="4"/>
      <c r="B1869" s="1"/>
      <c r="C1869" s="1"/>
      <c r="D1869" s="1"/>
      <c r="E1869" s="1"/>
      <c r="F1869" s="1"/>
      <c r="G1869" s="1"/>
      <c r="H1869" s="1"/>
      <c r="I1869" s="1"/>
      <c r="J1869" s="1"/>
      <c r="K1869" s="1"/>
      <c r="L1869" s="1"/>
      <c r="M1869" s="1"/>
      <c r="N1869" s="1"/>
      <c r="O1869" s="1"/>
      <c r="P1869" s="1"/>
      <c r="Q1869" s="6"/>
    </row>
    <row r="1870" spans="1:17" x14ac:dyDescent="0.25">
      <c r="A1870" s="4"/>
      <c r="B1870" s="1"/>
      <c r="C1870" s="1"/>
      <c r="D1870" s="1"/>
      <c r="E1870" s="1"/>
      <c r="F1870" s="1"/>
      <c r="G1870" s="1"/>
      <c r="H1870" s="1"/>
      <c r="I1870" s="1"/>
      <c r="J1870" s="1"/>
      <c r="K1870" s="1"/>
      <c r="L1870" s="1"/>
      <c r="M1870" s="1"/>
      <c r="N1870" s="1"/>
      <c r="O1870" s="1"/>
      <c r="P1870" s="1"/>
      <c r="Q1870" s="6"/>
    </row>
    <row r="1871" spans="1:17" x14ac:dyDescent="0.25">
      <c r="A1871" s="4"/>
      <c r="B1871" s="1"/>
      <c r="C1871" s="1"/>
      <c r="D1871" s="1"/>
      <c r="E1871" s="1"/>
      <c r="F1871" s="1"/>
      <c r="G1871" s="1"/>
      <c r="H1871" s="1"/>
      <c r="I1871" s="1"/>
      <c r="J1871" s="1"/>
      <c r="K1871" s="1"/>
      <c r="L1871" s="1"/>
      <c r="M1871" s="1"/>
      <c r="N1871" s="1"/>
      <c r="O1871" s="1"/>
      <c r="P1871" s="1"/>
      <c r="Q1871" s="6"/>
    </row>
    <row r="1872" spans="1:17" x14ac:dyDescent="0.25">
      <c r="A1872" s="4"/>
      <c r="B1872" s="1"/>
      <c r="C1872" s="1"/>
      <c r="D1872" s="1"/>
      <c r="E1872" s="1"/>
      <c r="F1872" s="1"/>
      <c r="G1872" s="1"/>
      <c r="H1872" s="1"/>
      <c r="I1872" s="1"/>
      <c r="J1872" s="1"/>
      <c r="K1872" s="1"/>
      <c r="L1872" s="1"/>
      <c r="M1872" s="1"/>
      <c r="N1872" s="1"/>
      <c r="O1872" s="1"/>
      <c r="P1872" s="1"/>
      <c r="Q1872" s="6"/>
    </row>
    <row r="1873" spans="1:17" x14ac:dyDescent="0.25">
      <c r="A1873" s="4"/>
      <c r="B1873" s="1"/>
      <c r="C1873" s="1"/>
      <c r="D1873" s="1"/>
      <c r="E1873" s="1"/>
      <c r="F1873" s="1"/>
      <c r="G1873" s="1"/>
      <c r="H1873" s="1"/>
      <c r="I1873" s="1"/>
      <c r="J1873" s="1"/>
      <c r="K1873" s="1"/>
      <c r="L1873" s="1"/>
      <c r="M1873" s="1"/>
      <c r="N1873" s="1"/>
      <c r="O1873" s="1"/>
      <c r="P1873" s="1"/>
      <c r="Q1873" s="6"/>
    </row>
    <row r="1874" spans="1:17" x14ac:dyDescent="0.25">
      <c r="A1874" s="4"/>
      <c r="B1874" s="1"/>
      <c r="C1874" s="1"/>
      <c r="D1874" s="1"/>
      <c r="E1874" s="1"/>
      <c r="F1874" s="1"/>
      <c r="G1874" s="1"/>
      <c r="H1874" s="1"/>
      <c r="I1874" s="1"/>
      <c r="J1874" s="1"/>
      <c r="K1874" s="1"/>
      <c r="L1874" s="1"/>
      <c r="M1874" s="1"/>
      <c r="N1874" s="1"/>
      <c r="O1874" s="1"/>
      <c r="P1874" s="1"/>
      <c r="Q1874" s="6"/>
    </row>
    <row r="1875" spans="1:17" x14ac:dyDescent="0.25">
      <c r="A1875" s="4"/>
      <c r="B1875" s="1"/>
      <c r="C1875" s="1"/>
      <c r="D1875" s="1"/>
      <c r="E1875" s="1"/>
      <c r="F1875" s="1"/>
      <c r="G1875" s="1"/>
      <c r="H1875" s="1"/>
      <c r="I1875" s="1"/>
      <c r="J1875" s="1"/>
      <c r="K1875" s="1"/>
      <c r="L1875" s="1"/>
      <c r="M1875" s="1"/>
      <c r="N1875" s="1"/>
      <c r="O1875" s="1"/>
      <c r="P1875" s="1"/>
      <c r="Q1875" s="6"/>
    </row>
    <row r="1876" spans="1:17" x14ac:dyDescent="0.25">
      <c r="A1876" s="4"/>
      <c r="B1876" s="1"/>
      <c r="C1876" s="1"/>
      <c r="D1876" s="1"/>
      <c r="E1876" s="1"/>
      <c r="F1876" s="1"/>
      <c r="G1876" s="1"/>
      <c r="H1876" s="1"/>
      <c r="I1876" s="1"/>
      <c r="J1876" s="1"/>
      <c r="K1876" s="1"/>
      <c r="L1876" s="1"/>
      <c r="M1876" s="1"/>
      <c r="N1876" s="1"/>
      <c r="O1876" s="1"/>
      <c r="P1876" s="1"/>
      <c r="Q1876" s="6"/>
    </row>
    <row r="1877" spans="1:17" x14ac:dyDescent="0.25">
      <c r="A1877" s="4"/>
      <c r="B1877" s="1"/>
      <c r="C1877" s="1"/>
      <c r="D1877" s="1"/>
      <c r="E1877" s="1"/>
      <c r="F1877" s="1"/>
      <c r="G1877" s="1"/>
      <c r="H1877" s="1"/>
      <c r="I1877" s="1"/>
      <c r="J1877" s="1"/>
      <c r="K1877" s="1"/>
      <c r="L1877" s="1"/>
      <c r="M1877" s="1"/>
      <c r="N1877" s="1"/>
      <c r="O1877" s="1"/>
      <c r="P1877" s="1"/>
      <c r="Q1877" s="6"/>
    </row>
    <row r="1878" spans="1:17" x14ac:dyDescent="0.25">
      <c r="A1878" s="4"/>
      <c r="B1878" s="1"/>
      <c r="C1878" s="1"/>
      <c r="D1878" s="1"/>
      <c r="E1878" s="1"/>
      <c r="F1878" s="1"/>
      <c r="G1878" s="1"/>
      <c r="H1878" s="1"/>
      <c r="I1878" s="1"/>
      <c r="J1878" s="1"/>
      <c r="K1878" s="1"/>
      <c r="L1878" s="1"/>
      <c r="M1878" s="1"/>
      <c r="N1878" s="1"/>
      <c r="O1878" s="1"/>
      <c r="P1878" s="1"/>
      <c r="Q1878" s="6"/>
    </row>
    <row r="1879" spans="1:17" x14ac:dyDescent="0.25">
      <c r="A1879" s="4"/>
      <c r="B1879" s="1"/>
      <c r="C1879" s="1"/>
      <c r="D1879" s="1"/>
      <c r="E1879" s="1"/>
      <c r="F1879" s="1"/>
      <c r="G1879" s="1"/>
      <c r="H1879" s="1"/>
      <c r="I1879" s="1"/>
      <c r="J1879" s="1"/>
      <c r="K1879" s="1"/>
      <c r="L1879" s="1"/>
      <c r="M1879" s="1"/>
      <c r="N1879" s="1"/>
      <c r="O1879" s="1"/>
      <c r="P1879" s="1"/>
      <c r="Q1879" s="6"/>
    </row>
    <row r="1880" spans="1:17" x14ac:dyDescent="0.25">
      <c r="A1880" s="4"/>
      <c r="B1880" s="1"/>
      <c r="C1880" s="1"/>
      <c r="D1880" s="1"/>
      <c r="E1880" s="1"/>
      <c r="F1880" s="1"/>
      <c r="G1880" s="1"/>
      <c r="H1880" s="1"/>
      <c r="I1880" s="1"/>
      <c r="J1880" s="1"/>
      <c r="K1880" s="1"/>
      <c r="L1880" s="1"/>
      <c r="M1880" s="1"/>
      <c r="N1880" s="1"/>
      <c r="O1880" s="1"/>
      <c r="P1880" s="1"/>
      <c r="Q1880" s="6"/>
    </row>
    <row r="1881" spans="1:17" x14ac:dyDescent="0.25">
      <c r="A1881" s="4"/>
      <c r="B1881" s="1"/>
      <c r="C1881" s="1"/>
      <c r="D1881" s="1"/>
      <c r="E1881" s="1"/>
      <c r="F1881" s="1"/>
      <c r="G1881" s="1"/>
      <c r="H1881" s="1"/>
      <c r="I1881" s="1"/>
      <c r="J1881" s="1"/>
      <c r="K1881" s="1"/>
      <c r="L1881" s="1"/>
      <c r="M1881" s="1"/>
      <c r="N1881" s="1"/>
      <c r="O1881" s="1"/>
      <c r="P1881" s="1"/>
      <c r="Q1881" s="6"/>
    </row>
    <row r="1882" spans="1:17" x14ac:dyDescent="0.25">
      <c r="A1882" s="4"/>
      <c r="B1882" s="1"/>
      <c r="C1882" s="1"/>
      <c r="D1882" s="1"/>
      <c r="E1882" s="1"/>
      <c r="F1882" s="1"/>
      <c r="G1882" s="1"/>
      <c r="H1882" s="1"/>
      <c r="I1882" s="1"/>
      <c r="J1882" s="1"/>
      <c r="K1882" s="1"/>
      <c r="L1882" s="1"/>
      <c r="M1882" s="1"/>
      <c r="N1882" s="1"/>
      <c r="O1882" s="1"/>
      <c r="P1882" s="1"/>
      <c r="Q1882" s="6"/>
    </row>
    <row r="1883" spans="1:17" x14ac:dyDescent="0.25">
      <c r="A1883" s="4"/>
      <c r="B1883" s="1"/>
      <c r="C1883" s="1"/>
      <c r="D1883" s="1"/>
      <c r="E1883" s="1"/>
      <c r="F1883" s="1"/>
      <c r="G1883" s="1"/>
      <c r="H1883" s="1"/>
      <c r="I1883" s="1"/>
      <c r="J1883" s="1"/>
      <c r="K1883" s="1"/>
      <c r="L1883" s="1"/>
      <c r="M1883" s="1"/>
      <c r="N1883" s="1"/>
      <c r="O1883" s="1"/>
      <c r="P1883" s="1"/>
      <c r="Q1883" s="6"/>
    </row>
    <row r="1884" spans="1:17" x14ac:dyDescent="0.25">
      <c r="A1884" s="4"/>
      <c r="B1884" s="1"/>
      <c r="C1884" s="1"/>
      <c r="D1884" s="1"/>
      <c r="E1884" s="1"/>
      <c r="F1884" s="1"/>
      <c r="G1884" s="1"/>
      <c r="H1884" s="1"/>
      <c r="I1884" s="1"/>
      <c r="J1884" s="1"/>
      <c r="K1884" s="1"/>
      <c r="L1884" s="1"/>
      <c r="M1884" s="1"/>
      <c r="N1884" s="1"/>
      <c r="O1884" s="1"/>
      <c r="P1884" s="1"/>
      <c r="Q1884" s="6"/>
    </row>
    <row r="1885" spans="1:17" x14ac:dyDescent="0.25">
      <c r="A1885" s="4"/>
      <c r="B1885" s="1"/>
      <c r="C1885" s="1"/>
      <c r="D1885" s="1"/>
      <c r="E1885" s="1"/>
      <c r="F1885" s="1"/>
      <c r="G1885" s="1"/>
      <c r="H1885" s="1"/>
      <c r="I1885" s="1"/>
      <c r="J1885" s="1"/>
      <c r="K1885" s="1"/>
      <c r="L1885" s="1"/>
      <c r="M1885" s="1"/>
      <c r="N1885" s="1"/>
      <c r="O1885" s="1"/>
      <c r="P1885" s="1"/>
      <c r="Q1885" s="6"/>
    </row>
    <row r="1886" spans="1:17" x14ac:dyDescent="0.25">
      <c r="A1886" s="4"/>
      <c r="B1886" s="1"/>
      <c r="C1886" s="1"/>
      <c r="D1886" s="1"/>
      <c r="E1886" s="1"/>
      <c r="F1886" s="1"/>
      <c r="G1886" s="1"/>
      <c r="H1886" s="1"/>
      <c r="I1886" s="1"/>
      <c r="J1886" s="1"/>
      <c r="K1886" s="1"/>
      <c r="L1886" s="1"/>
      <c r="M1886" s="1"/>
      <c r="N1886" s="1"/>
      <c r="O1886" s="1"/>
      <c r="P1886" s="1"/>
      <c r="Q1886" s="6"/>
    </row>
    <row r="1887" spans="1:17" x14ac:dyDescent="0.25">
      <c r="A1887" s="4"/>
      <c r="B1887" s="1"/>
      <c r="C1887" s="1"/>
      <c r="D1887" s="1"/>
      <c r="E1887" s="1"/>
      <c r="F1887" s="1"/>
      <c r="G1887" s="1"/>
      <c r="H1887" s="1"/>
      <c r="I1887" s="1"/>
      <c r="J1887" s="1"/>
      <c r="K1887" s="1"/>
      <c r="L1887" s="1"/>
      <c r="M1887" s="1"/>
      <c r="N1887" s="1"/>
      <c r="O1887" s="1"/>
      <c r="P1887" s="1"/>
      <c r="Q1887" s="6"/>
    </row>
    <row r="1888" spans="1:17" x14ac:dyDescent="0.25">
      <c r="A1888" s="4"/>
      <c r="B1888" s="1"/>
      <c r="C1888" s="1"/>
      <c r="D1888" s="1"/>
      <c r="E1888" s="1"/>
      <c r="F1888" s="1"/>
      <c r="G1888" s="1"/>
      <c r="H1888" s="1"/>
      <c r="I1888" s="1"/>
      <c r="J1888" s="1"/>
      <c r="K1888" s="1"/>
      <c r="L1888" s="1"/>
      <c r="M1888" s="1"/>
      <c r="N1888" s="1"/>
      <c r="O1888" s="1"/>
      <c r="P1888" s="1"/>
      <c r="Q1888" s="6"/>
    </row>
    <row r="1889" spans="1:17" x14ac:dyDescent="0.25">
      <c r="A1889" s="4"/>
      <c r="B1889" s="1"/>
      <c r="C1889" s="1"/>
      <c r="D1889" s="1"/>
      <c r="E1889" s="1"/>
      <c r="F1889" s="1"/>
      <c r="G1889" s="1"/>
      <c r="H1889" s="1"/>
      <c r="I1889" s="1"/>
      <c r="J1889" s="1"/>
      <c r="K1889" s="1"/>
      <c r="L1889" s="1"/>
      <c r="M1889" s="1"/>
      <c r="N1889" s="1"/>
      <c r="O1889" s="1"/>
      <c r="P1889" s="1"/>
      <c r="Q1889" s="6"/>
    </row>
    <row r="1890" spans="1:17" x14ac:dyDescent="0.25">
      <c r="A1890" s="4"/>
      <c r="B1890" s="1"/>
      <c r="C1890" s="1"/>
      <c r="D1890" s="1"/>
      <c r="E1890" s="1"/>
      <c r="F1890" s="1"/>
      <c r="G1890" s="1"/>
      <c r="H1890" s="1"/>
      <c r="I1890" s="1"/>
      <c r="J1890" s="1"/>
      <c r="K1890" s="1"/>
      <c r="L1890" s="1"/>
      <c r="M1890" s="1"/>
      <c r="N1890" s="1"/>
      <c r="O1890" s="1"/>
      <c r="P1890" s="1"/>
      <c r="Q1890" s="6"/>
    </row>
    <row r="1891" spans="1:17" x14ac:dyDescent="0.25">
      <c r="A1891" s="4"/>
      <c r="B1891" s="1"/>
      <c r="C1891" s="1"/>
      <c r="D1891" s="1"/>
      <c r="E1891" s="1"/>
      <c r="F1891" s="1"/>
      <c r="G1891" s="1"/>
      <c r="H1891" s="1"/>
      <c r="I1891" s="1"/>
      <c r="J1891" s="1"/>
      <c r="K1891" s="1"/>
      <c r="L1891" s="1"/>
      <c r="M1891" s="1"/>
      <c r="N1891" s="1"/>
      <c r="O1891" s="1"/>
      <c r="P1891" s="1"/>
      <c r="Q1891" s="6"/>
    </row>
    <row r="1892" spans="1:17" x14ac:dyDescent="0.25">
      <c r="A1892" s="4"/>
      <c r="B1892" s="1"/>
      <c r="C1892" s="1"/>
      <c r="D1892" s="1"/>
      <c r="E1892" s="1"/>
      <c r="F1892" s="1"/>
      <c r="G1892" s="1"/>
      <c r="H1892" s="1"/>
      <c r="I1892" s="1"/>
      <c r="J1892" s="1"/>
      <c r="K1892" s="1"/>
      <c r="L1892" s="1"/>
      <c r="M1892" s="1"/>
      <c r="N1892" s="1"/>
      <c r="O1892" s="1"/>
      <c r="P1892" s="1"/>
      <c r="Q1892" s="6"/>
    </row>
    <row r="1893" spans="1:17" x14ac:dyDescent="0.25">
      <c r="A1893" s="4"/>
      <c r="B1893" s="1"/>
      <c r="C1893" s="1"/>
      <c r="D1893" s="1"/>
      <c r="E1893" s="1"/>
      <c r="F1893" s="1"/>
      <c r="G1893" s="1"/>
      <c r="H1893" s="1"/>
      <c r="I1893" s="1"/>
      <c r="J1893" s="1"/>
      <c r="K1893" s="1"/>
      <c r="L1893" s="1"/>
      <c r="M1893" s="1"/>
      <c r="N1893" s="1"/>
      <c r="O1893" s="1"/>
      <c r="P1893" s="1"/>
      <c r="Q1893" s="6"/>
    </row>
    <row r="1894" spans="1:17" x14ac:dyDescent="0.25">
      <c r="A1894" s="4"/>
      <c r="B1894" s="1"/>
      <c r="C1894" s="1"/>
      <c r="D1894" s="1"/>
      <c r="E1894" s="1"/>
      <c r="F1894" s="1"/>
      <c r="G1894" s="1"/>
      <c r="H1894" s="1"/>
      <c r="I1894" s="1"/>
      <c r="J1894" s="1"/>
      <c r="K1894" s="1"/>
      <c r="L1894" s="1"/>
      <c r="M1894" s="1"/>
      <c r="N1894" s="1"/>
      <c r="O1894" s="1"/>
      <c r="P1894" s="1"/>
      <c r="Q1894" s="6"/>
    </row>
    <row r="1895" spans="1:17" x14ac:dyDescent="0.25">
      <c r="A1895" s="4"/>
      <c r="B1895" s="1"/>
      <c r="C1895" s="1"/>
      <c r="D1895" s="1"/>
      <c r="E1895" s="1"/>
      <c r="F1895" s="1"/>
      <c r="G1895" s="1"/>
      <c r="H1895" s="1"/>
      <c r="I1895" s="1"/>
      <c r="J1895" s="1"/>
      <c r="K1895" s="1"/>
      <c r="L1895" s="1"/>
      <c r="M1895" s="1"/>
      <c r="N1895" s="1"/>
      <c r="O1895" s="1"/>
      <c r="P1895" s="1"/>
      <c r="Q1895" s="6"/>
    </row>
    <row r="1896" spans="1:17" x14ac:dyDescent="0.25">
      <c r="A1896" s="4"/>
      <c r="B1896" s="1"/>
      <c r="C1896" s="1"/>
      <c r="D1896" s="1"/>
      <c r="E1896" s="1"/>
      <c r="F1896" s="1"/>
      <c r="G1896" s="1"/>
      <c r="H1896" s="1"/>
      <c r="I1896" s="1"/>
      <c r="J1896" s="1"/>
      <c r="K1896" s="1"/>
      <c r="L1896" s="1"/>
      <c r="M1896" s="1"/>
      <c r="N1896" s="1"/>
      <c r="O1896" s="1"/>
      <c r="P1896" s="1"/>
      <c r="Q1896" s="6"/>
    </row>
    <row r="1897" spans="1:17" x14ac:dyDescent="0.25">
      <c r="A1897" s="4"/>
      <c r="B1897" s="1"/>
      <c r="C1897" s="1"/>
      <c r="D1897" s="1"/>
      <c r="E1897" s="1"/>
      <c r="F1897" s="1"/>
      <c r="G1897" s="1"/>
      <c r="H1897" s="1"/>
      <c r="I1897" s="1"/>
      <c r="J1897" s="1"/>
      <c r="K1897" s="1"/>
      <c r="L1897" s="1"/>
      <c r="M1897" s="1"/>
      <c r="N1897" s="1"/>
      <c r="O1897" s="1"/>
      <c r="P1897" s="1"/>
      <c r="Q1897" s="6"/>
    </row>
    <row r="1898" spans="1:17" x14ac:dyDescent="0.25">
      <c r="A1898" s="4"/>
      <c r="B1898" s="1"/>
      <c r="C1898" s="1"/>
      <c r="D1898" s="1"/>
      <c r="E1898" s="1"/>
      <c r="F1898" s="1"/>
      <c r="G1898" s="1"/>
      <c r="H1898" s="1"/>
      <c r="I1898" s="1"/>
      <c r="J1898" s="1"/>
      <c r="K1898" s="1"/>
      <c r="L1898" s="1"/>
      <c r="M1898" s="1"/>
      <c r="N1898" s="1"/>
      <c r="O1898" s="1"/>
      <c r="P1898" s="1"/>
      <c r="Q1898" s="6"/>
    </row>
    <row r="1899" spans="1:17" x14ac:dyDescent="0.25">
      <c r="A1899" s="4"/>
      <c r="B1899" s="1"/>
      <c r="C1899" s="1"/>
      <c r="D1899" s="1"/>
      <c r="E1899" s="1"/>
      <c r="F1899" s="1"/>
      <c r="G1899" s="1"/>
      <c r="H1899" s="1"/>
      <c r="I1899" s="1"/>
      <c r="J1899" s="1"/>
      <c r="K1899" s="1"/>
      <c r="L1899" s="1"/>
      <c r="M1899" s="1"/>
      <c r="N1899" s="1"/>
      <c r="O1899" s="1"/>
      <c r="P1899" s="1"/>
      <c r="Q1899" s="6"/>
    </row>
    <row r="1900" spans="1:17" x14ac:dyDescent="0.25">
      <c r="A1900" s="4"/>
      <c r="B1900" s="1"/>
      <c r="C1900" s="1"/>
      <c r="D1900" s="1"/>
      <c r="E1900" s="1"/>
      <c r="F1900" s="1"/>
      <c r="G1900" s="1"/>
      <c r="H1900" s="1"/>
      <c r="I1900" s="1"/>
      <c r="J1900" s="1"/>
      <c r="K1900" s="1"/>
      <c r="L1900" s="1"/>
      <c r="M1900" s="1"/>
      <c r="N1900" s="1"/>
      <c r="O1900" s="1"/>
      <c r="P1900" s="1"/>
      <c r="Q1900" s="6"/>
    </row>
    <row r="1901" spans="1:17" x14ac:dyDescent="0.25">
      <c r="A1901" s="4"/>
      <c r="B1901" s="1"/>
      <c r="C1901" s="1"/>
      <c r="D1901" s="1"/>
      <c r="E1901" s="1"/>
      <c r="F1901" s="1"/>
      <c r="G1901" s="1"/>
      <c r="H1901" s="1"/>
      <c r="I1901" s="1"/>
      <c r="J1901" s="1"/>
      <c r="K1901" s="1"/>
      <c r="L1901" s="1"/>
      <c r="M1901" s="1"/>
      <c r="N1901" s="1"/>
      <c r="O1901" s="1"/>
      <c r="P1901" s="1"/>
      <c r="Q1901" s="6"/>
    </row>
    <row r="1902" spans="1:17" x14ac:dyDescent="0.25">
      <c r="A1902" s="4"/>
      <c r="B1902" s="1"/>
      <c r="C1902" s="1"/>
      <c r="D1902" s="1"/>
      <c r="E1902" s="1"/>
      <c r="F1902" s="1"/>
      <c r="G1902" s="1"/>
      <c r="H1902" s="1"/>
      <c r="I1902" s="1"/>
      <c r="J1902" s="1"/>
      <c r="K1902" s="1"/>
      <c r="L1902" s="1"/>
      <c r="M1902" s="1"/>
      <c r="N1902" s="1"/>
      <c r="O1902" s="1"/>
      <c r="P1902" s="1"/>
      <c r="Q1902" s="6"/>
    </row>
    <row r="1903" spans="1:17" x14ac:dyDescent="0.25">
      <c r="A1903" s="4"/>
      <c r="B1903" s="1"/>
      <c r="C1903" s="1"/>
      <c r="D1903" s="1"/>
      <c r="E1903" s="1"/>
      <c r="F1903" s="1"/>
      <c r="G1903" s="1"/>
      <c r="H1903" s="1"/>
      <c r="I1903" s="1"/>
      <c r="J1903" s="1"/>
      <c r="K1903" s="1"/>
      <c r="L1903" s="1"/>
      <c r="M1903" s="1"/>
      <c r="N1903" s="1"/>
      <c r="O1903" s="1"/>
      <c r="P1903" s="1"/>
      <c r="Q1903" s="6"/>
    </row>
    <row r="1904" spans="1:17" x14ac:dyDescent="0.25">
      <c r="A1904" s="4"/>
      <c r="B1904" s="1"/>
      <c r="C1904" s="1"/>
      <c r="D1904" s="1"/>
      <c r="E1904" s="1"/>
      <c r="F1904" s="1"/>
      <c r="G1904" s="1"/>
      <c r="H1904" s="1"/>
      <c r="I1904" s="1"/>
      <c r="J1904" s="1"/>
      <c r="K1904" s="1"/>
      <c r="L1904" s="1"/>
      <c r="M1904" s="1"/>
      <c r="N1904" s="1"/>
      <c r="O1904" s="1"/>
      <c r="P1904" s="1"/>
      <c r="Q1904" s="6"/>
    </row>
    <row r="1905" spans="1:17" x14ac:dyDescent="0.25">
      <c r="A1905" s="4"/>
      <c r="B1905" s="1"/>
      <c r="C1905" s="1"/>
      <c r="D1905" s="1"/>
      <c r="E1905" s="1"/>
      <c r="F1905" s="1"/>
      <c r="G1905" s="1"/>
      <c r="H1905" s="1"/>
      <c r="I1905" s="1"/>
      <c r="J1905" s="1"/>
      <c r="K1905" s="1"/>
      <c r="L1905" s="1"/>
      <c r="M1905" s="1"/>
      <c r="N1905" s="1"/>
      <c r="O1905" s="1"/>
      <c r="P1905" s="1"/>
      <c r="Q1905" s="6"/>
    </row>
    <row r="1906" spans="1:17" x14ac:dyDescent="0.25">
      <c r="A1906" s="4"/>
      <c r="B1906" s="1"/>
      <c r="C1906" s="1"/>
      <c r="D1906" s="1"/>
      <c r="E1906" s="1"/>
      <c r="F1906" s="1"/>
      <c r="G1906" s="1"/>
      <c r="H1906" s="1"/>
      <c r="I1906" s="1"/>
      <c r="J1906" s="1"/>
      <c r="K1906" s="1"/>
      <c r="L1906" s="1"/>
      <c r="M1906" s="1"/>
      <c r="N1906" s="1"/>
      <c r="O1906" s="1"/>
      <c r="P1906" s="1"/>
      <c r="Q1906" s="6"/>
    </row>
    <row r="1907" spans="1:17" x14ac:dyDescent="0.25">
      <c r="A1907" s="4"/>
      <c r="B1907" s="1"/>
      <c r="C1907" s="1"/>
      <c r="D1907" s="1"/>
      <c r="E1907" s="1"/>
      <c r="F1907" s="1"/>
      <c r="G1907" s="1"/>
      <c r="H1907" s="1"/>
      <c r="I1907" s="1"/>
      <c r="J1907" s="1"/>
      <c r="K1907" s="1"/>
      <c r="L1907" s="1"/>
      <c r="M1907" s="1"/>
      <c r="N1907" s="1"/>
      <c r="O1907" s="1"/>
      <c r="P1907" s="1"/>
      <c r="Q1907" s="6"/>
    </row>
    <row r="1908" spans="1:17" x14ac:dyDescent="0.25">
      <c r="A1908" s="4"/>
      <c r="B1908" s="1"/>
      <c r="C1908" s="1"/>
      <c r="D1908" s="1"/>
      <c r="E1908" s="1"/>
      <c r="F1908" s="1"/>
      <c r="G1908" s="1"/>
      <c r="H1908" s="1"/>
      <c r="I1908" s="1"/>
      <c r="J1908" s="1"/>
      <c r="K1908" s="1"/>
      <c r="L1908" s="1"/>
      <c r="M1908" s="1"/>
      <c r="N1908" s="1"/>
      <c r="O1908" s="1"/>
      <c r="P1908" s="1"/>
      <c r="Q1908" s="6"/>
    </row>
    <row r="1909" spans="1:17" x14ac:dyDescent="0.25">
      <c r="A1909" s="4"/>
      <c r="B1909" s="1"/>
      <c r="C1909" s="1"/>
      <c r="D1909" s="1"/>
      <c r="E1909" s="1"/>
      <c r="F1909" s="1"/>
      <c r="G1909" s="1"/>
      <c r="H1909" s="1"/>
      <c r="I1909" s="1"/>
      <c r="J1909" s="1"/>
      <c r="K1909" s="1"/>
      <c r="L1909" s="1"/>
      <c r="M1909" s="1"/>
      <c r="N1909" s="1"/>
      <c r="O1909" s="1"/>
      <c r="P1909" s="1"/>
      <c r="Q1909" s="6"/>
    </row>
    <row r="1910" spans="1:17" x14ac:dyDescent="0.25">
      <c r="A1910" s="4"/>
      <c r="B1910" s="1"/>
      <c r="C1910" s="1"/>
      <c r="D1910" s="1"/>
      <c r="E1910" s="1"/>
      <c r="F1910" s="1"/>
      <c r="G1910" s="1"/>
      <c r="H1910" s="1"/>
      <c r="I1910" s="1"/>
      <c r="J1910" s="1"/>
      <c r="K1910" s="1"/>
      <c r="L1910" s="1"/>
      <c r="M1910" s="1"/>
      <c r="N1910" s="1"/>
      <c r="O1910" s="1"/>
      <c r="P1910" s="1"/>
      <c r="Q1910" s="6"/>
    </row>
    <row r="1911" spans="1:17" x14ac:dyDescent="0.25">
      <c r="A1911" s="4"/>
      <c r="B1911" s="1"/>
      <c r="C1911" s="1"/>
      <c r="D1911" s="1"/>
      <c r="E1911" s="1"/>
      <c r="F1911" s="1"/>
      <c r="G1911" s="1"/>
      <c r="H1911" s="1"/>
      <c r="I1911" s="1"/>
      <c r="J1911" s="1"/>
      <c r="K1911" s="1"/>
      <c r="L1911" s="1"/>
      <c r="M1911" s="1"/>
      <c r="N1911" s="1"/>
      <c r="O1911" s="1"/>
      <c r="P1911" s="1"/>
      <c r="Q1911" s="6"/>
    </row>
    <row r="1912" spans="1:17" x14ac:dyDescent="0.25">
      <c r="A1912" s="4"/>
      <c r="B1912" s="1"/>
      <c r="C1912" s="1"/>
      <c r="D1912" s="1"/>
      <c r="E1912" s="1"/>
      <c r="F1912" s="1"/>
      <c r="G1912" s="1"/>
      <c r="H1912" s="1"/>
      <c r="I1912" s="1"/>
      <c r="J1912" s="1"/>
      <c r="K1912" s="1"/>
      <c r="L1912" s="1"/>
      <c r="M1912" s="1"/>
      <c r="N1912" s="1"/>
      <c r="O1912" s="1"/>
      <c r="P1912" s="1"/>
      <c r="Q1912" s="6"/>
    </row>
    <row r="1913" spans="1:17" x14ac:dyDescent="0.25">
      <c r="A1913" s="4"/>
      <c r="B1913" s="1"/>
      <c r="C1913" s="1"/>
      <c r="D1913" s="1"/>
      <c r="E1913" s="1"/>
      <c r="F1913" s="1"/>
      <c r="G1913" s="1"/>
      <c r="H1913" s="1"/>
      <c r="I1913" s="1"/>
      <c r="J1913" s="1"/>
      <c r="K1913" s="1"/>
      <c r="L1913" s="1"/>
      <c r="M1913" s="1"/>
      <c r="N1913" s="1"/>
      <c r="O1913" s="1"/>
      <c r="P1913" s="1"/>
      <c r="Q1913" s="6"/>
    </row>
    <row r="1914" spans="1:17" x14ac:dyDescent="0.25">
      <c r="A1914" s="4"/>
      <c r="B1914" s="1"/>
      <c r="C1914" s="1"/>
      <c r="D1914" s="1"/>
      <c r="E1914" s="1"/>
      <c r="F1914" s="1"/>
      <c r="G1914" s="1"/>
      <c r="H1914" s="1"/>
      <c r="I1914" s="1"/>
      <c r="J1914" s="1"/>
      <c r="K1914" s="1"/>
      <c r="L1914" s="1"/>
      <c r="M1914" s="1"/>
      <c r="N1914" s="1"/>
      <c r="O1914" s="1"/>
      <c r="P1914" s="1"/>
      <c r="Q1914" s="6"/>
    </row>
    <row r="1915" spans="1:17" x14ac:dyDescent="0.25">
      <c r="A1915" s="4"/>
      <c r="B1915" s="1"/>
      <c r="C1915" s="1"/>
      <c r="D1915" s="1"/>
      <c r="E1915" s="1"/>
      <c r="F1915" s="1"/>
      <c r="G1915" s="1"/>
      <c r="H1915" s="1"/>
      <c r="I1915" s="1"/>
      <c r="J1915" s="1"/>
      <c r="K1915" s="1"/>
      <c r="L1915" s="1"/>
      <c r="M1915" s="1"/>
      <c r="N1915" s="1"/>
      <c r="O1915" s="1"/>
      <c r="P1915" s="1"/>
      <c r="Q1915" s="6"/>
    </row>
    <row r="1916" spans="1:17" x14ac:dyDescent="0.25">
      <c r="A1916" s="4"/>
      <c r="B1916" s="1"/>
      <c r="C1916" s="1"/>
      <c r="D1916" s="1"/>
      <c r="E1916" s="1"/>
      <c r="F1916" s="1"/>
      <c r="G1916" s="1"/>
      <c r="H1916" s="1"/>
      <c r="I1916" s="1"/>
      <c r="J1916" s="1"/>
      <c r="K1916" s="1"/>
      <c r="L1916" s="1"/>
      <c r="M1916" s="1"/>
      <c r="N1916" s="1"/>
      <c r="O1916" s="1"/>
      <c r="P1916" s="1"/>
      <c r="Q1916" s="6"/>
    </row>
    <row r="1917" spans="1:17" x14ac:dyDescent="0.25">
      <c r="A1917" s="4"/>
      <c r="B1917" s="1"/>
      <c r="C1917" s="1"/>
      <c r="D1917" s="1"/>
      <c r="E1917" s="1"/>
      <c r="F1917" s="1"/>
      <c r="G1917" s="1"/>
      <c r="H1917" s="1"/>
      <c r="I1917" s="1"/>
      <c r="J1917" s="1"/>
      <c r="K1917" s="1"/>
      <c r="L1917" s="1"/>
      <c r="M1917" s="1"/>
      <c r="N1917" s="1"/>
      <c r="O1917" s="1"/>
      <c r="P1917" s="1"/>
      <c r="Q1917" s="6"/>
    </row>
    <row r="1918" spans="1:17" x14ac:dyDescent="0.25">
      <c r="A1918" s="4"/>
      <c r="B1918" s="1"/>
      <c r="C1918" s="1"/>
      <c r="D1918" s="1"/>
      <c r="E1918" s="1"/>
      <c r="F1918" s="1"/>
      <c r="G1918" s="1"/>
      <c r="H1918" s="1"/>
      <c r="I1918" s="1"/>
      <c r="J1918" s="1"/>
      <c r="K1918" s="1"/>
      <c r="L1918" s="1"/>
      <c r="M1918" s="1"/>
      <c r="N1918" s="1"/>
      <c r="O1918" s="1"/>
      <c r="P1918" s="1"/>
      <c r="Q1918" s="6"/>
    </row>
    <row r="1919" spans="1:17" x14ac:dyDescent="0.25">
      <c r="A1919" s="4"/>
      <c r="B1919" s="1"/>
      <c r="C1919" s="1"/>
      <c r="D1919" s="1"/>
      <c r="E1919" s="1"/>
      <c r="F1919" s="1"/>
      <c r="G1919" s="1"/>
      <c r="H1919" s="1"/>
      <c r="I1919" s="1"/>
      <c r="J1919" s="1"/>
      <c r="K1919" s="1"/>
      <c r="L1919" s="1"/>
      <c r="M1919" s="1"/>
      <c r="N1919" s="1"/>
      <c r="O1919" s="1"/>
      <c r="P1919" s="1"/>
      <c r="Q1919" s="6"/>
    </row>
    <row r="1920" spans="1:17" x14ac:dyDescent="0.25">
      <c r="A1920" s="4"/>
      <c r="B1920" s="1"/>
      <c r="C1920" s="1"/>
      <c r="D1920" s="1"/>
      <c r="E1920" s="1"/>
      <c r="F1920" s="1"/>
      <c r="G1920" s="1"/>
      <c r="H1920" s="1"/>
      <c r="I1920" s="1"/>
      <c r="J1920" s="1"/>
      <c r="K1920" s="1"/>
      <c r="L1920" s="1"/>
      <c r="M1920" s="1"/>
      <c r="N1920" s="1"/>
      <c r="O1920" s="1"/>
      <c r="P1920" s="1"/>
      <c r="Q1920" s="6"/>
    </row>
    <row r="1921" spans="1:17" x14ac:dyDescent="0.25">
      <c r="A1921" s="4"/>
      <c r="B1921" s="1"/>
      <c r="C1921" s="1"/>
      <c r="D1921" s="1"/>
      <c r="E1921" s="1"/>
      <c r="F1921" s="1"/>
      <c r="G1921" s="1"/>
      <c r="H1921" s="1"/>
      <c r="I1921" s="1"/>
      <c r="J1921" s="1"/>
      <c r="K1921" s="1"/>
      <c r="L1921" s="1"/>
      <c r="M1921" s="1"/>
      <c r="N1921" s="1"/>
      <c r="O1921" s="1"/>
      <c r="P1921" s="1"/>
      <c r="Q1921" s="6"/>
    </row>
    <row r="1922" spans="1:17" x14ac:dyDescent="0.25">
      <c r="A1922" s="4"/>
      <c r="B1922" s="1"/>
      <c r="C1922" s="1"/>
      <c r="D1922" s="1"/>
      <c r="E1922" s="1"/>
      <c r="F1922" s="1"/>
      <c r="G1922" s="1"/>
      <c r="H1922" s="1"/>
      <c r="I1922" s="1"/>
      <c r="J1922" s="1"/>
      <c r="K1922" s="1"/>
      <c r="L1922" s="1"/>
      <c r="M1922" s="1"/>
      <c r="N1922" s="1"/>
      <c r="O1922" s="1"/>
      <c r="P1922" s="1"/>
      <c r="Q1922" s="6"/>
    </row>
    <row r="1923" spans="1:17" x14ac:dyDescent="0.25">
      <c r="A1923" s="4"/>
      <c r="B1923" s="1"/>
      <c r="C1923" s="1"/>
      <c r="D1923" s="1"/>
      <c r="E1923" s="1"/>
      <c r="F1923" s="1"/>
      <c r="G1923" s="1"/>
      <c r="H1923" s="1"/>
      <c r="I1923" s="1"/>
      <c r="J1923" s="1"/>
      <c r="K1923" s="1"/>
      <c r="L1923" s="1"/>
      <c r="M1923" s="1"/>
      <c r="N1923" s="1"/>
      <c r="O1923" s="1"/>
      <c r="P1923" s="1"/>
      <c r="Q1923" s="6"/>
    </row>
    <row r="1924" spans="1:17" x14ac:dyDescent="0.25">
      <c r="A1924" s="4"/>
      <c r="B1924" s="1"/>
      <c r="C1924" s="1"/>
      <c r="D1924" s="1"/>
      <c r="E1924" s="1"/>
      <c r="F1924" s="1"/>
      <c r="G1924" s="1"/>
      <c r="H1924" s="1"/>
      <c r="I1924" s="1"/>
      <c r="J1924" s="1"/>
      <c r="K1924" s="1"/>
      <c r="L1924" s="1"/>
      <c r="M1924" s="1"/>
      <c r="N1924" s="1"/>
      <c r="O1924" s="1"/>
      <c r="P1924" s="1"/>
      <c r="Q1924" s="6"/>
    </row>
    <row r="1925" spans="1:17" x14ac:dyDescent="0.25">
      <c r="A1925" s="4"/>
      <c r="B1925" s="1"/>
      <c r="C1925" s="1"/>
      <c r="D1925" s="1"/>
      <c r="E1925" s="1"/>
      <c r="F1925" s="1"/>
      <c r="G1925" s="1"/>
      <c r="H1925" s="1"/>
      <c r="I1925" s="1"/>
      <c r="J1925" s="1"/>
      <c r="K1925" s="1"/>
      <c r="L1925" s="1"/>
      <c r="M1925" s="1"/>
      <c r="N1925" s="1"/>
      <c r="O1925" s="1"/>
      <c r="P1925" s="1"/>
      <c r="Q1925" s="6"/>
    </row>
    <row r="1926" spans="1:17" x14ac:dyDescent="0.25">
      <c r="A1926" s="4"/>
      <c r="B1926" s="1"/>
      <c r="C1926" s="1"/>
      <c r="D1926" s="1"/>
      <c r="E1926" s="1"/>
      <c r="F1926" s="1"/>
      <c r="G1926" s="1"/>
      <c r="H1926" s="1"/>
      <c r="I1926" s="1"/>
      <c r="J1926" s="1"/>
      <c r="K1926" s="1"/>
      <c r="L1926" s="1"/>
      <c r="M1926" s="1"/>
      <c r="N1926" s="1"/>
      <c r="O1926" s="1"/>
      <c r="P1926" s="1"/>
      <c r="Q1926" s="6"/>
    </row>
    <row r="1927" spans="1:17" x14ac:dyDescent="0.25">
      <c r="A1927" s="4"/>
      <c r="B1927" s="1"/>
      <c r="C1927" s="1"/>
      <c r="D1927" s="1"/>
      <c r="E1927" s="1"/>
      <c r="F1927" s="1"/>
      <c r="G1927" s="1"/>
      <c r="H1927" s="1"/>
      <c r="I1927" s="1"/>
      <c r="J1927" s="1"/>
      <c r="K1927" s="1"/>
      <c r="L1927" s="1"/>
      <c r="M1927" s="1"/>
      <c r="N1927" s="1"/>
      <c r="O1927" s="1"/>
      <c r="P1927" s="1"/>
      <c r="Q1927" s="6"/>
    </row>
    <row r="1928" spans="1:17" x14ac:dyDescent="0.25">
      <c r="A1928" s="4"/>
      <c r="B1928" s="1"/>
      <c r="C1928" s="1"/>
      <c r="D1928" s="1"/>
      <c r="E1928" s="1"/>
      <c r="F1928" s="1"/>
      <c r="G1928" s="1"/>
      <c r="H1928" s="1"/>
      <c r="I1928" s="1"/>
      <c r="J1928" s="1"/>
      <c r="K1928" s="1"/>
      <c r="L1928" s="1"/>
      <c r="M1928" s="1"/>
      <c r="N1928" s="1"/>
      <c r="O1928" s="1"/>
      <c r="P1928" s="1"/>
      <c r="Q1928" s="6"/>
    </row>
    <row r="1929" spans="1:17" x14ac:dyDescent="0.25">
      <c r="A1929" s="4"/>
      <c r="B1929" s="1"/>
      <c r="C1929" s="1"/>
      <c r="D1929" s="1"/>
      <c r="E1929" s="1"/>
      <c r="F1929" s="1"/>
      <c r="G1929" s="1"/>
      <c r="H1929" s="1"/>
      <c r="I1929" s="1"/>
      <c r="J1929" s="1"/>
      <c r="K1929" s="1"/>
      <c r="L1929" s="1"/>
      <c r="M1929" s="1"/>
      <c r="N1929" s="1"/>
      <c r="O1929" s="1"/>
      <c r="P1929" s="1"/>
      <c r="Q1929" s="6"/>
    </row>
    <row r="1930" spans="1:17" x14ac:dyDescent="0.25">
      <c r="A1930" s="4"/>
      <c r="B1930" s="1"/>
      <c r="C1930" s="1"/>
      <c r="D1930" s="1"/>
      <c r="E1930" s="1"/>
      <c r="F1930" s="1"/>
      <c r="G1930" s="1"/>
      <c r="H1930" s="1"/>
      <c r="I1930" s="1"/>
      <c r="J1930" s="1"/>
      <c r="K1930" s="1"/>
      <c r="L1930" s="1"/>
      <c r="M1930" s="1"/>
      <c r="N1930" s="1"/>
      <c r="O1930" s="1"/>
      <c r="P1930" s="1"/>
      <c r="Q1930" s="6"/>
    </row>
    <row r="1931" spans="1:17" x14ac:dyDescent="0.25">
      <c r="A1931" s="4"/>
      <c r="B1931" s="1"/>
      <c r="C1931" s="1"/>
      <c r="D1931" s="1"/>
      <c r="E1931" s="1"/>
      <c r="F1931" s="1"/>
      <c r="G1931" s="1"/>
      <c r="H1931" s="1"/>
      <c r="I1931" s="1"/>
      <c r="J1931" s="1"/>
      <c r="K1931" s="1"/>
      <c r="L1931" s="1"/>
      <c r="M1931" s="1"/>
      <c r="N1931" s="1"/>
      <c r="O1931" s="1"/>
      <c r="P1931" s="1"/>
      <c r="Q1931" s="6"/>
    </row>
    <row r="1932" spans="1:17" x14ac:dyDescent="0.25">
      <c r="A1932" s="4"/>
      <c r="B1932" s="1"/>
      <c r="C1932" s="1"/>
      <c r="D1932" s="1"/>
      <c r="E1932" s="1"/>
      <c r="F1932" s="1"/>
      <c r="G1932" s="1"/>
      <c r="H1932" s="1"/>
      <c r="I1932" s="1"/>
      <c r="J1932" s="1"/>
      <c r="K1932" s="1"/>
      <c r="L1932" s="1"/>
      <c r="M1932" s="1"/>
      <c r="N1932" s="1"/>
      <c r="O1932" s="1"/>
      <c r="P1932" s="1"/>
      <c r="Q1932" s="6"/>
    </row>
    <row r="1933" spans="1:17" x14ac:dyDescent="0.25">
      <c r="A1933" s="4"/>
      <c r="B1933" s="1"/>
      <c r="C1933" s="1"/>
      <c r="D1933" s="1"/>
      <c r="E1933" s="1"/>
      <c r="F1933" s="1"/>
      <c r="G1933" s="1"/>
      <c r="H1933" s="1"/>
      <c r="I1933" s="1"/>
      <c r="J1933" s="1"/>
      <c r="K1933" s="1"/>
      <c r="L1933" s="1"/>
      <c r="M1933" s="1"/>
      <c r="N1933" s="1"/>
      <c r="O1933" s="1"/>
      <c r="P1933" s="1"/>
      <c r="Q1933" s="6"/>
    </row>
    <row r="1934" spans="1:17" x14ac:dyDescent="0.25">
      <c r="A1934" s="4"/>
      <c r="B1934" s="1"/>
      <c r="C1934" s="1"/>
      <c r="D1934" s="1"/>
      <c r="E1934" s="1"/>
      <c r="F1934" s="1"/>
      <c r="G1934" s="1"/>
      <c r="H1934" s="1"/>
      <c r="I1934" s="1"/>
      <c r="J1934" s="1"/>
      <c r="K1934" s="1"/>
      <c r="L1934" s="1"/>
      <c r="M1934" s="1"/>
      <c r="N1934" s="1"/>
      <c r="O1934" s="1"/>
      <c r="P1934" s="1"/>
      <c r="Q1934" s="6"/>
    </row>
    <row r="1935" spans="1:17" x14ac:dyDescent="0.25">
      <c r="A1935" s="4"/>
      <c r="B1935" s="1"/>
      <c r="C1935" s="1"/>
      <c r="D1935" s="1"/>
      <c r="E1935" s="1"/>
      <c r="F1935" s="1"/>
      <c r="G1935" s="1"/>
      <c r="H1935" s="1"/>
      <c r="I1935" s="1"/>
      <c r="J1935" s="1"/>
      <c r="K1935" s="1"/>
      <c r="L1935" s="1"/>
      <c r="M1935" s="1"/>
      <c r="N1935" s="1"/>
      <c r="O1935" s="1"/>
      <c r="P1935" s="1"/>
      <c r="Q1935" s="6"/>
    </row>
    <row r="1936" spans="1:17" x14ac:dyDescent="0.25">
      <c r="A1936" s="4"/>
      <c r="B1936" s="1"/>
      <c r="C1936" s="1"/>
      <c r="D1936" s="1"/>
      <c r="E1936" s="1"/>
      <c r="F1936" s="1"/>
      <c r="G1936" s="1"/>
      <c r="H1936" s="1"/>
      <c r="I1936" s="1"/>
      <c r="J1936" s="1"/>
      <c r="K1936" s="1"/>
      <c r="L1936" s="1"/>
      <c r="M1936" s="1"/>
      <c r="N1936" s="1"/>
      <c r="O1936" s="1"/>
      <c r="P1936" s="1"/>
      <c r="Q1936" s="6"/>
    </row>
    <row r="1937" spans="1:17" x14ac:dyDescent="0.25">
      <c r="A1937" s="4"/>
      <c r="B1937" s="1"/>
      <c r="C1937" s="1"/>
      <c r="D1937" s="1"/>
      <c r="E1937" s="1"/>
      <c r="F1937" s="1"/>
      <c r="G1937" s="1"/>
      <c r="H1937" s="1"/>
      <c r="I1937" s="1"/>
      <c r="J1937" s="1"/>
      <c r="K1937" s="1"/>
      <c r="L1937" s="1"/>
      <c r="M1937" s="1"/>
      <c r="N1937" s="1"/>
      <c r="O1937" s="1"/>
      <c r="P1937" s="1"/>
      <c r="Q1937" s="6"/>
    </row>
    <row r="1938" spans="1:17" x14ac:dyDescent="0.25">
      <c r="A1938" s="4"/>
      <c r="B1938" s="1"/>
      <c r="C1938" s="1"/>
      <c r="D1938" s="1"/>
      <c r="E1938" s="1"/>
      <c r="F1938" s="1"/>
      <c r="G1938" s="1"/>
      <c r="H1938" s="1"/>
      <c r="I1938" s="1"/>
      <c r="J1938" s="1"/>
      <c r="K1938" s="1"/>
      <c r="L1938" s="1"/>
      <c r="M1938" s="1"/>
      <c r="N1938" s="1"/>
      <c r="O1938" s="1"/>
      <c r="P1938" s="1"/>
      <c r="Q1938" s="6"/>
    </row>
    <row r="1939" spans="1:17" x14ac:dyDescent="0.25">
      <c r="A1939" s="4"/>
      <c r="B1939" s="1"/>
      <c r="C1939" s="1"/>
      <c r="D1939" s="1"/>
      <c r="E1939" s="1"/>
      <c r="F1939" s="1"/>
      <c r="G1939" s="1"/>
      <c r="H1939" s="1"/>
      <c r="I1939" s="1"/>
      <c r="J1939" s="1"/>
      <c r="K1939" s="1"/>
      <c r="L1939" s="1"/>
      <c r="M1939" s="1"/>
      <c r="N1939" s="1"/>
      <c r="O1939" s="1"/>
      <c r="P1939" s="1"/>
      <c r="Q1939" s="6"/>
    </row>
    <row r="1940" spans="1:17" x14ac:dyDescent="0.25">
      <c r="A1940" s="4"/>
      <c r="B1940" s="1"/>
      <c r="C1940" s="1"/>
      <c r="D1940" s="1"/>
      <c r="E1940" s="1"/>
      <c r="F1940" s="1"/>
      <c r="G1940" s="1"/>
      <c r="H1940" s="1"/>
      <c r="I1940" s="1"/>
      <c r="J1940" s="1"/>
      <c r="K1940" s="1"/>
      <c r="L1940" s="1"/>
      <c r="M1940" s="1"/>
      <c r="N1940" s="1"/>
      <c r="O1940" s="1"/>
      <c r="P1940" s="1"/>
      <c r="Q1940" s="6"/>
    </row>
    <row r="1941" spans="1:17" x14ac:dyDescent="0.25">
      <c r="A1941" s="4"/>
      <c r="B1941" s="1"/>
      <c r="C1941" s="1"/>
      <c r="D1941" s="1"/>
      <c r="E1941" s="1"/>
      <c r="F1941" s="1"/>
      <c r="G1941" s="1"/>
      <c r="H1941" s="1"/>
      <c r="I1941" s="1"/>
      <c r="J1941" s="1"/>
      <c r="K1941" s="1"/>
      <c r="L1941" s="1"/>
      <c r="M1941" s="1"/>
      <c r="N1941" s="1"/>
      <c r="O1941" s="1"/>
      <c r="P1941" s="1"/>
      <c r="Q1941" s="6"/>
    </row>
    <row r="1942" spans="1:17" x14ac:dyDescent="0.25">
      <c r="A1942" s="4"/>
      <c r="B1942" s="1"/>
      <c r="C1942" s="1"/>
      <c r="D1942" s="1"/>
      <c r="E1942" s="1"/>
      <c r="F1942" s="1"/>
      <c r="G1942" s="1"/>
      <c r="H1942" s="1"/>
      <c r="I1942" s="1"/>
      <c r="J1942" s="1"/>
      <c r="K1942" s="1"/>
      <c r="L1942" s="1"/>
      <c r="M1942" s="1"/>
      <c r="N1942" s="1"/>
      <c r="O1942" s="1"/>
      <c r="P1942" s="1"/>
      <c r="Q1942" s="6"/>
    </row>
    <row r="1943" spans="1:17" x14ac:dyDescent="0.25">
      <c r="A1943" s="4"/>
      <c r="B1943" s="1"/>
      <c r="C1943" s="1"/>
      <c r="D1943" s="1"/>
      <c r="E1943" s="1"/>
      <c r="F1943" s="1"/>
      <c r="G1943" s="1"/>
      <c r="H1943" s="1"/>
      <c r="I1943" s="1"/>
      <c r="J1943" s="1"/>
      <c r="K1943" s="1"/>
      <c r="L1943" s="1"/>
      <c r="M1943" s="1"/>
      <c r="N1943" s="1"/>
      <c r="O1943" s="1"/>
      <c r="P1943" s="1"/>
      <c r="Q1943" s="6"/>
    </row>
    <row r="1944" spans="1:17" x14ac:dyDescent="0.25">
      <c r="A1944" s="4"/>
      <c r="B1944" s="1"/>
      <c r="C1944" s="1"/>
      <c r="D1944" s="1"/>
      <c r="E1944" s="1"/>
      <c r="F1944" s="1"/>
      <c r="G1944" s="1"/>
      <c r="H1944" s="1"/>
      <c r="I1944" s="1"/>
      <c r="J1944" s="1"/>
      <c r="K1944" s="1"/>
      <c r="L1944" s="1"/>
      <c r="M1944" s="1"/>
      <c r="N1944" s="1"/>
      <c r="O1944" s="1"/>
      <c r="P1944" s="1"/>
      <c r="Q1944" s="6"/>
    </row>
    <row r="1945" spans="1:17" x14ac:dyDescent="0.25">
      <c r="A1945" s="4"/>
      <c r="B1945" s="1"/>
      <c r="C1945" s="1"/>
      <c r="D1945" s="1"/>
      <c r="E1945" s="1"/>
      <c r="F1945" s="1"/>
      <c r="G1945" s="1"/>
      <c r="H1945" s="1"/>
      <c r="I1945" s="1"/>
      <c r="J1945" s="1"/>
      <c r="K1945" s="1"/>
      <c r="L1945" s="1"/>
      <c r="M1945" s="1"/>
      <c r="N1945" s="1"/>
      <c r="O1945" s="1"/>
      <c r="P1945" s="1"/>
      <c r="Q1945" s="6"/>
    </row>
    <row r="1946" spans="1:17" x14ac:dyDescent="0.25">
      <c r="A1946" s="4"/>
      <c r="B1946" s="1"/>
      <c r="C1946" s="1"/>
      <c r="D1946" s="1"/>
      <c r="E1946" s="1"/>
      <c r="F1946" s="1"/>
      <c r="G1946" s="1"/>
      <c r="H1946" s="1"/>
      <c r="I1946" s="1"/>
      <c r="J1946" s="1"/>
      <c r="K1946" s="1"/>
      <c r="L1946" s="1"/>
      <c r="M1946" s="1"/>
      <c r="N1946" s="1"/>
      <c r="O1946" s="1"/>
      <c r="P1946" s="1"/>
      <c r="Q1946" s="6"/>
    </row>
    <row r="1947" spans="1:17" x14ac:dyDescent="0.25">
      <c r="A1947" s="4"/>
      <c r="B1947" s="1"/>
      <c r="C1947" s="1"/>
      <c r="D1947" s="1"/>
      <c r="E1947" s="1"/>
      <c r="F1947" s="1"/>
      <c r="G1947" s="1"/>
      <c r="H1947" s="1"/>
      <c r="I1947" s="1"/>
      <c r="J1947" s="1"/>
      <c r="K1947" s="1"/>
      <c r="L1947" s="1"/>
      <c r="M1947" s="1"/>
      <c r="N1947" s="1"/>
      <c r="O1947" s="1"/>
      <c r="P1947" s="1"/>
      <c r="Q1947" s="6"/>
    </row>
    <row r="1948" spans="1:17" x14ac:dyDescent="0.25">
      <c r="A1948" s="4"/>
      <c r="B1948" s="1"/>
      <c r="C1948" s="1"/>
      <c r="D1948" s="1"/>
      <c r="E1948" s="1"/>
      <c r="F1948" s="1"/>
      <c r="G1948" s="1"/>
      <c r="H1948" s="1"/>
      <c r="I1948" s="1"/>
      <c r="J1948" s="1"/>
      <c r="K1948" s="1"/>
      <c r="L1948" s="1"/>
      <c r="M1948" s="1"/>
      <c r="N1948" s="1"/>
      <c r="O1948" s="1"/>
      <c r="P1948" s="1"/>
      <c r="Q1948" s="6"/>
    </row>
    <row r="1949" spans="1:17" x14ac:dyDescent="0.25">
      <c r="A1949" s="4"/>
      <c r="B1949" s="1"/>
      <c r="C1949" s="1"/>
      <c r="D1949" s="1"/>
      <c r="E1949" s="1"/>
      <c r="F1949" s="1"/>
      <c r="G1949" s="1"/>
      <c r="H1949" s="1"/>
      <c r="I1949" s="1"/>
      <c r="J1949" s="1"/>
      <c r="K1949" s="1"/>
      <c r="L1949" s="1"/>
      <c r="M1949" s="1"/>
      <c r="N1949" s="1"/>
      <c r="O1949" s="1"/>
      <c r="P1949" s="1"/>
      <c r="Q1949" s="6"/>
    </row>
    <row r="1950" spans="1:17" x14ac:dyDescent="0.25">
      <c r="A1950" s="4"/>
      <c r="B1950" s="1"/>
      <c r="C1950" s="1"/>
      <c r="D1950" s="1"/>
      <c r="E1950" s="1"/>
      <c r="F1950" s="1"/>
      <c r="G1950" s="1"/>
      <c r="H1950" s="1"/>
      <c r="I1950" s="1"/>
      <c r="J1950" s="1"/>
      <c r="K1950" s="1"/>
      <c r="L1950" s="1"/>
      <c r="M1950" s="1"/>
      <c r="N1950" s="1"/>
      <c r="O1950" s="1"/>
      <c r="P1950" s="1"/>
      <c r="Q1950" s="6"/>
    </row>
    <row r="1951" spans="1:17" x14ac:dyDescent="0.25">
      <c r="A1951" s="4"/>
      <c r="B1951" s="1"/>
      <c r="C1951" s="1"/>
      <c r="D1951" s="1"/>
      <c r="E1951" s="1"/>
      <c r="F1951" s="1"/>
      <c r="G1951" s="1"/>
      <c r="H1951" s="1"/>
      <c r="I1951" s="1"/>
      <c r="J1951" s="1"/>
      <c r="K1951" s="1"/>
      <c r="L1951" s="1"/>
      <c r="M1951" s="1"/>
      <c r="N1951" s="1"/>
      <c r="O1951" s="1"/>
      <c r="P1951" s="1"/>
      <c r="Q1951" s="6"/>
    </row>
    <row r="1952" spans="1:17" x14ac:dyDescent="0.25">
      <c r="A1952" s="4"/>
      <c r="B1952" s="1"/>
      <c r="C1952" s="1"/>
      <c r="D1952" s="1"/>
      <c r="E1952" s="1"/>
      <c r="F1952" s="1"/>
      <c r="G1952" s="1"/>
      <c r="H1952" s="1"/>
      <c r="I1952" s="1"/>
      <c r="J1952" s="1"/>
      <c r="K1952" s="1"/>
      <c r="L1952" s="1"/>
      <c r="M1952" s="1"/>
      <c r="N1952" s="1"/>
      <c r="O1952" s="1"/>
      <c r="P1952" s="1"/>
      <c r="Q1952" s="6"/>
    </row>
    <row r="1953" spans="1:17" x14ac:dyDescent="0.25">
      <c r="A1953" s="4"/>
      <c r="B1953" s="1"/>
      <c r="C1953" s="1"/>
      <c r="D1953" s="1"/>
      <c r="E1953" s="1"/>
      <c r="F1953" s="1"/>
      <c r="G1953" s="1"/>
      <c r="H1953" s="1"/>
      <c r="I1953" s="1"/>
      <c r="J1953" s="1"/>
      <c r="K1953" s="1"/>
      <c r="L1953" s="1"/>
      <c r="M1953" s="1"/>
      <c r="N1953" s="1"/>
      <c r="O1953" s="1"/>
      <c r="P1953" s="1"/>
      <c r="Q1953" s="6"/>
    </row>
    <row r="1954" spans="1:17" x14ac:dyDescent="0.25">
      <c r="A1954" s="4"/>
      <c r="B1954" s="1"/>
      <c r="C1954" s="1"/>
      <c r="D1954" s="1"/>
      <c r="E1954" s="1"/>
      <c r="F1954" s="1"/>
      <c r="G1954" s="1"/>
      <c r="H1954" s="1"/>
      <c r="I1954" s="1"/>
      <c r="J1954" s="1"/>
      <c r="K1954" s="1"/>
      <c r="L1954" s="1"/>
      <c r="M1954" s="1"/>
      <c r="N1954" s="1"/>
      <c r="O1954" s="1"/>
      <c r="P1954" s="1"/>
      <c r="Q1954" s="6"/>
    </row>
    <row r="1955" spans="1:17" x14ac:dyDescent="0.25">
      <c r="A1955" s="4"/>
      <c r="B1955" s="1"/>
      <c r="C1955" s="1"/>
      <c r="D1955" s="1"/>
      <c r="E1955" s="1"/>
      <c r="F1955" s="1"/>
      <c r="G1955" s="1"/>
      <c r="H1955" s="1"/>
      <c r="I1955" s="1"/>
      <c r="J1955" s="1"/>
      <c r="K1955" s="1"/>
      <c r="L1955" s="1"/>
      <c r="M1955" s="1"/>
      <c r="N1955" s="1"/>
      <c r="O1955" s="1"/>
      <c r="P1955" s="1"/>
      <c r="Q1955" s="6"/>
    </row>
    <row r="1956" spans="1:17" x14ac:dyDescent="0.25">
      <c r="A1956" s="4"/>
      <c r="B1956" s="1"/>
      <c r="C1956" s="1"/>
      <c r="D1956" s="1"/>
      <c r="E1956" s="1"/>
      <c r="F1956" s="1"/>
      <c r="G1956" s="1"/>
      <c r="H1956" s="1"/>
      <c r="I1956" s="1"/>
      <c r="J1956" s="1"/>
      <c r="K1956" s="1"/>
      <c r="L1956" s="1"/>
      <c r="M1956" s="1"/>
      <c r="N1956" s="1"/>
      <c r="O1956" s="1"/>
      <c r="P1956" s="1"/>
      <c r="Q1956" s="6"/>
    </row>
    <row r="1957" spans="1:17" x14ac:dyDescent="0.25">
      <c r="A1957" s="4"/>
      <c r="B1957" s="1"/>
      <c r="C1957" s="1"/>
      <c r="D1957" s="1"/>
      <c r="E1957" s="1"/>
      <c r="F1957" s="1"/>
      <c r="G1957" s="1"/>
      <c r="H1957" s="1"/>
      <c r="I1957" s="1"/>
      <c r="J1957" s="1"/>
      <c r="K1957" s="1"/>
      <c r="L1957" s="1"/>
      <c r="M1957" s="1"/>
      <c r="N1957" s="1"/>
      <c r="O1957" s="1"/>
      <c r="P1957" s="1"/>
      <c r="Q1957" s="6"/>
    </row>
    <row r="1958" spans="1:17" x14ac:dyDescent="0.25">
      <c r="A1958" s="4"/>
      <c r="B1958" s="1"/>
      <c r="C1958" s="1"/>
      <c r="D1958" s="1"/>
      <c r="E1958" s="1"/>
      <c r="F1958" s="1"/>
      <c r="G1958" s="1"/>
      <c r="H1958" s="1"/>
      <c r="I1958" s="1"/>
      <c r="J1958" s="1"/>
      <c r="K1958" s="1"/>
      <c r="L1958" s="1"/>
      <c r="M1958" s="1"/>
      <c r="N1958" s="1"/>
      <c r="O1958" s="1"/>
      <c r="P1958" s="1"/>
      <c r="Q1958" s="6"/>
    </row>
    <row r="1959" spans="1:17" x14ac:dyDescent="0.25">
      <c r="A1959" s="4"/>
      <c r="B1959" s="1"/>
      <c r="C1959" s="1"/>
      <c r="D1959" s="1"/>
      <c r="E1959" s="1"/>
      <c r="F1959" s="1"/>
      <c r="G1959" s="1"/>
      <c r="H1959" s="1"/>
      <c r="I1959" s="1"/>
      <c r="J1959" s="1"/>
      <c r="K1959" s="1"/>
      <c r="L1959" s="1"/>
      <c r="M1959" s="1"/>
      <c r="N1959" s="1"/>
      <c r="O1959" s="1"/>
      <c r="P1959" s="1"/>
      <c r="Q1959" s="6"/>
    </row>
    <row r="1960" spans="1:17" x14ac:dyDescent="0.25">
      <c r="A1960" s="4"/>
      <c r="B1960" s="1"/>
      <c r="C1960" s="1"/>
      <c r="D1960" s="1"/>
      <c r="E1960" s="1"/>
      <c r="F1960" s="1"/>
      <c r="G1960" s="1"/>
      <c r="H1960" s="1"/>
      <c r="I1960" s="1"/>
      <c r="J1960" s="1"/>
      <c r="K1960" s="1"/>
      <c r="L1960" s="1"/>
      <c r="M1960" s="1"/>
      <c r="N1960" s="1"/>
      <c r="O1960" s="1"/>
      <c r="P1960" s="1"/>
      <c r="Q1960" s="6"/>
    </row>
    <row r="1961" spans="1:17" x14ac:dyDescent="0.25">
      <c r="A1961" s="4"/>
      <c r="B1961" s="1"/>
      <c r="C1961" s="1"/>
      <c r="D1961" s="1"/>
      <c r="E1961" s="1"/>
      <c r="F1961" s="1"/>
      <c r="G1961" s="1"/>
      <c r="H1961" s="1"/>
      <c r="I1961" s="1"/>
      <c r="J1961" s="1"/>
      <c r="K1961" s="1"/>
      <c r="L1961" s="1"/>
      <c r="M1961" s="1"/>
      <c r="N1961" s="1"/>
      <c r="O1961" s="1"/>
      <c r="P1961" s="1"/>
      <c r="Q1961" s="6"/>
    </row>
    <row r="1962" spans="1:17" x14ac:dyDescent="0.25">
      <c r="A1962" s="4"/>
      <c r="B1962" s="1"/>
      <c r="C1962" s="1"/>
      <c r="D1962" s="1"/>
      <c r="E1962" s="1"/>
      <c r="F1962" s="1"/>
      <c r="G1962" s="1"/>
      <c r="H1962" s="1"/>
      <c r="I1962" s="1"/>
      <c r="J1962" s="1"/>
      <c r="K1962" s="1"/>
      <c r="L1962" s="1"/>
      <c r="M1962" s="1"/>
      <c r="N1962" s="1"/>
      <c r="O1962" s="1"/>
      <c r="P1962" s="1"/>
      <c r="Q1962" s="6"/>
    </row>
    <row r="1963" spans="1:17" x14ac:dyDescent="0.25">
      <c r="A1963" s="4"/>
      <c r="B1963" s="1"/>
      <c r="C1963" s="1"/>
      <c r="D1963" s="1"/>
      <c r="E1963" s="1"/>
      <c r="F1963" s="1"/>
      <c r="G1963" s="1"/>
      <c r="H1963" s="1"/>
      <c r="I1963" s="1"/>
      <c r="J1963" s="1"/>
      <c r="K1963" s="1"/>
      <c r="L1963" s="1"/>
      <c r="M1963" s="1"/>
      <c r="N1963" s="1"/>
      <c r="O1963" s="1"/>
      <c r="P1963" s="1"/>
      <c r="Q1963" s="6"/>
    </row>
    <row r="1964" spans="1:17" x14ac:dyDescent="0.25">
      <c r="A1964" s="4"/>
      <c r="B1964" s="1"/>
      <c r="C1964" s="1"/>
      <c r="D1964" s="1"/>
      <c r="E1964" s="1"/>
      <c r="F1964" s="1"/>
      <c r="G1964" s="1"/>
      <c r="H1964" s="1"/>
      <c r="I1964" s="1"/>
      <c r="J1964" s="1"/>
      <c r="K1964" s="1"/>
      <c r="L1964" s="1"/>
      <c r="M1964" s="1"/>
      <c r="N1964" s="1"/>
      <c r="O1964" s="1"/>
      <c r="P1964" s="1"/>
      <c r="Q1964" s="6"/>
    </row>
    <row r="1965" spans="1:17" x14ac:dyDescent="0.25">
      <c r="A1965" s="4"/>
      <c r="B1965" s="1"/>
      <c r="C1965" s="1"/>
      <c r="D1965" s="1"/>
      <c r="E1965" s="1"/>
      <c r="F1965" s="1"/>
      <c r="G1965" s="1"/>
      <c r="H1965" s="1"/>
      <c r="I1965" s="1"/>
      <c r="J1965" s="1"/>
      <c r="K1965" s="1"/>
      <c r="L1965" s="1"/>
      <c r="M1965" s="1"/>
      <c r="N1965" s="1"/>
      <c r="O1965" s="1"/>
      <c r="P1965" s="1"/>
      <c r="Q1965" s="6"/>
    </row>
    <row r="1966" spans="1:17" x14ac:dyDescent="0.25">
      <c r="A1966" s="4"/>
      <c r="B1966" s="1"/>
      <c r="C1966" s="1"/>
      <c r="D1966" s="1"/>
      <c r="E1966" s="1"/>
      <c r="F1966" s="1"/>
      <c r="G1966" s="1"/>
      <c r="H1966" s="1"/>
      <c r="I1966" s="1"/>
      <c r="J1966" s="1"/>
      <c r="K1966" s="1"/>
      <c r="L1966" s="1"/>
      <c r="M1966" s="1"/>
      <c r="N1966" s="1"/>
      <c r="O1966" s="1"/>
      <c r="P1966" s="1"/>
      <c r="Q1966" s="6"/>
    </row>
    <row r="1967" spans="1:17" x14ac:dyDescent="0.25">
      <c r="A1967" s="4"/>
      <c r="B1967" s="1"/>
      <c r="C1967" s="1"/>
      <c r="D1967" s="1"/>
      <c r="E1967" s="1"/>
      <c r="F1967" s="1"/>
      <c r="G1967" s="1"/>
      <c r="H1967" s="1"/>
      <c r="I1967" s="1"/>
      <c r="J1967" s="1"/>
      <c r="K1967" s="1"/>
      <c r="L1967" s="1"/>
      <c r="M1967" s="1"/>
      <c r="N1967" s="1"/>
      <c r="O1967" s="1"/>
      <c r="P1967" s="1"/>
      <c r="Q1967" s="6"/>
    </row>
    <row r="1968" spans="1:17" x14ac:dyDescent="0.25">
      <c r="A1968" s="4"/>
      <c r="B1968" s="1"/>
      <c r="C1968" s="1"/>
      <c r="D1968" s="1"/>
      <c r="E1968" s="1"/>
      <c r="F1968" s="1"/>
      <c r="G1968" s="1"/>
      <c r="H1968" s="1"/>
      <c r="I1968" s="1"/>
      <c r="J1968" s="1"/>
      <c r="K1968" s="1"/>
      <c r="L1968" s="1"/>
      <c r="M1968" s="1"/>
      <c r="N1968" s="1"/>
      <c r="O1968" s="1"/>
      <c r="P1968" s="1"/>
      <c r="Q1968" s="6"/>
    </row>
    <row r="1969" spans="1:17" x14ac:dyDescent="0.25">
      <c r="A1969" s="4"/>
      <c r="B1969" s="1"/>
      <c r="C1969" s="1"/>
      <c r="D1969" s="1"/>
      <c r="E1969" s="1"/>
      <c r="F1969" s="1"/>
      <c r="G1969" s="1"/>
      <c r="H1969" s="1"/>
      <c r="I1969" s="1"/>
      <c r="J1969" s="1"/>
      <c r="K1969" s="1"/>
      <c r="L1969" s="1"/>
      <c r="M1969" s="1"/>
      <c r="N1969" s="1"/>
      <c r="O1969" s="1"/>
      <c r="P1969" s="1"/>
      <c r="Q1969" s="6"/>
    </row>
    <row r="1970" spans="1:17" x14ac:dyDescent="0.25">
      <c r="A1970" s="4"/>
      <c r="B1970" s="1"/>
      <c r="C1970" s="1"/>
      <c r="D1970" s="1"/>
      <c r="E1970" s="1"/>
      <c r="F1970" s="1"/>
      <c r="G1970" s="1"/>
      <c r="H1970" s="1"/>
      <c r="I1970" s="1"/>
      <c r="J1970" s="1"/>
      <c r="K1970" s="1"/>
      <c r="L1970" s="1"/>
      <c r="M1970" s="1"/>
      <c r="N1970" s="1"/>
      <c r="O1970" s="1"/>
      <c r="P1970" s="1"/>
      <c r="Q1970" s="6"/>
    </row>
    <row r="1971" spans="1:17" x14ac:dyDescent="0.25">
      <c r="A1971" s="4"/>
      <c r="B1971" s="1"/>
      <c r="C1971" s="1"/>
      <c r="D1971" s="1"/>
      <c r="E1971" s="1"/>
      <c r="F1971" s="1"/>
      <c r="G1971" s="1"/>
      <c r="H1971" s="1"/>
      <c r="I1971" s="1"/>
      <c r="J1971" s="1"/>
      <c r="K1971" s="1"/>
      <c r="L1971" s="1"/>
      <c r="M1971" s="1"/>
      <c r="N1971" s="1"/>
      <c r="O1971" s="1"/>
      <c r="P1971" s="1"/>
      <c r="Q1971" s="6"/>
    </row>
    <row r="1972" spans="1:17" x14ac:dyDescent="0.25">
      <c r="A1972" s="4"/>
      <c r="B1972" s="1"/>
      <c r="C1972" s="1"/>
      <c r="D1972" s="1"/>
      <c r="E1972" s="1"/>
      <c r="F1972" s="1"/>
      <c r="G1972" s="1"/>
      <c r="H1972" s="1"/>
      <c r="I1972" s="1"/>
      <c r="J1972" s="1"/>
      <c r="K1972" s="1"/>
      <c r="L1972" s="1"/>
      <c r="M1972" s="1"/>
      <c r="N1972" s="1"/>
      <c r="O1972" s="1"/>
      <c r="P1972" s="1"/>
      <c r="Q1972" s="6"/>
    </row>
    <row r="1973" spans="1:17" x14ac:dyDescent="0.25">
      <c r="A1973" s="4"/>
      <c r="B1973" s="1"/>
      <c r="C1973" s="1"/>
      <c r="D1973" s="1"/>
      <c r="E1973" s="1"/>
      <c r="F1973" s="1"/>
      <c r="G1973" s="1"/>
      <c r="H1973" s="1"/>
      <c r="I1973" s="1"/>
      <c r="J1973" s="1"/>
      <c r="K1973" s="1"/>
      <c r="L1973" s="1"/>
      <c r="M1973" s="1"/>
      <c r="N1973" s="1"/>
      <c r="O1973" s="1"/>
      <c r="P1973" s="1"/>
      <c r="Q1973" s="6"/>
    </row>
    <row r="1974" spans="1:17" x14ac:dyDescent="0.25">
      <c r="A1974" s="4"/>
      <c r="B1974" s="1"/>
      <c r="C1974" s="1"/>
      <c r="D1974" s="1"/>
      <c r="E1974" s="1"/>
      <c r="F1974" s="1"/>
      <c r="G1974" s="1"/>
      <c r="H1974" s="1"/>
      <c r="I1974" s="1"/>
      <c r="J1974" s="1"/>
      <c r="K1974" s="1"/>
      <c r="L1974" s="1"/>
      <c r="M1974" s="1"/>
      <c r="N1974" s="1"/>
      <c r="O1974" s="1"/>
      <c r="P1974" s="1"/>
      <c r="Q1974" s="6"/>
    </row>
    <row r="1975" spans="1:17" x14ac:dyDescent="0.25">
      <c r="A1975" s="4"/>
      <c r="B1975" s="1"/>
      <c r="C1975" s="1"/>
      <c r="D1975" s="1"/>
      <c r="E1975" s="1"/>
      <c r="F1975" s="1"/>
      <c r="G1975" s="1"/>
      <c r="H1975" s="1"/>
      <c r="I1975" s="1"/>
      <c r="J1975" s="1"/>
      <c r="K1975" s="1"/>
      <c r="L1975" s="1"/>
      <c r="M1975" s="1"/>
      <c r="N1975" s="1"/>
      <c r="O1975" s="1"/>
      <c r="P1975" s="1"/>
      <c r="Q1975" s="6"/>
    </row>
    <row r="1976" spans="1:17" x14ac:dyDescent="0.25">
      <c r="A1976" s="4"/>
      <c r="B1976" s="1"/>
      <c r="C1976" s="1"/>
      <c r="D1976" s="1"/>
      <c r="E1976" s="1"/>
      <c r="F1976" s="1"/>
      <c r="G1976" s="1"/>
      <c r="H1976" s="1"/>
      <c r="I1976" s="1"/>
      <c r="J1976" s="1"/>
      <c r="K1976" s="1"/>
      <c r="L1976" s="1"/>
      <c r="M1976" s="1"/>
      <c r="N1976" s="1"/>
      <c r="O1976" s="1"/>
      <c r="P1976" s="1"/>
      <c r="Q1976" s="6"/>
    </row>
    <row r="1977" spans="1:17" x14ac:dyDescent="0.25">
      <c r="A1977" s="4"/>
      <c r="B1977" s="1"/>
      <c r="C1977" s="1"/>
      <c r="D1977" s="1"/>
      <c r="E1977" s="1"/>
      <c r="F1977" s="1"/>
      <c r="G1977" s="1"/>
      <c r="H1977" s="1"/>
      <c r="I1977" s="1"/>
      <c r="J1977" s="1"/>
      <c r="K1977" s="1"/>
      <c r="L1977" s="1"/>
      <c r="M1977" s="1"/>
      <c r="N1977" s="1"/>
      <c r="O1977" s="1"/>
      <c r="P1977" s="1"/>
      <c r="Q1977" s="6"/>
    </row>
    <row r="1978" spans="1:17" x14ac:dyDescent="0.25">
      <c r="A1978" s="4"/>
      <c r="B1978" s="1"/>
      <c r="C1978" s="1"/>
      <c r="D1978" s="1"/>
      <c r="E1978" s="1"/>
      <c r="F1978" s="1"/>
      <c r="G1978" s="1"/>
      <c r="H1978" s="1"/>
      <c r="I1978" s="1"/>
      <c r="J1978" s="1"/>
      <c r="K1978" s="1"/>
      <c r="L1978" s="1"/>
      <c r="M1978" s="1"/>
      <c r="N1978" s="1"/>
      <c r="O1978" s="1"/>
      <c r="P1978" s="1"/>
      <c r="Q1978" s="6"/>
    </row>
    <row r="1979" spans="1:17" x14ac:dyDescent="0.25">
      <c r="A1979" s="4"/>
      <c r="B1979" s="1"/>
      <c r="C1979" s="1"/>
      <c r="D1979" s="1"/>
      <c r="E1979" s="1"/>
      <c r="F1979" s="1"/>
      <c r="G1979" s="1"/>
      <c r="H1979" s="1"/>
      <c r="I1979" s="1"/>
      <c r="J1979" s="1"/>
      <c r="K1979" s="1"/>
      <c r="L1979" s="1"/>
      <c r="M1979" s="1"/>
      <c r="N1979" s="1"/>
      <c r="O1979" s="1"/>
      <c r="P1979" s="1"/>
      <c r="Q1979" s="6"/>
    </row>
    <row r="1980" spans="1:17" x14ac:dyDescent="0.25">
      <c r="A1980" s="4"/>
      <c r="B1980" s="1"/>
      <c r="C1980" s="1"/>
      <c r="D1980" s="1"/>
      <c r="E1980" s="1"/>
      <c r="F1980" s="1"/>
      <c r="G1980" s="1"/>
      <c r="H1980" s="1"/>
      <c r="I1980" s="1"/>
      <c r="J1980" s="1"/>
      <c r="K1980" s="1"/>
      <c r="L1980" s="1"/>
      <c r="M1980" s="1"/>
      <c r="N1980" s="1"/>
      <c r="O1980" s="1"/>
      <c r="P1980" s="1"/>
      <c r="Q1980" s="6"/>
    </row>
    <row r="1981" spans="1:17" x14ac:dyDescent="0.25">
      <c r="A1981" s="4"/>
      <c r="B1981" s="1"/>
      <c r="C1981" s="1"/>
      <c r="D1981" s="1"/>
      <c r="E1981" s="1"/>
      <c r="F1981" s="1"/>
      <c r="G1981" s="1"/>
      <c r="H1981" s="1"/>
      <c r="I1981" s="1"/>
      <c r="J1981" s="1"/>
      <c r="K1981" s="1"/>
      <c r="L1981" s="1"/>
      <c r="M1981" s="1"/>
      <c r="N1981" s="1"/>
      <c r="O1981" s="1"/>
      <c r="P1981" s="1"/>
      <c r="Q1981" s="6"/>
    </row>
    <row r="1982" spans="1:17" x14ac:dyDescent="0.25">
      <c r="A1982" s="4"/>
      <c r="B1982" s="1"/>
      <c r="C1982" s="1"/>
      <c r="D1982" s="1"/>
      <c r="E1982" s="1"/>
      <c r="F1982" s="1"/>
      <c r="G1982" s="1"/>
      <c r="H1982" s="1"/>
      <c r="I1982" s="1"/>
      <c r="J1982" s="1"/>
      <c r="K1982" s="1"/>
      <c r="L1982" s="1"/>
      <c r="M1982" s="1"/>
      <c r="N1982" s="1"/>
      <c r="O1982" s="1"/>
      <c r="P1982" s="1"/>
      <c r="Q1982" s="6"/>
    </row>
    <row r="1983" spans="1:17" x14ac:dyDescent="0.25">
      <c r="A1983" s="4"/>
      <c r="B1983" s="1"/>
      <c r="C1983" s="1"/>
      <c r="D1983" s="1"/>
      <c r="E1983" s="1"/>
      <c r="F1983" s="1"/>
      <c r="G1983" s="1"/>
      <c r="H1983" s="1"/>
      <c r="I1983" s="1"/>
      <c r="J1983" s="1"/>
      <c r="K1983" s="1"/>
      <c r="L1983" s="1"/>
      <c r="M1983" s="1"/>
      <c r="N1983" s="1"/>
      <c r="O1983" s="1"/>
      <c r="P1983" s="1"/>
      <c r="Q1983" s="6"/>
    </row>
    <row r="1984" spans="1:17" x14ac:dyDescent="0.25">
      <c r="A1984" s="4"/>
      <c r="B1984" s="1"/>
      <c r="C1984" s="1"/>
      <c r="D1984" s="1"/>
      <c r="E1984" s="1"/>
      <c r="F1984" s="1"/>
      <c r="G1984" s="1"/>
      <c r="H1984" s="1"/>
      <c r="I1984" s="1"/>
      <c r="J1984" s="1"/>
      <c r="K1984" s="1"/>
      <c r="L1984" s="1"/>
      <c r="M1984" s="1"/>
      <c r="N1984" s="1"/>
      <c r="O1984" s="1"/>
      <c r="P1984" s="1"/>
      <c r="Q1984" s="6"/>
    </row>
    <row r="1985" spans="1:17" x14ac:dyDescent="0.25">
      <c r="A1985" s="4"/>
      <c r="B1985" s="1"/>
      <c r="C1985" s="1"/>
      <c r="D1985" s="1"/>
      <c r="E1985" s="1"/>
      <c r="F1985" s="1"/>
      <c r="G1985" s="1"/>
      <c r="H1985" s="1"/>
      <c r="I1985" s="1"/>
      <c r="J1985" s="1"/>
      <c r="K1985" s="1"/>
      <c r="L1985" s="1"/>
      <c r="M1985" s="1"/>
      <c r="N1985" s="1"/>
      <c r="O1985" s="1"/>
      <c r="P1985" s="1"/>
      <c r="Q1985" s="6"/>
    </row>
    <row r="1986" spans="1:17" x14ac:dyDescent="0.25">
      <c r="A1986" s="4"/>
      <c r="B1986" s="1"/>
      <c r="C1986" s="1"/>
      <c r="D1986" s="1"/>
      <c r="E1986" s="1"/>
      <c r="F1986" s="1"/>
      <c r="G1986" s="1"/>
      <c r="H1986" s="1"/>
      <c r="I1986" s="1"/>
      <c r="J1986" s="1"/>
      <c r="K1986" s="1"/>
      <c r="L1986" s="1"/>
      <c r="M1986" s="1"/>
      <c r="N1986" s="1"/>
      <c r="O1986" s="1"/>
      <c r="P1986" s="1"/>
      <c r="Q1986" s="6"/>
    </row>
    <row r="1987" spans="1:17" x14ac:dyDescent="0.25">
      <c r="A1987" s="4"/>
      <c r="B1987" s="1"/>
      <c r="C1987" s="1"/>
      <c r="D1987" s="1"/>
      <c r="E1987" s="1"/>
      <c r="F1987" s="1"/>
      <c r="G1987" s="1"/>
      <c r="H1987" s="1"/>
      <c r="I1987" s="1"/>
      <c r="J1987" s="1"/>
      <c r="K1987" s="1"/>
      <c r="L1987" s="1"/>
      <c r="M1987" s="1"/>
      <c r="N1987" s="1"/>
      <c r="O1987" s="1"/>
      <c r="P1987" s="1"/>
      <c r="Q1987" s="6"/>
    </row>
    <row r="1988" spans="1:17" x14ac:dyDescent="0.25">
      <c r="A1988" s="4"/>
      <c r="B1988" s="1"/>
      <c r="C1988" s="1"/>
      <c r="D1988" s="1"/>
      <c r="E1988" s="1"/>
      <c r="F1988" s="1"/>
      <c r="G1988" s="1"/>
      <c r="H1988" s="1"/>
      <c r="I1988" s="1"/>
      <c r="J1988" s="1"/>
      <c r="K1988" s="1"/>
      <c r="L1988" s="1"/>
      <c r="M1988" s="1"/>
      <c r="N1988" s="1"/>
      <c r="O1988" s="1"/>
      <c r="P1988" s="1"/>
      <c r="Q1988" s="6"/>
    </row>
    <row r="1989" spans="1:17" x14ac:dyDescent="0.25">
      <c r="A1989" s="4"/>
      <c r="B1989" s="1"/>
      <c r="C1989" s="1"/>
      <c r="D1989" s="1"/>
      <c r="E1989" s="1"/>
      <c r="F1989" s="1"/>
      <c r="G1989" s="1"/>
      <c r="H1989" s="1"/>
      <c r="I1989" s="1"/>
      <c r="J1989" s="1"/>
      <c r="K1989" s="1"/>
      <c r="L1989" s="1"/>
      <c r="M1989" s="1"/>
      <c r="N1989" s="1"/>
      <c r="O1989" s="1"/>
      <c r="P1989" s="1"/>
      <c r="Q1989" s="6"/>
    </row>
    <row r="1990" spans="1:17" x14ac:dyDescent="0.25">
      <c r="A1990" s="4"/>
      <c r="B1990" s="1"/>
      <c r="C1990" s="1"/>
      <c r="D1990" s="1"/>
      <c r="E1990" s="1"/>
      <c r="F1990" s="1"/>
      <c r="G1990" s="1"/>
      <c r="H1990" s="1"/>
      <c r="I1990" s="1"/>
      <c r="J1990" s="1"/>
      <c r="K1990" s="1"/>
      <c r="L1990" s="1"/>
      <c r="M1990" s="1"/>
      <c r="N1990" s="1"/>
      <c r="O1990" s="1"/>
      <c r="P1990" s="1"/>
      <c r="Q1990" s="6"/>
    </row>
    <row r="1991" spans="1:17" x14ac:dyDescent="0.25">
      <c r="A1991" s="4"/>
      <c r="B1991" s="1"/>
      <c r="C1991" s="1"/>
      <c r="D1991" s="1"/>
      <c r="E1991" s="1"/>
      <c r="F1991" s="1"/>
      <c r="G1991" s="1"/>
      <c r="H1991" s="1"/>
      <c r="I1991" s="1"/>
      <c r="J1991" s="1"/>
      <c r="K1991" s="1"/>
      <c r="L1991" s="1"/>
      <c r="M1991" s="1"/>
      <c r="N1991" s="1"/>
      <c r="O1991" s="1"/>
      <c r="P1991" s="1"/>
      <c r="Q1991" s="6"/>
    </row>
    <row r="1992" spans="1:17" x14ac:dyDescent="0.25">
      <c r="A1992" s="4"/>
      <c r="B1992" s="1"/>
      <c r="C1992" s="1"/>
      <c r="D1992" s="1"/>
      <c r="E1992" s="1"/>
      <c r="F1992" s="1"/>
      <c r="G1992" s="1"/>
      <c r="H1992" s="1"/>
      <c r="I1992" s="1"/>
      <c r="J1992" s="1"/>
      <c r="K1992" s="1"/>
      <c r="L1992" s="1"/>
      <c r="M1992" s="1"/>
      <c r="N1992" s="1"/>
      <c r="O1992" s="1"/>
      <c r="P1992" s="1"/>
      <c r="Q1992" s="6"/>
    </row>
    <row r="1993" spans="1:17" x14ac:dyDescent="0.25">
      <c r="A1993" s="4"/>
      <c r="B1993" s="1"/>
      <c r="C1993" s="1"/>
      <c r="D1993" s="1"/>
      <c r="E1993" s="1"/>
      <c r="F1993" s="1"/>
      <c r="G1993" s="1"/>
      <c r="H1993" s="1"/>
      <c r="I1993" s="1"/>
      <c r="J1993" s="1"/>
      <c r="K1993" s="1"/>
      <c r="L1993" s="1"/>
      <c r="M1993" s="1"/>
      <c r="N1993" s="1"/>
      <c r="O1993" s="1"/>
      <c r="P1993" s="1"/>
      <c r="Q1993" s="6"/>
    </row>
    <row r="1994" spans="1:17" x14ac:dyDescent="0.25">
      <c r="A1994" s="4"/>
      <c r="B1994" s="1"/>
      <c r="C1994" s="1"/>
      <c r="D1994" s="1"/>
      <c r="E1994" s="1"/>
      <c r="F1994" s="1"/>
      <c r="G1994" s="1"/>
      <c r="H1994" s="1"/>
      <c r="I1994" s="1"/>
      <c r="J1994" s="1"/>
      <c r="K1994" s="1"/>
      <c r="L1994" s="1"/>
      <c r="M1994" s="1"/>
      <c r="N1994" s="1"/>
      <c r="O1994" s="1"/>
      <c r="P1994" s="1"/>
      <c r="Q1994" s="6"/>
    </row>
    <row r="1995" spans="1:17" x14ac:dyDescent="0.25">
      <c r="A1995" s="4"/>
      <c r="B1995" s="1"/>
      <c r="C1995" s="1"/>
      <c r="D1995" s="1"/>
      <c r="E1995" s="1"/>
      <c r="F1995" s="1"/>
      <c r="G1995" s="1"/>
      <c r="H1995" s="1"/>
      <c r="I1995" s="1"/>
      <c r="J1995" s="1"/>
      <c r="K1995" s="1"/>
      <c r="L1995" s="1"/>
      <c r="M1995" s="1"/>
      <c r="N1995" s="1"/>
      <c r="O1995" s="1"/>
      <c r="P1995" s="1"/>
      <c r="Q1995" s="6"/>
    </row>
    <row r="1996" spans="1:17" x14ac:dyDescent="0.25">
      <c r="A1996" s="4"/>
      <c r="B1996" s="1"/>
      <c r="C1996" s="1"/>
      <c r="D1996" s="1"/>
      <c r="E1996" s="1"/>
      <c r="F1996" s="1"/>
      <c r="G1996" s="1"/>
      <c r="H1996" s="1"/>
      <c r="I1996" s="1"/>
      <c r="J1996" s="1"/>
      <c r="K1996" s="1"/>
      <c r="L1996" s="1"/>
      <c r="M1996" s="1"/>
      <c r="N1996" s="1"/>
      <c r="O1996" s="1"/>
      <c r="P1996" s="1"/>
      <c r="Q1996" s="6"/>
    </row>
    <row r="1997" spans="1:17" x14ac:dyDescent="0.25">
      <c r="A1997" s="4"/>
      <c r="B1997" s="1"/>
      <c r="C1997" s="1"/>
      <c r="D1997" s="1"/>
      <c r="E1997" s="1"/>
      <c r="F1997" s="1"/>
      <c r="G1997" s="1"/>
      <c r="H1997" s="1"/>
      <c r="I1997" s="1"/>
      <c r="J1997" s="1"/>
      <c r="K1997" s="1"/>
      <c r="L1997" s="1"/>
      <c r="M1997" s="1"/>
      <c r="N1997" s="1"/>
      <c r="O1997" s="1"/>
      <c r="P1997" s="1"/>
      <c r="Q1997" s="6"/>
    </row>
    <row r="1998" spans="1:17" x14ac:dyDescent="0.25">
      <c r="A1998" s="4"/>
      <c r="B1998" s="1"/>
      <c r="C1998" s="1"/>
      <c r="D1998" s="1"/>
      <c r="E1998" s="1"/>
      <c r="F1998" s="1"/>
      <c r="G1998" s="1"/>
      <c r="H1998" s="1"/>
      <c r="I1998" s="1"/>
      <c r="J1998" s="1"/>
      <c r="K1998" s="1"/>
      <c r="L1998" s="1"/>
      <c r="M1998" s="1"/>
      <c r="N1998" s="1"/>
      <c r="O1998" s="1"/>
      <c r="P1998" s="1"/>
      <c r="Q1998" s="6"/>
    </row>
    <row r="1999" spans="1:17" x14ac:dyDescent="0.25">
      <c r="A1999" s="4"/>
      <c r="B1999" s="1"/>
      <c r="C1999" s="1"/>
      <c r="D1999" s="1"/>
      <c r="E1999" s="1"/>
      <c r="F1999" s="1"/>
      <c r="G1999" s="1"/>
      <c r="H1999" s="1"/>
      <c r="I1999" s="1"/>
      <c r="J1999" s="1"/>
      <c r="K1999" s="1"/>
      <c r="L1999" s="1"/>
      <c r="M1999" s="1"/>
      <c r="N1999" s="1"/>
      <c r="O1999" s="1"/>
      <c r="P1999" s="1"/>
      <c r="Q1999" s="6"/>
    </row>
    <row r="2000" spans="1:17" x14ac:dyDescent="0.25">
      <c r="A2000" s="4"/>
      <c r="B2000" s="1"/>
      <c r="C2000" s="1"/>
      <c r="D2000" s="1"/>
      <c r="E2000" s="1"/>
      <c r="F2000" s="1"/>
      <c r="G2000" s="1"/>
      <c r="H2000" s="1"/>
      <c r="I2000" s="1"/>
      <c r="J2000" s="1"/>
      <c r="K2000" s="1"/>
      <c r="L2000" s="1"/>
      <c r="M2000" s="1"/>
      <c r="N2000" s="1"/>
      <c r="O2000" s="1"/>
      <c r="P2000" s="1"/>
      <c r="Q2000" s="6"/>
    </row>
    <row r="2001" spans="1:17" x14ac:dyDescent="0.25">
      <c r="A2001" s="4"/>
      <c r="B2001" s="1"/>
      <c r="C2001" s="1"/>
      <c r="D2001" s="1"/>
      <c r="E2001" s="1"/>
      <c r="F2001" s="1"/>
      <c r="G2001" s="1"/>
      <c r="H2001" s="1"/>
      <c r="I2001" s="1"/>
      <c r="J2001" s="1"/>
      <c r="K2001" s="1"/>
      <c r="L2001" s="1"/>
      <c r="M2001" s="1"/>
      <c r="N2001" s="1"/>
      <c r="O2001" s="1"/>
      <c r="P2001" s="1"/>
      <c r="Q2001" s="6"/>
    </row>
    <row r="2002" spans="1:17" x14ac:dyDescent="0.25">
      <c r="A2002" s="4"/>
      <c r="B2002" s="1"/>
      <c r="C2002" s="1"/>
      <c r="D2002" s="1"/>
      <c r="E2002" s="1"/>
      <c r="F2002" s="1"/>
      <c r="G2002" s="1"/>
      <c r="H2002" s="1"/>
      <c r="I2002" s="1"/>
      <c r="J2002" s="1"/>
      <c r="K2002" s="1"/>
      <c r="L2002" s="1"/>
      <c r="M2002" s="1"/>
      <c r="N2002" s="1"/>
      <c r="O2002" s="1"/>
      <c r="P2002" s="1"/>
      <c r="Q2002" s="6"/>
    </row>
    <row r="2003" spans="1:17" x14ac:dyDescent="0.25">
      <c r="A2003" s="10"/>
      <c r="B2003" s="11"/>
      <c r="C2003" s="11"/>
      <c r="D2003" s="11"/>
      <c r="E2003" s="11"/>
      <c r="F2003" s="11"/>
      <c r="G2003" s="11"/>
      <c r="H2003" s="11"/>
      <c r="I2003" s="11"/>
      <c r="J2003" s="11"/>
      <c r="K2003" s="11"/>
      <c r="L2003" s="11"/>
      <c r="M2003" s="11"/>
      <c r="N2003" s="11"/>
      <c r="O2003" s="11"/>
      <c r="P2003" s="11"/>
      <c r="Q2003" s="12"/>
    </row>
  </sheetData>
  <mergeCells count="1">
    <mergeCell ref="A1:M1"/>
  </mergeCells>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2003"/>
  <sheetViews>
    <sheetView workbookViewId="0">
      <selection activeCell="H1" sqref="H1"/>
    </sheetView>
  </sheetViews>
  <sheetFormatPr defaultRowHeight="15" x14ac:dyDescent="0.25"/>
  <cols>
    <col min="1" max="1" width="7.5703125" bestFit="1" customWidth="1"/>
    <col min="2" max="2" width="9.85546875" bestFit="1" customWidth="1"/>
    <col min="3" max="3" width="10" bestFit="1" customWidth="1"/>
    <col min="4" max="4" width="6.5703125" bestFit="1" customWidth="1"/>
    <col min="5" max="5" width="24.28515625" bestFit="1" customWidth="1"/>
    <col min="10" max="10" width="11.7109375" bestFit="1" customWidth="1"/>
    <col min="13" max="13" width="8.42578125" customWidth="1"/>
    <col min="14" max="14" width="23.7109375" customWidth="1"/>
    <col min="16" max="16" width="11.42578125" bestFit="1" customWidth="1"/>
  </cols>
  <sheetData>
    <row r="2" spans="1:27" x14ac:dyDescent="0.25">
      <c r="Q2" t="s">
        <v>1622</v>
      </c>
    </row>
    <row r="3" spans="1:27" ht="30" x14ac:dyDescent="0.25">
      <c r="A3" t="s">
        <v>8</v>
      </c>
      <c r="B3" t="s">
        <v>32</v>
      </c>
      <c r="C3" t="s">
        <v>34</v>
      </c>
      <c r="D3" t="s">
        <v>6</v>
      </c>
      <c r="E3" t="s">
        <v>33</v>
      </c>
      <c r="F3" t="s">
        <v>9</v>
      </c>
      <c r="G3" t="s">
        <v>36</v>
      </c>
      <c r="H3" t="s">
        <v>35</v>
      </c>
      <c r="I3" s="13" t="s">
        <v>1626</v>
      </c>
      <c r="J3" s="13" t="s">
        <v>37</v>
      </c>
      <c r="K3" s="13" t="s">
        <v>1627</v>
      </c>
      <c r="L3" s="13" t="s">
        <v>1625</v>
      </c>
      <c r="M3" s="13" t="s">
        <v>1628</v>
      </c>
      <c r="N3" s="13" t="s">
        <v>1638</v>
      </c>
      <c r="O3" t="s">
        <v>1624</v>
      </c>
      <c r="P3" t="s">
        <v>1623</v>
      </c>
      <c r="Q3" t="s">
        <v>38</v>
      </c>
      <c r="R3" t="s">
        <v>40</v>
      </c>
      <c r="S3" t="s">
        <v>41</v>
      </c>
      <c r="T3" t="s">
        <v>42</v>
      </c>
      <c r="U3" t="s">
        <v>1270</v>
      </c>
      <c r="V3" t="s">
        <v>1271</v>
      </c>
      <c r="W3" t="s">
        <v>1272</v>
      </c>
      <c r="X3" t="s">
        <v>1310</v>
      </c>
      <c r="Y3" t="s">
        <v>1311</v>
      </c>
      <c r="Z3" s="3" t="s">
        <v>1629</v>
      </c>
      <c r="AA3" s="3" t="s">
        <v>1641</v>
      </c>
    </row>
    <row r="4" spans="1:27" x14ac:dyDescent="0.25">
      <c r="A4">
        <f>TimeVR[[#This Row],[Club]]</f>
        <v>0</v>
      </c>
      <c r="B4" t="str">
        <f>IF(OR(RIGHT(TimeVR[[#This Row],[Event]],3)="M.R", RIGHT(TimeVR[[#This Row],[Event]],3)="F.R"),"Relay","Ind")</f>
        <v>Ind</v>
      </c>
      <c r="C4">
        <f>TimeVR[[#This Row],[gender]]</f>
        <v>0</v>
      </c>
      <c r="D4">
        <v>55</v>
      </c>
      <c r="E4">
        <f>TimeVR[[#This Row],[name]]</f>
        <v>0</v>
      </c>
      <c r="F4">
        <f>TimeVR[[#This Row],[Event]]</f>
        <v>0</v>
      </c>
      <c r="G4" t="str">
        <f>IF(OR(StandardResults[[#This Row],[Entry]]="-",TimeVR[[#This Row],[validation]]="Validated"),"Y","N")</f>
        <v>N</v>
      </c>
      <c r="H4">
        <f>IF(OR(LEFT(TimeVR[[#This Row],[Times]],8)="00:00.00", LEFT(TimeVR[[#This Row],[Times]],2)="NT"),"-",TimeVR[[#This Row],[Times]])</f>
        <v>0</v>
      </c>
      <c r="I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 t="str">
        <f>IF(ISBLANK(TimeVR[[#This Row],[Best Time(S)]]),"-",TimeVR[[#This Row],[Best Time(S)]])</f>
        <v>-</v>
      </c>
      <c r="K4" t="str">
        <f>IF(StandardResults[[#This Row],[BT(SC)]]&lt;&gt;"-",IF(StandardResults[[#This Row],[BT(SC)]]&lt;=StandardResults[[#This Row],[AAs]],"AA",IF(StandardResults[[#This Row],[BT(SC)]]&lt;=StandardResults[[#This Row],[As]],"A",IF(StandardResults[[#This Row],[BT(SC)]]&lt;=StandardResults[[#This Row],[Bs]],"B","-"))),"")</f>
        <v/>
      </c>
      <c r="L4" t="str">
        <f>IF(ISBLANK(TimeVR[[#This Row],[Best Time(L)]]),"-",TimeVR[[#This Row],[Best Time(L)]])</f>
        <v>-</v>
      </c>
      <c r="M4" t="str">
        <f>IF(StandardResults[[#This Row],[BT(LC)]]&lt;&gt;"-",IF(StandardResults[[#This Row],[BT(LC)]]&lt;=StandardResults[[#This Row],[AA]],"AA",IF(StandardResults[[#This Row],[BT(LC)]]&lt;=StandardResults[[#This Row],[A]],"A",IF(StandardResults[[#This Row],[BT(LC)]]&lt;=StandardResults[[#This Row],[B]],"B","-"))),"")</f>
        <v/>
      </c>
      <c r="N4" s="14"/>
      <c r="O4" t="str">
        <f>IF(StandardResults[[#This Row],[BT(SC)]]&lt;&gt;"-",IF(StandardResults[[#This Row],[BT(SC)]]&lt;=StandardResults[[#This Row],[Ecs]],"EC","-"),"")</f>
        <v/>
      </c>
      <c r="Q4" t="str">
        <f>IF(StandardResults[[#This Row],[Ind/Rel]]="Ind",LEFT(StandardResults[[#This Row],[Gender]],1)&amp;MIN(MAX(StandardResults[[#This Row],[Age]],11),17)&amp;"-"&amp;StandardResults[[#This Row],[Event]],"")</f>
        <v>017-0</v>
      </c>
      <c r="R4" t="e">
        <f>IF(StandardResults[[#This Row],[Ind/Rel]]="Ind",_xlfn.XLOOKUP(StandardResults[[#This Row],[Code]],Std[Code],Std[AA]),"-")</f>
        <v>#N/A</v>
      </c>
      <c r="S4" t="e">
        <f>IF(StandardResults[[#This Row],[Ind/Rel]]="Ind",_xlfn.XLOOKUP(StandardResults[[#This Row],[Code]],Std[Code],Std[A]),"-")</f>
        <v>#N/A</v>
      </c>
      <c r="T4" t="e">
        <f>IF(StandardResults[[#This Row],[Ind/Rel]]="Ind",_xlfn.XLOOKUP(StandardResults[[#This Row],[Code]],Std[Code],Std[B]),"-")</f>
        <v>#N/A</v>
      </c>
      <c r="U4" t="e">
        <f>IF(StandardResults[[#This Row],[Ind/Rel]]="Ind",_xlfn.XLOOKUP(StandardResults[[#This Row],[Code]],Std[Code],Std[AAs]),"-")</f>
        <v>#N/A</v>
      </c>
      <c r="V4" t="e">
        <f>IF(StandardResults[[#This Row],[Ind/Rel]]="Ind",_xlfn.XLOOKUP(StandardResults[[#This Row],[Code]],Std[Code],Std[As]),"-")</f>
        <v>#N/A</v>
      </c>
      <c r="W4" t="e">
        <f>IF(StandardResults[[#This Row],[Ind/Rel]]="Ind",_xlfn.XLOOKUP(StandardResults[[#This Row],[Code]],Std[Code],Std[Bs]),"-")</f>
        <v>#N/A</v>
      </c>
      <c r="X4" t="e">
        <f>IF(StandardResults[[#This Row],[Ind/Rel]]="Ind",_xlfn.XLOOKUP(StandardResults[[#This Row],[Code]],Std[Code],Std[EC]),"-")</f>
        <v>#N/A</v>
      </c>
      <c r="Y4" t="e">
        <f>IF(StandardResults[[#This Row],[Ind/Rel]]="Ind",_xlfn.XLOOKUP(StandardResults[[#This Row],[Code]],Std[Code],Std[Ecs]),"-")</f>
        <v>#N/A</v>
      </c>
      <c r="Z4">
        <f>COUNTIFS(StandardResults[Name],StandardResults[[#This Row],[Name]],StandardResults[Entry
Std],"B")+COUNTIFS(StandardResults[Name],StandardResults[[#This Row],[Name]],StandardResults[Entry
Std],"A")+COUNTIFS(StandardResults[Name],StandardResults[[#This Row],[Name]],StandardResults[Entry
Std],"AA")</f>
        <v>0</v>
      </c>
      <c r="AA4">
        <f>COUNTIFS(StandardResults[Name],StandardResults[[#This Row],[Name]],StandardResults[Entry
Std],"AA")</f>
        <v>0</v>
      </c>
    </row>
    <row r="5" spans="1:27" x14ac:dyDescent="0.25">
      <c r="A5">
        <f>TimeVR[[#This Row],[Club]]</f>
        <v>0</v>
      </c>
      <c r="B5" t="str">
        <f>IF(OR(RIGHT(TimeVR[[#This Row],[Event]],3)="M.R", RIGHT(TimeVR[[#This Row],[Event]],3)="F.R"),"Relay","Ind")</f>
        <v>Ind</v>
      </c>
      <c r="C5">
        <f>TimeVR[[#This Row],[gender]]</f>
        <v>0</v>
      </c>
      <c r="D5">
        <f>TimeVR[[#This Row],[Age]]</f>
        <v>0</v>
      </c>
      <c r="E5">
        <f>TimeVR[[#This Row],[name]]</f>
        <v>0</v>
      </c>
      <c r="F5">
        <f>TimeVR[[#This Row],[Event]]</f>
        <v>0</v>
      </c>
      <c r="G5" t="str">
        <f>IF(OR(StandardResults[[#This Row],[Entry]]="-",TimeVR[[#This Row],[validation]]="Validated"),"Y","N")</f>
        <v>N</v>
      </c>
      <c r="H5">
        <f>IF(OR(LEFT(TimeVR[[#This Row],[Times]],8)="00:00.00", LEFT(TimeVR[[#This Row],[Times]],2)="NT"),"-",TimeVR[[#This Row],[Times]])</f>
        <v>0</v>
      </c>
      <c r="I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 t="str">
        <f>IF(ISBLANK(TimeVR[[#This Row],[Best Time(S)]]),"-",TimeVR[[#This Row],[Best Time(S)]])</f>
        <v>-</v>
      </c>
      <c r="K5" t="str">
        <f>IF(StandardResults[[#This Row],[BT(SC)]]&lt;&gt;"-",IF(StandardResults[[#This Row],[BT(SC)]]&lt;=StandardResults[[#This Row],[AAs]],"AA",IF(StandardResults[[#This Row],[BT(SC)]]&lt;=StandardResults[[#This Row],[As]],"A",IF(StandardResults[[#This Row],[BT(SC)]]&lt;=StandardResults[[#This Row],[Bs]],"B","-"))),"")</f>
        <v/>
      </c>
      <c r="L5" t="str">
        <f>IF(ISBLANK(TimeVR[[#This Row],[Best Time(L)]]),"-",TimeVR[[#This Row],[Best Time(L)]])</f>
        <v>-</v>
      </c>
      <c r="M5" t="str">
        <f>IF(StandardResults[[#This Row],[BT(LC)]]&lt;&gt;"-",IF(StandardResults[[#This Row],[BT(LC)]]&lt;=StandardResults[[#This Row],[AA]],"AA",IF(StandardResults[[#This Row],[BT(LC)]]&lt;=StandardResults[[#This Row],[A]],"A",IF(StandardResults[[#This Row],[BT(LC)]]&lt;=StandardResults[[#This Row],[B]],"B","-"))),"")</f>
        <v/>
      </c>
      <c r="N5" s="14"/>
      <c r="O5" t="str">
        <f>IF(StandardResults[[#This Row],[BT(SC)]]&lt;&gt;"-",IF(StandardResults[[#This Row],[BT(SC)]]&lt;=StandardResults[[#This Row],[Ecs]],"EC","-"),"")</f>
        <v/>
      </c>
      <c r="Q5" t="str">
        <f>IF(StandardResults[[#This Row],[Ind/Rel]]="Ind",LEFT(StandardResults[[#This Row],[Gender]],1)&amp;MIN(MAX(StandardResults[[#This Row],[Age]],11),17)&amp;"-"&amp;StandardResults[[#This Row],[Event]],"")</f>
        <v>011-0</v>
      </c>
      <c r="R5" t="e">
        <f>IF(StandardResults[[#This Row],[Ind/Rel]]="Ind",_xlfn.XLOOKUP(StandardResults[[#This Row],[Code]],Std[Code],Std[AA]),"-")</f>
        <v>#N/A</v>
      </c>
      <c r="S5" t="e">
        <f>IF(StandardResults[[#This Row],[Ind/Rel]]="Ind",_xlfn.XLOOKUP(StandardResults[[#This Row],[Code]],Std[Code],Std[A]),"-")</f>
        <v>#N/A</v>
      </c>
      <c r="T5" t="e">
        <f>IF(StandardResults[[#This Row],[Ind/Rel]]="Ind",_xlfn.XLOOKUP(StandardResults[[#This Row],[Code]],Std[Code],Std[B]),"-")</f>
        <v>#N/A</v>
      </c>
      <c r="U5" t="e">
        <f>IF(StandardResults[[#This Row],[Ind/Rel]]="Ind",_xlfn.XLOOKUP(StandardResults[[#This Row],[Code]],Std[Code],Std[AAs]),"-")</f>
        <v>#N/A</v>
      </c>
      <c r="V5" t="e">
        <f>IF(StandardResults[[#This Row],[Ind/Rel]]="Ind",_xlfn.XLOOKUP(StandardResults[[#This Row],[Code]],Std[Code],Std[As]),"-")</f>
        <v>#N/A</v>
      </c>
      <c r="W5" t="e">
        <f>IF(StandardResults[[#This Row],[Ind/Rel]]="Ind",_xlfn.XLOOKUP(StandardResults[[#This Row],[Code]],Std[Code],Std[Bs]),"-")</f>
        <v>#N/A</v>
      </c>
      <c r="X5" t="e">
        <f>IF(StandardResults[[#This Row],[Ind/Rel]]="Ind",_xlfn.XLOOKUP(StandardResults[[#This Row],[Code]],Std[Code],Std[EC]),"-")</f>
        <v>#N/A</v>
      </c>
      <c r="Y5" t="e">
        <f>IF(StandardResults[[#This Row],[Ind/Rel]]="Ind",_xlfn.XLOOKUP(StandardResults[[#This Row],[Code]],Std[Code],Std[Ecs]),"-")</f>
        <v>#N/A</v>
      </c>
      <c r="Z5">
        <f>COUNTIFS(StandardResults[Name],StandardResults[[#This Row],[Name]],StandardResults[Entry
Std],"B")+COUNTIFS(StandardResults[Name],StandardResults[[#This Row],[Name]],StandardResults[Entry
Std],"A")+COUNTIFS(StandardResults[Name],StandardResults[[#This Row],[Name]],StandardResults[Entry
Std],"AA")</f>
        <v>0</v>
      </c>
      <c r="AA5">
        <f>COUNTIFS(StandardResults[Name],StandardResults[[#This Row],[Name]],StandardResults[Entry
Std],"AA")</f>
        <v>0</v>
      </c>
    </row>
    <row r="6" spans="1:27" x14ac:dyDescent="0.25">
      <c r="A6">
        <f>TimeVR[[#This Row],[Club]]</f>
        <v>0</v>
      </c>
      <c r="B6" t="str">
        <f>IF(OR(RIGHT(TimeVR[[#This Row],[Event]],3)="M.R", RIGHT(TimeVR[[#This Row],[Event]],3)="F.R"),"Relay","Ind")</f>
        <v>Ind</v>
      </c>
      <c r="C6">
        <f>TimeVR[[#This Row],[gender]]</f>
        <v>0</v>
      </c>
      <c r="D6">
        <f>TimeVR[[#This Row],[Age]]</f>
        <v>0</v>
      </c>
      <c r="E6">
        <f>TimeVR[[#This Row],[name]]</f>
        <v>0</v>
      </c>
      <c r="F6">
        <f>TimeVR[[#This Row],[Event]]</f>
        <v>0</v>
      </c>
      <c r="G6" t="str">
        <f>IF(OR(StandardResults[[#This Row],[Entry]]="-",TimeVR[[#This Row],[validation]]="Validated"),"Y","N")</f>
        <v>N</v>
      </c>
      <c r="H6">
        <f>IF(OR(LEFT(TimeVR[[#This Row],[Times]],8)="00:00.00", LEFT(TimeVR[[#This Row],[Times]],2)="NT"),"-",TimeVR[[#This Row],[Times]])</f>
        <v>0</v>
      </c>
      <c r="I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 t="str">
        <f>IF(ISBLANK(TimeVR[[#This Row],[Best Time(S)]]),"-",TimeVR[[#This Row],[Best Time(S)]])</f>
        <v>-</v>
      </c>
      <c r="K6" t="str">
        <f>IF(StandardResults[[#This Row],[BT(SC)]]&lt;&gt;"-",IF(StandardResults[[#This Row],[BT(SC)]]&lt;=StandardResults[[#This Row],[AAs]],"AA",IF(StandardResults[[#This Row],[BT(SC)]]&lt;=StandardResults[[#This Row],[As]],"A",IF(StandardResults[[#This Row],[BT(SC)]]&lt;=StandardResults[[#This Row],[Bs]],"B","-"))),"")</f>
        <v/>
      </c>
      <c r="L6" t="str">
        <f>IF(ISBLANK(TimeVR[[#This Row],[Best Time(L)]]),"-",TimeVR[[#This Row],[Best Time(L)]])</f>
        <v>-</v>
      </c>
      <c r="M6" t="str">
        <f>IF(StandardResults[[#This Row],[BT(LC)]]&lt;&gt;"-",IF(StandardResults[[#This Row],[BT(LC)]]&lt;=StandardResults[[#This Row],[AA]],"AA",IF(StandardResults[[#This Row],[BT(LC)]]&lt;=StandardResults[[#This Row],[A]],"A",IF(StandardResults[[#This Row],[BT(LC)]]&lt;=StandardResults[[#This Row],[B]],"B","-"))),"")</f>
        <v/>
      </c>
      <c r="N6" s="14"/>
      <c r="O6" t="str">
        <f>IF(StandardResults[[#This Row],[BT(SC)]]&lt;&gt;"-",IF(StandardResults[[#This Row],[BT(SC)]]&lt;=StandardResults[[#This Row],[Ecs]],"EC","-"),"")</f>
        <v/>
      </c>
      <c r="Q6" t="str">
        <f>IF(StandardResults[[#This Row],[Ind/Rel]]="Ind",LEFT(StandardResults[[#This Row],[Gender]],1)&amp;MIN(MAX(StandardResults[[#This Row],[Age]],11),17)&amp;"-"&amp;StandardResults[[#This Row],[Event]],"")</f>
        <v>011-0</v>
      </c>
      <c r="R6" t="e">
        <f>IF(StandardResults[[#This Row],[Ind/Rel]]="Ind",_xlfn.XLOOKUP(StandardResults[[#This Row],[Code]],Std[Code],Std[AA]),"-")</f>
        <v>#N/A</v>
      </c>
      <c r="S6" t="e">
        <f>IF(StandardResults[[#This Row],[Ind/Rel]]="Ind",_xlfn.XLOOKUP(StandardResults[[#This Row],[Code]],Std[Code],Std[A]),"-")</f>
        <v>#N/A</v>
      </c>
      <c r="T6" t="e">
        <f>IF(StandardResults[[#This Row],[Ind/Rel]]="Ind",_xlfn.XLOOKUP(StandardResults[[#This Row],[Code]],Std[Code],Std[B]),"-")</f>
        <v>#N/A</v>
      </c>
      <c r="U6" t="e">
        <f>IF(StandardResults[[#This Row],[Ind/Rel]]="Ind",_xlfn.XLOOKUP(StandardResults[[#This Row],[Code]],Std[Code],Std[AAs]),"-")</f>
        <v>#N/A</v>
      </c>
      <c r="V6" t="e">
        <f>IF(StandardResults[[#This Row],[Ind/Rel]]="Ind",_xlfn.XLOOKUP(StandardResults[[#This Row],[Code]],Std[Code],Std[As]),"-")</f>
        <v>#N/A</v>
      </c>
      <c r="W6" t="e">
        <f>IF(StandardResults[[#This Row],[Ind/Rel]]="Ind",_xlfn.XLOOKUP(StandardResults[[#This Row],[Code]],Std[Code],Std[Bs]),"-")</f>
        <v>#N/A</v>
      </c>
      <c r="X6" t="e">
        <f>IF(StandardResults[[#This Row],[Ind/Rel]]="Ind",_xlfn.XLOOKUP(StandardResults[[#This Row],[Code]],Std[Code],Std[EC]),"-")</f>
        <v>#N/A</v>
      </c>
      <c r="Y6" t="e">
        <f>IF(StandardResults[[#This Row],[Ind/Rel]]="Ind",_xlfn.XLOOKUP(StandardResults[[#This Row],[Code]],Std[Code],Std[Ecs]),"-")</f>
        <v>#N/A</v>
      </c>
      <c r="Z6">
        <f>COUNTIFS(StandardResults[Name],StandardResults[[#This Row],[Name]],StandardResults[Entry
Std],"B")+COUNTIFS(StandardResults[Name],StandardResults[[#This Row],[Name]],StandardResults[Entry
Std],"A")+COUNTIFS(StandardResults[Name],StandardResults[[#This Row],[Name]],StandardResults[Entry
Std],"AA")</f>
        <v>0</v>
      </c>
      <c r="AA6">
        <f>COUNTIFS(StandardResults[Name],StandardResults[[#This Row],[Name]],StandardResults[Entry
Std],"AA")</f>
        <v>0</v>
      </c>
    </row>
    <row r="7" spans="1:27" x14ac:dyDescent="0.25">
      <c r="A7">
        <f>TimeVR[[#This Row],[Club]]</f>
        <v>0</v>
      </c>
      <c r="B7" t="str">
        <f>IF(OR(RIGHT(TimeVR[[#This Row],[Event]],3)="M.R", RIGHT(TimeVR[[#This Row],[Event]],3)="F.R"),"Relay","Ind")</f>
        <v>Ind</v>
      </c>
      <c r="C7">
        <f>TimeVR[[#This Row],[gender]]</f>
        <v>0</v>
      </c>
      <c r="D7">
        <f>TimeVR[[#This Row],[Age]]</f>
        <v>0</v>
      </c>
      <c r="E7">
        <f>TimeVR[[#This Row],[name]]</f>
        <v>0</v>
      </c>
      <c r="F7">
        <f>TimeVR[[#This Row],[Event]]</f>
        <v>0</v>
      </c>
      <c r="G7" t="str">
        <f>IF(OR(StandardResults[[#This Row],[Entry]]="-",TimeVR[[#This Row],[validation]]="Validated"),"Y","N")</f>
        <v>N</v>
      </c>
      <c r="H7">
        <f>IF(OR(LEFT(TimeVR[[#This Row],[Times]],8)="00:00.00", LEFT(TimeVR[[#This Row],[Times]],2)="NT"),"-",TimeVR[[#This Row],[Times]])</f>
        <v>0</v>
      </c>
      <c r="I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 t="str">
        <f>IF(ISBLANK(TimeVR[[#This Row],[Best Time(S)]]),"-",TimeVR[[#This Row],[Best Time(S)]])</f>
        <v>-</v>
      </c>
      <c r="K7" t="str">
        <f>IF(StandardResults[[#This Row],[BT(SC)]]&lt;&gt;"-",IF(StandardResults[[#This Row],[BT(SC)]]&lt;=StandardResults[[#This Row],[AAs]],"AA",IF(StandardResults[[#This Row],[BT(SC)]]&lt;=StandardResults[[#This Row],[As]],"A",IF(StandardResults[[#This Row],[BT(SC)]]&lt;=StandardResults[[#This Row],[Bs]],"B","-"))),"")</f>
        <v/>
      </c>
      <c r="L7" t="str">
        <f>IF(ISBLANK(TimeVR[[#This Row],[Best Time(L)]]),"-",TimeVR[[#This Row],[Best Time(L)]])</f>
        <v>-</v>
      </c>
      <c r="M7" t="str">
        <f>IF(StandardResults[[#This Row],[BT(LC)]]&lt;&gt;"-",IF(StandardResults[[#This Row],[BT(LC)]]&lt;=StandardResults[[#This Row],[AA]],"AA",IF(StandardResults[[#This Row],[BT(LC)]]&lt;=StandardResults[[#This Row],[A]],"A",IF(StandardResults[[#This Row],[BT(LC)]]&lt;=StandardResults[[#This Row],[B]],"B","-"))),"")</f>
        <v/>
      </c>
      <c r="N7" s="14"/>
      <c r="O7" t="str">
        <f>IF(StandardResults[[#This Row],[BT(SC)]]&lt;&gt;"-",IF(StandardResults[[#This Row],[BT(SC)]]&lt;=StandardResults[[#This Row],[Ecs]],"EC","-"),"")</f>
        <v/>
      </c>
      <c r="Q7" t="str">
        <f>IF(StandardResults[[#This Row],[Ind/Rel]]="Ind",LEFT(StandardResults[[#This Row],[Gender]],1)&amp;MIN(MAX(StandardResults[[#This Row],[Age]],11),17)&amp;"-"&amp;StandardResults[[#This Row],[Event]],"")</f>
        <v>011-0</v>
      </c>
      <c r="R7" t="e">
        <f>IF(StandardResults[[#This Row],[Ind/Rel]]="Ind",_xlfn.XLOOKUP(StandardResults[[#This Row],[Code]],Std[Code],Std[AA]),"-")</f>
        <v>#N/A</v>
      </c>
      <c r="S7" t="e">
        <f>IF(StandardResults[[#This Row],[Ind/Rel]]="Ind",_xlfn.XLOOKUP(StandardResults[[#This Row],[Code]],Std[Code],Std[A]),"-")</f>
        <v>#N/A</v>
      </c>
      <c r="T7" t="e">
        <f>IF(StandardResults[[#This Row],[Ind/Rel]]="Ind",_xlfn.XLOOKUP(StandardResults[[#This Row],[Code]],Std[Code],Std[B]),"-")</f>
        <v>#N/A</v>
      </c>
      <c r="U7" t="e">
        <f>IF(StandardResults[[#This Row],[Ind/Rel]]="Ind",_xlfn.XLOOKUP(StandardResults[[#This Row],[Code]],Std[Code],Std[AAs]),"-")</f>
        <v>#N/A</v>
      </c>
      <c r="V7" t="e">
        <f>IF(StandardResults[[#This Row],[Ind/Rel]]="Ind",_xlfn.XLOOKUP(StandardResults[[#This Row],[Code]],Std[Code],Std[As]),"-")</f>
        <v>#N/A</v>
      </c>
      <c r="W7" t="e">
        <f>IF(StandardResults[[#This Row],[Ind/Rel]]="Ind",_xlfn.XLOOKUP(StandardResults[[#This Row],[Code]],Std[Code],Std[Bs]),"-")</f>
        <v>#N/A</v>
      </c>
      <c r="X7" t="e">
        <f>IF(StandardResults[[#This Row],[Ind/Rel]]="Ind",_xlfn.XLOOKUP(StandardResults[[#This Row],[Code]],Std[Code],Std[EC]),"-")</f>
        <v>#N/A</v>
      </c>
      <c r="Y7" t="e">
        <f>IF(StandardResults[[#This Row],[Ind/Rel]]="Ind",_xlfn.XLOOKUP(StandardResults[[#This Row],[Code]],Std[Code],Std[Ecs]),"-")</f>
        <v>#N/A</v>
      </c>
      <c r="Z7">
        <f>COUNTIFS(StandardResults[Name],StandardResults[[#This Row],[Name]],StandardResults[Entry
Std],"B")+COUNTIFS(StandardResults[Name],StandardResults[[#This Row],[Name]],StandardResults[Entry
Std],"A")+COUNTIFS(StandardResults[Name],StandardResults[[#This Row],[Name]],StandardResults[Entry
Std],"AA")</f>
        <v>0</v>
      </c>
      <c r="AA7">
        <f>COUNTIFS(StandardResults[Name],StandardResults[[#This Row],[Name]],StandardResults[Entry
Std],"AA")</f>
        <v>0</v>
      </c>
    </row>
    <row r="8" spans="1:27" x14ac:dyDescent="0.25">
      <c r="A8">
        <f>TimeVR[[#This Row],[Club]]</f>
        <v>0</v>
      </c>
      <c r="B8" t="str">
        <f>IF(OR(RIGHT(TimeVR[[#This Row],[Event]],3)="M.R", RIGHT(TimeVR[[#This Row],[Event]],3)="F.R"),"Relay","Ind")</f>
        <v>Ind</v>
      </c>
      <c r="C8">
        <f>TimeVR[[#This Row],[gender]]</f>
        <v>0</v>
      </c>
      <c r="D8">
        <f>TimeVR[[#This Row],[Age]]</f>
        <v>0</v>
      </c>
      <c r="E8">
        <f>TimeVR[[#This Row],[name]]</f>
        <v>0</v>
      </c>
      <c r="F8">
        <f>TimeVR[[#This Row],[Event]]</f>
        <v>0</v>
      </c>
      <c r="G8" t="str">
        <f>IF(OR(StandardResults[[#This Row],[Entry]]="-",TimeVR[[#This Row],[validation]]="Validated"),"Y","N")</f>
        <v>N</v>
      </c>
      <c r="H8">
        <f>IF(OR(LEFT(TimeVR[[#This Row],[Times]],8)="00:00.00", LEFT(TimeVR[[#This Row],[Times]],2)="NT"),"-",TimeVR[[#This Row],[Times]])</f>
        <v>0</v>
      </c>
      <c r="I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 t="str">
        <f>IF(ISBLANK(TimeVR[[#This Row],[Best Time(S)]]),"-",TimeVR[[#This Row],[Best Time(S)]])</f>
        <v>-</v>
      </c>
      <c r="K8" t="str">
        <f>IF(StandardResults[[#This Row],[BT(SC)]]&lt;&gt;"-",IF(StandardResults[[#This Row],[BT(SC)]]&lt;=StandardResults[[#This Row],[AAs]],"AA",IF(StandardResults[[#This Row],[BT(SC)]]&lt;=StandardResults[[#This Row],[As]],"A",IF(StandardResults[[#This Row],[BT(SC)]]&lt;=StandardResults[[#This Row],[Bs]],"B","-"))),"")</f>
        <v/>
      </c>
      <c r="L8" t="str">
        <f>IF(ISBLANK(TimeVR[[#This Row],[Best Time(L)]]),"-",TimeVR[[#This Row],[Best Time(L)]])</f>
        <v>-</v>
      </c>
      <c r="M8" t="str">
        <f>IF(StandardResults[[#This Row],[BT(LC)]]&lt;&gt;"-",IF(StandardResults[[#This Row],[BT(LC)]]&lt;=StandardResults[[#This Row],[AA]],"AA",IF(StandardResults[[#This Row],[BT(LC)]]&lt;=StandardResults[[#This Row],[A]],"A",IF(StandardResults[[#This Row],[BT(LC)]]&lt;=StandardResults[[#This Row],[B]],"B","-"))),"")</f>
        <v/>
      </c>
      <c r="N8" s="14"/>
      <c r="O8" t="str">
        <f>IF(StandardResults[[#This Row],[BT(SC)]]&lt;&gt;"-",IF(StandardResults[[#This Row],[BT(SC)]]&lt;=StandardResults[[#This Row],[Ecs]],"EC","-"),"")</f>
        <v/>
      </c>
      <c r="Q8" t="str">
        <f>IF(StandardResults[[#This Row],[Ind/Rel]]="Ind",LEFT(StandardResults[[#This Row],[Gender]],1)&amp;MIN(MAX(StandardResults[[#This Row],[Age]],11),17)&amp;"-"&amp;StandardResults[[#This Row],[Event]],"")</f>
        <v>011-0</v>
      </c>
      <c r="R8" t="e">
        <f>IF(StandardResults[[#This Row],[Ind/Rel]]="Ind",_xlfn.XLOOKUP(StandardResults[[#This Row],[Code]],Std[Code],Std[AA]),"-")</f>
        <v>#N/A</v>
      </c>
      <c r="S8" t="e">
        <f>IF(StandardResults[[#This Row],[Ind/Rel]]="Ind",_xlfn.XLOOKUP(StandardResults[[#This Row],[Code]],Std[Code],Std[A]),"-")</f>
        <v>#N/A</v>
      </c>
      <c r="T8" t="e">
        <f>IF(StandardResults[[#This Row],[Ind/Rel]]="Ind",_xlfn.XLOOKUP(StandardResults[[#This Row],[Code]],Std[Code],Std[B]),"-")</f>
        <v>#N/A</v>
      </c>
      <c r="U8" t="e">
        <f>IF(StandardResults[[#This Row],[Ind/Rel]]="Ind",_xlfn.XLOOKUP(StandardResults[[#This Row],[Code]],Std[Code],Std[AAs]),"-")</f>
        <v>#N/A</v>
      </c>
      <c r="V8" t="e">
        <f>IF(StandardResults[[#This Row],[Ind/Rel]]="Ind",_xlfn.XLOOKUP(StandardResults[[#This Row],[Code]],Std[Code],Std[As]),"-")</f>
        <v>#N/A</v>
      </c>
      <c r="W8" t="e">
        <f>IF(StandardResults[[#This Row],[Ind/Rel]]="Ind",_xlfn.XLOOKUP(StandardResults[[#This Row],[Code]],Std[Code],Std[Bs]),"-")</f>
        <v>#N/A</v>
      </c>
      <c r="X8" t="e">
        <f>IF(StandardResults[[#This Row],[Ind/Rel]]="Ind",_xlfn.XLOOKUP(StandardResults[[#This Row],[Code]],Std[Code],Std[EC]),"-")</f>
        <v>#N/A</v>
      </c>
      <c r="Y8" t="e">
        <f>IF(StandardResults[[#This Row],[Ind/Rel]]="Ind",_xlfn.XLOOKUP(StandardResults[[#This Row],[Code]],Std[Code],Std[Ecs]),"-")</f>
        <v>#N/A</v>
      </c>
      <c r="Z8">
        <f>COUNTIFS(StandardResults[Name],StandardResults[[#This Row],[Name]],StandardResults[Entry
Std],"B")+COUNTIFS(StandardResults[Name],StandardResults[[#This Row],[Name]],StandardResults[Entry
Std],"A")+COUNTIFS(StandardResults[Name],StandardResults[[#This Row],[Name]],StandardResults[Entry
Std],"AA")</f>
        <v>0</v>
      </c>
      <c r="AA8">
        <f>COUNTIFS(StandardResults[Name],StandardResults[[#This Row],[Name]],StandardResults[Entry
Std],"AA")</f>
        <v>0</v>
      </c>
    </row>
    <row r="9" spans="1:27" x14ac:dyDescent="0.25">
      <c r="A9">
        <f>TimeVR[[#This Row],[Club]]</f>
        <v>0</v>
      </c>
      <c r="B9" t="str">
        <f>IF(OR(RIGHT(TimeVR[[#This Row],[Event]],3)="M.R", RIGHT(TimeVR[[#This Row],[Event]],3)="F.R"),"Relay","Ind")</f>
        <v>Ind</v>
      </c>
      <c r="C9">
        <f>TimeVR[[#This Row],[gender]]</f>
        <v>0</v>
      </c>
      <c r="D9">
        <f>TimeVR[[#This Row],[Age]]</f>
        <v>0</v>
      </c>
      <c r="E9">
        <f>TimeVR[[#This Row],[name]]</f>
        <v>0</v>
      </c>
      <c r="F9">
        <f>TimeVR[[#This Row],[Event]]</f>
        <v>0</v>
      </c>
      <c r="G9" t="str">
        <f>IF(OR(StandardResults[[#This Row],[Entry]]="-",TimeVR[[#This Row],[validation]]="Validated"),"Y","N")</f>
        <v>N</v>
      </c>
      <c r="H9">
        <f>IF(OR(LEFT(TimeVR[[#This Row],[Times]],8)="00:00.00", LEFT(TimeVR[[#This Row],[Times]],2)="NT"),"-",TimeVR[[#This Row],[Times]])</f>
        <v>0</v>
      </c>
      <c r="I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 t="str">
        <f>IF(ISBLANK(TimeVR[[#This Row],[Best Time(S)]]),"-",TimeVR[[#This Row],[Best Time(S)]])</f>
        <v>-</v>
      </c>
      <c r="K9" t="str">
        <f>IF(StandardResults[[#This Row],[BT(SC)]]&lt;&gt;"-",IF(StandardResults[[#This Row],[BT(SC)]]&lt;=StandardResults[[#This Row],[AAs]],"AA",IF(StandardResults[[#This Row],[BT(SC)]]&lt;=StandardResults[[#This Row],[As]],"A",IF(StandardResults[[#This Row],[BT(SC)]]&lt;=StandardResults[[#This Row],[Bs]],"B","-"))),"")</f>
        <v/>
      </c>
      <c r="L9" t="str">
        <f>IF(ISBLANK(TimeVR[[#This Row],[Best Time(L)]]),"-",TimeVR[[#This Row],[Best Time(L)]])</f>
        <v>-</v>
      </c>
      <c r="M9" t="str">
        <f>IF(StandardResults[[#This Row],[BT(LC)]]&lt;&gt;"-",IF(StandardResults[[#This Row],[BT(LC)]]&lt;=StandardResults[[#This Row],[AA]],"AA",IF(StandardResults[[#This Row],[BT(LC)]]&lt;=StandardResults[[#This Row],[A]],"A",IF(StandardResults[[#This Row],[BT(LC)]]&lt;=StandardResults[[#This Row],[B]],"B","-"))),"")</f>
        <v/>
      </c>
      <c r="N9" s="14"/>
      <c r="O9" t="str">
        <f>IF(StandardResults[[#This Row],[BT(SC)]]&lt;&gt;"-",IF(StandardResults[[#This Row],[BT(SC)]]&lt;=StandardResults[[#This Row],[Ecs]],"EC","-"),"")</f>
        <v/>
      </c>
      <c r="Q9" t="str">
        <f>IF(StandardResults[[#This Row],[Ind/Rel]]="Ind",LEFT(StandardResults[[#This Row],[Gender]],1)&amp;MIN(MAX(StandardResults[[#This Row],[Age]],11),17)&amp;"-"&amp;StandardResults[[#This Row],[Event]],"")</f>
        <v>011-0</v>
      </c>
      <c r="R9" t="e">
        <f>IF(StandardResults[[#This Row],[Ind/Rel]]="Ind",_xlfn.XLOOKUP(StandardResults[[#This Row],[Code]],Std[Code],Std[AA]),"-")</f>
        <v>#N/A</v>
      </c>
      <c r="S9" t="e">
        <f>IF(StandardResults[[#This Row],[Ind/Rel]]="Ind",_xlfn.XLOOKUP(StandardResults[[#This Row],[Code]],Std[Code],Std[A]),"-")</f>
        <v>#N/A</v>
      </c>
      <c r="T9" t="e">
        <f>IF(StandardResults[[#This Row],[Ind/Rel]]="Ind",_xlfn.XLOOKUP(StandardResults[[#This Row],[Code]],Std[Code],Std[B]),"-")</f>
        <v>#N/A</v>
      </c>
      <c r="U9" t="e">
        <f>IF(StandardResults[[#This Row],[Ind/Rel]]="Ind",_xlfn.XLOOKUP(StandardResults[[#This Row],[Code]],Std[Code],Std[AAs]),"-")</f>
        <v>#N/A</v>
      </c>
      <c r="V9" t="e">
        <f>IF(StandardResults[[#This Row],[Ind/Rel]]="Ind",_xlfn.XLOOKUP(StandardResults[[#This Row],[Code]],Std[Code],Std[As]),"-")</f>
        <v>#N/A</v>
      </c>
      <c r="W9" t="e">
        <f>IF(StandardResults[[#This Row],[Ind/Rel]]="Ind",_xlfn.XLOOKUP(StandardResults[[#This Row],[Code]],Std[Code],Std[Bs]),"-")</f>
        <v>#N/A</v>
      </c>
      <c r="X9" t="e">
        <f>IF(StandardResults[[#This Row],[Ind/Rel]]="Ind",_xlfn.XLOOKUP(StandardResults[[#This Row],[Code]],Std[Code],Std[EC]),"-")</f>
        <v>#N/A</v>
      </c>
      <c r="Y9" t="e">
        <f>IF(StandardResults[[#This Row],[Ind/Rel]]="Ind",_xlfn.XLOOKUP(StandardResults[[#This Row],[Code]],Std[Code],Std[Ecs]),"-")</f>
        <v>#N/A</v>
      </c>
      <c r="Z9">
        <f>COUNTIFS(StandardResults[Name],StandardResults[[#This Row],[Name]],StandardResults[Entry
Std],"B")+COUNTIFS(StandardResults[Name],StandardResults[[#This Row],[Name]],StandardResults[Entry
Std],"A")+COUNTIFS(StandardResults[Name],StandardResults[[#This Row],[Name]],StandardResults[Entry
Std],"AA")</f>
        <v>0</v>
      </c>
      <c r="AA9">
        <f>COUNTIFS(StandardResults[Name],StandardResults[[#This Row],[Name]],StandardResults[Entry
Std],"AA")</f>
        <v>0</v>
      </c>
    </row>
    <row r="10" spans="1:27" x14ac:dyDescent="0.25">
      <c r="A10">
        <f>TimeVR[[#This Row],[Club]]</f>
        <v>0</v>
      </c>
      <c r="B10" t="str">
        <f>IF(OR(RIGHT(TimeVR[[#This Row],[Event]],3)="M.R", RIGHT(TimeVR[[#This Row],[Event]],3)="F.R"),"Relay","Ind")</f>
        <v>Ind</v>
      </c>
      <c r="C10">
        <f>TimeVR[[#This Row],[gender]]</f>
        <v>0</v>
      </c>
      <c r="D10">
        <f>TimeVR[[#This Row],[Age]]</f>
        <v>0</v>
      </c>
      <c r="E10">
        <f>TimeVR[[#This Row],[name]]</f>
        <v>0</v>
      </c>
      <c r="F10">
        <f>TimeVR[[#This Row],[Event]]</f>
        <v>0</v>
      </c>
      <c r="G10" t="str">
        <f>IF(OR(StandardResults[[#This Row],[Entry]]="-",TimeVR[[#This Row],[validation]]="Validated"),"Y","N")</f>
        <v>N</v>
      </c>
      <c r="H10">
        <f>IF(OR(LEFT(TimeVR[[#This Row],[Times]],8)="00:00.00", LEFT(TimeVR[[#This Row],[Times]],2)="NT"),"-",TimeVR[[#This Row],[Times]])</f>
        <v>0</v>
      </c>
      <c r="I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 t="str">
        <f>IF(ISBLANK(TimeVR[[#This Row],[Best Time(S)]]),"-",TimeVR[[#This Row],[Best Time(S)]])</f>
        <v>-</v>
      </c>
      <c r="K10" t="str">
        <f>IF(StandardResults[[#This Row],[BT(SC)]]&lt;&gt;"-",IF(StandardResults[[#This Row],[BT(SC)]]&lt;=StandardResults[[#This Row],[AAs]],"AA",IF(StandardResults[[#This Row],[BT(SC)]]&lt;=StandardResults[[#This Row],[As]],"A",IF(StandardResults[[#This Row],[BT(SC)]]&lt;=StandardResults[[#This Row],[Bs]],"B","-"))),"")</f>
        <v/>
      </c>
      <c r="L10" t="str">
        <f>IF(ISBLANK(TimeVR[[#This Row],[Best Time(L)]]),"-",TimeVR[[#This Row],[Best Time(L)]])</f>
        <v>-</v>
      </c>
      <c r="M10" t="str">
        <f>IF(StandardResults[[#This Row],[BT(LC)]]&lt;&gt;"-",IF(StandardResults[[#This Row],[BT(LC)]]&lt;=StandardResults[[#This Row],[AA]],"AA",IF(StandardResults[[#This Row],[BT(LC)]]&lt;=StandardResults[[#This Row],[A]],"A",IF(StandardResults[[#This Row],[BT(LC)]]&lt;=StandardResults[[#This Row],[B]],"B","-"))),"")</f>
        <v/>
      </c>
      <c r="N10" s="14"/>
      <c r="O10" t="str">
        <f>IF(StandardResults[[#This Row],[BT(SC)]]&lt;&gt;"-",IF(StandardResults[[#This Row],[BT(SC)]]&lt;=StandardResults[[#This Row],[Ecs]],"EC","-"),"")</f>
        <v/>
      </c>
      <c r="Q10" t="str">
        <f>IF(StandardResults[[#This Row],[Ind/Rel]]="Ind",LEFT(StandardResults[[#This Row],[Gender]],1)&amp;MIN(MAX(StandardResults[[#This Row],[Age]],11),17)&amp;"-"&amp;StandardResults[[#This Row],[Event]],"")</f>
        <v>011-0</v>
      </c>
      <c r="R10" t="e">
        <f>IF(StandardResults[[#This Row],[Ind/Rel]]="Ind",_xlfn.XLOOKUP(StandardResults[[#This Row],[Code]],Std[Code],Std[AA]),"-")</f>
        <v>#N/A</v>
      </c>
      <c r="S10" t="e">
        <f>IF(StandardResults[[#This Row],[Ind/Rel]]="Ind",_xlfn.XLOOKUP(StandardResults[[#This Row],[Code]],Std[Code],Std[A]),"-")</f>
        <v>#N/A</v>
      </c>
      <c r="T10" t="e">
        <f>IF(StandardResults[[#This Row],[Ind/Rel]]="Ind",_xlfn.XLOOKUP(StandardResults[[#This Row],[Code]],Std[Code],Std[B]),"-")</f>
        <v>#N/A</v>
      </c>
      <c r="U10" t="e">
        <f>IF(StandardResults[[#This Row],[Ind/Rel]]="Ind",_xlfn.XLOOKUP(StandardResults[[#This Row],[Code]],Std[Code],Std[AAs]),"-")</f>
        <v>#N/A</v>
      </c>
      <c r="V10" t="e">
        <f>IF(StandardResults[[#This Row],[Ind/Rel]]="Ind",_xlfn.XLOOKUP(StandardResults[[#This Row],[Code]],Std[Code],Std[As]),"-")</f>
        <v>#N/A</v>
      </c>
      <c r="W10" t="e">
        <f>IF(StandardResults[[#This Row],[Ind/Rel]]="Ind",_xlfn.XLOOKUP(StandardResults[[#This Row],[Code]],Std[Code],Std[Bs]),"-")</f>
        <v>#N/A</v>
      </c>
      <c r="X10" t="e">
        <f>IF(StandardResults[[#This Row],[Ind/Rel]]="Ind",_xlfn.XLOOKUP(StandardResults[[#This Row],[Code]],Std[Code],Std[EC]),"-")</f>
        <v>#N/A</v>
      </c>
      <c r="Y10" t="e">
        <f>IF(StandardResults[[#This Row],[Ind/Rel]]="Ind",_xlfn.XLOOKUP(StandardResults[[#This Row],[Code]],Std[Code],Std[Ecs]),"-")</f>
        <v>#N/A</v>
      </c>
      <c r="Z10">
        <f>COUNTIFS(StandardResults[Name],StandardResults[[#This Row],[Name]],StandardResults[Entry
Std],"B")+COUNTIFS(StandardResults[Name],StandardResults[[#This Row],[Name]],StandardResults[Entry
Std],"A")+COUNTIFS(StandardResults[Name],StandardResults[[#This Row],[Name]],StandardResults[Entry
Std],"AA")</f>
        <v>0</v>
      </c>
      <c r="AA10">
        <f>COUNTIFS(StandardResults[Name],StandardResults[[#This Row],[Name]],StandardResults[Entry
Std],"AA")</f>
        <v>0</v>
      </c>
    </row>
    <row r="11" spans="1:27" x14ac:dyDescent="0.25">
      <c r="A11">
        <f>TimeVR[[#This Row],[Club]]</f>
        <v>0</v>
      </c>
      <c r="B11" t="str">
        <f>IF(OR(RIGHT(TimeVR[[#This Row],[Event]],3)="M.R", RIGHT(TimeVR[[#This Row],[Event]],3)="F.R"),"Relay","Ind")</f>
        <v>Ind</v>
      </c>
      <c r="C11">
        <f>TimeVR[[#This Row],[gender]]</f>
        <v>0</v>
      </c>
      <c r="D11">
        <f>TimeVR[[#This Row],[Age]]</f>
        <v>0</v>
      </c>
      <c r="E11">
        <f>TimeVR[[#This Row],[name]]</f>
        <v>0</v>
      </c>
      <c r="F11">
        <f>TimeVR[[#This Row],[Event]]</f>
        <v>0</v>
      </c>
      <c r="G11" t="str">
        <f>IF(OR(StandardResults[[#This Row],[Entry]]="-",TimeVR[[#This Row],[validation]]="Validated"),"Y","N")</f>
        <v>N</v>
      </c>
      <c r="H11">
        <f>IF(OR(LEFT(TimeVR[[#This Row],[Times]],8)="00:00.00", LEFT(TimeVR[[#This Row],[Times]],2)="NT"),"-",TimeVR[[#This Row],[Times]])</f>
        <v>0</v>
      </c>
      <c r="I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 t="str">
        <f>IF(ISBLANK(TimeVR[[#This Row],[Best Time(S)]]),"-",TimeVR[[#This Row],[Best Time(S)]])</f>
        <v>-</v>
      </c>
      <c r="K11" t="str">
        <f>IF(StandardResults[[#This Row],[BT(SC)]]&lt;&gt;"-",IF(StandardResults[[#This Row],[BT(SC)]]&lt;=StandardResults[[#This Row],[AAs]],"AA",IF(StandardResults[[#This Row],[BT(SC)]]&lt;=StandardResults[[#This Row],[As]],"A",IF(StandardResults[[#This Row],[BT(SC)]]&lt;=StandardResults[[#This Row],[Bs]],"B","-"))),"")</f>
        <v/>
      </c>
      <c r="L11" t="str">
        <f>IF(ISBLANK(TimeVR[[#This Row],[Best Time(L)]]),"-",TimeVR[[#This Row],[Best Time(L)]])</f>
        <v>-</v>
      </c>
      <c r="M11" t="str">
        <f>IF(StandardResults[[#This Row],[BT(LC)]]&lt;&gt;"-",IF(StandardResults[[#This Row],[BT(LC)]]&lt;=StandardResults[[#This Row],[AA]],"AA",IF(StandardResults[[#This Row],[BT(LC)]]&lt;=StandardResults[[#This Row],[A]],"A",IF(StandardResults[[#This Row],[BT(LC)]]&lt;=StandardResults[[#This Row],[B]],"B","-"))),"")</f>
        <v/>
      </c>
      <c r="N11" s="14"/>
      <c r="O11" t="str">
        <f>IF(StandardResults[[#This Row],[BT(SC)]]&lt;&gt;"-",IF(StandardResults[[#This Row],[BT(SC)]]&lt;=StandardResults[[#This Row],[Ecs]],"EC","-"),"")</f>
        <v/>
      </c>
      <c r="Q11" t="str">
        <f>IF(StandardResults[[#This Row],[Ind/Rel]]="Ind",LEFT(StandardResults[[#This Row],[Gender]],1)&amp;MIN(MAX(StandardResults[[#This Row],[Age]],11),17)&amp;"-"&amp;StandardResults[[#This Row],[Event]],"")</f>
        <v>011-0</v>
      </c>
      <c r="R11" t="e">
        <f>IF(StandardResults[[#This Row],[Ind/Rel]]="Ind",_xlfn.XLOOKUP(StandardResults[[#This Row],[Code]],Std[Code],Std[AA]),"-")</f>
        <v>#N/A</v>
      </c>
      <c r="S11" t="e">
        <f>IF(StandardResults[[#This Row],[Ind/Rel]]="Ind",_xlfn.XLOOKUP(StandardResults[[#This Row],[Code]],Std[Code],Std[A]),"-")</f>
        <v>#N/A</v>
      </c>
      <c r="T11" t="e">
        <f>IF(StandardResults[[#This Row],[Ind/Rel]]="Ind",_xlfn.XLOOKUP(StandardResults[[#This Row],[Code]],Std[Code],Std[B]),"-")</f>
        <v>#N/A</v>
      </c>
      <c r="U11" t="e">
        <f>IF(StandardResults[[#This Row],[Ind/Rel]]="Ind",_xlfn.XLOOKUP(StandardResults[[#This Row],[Code]],Std[Code],Std[AAs]),"-")</f>
        <v>#N/A</v>
      </c>
      <c r="V11" t="e">
        <f>IF(StandardResults[[#This Row],[Ind/Rel]]="Ind",_xlfn.XLOOKUP(StandardResults[[#This Row],[Code]],Std[Code],Std[As]),"-")</f>
        <v>#N/A</v>
      </c>
      <c r="W11" t="e">
        <f>IF(StandardResults[[#This Row],[Ind/Rel]]="Ind",_xlfn.XLOOKUP(StandardResults[[#This Row],[Code]],Std[Code],Std[Bs]),"-")</f>
        <v>#N/A</v>
      </c>
      <c r="X11" t="e">
        <f>IF(StandardResults[[#This Row],[Ind/Rel]]="Ind",_xlfn.XLOOKUP(StandardResults[[#This Row],[Code]],Std[Code],Std[EC]),"-")</f>
        <v>#N/A</v>
      </c>
      <c r="Y11" t="e">
        <f>IF(StandardResults[[#This Row],[Ind/Rel]]="Ind",_xlfn.XLOOKUP(StandardResults[[#This Row],[Code]],Std[Code],Std[Ecs]),"-")</f>
        <v>#N/A</v>
      </c>
      <c r="Z11">
        <f>COUNTIFS(StandardResults[Name],StandardResults[[#This Row],[Name]],StandardResults[Entry
Std],"B")+COUNTIFS(StandardResults[Name],StandardResults[[#This Row],[Name]],StandardResults[Entry
Std],"A")+COUNTIFS(StandardResults[Name],StandardResults[[#This Row],[Name]],StandardResults[Entry
Std],"AA")</f>
        <v>0</v>
      </c>
      <c r="AA11">
        <f>COUNTIFS(StandardResults[Name],StandardResults[[#This Row],[Name]],StandardResults[Entry
Std],"AA")</f>
        <v>0</v>
      </c>
    </row>
    <row r="12" spans="1:27" x14ac:dyDescent="0.25">
      <c r="A12">
        <f>TimeVR[[#This Row],[Club]]</f>
        <v>0</v>
      </c>
      <c r="B12" t="str">
        <f>IF(OR(RIGHT(TimeVR[[#This Row],[Event]],3)="M.R", RIGHT(TimeVR[[#This Row],[Event]],3)="F.R"),"Relay","Ind")</f>
        <v>Ind</v>
      </c>
      <c r="C12">
        <f>TimeVR[[#This Row],[gender]]</f>
        <v>0</v>
      </c>
      <c r="D12">
        <f>TimeVR[[#This Row],[Age]]</f>
        <v>0</v>
      </c>
      <c r="E12">
        <f>TimeVR[[#This Row],[name]]</f>
        <v>0</v>
      </c>
      <c r="F12">
        <f>TimeVR[[#This Row],[Event]]</f>
        <v>0</v>
      </c>
      <c r="G12" t="str">
        <f>IF(OR(StandardResults[[#This Row],[Entry]]="-",TimeVR[[#This Row],[validation]]="Validated"),"Y","N")</f>
        <v>N</v>
      </c>
      <c r="H12">
        <f>IF(OR(LEFT(TimeVR[[#This Row],[Times]],8)="00:00.00", LEFT(TimeVR[[#This Row],[Times]],2)="NT"),"-",TimeVR[[#This Row],[Times]])</f>
        <v>0</v>
      </c>
      <c r="I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 t="str">
        <f>IF(ISBLANK(TimeVR[[#This Row],[Best Time(S)]]),"-",TimeVR[[#This Row],[Best Time(S)]])</f>
        <v>-</v>
      </c>
      <c r="K12" t="str">
        <f>IF(StandardResults[[#This Row],[BT(SC)]]&lt;&gt;"-",IF(StandardResults[[#This Row],[BT(SC)]]&lt;=StandardResults[[#This Row],[AAs]],"AA",IF(StandardResults[[#This Row],[BT(SC)]]&lt;=StandardResults[[#This Row],[As]],"A",IF(StandardResults[[#This Row],[BT(SC)]]&lt;=StandardResults[[#This Row],[Bs]],"B","-"))),"")</f>
        <v/>
      </c>
      <c r="L12" t="str">
        <f>IF(ISBLANK(TimeVR[[#This Row],[Best Time(L)]]),"-",TimeVR[[#This Row],[Best Time(L)]])</f>
        <v>-</v>
      </c>
      <c r="M12" t="str">
        <f>IF(StandardResults[[#This Row],[BT(LC)]]&lt;&gt;"-",IF(StandardResults[[#This Row],[BT(LC)]]&lt;=StandardResults[[#This Row],[AA]],"AA",IF(StandardResults[[#This Row],[BT(LC)]]&lt;=StandardResults[[#This Row],[A]],"A",IF(StandardResults[[#This Row],[BT(LC)]]&lt;=StandardResults[[#This Row],[B]],"B","-"))),"")</f>
        <v/>
      </c>
      <c r="N12" s="14"/>
      <c r="O12" t="str">
        <f>IF(StandardResults[[#This Row],[BT(SC)]]&lt;&gt;"-",IF(StandardResults[[#This Row],[BT(SC)]]&lt;=StandardResults[[#This Row],[Ecs]],"EC","-"),"")</f>
        <v/>
      </c>
      <c r="Q12" t="str">
        <f>IF(StandardResults[[#This Row],[Ind/Rel]]="Ind",LEFT(StandardResults[[#This Row],[Gender]],1)&amp;MIN(MAX(StandardResults[[#This Row],[Age]],11),17)&amp;"-"&amp;StandardResults[[#This Row],[Event]],"")</f>
        <v>011-0</v>
      </c>
      <c r="R12" t="e">
        <f>IF(StandardResults[[#This Row],[Ind/Rel]]="Ind",_xlfn.XLOOKUP(StandardResults[[#This Row],[Code]],Std[Code],Std[AA]),"-")</f>
        <v>#N/A</v>
      </c>
      <c r="S12" t="e">
        <f>IF(StandardResults[[#This Row],[Ind/Rel]]="Ind",_xlfn.XLOOKUP(StandardResults[[#This Row],[Code]],Std[Code],Std[A]),"-")</f>
        <v>#N/A</v>
      </c>
      <c r="T12" t="e">
        <f>IF(StandardResults[[#This Row],[Ind/Rel]]="Ind",_xlfn.XLOOKUP(StandardResults[[#This Row],[Code]],Std[Code],Std[B]),"-")</f>
        <v>#N/A</v>
      </c>
      <c r="U12" t="e">
        <f>IF(StandardResults[[#This Row],[Ind/Rel]]="Ind",_xlfn.XLOOKUP(StandardResults[[#This Row],[Code]],Std[Code],Std[AAs]),"-")</f>
        <v>#N/A</v>
      </c>
      <c r="V12" t="e">
        <f>IF(StandardResults[[#This Row],[Ind/Rel]]="Ind",_xlfn.XLOOKUP(StandardResults[[#This Row],[Code]],Std[Code],Std[As]),"-")</f>
        <v>#N/A</v>
      </c>
      <c r="W12" t="e">
        <f>IF(StandardResults[[#This Row],[Ind/Rel]]="Ind",_xlfn.XLOOKUP(StandardResults[[#This Row],[Code]],Std[Code],Std[Bs]),"-")</f>
        <v>#N/A</v>
      </c>
      <c r="X12" t="e">
        <f>IF(StandardResults[[#This Row],[Ind/Rel]]="Ind",_xlfn.XLOOKUP(StandardResults[[#This Row],[Code]],Std[Code],Std[EC]),"-")</f>
        <v>#N/A</v>
      </c>
      <c r="Y12" t="e">
        <f>IF(StandardResults[[#This Row],[Ind/Rel]]="Ind",_xlfn.XLOOKUP(StandardResults[[#This Row],[Code]],Std[Code],Std[Ecs]),"-")</f>
        <v>#N/A</v>
      </c>
      <c r="Z12">
        <f>COUNTIFS(StandardResults[Name],StandardResults[[#This Row],[Name]],StandardResults[Entry
Std],"B")+COUNTIFS(StandardResults[Name],StandardResults[[#This Row],[Name]],StandardResults[Entry
Std],"A")+COUNTIFS(StandardResults[Name],StandardResults[[#This Row],[Name]],StandardResults[Entry
Std],"AA")</f>
        <v>0</v>
      </c>
      <c r="AA12">
        <f>COUNTIFS(StandardResults[Name],StandardResults[[#This Row],[Name]],StandardResults[Entry
Std],"AA")</f>
        <v>0</v>
      </c>
    </row>
    <row r="13" spans="1:27" x14ac:dyDescent="0.25">
      <c r="A13">
        <f>TimeVR[[#This Row],[Club]]</f>
        <v>0</v>
      </c>
      <c r="B13" t="str">
        <f>IF(OR(RIGHT(TimeVR[[#This Row],[Event]],3)="M.R", RIGHT(TimeVR[[#This Row],[Event]],3)="F.R"),"Relay","Ind")</f>
        <v>Ind</v>
      </c>
      <c r="C13">
        <f>TimeVR[[#This Row],[gender]]</f>
        <v>0</v>
      </c>
      <c r="D13">
        <f>TimeVR[[#This Row],[Age]]</f>
        <v>0</v>
      </c>
      <c r="E13">
        <f>TimeVR[[#This Row],[name]]</f>
        <v>0</v>
      </c>
      <c r="F13">
        <f>TimeVR[[#This Row],[Event]]</f>
        <v>0</v>
      </c>
      <c r="G13" t="str">
        <f>IF(OR(StandardResults[[#This Row],[Entry]]="-",TimeVR[[#This Row],[validation]]="Validated"),"Y","N")</f>
        <v>N</v>
      </c>
      <c r="H13">
        <f>IF(OR(LEFT(TimeVR[[#This Row],[Times]],8)="00:00.00", LEFT(TimeVR[[#This Row],[Times]],2)="NT"),"-",TimeVR[[#This Row],[Times]])</f>
        <v>0</v>
      </c>
      <c r="I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 t="str">
        <f>IF(ISBLANK(TimeVR[[#This Row],[Best Time(S)]]),"-",TimeVR[[#This Row],[Best Time(S)]])</f>
        <v>-</v>
      </c>
      <c r="K13" t="str">
        <f>IF(StandardResults[[#This Row],[BT(SC)]]&lt;&gt;"-",IF(StandardResults[[#This Row],[BT(SC)]]&lt;=StandardResults[[#This Row],[AAs]],"AA",IF(StandardResults[[#This Row],[BT(SC)]]&lt;=StandardResults[[#This Row],[As]],"A",IF(StandardResults[[#This Row],[BT(SC)]]&lt;=StandardResults[[#This Row],[Bs]],"B","-"))),"")</f>
        <v/>
      </c>
      <c r="L13" t="str">
        <f>IF(ISBLANK(TimeVR[[#This Row],[Best Time(L)]]),"-",TimeVR[[#This Row],[Best Time(L)]])</f>
        <v>-</v>
      </c>
      <c r="M13" t="str">
        <f>IF(StandardResults[[#This Row],[BT(LC)]]&lt;&gt;"-",IF(StandardResults[[#This Row],[BT(LC)]]&lt;=StandardResults[[#This Row],[AA]],"AA",IF(StandardResults[[#This Row],[BT(LC)]]&lt;=StandardResults[[#This Row],[A]],"A",IF(StandardResults[[#This Row],[BT(LC)]]&lt;=StandardResults[[#This Row],[B]],"B","-"))),"")</f>
        <v/>
      </c>
      <c r="N13" s="14"/>
      <c r="O13" t="str">
        <f>IF(StandardResults[[#This Row],[BT(SC)]]&lt;&gt;"-",IF(StandardResults[[#This Row],[BT(SC)]]&lt;=StandardResults[[#This Row],[Ecs]],"EC","-"),"")</f>
        <v/>
      </c>
      <c r="Q13" t="str">
        <f>IF(StandardResults[[#This Row],[Ind/Rel]]="Ind",LEFT(StandardResults[[#This Row],[Gender]],1)&amp;MIN(MAX(StandardResults[[#This Row],[Age]],11),17)&amp;"-"&amp;StandardResults[[#This Row],[Event]],"")</f>
        <v>011-0</v>
      </c>
      <c r="R13" t="e">
        <f>IF(StandardResults[[#This Row],[Ind/Rel]]="Ind",_xlfn.XLOOKUP(StandardResults[[#This Row],[Code]],Std[Code],Std[AA]),"-")</f>
        <v>#N/A</v>
      </c>
      <c r="S13" t="e">
        <f>IF(StandardResults[[#This Row],[Ind/Rel]]="Ind",_xlfn.XLOOKUP(StandardResults[[#This Row],[Code]],Std[Code],Std[A]),"-")</f>
        <v>#N/A</v>
      </c>
      <c r="T13" t="e">
        <f>IF(StandardResults[[#This Row],[Ind/Rel]]="Ind",_xlfn.XLOOKUP(StandardResults[[#This Row],[Code]],Std[Code],Std[B]),"-")</f>
        <v>#N/A</v>
      </c>
      <c r="U13" t="e">
        <f>IF(StandardResults[[#This Row],[Ind/Rel]]="Ind",_xlfn.XLOOKUP(StandardResults[[#This Row],[Code]],Std[Code],Std[AAs]),"-")</f>
        <v>#N/A</v>
      </c>
      <c r="V13" t="e">
        <f>IF(StandardResults[[#This Row],[Ind/Rel]]="Ind",_xlfn.XLOOKUP(StandardResults[[#This Row],[Code]],Std[Code],Std[As]),"-")</f>
        <v>#N/A</v>
      </c>
      <c r="W13" t="e">
        <f>IF(StandardResults[[#This Row],[Ind/Rel]]="Ind",_xlfn.XLOOKUP(StandardResults[[#This Row],[Code]],Std[Code],Std[Bs]),"-")</f>
        <v>#N/A</v>
      </c>
      <c r="X13" t="e">
        <f>IF(StandardResults[[#This Row],[Ind/Rel]]="Ind",_xlfn.XLOOKUP(StandardResults[[#This Row],[Code]],Std[Code],Std[EC]),"-")</f>
        <v>#N/A</v>
      </c>
      <c r="Y13" t="e">
        <f>IF(StandardResults[[#This Row],[Ind/Rel]]="Ind",_xlfn.XLOOKUP(StandardResults[[#This Row],[Code]],Std[Code],Std[Ecs]),"-")</f>
        <v>#N/A</v>
      </c>
      <c r="Z13">
        <f>COUNTIFS(StandardResults[Name],StandardResults[[#This Row],[Name]],StandardResults[Entry
Std],"B")+COUNTIFS(StandardResults[Name],StandardResults[[#This Row],[Name]],StandardResults[Entry
Std],"A")+COUNTIFS(StandardResults[Name],StandardResults[[#This Row],[Name]],StandardResults[Entry
Std],"AA")</f>
        <v>0</v>
      </c>
      <c r="AA13">
        <f>COUNTIFS(StandardResults[Name],StandardResults[[#This Row],[Name]],StandardResults[Entry
Std],"AA")</f>
        <v>0</v>
      </c>
    </row>
    <row r="14" spans="1:27" x14ac:dyDescent="0.25">
      <c r="A14">
        <f>TimeVR[[#This Row],[Club]]</f>
        <v>0</v>
      </c>
      <c r="B14" t="str">
        <f>IF(OR(RIGHT(TimeVR[[#This Row],[Event]],3)="M.R", RIGHT(TimeVR[[#This Row],[Event]],3)="F.R"),"Relay","Ind")</f>
        <v>Ind</v>
      </c>
      <c r="C14">
        <f>TimeVR[[#This Row],[gender]]</f>
        <v>0</v>
      </c>
      <c r="D14">
        <f>TimeVR[[#This Row],[Age]]</f>
        <v>0</v>
      </c>
      <c r="E14">
        <f>TimeVR[[#This Row],[name]]</f>
        <v>0</v>
      </c>
      <c r="F14">
        <f>TimeVR[[#This Row],[Event]]</f>
        <v>0</v>
      </c>
      <c r="G14" t="str">
        <f>IF(OR(StandardResults[[#This Row],[Entry]]="-",TimeVR[[#This Row],[validation]]="Validated"),"Y","N")</f>
        <v>N</v>
      </c>
      <c r="H14">
        <f>IF(OR(LEFT(TimeVR[[#This Row],[Times]],8)="00:00.00", LEFT(TimeVR[[#This Row],[Times]],2)="NT"),"-",TimeVR[[#This Row],[Times]])</f>
        <v>0</v>
      </c>
      <c r="I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 t="str">
        <f>IF(ISBLANK(TimeVR[[#This Row],[Best Time(S)]]),"-",TimeVR[[#This Row],[Best Time(S)]])</f>
        <v>-</v>
      </c>
      <c r="K14" t="str">
        <f>IF(StandardResults[[#This Row],[BT(SC)]]&lt;&gt;"-",IF(StandardResults[[#This Row],[BT(SC)]]&lt;=StandardResults[[#This Row],[AAs]],"AA",IF(StandardResults[[#This Row],[BT(SC)]]&lt;=StandardResults[[#This Row],[As]],"A",IF(StandardResults[[#This Row],[BT(SC)]]&lt;=StandardResults[[#This Row],[Bs]],"B","-"))),"")</f>
        <v/>
      </c>
      <c r="L14" t="str">
        <f>IF(ISBLANK(TimeVR[[#This Row],[Best Time(L)]]),"-",TimeVR[[#This Row],[Best Time(L)]])</f>
        <v>-</v>
      </c>
      <c r="M14" t="str">
        <f>IF(StandardResults[[#This Row],[BT(LC)]]&lt;&gt;"-",IF(StandardResults[[#This Row],[BT(LC)]]&lt;=StandardResults[[#This Row],[AA]],"AA",IF(StandardResults[[#This Row],[BT(LC)]]&lt;=StandardResults[[#This Row],[A]],"A",IF(StandardResults[[#This Row],[BT(LC)]]&lt;=StandardResults[[#This Row],[B]],"B","-"))),"")</f>
        <v/>
      </c>
      <c r="N14" s="14"/>
      <c r="O14" t="str">
        <f>IF(StandardResults[[#This Row],[BT(SC)]]&lt;&gt;"-",IF(StandardResults[[#This Row],[BT(SC)]]&lt;=StandardResults[[#This Row],[Ecs]],"EC","-"),"")</f>
        <v/>
      </c>
      <c r="Q14" t="str">
        <f>IF(StandardResults[[#This Row],[Ind/Rel]]="Ind",LEFT(StandardResults[[#This Row],[Gender]],1)&amp;MIN(MAX(StandardResults[[#This Row],[Age]],11),17)&amp;"-"&amp;StandardResults[[#This Row],[Event]],"")</f>
        <v>011-0</v>
      </c>
      <c r="R14" t="e">
        <f>IF(StandardResults[[#This Row],[Ind/Rel]]="Ind",_xlfn.XLOOKUP(StandardResults[[#This Row],[Code]],Std[Code],Std[AA]),"-")</f>
        <v>#N/A</v>
      </c>
      <c r="S14" t="e">
        <f>IF(StandardResults[[#This Row],[Ind/Rel]]="Ind",_xlfn.XLOOKUP(StandardResults[[#This Row],[Code]],Std[Code],Std[A]),"-")</f>
        <v>#N/A</v>
      </c>
      <c r="T14" t="e">
        <f>IF(StandardResults[[#This Row],[Ind/Rel]]="Ind",_xlfn.XLOOKUP(StandardResults[[#This Row],[Code]],Std[Code],Std[B]),"-")</f>
        <v>#N/A</v>
      </c>
      <c r="U14" t="e">
        <f>IF(StandardResults[[#This Row],[Ind/Rel]]="Ind",_xlfn.XLOOKUP(StandardResults[[#This Row],[Code]],Std[Code],Std[AAs]),"-")</f>
        <v>#N/A</v>
      </c>
      <c r="V14" t="e">
        <f>IF(StandardResults[[#This Row],[Ind/Rel]]="Ind",_xlfn.XLOOKUP(StandardResults[[#This Row],[Code]],Std[Code],Std[As]),"-")</f>
        <v>#N/A</v>
      </c>
      <c r="W14" t="e">
        <f>IF(StandardResults[[#This Row],[Ind/Rel]]="Ind",_xlfn.XLOOKUP(StandardResults[[#This Row],[Code]],Std[Code],Std[Bs]),"-")</f>
        <v>#N/A</v>
      </c>
      <c r="X14" t="e">
        <f>IF(StandardResults[[#This Row],[Ind/Rel]]="Ind",_xlfn.XLOOKUP(StandardResults[[#This Row],[Code]],Std[Code],Std[EC]),"-")</f>
        <v>#N/A</v>
      </c>
      <c r="Y14" t="e">
        <f>IF(StandardResults[[#This Row],[Ind/Rel]]="Ind",_xlfn.XLOOKUP(StandardResults[[#This Row],[Code]],Std[Code],Std[Ecs]),"-")</f>
        <v>#N/A</v>
      </c>
      <c r="Z14">
        <f>COUNTIFS(StandardResults[Name],StandardResults[[#This Row],[Name]],StandardResults[Entry
Std],"B")+COUNTIFS(StandardResults[Name],StandardResults[[#This Row],[Name]],StandardResults[Entry
Std],"A")+COUNTIFS(StandardResults[Name],StandardResults[[#This Row],[Name]],StandardResults[Entry
Std],"AA")</f>
        <v>0</v>
      </c>
      <c r="AA14">
        <f>COUNTIFS(StandardResults[Name],StandardResults[[#This Row],[Name]],StandardResults[Entry
Std],"AA")</f>
        <v>0</v>
      </c>
    </row>
    <row r="15" spans="1:27" x14ac:dyDescent="0.25">
      <c r="A15">
        <f>TimeVR[[#This Row],[Club]]</f>
        <v>0</v>
      </c>
      <c r="B15" t="str">
        <f>IF(OR(RIGHT(TimeVR[[#This Row],[Event]],3)="M.R", RIGHT(TimeVR[[#This Row],[Event]],3)="F.R"),"Relay","Ind")</f>
        <v>Ind</v>
      </c>
      <c r="C15">
        <f>TimeVR[[#This Row],[gender]]</f>
        <v>0</v>
      </c>
      <c r="D15">
        <f>TimeVR[[#This Row],[Age]]</f>
        <v>0</v>
      </c>
      <c r="E15">
        <f>TimeVR[[#This Row],[name]]</f>
        <v>0</v>
      </c>
      <c r="F15">
        <f>TimeVR[[#This Row],[Event]]</f>
        <v>0</v>
      </c>
      <c r="G15" t="str">
        <f>IF(OR(StandardResults[[#This Row],[Entry]]="-",TimeVR[[#This Row],[validation]]="Validated"),"Y","N")</f>
        <v>N</v>
      </c>
      <c r="H15">
        <f>IF(OR(LEFT(TimeVR[[#This Row],[Times]],8)="00:00.00", LEFT(TimeVR[[#This Row],[Times]],2)="NT"),"-",TimeVR[[#This Row],[Times]])</f>
        <v>0</v>
      </c>
      <c r="I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 t="str">
        <f>IF(ISBLANK(TimeVR[[#This Row],[Best Time(S)]]),"-",TimeVR[[#This Row],[Best Time(S)]])</f>
        <v>-</v>
      </c>
      <c r="K15" t="str">
        <f>IF(StandardResults[[#This Row],[BT(SC)]]&lt;&gt;"-",IF(StandardResults[[#This Row],[BT(SC)]]&lt;=StandardResults[[#This Row],[AAs]],"AA",IF(StandardResults[[#This Row],[BT(SC)]]&lt;=StandardResults[[#This Row],[As]],"A",IF(StandardResults[[#This Row],[BT(SC)]]&lt;=StandardResults[[#This Row],[Bs]],"B","-"))),"")</f>
        <v/>
      </c>
      <c r="L15" t="str">
        <f>IF(ISBLANK(TimeVR[[#This Row],[Best Time(L)]]),"-",TimeVR[[#This Row],[Best Time(L)]])</f>
        <v>-</v>
      </c>
      <c r="M15" t="str">
        <f>IF(StandardResults[[#This Row],[BT(LC)]]&lt;&gt;"-",IF(StandardResults[[#This Row],[BT(LC)]]&lt;=StandardResults[[#This Row],[AA]],"AA",IF(StandardResults[[#This Row],[BT(LC)]]&lt;=StandardResults[[#This Row],[A]],"A",IF(StandardResults[[#This Row],[BT(LC)]]&lt;=StandardResults[[#This Row],[B]],"B","-"))),"")</f>
        <v/>
      </c>
      <c r="N15" s="14"/>
      <c r="O15" t="str">
        <f>IF(StandardResults[[#This Row],[BT(SC)]]&lt;&gt;"-",IF(StandardResults[[#This Row],[BT(SC)]]&lt;=StandardResults[[#This Row],[Ecs]],"EC","-"),"")</f>
        <v/>
      </c>
      <c r="Q15" t="str">
        <f>IF(StandardResults[[#This Row],[Ind/Rel]]="Ind",LEFT(StandardResults[[#This Row],[Gender]],1)&amp;MIN(MAX(StandardResults[[#This Row],[Age]],11),17)&amp;"-"&amp;StandardResults[[#This Row],[Event]],"")</f>
        <v>011-0</v>
      </c>
      <c r="R15" t="e">
        <f>IF(StandardResults[[#This Row],[Ind/Rel]]="Ind",_xlfn.XLOOKUP(StandardResults[[#This Row],[Code]],Std[Code],Std[AA]),"-")</f>
        <v>#N/A</v>
      </c>
      <c r="S15" t="e">
        <f>IF(StandardResults[[#This Row],[Ind/Rel]]="Ind",_xlfn.XLOOKUP(StandardResults[[#This Row],[Code]],Std[Code],Std[A]),"-")</f>
        <v>#N/A</v>
      </c>
      <c r="T15" t="e">
        <f>IF(StandardResults[[#This Row],[Ind/Rel]]="Ind",_xlfn.XLOOKUP(StandardResults[[#This Row],[Code]],Std[Code],Std[B]),"-")</f>
        <v>#N/A</v>
      </c>
      <c r="U15" t="e">
        <f>IF(StandardResults[[#This Row],[Ind/Rel]]="Ind",_xlfn.XLOOKUP(StandardResults[[#This Row],[Code]],Std[Code],Std[AAs]),"-")</f>
        <v>#N/A</v>
      </c>
      <c r="V15" t="e">
        <f>IF(StandardResults[[#This Row],[Ind/Rel]]="Ind",_xlfn.XLOOKUP(StandardResults[[#This Row],[Code]],Std[Code],Std[As]),"-")</f>
        <v>#N/A</v>
      </c>
      <c r="W15" t="e">
        <f>IF(StandardResults[[#This Row],[Ind/Rel]]="Ind",_xlfn.XLOOKUP(StandardResults[[#This Row],[Code]],Std[Code],Std[Bs]),"-")</f>
        <v>#N/A</v>
      </c>
      <c r="X15" t="e">
        <f>IF(StandardResults[[#This Row],[Ind/Rel]]="Ind",_xlfn.XLOOKUP(StandardResults[[#This Row],[Code]],Std[Code],Std[EC]),"-")</f>
        <v>#N/A</v>
      </c>
      <c r="Y15" t="e">
        <f>IF(StandardResults[[#This Row],[Ind/Rel]]="Ind",_xlfn.XLOOKUP(StandardResults[[#This Row],[Code]],Std[Code],Std[Ecs]),"-")</f>
        <v>#N/A</v>
      </c>
      <c r="Z15">
        <f>COUNTIFS(StandardResults[Name],StandardResults[[#This Row],[Name]],StandardResults[Entry
Std],"B")+COUNTIFS(StandardResults[Name],StandardResults[[#This Row],[Name]],StandardResults[Entry
Std],"A")+COUNTIFS(StandardResults[Name],StandardResults[[#This Row],[Name]],StandardResults[Entry
Std],"AA")</f>
        <v>0</v>
      </c>
      <c r="AA15">
        <f>COUNTIFS(StandardResults[Name],StandardResults[[#This Row],[Name]],StandardResults[Entry
Std],"AA")</f>
        <v>0</v>
      </c>
    </row>
    <row r="16" spans="1:27" x14ac:dyDescent="0.25">
      <c r="A16">
        <f>TimeVR[[#This Row],[Club]]</f>
        <v>0</v>
      </c>
      <c r="B16" t="str">
        <f>IF(OR(RIGHT(TimeVR[[#This Row],[Event]],3)="M.R", RIGHT(TimeVR[[#This Row],[Event]],3)="F.R"),"Relay","Ind")</f>
        <v>Ind</v>
      </c>
      <c r="C16">
        <f>TimeVR[[#This Row],[gender]]</f>
        <v>0</v>
      </c>
      <c r="D16">
        <f>TimeVR[[#This Row],[Age]]</f>
        <v>0</v>
      </c>
      <c r="E16">
        <f>TimeVR[[#This Row],[name]]</f>
        <v>0</v>
      </c>
      <c r="F16">
        <f>TimeVR[[#This Row],[Event]]</f>
        <v>0</v>
      </c>
      <c r="G16" t="str">
        <f>IF(OR(StandardResults[[#This Row],[Entry]]="-",TimeVR[[#This Row],[validation]]="Validated"),"Y","N")</f>
        <v>N</v>
      </c>
      <c r="H16">
        <f>IF(OR(LEFT(TimeVR[[#This Row],[Times]],8)="00:00.00", LEFT(TimeVR[[#This Row],[Times]],2)="NT"),"-",TimeVR[[#This Row],[Times]])</f>
        <v>0</v>
      </c>
      <c r="I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 t="str">
        <f>IF(ISBLANK(TimeVR[[#This Row],[Best Time(S)]]),"-",TimeVR[[#This Row],[Best Time(S)]])</f>
        <v>-</v>
      </c>
      <c r="K16" t="str">
        <f>IF(StandardResults[[#This Row],[BT(SC)]]&lt;&gt;"-",IF(StandardResults[[#This Row],[BT(SC)]]&lt;=StandardResults[[#This Row],[AAs]],"AA",IF(StandardResults[[#This Row],[BT(SC)]]&lt;=StandardResults[[#This Row],[As]],"A",IF(StandardResults[[#This Row],[BT(SC)]]&lt;=StandardResults[[#This Row],[Bs]],"B","-"))),"")</f>
        <v/>
      </c>
      <c r="L16" t="str">
        <f>IF(ISBLANK(TimeVR[[#This Row],[Best Time(L)]]),"-",TimeVR[[#This Row],[Best Time(L)]])</f>
        <v>-</v>
      </c>
      <c r="M16" t="str">
        <f>IF(StandardResults[[#This Row],[BT(LC)]]&lt;&gt;"-",IF(StandardResults[[#This Row],[BT(LC)]]&lt;=StandardResults[[#This Row],[AA]],"AA",IF(StandardResults[[#This Row],[BT(LC)]]&lt;=StandardResults[[#This Row],[A]],"A",IF(StandardResults[[#This Row],[BT(LC)]]&lt;=StandardResults[[#This Row],[B]],"B","-"))),"")</f>
        <v/>
      </c>
      <c r="N16" s="14"/>
      <c r="O16" t="str">
        <f>IF(StandardResults[[#This Row],[BT(SC)]]&lt;&gt;"-",IF(StandardResults[[#This Row],[BT(SC)]]&lt;=StandardResults[[#This Row],[Ecs]],"EC","-"),"")</f>
        <v/>
      </c>
      <c r="Q16" t="str">
        <f>IF(StandardResults[[#This Row],[Ind/Rel]]="Ind",LEFT(StandardResults[[#This Row],[Gender]],1)&amp;MIN(MAX(StandardResults[[#This Row],[Age]],11),17)&amp;"-"&amp;StandardResults[[#This Row],[Event]],"")</f>
        <v>011-0</v>
      </c>
      <c r="R16" t="e">
        <f>IF(StandardResults[[#This Row],[Ind/Rel]]="Ind",_xlfn.XLOOKUP(StandardResults[[#This Row],[Code]],Std[Code],Std[AA]),"-")</f>
        <v>#N/A</v>
      </c>
      <c r="S16" t="e">
        <f>IF(StandardResults[[#This Row],[Ind/Rel]]="Ind",_xlfn.XLOOKUP(StandardResults[[#This Row],[Code]],Std[Code],Std[A]),"-")</f>
        <v>#N/A</v>
      </c>
      <c r="T16" t="e">
        <f>IF(StandardResults[[#This Row],[Ind/Rel]]="Ind",_xlfn.XLOOKUP(StandardResults[[#This Row],[Code]],Std[Code],Std[B]),"-")</f>
        <v>#N/A</v>
      </c>
      <c r="U16" t="e">
        <f>IF(StandardResults[[#This Row],[Ind/Rel]]="Ind",_xlfn.XLOOKUP(StandardResults[[#This Row],[Code]],Std[Code],Std[AAs]),"-")</f>
        <v>#N/A</v>
      </c>
      <c r="V16" t="e">
        <f>IF(StandardResults[[#This Row],[Ind/Rel]]="Ind",_xlfn.XLOOKUP(StandardResults[[#This Row],[Code]],Std[Code],Std[As]),"-")</f>
        <v>#N/A</v>
      </c>
      <c r="W16" t="e">
        <f>IF(StandardResults[[#This Row],[Ind/Rel]]="Ind",_xlfn.XLOOKUP(StandardResults[[#This Row],[Code]],Std[Code],Std[Bs]),"-")</f>
        <v>#N/A</v>
      </c>
      <c r="X16" t="e">
        <f>IF(StandardResults[[#This Row],[Ind/Rel]]="Ind",_xlfn.XLOOKUP(StandardResults[[#This Row],[Code]],Std[Code],Std[EC]),"-")</f>
        <v>#N/A</v>
      </c>
      <c r="Y16" t="e">
        <f>IF(StandardResults[[#This Row],[Ind/Rel]]="Ind",_xlfn.XLOOKUP(StandardResults[[#This Row],[Code]],Std[Code],Std[Ecs]),"-")</f>
        <v>#N/A</v>
      </c>
      <c r="Z16">
        <f>COUNTIFS(StandardResults[Name],StandardResults[[#This Row],[Name]],StandardResults[Entry
Std],"B")+COUNTIFS(StandardResults[Name],StandardResults[[#This Row],[Name]],StandardResults[Entry
Std],"A")+COUNTIFS(StandardResults[Name],StandardResults[[#This Row],[Name]],StandardResults[Entry
Std],"AA")</f>
        <v>0</v>
      </c>
      <c r="AA16">
        <f>COUNTIFS(StandardResults[Name],StandardResults[[#This Row],[Name]],StandardResults[Entry
Std],"AA")</f>
        <v>0</v>
      </c>
    </row>
    <row r="17" spans="1:27" x14ac:dyDescent="0.25">
      <c r="A17">
        <f>TimeVR[[#This Row],[Club]]</f>
        <v>0</v>
      </c>
      <c r="B17" t="str">
        <f>IF(OR(RIGHT(TimeVR[[#This Row],[Event]],3)="M.R", RIGHT(TimeVR[[#This Row],[Event]],3)="F.R"),"Relay","Ind")</f>
        <v>Ind</v>
      </c>
      <c r="C17">
        <f>TimeVR[[#This Row],[gender]]</f>
        <v>0</v>
      </c>
      <c r="D17">
        <f>TimeVR[[#This Row],[Age]]</f>
        <v>0</v>
      </c>
      <c r="E17">
        <f>TimeVR[[#This Row],[name]]</f>
        <v>0</v>
      </c>
      <c r="F17">
        <f>TimeVR[[#This Row],[Event]]</f>
        <v>0</v>
      </c>
      <c r="G17" t="str">
        <f>IF(OR(StandardResults[[#This Row],[Entry]]="-",TimeVR[[#This Row],[validation]]="Validated"),"Y","N")</f>
        <v>N</v>
      </c>
      <c r="H17">
        <f>IF(OR(LEFT(TimeVR[[#This Row],[Times]],8)="00:00.00", LEFT(TimeVR[[#This Row],[Times]],2)="NT"),"-",TimeVR[[#This Row],[Times]])</f>
        <v>0</v>
      </c>
      <c r="I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 t="str">
        <f>IF(ISBLANK(TimeVR[[#This Row],[Best Time(S)]]),"-",TimeVR[[#This Row],[Best Time(S)]])</f>
        <v>-</v>
      </c>
      <c r="K17" t="str">
        <f>IF(StandardResults[[#This Row],[BT(SC)]]&lt;&gt;"-",IF(StandardResults[[#This Row],[BT(SC)]]&lt;=StandardResults[[#This Row],[AAs]],"AA",IF(StandardResults[[#This Row],[BT(SC)]]&lt;=StandardResults[[#This Row],[As]],"A",IF(StandardResults[[#This Row],[BT(SC)]]&lt;=StandardResults[[#This Row],[Bs]],"B","-"))),"")</f>
        <v/>
      </c>
      <c r="L17" t="str">
        <f>IF(ISBLANK(TimeVR[[#This Row],[Best Time(L)]]),"-",TimeVR[[#This Row],[Best Time(L)]])</f>
        <v>-</v>
      </c>
      <c r="M17" t="str">
        <f>IF(StandardResults[[#This Row],[BT(LC)]]&lt;&gt;"-",IF(StandardResults[[#This Row],[BT(LC)]]&lt;=StandardResults[[#This Row],[AA]],"AA",IF(StandardResults[[#This Row],[BT(LC)]]&lt;=StandardResults[[#This Row],[A]],"A",IF(StandardResults[[#This Row],[BT(LC)]]&lt;=StandardResults[[#This Row],[B]],"B","-"))),"")</f>
        <v/>
      </c>
      <c r="N17" s="14"/>
      <c r="O17" t="str">
        <f>IF(StandardResults[[#This Row],[BT(SC)]]&lt;&gt;"-",IF(StandardResults[[#This Row],[BT(SC)]]&lt;=StandardResults[[#This Row],[Ecs]],"EC","-"),"")</f>
        <v/>
      </c>
      <c r="Q17" t="str">
        <f>IF(StandardResults[[#This Row],[Ind/Rel]]="Ind",LEFT(StandardResults[[#This Row],[Gender]],1)&amp;MIN(MAX(StandardResults[[#This Row],[Age]],11),17)&amp;"-"&amp;StandardResults[[#This Row],[Event]],"")</f>
        <v>011-0</v>
      </c>
      <c r="R17" t="e">
        <f>IF(StandardResults[[#This Row],[Ind/Rel]]="Ind",_xlfn.XLOOKUP(StandardResults[[#This Row],[Code]],Std[Code],Std[AA]),"-")</f>
        <v>#N/A</v>
      </c>
      <c r="S17" t="e">
        <f>IF(StandardResults[[#This Row],[Ind/Rel]]="Ind",_xlfn.XLOOKUP(StandardResults[[#This Row],[Code]],Std[Code],Std[A]),"-")</f>
        <v>#N/A</v>
      </c>
      <c r="T17" t="e">
        <f>IF(StandardResults[[#This Row],[Ind/Rel]]="Ind",_xlfn.XLOOKUP(StandardResults[[#This Row],[Code]],Std[Code],Std[B]),"-")</f>
        <v>#N/A</v>
      </c>
      <c r="U17" t="e">
        <f>IF(StandardResults[[#This Row],[Ind/Rel]]="Ind",_xlfn.XLOOKUP(StandardResults[[#This Row],[Code]],Std[Code],Std[AAs]),"-")</f>
        <v>#N/A</v>
      </c>
      <c r="V17" t="e">
        <f>IF(StandardResults[[#This Row],[Ind/Rel]]="Ind",_xlfn.XLOOKUP(StandardResults[[#This Row],[Code]],Std[Code],Std[As]),"-")</f>
        <v>#N/A</v>
      </c>
      <c r="W17" t="e">
        <f>IF(StandardResults[[#This Row],[Ind/Rel]]="Ind",_xlfn.XLOOKUP(StandardResults[[#This Row],[Code]],Std[Code],Std[Bs]),"-")</f>
        <v>#N/A</v>
      </c>
      <c r="X17" t="e">
        <f>IF(StandardResults[[#This Row],[Ind/Rel]]="Ind",_xlfn.XLOOKUP(StandardResults[[#This Row],[Code]],Std[Code],Std[EC]),"-")</f>
        <v>#N/A</v>
      </c>
      <c r="Y17" t="e">
        <f>IF(StandardResults[[#This Row],[Ind/Rel]]="Ind",_xlfn.XLOOKUP(StandardResults[[#This Row],[Code]],Std[Code],Std[Ecs]),"-")</f>
        <v>#N/A</v>
      </c>
      <c r="Z17">
        <f>COUNTIFS(StandardResults[Name],StandardResults[[#This Row],[Name]],StandardResults[Entry
Std],"B")+COUNTIFS(StandardResults[Name],StandardResults[[#This Row],[Name]],StandardResults[Entry
Std],"A")+COUNTIFS(StandardResults[Name],StandardResults[[#This Row],[Name]],StandardResults[Entry
Std],"AA")</f>
        <v>0</v>
      </c>
      <c r="AA17">
        <f>COUNTIFS(StandardResults[Name],StandardResults[[#This Row],[Name]],StandardResults[Entry
Std],"AA")</f>
        <v>0</v>
      </c>
    </row>
    <row r="18" spans="1:27" x14ac:dyDescent="0.25">
      <c r="A18">
        <f>TimeVR[[#This Row],[Club]]</f>
        <v>0</v>
      </c>
      <c r="B18" t="str">
        <f>IF(OR(RIGHT(TimeVR[[#This Row],[Event]],3)="M.R", RIGHT(TimeVR[[#This Row],[Event]],3)="F.R"),"Relay","Ind")</f>
        <v>Ind</v>
      </c>
      <c r="C18">
        <f>TimeVR[[#This Row],[gender]]</f>
        <v>0</v>
      </c>
      <c r="D18">
        <f>TimeVR[[#This Row],[Age]]</f>
        <v>0</v>
      </c>
      <c r="E18">
        <f>TimeVR[[#This Row],[name]]</f>
        <v>0</v>
      </c>
      <c r="F18">
        <f>TimeVR[[#This Row],[Event]]</f>
        <v>0</v>
      </c>
      <c r="G18" t="str">
        <f>IF(OR(StandardResults[[#This Row],[Entry]]="-",TimeVR[[#This Row],[validation]]="Validated"),"Y","N")</f>
        <v>N</v>
      </c>
      <c r="H18">
        <f>IF(OR(LEFT(TimeVR[[#This Row],[Times]],8)="00:00.00", LEFT(TimeVR[[#This Row],[Times]],2)="NT"),"-",TimeVR[[#This Row],[Times]])</f>
        <v>0</v>
      </c>
      <c r="I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 t="str">
        <f>IF(ISBLANK(TimeVR[[#This Row],[Best Time(S)]]),"-",TimeVR[[#This Row],[Best Time(S)]])</f>
        <v>-</v>
      </c>
      <c r="K18" t="str">
        <f>IF(StandardResults[[#This Row],[BT(SC)]]&lt;&gt;"-",IF(StandardResults[[#This Row],[BT(SC)]]&lt;=StandardResults[[#This Row],[AAs]],"AA",IF(StandardResults[[#This Row],[BT(SC)]]&lt;=StandardResults[[#This Row],[As]],"A",IF(StandardResults[[#This Row],[BT(SC)]]&lt;=StandardResults[[#This Row],[Bs]],"B","-"))),"")</f>
        <v/>
      </c>
      <c r="L18" t="str">
        <f>IF(ISBLANK(TimeVR[[#This Row],[Best Time(L)]]),"-",TimeVR[[#This Row],[Best Time(L)]])</f>
        <v>-</v>
      </c>
      <c r="M18" t="str">
        <f>IF(StandardResults[[#This Row],[BT(LC)]]&lt;&gt;"-",IF(StandardResults[[#This Row],[BT(LC)]]&lt;=StandardResults[[#This Row],[AA]],"AA",IF(StandardResults[[#This Row],[BT(LC)]]&lt;=StandardResults[[#This Row],[A]],"A",IF(StandardResults[[#This Row],[BT(LC)]]&lt;=StandardResults[[#This Row],[B]],"B","-"))),"")</f>
        <v/>
      </c>
      <c r="N18" s="14"/>
      <c r="O18" t="str">
        <f>IF(StandardResults[[#This Row],[BT(SC)]]&lt;&gt;"-",IF(StandardResults[[#This Row],[BT(SC)]]&lt;=StandardResults[[#This Row],[Ecs]],"EC","-"),"")</f>
        <v/>
      </c>
      <c r="Q18" t="str">
        <f>IF(StandardResults[[#This Row],[Ind/Rel]]="Ind",LEFT(StandardResults[[#This Row],[Gender]],1)&amp;MIN(MAX(StandardResults[[#This Row],[Age]],11),17)&amp;"-"&amp;StandardResults[[#This Row],[Event]],"")</f>
        <v>011-0</v>
      </c>
      <c r="R18" t="e">
        <f>IF(StandardResults[[#This Row],[Ind/Rel]]="Ind",_xlfn.XLOOKUP(StandardResults[[#This Row],[Code]],Std[Code],Std[AA]),"-")</f>
        <v>#N/A</v>
      </c>
      <c r="S18" t="e">
        <f>IF(StandardResults[[#This Row],[Ind/Rel]]="Ind",_xlfn.XLOOKUP(StandardResults[[#This Row],[Code]],Std[Code],Std[A]),"-")</f>
        <v>#N/A</v>
      </c>
      <c r="T18" t="e">
        <f>IF(StandardResults[[#This Row],[Ind/Rel]]="Ind",_xlfn.XLOOKUP(StandardResults[[#This Row],[Code]],Std[Code],Std[B]),"-")</f>
        <v>#N/A</v>
      </c>
      <c r="U18" t="e">
        <f>IF(StandardResults[[#This Row],[Ind/Rel]]="Ind",_xlfn.XLOOKUP(StandardResults[[#This Row],[Code]],Std[Code],Std[AAs]),"-")</f>
        <v>#N/A</v>
      </c>
      <c r="V18" t="e">
        <f>IF(StandardResults[[#This Row],[Ind/Rel]]="Ind",_xlfn.XLOOKUP(StandardResults[[#This Row],[Code]],Std[Code],Std[As]),"-")</f>
        <v>#N/A</v>
      </c>
      <c r="W18" t="e">
        <f>IF(StandardResults[[#This Row],[Ind/Rel]]="Ind",_xlfn.XLOOKUP(StandardResults[[#This Row],[Code]],Std[Code],Std[Bs]),"-")</f>
        <v>#N/A</v>
      </c>
      <c r="X18" t="e">
        <f>IF(StandardResults[[#This Row],[Ind/Rel]]="Ind",_xlfn.XLOOKUP(StandardResults[[#This Row],[Code]],Std[Code],Std[EC]),"-")</f>
        <v>#N/A</v>
      </c>
      <c r="Y18" t="e">
        <f>IF(StandardResults[[#This Row],[Ind/Rel]]="Ind",_xlfn.XLOOKUP(StandardResults[[#This Row],[Code]],Std[Code],Std[Ecs]),"-")</f>
        <v>#N/A</v>
      </c>
      <c r="Z18">
        <f>COUNTIFS(StandardResults[Name],StandardResults[[#This Row],[Name]],StandardResults[Entry
Std],"B")+COUNTIFS(StandardResults[Name],StandardResults[[#This Row],[Name]],StandardResults[Entry
Std],"A")+COUNTIFS(StandardResults[Name],StandardResults[[#This Row],[Name]],StandardResults[Entry
Std],"AA")</f>
        <v>0</v>
      </c>
      <c r="AA18">
        <f>COUNTIFS(StandardResults[Name],StandardResults[[#This Row],[Name]],StandardResults[Entry
Std],"AA")</f>
        <v>0</v>
      </c>
    </row>
    <row r="19" spans="1:27" x14ac:dyDescent="0.25">
      <c r="A19">
        <f>TimeVR[[#This Row],[Club]]</f>
        <v>0</v>
      </c>
      <c r="B19" t="str">
        <f>IF(OR(RIGHT(TimeVR[[#This Row],[Event]],3)="M.R", RIGHT(TimeVR[[#This Row],[Event]],3)="F.R"),"Relay","Ind")</f>
        <v>Ind</v>
      </c>
      <c r="C19">
        <f>TimeVR[[#This Row],[gender]]</f>
        <v>0</v>
      </c>
      <c r="D19">
        <f>TimeVR[[#This Row],[Age]]</f>
        <v>0</v>
      </c>
      <c r="E19">
        <f>TimeVR[[#This Row],[name]]</f>
        <v>0</v>
      </c>
      <c r="F19">
        <f>TimeVR[[#This Row],[Event]]</f>
        <v>0</v>
      </c>
      <c r="G19" t="str">
        <f>IF(OR(StandardResults[[#This Row],[Entry]]="-",TimeVR[[#This Row],[validation]]="Validated"),"Y","N")</f>
        <v>N</v>
      </c>
      <c r="H19">
        <f>IF(OR(LEFT(TimeVR[[#This Row],[Times]],8)="00:00.00", LEFT(TimeVR[[#This Row],[Times]],2)="NT"),"-",TimeVR[[#This Row],[Times]])</f>
        <v>0</v>
      </c>
      <c r="I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 t="str">
        <f>IF(ISBLANK(TimeVR[[#This Row],[Best Time(S)]]),"-",TimeVR[[#This Row],[Best Time(S)]])</f>
        <v>-</v>
      </c>
      <c r="K19" t="str">
        <f>IF(StandardResults[[#This Row],[BT(SC)]]&lt;&gt;"-",IF(StandardResults[[#This Row],[BT(SC)]]&lt;=StandardResults[[#This Row],[AAs]],"AA",IF(StandardResults[[#This Row],[BT(SC)]]&lt;=StandardResults[[#This Row],[As]],"A",IF(StandardResults[[#This Row],[BT(SC)]]&lt;=StandardResults[[#This Row],[Bs]],"B","-"))),"")</f>
        <v/>
      </c>
      <c r="L19" t="str">
        <f>IF(ISBLANK(TimeVR[[#This Row],[Best Time(L)]]),"-",TimeVR[[#This Row],[Best Time(L)]])</f>
        <v>-</v>
      </c>
      <c r="M19" t="str">
        <f>IF(StandardResults[[#This Row],[BT(LC)]]&lt;&gt;"-",IF(StandardResults[[#This Row],[BT(LC)]]&lt;=StandardResults[[#This Row],[AA]],"AA",IF(StandardResults[[#This Row],[BT(LC)]]&lt;=StandardResults[[#This Row],[A]],"A",IF(StandardResults[[#This Row],[BT(LC)]]&lt;=StandardResults[[#This Row],[B]],"B","-"))),"")</f>
        <v/>
      </c>
      <c r="N19" s="14"/>
      <c r="O19" t="str">
        <f>IF(StandardResults[[#This Row],[BT(SC)]]&lt;&gt;"-",IF(StandardResults[[#This Row],[BT(SC)]]&lt;=StandardResults[[#This Row],[Ecs]],"EC","-"),"")</f>
        <v/>
      </c>
      <c r="Q19" t="str">
        <f>IF(StandardResults[[#This Row],[Ind/Rel]]="Ind",LEFT(StandardResults[[#This Row],[Gender]],1)&amp;MIN(MAX(StandardResults[[#This Row],[Age]],11),17)&amp;"-"&amp;StandardResults[[#This Row],[Event]],"")</f>
        <v>011-0</v>
      </c>
      <c r="R19" t="e">
        <f>IF(StandardResults[[#This Row],[Ind/Rel]]="Ind",_xlfn.XLOOKUP(StandardResults[[#This Row],[Code]],Std[Code],Std[AA]),"-")</f>
        <v>#N/A</v>
      </c>
      <c r="S19" t="e">
        <f>IF(StandardResults[[#This Row],[Ind/Rel]]="Ind",_xlfn.XLOOKUP(StandardResults[[#This Row],[Code]],Std[Code],Std[A]),"-")</f>
        <v>#N/A</v>
      </c>
      <c r="T19" t="e">
        <f>IF(StandardResults[[#This Row],[Ind/Rel]]="Ind",_xlfn.XLOOKUP(StandardResults[[#This Row],[Code]],Std[Code],Std[B]),"-")</f>
        <v>#N/A</v>
      </c>
      <c r="U19" t="e">
        <f>IF(StandardResults[[#This Row],[Ind/Rel]]="Ind",_xlfn.XLOOKUP(StandardResults[[#This Row],[Code]],Std[Code],Std[AAs]),"-")</f>
        <v>#N/A</v>
      </c>
      <c r="V19" t="e">
        <f>IF(StandardResults[[#This Row],[Ind/Rel]]="Ind",_xlfn.XLOOKUP(StandardResults[[#This Row],[Code]],Std[Code],Std[As]),"-")</f>
        <v>#N/A</v>
      </c>
      <c r="W19" t="e">
        <f>IF(StandardResults[[#This Row],[Ind/Rel]]="Ind",_xlfn.XLOOKUP(StandardResults[[#This Row],[Code]],Std[Code],Std[Bs]),"-")</f>
        <v>#N/A</v>
      </c>
      <c r="X19" t="e">
        <f>IF(StandardResults[[#This Row],[Ind/Rel]]="Ind",_xlfn.XLOOKUP(StandardResults[[#This Row],[Code]],Std[Code],Std[EC]),"-")</f>
        <v>#N/A</v>
      </c>
      <c r="Y19" t="e">
        <f>IF(StandardResults[[#This Row],[Ind/Rel]]="Ind",_xlfn.XLOOKUP(StandardResults[[#This Row],[Code]],Std[Code],Std[Ecs]),"-")</f>
        <v>#N/A</v>
      </c>
      <c r="Z19">
        <f>COUNTIFS(StandardResults[Name],StandardResults[[#This Row],[Name]],StandardResults[Entry
Std],"B")+COUNTIFS(StandardResults[Name],StandardResults[[#This Row],[Name]],StandardResults[Entry
Std],"A")+COUNTIFS(StandardResults[Name],StandardResults[[#This Row],[Name]],StandardResults[Entry
Std],"AA")</f>
        <v>0</v>
      </c>
      <c r="AA19">
        <f>COUNTIFS(StandardResults[Name],StandardResults[[#This Row],[Name]],StandardResults[Entry
Std],"AA")</f>
        <v>0</v>
      </c>
    </row>
    <row r="20" spans="1:27" x14ac:dyDescent="0.25">
      <c r="A20">
        <f>TimeVR[[#This Row],[Club]]</f>
        <v>0</v>
      </c>
      <c r="B20" t="str">
        <f>IF(OR(RIGHT(TimeVR[[#This Row],[Event]],3)="M.R", RIGHT(TimeVR[[#This Row],[Event]],3)="F.R"),"Relay","Ind")</f>
        <v>Ind</v>
      </c>
      <c r="C20">
        <f>TimeVR[[#This Row],[gender]]</f>
        <v>0</v>
      </c>
      <c r="D20">
        <f>TimeVR[[#This Row],[Age]]</f>
        <v>0</v>
      </c>
      <c r="E20">
        <f>TimeVR[[#This Row],[name]]</f>
        <v>0</v>
      </c>
      <c r="F20">
        <f>TimeVR[[#This Row],[Event]]</f>
        <v>0</v>
      </c>
      <c r="G20" t="str">
        <f>IF(OR(StandardResults[[#This Row],[Entry]]="-",TimeVR[[#This Row],[validation]]="Validated"),"Y","N")</f>
        <v>N</v>
      </c>
      <c r="H20">
        <f>IF(OR(LEFT(TimeVR[[#This Row],[Times]],8)="00:00.00", LEFT(TimeVR[[#This Row],[Times]],2)="NT"),"-",TimeVR[[#This Row],[Times]])</f>
        <v>0</v>
      </c>
      <c r="I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 t="str">
        <f>IF(ISBLANK(TimeVR[[#This Row],[Best Time(S)]]),"-",TimeVR[[#This Row],[Best Time(S)]])</f>
        <v>-</v>
      </c>
      <c r="K20" t="str">
        <f>IF(StandardResults[[#This Row],[BT(SC)]]&lt;&gt;"-",IF(StandardResults[[#This Row],[BT(SC)]]&lt;=StandardResults[[#This Row],[AAs]],"AA",IF(StandardResults[[#This Row],[BT(SC)]]&lt;=StandardResults[[#This Row],[As]],"A",IF(StandardResults[[#This Row],[BT(SC)]]&lt;=StandardResults[[#This Row],[Bs]],"B","-"))),"")</f>
        <v/>
      </c>
      <c r="L20" t="str">
        <f>IF(ISBLANK(TimeVR[[#This Row],[Best Time(L)]]),"-",TimeVR[[#This Row],[Best Time(L)]])</f>
        <v>-</v>
      </c>
      <c r="M20" t="str">
        <f>IF(StandardResults[[#This Row],[BT(LC)]]&lt;&gt;"-",IF(StandardResults[[#This Row],[BT(LC)]]&lt;=StandardResults[[#This Row],[AA]],"AA",IF(StandardResults[[#This Row],[BT(LC)]]&lt;=StandardResults[[#This Row],[A]],"A",IF(StandardResults[[#This Row],[BT(LC)]]&lt;=StandardResults[[#This Row],[B]],"B","-"))),"")</f>
        <v/>
      </c>
      <c r="N20" s="14"/>
      <c r="O20" t="str">
        <f>IF(StandardResults[[#This Row],[BT(SC)]]&lt;&gt;"-",IF(StandardResults[[#This Row],[BT(SC)]]&lt;=StandardResults[[#This Row],[Ecs]],"EC","-"),"")</f>
        <v/>
      </c>
      <c r="Q20" t="str">
        <f>IF(StandardResults[[#This Row],[Ind/Rel]]="Ind",LEFT(StandardResults[[#This Row],[Gender]],1)&amp;MIN(MAX(StandardResults[[#This Row],[Age]],11),17)&amp;"-"&amp;StandardResults[[#This Row],[Event]],"")</f>
        <v>011-0</v>
      </c>
      <c r="R20" t="e">
        <f>IF(StandardResults[[#This Row],[Ind/Rel]]="Ind",_xlfn.XLOOKUP(StandardResults[[#This Row],[Code]],Std[Code],Std[AA]),"-")</f>
        <v>#N/A</v>
      </c>
      <c r="S20" t="e">
        <f>IF(StandardResults[[#This Row],[Ind/Rel]]="Ind",_xlfn.XLOOKUP(StandardResults[[#This Row],[Code]],Std[Code],Std[A]),"-")</f>
        <v>#N/A</v>
      </c>
      <c r="T20" t="e">
        <f>IF(StandardResults[[#This Row],[Ind/Rel]]="Ind",_xlfn.XLOOKUP(StandardResults[[#This Row],[Code]],Std[Code],Std[B]),"-")</f>
        <v>#N/A</v>
      </c>
      <c r="U20" t="e">
        <f>IF(StandardResults[[#This Row],[Ind/Rel]]="Ind",_xlfn.XLOOKUP(StandardResults[[#This Row],[Code]],Std[Code],Std[AAs]),"-")</f>
        <v>#N/A</v>
      </c>
      <c r="V20" t="e">
        <f>IF(StandardResults[[#This Row],[Ind/Rel]]="Ind",_xlfn.XLOOKUP(StandardResults[[#This Row],[Code]],Std[Code],Std[As]),"-")</f>
        <v>#N/A</v>
      </c>
      <c r="W20" t="e">
        <f>IF(StandardResults[[#This Row],[Ind/Rel]]="Ind",_xlfn.XLOOKUP(StandardResults[[#This Row],[Code]],Std[Code],Std[Bs]),"-")</f>
        <v>#N/A</v>
      </c>
      <c r="X20" t="e">
        <f>IF(StandardResults[[#This Row],[Ind/Rel]]="Ind",_xlfn.XLOOKUP(StandardResults[[#This Row],[Code]],Std[Code],Std[EC]),"-")</f>
        <v>#N/A</v>
      </c>
      <c r="Y20" t="e">
        <f>IF(StandardResults[[#This Row],[Ind/Rel]]="Ind",_xlfn.XLOOKUP(StandardResults[[#This Row],[Code]],Std[Code],Std[Ecs]),"-")</f>
        <v>#N/A</v>
      </c>
      <c r="Z20">
        <f>COUNTIFS(StandardResults[Name],StandardResults[[#This Row],[Name]],StandardResults[Entry
Std],"B")+COUNTIFS(StandardResults[Name],StandardResults[[#This Row],[Name]],StandardResults[Entry
Std],"A")+COUNTIFS(StandardResults[Name],StandardResults[[#This Row],[Name]],StandardResults[Entry
Std],"AA")</f>
        <v>0</v>
      </c>
      <c r="AA20">
        <f>COUNTIFS(StandardResults[Name],StandardResults[[#This Row],[Name]],StandardResults[Entry
Std],"AA")</f>
        <v>0</v>
      </c>
    </row>
    <row r="21" spans="1:27" x14ac:dyDescent="0.25">
      <c r="A21">
        <f>TimeVR[[#This Row],[Club]]</f>
        <v>0</v>
      </c>
      <c r="B21" t="str">
        <f>IF(OR(RIGHT(TimeVR[[#This Row],[Event]],3)="M.R", RIGHT(TimeVR[[#This Row],[Event]],3)="F.R"),"Relay","Ind")</f>
        <v>Ind</v>
      </c>
      <c r="C21">
        <f>TimeVR[[#This Row],[gender]]</f>
        <v>0</v>
      </c>
      <c r="D21">
        <f>TimeVR[[#This Row],[Age]]</f>
        <v>0</v>
      </c>
      <c r="E21">
        <f>TimeVR[[#This Row],[name]]</f>
        <v>0</v>
      </c>
      <c r="F21">
        <f>TimeVR[[#This Row],[Event]]</f>
        <v>0</v>
      </c>
      <c r="G21" t="str">
        <f>IF(OR(StandardResults[[#This Row],[Entry]]="-",TimeVR[[#This Row],[validation]]="Validated"),"Y","N")</f>
        <v>N</v>
      </c>
      <c r="H21">
        <f>IF(OR(LEFT(TimeVR[[#This Row],[Times]],8)="00:00.00", LEFT(TimeVR[[#This Row],[Times]],2)="NT"),"-",TimeVR[[#This Row],[Times]])</f>
        <v>0</v>
      </c>
      <c r="I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 t="str">
        <f>IF(ISBLANK(TimeVR[[#This Row],[Best Time(S)]]),"-",TimeVR[[#This Row],[Best Time(S)]])</f>
        <v>-</v>
      </c>
      <c r="K21" t="str">
        <f>IF(StandardResults[[#This Row],[BT(SC)]]&lt;&gt;"-",IF(StandardResults[[#This Row],[BT(SC)]]&lt;=StandardResults[[#This Row],[AAs]],"AA",IF(StandardResults[[#This Row],[BT(SC)]]&lt;=StandardResults[[#This Row],[As]],"A",IF(StandardResults[[#This Row],[BT(SC)]]&lt;=StandardResults[[#This Row],[Bs]],"B","-"))),"")</f>
        <v/>
      </c>
      <c r="L21" t="str">
        <f>IF(ISBLANK(TimeVR[[#This Row],[Best Time(L)]]),"-",TimeVR[[#This Row],[Best Time(L)]])</f>
        <v>-</v>
      </c>
      <c r="M21" t="str">
        <f>IF(StandardResults[[#This Row],[BT(LC)]]&lt;&gt;"-",IF(StandardResults[[#This Row],[BT(LC)]]&lt;=StandardResults[[#This Row],[AA]],"AA",IF(StandardResults[[#This Row],[BT(LC)]]&lt;=StandardResults[[#This Row],[A]],"A",IF(StandardResults[[#This Row],[BT(LC)]]&lt;=StandardResults[[#This Row],[B]],"B","-"))),"")</f>
        <v/>
      </c>
      <c r="N21" s="14"/>
      <c r="O21" t="str">
        <f>IF(StandardResults[[#This Row],[BT(SC)]]&lt;&gt;"-",IF(StandardResults[[#This Row],[BT(SC)]]&lt;=StandardResults[[#This Row],[Ecs]],"EC","-"),"")</f>
        <v/>
      </c>
      <c r="Q21" t="str">
        <f>IF(StandardResults[[#This Row],[Ind/Rel]]="Ind",LEFT(StandardResults[[#This Row],[Gender]],1)&amp;MIN(MAX(StandardResults[[#This Row],[Age]],11),17)&amp;"-"&amp;StandardResults[[#This Row],[Event]],"")</f>
        <v>011-0</v>
      </c>
      <c r="R21" t="e">
        <f>IF(StandardResults[[#This Row],[Ind/Rel]]="Ind",_xlfn.XLOOKUP(StandardResults[[#This Row],[Code]],Std[Code],Std[AA]),"-")</f>
        <v>#N/A</v>
      </c>
      <c r="S21" t="e">
        <f>IF(StandardResults[[#This Row],[Ind/Rel]]="Ind",_xlfn.XLOOKUP(StandardResults[[#This Row],[Code]],Std[Code],Std[A]),"-")</f>
        <v>#N/A</v>
      </c>
      <c r="T21" t="e">
        <f>IF(StandardResults[[#This Row],[Ind/Rel]]="Ind",_xlfn.XLOOKUP(StandardResults[[#This Row],[Code]],Std[Code],Std[B]),"-")</f>
        <v>#N/A</v>
      </c>
      <c r="U21" t="e">
        <f>IF(StandardResults[[#This Row],[Ind/Rel]]="Ind",_xlfn.XLOOKUP(StandardResults[[#This Row],[Code]],Std[Code],Std[AAs]),"-")</f>
        <v>#N/A</v>
      </c>
      <c r="V21" t="e">
        <f>IF(StandardResults[[#This Row],[Ind/Rel]]="Ind",_xlfn.XLOOKUP(StandardResults[[#This Row],[Code]],Std[Code],Std[As]),"-")</f>
        <v>#N/A</v>
      </c>
      <c r="W21" t="e">
        <f>IF(StandardResults[[#This Row],[Ind/Rel]]="Ind",_xlfn.XLOOKUP(StandardResults[[#This Row],[Code]],Std[Code],Std[Bs]),"-")</f>
        <v>#N/A</v>
      </c>
      <c r="X21" t="e">
        <f>IF(StandardResults[[#This Row],[Ind/Rel]]="Ind",_xlfn.XLOOKUP(StandardResults[[#This Row],[Code]],Std[Code],Std[EC]),"-")</f>
        <v>#N/A</v>
      </c>
      <c r="Y21" t="e">
        <f>IF(StandardResults[[#This Row],[Ind/Rel]]="Ind",_xlfn.XLOOKUP(StandardResults[[#This Row],[Code]],Std[Code],Std[Ecs]),"-")</f>
        <v>#N/A</v>
      </c>
      <c r="Z21">
        <f>COUNTIFS(StandardResults[Name],StandardResults[[#This Row],[Name]],StandardResults[Entry
Std],"B")+COUNTIFS(StandardResults[Name],StandardResults[[#This Row],[Name]],StandardResults[Entry
Std],"A")+COUNTIFS(StandardResults[Name],StandardResults[[#This Row],[Name]],StandardResults[Entry
Std],"AA")</f>
        <v>0</v>
      </c>
      <c r="AA21">
        <f>COUNTIFS(StandardResults[Name],StandardResults[[#This Row],[Name]],StandardResults[Entry
Std],"AA")</f>
        <v>0</v>
      </c>
    </row>
    <row r="22" spans="1:27" x14ac:dyDescent="0.25">
      <c r="A22">
        <f>TimeVR[[#This Row],[Club]]</f>
        <v>0</v>
      </c>
      <c r="B22" t="str">
        <f>IF(OR(RIGHT(TimeVR[[#This Row],[Event]],3)="M.R", RIGHT(TimeVR[[#This Row],[Event]],3)="F.R"),"Relay","Ind")</f>
        <v>Ind</v>
      </c>
      <c r="C22">
        <f>TimeVR[[#This Row],[gender]]</f>
        <v>0</v>
      </c>
      <c r="D22">
        <f>TimeVR[[#This Row],[Age]]</f>
        <v>0</v>
      </c>
      <c r="E22">
        <f>TimeVR[[#This Row],[name]]</f>
        <v>0</v>
      </c>
      <c r="F22">
        <f>TimeVR[[#This Row],[Event]]</f>
        <v>0</v>
      </c>
      <c r="G22" t="str">
        <f>IF(OR(StandardResults[[#This Row],[Entry]]="-",TimeVR[[#This Row],[validation]]="Validated"),"Y","N")</f>
        <v>N</v>
      </c>
      <c r="H22">
        <f>IF(OR(LEFT(TimeVR[[#This Row],[Times]],8)="00:00.00", LEFT(TimeVR[[#This Row],[Times]],2)="NT"),"-",TimeVR[[#This Row],[Times]])</f>
        <v>0</v>
      </c>
      <c r="I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 t="str">
        <f>IF(ISBLANK(TimeVR[[#This Row],[Best Time(S)]]),"-",TimeVR[[#This Row],[Best Time(S)]])</f>
        <v>-</v>
      </c>
      <c r="K22" t="str">
        <f>IF(StandardResults[[#This Row],[BT(SC)]]&lt;&gt;"-",IF(StandardResults[[#This Row],[BT(SC)]]&lt;=StandardResults[[#This Row],[AAs]],"AA",IF(StandardResults[[#This Row],[BT(SC)]]&lt;=StandardResults[[#This Row],[As]],"A",IF(StandardResults[[#This Row],[BT(SC)]]&lt;=StandardResults[[#This Row],[Bs]],"B","-"))),"")</f>
        <v/>
      </c>
      <c r="L22" t="str">
        <f>IF(ISBLANK(TimeVR[[#This Row],[Best Time(L)]]),"-",TimeVR[[#This Row],[Best Time(L)]])</f>
        <v>-</v>
      </c>
      <c r="M22" t="str">
        <f>IF(StandardResults[[#This Row],[BT(LC)]]&lt;&gt;"-",IF(StandardResults[[#This Row],[BT(LC)]]&lt;=StandardResults[[#This Row],[AA]],"AA",IF(StandardResults[[#This Row],[BT(LC)]]&lt;=StandardResults[[#This Row],[A]],"A",IF(StandardResults[[#This Row],[BT(LC)]]&lt;=StandardResults[[#This Row],[B]],"B","-"))),"")</f>
        <v/>
      </c>
      <c r="N22" s="14"/>
      <c r="O22" t="str">
        <f>IF(StandardResults[[#This Row],[BT(SC)]]&lt;&gt;"-",IF(StandardResults[[#This Row],[BT(SC)]]&lt;=StandardResults[[#This Row],[Ecs]],"EC","-"),"")</f>
        <v/>
      </c>
      <c r="Q22" t="str">
        <f>IF(StandardResults[[#This Row],[Ind/Rel]]="Ind",LEFT(StandardResults[[#This Row],[Gender]],1)&amp;MIN(MAX(StandardResults[[#This Row],[Age]],11),17)&amp;"-"&amp;StandardResults[[#This Row],[Event]],"")</f>
        <v>011-0</v>
      </c>
      <c r="R22" t="e">
        <f>IF(StandardResults[[#This Row],[Ind/Rel]]="Ind",_xlfn.XLOOKUP(StandardResults[[#This Row],[Code]],Std[Code],Std[AA]),"-")</f>
        <v>#N/A</v>
      </c>
      <c r="S22" t="e">
        <f>IF(StandardResults[[#This Row],[Ind/Rel]]="Ind",_xlfn.XLOOKUP(StandardResults[[#This Row],[Code]],Std[Code],Std[A]),"-")</f>
        <v>#N/A</v>
      </c>
      <c r="T22" t="e">
        <f>IF(StandardResults[[#This Row],[Ind/Rel]]="Ind",_xlfn.XLOOKUP(StandardResults[[#This Row],[Code]],Std[Code],Std[B]),"-")</f>
        <v>#N/A</v>
      </c>
      <c r="U22" t="e">
        <f>IF(StandardResults[[#This Row],[Ind/Rel]]="Ind",_xlfn.XLOOKUP(StandardResults[[#This Row],[Code]],Std[Code],Std[AAs]),"-")</f>
        <v>#N/A</v>
      </c>
      <c r="V22" t="e">
        <f>IF(StandardResults[[#This Row],[Ind/Rel]]="Ind",_xlfn.XLOOKUP(StandardResults[[#This Row],[Code]],Std[Code],Std[As]),"-")</f>
        <v>#N/A</v>
      </c>
      <c r="W22" t="e">
        <f>IF(StandardResults[[#This Row],[Ind/Rel]]="Ind",_xlfn.XLOOKUP(StandardResults[[#This Row],[Code]],Std[Code],Std[Bs]),"-")</f>
        <v>#N/A</v>
      </c>
      <c r="X22" t="e">
        <f>IF(StandardResults[[#This Row],[Ind/Rel]]="Ind",_xlfn.XLOOKUP(StandardResults[[#This Row],[Code]],Std[Code],Std[EC]),"-")</f>
        <v>#N/A</v>
      </c>
      <c r="Y22" t="e">
        <f>IF(StandardResults[[#This Row],[Ind/Rel]]="Ind",_xlfn.XLOOKUP(StandardResults[[#This Row],[Code]],Std[Code],Std[Ecs]),"-")</f>
        <v>#N/A</v>
      </c>
      <c r="Z22">
        <f>COUNTIFS(StandardResults[Name],StandardResults[[#This Row],[Name]],StandardResults[Entry
Std],"B")+COUNTIFS(StandardResults[Name],StandardResults[[#This Row],[Name]],StandardResults[Entry
Std],"A")+COUNTIFS(StandardResults[Name],StandardResults[[#This Row],[Name]],StandardResults[Entry
Std],"AA")</f>
        <v>0</v>
      </c>
      <c r="AA22">
        <f>COUNTIFS(StandardResults[Name],StandardResults[[#This Row],[Name]],StandardResults[Entry
Std],"AA")</f>
        <v>0</v>
      </c>
    </row>
    <row r="23" spans="1:27" x14ac:dyDescent="0.25">
      <c r="A23">
        <f>TimeVR[[#This Row],[Club]]</f>
        <v>0</v>
      </c>
      <c r="B23" t="str">
        <f>IF(OR(RIGHT(TimeVR[[#This Row],[Event]],3)="M.R", RIGHT(TimeVR[[#This Row],[Event]],3)="F.R"),"Relay","Ind")</f>
        <v>Ind</v>
      </c>
      <c r="C23">
        <f>TimeVR[[#This Row],[gender]]</f>
        <v>0</v>
      </c>
      <c r="D23">
        <f>TimeVR[[#This Row],[Age]]</f>
        <v>0</v>
      </c>
      <c r="E23">
        <f>TimeVR[[#This Row],[name]]</f>
        <v>0</v>
      </c>
      <c r="F23">
        <f>TimeVR[[#This Row],[Event]]</f>
        <v>0</v>
      </c>
      <c r="G23" t="str">
        <f>IF(OR(StandardResults[[#This Row],[Entry]]="-",TimeVR[[#This Row],[validation]]="Validated"),"Y","N")</f>
        <v>N</v>
      </c>
      <c r="H23">
        <f>IF(OR(LEFT(TimeVR[[#This Row],[Times]],8)="00:00.00", LEFT(TimeVR[[#This Row],[Times]],2)="NT"),"-",TimeVR[[#This Row],[Times]])</f>
        <v>0</v>
      </c>
      <c r="I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 t="str">
        <f>IF(ISBLANK(TimeVR[[#This Row],[Best Time(S)]]),"-",TimeVR[[#This Row],[Best Time(S)]])</f>
        <v>-</v>
      </c>
      <c r="K23" t="str">
        <f>IF(StandardResults[[#This Row],[BT(SC)]]&lt;&gt;"-",IF(StandardResults[[#This Row],[BT(SC)]]&lt;=StandardResults[[#This Row],[AAs]],"AA",IF(StandardResults[[#This Row],[BT(SC)]]&lt;=StandardResults[[#This Row],[As]],"A",IF(StandardResults[[#This Row],[BT(SC)]]&lt;=StandardResults[[#This Row],[Bs]],"B","-"))),"")</f>
        <v/>
      </c>
      <c r="L23" t="str">
        <f>IF(ISBLANK(TimeVR[[#This Row],[Best Time(L)]]),"-",TimeVR[[#This Row],[Best Time(L)]])</f>
        <v>-</v>
      </c>
      <c r="M23" t="str">
        <f>IF(StandardResults[[#This Row],[BT(LC)]]&lt;&gt;"-",IF(StandardResults[[#This Row],[BT(LC)]]&lt;=StandardResults[[#This Row],[AA]],"AA",IF(StandardResults[[#This Row],[BT(LC)]]&lt;=StandardResults[[#This Row],[A]],"A",IF(StandardResults[[#This Row],[BT(LC)]]&lt;=StandardResults[[#This Row],[B]],"B","-"))),"")</f>
        <v/>
      </c>
      <c r="N23" s="14"/>
      <c r="O23" t="str">
        <f>IF(StandardResults[[#This Row],[BT(SC)]]&lt;&gt;"-",IF(StandardResults[[#This Row],[BT(SC)]]&lt;=StandardResults[[#This Row],[Ecs]],"EC","-"),"")</f>
        <v/>
      </c>
      <c r="Q23" t="str">
        <f>IF(StandardResults[[#This Row],[Ind/Rel]]="Ind",LEFT(StandardResults[[#This Row],[Gender]],1)&amp;MIN(MAX(StandardResults[[#This Row],[Age]],11),17)&amp;"-"&amp;StandardResults[[#This Row],[Event]],"")</f>
        <v>011-0</v>
      </c>
      <c r="R23" t="e">
        <f>IF(StandardResults[[#This Row],[Ind/Rel]]="Ind",_xlfn.XLOOKUP(StandardResults[[#This Row],[Code]],Std[Code],Std[AA]),"-")</f>
        <v>#N/A</v>
      </c>
      <c r="S23" t="e">
        <f>IF(StandardResults[[#This Row],[Ind/Rel]]="Ind",_xlfn.XLOOKUP(StandardResults[[#This Row],[Code]],Std[Code],Std[A]),"-")</f>
        <v>#N/A</v>
      </c>
      <c r="T23" t="e">
        <f>IF(StandardResults[[#This Row],[Ind/Rel]]="Ind",_xlfn.XLOOKUP(StandardResults[[#This Row],[Code]],Std[Code],Std[B]),"-")</f>
        <v>#N/A</v>
      </c>
      <c r="U23" t="e">
        <f>IF(StandardResults[[#This Row],[Ind/Rel]]="Ind",_xlfn.XLOOKUP(StandardResults[[#This Row],[Code]],Std[Code],Std[AAs]),"-")</f>
        <v>#N/A</v>
      </c>
      <c r="V23" t="e">
        <f>IF(StandardResults[[#This Row],[Ind/Rel]]="Ind",_xlfn.XLOOKUP(StandardResults[[#This Row],[Code]],Std[Code],Std[As]),"-")</f>
        <v>#N/A</v>
      </c>
      <c r="W23" t="e">
        <f>IF(StandardResults[[#This Row],[Ind/Rel]]="Ind",_xlfn.XLOOKUP(StandardResults[[#This Row],[Code]],Std[Code],Std[Bs]),"-")</f>
        <v>#N/A</v>
      </c>
      <c r="X23" t="e">
        <f>IF(StandardResults[[#This Row],[Ind/Rel]]="Ind",_xlfn.XLOOKUP(StandardResults[[#This Row],[Code]],Std[Code],Std[EC]),"-")</f>
        <v>#N/A</v>
      </c>
      <c r="Y23" t="e">
        <f>IF(StandardResults[[#This Row],[Ind/Rel]]="Ind",_xlfn.XLOOKUP(StandardResults[[#This Row],[Code]],Std[Code],Std[Ecs]),"-")</f>
        <v>#N/A</v>
      </c>
      <c r="Z23">
        <f>COUNTIFS(StandardResults[Name],StandardResults[[#This Row],[Name]],StandardResults[Entry
Std],"B")+COUNTIFS(StandardResults[Name],StandardResults[[#This Row],[Name]],StandardResults[Entry
Std],"A")+COUNTIFS(StandardResults[Name],StandardResults[[#This Row],[Name]],StandardResults[Entry
Std],"AA")</f>
        <v>0</v>
      </c>
      <c r="AA23">
        <f>COUNTIFS(StandardResults[Name],StandardResults[[#This Row],[Name]],StandardResults[Entry
Std],"AA")</f>
        <v>0</v>
      </c>
    </row>
    <row r="24" spans="1:27" x14ac:dyDescent="0.25">
      <c r="A24">
        <f>TimeVR[[#This Row],[Club]]</f>
        <v>0</v>
      </c>
      <c r="B24" t="str">
        <f>IF(OR(RIGHT(TimeVR[[#This Row],[Event]],3)="M.R", RIGHT(TimeVR[[#This Row],[Event]],3)="F.R"),"Relay","Ind")</f>
        <v>Ind</v>
      </c>
      <c r="C24">
        <f>TimeVR[[#This Row],[gender]]</f>
        <v>0</v>
      </c>
      <c r="D24">
        <f>TimeVR[[#This Row],[Age]]</f>
        <v>0</v>
      </c>
      <c r="E24">
        <f>TimeVR[[#This Row],[name]]</f>
        <v>0</v>
      </c>
      <c r="F24">
        <f>TimeVR[[#This Row],[Event]]</f>
        <v>0</v>
      </c>
      <c r="G24" t="str">
        <f>IF(OR(StandardResults[[#This Row],[Entry]]="-",TimeVR[[#This Row],[validation]]="Validated"),"Y","N")</f>
        <v>N</v>
      </c>
      <c r="H24">
        <f>IF(OR(LEFT(TimeVR[[#This Row],[Times]],8)="00:00.00", LEFT(TimeVR[[#This Row],[Times]],2)="NT"),"-",TimeVR[[#This Row],[Times]])</f>
        <v>0</v>
      </c>
      <c r="I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 t="str">
        <f>IF(ISBLANK(TimeVR[[#This Row],[Best Time(S)]]),"-",TimeVR[[#This Row],[Best Time(S)]])</f>
        <v>-</v>
      </c>
      <c r="K24" t="str">
        <f>IF(StandardResults[[#This Row],[BT(SC)]]&lt;&gt;"-",IF(StandardResults[[#This Row],[BT(SC)]]&lt;=StandardResults[[#This Row],[AAs]],"AA",IF(StandardResults[[#This Row],[BT(SC)]]&lt;=StandardResults[[#This Row],[As]],"A",IF(StandardResults[[#This Row],[BT(SC)]]&lt;=StandardResults[[#This Row],[Bs]],"B","-"))),"")</f>
        <v/>
      </c>
      <c r="L24" t="str">
        <f>IF(ISBLANK(TimeVR[[#This Row],[Best Time(L)]]),"-",TimeVR[[#This Row],[Best Time(L)]])</f>
        <v>-</v>
      </c>
      <c r="M24" t="str">
        <f>IF(StandardResults[[#This Row],[BT(LC)]]&lt;&gt;"-",IF(StandardResults[[#This Row],[BT(LC)]]&lt;=StandardResults[[#This Row],[AA]],"AA",IF(StandardResults[[#This Row],[BT(LC)]]&lt;=StandardResults[[#This Row],[A]],"A",IF(StandardResults[[#This Row],[BT(LC)]]&lt;=StandardResults[[#This Row],[B]],"B","-"))),"")</f>
        <v/>
      </c>
      <c r="N24" s="14"/>
      <c r="O24" t="str">
        <f>IF(StandardResults[[#This Row],[BT(SC)]]&lt;&gt;"-",IF(StandardResults[[#This Row],[BT(SC)]]&lt;=StandardResults[[#This Row],[Ecs]],"EC","-"),"")</f>
        <v/>
      </c>
      <c r="Q24" t="str">
        <f>IF(StandardResults[[#This Row],[Ind/Rel]]="Ind",LEFT(StandardResults[[#This Row],[Gender]],1)&amp;MIN(MAX(StandardResults[[#This Row],[Age]],11),17)&amp;"-"&amp;StandardResults[[#This Row],[Event]],"")</f>
        <v>011-0</v>
      </c>
      <c r="R24" t="e">
        <f>IF(StandardResults[[#This Row],[Ind/Rel]]="Ind",_xlfn.XLOOKUP(StandardResults[[#This Row],[Code]],Std[Code],Std[AA]),"-")</f>
        <v>#N/A</v>
      </c>
      <c r="S24" t="e">
        <f>IF(StandardResults[[#This Row],[Ind/Rel]]="Ind",_xlfn.XLOOKUP(StandardResults[[#This Row],[Code]],Std[Code],Std[A]),"-")</f>
        <v>#N/A</v>
      </c>
      <c r="T24" t="e">
        <f>IF(StandardResults[[#This Row],[Ind/Rel]]="Ind",_xlfn.XLOOKUP(StandardResults[[#This Row],[Code]],Std[Code],Std[B]),"-")</f>
        <v>#N/A</v>
      </c>
      <c r="U24" t="e">
        <f>IF(StandardResults[[#This Row],[Ind/Rel]]="Ind",_xlfn.XLOOKUP(StandardResults[[#This Row],[Code]],Std[Code],Std[AAs]),"-")</f>
        <v>#N/A</v>
      </c>
      <c r="V24" t="e">
        <f>IF(StandardResults[[#This Row],[Ind/Rel]]="Ind",_xlfn.XLOOKUP(StandardResults[[#This Row],[Code]],Std[Code],Std[As]),"-")</f>
        <v>#N/A</v>
      </c>
      <c r="W24" t="e">
        <f>IF(StandardResults[[#This Row],[Ind/Rel]]="Ind",_xlfn.XLOOKUP(StandardResults[[#This Row],[Code]],Std[Code],Std[Bs]),"-")</f>
        <v>#N/A</v>
      </c>
      <c r="X24" t="e">
        <f>IF(StandardResults[[#This Row],[Ind/Rel]]="Ind",_xlfn.XLOOKUP(StandardResults[[#This Row],[Code]],Std[Code],Std[EC]),"-")</f>
        <v>#N/A</v>
      </c>
      <c r="Y24" t="e">
        <f>IF(StandardResults[[#This Row],[Ind/Rel]]="Ind",_xlfn.XLOOKUP(StandardResults[[#This Row],[Code]],Std[Code],Std[Ecs]),"-")</f>
        <v>#N/A</v>
      </c>
      <c r="Z24">
        <f>COUNTIFS(StandardResults[Name],StandardResults[[#This Row],[Name]],StandardResults[Entry
Std],"B")+COUNTIFS(StandardResults[Name],StandardResults[[#This Row],[Name]],StandardResults[Entry
Std],"A")+COUNTIFS(StandardResults[Name],StandardResults[[#This Row],[Name]],StandardResults[Entry
Std],"AA")</f>
        <v>0</v>
      </c>
      <c r="AA24">
        <f>COUNTIFS(StandardResults[Name],StandardResults[[#This Row],[Name]],StandardResults[Entry
Std],"AA")</f>
        <v>0</v>
      </c>
    </row>
    <row r="25" spans="1:27" x14ac:dyDescent="0.25">
      <c r="A25">
        <f>TimeVR[[#This Row],[Club]]</f>
        <v>0</v>
      </c>
      <c r="B25" t="str">
        <f>IF(OR(RIGHT(TimeVR[[#This Row],[Event]],3)="M.R", RIGHT(TimeVR[[#This Row],[Event]],3)="F.R"),"Relay","Ind")</f>
        <v>Ind</v>
      </c>
      <c r="C25">
        <f>TimeVR[[#This Row],[gender]]</f>
        <v>0</v>
      </c>
      <c r="D25">
        <f>TimeVR[[#This Row],[Age]]</f>
        <v>0</v>
      </c>
      <c r="E25">
        <f>TimeVR[[#This Row],[name]]</f>
        <v>0</v>
      </c>
      <c r="F25">
        <f>TimeVR[[#This Row],[Event]]</f>
        <v>0</v>
      </c>
      <c r="G25" t="str">
        <f>IF(OR(StandardResults[[#This Row],[Entry]]="-",TimeVR[[#This Row],[validation]]="Validated"),"Y","N")</f>
        <v>N</v>
      </c>
      <c r="H25">
        <f>IF(OR(LEFT(TimeVR[[#This Row],[Times]],8)="00:00.00", LEFT(TimeVR[[#This Row],[Times]],2)="NT"),"-",TimeVR[[#This Row],[Times]])</f>
        <v>0</v>
      </c>
      <c r="I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 t="str">
        <f>IF(ISBLANK(TimeVR[[#This Row],[Best Time(S)]]),"-",TimeVR[[#This Row],[Best Time(S)]])</f>
        <v>-</v>
      </c>
      <c r="K25" t="str">
        <f>IF(StandardResults[[#This Row],[BT(SC)]]&lt;&gt;"-",IF(StandardResults[[#This Row],[BT(SC)]]&lt;=StandardResults[[#This Row],[AAs]],"AA",IF(StandardResults[[#This Row],[BT(SC)]]&lt;=StandardResults[[#This Row],[As]],"A",IF(StandardResults[[#This Row],[BT(SC)]]&lt;=StandardResults[[#This Row],[Bs]],"B","-"))),"")</f>
        <v/>
      </c>
      <c r="L25" t="str">
        <f>IF(ISBLANK(TimeVR[[#This Row],[Best Time(L)]]),"-",TimeVR[[#This Row],[Best Time(L)]])</f>
        <v>-</v>
      </c>
      <c r="M25" t="str">
        <f>IF(StandardResults[[#This Row],[BT(LC)]]&lt;&gt;"-",IF(StandardResults[[#This Row],[BT(LC)]]&lt;=StandardResults[[#This Row],[AA]],"AA",IF(StandardResults[[#This Row],[BT(LC)]]&lt;=StandardResults[[#This Row],[A]],"A",IF(StandardResults[[#This Row],[BT(LC)]]&lt;=StandardResults[[#This Row],[B]],"B","-"))),"")</f>
        <v/>
      </c>
      <c r="N25" s="14"/>
      <c r="O25" t="str">
        <f>IF(StandardResults[[#This Row],[BT(SC)]]&lt;&gt;"-",IF(StandardResults[[#This Row],[BT(SC)]]&lt;=StandardResults[[#This Row],[Ecs]],"EC","-"),"")</f>
        <v/>
      </c>
      <c r="Q25" t="str">
        <f>IF(StandardResults[[#This Row],[Ind/Rel]]="Ind",LEFT(StandardResults[[#This Row],[Gender]],1)&amp;MIN(MAX(StandardResults[[#This Row],[Age]],11),17)&amp;"-"&amp;StandardResults[[#This Row],[Event]],"")</f>
        <v>011-0</v>
      </c>
      <c r="R25" t="e">
        <f>IF(StandardResults[[#This Row],[Ind/Rel]]="Ind",_xlfn.XLOOKUP(StandardResults[[#This Row],[Code]],Std[Code],Std[AA]),"-")</f>
        <v>#N/A</v>
      </c>
      <c r="S25" t="e">
        <f>IF(StandardResults[[#This Row],[Ind/Rel]]="Ind",_xlfn.XLOOKUP(StandardResults[[#This Row],[Code]],Std[Code],Std[A]),"-")</f>
        <v>#N/A</v>
      </c>
      <c r="T25" t="e">
        <f>IF(StandardResults[[#This Row],[Ind/Rel]]="Ind",_xlfn.XLOOKUP(StandardResults[[#This Row],[Code]],Std[Code],Std[B]),"-")</f>
        <v>#N/A</v>
      </c>
      <c r="U25" t="e">
        <f>IF(StandardResults[[#This Row],[Ind/Rel]]="Ind",_xlfn.XLOOKUP(StandardResults[[#This Row],[Code]],Std[Code],Std[AAs]),"-")</f>
        <v>#N/A</v>
      </c>
      <c r="V25" t="e">
        <f>IF(StandardResults[[#This Row],[Ind/Rel]]="Ind",_xlfn.XLOOKUP(StandardResults[[#This Row],[Code]],Std[Code],Std[As]),"-")</f>
        <v>#N/A</v>
      </c>
      <c r="W25" t="e">
        <f>IF(StandardResults[[#This Row],[Ind/Rel]]="Ind",_xlfn.XLOOKUP(StandardResults[[#This Row],[Code]],Std[Code],Std[Bs]),"-")</f>
        <v>#N/A</v>
      </c>
      <c r="X25" t="e">
        <f>IF(StandardResults[[#This Row],[Ind/Rel]]="Ind",_xlfn.XLOOKUP(StandardResults[[#This Row],[Code]],Std[Code],Std[EC]),"-")</f>
        <v>#N/A</v>
      </c>
      <c r="Y25" t="e">
        <f>IF(StandardResults[[#This Row],[Ind/Rel]]="Ind",_xlfn.XLOOKUP(StandardResults[[#This Row],[Code]],Std[Code],Std[Ecs]),"-")</f>
        <v>#N/A</v>
      </c>
      <c r="Z25">
        <f>COUNTIFS(StandardResults[Name],StandardResults[[#This Row],[Name]],StandardResults[Entry
Std],"B")+COUNTIFS(StandardResults[Name],StandardResults[[#This Row],[Name]],StandardResults[Entry
Std],"A")+COUNTIFS(StandardResults[Name],StandardResults[[#This Row],[Name]],StandardResults[Entry
Std],"AA")</f>
        <v>0</v>
      </c>
      <c r="AA25">
        <f>COUNTIFS(StandardResults[Name],StandardResults[[#This Row],[Name]],StandardResults[Entry
Std],"AA")</f>
        <v>0</v>
      </c>
    </row>
    <row r="26" spans="1:27" x14ac:dyDescent="0.25">
      <c r="A26">
        <f>TimeVR[[#This Row],[Club]]</f>
        <v>0</v>
      </c>
      <c r="B26" t="str">
        <f>IF(OR(RIGHT(TimeVR[[#This Row],[Event]],3)="M.R", RIGHT(TimeVR[[#This Row],[Event]],3)="F.R"),"Relay","Ind")</f>
        <v>Ind</v>
      </c>
      <c r="C26">
        <f>TimeVR[[#This Row],[gender]]</f>
        <v>0</v>
      </c>
      <c r="D26">
        <f>TimeVR[[#This Row],[Age]]</f>
        <v>0</v>
      </c>
      <c r="E26">
        <f>TimeVR[[#This Row],[name]]</f>
        <v>0</v>
      </c>
      <c r="F26">
        <f>TimeVR[[#This Row],[Event]]</f>
        <v>0</v>
      </c>
      <c r="G26" t="str">
        <f>IF(OR(StandardResults[[#This Row],[Entry]]="-",TimeVR[[#This Row],[validation]]="Validated"),"Y","N")</f>
        <v>N</v>
      </c>
      <c r="H26">
        <f>IF(OR(LEFT(TimeVR[[#This Row],[Times]],8)="00:00.00", LEFT(TimeVR[[#This Row],[Times]],2)="NT"),"-",TimeVR[[#This Row],[Times]])</f>
        <v>0</v>
      </c>
      <c r="I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 t="str">
        <f>IF(ISBLANK(TimeVR[[#This Row],[Best Time(S)]]),"-",TimeVR[[#This Row],[Best Time(S)]])</f>
        <v>-</v>
      </c>
      <c r="K26" t="str">
        <f>IF(StandardResults[[#This Row],[BT(SC)]]&lt;&gt;"-",IF(StandardResults[[#This Row],[BT(SC)]]&lt;=StandardResults[[#This Row],[AAs]],"AA",IF(StandardResults[[#This Row],[BT(SC)]]&lt;=StandardResults[[#This Row],[As]],"A",IF(StandardResults[[#This Row],[BT(SC)]]&lt;=StandardResults[[#This Row],[Bs]],"B","-"))),"")</f>
        <v/>
      </c>
      <c r="L26" t="str">
        <f>IF(ISBLANK(TimeVR[[#This Row],[Best Time(L)]]),"-",TimeVR[[#This Row],[Best Time(L)]])</f>
        <v>-</v>
      </c>
      <c r="M26" t="str">
        <f>IF(StandardResults[[#This Row],[BT(LC)]]&lt;&gt;"-",IF(StandardResults[[#This Row],[BT(LC)]]&lt;=StandardResults[[#This Row],[AA]],"AA",IF(StandardResults[[#This Row],[BT(LC)]]&lt;=StandardResults[[#This Row],[A]],"A",IF(StandardResults[[#This Row],[BT(LC)]]&lt;=StandardResults[[#This Row],[B]],"B","-"))),"")</f>
        <v/>
      </c>
      <c r="N26" s="14"/>
      <c r="O26" t="str">
        <f>IF(StandardResults[[#This Row],[BT(SC)]]&lt;&gt;"-",IF(StandardResults[[#This Row],[BT(SC)]]&lt;=StandardResults[[#This Row],[Ecs]],"EC","-"),"")</f>
        <v/>
      </c>
      <c r="Q26" t="str">
        <f>IF(StandardResults[[#This Row],[Ind/Rel]]="Ind",LEFT(StandardResults[[#This Row],[Gender]],1)&amp;MIN(MAX(StandardResults[[#This Row],[Age]],11),17)&amp;"-"&amp;StandardResults[[#This Row],[Event]],"")</f>
        <v>011-0</v>
      </c>
      <c r="R26" t="e">
        <f>IF(StandardResults[[#This Row],[Ind/Rel]]="Ind",_xlfn.XLOOKUP(StandardResults[[#This Row],[Code]],Std[Code],Std[AA]),"-")</f>
        <v>#N/A</v>
      </c>
      <c r="S26" t="e">
        <f>IF(StandardResults[[#This Row],[Ind/Rel]]="Ind",_xlfn.XLOOKUP(StandardResults[[#This Row],[Code]],Std[Code],Std[A]),"-")</f>
        <v>#N/A</v>
      </c>
      <c r="T26" t="e">
        <f>IF(StandardResults[[#This Row],[Ind/Rel]]="Ind",_xlfn.XLOOKUP(StandardResults[[#This Row],[Code]],Std[Code],Std[B]),"-")</f>
        <v>#N/A</v>
      </c>
      <c r="U26" t="e">
        <f>IF(StandardResults[[#This Row],[Ind/Rel]]="Ind",_xlfn.XLOOKUP(StandardResults[[#This Row],[Code]],Std[Code],Std[AAs]),"-")</f>
        <v>#N/A</v>
      </c>
      <c r="V26" t="e">
        <f>IF(StandardResults[[#This Row],[Ind/Rel]]="Ind",_xlfn.XLOOKUP(StandardResults[[#This Row],[Code]],Std[Code],Std[As]),"-")</f>
        <v>#N/A</v>
      </c>
      <c r="W26" t="e">
        <f>IF(StandardResults[[#This Row],[Ind/Rel]]="Ind",_xlfn.XLOOKUP(StandardResults[[#This Row],[Code]],Std[Code],Std[Bs]),"-")</f>
        <v>#N/A</v>
      </c>
      <c r="X26" t="e">
        <f>IF(StandardResults[[#This Row],[Ind/Rel]]="Ind",_xlfn.XLOOKUP(StandardResults[[#This Row],[Code]],Std[Code],Std[EC]),"-")</f>
        <v>#N/A</v>
      </c>
      <c r="Y26" t="e">
        <f>IF(StandardResults[[#This Row],[Ind/Rel]]="Ind",_xlfn.XLOOKUP(StandardResults[[#This Row],[Code]],Std[Code],Std[Ecs]),"-")</f>
        <v>#N/A</v>
      </c>
      <c r="Z26">
        <f>COUNTIFS(StandardResults[Name],StandardResults[[#This Row],[Name]],StandardResults[Entry
Std],"B")+COUNTIFS(StandardResults[Name],StandardResults[[#This Row],[Name]],StandardResults[Entry
Std],"A")+COUNTIFS(StandardResults[Name],StandardResults[[#This Row],[Name]],StandardResults[Entry
Std],"AA")</f>
        <v>0</v>
      </c>
      <c r="AA26">
        <f>COUNTIFS(StandardResults[Name],StandardResults[[#This Row],[Name]],StandardResults[Entry
Std],"AA")</f>
        <v>0</v>
      </c>
    </row>
    <row r="27" spans="1:27" x14ac:dyDescent="0.25">
      <c r="A27">
        <f>TimeVR[[#This Row],[Club]]</f>
        <v>0</v>
      </c>
      <c r="B27" t="str">
        <f>IF(OR(RIGHT(TimeVR[[#This Row],[Event]],3)="M.R", RIGHT(TimeVR[[#This Row],[Event]],3)="F.R"),"Relay","Ind")</f>
        <v>Ind</v>
      </c>
      <c r="C27">
        <f>TimeVR[[#This Row],[gender]]</f>
        <v>0</v>
      </c>
      <c r="D27">
        <f>TimeVR[[#This Row],[Age]]</f>
        <v>0</v>
      </c>
      <c r="E27">
        <f>TimeVR[[#This Row],[name]]</f>
        <v>0</v>
      </c>
      <c r="F27">
        <f>TimeVR[[#This Row],[Event]]</f>
        <v>0</v>
      </c>
      <c r="G27" t="str">
        <f>IF(OR(StandardResults[[#This Row],[Entry]]="-",TimeVR[[#This Row],[validation]]="Validated"),"Y","N")</f>
        <v>N</v>
      </c>
      <c r="H27">
        <f>IF(OR(LEFT(TimeVR[[#This Row],[Times]],8)="00:00.00", LEFT(TimeVR[[#This Row],[Times]],2)="NT"),"-",TimeVR[[#This Row],[Times]])</f>
        <v>0</v>
      </c>
      <c r="I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 t="str">
        <f>IF(ISBLANK(TimeVR[[#This Row],[Best Time(S)]]),"-",TimeVR[[#This Row],[Best Time(S)]])</f>
        <v>-</v>
      </c>
      <c r="K27" t="str">
        <f>IF(StandardResults[[#This Row],[BT(SC)]]&lt;&gt;"-",IF(StandardResults[[#This Row],[BT(SC)]]&lt;=StandardResults[[#This Row],[AAs]],"AA",IF(StandardResults[[#This Row],[BT(SC)]]&lt;=StandardResults[[#This Row],[As]],"A",IF(StandardResults[[#This Row],[BT(SC)]]&lt;=StandardResults[[#This Row],[Bs]],"B","-"))),"")</f>
        <v/>
      </c>
      <c r="L27" t="str">
        <f>IF(ISBLANK(TimeVR[[#This Row],[Best Time(L)]]),"-",TimeVR[[#This Row],[Best Time(L)]])</f>
        <v>-</v>
      </c>
      <c r="M27" t="str">
        <f>IF(StandardResults[[#This Row],[BT(LC)]]&lt;&gt;"-",IF(StandardResults[[#This Row],[BT(LC)]]&lt;=StandardResults[[#This Row],[AA]],"AA",IF(StandardResults[[#This Row],[BT(LC)]]&lt;=StandardResults[[#This Row],[A]],"A",IF(StandardResults[[#This Row],[BT(LC)]]&lt;=StandardResults[[#This Row],[B]],"B","-"))),"")</f>
        <v/>
      </c>
      <c r="N27" s="14"/>
      <c r="O27" t="str">
        <f>IF(StandardResults[[#This Row],[BT(SC)]]&lt;&gt;"-",IF(StandardResults[[#This Row],[BT(SC)]]&lt;=StandardResults[[#This Row],[Ecs]],"EC","-"),"")</f>
        <v/>
      </c>
      <c r="Q27" t="str">
        <f>IF(StandardResults[[#This Row],[Ind/Rel]]="Ind",LEFT(StandardResults[[#This Row],[Gender]],1)&amp;MIN(MAX(StandardResults[[#This Row],[Age]],11),17)&amp;"-"&amp;StandardResults[[#This Row],[Event]],"")</f>
        <v>011-0</v>
      </c>
      <c r="R27" t="e">
        <f>IF(StandardResults[[#This Row],[Ind/Rel]]="Ind",_xlfn.XLOOKUP(StandardResults[[#This Row],[Code]],Std[Code],Std[AA]),"-")</f>
        <v>#N/A</v>
      </c>
      <c r="S27" t="e">
        <f>IF(StandardResults[[#This Row],[Ind/Rel]]="Ind",_xlfn.XLOOKUP(StandardResults[[#This Row],[Code]],Std[Code],Std[A]),"-")</f>
        <v>#N/A</v>
      </c>
      <c r="T27" t="e">
        <f>IF(StandardResults[[#This Row],[Ind/Rel]]="Ind",_xlfn.XLOOKUP(StandardResults[[#This Row],[Code]],Std[Code],Std[B]),"-")</f>
        <v>#N/A</v>
      </c>
      <c r="U27" t="e">
        <f>IF(StandardResults[[#This Row],[Ind/Rel]]="Ind",_xlfn.XLOOKUP(StandardResults[[#This Row],[Code]],Std[Code],Std[AAs]),"-")</f>
        <v>#N/A</v>
      </c>
      <c r="V27" t="e">
        <f>IF(StandardResults[[#This Row],[Ind/Rel]]="Ind",_xlfn.XLOOKUP(StandardResults[[#This Row],[Code]],Std[Code],Std[As]),"-")</f>
        <v>#N/A</v>
      </c>
      <c r="W27" t="e">
        <f>IF(StandardResults[[#This Row],[Ind/Rel]]="Ind",_xlfn.XLOOKUP(StandardResults[[#This Row],[Code]],Std[Code],Std[Bs]),"-")</f>
        <v>#N/A</v>
      </c>
      <c r="X27" t="e">
        <f>IF(StandardResults[[#This Row],[Ind/Rel]]="Ind",_xlfn.XLOOKUP(StandardResults[[#This Row],[Code]],Std[Code],Std[EC]),"-")</f>
        <v>#N/A</v>
      </c>
      <c r="Y27" t="e">
        <f>IF(StandardResults[[#This Row],[Ind/Rel]]="Ind",_xlfn.XLOOKUP(StandardResults[[#This Row],[Code]],Std[Code],Std[Ecs]),"-")</f>
        <v>#N/A</v>
      </c>
      <c r="Z27">
        <f>COUNTIFS(StandardResults[Name],StandardResults[[#This Row],[Name]],StandardResults[Entry
Std],"B")+COUNTIFS(StandardResults[Name],StandardResults[[#This Row],[Name]],StandardResults[Entry
Std],"A")+COUNTIFS(StandardResults[Name],StandardResults[[#This Row],[Name]],StandardResults[Entry
Std],"AA")</f>
        <v>0</v>
      </c>
      <c r="AA27">
        <f>COUNTIFS(StandardResults[Name],StandardResults[[#This Row],[Name]],StandardResults[Entry
Std],"AA")</f>
        <v>0</v>
      </c>
    </row>
    <row r="28" spans="1:27" x14ac:dyDescent="0.25">
      <c r="A28">
        <f>TimeVR[[#This Row],[Club]]</f>
        <v>0</v>
      </c>
      <c r="B28" t="str">
        <f>IF(OR(RIGHT(TimeVR[[#This Row],[Event]],3)="M.R", RIGHT(TimeVR[[#This Row],[Event]],3)="F.R"),"Relay","Ind")</f>
        <v>Ind</v>
      </c>
      <c r="C28">
        <f>TimeVR[[#This Row],[gender]]</f>
        <v>0</v>
      </c>
      <c r="D28">
        <f>TimeVR[[#This Row],[Age]]</f>
        <v>0</v>
      </c>
      <c r="E28">
        <f>TimeVR[[#This Row],[name]]</f>
        <v>0</v>
      </c>
      <c r="F28">
        <f>TimeVR[[#This Row],[Event]]</f>
        <v>0</v>
      </c>
      <c r="G28" t="str">
        <f>IF(OR(StandardResults[[#This Row],[Entry]]="-",TimeVR[[#This Row],[validation]]="Validated"),"Y","N")</f>
        <v>N</v>
      </c>
      <c r="H28">
        <f>IF(OR(LEFT(TimeVR[[#This Row],[Times]],8)="00:00.00", LEFT(TimeVR[[#This Row],[Times]],2)="NT"),"-",TimeVR[[#This Row],[Times]])</f>
        <v>0</v>
      </c>
      <c r="I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 t="str">
        <f>IF(ISBLANK(TimeVR[[#This Row],[Best Time(S)]]),"-",TimeVR[[#This Row],[Best Time(S)]])</f>
        <v>-</v>
      </c>
      <c r="K28" t="str">
        <f>IF(StandardResults[[#This Row],[BT(SC)]]&lt;&gt;"-",IF(StandardResults[[#This Row],[BT(SC)]]&lt;=StandardResults[[#This Row],[AAs]],"AA",IF(StandardResults[[#This Row],[BT(SC)]]&lt;=StandardResults[[#This Row],[As]],"A",IF(StandardResults[[#This Row],[BT(SC)]]&lt;=StandardResults[[#This Row],[Bs]],"B","-"))),"")</f>
        <v/>
      </c>
      <c r="L28" t="str">
        <f>IF(ISBLANK(TimeVR[[#This Row],[Best Time(L)]]),"-",TimeVR[[#This Row],[Best Time(L)]])</f>
        <v>-</v>
      </c>
      <c r="M28" t="str">
        <f>IF(StandardResults[[#This Row],[BT(LC)]]&lt;&gt;"-",IF(StandardResults[[#This Row],[BT(LC)]]&lt;=StandardResults[[#This Row],[AA]],"AA",IF(StandardResults[[#This Row],[BT(LC)]]&lt;=StandardResults[[#This Row],[A]],"A",IF(StandardResults[[#This Row],[BT(LC)]]&lt;=StandardResults[[#This Row],[B]],"B","-"))),"")</f>
        <v/>
      </c>
      <c r="N28" s="14"/>
      <c r="O28" t="str">
        <f>IF(StandardResults[[#This Row],[BT(SC)]]&lt;&gt;"-",IF(StandardResults[[#This Row],[BT(SC)]]&lt;=StandardResults[[#This Row],[Ecs]],"EC","-"),"")</f>
        <v/>
      </c>
      <c r="Q28" t="str">
        <f>IF(StandardResults[[#This Row],[Ind/Rel]]="Ind",LEFT(StandardResults[[#This Row],[Gender]],1)&amp;MIN(MAX(StandardResults[[#This Row],[Age]],11),17)&amp;"-"&amp;StandardResults[[#This Row],[Event]],"")</f>
        <v>011-0</v>
      </c>
      <c r="R28" t="e">
        <f>IF(StandardResults[[#This Row],[Ind/Rel]]="Ind",_xlfn.XLOOKUP(StandardResults[[#This Row],[Code]],Std[Code],Std[AA]),"-")</f>
        <v>#N/A</v>
      </c>
      <c r="S28" t="e">
        <f>IF(StandardResults[[#This Row],[Ind/Rel]]="Ind",_xlfn.XLOOKUP(StandardResults[[#This Row],[Code]],Std[Code],Std[A]),"-")</f>
        <v>#N/A</v>
      </c>
      <c r="T28" t="e">
        <f>IF(StandardResults[[#This Row],[Ind/Rel]]="Ind",_xlfn.XLOOKUP(StandardResults[[#This Row],[Code]],Std[Code],Std[B]),"-")</f>
        <v>#N/A</v>
      </c>
      <c r="U28" t="e">
        <f>IF(StandardResults[[#This Row],[Ind/Rel]]="Ind",_xlfn.XLOOKUP(StandardResults[[#This Row],[Code]],Std[Code],Std[AAs]),"-")</f>
        <v>#N/A</v>
      </c>
      <c r="V28" t="e">
        <f>IF(StandardResults[[#This Row],[Ind/Rel]]="Ind",_xlfn.XLOOKUP(StandardResults[[#This Row],[Code]],Std[Code],Std[As]),"-")</f>
        <v>#N/A</v>
      </c>
      <c r="W28" t="e">
        <f>IF(StandardResults[[#This Row],[Ind/Rel]]="Ind",_xlfn.XLOOKUP(StandardResults[[#This Row],[Code]],Std[Code],Std[Bs]),"-")</f>
        <v>#N/A</v>
      </c>
      <c r="X28" t="e">
        <f>IF(StandardResults[[#This Row],[Ind/Rel]]="Ind",_xlfn.XLOOKUP(StandardResults[[#This Row],[Code]],Std[Code],Std[EC]),"-")</f>
        <v>#N/A</v>
      </c>
      <c r="Y28" t="e">
        <f>IF(StandardResults[[#This Row],[Ind/Rel]]="Ind",_xlfn.XLOOKUP(StandardResults[[#This Row],[Code]],Std[Code],Std[Ecs]),"-")</f>
        <v>#N/A</v>
      </c>
      <c r="Z28">
        <f>COUNTIFS(StandardResults[Name],StandardResults[[#This Row],[Name]],StandardResults[Entry
Std],"B")+COUNTIFS(StandardResults[Name],StandardResults[[#This Row],[Name]],StandardResults[Entry
Std],"A")+COUNTIFS(StandardResults[Name],StandardResults[[#This Row],[Name]],StandardResults[Entry
Std],"AA")</f>
        <v>0</v>
      </c>
      <c r="AA28">
        <f>COUNTIFS(StandardResults[Name],StandardResults[[#This Row],[Name]],StandardResults[Entry
Std],"AA")</f>
        <v>0</v>
      </c>
    </row>
    <row r="29" spans="1:27" x14ac:dyDescent="0.25">
      <c r="A29">
        <f>TimeVR[[#This Row],[Club]]</f>
        <v>0</v>
      </c>
      <c r="B29" t="str">
        <f>IF(OR(RIGHT(TimeVR[[#This Row],[Event]],3)="M.R", RIGHT(TimeVR[[#This Row],[Event]],3)="F.R"),"Relay","Ind")</f>
        <v>Ind</v>
      </c>
      <c r="C29">
        <f>TimeVR[[#This Row],[gender]]</f>
        <v>0</v>
      </c>
      <c r="D29">
        <f>TimeVR[[#This Row],[Age]]</f>
        <v>0</v>
      </c>
      <c r="E29">
        <f>TimeVR[[#This Row],[name]]</f>
        <v>0</v>
      </c>
      <c r="F29">
        <f>TimeVR[[#This Row],[Event]]</f>
        <v>0</v>
      </c>
      <c r="G29" t="str">
        <f>IF(OR(StandardResults[[#This Row],[Entry]]="-",TimeVR[[#This Row],[validation]]="Validated"),"Y","N")</f>
        <v>N</v>
      </c>
      <c r="H29">
        <f>IF(OR(LEFT(TimeVR[[#This Row],[Times]],8)="00:00.00", LEFT(TimeVR[[#This Row],[Times]],2)="NT"),"-",TimeVR[[#This Row],[Times]])</f>
        <v>0</v>
      </c>
      <c r="I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 t="str">
        <f>IF(ISBLANK(TimeVR[[#This Row],[Best Time(S)]]),"-",TimeVR[[#This Row],[Best Time(S)]])</f>
        <v>-</v>
      </c>
      <c r="K29" t="str">
        <f>IF(StandardResults[[#This Row],[BT(SC)]]&lt;&gt;"-",IF(StandardResults[[#This Row],[BT(SC)]]&lt;=StandardResults[[#This Row],[AAs]],"AA",IF(StandardResults[[#This Row],[BT(SC)]]&lt;=StandardResults[[#This Row],[As]],"A",IF(StandardResults[[#This Row],[BT(SC)]]&lt;=StandardResults[[#This Row],[Bs]],"B","-"))),"")</f>
        <v/>
      </c>
      <c r="L29" t="str">
        <f>IF(ISBLANK(TimeVR[[#This Row],[Best Time(L)]]),"-",TimeVR[[#This Row],[Best Time(L)]])</f>
        <v>-</v>
      </c>
      <c r="M29" t="str">
        <f>IF(StandardResults[[#This Row],[BT(LC)]]&lt;&gt;"-",IF(StandardResults[[#This Row],[BT(LC)]]&lt;=StandardResults[[#This Row],[AA]],"AA",IF(StandardResults[[#This Row],[BT(LC)]]&lt;=StandardResults[[#This Row],[A]],"A",IF(StandardResults[[#This Row],[BT(LC)]]&lt;=StandardResults[[#This Row],[B]],"B","-"))),"")</f>
        <v/>
      </c>
      <c r="N29" s="14"/>
      <c r="O29" t="str">
        <f>IF(StandardResults[[#This Row],[BT(SC)]]&lt;&gt;"-",IF(StandardResults[[#This Row],[BT(SC)]]&lt;=StandardResults[[#This Row],[Ecs]],"EC","-"),"")</f>
        <v/>
      </c>
      <c r="Q29" t="str">
        <f>IF(StandardResults[[#This Row],[Ind/Rel]]="Ind",LEFT(StandardResults[[#This Row],[Gender]],1)&amp;MIN(MAX(StandardResults[[#This Row],[Age]],11),17)&amp;"-"&amp;StandardResults[[#This Row],[Event]],"")</f>
        <v>011-0</v>
      </c>
      <c r="R29" t="e">
        <f>IF(StandardResults[[#This Row],[Ind/Rel]]="Ind",_xlfn.XLOOKUP(StandardResults[[#This Row],[Code]],Std[Code],Std[AA]),"-")</f>
        <v>#N/A</v>
      </c>
      <c r="S29" t="e">
        <f>IF(StandardResults[[#This Row],[Ind/Rel]]="Ind",_xlfn.XLOOKUP(StandardResults[[#This Row],[Code]],Std[Code],Std[A]),"-")</f>
        <v>#N/A</v>
      </c>
      <c r="T29" t="e">
        <f>IF(StandardResults[[#This Row],[Ind/Rel]]="Ind",_xlfn.XLOOKUP(StandardResults[[#This Row],[Code]],Std[Code],Std[B]),"-")</f>
        <v>#N/A</v>
      </c>
      <c r="U29" t="e">
        <f>IF(StandardResults[[#This Row],[Ind/Rel]]="Ind",_xlfn.XLOOKUP(StandardResults[[#This Row],[Code]],Std[Code],Std[AAs]),"-")</f>
        <v>#N/A</v>
      </c>
      <c r="V29" t="e">
        <f>IF(StandardResults[[#This Row],[Ind/Rel]]="Ind",_xlfn.XLOOKUP(StandardResults[[#This Row],[Code]],Std[Code],Std[As]),"-")</f>
        <v>#N/A</v>
      </c>
      <c r="W29" t="e">
        <f>IF(StandardResults[[#This Row],[Ind/Rel]]="Ind",_xlfn.XLOOKUP(StandardResults[[#This Row],[Code]],Std[Code],Std[Bs]),"-")</f>
        <v>#N/A</v>
      </c>
      <c r="X29" t="e">
        <f>IF(StandardResults[[#This Row],[Ind/Rel]]="Ind",_xlfn.XLOOKUP(StandardResults[[#This Row],[Code]],Std[Code],Std[EC]),"-")</f>
        <v>#N/A</v>
      </c>
      <c r="Y29" t="e">
        <f>IF(StandardResults[[#This Row],[Ind/Rel]]="Ind",_xlfn.XLOOKUP(StandardResults[[#This Row],[Code]],Std[Code],Std[Ecs]),"-")</f>
        <v>#N/A</v>
      </c>
      <c r="Z29">
        <f>COUNTIFS(StandardResults[Name],StandardResults[[#This Row],[Name]],StandardResults[Entry
Std],"B")+COUNTIFS(StandardResults[Name],StandardResults[[#This Row],[Name]],StandardResults[Entry
Std],"A")+COUNTIFS(StandardResults[Name],StandardResults[[#This Row],[Name]],StandardResults[Entry
Std],"AA")</f>
        <v>0</v>
      </c>
      <c r="AA29">
        <f>COUNTIFS(StandardResults[Name],StandardResults[[#This Row],[Name]],StandardResults[Entry
Std],"AA")</f>
        <v>0</v>
      </c>
    </row>
    <row r="30" spans="1:27" x14ac:dyDescent="0.25">
      <c r="A30">
        <f>TimeVR[[#This Row],[Club]]</f>
        <v>0</v>
      </c>
      <c r="B30" t="str">
        <f>IF(OR(RIGHT(TimeVR[[#This Row],[Event]],3)="M.R", RIGHT(TimeVR[[#This Row],[Event]],3)="F.R"),"Relay","Ind")</f>
        <v>Ind</v>
      </c>
      <c r="C30">
        <f>TimeVR[[#This Row],[gender]]</f>
        <v>0</v>
      </c>
      <c r="D30">
        <f>TimeVR[[#This Row],[Age]]</f>
        <v>0</v>
      </c>
      <c r="E30">
        <f>TimeVR[[#This Row],[name]]</f>
        <v>0</v>
      </c>
      <c r="F30">
        <f>TimeVR[[#This Row],[Event]]</f>
        <v>0</v>
      </c>
      <c r="G30" t="str">
        <f>IF(OR(StandardResults[[#This Row],[Entry]]="-",TimeVR[[#This Row],[validation]]="Validated"),"Y","N")</f>
        <v>N</v>
      </c>
      <c r="H30">
        <f>IF(OR(LEFT(TimeVR[[#This Row],[Times]],8)="00:00.00", LEFT(TimeVR[[#This Row],[Times]],2)="NT"),"-",TimeVR[[#This Row],[Times]])</f>
        <v>0</v>
      </c>
      <c r="I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 t="str">
        <f>IF(ISBLANK(TimeVR[[#This Row],[Best Time(S)]]),"-",TimeVR[[#This Row],[Best Time(S)]])</f>
        <v>-</v>
      </c>
      <c r="K30" t="str">
        <f>IF(StandardResults[[#This Row],[BT(SC)]]&lt;&gt;"-",IF(StandardResults[[#This Row],[BT(SC)]]&lt;=StandardResults[[#This Row],[AAs]],"AA",IF(StandardResults[[#This Row],[BT(SC)]]&lt;=StandardResults[[#This Row],[As]],"A",IF(StandardResults[[#This Row],[BT(SC)]]&lt;=StandardResults[[#This Row],[Bs]],"B","-"))),"")</f>
        <v/>
      </c>
      <c r="L30" t="str">
        <f>IF(ISBLANK(TimeVR[[#This Row],[Best Time(L)]]),"-",TimeVR[[#This Row],[Best Time(L)]])</f>
        <v>-</v>
      </c>
      <c r="M30" t="str">
        <f>IF(StandardResults[[#This Row],[BT(LC)]]&lt;&gt;"-",IF(StandardResults[[#This Row],[BT(LC)]]&lt;=StandardResults[[#This Row],[AA]],"AA",IF(StandardResults[[#This Row],[BT(LC)]]&lt;=StandardResults[[#This Row],[A]],"A",IF(StandardResults[[#This Row],[BT(LC)]]&lt;=StandardResults[[#This Row],[B]],"B","-"))),"")</f>
        <v/>
      </c>
      <c r="N30" s="14"/>
      <c r="O30" t="str">
        <f>IF(StandardResults[[#This Row],[BT(SC)]]&lt;&gt;"-",IF(StandardResults[[#This Row],[BT(SC)]]&lt;=StandardResults[[#This Row],[Ecs]],"EC","-"),"")</f>
        <v/>
      </c>
      <c r="Q30" t="str">
        <f>IF(StandardResults[[#This Row],[Ind/Rel]]="Ind",LEFT(StandardResults[[#This Row],[Gender]],1)&amp;MIN(MAX(StandardResults[[#This Row],[Age]],11),17)&amp;"-"&amp;StandardResults[[#This Row],[Event]],"")</f>
        <v>011-0</v>
      </c>
      <c r="R30" t="e">
        <f>IF(StandardResults[[#This Row],[Ind/Rel]]="Ind",_xlfn.XLOOKUP(StandardResults[[#This Row],[Code]],Std[Code],Std[AA]),"-")</f>
        <v>#N/A</v>
      </c>
      <c r="S30" t="e">
        <f>IF(StandardResults[[#This Row],[Ind/Rel]]="Ind",_xlfn.XLOOKUP(StandardResults[[#This Row],[Code]],Std[Code],Std[A]),"-")</f>
        <v>#N/A</v>
      </c>
      <c r="T30" t="e">
        <f>IF(StandardResults[[#This Row],[Ind/Rel]]="Ind",_xlfn.XLOOKUP(StandardResults[[#This Row],[Code]],Std[Code],Std[B]),"-")</f>
        <v>#N/A</v>
      </c>
      <c r="U30" t="e">
        <f>IF(StandardResults[[#This Row],[Ind/Rel]]="Ind",_xlfn.XLOOKUP(StandardResults[[#This Row],[Code]],Std[Code],Std[AAs]),"-")</f>
        <v>#N/A</v>
      </c>
      <c r="V30" t="e">
        <f>IF(StandardResults[[#This Row],[Ind/Rel]]="Ind",_xlfn.XLOOKUP(StandardResults[[#This Row],[Code]],Std[Code],Std[As]),"-")</f>
        <v>#N/A</v>
      </c>
      <c r="W30" t="e">
        <f>IF(StandardResults[[#This Row],[Ind/Rel]]="Ind",_xlfn.XLOOKUP(StandardResults[[#This Row],[Code]],Std[Code],Std[Bs]),"-")</f>
        <v>#N/A</v>
      </c>
      <c r="X30" t="e">
        <f>IF(StandardResults[[#This Row],[Ind/Rel]]="Ind",_xlfn.XLOOKUP(StandardResults[[#This Row],[Code]],Std[Code],Std[EC]),"-")</f>
        <v>#N/A</v>
      </c>
      <c r="Y30" t="e">
        <f>IF(StandardResults[[#This Row],[Ind/Rel]]="Ind",_xlfn.XLOOKUP(StandardResults[[#This Row],[Code]],Std[Code],Std[Ecs]),"-")</f>
        <v>#N/A</v>
      </c>
      <c r="Z30">
        <f>COUNTIFS(StandardResults[Name],StandardResults[[#This Row],[Name]],StandardResults[Entry
Std],"B")+COUNTIFS(StandardResults[Name],StandardResults[[#This Row],[Name]],StandardResults[Entry
Std],"A")+COUNTIFS(StandardResults[Name],StandardResults[[#This Row],[Name]],StandardResults[Entry
Std],"AA")</f>
        <v>0</v>
      </c>
      <c r="AA30">
        <f>COUNTIFS(StandardResults[Name],StandardResults[[#This Row],[Name]],StandardResults[Entry
Std],"AA")</f>
        <v>0</v>
      </c>
    </row>
    <row r="31" spans="1:27" x14ac:dyDescent="0.25">
      <c r="A31">
        <f>TimeVR[[#This Row],[Club]]</f>
        <v>0</v>
      </c>
      <c r="B31" t="str">
        <f>IF(OR(RIGHT(TimeVR[[#This Row],[Event]],3)="M.R", RIGHT(TimeVR[[#This Row],[Event]],3)="F.R"),"Relay","Ind")</f>
        <v>Ind</v>
      </c>
      <c r="C31">
        <f>TimeVR[[#This Row],[gender]]</f>
        <v>0</v>
      </c>
      <c r="D31">
        <f>TimeVR[[#This Row],[Age]]</f>
        <v>0</v>
      </c>
      <c r="E31">
        <f>TimeVR[[#This Row],[name]]</f>
        <v>0</v>
      </c>
      <c r="F31">
        <f>TimeVR[[#This Row],[Event]]</f>
        <v>0</v>
      </c>
      <c r="G31" t="str">
        <f>IF(OR(StandardResults[[#This Row],[Entry]]="-",TimeVR[[#This Row],[validation]]="Validated"),"Y","N")</f>
        <v>N</v>
      </c>
      <c r="H31">
        <f>IF(OR(LEFT(TimeVR[[#This Row],[Times]],8)="00:00.00", LEFT(TimeVR[[#This Row],[Times]],2)="NT"),"-",TimeVR[[#This Row],[Times]])</f>
        <v>0</v>
      </c>
      <c r="I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 t="str">
        <f>IF(ISBLANK(TimeVR[[#This Row],[Best Time(S)]]),"-",TimeVR[[#This Row],[Best Time(S)]])</f>
        <v>-</v>
      </c>
      <c r="K31" t="str">
        <f>IF(StandardResults[[#This Row],[BT(SC)]]&lt;&gt;"-",IF(StandardResults[[#This Row],[BT(SC)]]&lt;=StandardResults[[#This Row],[AAs]],"AA",IF(StandardResults[[#This Row],[BT(SC)]]&lt;=StandardResults[[#This Row],[As]],"A",IF(StandardResults[[#This Row],[BT(SC)]]&lt;=StandardResults[[#This Row],[Bs]],"B","-"))),"")</f>
        <v/>
      </c>
      <c r="L31" t="str">
        <f>IF(ISBLANK(TimeVR[[#This Row],[Best Time(L)]]),"-",TimeVR[[#This Row],[Best Time(L)]])</f>
        <v>-</v>
      </c>
      <c r="M31" t="str">
        <f>IF(StandardResults[[#This Row],[BT(LC)]]&lt;&gt;"-",IF(StandardResults[[#This Row],[BT(LC)]]&lt;=StandardResults[[#This Row],[AA]],"AA",IF(StandardResults[[#This Row],[BT(LC)]]&lt;=StandardResults[[#This Row],[A]],"A",IF(StandardResults[[#This Row],[BT(LC)]]&lt;=StandardResults[[#This Row],[B]],"B","-"))),"")</f>
        <v/>
      </c>
      <c r="N31" s="14"/>
      <c r="O31" t="str">
        <f>IF(StandardResults[[#This Row],[BT(SC)]]&lt;&gt;"-",IF(StandardResults[[#This Row],[BT(SC)]]&lt;=StandardResults[[#This Row],[Ecs]],"EC","-"),"")</f>
        <v/>
      </c>
      <c r="Q31" t="str">
        <f>IF(StandardResults[[#This Row],[Ind/Rel]]="Ind",LEFT(StandardResults[[#This Row],[Gender]],1)&amp;MIN(MAX(StandardResults[[#This Row],[Age]],11),17)&amp;"-"&amp;StandardResults[[#This Row],[Event]],"")</f>
        <v>011-0</v>
      </c>
      <c r="R31" t="e">
        <f>IF(StandardResults[[#This Row],[Ind/Rel]]="Ind",_xlfn.XLOOKUP(StandardResults[[#This Row],[Code]],Std[Code],Std[AA]),"-")</f>
        <v>#N/A</v>
      </c>
      <c r="S31" t="e">
        <f>IF(StandardResults[[#This Row],[Ind/Rel]]="Ind",_xlfn.XLOOKUP(StandardResults[[#This Row],[Code]],Std[Code],Std[A]),"-")</f>
        <v>#N/A</v>
      </c>
      <c r="T31" t="e">
        <f>IF(StandardResults[[#This Row],[Ind/Rel]]="Ind",_xlfn.XLOOKUP(StandardResults[[#This Row],[Code]],Std[Code],Std[B]),"-")</f>
        <v>#N/A</v>
      </c>
      <c r="U31" t="e">
        <f>IF(StandardResults[[#This Row],[Ind/Rel]]="Ind",_xlfn.XLOOKUP(StandardResults[[#This Row],[Code]],Std[Code],Std[AAs]),"-")</f>
        <v>#N/A</v>
      </c>
      <c r="V31" t="e">
        <f>IF(StandardResults[[#This Row],[Ind/Rel]]="Ind",_xlfn.XLOOKUP(StandardResults[[#This Row],[Code]],Std[Code],Std[As]),"-")</f>
        <v>#N/A</v>
      </c>
      <c r="W31" t="e">
        <f>IF(StandardResults[[#This Row],[Ind/Rel]]="Ind",_xlfn.XLOOKUP(StandardResults[[#This Row],[Code]],Std[Code],Std[Bs]),"-")</f>
        <v>#N/A</v>
      </c>
      <c r="X31" t="e">
        <f>IF(StandardResults[[#This Row],[Ind/Rel]]="Ind",_xlfn.XLOOKUP(StandardResults[[#This Row],[Code]],Std[Code],Std[EC]),"-")</f>
        <v>#N/A</v>
      </c>
      <c r="Y31" t="e">
        <f>IF(StandardResults[[#This Row],[Ind/Rel]]="Ind",_xlfn.XLOOKUP(StandardResults[[#This Row],[Code]],Std[Code],Std[Ecs]),"-")</f>
        <v>#N/A</v>
      </c>
      <c r="Z31">
        <f>COUNTIFS(StandardResults[Name],StandardResults[[#This Row],[Name]],StandardResults[Entry
Std],"B")+COUNTIFS(StandardResults[Name],StandardResults[[#This Row],[Name]],StandardResults[Entry
Std],"A")+COUNTIFS(StandardResults[Name],StandardResults[[#This Row],[Name]],StandardResults[Entry
Std],"AA")</f>
        <v>0</v>
      </c>
      <c r="AA31">
        <f>COUNTIFS(StandardResults[Name],StandardResults[[#This Row],[Name]],StandardResults[Entry
Std],"AA")</f>
        <v>0</v>
      </c>
    </row>
    <row r="32" spans="1:27" x14ac:dyDescent="0.25">
      <c r="A32">
        <f>TimeVR[[#This Row],[Club]]</f>
        <v>0</v>
      </c>
      <c r="B32" t="str">
        <f>IF(OR(RIGHT(TimeVR[[#This Row],[Event]],3)="M.R", RIGHT(TimeVR[[#This Row],[Event]],3)="F.R"),"Relay","Ind")</f>
        <v>Ind</v>
      </c>
      <c r="C32">
        <f>TimeVR[[#This Row],[gender]]</f>
        <v>0</v>
      </c>
      <c r="D32">
        <f>TimeVR[[#This Row],[Age]]</f>
        <v>0</v>
      </c>
      <c r="E32">
        <f>TimeVR[[#This Row],[name]]</f>
        <v>0</v>
      </c>
      <c r="F32">
        <f>TimeVR[[#This Row],[Event]]</f>
        <v>0</v>
      </c>
      <c r="G32" t="str">
        <f>IF(OR(StandardResults[[#This Row],[Entry]]="-",TimeVR[[#This Row],[validation]]="Validated"),"Y","N")</f>
        <v>N</v>
      </c>
      <c r="H32">
        <f>IF(OR(LEFT(TimeVR[[#This Row],[Times]],8)="00:00.00", LEFT(TimeVR[[#This Row],[Times]],2)="NT"),"-",TimeVR[[#This Row],[Times]])</f>
        <v>0</v>
      </c>
      <c r="I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 t="str">
        <f>IF(ISBLANK(TimeVR[[#This Row],[Best Time(S)]]),"-",TimeVR[[#This Row],[Best Time(S)]])</f>
        <v>-</v>
      </c>
      <c r="K32" t="str">
        <f>IF(StandardResults[[#This Row],[BT(SC)]]&lt;&gt;"-",IF(StandardResults[[#This Row],[BT(SC)]]&lt;=StandardResults[[#This Row],[AAs]],"AA",IF(StandardResults[[#This Row],[BT(SC)]]&lt;=StandardResults[[#This Row],[As]],"A",IF(StandardResults[[#This Row],[BT(SC)]]&lt;=StandardResults[[#This Row],[Bs]],"B","-"))),"")</f>
        <v/>
      </c>
      <c r="L32" t="str">
        <f>IF(ISBLANK(TimeVR[[#This Row],[Best Time(L)]]),"-",TimeVR[[#This Row],[Best Time(L)]])</f>
        <v>-</v>
      </c>
      <c r="M32" t="str">
        <f>IF(StandardResults[[#This Row],[BT(LC)]]&lt;&gt;"-",IF(StandardResults[[#This Row],[BT(LC)]]&lt;=StandardResults[[#This Row],[AA]],"AA",IF(StandardResults[[#This Row],[BT(LC)]]&lt;=StandardResults[[#This Row],[A]],"A",IF(StandardResults[[#This Row],[BT(LC)]]&lt;=StandardResults[[#This Row],[B]],"B","-"))),"")</f>
        <v/>
      </c>
      <c r="N32" s="14"/>
      <c r="O32" t="str">
        <f>IF(StandardResults[[#This Row],[BT(SC)]]&lt;&gt;"-",IF(StandardResults[[#This Row],[BT(SC)]]&lt;=StandardResults[[#This Row],[Ecs]],"EC","-"),"")</f>
        <v/>
      </c>
      <c r="Q32" t="str">
        <f>IF(StandardResults[[#This Row],[Ind/Rel]]="Ind",LEFT(StandardResults[[#This Row],[Gender]],1)&amp;MIN(MAX(StandardResults[[#This Row],[Age]],11),17)&amp;"-"&amp;StandardResults[[#This Row],[Event]],"")</f>
        <v>011-0</v>
      </c>
      <c r="R32" t="e">
        <f>IF(StandardResults[[#This Row],[Ind/Rel]]="Ind",_xlfn.XLOOKUP(StandardResults[[#This Row],[Code]],Std[Code],Std[AA]),"-")</f>
        <v>#N/A</v>
      </c>
      <c r="S32" t="e">
        <f>IF(StandardResults[[#This Row],[Ind/Rel]]="Ind",_xlfn.XLOOKUP(StandardResults[[#This Row],[Code]],Std[Code],Std[A]),"-")</f>
        <v>#N/A</v>
      </c>
      <c r="T32" t="e">
        <f>IF(StandardResults[[#This Row],[Ind/Rel]]="Ind",_xlfn.XLOOKUP(StandardResults[[#This Row],[Code]],Std[Code],Std[B]),"-")</f>
        <v>#N/A</v>
      </c>
      <c r="U32" t="e">
        <f>IF(StandardResults[[#This Row],[Ind/Rel]]="Ind",_xlfn.XLOOKUP(StandardResults[[#This Row],[Code]],Std[Code],Std[AAs]),"-")</f>
        <v>#N/A</v>
      </c>
      <c r="V32" t="e">
        <f>IF(StandardResults[[#This Row],[Ind/Rel]]="Ind",_xlfn.XLOOKUP(StandardResults[[#This Row],[Code]],Std[Code],Std[As]),"-")</f>
        <v>#N/A</v>
      </c>
      <c r="W32" t="e">
        <f>IF(StandardResults[[#This Row],[Ind/Rel]]="Ind",_xlfn.XLOOKUP(StandardResults[[#This Row],[Code]],Std[Code],Std[Bs]),"-")</f>
        <v>#N/A</v>
      </c>
      <c r="X32" t="e">
        <f>IF(StandardResults[[#This Row],[Ind/Rel]]="Ind",_xlfn.XLOOKUP(StandardResults[[#This Row],[Code]],Std[Code],Std[EC]),"-")</f>
        <v>#N/A</v>
      </c>
      <c r="Y32" t="e">
        <f>IF(StandardResults[[#This Row],[Ind/Rel]]="Ind",_xlfn.XLOOKUP(StandardResults[[#This Row],[Code]],Std[Code],Std[Ecs]),"-")</f>
        <v>#N/A</v>
      </c>
      <c r="Z32">
        <f>COUNTIFS(StandardResults[Name],StandardResults[[#This Row],[Name]],StandardResults[Entry
Std],"B")+COUNTIFS(StandardResults[Name],StandardResults[[#This Row],[Name]],StandardResults[Entry
Std],"A")+COUNTIFS(StandardResults[Name],StandardResults[[#This Row],[Name]],StandardResults[Entry
Std],"AA")</f>
        <v>0</v>
      </c>
      <c r="AA32">
        <f>COUNTIFS(StandardResults[Name],StandardResults[[#This Row],[Name]],StandardResults[Entry
Std],"AA")</f>
        <v>0</v>
      </c>
    </row>
    <row r="33" spans="1:27" x14ac:dyDescent="0.25">
      <c r="A33">
        <f>TimeVR[[#This Row],[Club]]</f>
        <v>0</v>
      </c>
      <c r="B33" t="str">
        <f>IF(OR(RIGHT(TimeVR[[#This Row],[Event]],3)="M.R", RIGHT(TimeVR[[#This Row],[Event]],3)="F.R"),"Relay","Ind")</f>
        <v>Ind</v>
      </c>
      <c r="C33">
        <f>TimeVR[[#This Row],[gender]]</f>
        <v>0</v>
      </c>
      <c r="D33">
        <f>TimeVR[[#This Row],[Age]]</f>
        <v>0</v>
      </c>
      <c r="E33">
        <f>TimeVR[[#This Row],[name]]</f>
        <v>0</v>
      </c>
      <c r="F33">
        <f>TimeVR[[#This Row],[Event]]</f>
        <v>0</v>
      </c>
      <c r="G33" t="str">
        <f>IF(OR(StandardResults[[#This Row],[Entry]]="-",TimeVR[[#This Row],[validation]]="Validated"),"Y","N")</f>
        <v>N</v>
      </c>
      <c r="H33">
        <f>IF(OR(LEFT(TimeVR[[#This Row],[Times]],8)="00:00.00", LEFT(TimeVR[[#This Row],[Times]],2)="NT"),"-",TimeVR[[#This Row],[Times]])</f>
        <v>0</v>
      </c>
      <c r="I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 t="str">
        <f>IF(ISBLANK(TimeVR[[#This Row],[Best Time(S)]]),"-",TimeVR[[#This Row],[Best Time(S)]])</f>
        <v>-</v>
      </c>
      <c r="K33" t="str">
        <f>IF(StandardResults[[#This Row],[BT(SC)]]&lt;&gt;"-",IF(StandardResults[[#This Row],[BT(SC)]]&lt;=StandardResults[[#This Row],[AAs]],"AA",IF(StandardResults[[#This Row],[BT(SC)]]&lt;=StandardResults[[#This Row],[As]],"A",IF(StandardResults[[#This Row],[BT(SC)]]&lt;=StandardResults[[#This Row],[Bs]],"B","-"))),"")</f>
        <v/>
      </c>
      <c r="L33" t="str">
        <f>IF(ISBLANK(TimeVR[[#This Row],[Best Time(L)]]),"-",TimeVR[[#This Row],[Best Time(L)]])</f>
        <v>-</v>
      </c>
      <c r="M33" t="str">
        <f>IF(StandardResults[[#This Row],[BT(LC)]]&lt;&gt;"-",IF(StandardResults[[#This Row],[BT(LC)]]&lt;=StandardResults[[#This Row],[AA]],"AA",IF(StandardResults[[#This Row],[BT(LC)]]&lt;=StandardResults[[#This Row],[A]],"A",IF(StandardResults[[#This Row],[BT(LC)]]&lt;=StandardResults[[#This Row],[B]],"B","-"))),"")</f>
        <v/>
      </c>
      <c r="N33" s="14"/>
      <c r="O33" t="str">
        <f>IF(StandardResults[[#This Row],[BT(SC)]]&lt;&gt;"-",IF(StandardResults[[#This Row],[BT(SC)]]&lt;=StandardResults[[#This Row],[Ecs]],"EC","-"),"")</f>
        <v/>
      </c>
      <c r="Q33" t="str">
        <f>IF(StandardResults[[#This Row],[Ind/Rel]]="Ind",LEFT(StandardResults[[#This Row],[Gender]],1)&amp;MIN(MAX(StandardResults[[#This Row],[Age]],11),17)&amp;"-"&amp;StandardResults[[#This Row],[Event]],"")</f>
        <v>011-0</v>
      </c>
      <c r="R33" t="e">
        <f>IF(StandardResults[[#This Row],[Ind/Rel]]="Ind",_xlfn.XLOOKUP(StandardResults[[#This Row],[Code]],Std[Code],Std[AA]),"-")</f>
        <v>#N/A</v>
      </c>
      <c r="S33" t="e">
        <f>IF(StandardResults[[#This Row],[Ind/Rel]]="Ind",_xlfn.XLOOKUP(StandardResults[[#This Row],[Code]],Std[Code],Std[A]),"-")</f>
        <v>#N/A</v>
      </c>
      <c r="T33" t="e">
        <f>IF(StandardResults[[#This Row],[Ind/Rel]]="Ind",_xlfn.XLOOKUP(StandardResults[[#This Row],[Code]],Std[Code],Std[B]),"-")</f>
        <v>#N/A</v>
      </c>
      <c r="U33" t="e">
        <f>IF(StandardResults[[#This Row],[Ind/Rel]]="Ind",_xlfn.XLOOKUP(StandardResults[[#This Row],[Code]],Std[Code],Std[AAs]),"-")</f>
        <v>#N/A</v>
      </c>
      <c r="V33" t="e">
        <f>IF(StandardResults[[#This Row],[Ind/Rel]]="Ind",_xlfn.XLOOKUP(StandardResults[[#This Row],[Code]],Std[Code],Std[As]),"-")</f>
        <v>#N/A</v>
      </c>
      <c r="W33" t="e">
        <f>IF(StandardResults[[#This Row],[Ind/Rel]]="Ind",_xlfn.XLOOKUP(StandardResults[[#This Row],[Code]],Std[Code],Std[Bs]),"-")</f>
        <v>#N/A</v>
      </c>
      <c r="X33" t="e">
        <f>IF(StandardResults[[#This Row],[Ind/Rel]]="Ind",_xlfn.XLOOKUP(StandardResults[[#This Row],[Code]],Std[Code],Std[EC]),"-")</f>
        <v>#N/A</v>
      </c>
      <c r="Y33" t="e">
        <f>IF(StandardResults[[#This Row],[Ind/Rel]]="Ind",_xlfn.XLOOKUP(StandardResults[[#This Row],[Code]],Std[Code],Std[Ecs]),"-")</f>
        <v>#N/A</v>
      </c>
      <c r="Z33">
        <f>COUNTIFS(StandardResults[Name],StandardResults[[#This Row],[Name]],StandardResults[Entry
Std],"B")+COUNTIFS(StandardResults[Name],StandardResults[[#This Row],[Name]],StandardResults[Entry
Std],"A")+COUNTIFS(StandardResults[Name],StandardResults[[#This Row],[Name]],StandardResults[Entry
Std],"AA")</f>
        <v>0</v>
      </c>
      <c r="AA33">
        <f>COUNTIFS(StandardResults[Name],StandardResults[[#This Row],[Name]],StandardResults[Entry
Std],"AA")</f>
        <v>0</v>
      </c>
    </row>
    <row r="34" spans="1:27" x14ac:dyDescent="0.25">
      <c r="A34">
        <f>TimeVR[[#This Row],[Club]]</f>
        <v>0</v>
      </c>
      <c r="B34" t="str">
        <f>IF(OR(RIGHT(TimeVR[[#This Row],[Event]],3)="M.R", RIGHT(TimeVR[[#This Row],[Event]],3)="F.R"),"Relay","Ind")</f>
        <v>Ind</v>
      </c>
      <c r="C34">
        <f>TimeVR[[#This Row],[gender]]</f>
        <v>0</v>
      </c>
      <c r="D34">
        <f>TimeVR[[#This Row],[Age]]</f>
        <v>0</v>
      </c>
      <c r="E34">
        <f>TimeVR[[#This Row],[name]]</f>
        <v>0</v>
      </c>
      <c r="F34">
        <f>TimeVR[[#This Row],[Event]]</f>
        <v>0</v>
      </c>
      <c r="G34" t="str">
        <f>IF(OR(StandardResults[[#This Row],[Entry]]="-",TimeVR[[#This Row],[validation]]="Validated"),"Y","N")</f>
        <v>N</v>
      </c>
      <c r="H34">
        <f>IF(OR(LEFT(TimeVR[[#This Row],[Times]],8)="00:00.00", LEFT(TimeVR[[#This Row],[Times]],2)="NT"),"-",TimeVR[[#This Row],[Times]])</f>
        <v>0</v>
      </c>
      <c r="I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 t="str">
        <f>IF(ISBLANK(TimeVR[[#This Row],[Best Time(S)]]),"-",TimeVR[[#This Row],[Best Time(S)]])</f>
        <v>-</v>
      </c>
      <c r="K34" t="str">
        <f>IF(StandardResults[[#This Row],[BT(SC)]]&lt;&gt;"-",IF(StandardResults[[#This Row],[BT(SC)]]&lt;=StandardResults[[#This Row],[AAs]],"AA",IF(StandardResults[[#This Row],[BT(SC)]]&lt;=StandardResults[[#This Row],[As]],"A",IF(StandardResults[[#This Row],[BT(SC)]]&lt;=StandardResults[[#This Row],[Bs]],"B","-"))),"")</f>
        <v/>
      </c>
      <c r="L34" t="str">
        <f>IF(ISBLANK(TimeVR[[#This Row],[Best Time(L)]]),"-",TimeVR[[#This Row],[Best Time(L)]])</f>
        <v>-</v>
      </c>
      <c r="M34" t="str">
        <f>IF(StandardResults[[#This Row],[BT(LC)]]&lt;&gt;"-",IF(StandardResults[[#This Row],[BT(LC)]]&lt;=StandardResults[[#This Row],[AA]],"AA",IF(StandardResults[[#This Row],[BT(LC)]]&lt;=StandardResults[[#This Row],[A]],"A",IF(StandardResults[[#This Row],[BT(LC)]]&lt;=StandardResults[[#This Row],[B]],"B","-"))),"")</f>
        <v/>
      </c>
      <c r="N34" s="14"/>
      <c r="O34" t="str">
        <f>IF(StandardResults[[#This Row],[BT(SC)]]&lt;&gt;"-",IF(StandardResults[[#This Row],[BT(SC)]]&lt;=StandardResults[[#This Row],[Ecs]],"EC","-"),"")</f>
        <v/>
      </c>
      <c r="Q34" t="str">
        <f>IF(StandardResults[[#This Row],[Ind/Rel]]="Ind",LEFT(StandardResults[[#This Row],[Gender]],1)&amp;MIN(MAX(StandardResults[[#This Row],[Age]],11),17)&amp;"-"&amp;StandardResults[[#This Row],[Event]],"")</f>
        <v>011-0</v>
      </c>
      <c r="R34" t="e">
        <f>IF(StandardResults[[#This Row],[Ind/Rel]]="Ind",_xlfn.XLOOKUP(StandardResults[[#This Row],[Code]],Std[Code],Std[AA]),"-")</f>
        <v>#N/A</v>
      </c>
      <c r="S34" t="e">
        <f>IF(StandardResults[[#This Row],[Ind/Rel]]="Ind",_xlfn.XLOOKUP(StandardResults[[#This Row],[Code]],Std[Code],Std[A]),"-")</f>
        <v>#N/A</v>
      </c>
      <c r="T34" t="e">
        <f>IF(StandardResults[[#This Row],[Ind/Rel]]="Ind",_xlfn.XLOOKUP(StandardResults[[#This Row],[Code]],Std[Code],Std[B]),"-")</f>
        <v>#N/A</v>
      </c>
      <c r="U34" t="e">
        <f>IF(StandardResults[[#This Row],[Ind/Rel]]="Ind",_xlfn.XLOOKUP(StandardResults[[#This Row],[Code]],Std[Code],Std[AAs]),"-")</f>
        <v>#N/A</v>
      </c>
      <c r="V34" t="e">
        <f>IF(StandardResults[[#This Row],[Ind/Rel]]="Ind",_xlfn.XLOOKUP(StandardResults[[#This Row],[Code]],Std[Code],Std[As]),"-")</f>
        <v>#N/A</v>
      </c>
      <c r="W34" t="e">
        <f>IF(StandardResults[[#This Row],[Ind/Rel]]="Ind",_xlfn.XLOOKUP(StandardResults[[#This Row],[Code]],Std[Code],Std[Bs]),"-")</f>
        <v>#N/A</v>
      </c>
      <c r="X34" t="e">
        <f>IF(StandardResults[[#This Row],[Ind/Rel]]="Ind",_xlfn.XLOOKUP(StandardResults[[#This Row],[Code]],Std[Code],Std[EC]),"-")</f>
        <v>#N/A</v>
      </c>
      <c r="Y34" t="e">
        <f>IF(StandardResults[[#This Row],[Ind/Rel]]="Ind",_xlfn.XLOOKUP(StandardResults[[#This Row],[Code]],Std[Code],Std[Ecs]),"-")</f>
        <v>#N/A</v>
      </c>
      <c r="Z34">
        <f>COUNTIFS(StandardResults[Name],StandardResults[[#This Row],[Name]],StandardResults[Entry
Std],"B")+COUNTIFS(StandardResults[Name],StandardResults[[#This Row],[Name]],StandardResults[Entry
Std],"A")+COUNTIFS(StandardResults[Name],StandardResults[[#This Row],[Name]],StandardResults[Entry
Std],"AA")</f>
        <v>0</v>
      </c>
      <c r="AA34">
        <f>COUNTIFS(StandardResults[Name],StandardResults[[#This Row],[Name]],StandardResults[Entry
Std],"AA")</f>
        <v>0</v>
      </c>
    </row>
    <row r="35" spans="1:27" x14ac:dyDescent="0.25">
      <c r="A35">
        <f>TimeVR[[#This Row],[Club]]</f>
        <v>0</v>
      </c>
      <c r="B35" t="str">
        <f>IF(OR(RIGHT(TimeVR[[#This Row],[Event]],3)="M.R", RIGHT(TimeVR[[#This Row],[Event]],3)="F.R"),"Relay","Ind")</f>
        <v>Ind</v>
      </c>
      <c r="C35">
        <f>TimeVR[[#This Row],[gender]]</f>
        <v>0</v>
      </c>
      <c r="D35">
        <f>TimeVR[[#This Row],[Age]]</f>
        <v>0</v>
      </c>
      <c r="E35">
        <f>TimeVR[[#This Row],[name]]</f>
        <v>0</v>
      </c>
      <c r="F35">
        <f>TimeVR[[#This Row],[Event]]</f>
        <v>0</v>
      </c>
      <c r="G35" t="str">
        <f>IF(OR(StandardResults[[#This Row],[Entry]]="-",TimeVR[[#This Row],[validation]]="Validated"),"Y","N")</f>
        <v>N</v>
      </c>
      <c r="H35">
        <f>IF(OR(LEFT(TimeVR[[#This Row],[Times]],8)="00:00.00", LEFT(TimeVR[[#This Row],[Times]],2)="NT"),"-",TimeVR[[#This Row],[Times]])</f>
        <v>0</v>
      </c>
      <c r="I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 t="str">
        <f>IF(ISBLANK(TimeVR[[#This Row],[Best Time(S)]]),"-",TimeVR[[#This Row],[Best Time(S)]])</f>
        <v>-</v>
      </c>
      <c r="K35" t="str">
        <f>IF(StandardResults[[#This Row],[BT(SC)]]&lt;&gt;"-",IF(StandardResults[[#This Row],[BT(SC)]]&lt;=StandardResults[[#This Row],[AAs]],"AA",IF(StandardResults[[#This Row],[BT(SC)]]&lt;=StandardResults[[#This Row],[As]],"A",IF(StandardResults[[#This Row],[BT(SC)]]&lt;=StandardResults[[#This Row],[Bs]],"B","-"))),"")</f>
        <v/>
      </c>
      <c r="L35" t="str">
        <f>IF(ISBLANK(TimeVR[[#This Row],[Best Time(L)]]),"-",TimeVR[[#This Row],[Best Time(L)]])</f>
        <v>-</v>
      </c>
      <c r="M35" t="str">
        <f>IF(StandardResults[[#This Row],[BT(LC)]]&lt;&gt;"-",IF(StandardResults[[#This Row],[BT(LC)]]&lt;=StandardResults[[#This Row],[AA]],"AA",IF(StandardResults[[#This Row],[BT(LC)]]&lt;=StandardResults[[#This Row],[A]],"A",IF(StandardResults[[#This Row],[BT(LC)]]&lt;=StandardResults[[#This Row],[B]],"B","-"))),"")</f>
        <v/>
      </c>
      <c r="N35" s="14"/>
      <c r="O35" t="str">
        <f>IF(StandardResults[[#This Row],[BT(SC)]]&lt;&gt;"-",IF(StandardResults[[#This Row],[BT(SC)]]&lt;=StandardResults[[#This Row],[Ecs]],"EC","-"),"")</f>
        <v/>
      </c>
      <c r="Q35" t="str">
        <f>IF(StandardResults[[#This Row],[Ind/Rel]]="Ind",LEFT(StandardResults[[#This Row],[Gender]],1)&amp;MIN(MAX(StandardResults[[#This Row],[Age]],11),17)&amp;"-"&amp;StandardResults[[#This Row],[Event]],"")</f>
        <v>011-0</v>
      </c>
      <c r="R35" t="e">
        <f>IF(StandardResults[[#This Row],[Ind/Rel]]="Ind",_xlfn.XLOOKUP(StandardResults[[#This Row],[Code]],Std[Code],Std[AA]),"-")</f>
        <v>#N/A</v>
      </c>
      <c r="S35" t="e">
        <f>IF(StandardResults[[#This Row],[Ind/Rel]]="Ind",_xlfn.XLOOKUP(StandardResults[[#This Row],[Code]],Std[Code],Std[A]),"-")</f>
        <v>#N/A</v>
      </c>
      <c r="T35" t="e">
        <f>IF(StandardResults[[#This Row],[Ind/Rel]]="Ind",_xlfn.XLOOKUP(StandardResults[[#This Row],[Code]],Std[Code],Std[B]),"-")</f>
        <v>#N/A</v>
      </c>
      <c r="U35" t="e">
        <f>IF(StandardResults[[#This Row],[Ind/Rel]]="Ind",_xlfn.XLOOKUP(StandardResults[[#This Row],[Code]],Std[Code],Std[AAs]),"-")</f>
        <v>#N/A</v>
      </c>
      <c r="V35" t="e">
        <f>IF(StandardResults[[#This Row],[Ind/Rel]]="Ind",_xlfn.XLOOKUP(StandardResults[[#This Row],[Code]],Std[Code],Std[As]),"-")</f>
        <v>#N/A</v>
      </c>
      <c r="W35" t="e">
        <f>IF(StandardResults[[#This Row],[Ind/Rel]]="Ind",_xlfn.XLOOKUP(StandardResults[[#This Row],[Code]],Std[Code],Std[Bs]),"-")</f>
        <v>#N/A</v>
      </c>
      <c r="X35" t="e">
        <f>IF(StandardResults[[#This Row],[Ind/Rel]]="Ind",_xlfn.XLOOKUP(StandardResults[[#This Row],[Code]],Std[Code],Std[EC]),"-")</f>
        <v>#N/A</v>
      </c>
      <c r="Y35" t="e">
        <f>IF(StandardResults[[#This Row],[Ind/Rel]]="Ind",_xlfn.XLOOKUP(StandardResults[[#This Row],[Code]],Std[Code],Std[Ecs]),"-")</f>
        <v>#N/A</v>
      </c>
      <c r="Z35">
        <f>COUNTIFS(StandardResults[Name],StandardResults[[#This Row],[Name]],StandardResults[Entry
Std],"B")+COUNTIFS(StandardResults[Name],StandardResults[[#This Row],[Name]],StandardResults[Entry
Std],"A")+COUNTIFS(StandardResults[Name],StandardResults[[#This Row],[Name]],StandardResults[Entry
Std],"AA")</f>
        <v>0</v>
      </c>
      <c r="AA35">
        <f>COUNTIFS(StandardResults[Name],StandardResults[[#This Row],[Name]],StandardResults[Entry
Std],"AA")</f>
        <v>0</v>
      </c>
    </row>
    <row r="36" spans="1:27" x14ac:dyDescent="0.25">
      <c r="A36">
        <f>TimeVR[[#This Row],[Club]]</f>
        <v>0</v>
      </c>
      <c r="B36" t="str">
        <f>IF(OR(RIGHT(TimeVR[[#This Row],[Event]],3)="M.R", RIGHT(TimeVR[[#This Row],[Event]],3)="F.R"),"Relay","Ind")</f>
        <v>Ind</v>
      </c>
      <c r="C36">
        <f>TimeVR[[#This Row],[gender]]</f>
        <v>0</v>
      </c>
      <c r="D36">
        <f>TimeVR[[#This Row],[Age]]</f>
        <v>0</v>
      </c>
      <c r="E36">
        <f>TimeVR[[#This Row],[name]]</f>
        <v>0</v>
      </c>
      <c r="F36">
        <f>TimeVR[[#This Row],[Event]]</f>
        <v>0</v>
      </c>
      <c r="G36" t="str">
        <f>IF(OR(StandardResults[[#This Row],[Entry]]="-",TimeVR[[#This Row],[validation]]="Validated"),"Y","N")</f>
        <v>N</v>
      </c>
      <c r="H36">
        <f>IF(OR(LEFT(TimeVR[[#This Row],[Times]],8)="00:00.00", LEFT(TimeVR[[#This Row],[Times]],2)="NT"),"-",TimeVR[[#This Row],[Times]])</f>
        <v>0</v>
      </c>
      <c r="I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 t="str">
        <f>IF(ISBLANK(TimeVR[[#This Row],[Best Time(S)]]),"-",TimeVR[[#This Row],[Best Time(S)]])</f>
        <v>-</v>
      </c>
      <c r="K36" t="str">
        <f>IF(StandardResults[[#This Row],[BT(SC)]]&lt;&gt;"-",IF(StandardResults[[#This Row],[BT(SC)]]&lt;=StandardResults[[#This Row],[AAs]],"AA",IF(StandardResults[[#This Row],[BT(SC)]]&lt;=StandardResults[[#This Row],[As]],"A",IF(StandardResults[[#This Row],[BT(SC)]]&lt;=StandardResults[[#This Row],[Bs]],"B","-"))),"")</f>
        <v/>
      </c>
      <c r="L36" t="str">
        <f>IF(ISBLANK(TimeVR[[#This Row],[Best Time(L)]]),"-",TimeVR[[#This Row],[Best Time(L)]])</f>
        <v>-</v>
      </c>
      <c r="M36" t="str">
        <f>IF(StandardResults[[#This Row],[BT(LC)]]&lt;&gt;"-",IF(StandardResults[[#This Row],[BT(LC)]]&lt;=StandardResults[[#This Row],[AA]],"AA",IF(StandardResults[[#This Row],[BT(LC)]]&lt;=StandardResults[[#This Row],[A]],"A",IF(StandardResults[[#This Row],[BT(LC)]]&lt;=StandardResults[[#This Row],[B]],"B","-"))),"")</f>
        <v/>
      </c>
      <c r="N36" s="14"/>
      <c r="O36" t="str">
        <f>IF(StandardResults[[#This Row],[BT(SC)]]&lt;&gt;"-",IF(StandardResults[[#This Row],[BT(SC)]]&lt;=StandardResults[[#This Row],[Ecs]],"EC","-"),"")</f>
        <v/>
      </c>
      <c r="Q36" t="str">
        <f>IF(StandardResults[[#This Row],[Ind/Rel]]="Ind",LEFT(StandardResults[[#This Row],[Gender]],1)&amp;MIN(MAX(StandardResults[[#This Row],[Age]],11),17)&amp;"-"&amp;StandardResults[[#This Row],[Event]],"")</f>
        <v>011-0</v>
      </c>
      <c r="R36" t="e">
        <f>IF(StandardResults[[#This Row],[Ind/Rel]]="Ind",_xlfn.XLOOKUP(StandardResults[[#This Row],[Code]],Std[Code],Std[AA]),"-")</f>
        <v>#N/A</v>
      </c>
      <c r="S36" t="e">
        <f>IF(StandardResults[[#This Row],[Ind/Rel]]="Ind",_xlfn.XLOOKUP(StandardResults[[#This Row],[Code]],Std[Code],Std[A]),"-")</f>
        <v>#N/A</v>
      </c>
      <c r="T36" t="e">
        <f>IF(StandardResults[[#This Row],[Ind/Rel]]="Ind",_xlfn.XLOOKUP(StandardResults[[#This Row],[Code]],Std[Code],Std[B]),"-")</f>
        <v>#N/A</v>
      </c>
      <c r="U36" t="e">
        <f>IF(StandardResults[[#This Row],[Ind/Rel]]="Ind",_xlfn.XLOOKUP(StandardResults[[#This Row],[Code]],Std[Code],Std[AAs]),"-")</f>
        <v>#N/A</v>
      </c>
      <c r="V36" t="e">
        <f>IF(StandardResults[[#This Row],[Ind/Rel]]="Ind",_xlfn.XLOOKUP(StandardResults[[#This Row],[Code]],Std[Code],Std[As]),"-")</f>
        <v>#N/A</v>
      </c>
      <c r="W36" t="e">
        <f>IF(StandardResults[[#This Row],[Ind/Rel]]="Ind",_xlfn.XLOOKUP(StandardResults[[#This Row],[Code]],Std[Code],Std[Bs]),"-")</f>
        <v>#N/A</v>
      </c>
      <c r="X36" t="e">
        <f>IF(StandardResults[[#This Row],[Ind/Rel]]="Ind",_xlfn.XLOOKUP(StandardResults[[#This Row],[Code]],Std[Code],Std[EC]),"-")</f>
        <v>#N/A</v>
      </c>
      <c r="Y36" t="e">
        <f>IF(StandardResults[[#This Row],[Ind/Rel]]="Ind",_xlfn.XLOOKUP(StandardResults[[#This Row],[Code]],Std[Code],Std[Ecs]),"-")</f>
        <v>#N/A</v>
      </c>
      <c r="Z36">
        <f>COUNTIFS(StandardResults[Name],StandardResults[[#This Row],[Name]],StandardResults[Entry
Std],"B")+COUNTIFS(StandardResults[Name],StandardResults[[#This Row],[Name]],StandardResults[Entry
Std],"A")+COUNTIFS(StandardResults[Name],StandardResults[[#This Row],[Name]],StandardResults[Entry
Std],"AA")</f>
        <v>0</v>
      </c>
      <c r="AA36">
        <f>COUNTIFS(StandardResults[Name],StandardResults[[#This Row],[Name]],StandardResults[Entry
Std],"AA")</f>
        <v>0</v>
      </c>
    </row>
    <row r="37" spans="1:27" x14ac:dyDescent="0.25">
      <c r="A37">
        <f>TimeVR[[#This Row],[Club]]</f>
        <v>0</v>
      </c>
      <c r="B37" t="str">
        <f>IF(OR(RIGHT(TimeVR[[#This Row],[Event]],3)="M.R", RIGHT(TimeVR[[#This Row],[Event]],3)="F.R"),"Relay","Ind")</f>
        <v>Ind</v>
      </c>
      <c r="C37">
        <f>TimeVR[[#This Row],[gender]]</f>
        <v>0</v>
      </c>
      <c r="D37">
        <f>TimeVR[[#This Row],[Age]]</f>
        <v>0</v>
      </c>
      <c r="E37">
        <f>TimeVR[[#This Row],[name]]</f>
        <v>0</v>
      </c>
      <c r="F37">
        <f>TimeVR[[#This Row],[Event]]</f>
        <v>0</v>
      </c>
      <c r="G37" t="str">
        <f>IF(OR(StandardResults[[#This Row],[Entry]]="-",TimeVR[[#This Row],[validation]]="Validated"),"Y","N")</f>
        <v>N</v>
      </c>
      <c r="H37">
        <f>IF(OR(LEFT(TimeVR[[#This Row],[Times]],8)="00:00.00", LEFT(TimeVR[[#This Row],[Times]],2)="NT"),"-",TimeVR[[#This Row],[Times]])</f>
        <v>0</v>
      </c>
      <c r="I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 t="str">
        <f>IF(ISBLANK(TimeVR[[#This Row],[Best Time(S)]]),"-",TimeVR[[#This Row],[Best Time(S)]])</f>
        <v>-</v>
      </c>
      <c r="K37" t="str">
        <f>IF(StandardResults[[#This Row],[BT(SC)]]&lt;&gt;"-",IF(StandardResults[[#This Row],[BT(SC)]]&lt;=StandardResults[[#This Row],[AAs]],"AA",IF(StandardResults[[#This Row],[BT(SC)]]&lt;=StandardResults[[#This Row],[As]],"A",IF(StandardResults[[#This Row],[BT(SC)]]&lt;=StandardResults[[#This Row],[Bs]],"B","-"))),"")</f>
        <v/>
      </c>
      <c r="L37" t="str">
        <f>IF(ISBLANK(TimeVR[[#This Row],[Best Time(L)]]),"-",TimeVR[[#This Row],[Best Time(L)]])</f>
        <v>-</v>
      </c>
      <c r="M37" t="str">
        <f>IF(StandardResults[[#This Row],[BT(LC)]]&lt;&gt;"-",IF(StandardResults[[#This Row],[BT(LC)]]&lt;=StandardResults[[#This Row],[AA]],"AA",IF(StandardResults[[#This Row],[BT(LC)]]&lt;=StandardResults[[#This Row],[A]],"A",IF(StandardResults[[#This Row],[BT(LC)]]&lt;=StandardResults[[#This Row],[B]],"B","-"))),"")</f>
        <v/>
      </c>
      <c r="N37" s="14"/>
      <c r="O37" t="str">
        <f>IF(StandardResults[[#This Row],[BT(SC)]]&lt;&gt;"-",IF(StandardResults[[#This Row],[BT(SC)]]&lt;=StandardResults[[#This Row],[Ecs]],"EC","-"),"")</f>
        <v/>
      </c>
      <c r="Q37" t="str">
        <f>IF(StandardResults[[#This Row],[Ind/Rel]]="Ind",LEFT(StandardResults[[#This Row],[Gender]],1)&amp;MIN(MAX(StandardResults[[#This Row],[Age]],11),17)&amp;"-"&amp;StandardResults[[#This Row],[Event]],"")</f>
        <v>011-0</v>
      </c>
      <c r="R37" t="e">
        <f>IF(StandardResults[[#This Row],[Ind/Rel]]="Ind",_xlfn.XLOOKUP(StandardResults[[#This Row],[Code]],Std[Code],Std[AA]),"-")</f>
        <v>#N/A</v>
      </c>
      <c r="S37" t="e">
        <f>IF(StandardResults[[#This Row],[Ind/Rel]]="Ind",_xlfn.XLOOKUP(StandardResults[[#This Row],[Code]],Std[Code],Std[A]),"-")</f>
        <v>#N/A</v>
      </c>
      <c r="T37" t="e">
        <f>IF(StandardResults[[#This Row],[Ind/Rel]]="Ind",_xlfn.XLOOKUP(StandardResults[[#This Row],[Code]],Std[Code],Std[B]),"-")</f>
        <v>#N/A</v>
      </c>
      <c r="U37" t="e">
        <f>IF(StandardResults[[#This Row],[Ind/Rel]]="Ind",_xlfn.XLOOKUP(StandardResults[[#This Row],[Code]],Std[Code],Std[AAs]),"-")</f>
        <v>#N/A</v>
      </c>
      <c r="V37" t="e">
        <f>IF(StandardResults[[#This Row],[Ind/Rel]]="Ind",_xlfn.XLOOKUP(StandardResults[[#This Row],[Code]],Std[Code],Std[As]),"-")</f>
        <v>#N/A</v>
      </c>
      <c r="W37" t="e">
        <f>IF(StandardResults[[#This Row],[Ind/Rel]]="Ind",_xlfn.XLOOKUP(StandardResults[[#This Row],[Code]],Std[Code],Std[Bs]),"-")</f>
        <v>#N/A</v>
      </c>
      <c r="X37" t="e">
        <f>IF(StandardResults[[#This Row],[Ind/Rel]]="Ind",_xlfn.XLOOKUP(StandardResults[[#This Row],[Code]],Std[Code],Std[EC]),"-")</f>
        <v>#N/A</v>
      </c>
      <c r="Y37" t="e">
        <f>IF(StandardResults[[#This Row],[Ind/Rel]]="Ind",_xlfn.XLOOKUP(StandardResults[[#This Row],[Code]],Std[Code],Std[Ecs]),"-")</f>
        <v>#N/A</v>
      </c>
      <c r="Z37">
        <f>COUNTIFS(StandardResults[Name],StandardResults[[#This Row],[Name]],StandardResults[Entry
Std],"B")+COUNTIFS(StandardResults[Name],StandardResults[[#This Row],[Name]],StandardResults[Entry
Std],"A")+COUNTIFS(StandardResults[Name],StandardResults[[#This Row],[Name]],StandardResults[Entry
Std],"AA")</f>
        <v>0</v>
      </c>
      <c r="AA37">
        <f>COUNTIFS(StandardResults[Name],StandardResults[[#This Row],[Name]],StandardResults[Entry
Std],"AA")</f>
        <v>0</v>
      </c>
    </row>
    <row r="38" spans="1:27" x14ac:dyDescent="0.25">
      <c r="A38">
        <f>TimeVR[[#This Row],[Club]]</f>
        <v>0</v>
      </c>
      <c r="B38" t="str">
        <f>IF(OR(RIGHT(TimeVR[[#This Row],[Event]],3)="M.R", RIGHT(TimeVR[[#This Row],[Event]],3)="F.R"),"Relay","Ind")</f>
        <v>Ind</v>
      </c>
      <c r="C38">
        <f>TimeVR[[#This Row],[gender]]</f>
        <v>0</v>
      </c>
      <c r="D38">
        <f>TimeVR[[#This Row],[Age]]</f>
        <v>0</v>
      </c>
      <c r="E38">
        <f>TimeVR[[#This Row],[name]]</f>
        <v>0</v>
      </c>
      <c r="F38">
        <f>TimeVR[[#This Row],[Event]]</f>
        <v>0</v>
      </c>
      <c r="G38" t="str">
        <f>IF(OR(StandardResults[[#This Row],[Entry]]="-",TimeVR[[#This Row],[validation]]="Validated"),"Y","N")</f>
        <v>N</v>
      </c>
      <c r="H38">
        <f>IF(OR(LEFT(TimeVR[[#This Row],[Times]],8)="00:00.00", LEFT(TimeVR[[#This Row],[Times]],2)="NT"),"-",TimeVR[[#This Row],[Times]])</f>
        <v>0</v>
      </c>
      <c r="I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 t="str">
        <f>IF(ISBLANK(TimeVR[[#This Row],[Best Time(S)]]),"-",TimeVR[[#This Row],[Best Time(S)]])</f>
        <v>-</v>
      </c>
      <c r="K38" t="str">
        <f>IF(StandardResults[[#This Row],[BT(SC)]]&lt;&gt;"-",IF(StandardResults[[#This Row],[BT(SC)]]&lt;=StandardResults[[#This Row],[AAs]],"AA",IF(StandardResults[[#This Row],[BT(SC)]]&lt;=StandardResults[[#This Row],[As]],"A",IF(StandardResults[[#This Row],[BT(SC)]]&lt;=StandardResults[[#This Row],[Bs]],"B","-"))),"")</f>
        <v/>
      </c>
      <c r="L38" t="str">
        <f>IF(ISBLANK(TimeVR[[#This Row],[Best Time(L)]]),"-",TimeVR[[#This Row],[Best Time(L)]])</f>
        <v>-</v>
      </c>
      <c r="M38" t="str">
        <f>IF(StandardResults[[#This Row],[BT(LC)]]&lt;&gt;"-",IF(StandardResults[[#This Row],[BT(LC)]]&lt;=StandardResults[[#This Row],[AA]],"AA",IF(StandardResults[[#This Row],[BT(LC)]]&lt;=StandardResults[[#This Row],[A]],"A",IF(StandardResults[[#This Row],[BT(LC)]]&lt;=StandardResults[[#This Row],[B]],"B","-"))),"")</f>
        <v/>
      </c>
      <c r="N38" s="14"/>
      <c r="O38" t="str">
        <f>IF(StandardResults[[#This Row],[BT(SC)]]&lt;&gt;"-",IF(StandardResults[[#This Row],[BT(SC)]]&lt;=StandardResults[[#This Row],[Ecs]],"EC","-"),"")</f>
        <v/>
      </c>
      <c r="Q38" t="str">
        <f>IF(StandardResults[[#This Row],[Ind/Rel]]="Ind",LEFT(StandardResults[[#This Row],[Gender]],1)&amp;MIN(MAX(StandardResults[[#This Row],[Age]],11),17)&amp;"-"&amp;StandardResults[[#This Row],[Event]],"")</f>
        <v>011-0</v>
      </c>
      <c r="R38" t="e">
        <f>IF(StandardResults[[#This Row],[Ind/Rel]]="Ind",_xlfn.XLOOKUP(StandardResults[[#This Row],[Code]],Std[Code],Std[AA]),"-")</f>
        <v>#N/A</v>
      </c>
      <c r="S38" t="e">
        <f>IF(StandardResults[[#This Row],[Ind/Rel]]="Ind",_xlfn.XLOOKUP(StandardResults[[#This Row],[Code]],Std[Code],Std[A]),"-")</f>
        <v>#N/A</v>
      </c>
      <c r="T38" t="e">
        <f>IF(StandardResults[[#This Row],[Ind/Rel]]="Ind",_xlfn.XLOOKUP(StandardResults[[#This Row],[Code]],Std[Code],Std[B]),"-")</f>
        <v>#N/A</v>
      </c>
      <c r="U38" t="e">
        <f>IF(StandardResults[[#This Row],[Ind/Rel]]="Ind",_xlfn.XLOOKUP(StandardResults[[#This Row],[Code]],Std[Code],Std[AAs]),"-")</f>
        <v>#N/A</v>
      </c>
      <c r="V38" t="e">
        <f>IF(StandardResults[[#This Row],[Ind/Rel]]="Ind",_xlfn.XLOOKUP(StandardResults[[#This Row],[Code]],Std[Code],Std[As]),"-")</f>
        <v>#N/A</v>
      </c>
      <c r="W38" t="e">
        <f>IF(StandardResults[[#This Row],[Ind/Rel]]="Ind",_xlfn.XLOOKUP(StandardResults[[#This Row],[Code]],Std[Code],Std[Bs]),"-")</f>
        <v>#N/A</v>
      </c>
      <c r="X38" t="e">
        <f>IF(StandardResults[[#This Row],[Ind/Rel]]="Ind",_xlfn.XLOOKUP(StandardResults[[#This Row],[Code]],Std[Code],Std[EC]),"-")</f>
        <v>#N/A</v>
      </c>
      <c r="Y38" t="e">
        <f>IF(StandardResults[[#This Row],[Ind/Rel]]="Ind",_xlfn.XLOOKUP(StandardResults[[#This Row],[Code]],Std[Code],Std[Ecs]),"-")</f>
        <v>#N/A</v>
      </c>
      <c r="Z38">
        <f>COUNTIFS(StandardResults[Name],StandardResults[[#This Row],[Name]],StandardResults[Entry
Std],"B")+COUNTIFS(StandardResults[Name],StandardResults[[#This Row],[Name]],StandardResults[Entry
Std],"A")+COUNTIFS(StandardResults[Name],StandardResults[[#This Row],[Name]],StandardResults[Entry
Std],"AA")</f>
        <v>0</v>
      </c>
      <c r="AA38">
        <f>COUNTIFS(StandardResults[Name],StandardResults[[#This Row],[Name]],StandardResults[Entry
Std],"AA")</f>
        <v>0</v>
      </c>
    </row>
    <row r="39" spans="1:27" x14ac:dyDescent="0.25">
      <c r="A39">
        <f>TimeVR[[#This Row],[Club]]</f>
        <v>0</v>
      </c>
      <c r="B39" t="str">
        <f>IF(OR(RIGHT(TimeVR[[#This Row],[Event]],3)="M.R", RIGHT(TimeVR[[#This Row],[Event]],3)="F.R"),"Relay","Ind")</f>
        <v>Ind</v>
      </c>
      <c r="C39">
        <f>TimeVR[[#This Row],[gender]]</f>
        <v>0</v>
      </c>
      <c r="D39">
        <f>TimeVR[[#This Row],[Age]]</f>
        <v>0</v>
      </c>
      <c r="E39">
        <f>TimeVR[[#This Row],[name]]</f>
        <v>0</v>
      </c>
      <c r="F39">
        <f>TimeVR[[#This Row],[Event]]</f>
        <v>0</v>
      </c>
      <c r="G39" t="str">
        <f>IF(OR(StandardResults[[#This Row],[Entry]]="-",TimeVR[[#This Row],[validation]]="Validated"),"Y","N")</f>
        <v>N</v>
      </c>
      <c r="H39">
        <f>IF(OR(LEFT(TimeVR[[#This Row],[Times]],8)="00:00.00", LEFT(TimeVR[[#This Row],[Times]],2)="NT"),"-",TimeVR[[#This Row],[Times]])</f>
        <v>0</v>
      </c>
      <c r="I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 t="str">
        <f>IF(ISBLANK(TimeVR[[#This Row],[Best Time(S)]]),"-",TimeVR[[#This Row],[Best Time(S)]])</f>
        <v>-</v>
      </c>
      <c r="K39" t="str">
        <f>IF(StandardResults[[#This Row],[BT(SC)]]&lt;&gt;"-",IF(StandardResults[[#This Row],[BT(SC)]]&lt;=StandardResults[[#This Row],[AAs]],"AA",IF(StandardResults[[#This Row],[BT(SC)]]&lt;=StandardResults[[#This Row],[As]],"A",IF(StandardResults[[#This Row],[BT(SC)]]&lt;=StandardResults[[#This Row],[Bs]],"B","-"))),"")</f>
        <v/>
      </c>
      <c r="L39" t="str">
        <f>IF(ISBLANK(TimeVR[[#This Row],[Best Time(L)]]),"-",TimeVR[[#This Row],[Best Time(L)]])</f>
        <v>-</v>
      </c>
      <c r="M39" t="str">
        <f>IF(StandardResults[[#This Row],[BT(LC)]]&lt;&gt;"-",IF(StandardResults[[#This Row],[BT(LC)]]&lt;=StandardResults[[#This Row],[AA]],"AA",IF(StandardResults[[#This Row],[BT(LC)]]&lt;=StandardResults[[#This Row],[A]],"A",IF(StandardResults[[#This Row],[BT(LC)]]&lt;=StandardResults[[#This Row],[B]],"B","-"))),"")</f>
        <v/>
      </c>
      <c r="N39" s="14"/>
      <c r="O39" t="str">
        <f>IF(StandardResults[[#This Row],[BT(SC)]]&lt;&gt;"-",IF(StandardResults[[#This Row],[BT(SC)]]&lt;=StandardResults[[#This Row],[Ecs]],"EC","-"),"")</f>
        <v/>
      </c>
      <c r="Q39" t="str">
        <f>IF(StandardResults[[#This Row],[Ind/Rel]]="Ind",LEFT(StandardResults[[#This Row],[Gender]],1)&amp;MIN(MAX(StandardResults[[#This Row],[Age]],11),17)&amp;"-"&amp;StandardResults[[#This Row],[Event]],"")</f>
        <v>011-0</v>
      </c>
      <c r="R39" t="e">
        <f>IF(StandardResults[[#This Row],[Ind/Rel]]="Ind",_xlfn.XLOOKUP(StandardResults[[#This Row],[Code]],Std[Code],Std[AA]),"-")</f>
        <v>#N/A</v>
      </c>
      <c r="S39" t="e">
        <f>IF(StandardResults[[#This Row],[Ind/Rel]]="Ind",_xlfn.XLOOKUP(StandardResults[[#This Row],[Code]],Std[Code],Std[A]),"-")</f>
        <v>#N/A</v>
      </c>
      <c r="T39" t="e">
        <f>IF(StandardResults[[#This Row],[Ind/Rel]]="Ind",_xlfn.XLOOKUP(StandardResults[[#This Row],[Code]],Std[Code],Std[B]),"-")</f>
        <v>#N/A</v>
      </c>
      <c r="U39" t="e">
        <f>IF(StandardResults[[#This Row],[Ind/Rel]]="Ind",_xlfn.XLOOKUP(StandardResults[[#This Row],[Code]],Std[Code],Std[AAs]),"-")</f>
        <v>#N/A</v>
      </c>
      <c r="V39" t="e">
        <f>IF(StandardResults[[#This Row],[Ind/Rel]]="Ind",_xlfn.XLOOKUP(StandardResults[[#This Row],[Code]],Std[Code],Std[As]),"-")</f>
        <v>#N/A</v>
      </c>
      <c r="W39" t="e">
        <f>IF(StandardResults[[#This Row],[Ind/Rel]]="Ind",_xlfn.XLOOKUP(StandardResults[[#This Row],[Code]],Std[Code],Std[Bs]),"-")</f>
        <v>#N/A</v>
      </c>
      <c r="X39" t="e">
        <f>IF(StandardResults[[#This Row],[Ind/Rel]]="Ind",_xlfn.XLOOKUP(StandardResults[[#This Row],[Code]],Std[Code],Std[EC]),"-")</f>
        <v>#N/A</v>
      </c>
      <c r="Y39" t="e">
        <f>IF(StandardResults[[#This Row],[Ind/Rel]]="Ind",_xlfn.XLOOKUP(StandardResults[[#This Row],[Code]],Std[Code],Std[Ecs]),"-")</f>
        <v>#N/A</v>
      </c>
      <c r="Z39">
        <f>COUNTIFS(StandardResults[Name],StandardResults[[#This Row],[Name]],StandardResults[Entry
Std],"B")+COUNTIFS(StandardResults[Name],StandardResults[[#This Row],[Name]],StandardResults[Entry
Std],"A")+COUNTIFS(StandardResults[Name],StandardResults[[#This Row],[Name]],StandardResults[Entry
Std],"AA")</f>
        <v>0</v>
      </c>
      <c r="AA39">
        <f>COUNTIFS(StandardResults[Name],StandardResults[[#This Row],[Name]],StandardResults[Entry
Std],"AA")</f>
        <v>0</v>
      </c>
    </row>
    <row r="40" spans="1:27" x14ac:dyDescent="0.25">
      <c r="A40">
        <f>TimeVR[[#This Row],[Club]]</f>
        <v>0</v>
      </c>
      <c r="B40" t="str">
        <f>IF(OR(RIGHT(TimeVR[[#This Row],[Event]],3)="M.R", RIGHT(TimeVR[[#This Row],[Event]],3)="F.R"),"Relay","Ind")</f>
        <v>Ind</v>
      </c>
      <c r="C40">
        <f>TimeVR[[#This Row],[gender]]</f>
        <v>0</v>
      </c>
      <c r="D40">
        <f>TimeVR[[#This Row],[Age]]</f>
        <v>0</v>
      </c>
      <c r="E40">
        <f>TimeVR[[#This Row],[name]]</f>
        <v>0</v>
      </c>
      <c r="F40">
        <f>TimeVR[[#This Row],[Event]]</f>
        <v>0</v>
      </c>
      <c r="G40" t="str">
        <f>IF(OR(StandardResults[[#This Row],[Entry]]="-",TimeVR[[#This Row],[validation]]="Validated"),"Y","N")</f>
        <v>N</v>
      </c>
      <c r="H40">
        <f>IF(OR(LEFT(TimeVR[[#This Row],[Times]],8)="00:00.00", LEFT(TimeVR[[#This Row],[Times]],2)="NT"),"-",TimeVR[[#This Row],[Times]])</f>
        <v>0</v>
      </c>
      <c r="I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 t="str">
        <f>IF(ISBLANK(TimeVR[[#This Row],[Best Time(S)]]),"-",TimeVR[[#This Row],[Best Time(S)]])</f>
        <v>-</v>
      </c>
      <c r="K40" t="str">
        <f>IF(StandardResults[[#This Row],[BT(SC)]]&lt;&gt;"-",IF(StandardResults[[#This Row],[BT(SC)]]&lt;=StandardResults[[#This Row],[AAs]],"AA",IF(StandardResults[[#This Row],[BT(SC)]]&lt;=StandardResults[[#This Row],[As]],"A",IF(StandardResults[[#This Row],[BT(SC)]]&lt;=StandardResults[[#This Row],[Bs]],"B","-"))),"")</f>
        <v/>
      </c>
      <c r="L40" t="str">
        <f>IF(ISBLANK(TimeVR[[#This Row],[Best Time(L)]]),"-",TimeVR[[#This Row],[Best Time(L)]])</f>
        <v>-</v>
      </c>
      <c r="M40" t="str">
        <f>IF(StandardResults[[#This Row],[BT(LC)]]&lt;&gt;"-",IF(StandardResults[[#This Row],[BT(LC)]]&lt;=StandardResults[[#This Row],[AA]],"AA",IF(StandardResults[[#This Row],[BT(LC)]]&lt;=StandardResults[[#This Row],[A]],"A",IF(StandardResults[[#This Row],[BT(LC)]]&lt;=StandardResults[[#This Row],[B]],"B","-"))),"")</f>
        <v/>
      </c>
      <c r="N40" s="14"/>
      <c r="O40" t="str">
        <f>IF(StandardResults[[#This Row],[BT(SC)]]&lt;&gt;"-",IF(StandardResults[[#This Row],[BT(SC)]]&lt;=StandardResults[[#This Row],[Ecs]],"EC","-"),"")</f>
        <v/>
      </c>
      <c r="Q40" t="str">
        <f>IF(StandardResults[[#This Row],[Ind/Rel]]="Ind",LEFT(StandardResults[[#This Row],[Gender]],1)&amp;MIN(MAX(StandardResults[[#This Row],[Age]],11),17)&amp;"-"&amp;StandardResults[[#This Row],[Event]],"")</f>
        <v>011-0</v>
      </c>
      <c r="R40" t="e">
        <f>IF(StandardResults[[#This Row],[Ind/Rel]]="Ind",_xlfn.XLOOKUP(StandardResults[[#This Row],[Code]],Std[Code],Std[AA]),"-")</f>
        <v>#N/A</v>
      </c>
      <c r="S40" t="e">
        <f>IF(StandardResults[[#This Row],[Ind/Rel]]="Ind",_xlfn.XLOOKUP(StandardResults[[#This Row],[Code]],Std[Code],Std[A]),"-")</f>
        <v>#N/A</v>
      </c>
      <c r="T40" t="e">
        <f>IF(StandardResults[[#This Row],[Ind/Rel]]="Ind",_xlfn.XLOOKUP(StandardResults[[#This Row],[Code]],Std[Code],Std[B]),"-")</f>
        <v>#N/A</v>
      </c>
      <c r="U40" t="e">
        <f>IF(StandardResults[[#This Row],[Ind/Rel]]="Ind",_xlfn.XLOOKUP(StandardResults[[#This Row],[Code]],Std[Code],Std[AAs]),"-")</f>
        <v>#N/A</v>
      </c>
      <c r="V40" t="e">
        <f>IF(StandardResults[[#This Row],[Ind/Rel]]="Ind",_xlfn.XLOOKUP(StandardResults[[#This Row],[Code]],Std[Code],Std[As]),"-")</f>
        <v>#N/A</v>
      </c>
      <c r="W40" t="e">
        <f>IF(StandardResults[[#This Row],[Ind/Rel]]="Ind",_xlfn.XLOOKUP(StandardResults[[#This Row],[Code]],Std[Code],Std[Bs]),"-")</f>
        <v>#N/A</v>
      </c>
      <c r="X40" t="e">
        <f>IF(StandardResults[[#This Row],[Ind/Rel]]="Ind",_xlfn.XLOOKUP(StandardResults[[#This Row],[Code]],Std[Code],Std[EC]),"-")</f>
        <v>#N/A</v>
      </c>
      <c r="Y40" t="e">
        <f>IF(StandardResults[[#This Row],[Ind/Rel]]="Ind",_xlfn.XLOOKUP(StandardResults[[#This Row],[Code]],Std[Code],Std[Ecs]),"-")</f>
        <v>#N/A</v>
      </c>
      <c r="Z40">
        <f>COUNTIFS(StandardResults[Name],StandardResults[[#This Row],[Name]],StandardResults[Entry
Std],"B")+COUNTIFS(StandardResults[Name],StandardResults[[#This Row],[Name]],StandardResults[Entry
Std],"A")+COUNTIFS(StandardResults[Name],StandardResults[[#This Row],[Name]],StandardResults[Entry
Std],"AA")</f>
        <v>0</v>
      </c>
      <c r="AA40">
        <f>COUNTIFS(StandardResults[Name],StandardResults[[#This Row],[Name]],StandardResults[Entry
Std],"AA")</f>
        <v>0</v>
      </c>
    </row>
    <row r="41" spans="1:27" x14ac:dyDescent="0.25">
      <c r="A41">
        <f>TimeVR[[#This Row],[Club]]</f>
        <v>0</v>
      </c>
      <c r="B41" t="str">
        <f>IF(OR(RIGHT(TimeVR[[#This Row],[Event]],3)="M.R", RIGHT(TimeVR[[#This Row],[Event]],3)="F.R"),"Relay","Ind")</f>
        <v>Ind</v>
      </c>
      <c r="C41">
        <f>TimeVR[[#This Row],[gender]]</f>
        <v>0</v>
      </c>
      <c r="D41">
        <f>TimeVR[[#This Row],[Age]]</f>
        <v>0</v>
      </c>
      <c r="E41">
        <f>TimeVR[[#This Row],[name]]</f>
        <v>0</v>
      </c>
      <c r="F41">
        <f>TimeVR[[#This Row],[Event]]</f>
        <v>0</v>
      </c>
      <c r="G41" t="str">
        <f>IF(OR(StandardResults[[#This Row],[Entry]]="-",TimeVR[[#This Row],[validation]]="Validated"),"Y","N")</f>
        <v>N</v>
      </c>
      <c r="H41">
        <f>IF(OR(LEFT(TimeVR[[#This Row],[Times]],8)="00:00.00", LEFT(TimeVR[[#This Row],[Times]],2)="NT"),"-",TimeVR[[#This Row],[Times]])</f>
        <v>0</v>
      </c>
      <c r="I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 t="str">
        <f>IF(ISBLANK(TimeVR[[#This Row],[Best Time(S)]]),"-",TimeVR[[#This Row],[Best Time(S)]])</f>
        <v>-</v>
      </c>
      <c r="K41" t="str">
        <f>IF(StandardResults[[#This Row],[BT(SC)]]&lt;&gt;"-",IF(StandardResults[[#This Row],[BT(SC)]]&lt;=StandardResults[[#This Row],[AAs]],"AA",IF(StandardResults[[#This Row],[BT(SC)]]&lt;=StandardResults[[#This Row],[As]],"A",IF(StandardResults[[#This Row],[BT(SC)]]&lt;=StandardResults[[#This Row],[Bs]],"B","-"))),"")</f>
        <v/>
      </c>
      <c r="L41" t="str">
        <f>IF(ISBLANK(TimeVR[[#This Row],[Best Time(L)]]),"-",TimeVR[[#This Row],[Best Time(L)]])</f>
        <v>-</v>
      </c>
      <c r="M41" t="str">
        <f>IF(StandardResults[[#This Row],[BT(LC)]]&lt;&gt;"-",IF(StandardResults[[#This Row],[BT(LC)]]&lt;=StandardResults[[#This Row],[AA]],"AA",IF(StandardResults[[#This Row],[BT(LC)]]&lt;=StandardResults[[#This Row],[A]],"A",IF(StandardResults[[#This Row],[BT(LC)]]&lt;=StandardResults[[#This Row],[B]],"B","-"))),"")</f>
        <v/>
      </c>
      <c r="N41" s="14"/>
      <c r="O41" t="str">
        <f>IF(StandardResults[[#This Row],[BT(SC)]]&lt;&gt;"-",IF(StandardResults[[#This Row],[BT(SC)]]&lt;=StandardResults[[#This Row],[Ecs]],"EC","-"),"")</f>
        <v/>
      </c>
      <c r="Q41" t="str">
        <f>IF(StandardResults[[#This Row],[Ind/Rel]]="Ind",LEFT(StandardResults[[#This Row],[Gender]],1)&amp;MIN(MAX(StandardResults[[#This Row],[Age]],11),17)&amp;"-"&amp;StandardResults[[#This Row],[Event]],"")</f>
        <v>011-0</v>
      </c>
      <c r="R41" t="e">
        <f>IF(StandardResults[[#This Row],[Ind/Rel]]="Ind",_xlfn.XLOOKUP(StandardResults[[#This Row],[Code]],Std[Code],Std[AA]),"-")</f>
        <v>#N/A</v>
      </c>
      <c r="S41" t="e">
        <f>IF(StandardResults[[#This Row],[Ind/Rel]]="Ind",_xlfn.XLOOKUP(StandardResults[[#This Row],[Code]],Std[Code],Std[A]),"-")</f>
        <v>#N/A</v>
      </c>
      <c r="T41" t="e">
        <f>IF(StandardResults[[#This Row],[Ind/Rel]]="Ind",_xlfn.XLOOKUP(StandardResults[[#This Row],[Code]],Std[Code],Std[B]),"-")</f>
        <v>#N/A</v>
      </c>
      <c r="U41" t="e">
        <f>IF(StandardResults[[#This Row],[Ind/Rel]]="Ind",_xlfn.XLOOKUP(StandardResults[[#This Row],[Code]],Std[Code],Std[AAs]),"-")</f>
        <v>#N/A</v>
      </c>
      <c r="V41" t="e">
        <f>IF(StandardResults[[#This Row],[Ind/Rel]]="Ind",_xlfn.XLOOKUP(StandardResults[[#This Row],[Code]],Std[Code],Std[As]),"-")</f>
        <v>#N/A</v>
      </c>
      <c r="W41" t="e">
        <f>IF(StandardResults[[#This Row],[Ind/Rel]]="Ind",_xlfn.XLOOKUP(StandardResults[[#This Row],[Code]],Std[Code],Std[Bs]),"-")</f>
        <v>#N/A</v>
      </c>
      <c r="X41" t="e">
        <f>IF(StandardResults[[#This Row],[Ind/Rel]]="Ind",_xlfn.XLOOKUP(StandardResults[[#This Row],[Code]],Std[Code],Std[EC]),"-")</f>
        <v>#N/A</v>
      </c>
      <c r="Y41" t="e">
        <f>IF(StandardResults[[#This Row],[Ind/Rel]]="Ind",_xlfn.XLOOKUP(StandardResults[[#This Row],[Code]],Std[Code],Std[Ecs]),"-")</f>
        <v>#N/A</v>
      </c>
      <c r="Z41">
        <f>COUNTIFS(StandardResults[Name],StandardResults[[#This Row],[Name]],StandardResults[Entry
Std],"B")+COUNTIFS(StandardResults[Name],StandardResults[[#This Row],[Name]],StandardResults[Entry
Std],"A")+COUNTIFS(StandardResults[Name],StandardResults[[#This Row],[Name]],StandardResults[Entry
Std],"AA")</f>
        <v>0</v>
      </c>
      <c r="AA41">
        <f>COUNTIFS(StandardResults[Name],StandardResults[[#This Row],[Name]],StandardResults[Entry
Std],"AA")</f>
        <v>0</v>
      </c>
    </row>
    <row r="42" spans="1:27" x14ac:dyDescent="0.25">
      <c r="A42">
        <f>TimeVR[[#This Row],[Club]]</f>
        <v>0</v>
      </c>
      <c r="B42" t="str">
        <f>IF(OR(RIGHT(TimeVR[[#This Row],[Event]],3)="M.R", RIGHT(TimeVR[[#This Row],[Event]],3)="F.R"),"Relay","Ind")</f>
        <v>Ind</v>
      </c>
      <c r="C42">
        <f>TimeVR[[#This Row],[gender]]</f>
        <v>0</v>
      </c>
      <c r="D42">
        <f>TimeVR[[#This Row],[Age]]</f>
        <v>0</v>
      </c>
      <c r="E42">
        <f>TimeVR[[#This Row],[name]]</f>
        <v>0</v>
      </c>
      <c r="F42">
        <f>TimeVR[[#This Row],[Event]]</f>
        <v>0</v>
      </c>
      <c r="G42" t="str">
        <f>IF(OR(StandardResults[[#This Row],[Entry]]="-",TimeVR[[#This Row],[validation]]="Validated"),"Y","N")</f>
        <v>N</v>
      </c>
      <c r="H42">
        <f>IF(OR(LEFT(TimeVR[[#This Row],[Times]],8)="00:00.00", LEFT(TimeVR[[#This Row],[Times]],2)="NT"),"-",TimeVR[[#This Row],[Times]])</f>
        <v>0</v>
      </c>
      <c r="I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 t="str">
        <f>IF(ISBLANK(TimeVR[[#This Row],[Best Time(S)]]),"-",TimeVR[[#This Row],[Best Time(S)]])</f>
        <v>-</v>
      </c>
      <c r="K42" t="str">
        <f>IF(StandardResults[[#This Row],[BT(SC)]]&lt;&gt;"-",IF(StandardResults[[#This Row],[BT(SC)]]&lt;=StandardResults[[#This Row],[AAs]],"AA",IF(StandardResults[[#This Row],[BT(SC)]]&lt;=StandardResults[[#This Row],[As]],"A",IF(StandardResults[[#This Row],[BT(SC)]]&lt;=StandardResults[[#This Row],[Bs]],"B","-"))),"")</f>
        <v/>
      </c>
      <c r="L42" t="str">
        <f>IF(ISBLANK(TimeVR[[#This Row],[Best Time(L)]]),"-",TimeVR[[#This Row],[Best Time(L)]])</f>
        <v>-</v>
      </c>
      <c r="M42" t="str">
        <f>IF(StandardResults[[#This Row],[BT(LC)]]&lt;&gt;"-",IF(StandardResults[[#This Row],[BT(LC)]]&lt;=StandardResults[[#This Row],[AA]],"AA",IF(StandardResults[[#This Row],[BT(LC)]]&lt;=StandardResults[[#This Row],[A]],"A",IF(StandardResults[[#This Row],[BT(LC)]]&lt;=StandardResults[[#This Row],[B]],"B","-"))),"")</f>
        <v/>
      </c>
      <c r="N42" s="14"/>
      <c r="O42" t="str">
        <f>IF(StandardResults[[#This Row],[BT(SC)]]&lt;&gt;"-",IF(StandardResults[[#This Row],[BT(SC)]]&lt;=StandardResults[[#This Row],[Ecs]],"EC","-"),"")</f>
        <v/>
      </c>
      <c r="Q42" t="str">
        <f>IF(StandardResults[[#This Row],[Ind/Rel]]="Ind",LEFT(StandardResults[[#This Row],[Gender]],1)&amp;MIN(MAX(StandardResults[[#This Row],[Age]],11),17)&amp;"-"&amp;StandardResults[[#This Row],[Event]],"")</f>
        <v>011-0</v>
      </c>
      <c r="R42" t="e">
        <f>IF(StandardResults[[#This Row],[Ind/Rel]]="Ind",_xlfn.XLOOKUP(StandardResults[[#This Row],[Code]],Std[Code],Std[AA]),"-")</f>
        <v>#N/A</v>
      </c>
      <c r="S42" t="e">
        <f>IF(StandardResults[[#This Row],[Ind/Rel]]="Ind",_xlfn.XLOOKUP(StandardResults[[#This Row],[Code]],Std[Code],Std[A]),"-")</f>
        <v>#N/A</v>
      </c>
      <c r="T42" t="e">
        <f>IF(StandardResults[[#This Row],[Ind/Rel]]="Ind",_xlfn.XLOOKUP(StandardResults[[#This Row],[Code]],Std[Code],Std[B]),"-")</f>
        <v>#N/A</v>
      </c>
      <c r="U42" t="e">
        <f>IF(StandardResults[[#This Row],[Ind/Rel]]="Ind",_xlfn.XLOOKUP(StandardResults[[#This Row],[Code]],Std[Code],Std[AAs]),"-")</f>
        <v>#N/A</v>
      </c>
      <c r="V42" t="e">
        <f>IF(StandardResults[[#This Row],[Ind/Rel]]="Ind",_xlfn.XLOOKUP(StandardResults[[#This Row],[Code]],Std[Code],Std[As]),"-")</f>
        <v>#N/A</v>
      </c>
      <c r="W42" t="e">
        <f>IF(StandardResults[[#This Row],[Ind/Rel]]="Ind",_xlfn.XLOOKUP(StandardResults[[#This Row],[Code]],Std[Code],Std[Bs]),"-")</f>
        <v>#N/A</v>
      </c>
      <c r="X42" t="e">
        <f>IF(StandardResults[[#This Row],[Ind/Rel]]="Ind",_xlfn.XLOOKUP(StandardResults[[#This Row],[Code]],Std[Code],Std[EC]),"-")</f>
        <v>#N/A</v>
      </c>
      <c r="Y42" t="e">
        <f>IF(StandardResults[[#This Row],[Ind/Rel]]="Ind",_xlfn.XLOOKUP(StandardResults[[#This Row],[Code]],Std[Code],Std[Ecs]),"-")</f>
        <v>#N/A</v>
      </c>
      <c r="Z42">
        <f>COUNTIFS(StandardResults[Name],StandardResults[[#This Row],[Name]],StandardResults[Entry
Std],"B")+COUNTIFS(StandardResults[Name],StandardResults[[#This Row],[Name]],StandardResults[Entry
Std],"A")+COUNTIFS(StandardResults[Name],StandardResults[[#This Row],[Name]],StandardResults[Entry
Std],"AA")</f>
        <v>0</v>
      </c>
      <c r="AA42">
        <f>COUNTIFS(StandardResults[Name],StandardResults[[#This Row],[Name]],StandardResults[Entry
Std],"AA")</f>
        <v>0</v>
      </c>
    </row>
    <row r="43" spans="1:27" x14ac:dyDescent="0.25">
      <c r="A43">
        <f>TimeVR[[#This Row],[Club]]</f>
        <v>0</v>
      </c>
      <c r="B43" t="str">
        <f>IF(OR(RIGHT(TimeVR[[#This Row],[Event]],3)="M.R", RIGHT(TimeVR[[#This Row],[Event]],3)="F.R"),"Relay","Ind")</f>
        <v>Ind</v>
      </c>
      <c r="C43">
        <f>TimeVR[[#This Row],[gender]]</f>
        <v>0</v>
      </c>
      <c r="D43">
        <f>TimeVR[[#This Row],[Age]]</f>
        <v>0</v>
      </c>
      <c r="E43">
        <f>TimeVR[[#This Row],[name]]</f>
        <v>0</v>
      </c>
      <c r="F43">
        <f>TimeVR[[#This Row],[Event]]</f>
        <v>0</v>
      </c>
      <c r="G43" t="str">
        <f>IF(OR(StandardResults[[#This Row],[Entry]]="-",TimeVR[[#This Row],[validation]]="Validated"),"Y","N")</f>
        <v>N</v>
      </c>
      <c r="H43">
        <f>IF(OR(LEFT(TimeVR[[#This Row],[Times]],8)="00:00.00", LEFT(TimeVR[[#This Row],[Times]],2)="NT"),"-",TimeVR[[#This Row],[Times]])</f>
        <v>0</v>
      </c>
      <c r="I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 t="str">
        <f>IF(ISBLANK(TimeVR[[#This Row],[Best Time(S)]]),"-",TimeVR[[#This Row],[Best Time(S)]])</f>
        <v>-</v>
      </c>
      <c r="K43" t="str">
        <f>IF(StandardResults[[#This Row],[BT(SC)]]&lt;&gt;"-",IF(StandardResults[[#This Row],[BT(SC)]]&lt;=StandardResults[[#This Row],[AAs]],"AA",IF(StandardResults[[#This Row],[BT(SC)]]&lt;=StandardResults[[#This Row],[As]],"A",IF(StandardResults[[#This Row],[BT(SC)]]&lt;=StandardResults[[#This Row],[Bs]],"B","-"))),"")</f>
        <v/>
      </c>
      <c r="L43" t="str">
        <f>IF(ISBLANK(TimeVR[[#This Row],[Best Time(L)]]),"-",TimeVR[[#This Row],[Best Time(L)]])</f>
        <v>-</v>
      </c>
      <c r="M43" t="str">
        <f>IF(StandardResults[[#This Row],[BT(LC)]]&lt;&gt;"-",IF(StandardResults[[#This Row],[BT(LC)]]&lt;=StandardResults[[#This Row],[AA]],"AA",IF(StandardResults[[#This Row],[BT(LC)]]&lt;=StandardResults[[#This Row],[A]],"A",IF(StandardResults[[#This Row],[BT(LC)]]&lt;=StandardResults[[#This Row],[B]],"B","-"))),"")</f>
        <v/>
      </c>
      <c r="N43" s="14"/>
      <c r="O43" t="str">
        <f>IF(StandardResults[[#This Row],[BT(SC)]]&lt;&gt;"-",IF(StandardResults[[#This Row],[BT(SC)]]&lt;=StandardResults[[#This Row],[Ecs]],"EC","-"),"")</f>
        <v/>
      </c>
      <c r="Q43" t="str">
        <f>IF(StandardResults[[#This Row],[Ind/Rel]]="Ind",LEFT(StandardResults[[#This Row],[Gender]],1)&amp;MIN(MAX(StandardResults[[#This Row],[Age]],11),17)&amp;"-"&amp;StandardResults[[#This Row],[Event]],"")</f>
        <v>011-0</v>
      </c>
      <c r="R43" t="e">
        <f>IF(StandardResults[[#This Row],[Ind/Rel]]="Ind",_xlfn.XLOOKUP(StandardResults[[#This Row],[Code]],Std[Code],Std[AA]),"-")</f>
        <v>#N/A</v>
      </c>
      <c r="S43" t="e">
        <f>IF(StandardResults[[#This Row],[Ind/Rel]]="Ind",_xlfn.XLOOKUP(StandardResults[[#This Row],[Code]],Std[Code],Std[A]),"-")</f>
        <v>#N/A</v>
      </c>
      <c r="T43" t="e">
        <f>IF(StandardResults[[#This Row],[Ind/Rel]]="Ind",_xlfn.XLOOKUP(StandardResults[[#This Row],[Code]],Std[Code],Std[B]),"-")</f>
        <v>#N/A</v>
      </c>
      <c r="U43" t="e">
        <f>IF(StandardResults[[#This Row],[Ind/Rel]]="Ind",_xlfn.XLOOKUP(StandardResults[[#This Row],[Code]],Std[Code],Std[AAs]),"-")</f>
        <v>#N/A</v>
      </c>
      <c r="V43" t="e">
        <f>IF(StandardResults[[#This Row],[Ind/Rel]]="Ind",_xlfn.XLOOKUP(StandardResults[[#This Row],[Code]],Std[Code],Std[As]),"-")</f>
        <v>#N/A</v>
      </c>
      <c r="W43" t="e">
        <f>IF(StandardResults[[#This Row],[Ind/Rel]]="Ind",_xlfn.XLOOKUP(StandardResults[[#This Row],[Code]],Std[Code],Std[Bs]),"-")</f>
        <v>#N/A</v>
      </c>
      <c r="X43" t="e">
        <f>IF(StandardResults[[#This Row],[Ind/Rel]]="Ind",_xlfn.XLOOKUP(StandardResults[[#This Row],[Code]],Std[Code],Std[EC]),"-")</f>
        <v>#N/A</v>
      </c>
      <c r="Y43" t="e">
        <f>IF(StandardResults[[#This Row],[Ind/Rel]]="Ind",_xlfn.XLOOKUP(StandardResults[[#This Row],[Code]],Std[Code],Std[Ecs]),"-")</f>
        <v>#N/A</v>
      </c>
      <c r="Z43">
        <f>COUNTIFS(StandardResults[Name],StandardResults[[#This Row],[Name]],StandardResults[Entry
Std],"B")+COUNTIFS(StandardResults[Name],StandardResults[[#This Row],[Name]],StandardResults[Entry
Std],"A")+COUNTIFS(StandardResults[Name],StandardResults[[#This Row],[Name]],StandardResults[Entry
Std],"AA")</f>
        <v>0</v>
      </c>
      <c r="AA43">
        <f>COUNTIFS(StandardResults[Name],StandardResults[[#This Row],[Name]],StandardResults[Entry
Std],"AA")</f>
        <v>0</v>
      </c>
    </row>
    <row r="44" spans="1:27" x14ac:dyDescent="0.25">
      <c r="A44">
        <f>TimeVR[[#This Row],[Club]]</f>
        <v>0</v>
      </c>
      <c r="B44" t="str">
        <f>IF(OR(RIGHT(TimeVR[[#This Row],[Event]],3)="M.R", RIGHT(TimeVR[[#This Row],[Event]],3)="F.R"),"Relay","Ind")</f>
        <v>Ind</v>
      </c>
      <c r="C44">
        <f>TimeVR[[#This Row],[gender]]</f>
        <v>0</v>
      </c>
      <c r="D44">
        <f>TimeVR[[#This Row],[Age]]</f>
        <v>0</v>
      </c>
      <c r="E44">
        <f>TimeVR[[#This Row],[name]]</f>
        <v>0</v>
      </c>
      <c r="F44">
        <f>TimeVR[[#This Row],[Event]]</f>
        <v>0</v>
      </c>
      <c r="G44" t="str">
        <f>IF(OR(StandardResults[[#This Row],[Entry]]="-",TimeVR[[#This Row],[validation]]="Validated"),"Y","N")</f>
        <v>N</v>
      </c>
      <c r="H44">
        <f>IF(OR(LEFT(TimeVR[[#This Row],[Times]],8)="00:00.00", LEFT(TimeVR[[#This Row],[Times]],2)="NT"),"-",TimeVR[[#This Row],[Times]])</f>
        <v>0</v>
      </c>
      <c r="I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 t="str">
        <f>IF(ISBLANK(TimeVR[[#This Row],[Best Time(S)]]),"-",TimeVR[[#This Row],[Best Time(S)]])</f>
        <v>-</v>
      </c>
      <c r="K44" t="str">
        <f>IF(StandardResults[[#This Row],[BT(SC)]]&lt;&gt;"-",IF(StandardResults[[#This Row],[BT(SC)]]&lt;=StandardResults[[#This Row],[AAs]],"AA",IF(StandardResults[[#This Row],[BT(SC)]]&lt;=StandardResults[[#This Row],[As]],"A",IF(StandardResults[[#This Row],[BT(SC)]]&lt;=StandardResults[[#This Row],[Bs]],"B","-"))),"")</f>
        <v/>
      </c>
      <c r="L44" t="str">
        <f>IF(ISBLANK(TimeVR[[#This Row],[Best Time(L)]]),"-",TimeVR[[#This Row],[Best Time(L)]])</f>
        <v>-</v>
      </c>
      <c r="M44" t="str">
        <f>IF(StandardResults[[#This Row],[BT(LC)]]&lt;&gt;"-",IF(StandardResults[[#This Row],[BT(LC)]]&lt;=StandardResults[[#This Row],[AA]],"AA",IF(StandardResults[[#This Row],[BT(LC)]]&lt;=StandardResults[[#This Row],[A]],"A",IF(StandardResults[[#This Row],[BT(LC)]]&lt;=StandardResults[[#This Row],[B]],"B","-"))),"")</f>
        <v/>
      </c>
      <c r="N44" s="14"/>
      <c r="O44" t="str">
        <f>IF(StandardResults[[#This Row],[BT(SC)]]&lt;&gt;"-",IF(StandardResults[[#This Row],[BT(SC)]]&lt;=StandardResults[[#This Row],[Ecs]],"EC","-"),"")</f>
        <v/>
      </c>
      <c r="Q44" t="str">
        <f>IF(StandardResults[[#This Row],[Ind/Rel]]="Ind",LEFT(StandardResults[[#This Row],[Gender]],1)&amp;MIN(MAX(StandardResults[[#This Row],[Age]],11),17)&amp;"-"&amp;StandardResults[[#This Row],[Event]],"")</f>
        <v>011-0</v>
      </c>
      <c r="R44" t="e">
        <f>IF(StandardResults[[#This Row],[Ind/Rel]]="Ind",_xlfn.XLOOKUP(StandardResults[[#This Row],[Code]],Std[Code],Std[AA]),"-")</f>
        <v>#N/A</v>
      </c>
      <c r="S44" t="e">
        <f>IF(StandardResults[[#This Row],[Ind/Rel]]="Ind",_xlfn.XLOOKUP(StandardResults[[#This Row],[Code]],Std[Code],Std[A]),"-")</f>
        <v>#N/A</v>
      </c>
      <c r="T44" t="e">
        <f>IF(StandardResults[[#This Row],[Ind/Rel]]="Ind",_xlfn.XLOOKUP(StandardResults[[#This Row],[Code]],Std[Code],Std[B]),"-")</f>
        <v>#N/A</v>
      </c>
      <c r="U44" t="e">
        <f>IF(StandardResults[[#This Row],[Ind/Rel]]="Ind",_xlfn.XLOOKUP(StandardResults[[#This Row],[Code]],Std[Code],Std[AAs]),"-")</f>
        <v>#N/A</v>
      </c>
      <c r="V44" t="e">
        <f>IF(StandardResults[[#This Row],[Ind/Rel]]="Ind",_xlfn.XLOOKUP(StandardResults[[#This Row],[Code]],Std[Code],Std[As]),"-")</f>
        <v>#N/A</v>
      </c>
      <c r="W44" t="e">
        <f>IF(StandardResults[[#This Row],[Ind/Rel]]="Ind",_xlfn.XLOOKUP(StandardResults[[#This Row],[Code]],Std[Code],Std[Bs]),"-")</f>
        <v>#N/A</v>
      </c>
      <c r="X44" t="e">
        <f>IF(StandardResults[[#This Row],[Ind/Rel]]="Ind",_xlfn.XLOOKUP(StandardResults[[#This Row],[Code]],Std[Code],Std[EC]),"-")</f>
        <v>#N/A</v>
      </c>
      <c r="Y44" t="e">
        <f>IF(StandardResults[[#This Row],[Ind/Rel]]="Ind",_xlfn.XLOOKUP(StandardResults[[#This Row],[Code]],Std[Code],Std[Ecs]),"-")</f>
        <v>#N/A</v>
      </c>
      <c r="Z44">
        <f>COUNTIFS(StandardResults[Name],StandardResults[[#This Row],[Name]],StandardResults[Entry
Std],"B")+COUNTIFS(StandardResults[Name],StandardResults[[#This Row],[Name]],StandardResults[Entry
Std],"A")+COUNTIFS(StandardResults[Name],StandardResults[[#This Row],[Name]],StandardResults[Entry
Std],"AA")</f>
        <v>0</v>
      </c>
      <c r="AA44">
        <f>COUNTIFS(StandardResults[Name],StandardResults[[#This Row],[Name]],StandardResults[Entry
Std],"AA")</f>
        <v>0</v>
      </c>
    </row>
    <row r="45" spans="1:27" x14ac:dyDescent="0.25">
      <c r="A45">
        <f>TimeVR[[#This Row],[Club]]</f>
        <v>0</v>
      </c>
      <c r="B45" t="str">
        <f>IF(OR(RIGHT(TimeVR[[#This Row],[Event]],3)="M.R", RIGHT(TimeVR[[#This Row],[Event]],3)="F.R"),"Relay","Ind")</f>
        <v>Ind</v>
      </c>
      <c r="C45">
        <f>TimeVR[[#This Row],[gender]]</f>
        <v>0</v>
      </c>
      <c r="D45">
        <f>TimeVR[[#This Row],[Age]]</f>
        <v>0</v>
      </c>
      <c r="E45">
        <f>TimeVR[[#This Row],[name]]</f>
        <v>0</v>
      </c>
      <c r="F45">
        <f>TimeVR[[#This Row],[Event]]</f>
        <v>0</v>
      </c>
      <c r="G45" t="str">
        <f>IF(OR(StandardResults[[#This Row],[Entry]]="-",TimeVR[[#This Row],[validation]]="Validated"),"Y","N")</f>
        <v>N</v>
      </c>
      <c r="H45">
        <f>IF(OR(LEFT(TimeVR[[#This Row],[Times]],8)="00:00.00", LEFT(TimeVR[[#This Row],[Times]],2)="NT"),"-",TimeVR[[#This Row],[Times]])</f>
        <v>0</v>
      </c>
      <c r="I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 t="str">
        <f>IF(ISBLANK(TimeVR[[#This Row],[Best Time(S)]]),"-",TimeVR[[#This Row],[Best Time(S)]])</f>
        <v>-</v>
      </c>
      <c r="K45" t="str">
        <f>IF(StandardResults[[#This Row],[BT(SC)]]&lt;&gt;"-",IF(StandardResults[[#This Row],[BT(SC)]]&lt;=StandardResults[[#This Row],[AAs]],"AA",IF(StandardResults[[#This Row],[BT(SC)]]&lt;=StandardResults[[#This Row],[As]],"A",IF(StandardResults[[#This Row],[BT(SC)]]&lt;=StandardResults[[#This Row],[Bs]],"B","-"))),"")</f>
        <v/>
      </c>
      <c r="L45" t="str">
        <f>IF(ISBLANK(TimeVR[[#This Row],[Best Time(L)]]),"-",TimeVR[[#This Row],[Best Time(L)]])</f>
        <v>-</v>
      </c>
      <c r="M45" t="str">
        <f>IF(StandardResults[[#This Row],[BT(LC)]]&lt;&gt;"-",IF(StandardResults[[#This Row],[BT(LC)]]&lt;=StandardResults[[#This Row],[AA]],"AA",IF(StandardResults[[#This Row],[BT(LC)]]&lt;=StandardResults[[#This Row],[A]],"A",IF(StandardResults[[#This Row],[BT(LC)]]&lt;=StandardResults[[#This Row],[B]],"B","-"))),"")</f>
        <v/>
      </c>
      <c r="N45" s="14"/>
      <c r="O45" t="str">
        <f>IF(StandardResults[[#This Row],[BT(SC)]]&lt;&gt;"-",IF(StandardResults[[#This Row],[BT(SC)]]&lt;=StandardResults[[#This Row],[Ecs]],"EC","-"),"")</f>
        <v/>
      </c>
      <c r="Q45" t="str">
        <f>IF(StandardResults[[#This Row],[Ind/Rel]]="Ind",LEFT(StandardResults[[#This Row],[Gender]],1)&amp;MIN(MAX(StandardResults[[#This Row],[Age]],11),17)&amp;"-"&amp;StandardResults[[#This Row],[Event]],"")</f>
        <v>011-0</v>
      </c>
      <c r="R45" t="e">
        <f>IF(StandardResults[[#This Row],[Ind/Rel]]="Ind",_xlfn.XLOOKUP(StandardResults[[#This Row],[Code]],Std[Code],Std[AA]),"-")</f>
        <v>#N/A</v>
      </c>
      <c r="S45" t="e">
        <f>IF(StandardResults[[#This Row],[Ind/Rel]]="Ind",_xlfn.XLOOKUP(StandardResults[[#This Row],[Code]],Std[Code],Std[A]),"-")</f>
        <v>#N/A</v>
      </c>
      <c r="T45" t="e">
        <f>IF(StandardResults[[#This Row],[Ind/Rel]]="Ind",_xlfn.XLOOKUP(StandardResults[[#This Row],[Code]],Std[Code],Std[B]),"-")</f>
        <v>#N/A</v>
      </c>
      <c r="U45" t="e">
        <f>IF(StandardResults[[#This Row],[Ind/Rel]]="Ind",_xlfn.XLOOKUP(StandardResults[[#This Row],[Code]],Std[Code],Std[AAs]),"-")</f>
        <v>#N/A</v>
      </c>
      <c r="V45" t="e">
        <f>IF(StandardResults[[#This Row],[Ind/Rel]]="Ind",_xlfn.XLOOKUP(StandardResults[[#This Row],[Code]],Std[Code],Std[As]),"-")</f>
        <v>#N/A</v>
      </c>
      <c r="W45" t="e">
        <f>IF(StandardResults[[#This Row],[Ind/Rel]]="Ind",_xlfn.XLOOKUP(StandardResults[[#This Row],[Code]],Std[Code],Std[Bs]),"-")</f>
        <v>#N/A</v>
      </c>
      <c r="X45" t="e">
        <f>IF(StandardResults[[#This Row],[Ind/Rel]]="Ind",_xlfn.XLOOKUP(StandardResults[[#This Row],[Code]],Std[Code],Std[EC]),"-")</f>
        <v>#N/A</v>
      </c>
      <c r="Y45" t="e">
        <f>IF(StandardResults[[#This Row],[Ind/Rel]]="Ind",_xlfn.XLOOKUP(StandardResults[[#This Row],[Code]],Std[Code],Std[Ecs]),"-")</f>
        <v>#N/A</v>
      </c>
      <c r="Z45">
        <f>COUNTIFS(StandardResults[Name],StandardResults[[#This Row],[Name]],StandardResults[Entry
Std],"B")+COUNTIFS(StandardResults[Name],StandardResults[[#This Row],[Name]],StandardResults[Entry
Std],"A")+COUNTIFS(StandardResults[Name],StandardResults[[#This Row],[Name]],StandardResults[Entry
Std],"AA")</f>
        <v>0</v>
      </c>
      <c r="AA45">
        <f>COUNTIFS(StandardResults[Name],StandardResults[[#This Row],[Name]],StandardResults[Entry
Std],"AA")</f>
        <v>0</v>
      </c>
    </row>
    <row r="46" spans="1:27" x14ac:dyDescent="0.25">
      <c r="A46">
        <f>TimeVR[[#This Row],[Club]]</f>
        <v>0</v>
      </c>
      <c r="B46" t="str">
        <f>IF(OR(RIGHT(TimeVR[[#This Row],[Event]],3)="M.R", RIGHT(TimeVR[[#This Row],[Event]],3)="F.R"),"Relay","Ind")</f>
        <v>Ind</v>
      </c>
      <c r="C46">
        <f>TimeVR[[#This Row],[gender]]</f>
        <v>0</v>
      </c>
      <c r="D46">
        <f>TimeVR[[#This Row],[Age]]</f>
        <v>0</v>
      </c>
      <c r="E46">
        <f>TimeVR[[#This Row],[name]]</f>
        <v>0</v>
      </c>
      <c r="F46">
        <f>TimeVR[[#This Row],[Event]]</f>
        <v>0</v>
      </c>
      <c r="G46" t="str">
        <f>IF(OR(StandardResults[[#This Row],[Entry]]="-",TimeVR[[#This Row],[validation]]="Validated"),"Y","N")</f>
        <v>N</v>
      </c>
      <c r="H46">
        <f>IF(OR(LEFT(TimeVR[[#This Row],[Times]],8)="00:00.00", LEFT(TimeVR[[#This Row],[Times]],2)="NT"),"-",TimeVR[[#This Row],[Times]])</f>
        <v>0</v>
      </c>
      <c r="I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 t="str">
        <f>IF(ISBLANK(TimeVR[[#This Row],[Best Time(S)]]),"-",TimeVR[[#This Row],[Best Time(S)]])</f>
        <v>-</v>
      </c>
      <c r="K46" t="str">
        <f>IF(StandardResults[[#This Row],[BT(SC)]]&lt;&gt;"-",IF(StandardResults[[#This Row],[BT(SC)]]&lt;=StandardResults[[#This Row],[AAs]],"AA",IF(StandardResults[[#This Row],[BT(SC)]]&lt;=StandardResults[[#This Row],[As]],"A",IF(StandardResults[[#This Row],[BT(SC)]]&lt;=StandardResults[[#This Row],[Bs]],"B","-"))),"")</f>
        <v/>
      </c>
      <c r="L46" t="str">
        <f>IF(ISBLANK(TimeVR[[#This Row],[Best Time(L)]]),"-",TimeVR[[#This Row],[Best Time(L)]])</f>
        <v>-</v>
      </c>
      <c r="M46" t="str">
        <f>IF(StandardResults[[#This Row],[BT(LC)]]&lt;&gt;"-",IF(StandardResults[[#This Row],[BT(LC)]]&lt;=StandardResults[[#This Row],[AA]],"AA",IF(StandardResults[[#This Row],[BT(LC)]]&lt;=StandardResults[[#This Row],[A]],"A",IF(StandardResults[[#This Row],[BT(LC)]]&lt;=StandardResults[[#This Row],[B]],"B","-"))),"")</f>
        <v/>
      </c>
      <c r="N46" s="14"/>
      <c r="O46" t="str">
        <f>IF(StandardResults[[#This Row],[BT(SC)]]&lt;&gt;"-",IF(StandardResults[[#This Row],[BT(SC)]]&lt;=StandardResults[[#This Row],[Ecs]],"EC","-"),"")</f>
        <v/>
      </c>
      <c r="Q46" t="str">
        <f>IF(StandardResults[[#This Row],[Ind/Rel]]="Ind",LEFT(StandardResults[[#This Row],[Gender]],1)&amp;MIN(MAX(StandardResults[[#This Row],[Age]],11),17)&amp;"-"&amp;StandardResults[[#This Row],[Event]],"")</f>
        <v>011-0</v>
      </c>
      <c r="R46" t="e">
        <f>IF(StandardResults[[#This Row],[Ind/Rel]]="Ind",_xlfn.XLOOKUP(StandardResults[[#This Row],[Code]],Std[Code],Std[AA]),"-")</f>
        <v>#N/A</v>
      </c>
      <c r="S46" t="e">
        <f>IF(StandardResults[[#This Row],[Ind/Rel]]="Ind",_xlfn.XLOOKUP(StandardResults[[#This Row],[Code]],Std[Code],Std[A]),"-")</f>
        <v>#N/A</v>
      </c>
      <c r="T46" t="e">
        <f>IF(StandardResults[[#This Row],[Ind/Rel]]="Ind",_xlfn.XLOOKUP(StandardResults[[#This Row],[Code]],Std[Code],Std[B]),"-")</f>
        <v>#N/A</v>
      </c>
      <c r="U46" t="e">
        <f>IF(StandardResults[[#This Row],[Ind/Rel]]="Ind",_xlfn.XLOOKUP(StandardResults[[#This Row],[Code]],Std[Code],Std[AAs]),"-")</f>
        <v>#N/A</v>
      </c>
      <c r="V46" t="e">
        <f>IF(StandardResults[[#This Row],[Ind/Rel]]="Ind",_xlfn.XLOOKUP(StandardResults[[#This Row],[Code]],Std[Code],Std[As]),"-")</f>
        <v>#N/A</v>
      </c>
      <c r="W46" t="e">
        <f>IF(StandardResults[[#This Row],[Ind/Rel]]="Ind",_xlfn.XLOOKUP(StandardResults[[#This Row],[Code]],Std[Code],Std[Bs]),"-")</f>
        <v>#N/A</v>
      </c>
      <c r="X46" t="e">
        <f>IF(StandardResults[[#This Row],[Ind/Rel]]="Ind",_xlfn.XLOOKUP(StandardResults[[#This Row],[Code]],Std[Code],Std[EC]),"-")</f>
        <v>#N/A</v>
      </c>
      <c r="Y46" t="e">
        <f>IF(StandardResults[[#This Row],[Ind/Rel]]="Ind",_xlfn.XLOOKUP(StandardResults[[#This Row],[Code]],Std[Code],Std[Ecs]),"-")</f>
        <v>#N/A</v>
      </c>
      <c r="Z46">
        <f>COUNTIFS(StandardResults[Name],StandardResults[[#This Row],[Name]],StandardResults[Entry
Std],"B")+COUNTIFS(StandardResults[Name],StandardResults[[#This Row],[Name]],StandardResults[Entry
Std],"A")+COUNTIFS(StandardResults[Name],StandardResults[[#This Row],[Name]],StandardResults[Entry
Std],"AA")</f>
        <v>0</v>
      </c>
      <c r="AA46">
        <f>COUNTIFS(StandardResults[Name],StandardResults[[#This Row],[Name]],StandardResults[Entry
Std],"AA")</f>
        <v>0</v>
      </c>
    </row>
    <row r="47" spans="1:27" x14ac:dyDescent="0.25">
      <c r="A47">
        <f>TimeVR[[#This Row],[Club]]</f>
        <v>0</v>
      </c>
      <c r="B47" t="str">
        <f>IF(OR(RIGHT(TimeVR[[#This Row],[Event]],3)="M.R", RIGHT(TimeVR[[#This Row],[Event]],3)="F.R"),"Relay","Ind")</f>
        <v>Ind</v>
      </c>
      <c r="C47">
        <f>TimeVR[[#This Row],[gender]]</f>
        <v>0</v>
      </c>
      <c r="D47">
        <f>TimeVR[[#This Row],[Age]]</f>
        <v>0</v>
      </c>
      <c r="E47">
        <f>TimeVR[[#This Row],[name]]</f>
        <v>0</v>
      </c>
      <c r="F47">
        <f>TimeVR[[#This Row],[Event]]</f>
        <v>0</v>
      </c>
      <c r="G47" t="str">
        <f>IF(OR(StandardResults[[#This Row],[Entry]]="-",TimeVR[[#This Row],[validation]]="Validated"),"Y","N")</f>
        <v>N</v>
      </c>
      <c r="H47">
        <f>IF(OR(LEFT(TimeVR[[#This Row],[Times]],8)="00:00.00", LEFT(TimeVR[[#This Row],[Times]],2)="NT"),"-",TimeVR[[#This Row],[Times]])</f>
        <v>0</v>
      </c>
      <c r="I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 t="str">
        <f>IF(ISBLANK(TimeVR[[#This Row],[Best Time(S)]]),"-",TimeVR[[#This Row],[Best Time(S)]])</f>
        <v>-</v>
      </c>
      <c r="K47" t="str">
        <f>IF(StandardResults[[#This Row],[BT(SC)]]&lt;&gt;"-",IF(StandardResults[[#This Row],[BT(SC)]]&lt;=StandardResults[[#This Row],[AAs]],"AA",IF(StandardResults[[#This Row],[BT(SC)]]&lt;=StandardResults[[#This Row],[As]],"A",IF(StandardResults[[#This Row],[BT(SC)]]&lt;=StandardResults[[#This Row],[Bs]],"B","-"))),"")</f>
        <v/>
      </c>
      <c r="L47" t="str">
        <f>IF(ISBLANK(TimeVR[[#This Row],[Best Time(L)]]),"-",TimeVR[[#This Row],[Best Time(L)]])</f>
        <v>-</v>
      </c>
      <c r="M47" t="str">
        <f>IF(StandardResults[[#This Row],[BT(LC)]]&lt;&gt;"-",IF(StandardResults[[#This Row],[BT(LC)]]&lt;=StandardResults[[#This Row],[AA]],"AA",IF(StandardResults[[#This Row],[BT(LC)]]&lt;=StandardResults[[#This Row],[A]],"A",IF(StandardResults[[#This Row],[BT(LC)]]&lt;=StandardResults[[#This Row],[B]],"B","-"))),"")</f>
        <v/>
      </c>
      <c r="N47" s="14"/>
      <c r="O47" t="str">
        <f>IF(StandardResults[[#This Row],[BT(SC)]]&lt;&gt;"-",IF(StandardResults[[#This Row],[BT(SC)]]&lt;=StandardResults[[#This Row],[Ecs]],"EC","-"),"")</f>
        <v/>
      </c>
      <c r="Q47" t="str">
        <f>IF(StandardResults[[#This Row],[Ind/Rel]]="Ind",LEFT(StandardResults[[#This Row],[Gender]],1)&amp;MIN(MAX(StandardResults[[#This Row],[Age]],11),17)&amp;"-"&amp;StandardResults[[#This Row],[Event]],"")</f>
        <v>011-0</v>
      </c>
      <c r="R47" t="e">
        <f>IF(StandardResults[[#This Row],[Ind/Rel]]="Ind",_xlfn.XLOOKUP(StandardResults[[#This Row],[Code]],Std[Code],Std[AA]),"-")</f>
        <v>#N/A</v>
      </c>
      <c r="S47" t="e">
        <f>IF(StandardResults[[#This Row],[Ind/Rel]]="Ind",_xlfn.XLOOKUP(StandardResults[[#This Row],[Code]],Std[Code],Std[A]),"-")</f>
        <v>#N/A</v>
      </c>
      <c r="T47" t="e">
        <f>IF(StandardResults[[#This Row],[Ind/Rel]]="Ind",_xlfn.XLOOKUP(StandardResults[[#This Row],[Code]],Std[Code],Std[B]),"-")</f>
        <v>#N/A</v>
      </c>
      <c r="U47" t="e">
        <f>IF(StandardResults[[#This Row],[Ind/Rel]]="Ind",_xlfn.XLOOKUP(StandardResults[[#This Row],[Code]],Std[Code],Std[AAs]),"-")</f>
        <v>#N/A</v>
      </c>
      <c r="V47" t="e">
        <f>IF(StandardResults[[#This Row],[Ind/Rel]]="Ind",_xlfn.XLOOKUP(StandardResults[[#This Row],[Code]],Std[Code],Std[As]),"-")</f>
        <v>#N/A</v>
      </c>
      <c r="W47" t="e">
        <f>IF(StandardResults[[#This Row],[Ind/Rel]]="Ind",_xlfn.XLOOKUP(StandardResults[[#This Row],[Code]],Std[Code],Std[Bs]),"-")</f>
        <v>#N/A</v>
      </c>
      <c r="X47" t="e">
        <f>IF(StandardResults[[#This Row],[Ind/Rel]]="Ind",_xlfn.XLOOKUP(StandardResults[[#This Row],[Code]],Std[Code],Std[EC]),"-")</f>
        <v>#N/A</v>
      </c>
      <c r="Y47" t="e">
        <f>IF(StandardResults[[#This Row],[Ind/Rel]]="Ind",_xlfn.XLOOKUP(StandardResults[[#This Row],[Code]],Std[Code],Std[Ecs]),"-")</f>
        <v>#N/A</v>
      </c>
      <c r="Z47">
        <f>COUNTIFS(StandardResults[Name],StandardResults[[#This Row],[Name]],StandardResults[Entry
Std],"B")+COUNTIFS(StandardResults[Name],StandardResults[[#This Row],[Name]],StandardResults[Entry
Std],"A")+COUNTIFS(StandardResults[Name],StandardResults[[#This Row],[Name]],StandardResults[Entry
Std],"AA")</f>
        <v>0</v>
      </c>
      <c r="AA47">
        <f>COUNTIFS(StandardResults[Name],StandardResults[[#This Row],[Name]],StandardResults[Entry
Std],"AA")</f>
        <v>0</v>
      </c>
    </row>
    <row r="48" spans="1:27" x14ac:dyDescent="0.25">
      <c r="A48">
        <f>TimeVR[[#This Row],[Club]]</f>
        <v>0</v>
      </c>
      <c r="B48" t="str">
        <f>IF(OR(RIGHT(TimeVR[[#This Row],[Event]],3)="M.R", RIGHT(TimeVR[[#This Row],[Event]],3)="F.R"),"Relay","Ind")</f>
        <v>Ind</v>
      </c>
      <c r="C48">
        <f>TimeVR[[#This Row],[gender]]</f>
        <v>0</v>
      </c>
      <c r="D48">
        <f>TimeVR[[#This Row],[Age]]</f>
        <v>0</v>
      </c>
      <c r="E48">
        <f>TimeVR[[#This Row],[name]]</f>
        <v>0</v>
      </c>
      <c r="F48">
        <f>TimeVR[[#This Row],[Event]]</f>
        <v>0</v>
      </c>
      <c r="G48" t="str">
        <f>IF(OR(StandardResults[[#This Row],[Entry]]="-",TimeVR[[#This Row],[validation]]="Validated"),"Y","N")</f>
        <v>N</v>
      </c>
      <c r="H48">
        <f>IF(OR(LEFT(TimeVR[[#This Row],[Times]],8)="00:00.00", LEFT(TimeVR[[#This Row],[Times]],2)="NT"),"-",TimeVR[[#This Row],[Times]])</f>
        <v>0</v>
      </c>
      <c r="I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 t="str">
        <f>IF(ISBLANK(TimeVR[[#This Row],[Best Time(S)]]),"-",TimeVR[[#This Row],[Best Time(S)]])</f>
        <v>-</v>
      </c>
      <c r="K48" t="str">
        <f>IF(StandardResults[[#This Row],[BT(SC)]]&lt;&gt;"-",IF(StandardResults[[#This Row],[BT(SC)]]&lt;=StandardResults[[#This Row],[AAs]],"AA",IF(StandardResults[[#This Row],[BT(SC)]]&lt;=StandardResults[[#This Row],[As]],"A",IF(StandardResults[[#This Row],[BT(SC)]]&lt;=StandardResults[[#This Row],[Bs]],"B","-"))),"")</f>
        <v/>
      </c>
      <c r="L48" t="str">
        <f>IF(ISBLANK(TimeVR[[#This Row],[Best Time(L)]]),"-",TimeVR[[#This Row],[Best Time(L)]])</f>
        <v>-</v>
      </c>
      <c r="M48" t="str">
        <f>IF(StandardResults[[#This Row],[BT(LC)]]&lt;&gt;"-",IF(StandardResults[[#This Row],[BT(LC)]]&lt;=StandardResults[[#This Row],[AA]],"AA",IF(StandardResults[[#This Row],[BT(LC)]]&lt;=StandardResults[[#This Row],[A]],"A",IF(StandardResults[[#This Row],[BT(LC)]]&lt;=StandardResults[[#This Row],[B]],"B","-"))),"")</f>
        <v/>
      </c>
      <c r="N48" s="14"/>
      <c r="O48" t="str">
        <f>IF(StandardResults[[#This Row],[BT(SC)]]&lt;&gt;"-",IF(StandardResults[[#This Row],[BT(SC)]]&lt;=StandardResults[[#This Row],[Ecs]],"EC","-"),"")</f>
        <v/>
      </c>
      <c r="Q48" t="str">
        <f>IF(StandardResults[[#This Row],[Ind/Rel]]="Ind",LEFT(StandardResults[[#This Row],[Gender]],1)&amp;MIN(MAX(StandardResults[[#This Row],[Age]],11),17)&amp;"-"&amp;StandardResults[[#This Row],[Event]],"")</f>
        <v>011-0</v>
      </c>
      <c r="R48" t="e">
        <f>IF(StandardResults[[#This Row],[Ind/Rel]]="Ind",_xlfn.XLOOKUP(StandardResults[[#This Row],[Code]],Std[Code],Std[AA]),"-")</f>
        <v>#N/A</v>
      </c>
      <c r="S48" t="e">
        <f>IF(StandardResults[[#This Row],[Ind/Rel]]="Ind",_xlfn.XLOOKUP(StandardResults[[#This Row],[Code]],Std[Code],Std[A]),"-")</f>
        <v>#N/A</v>
      </c>
      <c r="T48" t="e">
        <f>IF(StandardResults[[#This Row],[Ind/Rel]]="Ind",_xlfn.XLOOKUP(StandardResults[[#This Row],[Code]],Std[Code],Std[B]),"-")</f>
        <v>#N/A</v>
      </c>
      <c r="U48" t="e">
        <f>IF(StandardResults[[#This Row],[Ind/Rel]]="Ind",_xlfn.XLOOKUP(StandardResults[[#This Row],[Code]],Std[Code],Std[AAs]),"-")</f>
        <v>#N/A</v>
      </c>
      <c r="V48" t="e">
        <f>IF(StandardResults[[#This Row],[Ind/Rel]]="Ind",_xlfn.XLOOKUP(StandardResults[[#This Row],[Code]],Std[Code],Std[As]),"-")</f>
        <v>#N/A</v>
      </c>
      <c r="W48" t="e">
        <f>IF(StandardResults[[#This Row],[Ind/Rel]]="Ind",_xlfn.XLOOKUP(StandardResults[[#This Row],[Code]],Std[Code],Std[Bs]),"-")</f>
        <v>#N/A</v>
      </c>
      <c r="X48" t="e">
        <f>IF(StandardResults[[#This Row],[Ind/Rel]]="Ind",_xlfn.XLOOKUP(StandardResults[[#This Row],[Code]],Std[Code],Std[EC]),"-")</f>
        <v>#N/A</v>
      </c>
      <c r="Y48" t="e">
        <f>IF(StandardResults[[#This Row],[Ind/Rel]]="Ind",_xlfn.XLOOKUP(StandardResults[[#This Row],[Code]],Std[Code],Std[Ecs]),"-")</f>
        <v>#N/A</v>
      </c>
      <c r="Z48">
        <f>COUNTIFS(StandardResults[Name],StandardResults[[#This Row],[Name]],StandardResults[Entry
Std],"B")+COUNTIFS(StandardResults[Name],StandardResults[[#This Row],[Name]],StandardResults[Entry
Std],"A")+COUNTIFS(StandardResults[Name],StandardResults[[#This Row],[Name]],StandardResults[Entry
Std],"AA")</f>
        <v>0</v>
      </c>
      <c r="AA48">
        <f>COUNTIFS(StandardResults[Name],StandardResults[[#This Row],[Name]],StandardResults[Entry
Std],"AA")</f>
        <v>0</v>
      </c>
    </row>
    <row r="49" spans="1:27" x14ac:dyDescent="0.25">
      <c r="A49">
        <f>TimeVR[[#This Row],[Club]]</f>
        <v>0</v>
      </c>
      <c r="B49" t="str">
        <f>IF(OR(RIGHT(TimeVR[[#This Row],[Event]],3)="M.R", RIGHT(TimeVR[[#This Row],[Event]],3)="F.R"),"Relay","Ind")</f>
        <v>Ind</v>
      </c>
      <c r="C49">
        <f>TimeVR[[#This Row],[gender]]</f>
        <v>0</v>
      </c>
      <c r="D49">
        <f>TimeVR[[#This Row],[Age]]</f>
        <v>0</v>
      </c>
      <c r="E49">
        <f>TimeVR[[#This Row],[name]]</f>
        <v>0</v>
      </c>
      <c r="F49">
        <f>TimeVR[[#This Row],[Event]]</f>
        <v>0</v>
      </c>
      <c r="G49" t="str">
        <f>IF(OR(StandardResults[[#This Row],[Entry]]="-",TimeVR[[#This Row],[validation]]="Validated"),"Y","N")</f>
        <v>N</v>
      </c>
      <c r="H49">
        <f>IF(OR(LEFT(TimeVR[[#This Row],[Times]],8)="00:00.00", LEFT(TimeVR[[#This Row],[Times]],2)="NT"),"-",TimeVR[[#This Row],[Times]])</f>
        <v>0</v>
      </c>
      <c r="I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 t="str">
        <f>IF(ISBLANK(TimeVR[[#This Row],[Best Time(S)]]),"-",TimeVR[[#This Row],[Best Time(S)]])</f>
        <v>-</v>
      </c>
      <c r="K49" t="str">
        <f>IF(StandardResults[[#This Row],[BT(SC)]]&lt;&gt;"-",IF(StandardResults[[#This Row],[BT(SC)]]&lt;=StandardResults[[#This Row],[AAs]],"AA",IF(StandardResults[[#This Row],[BT(SC)]]&lt;=StandardResults[[#This Row],[As]],"A",IF(StandardResults[[#This Row],[BT(SC)]]&lt;=StandardResults[[#This Row],[Bs]],"B","-"))),"")</f>
        <v/>
      </c>
      <c r="L49" t="str">
        <f>IF(ISBLANK(TimeVR[[#This Row],[Best Time(L)]]),"-",TimeVR[[#This Row],[Best Time(L)]])</f>
        <v>-</v>
      </c>
      <c r="M49" t="str">
        <f>IF(StandardResults[[#This Row],[BT(LC)]]&lt;&gt;"-",IF(StandardResults[[#This Row],[BT(LC)]]&lt;=StandardResults[[#This Row],[AA]],"AA",IF(StandardResults[[#This Row],[BT(LC)]]&lt;=StandardResults[[#This Row],[A]],"A",IF(StandardResults[[#This Row],[BT(LC)]]&lt;=StandardResults[[#This Row],[B]],"B","-"))),"")</f>
        <v/>
      </c>
      <c r="N49" s="14"/>
      <c r="O49" t="str">
        <f>IF(StandardResults[[#This Row],[BT(SC)]]&lt;&gt;"-",IF(StandardResults[[#This Row],[BT(SC)]]&lt;=StandardResults[[#This Row],[Ecs]],"EC","-"),"")</f>
        <v/>
      </c>
      <c r="Q49" t="str">
        <f>IF(StandardResults[[#This Row],[Ind/Rel]]="Ind",LEFT(StandardResults[[#This Row],[Gender]],1)&amp;MIN(MAX(StandardResults[[#This Row],[Age]],11),17)&amp;"-"&amp;StandardResults[[#This Row],[Event]],"")</f>
        <v>011-0</v>
      </c>
      <c r="R49" t="e">
        <f>IF(StandardResults[[#This Row],[Ind/Rel]]="Ind",_xlfn.XLOOKUP(StandardResults[[#This Row],[Code]],Std[Code],Std[AA]),"-")</f>
        <v>#N/A</v>
      </c>
      <c r="S49" t="e">
        <f>IF(StandardResults[[#This Row],[Ind/Rel]]="Ind",_xlfn.XLOOKUP(StandardResults[[#This Row],[Code]],Std[Code],Std[A]),"-")</f>
        <v>#N/A</v>
      </c>
      <c r="T49" t="e">
        <f>IF(StandardResults[[#This Row],[Ind/Rel]]="Ind",_xlfn.XLOOKUP(StandardResults[[#This Row],[Code]],Std[Code],Std[B]),"-")</f>
        <v>#N/A</v>
      </c>
      <c r="U49" t="e">
        <f>IF(StandardResults[[#This Row],[Ind/Rel]]="Ind",_xlfn.XLOOKUP(StandardResults[[#This Row],[Code]],Std[Code],Std[AAs]),"-")</f>
        <v>#N/A</v>
      </c>
      <c r="V49" t="e">
        <f>IF(StandardResults[[#This Row],[Ind/Rel]]="Ind",_xlfn.XLOOKUP(StandardResults[[#This Row],[Code]],Std[Code],Std[As]),"-")</f>
        <v>#N/A</v>
      </c>
      <c r="W49" t="e">
        <f>IF(StandardResults[[#This Row],[Ind/Rel]]="Ind",_xlfn.XLOOKUP(StandardResults[[#This Row],[Code]],Std[Code],Std[Bs]),"-")</f>
        <v>#N/A</v>
      </c>
      <c r="X49" t="e">
        <f>IF(StandardResults[[#This Row],[Ind/Rel]]="Ind",_xlfn.XLOOKUP(StandardResults[[#This Row],[Code]],Std[Code],Std[EC]),"-")</f>
        <v>#N/A</v>
      </c>
      <c r="Y49" t="e">
        <f>IF(StandardResults[[#This Row],[Ind/Rel]]="Ind",_xlfn.XLOOKUP(StandardResults[[#This Row],[Code]],Std[Code],Std[Ecs]),"-")</f>
        <v>#N/A</v>
      </c>
      <c r="Z49">
        <f>COUNTIFS(StandardResults[Name],StandardResults[[#This Row],[Name]],StandardResults[Entry
Std],"B")+COUNTIFS(StandardResults[Name],StandardResults[[#This Row],[Name]],StandardResults[Entry
Std],"A")+COUNTIFS(StandardResults[Name],StandardResults[[#This Row],[Name]],StandardResults[Entry
Std],"AA")</f>
        <v>0</v>
      </c>
      <c r="AA49">
        <f>COUNTIFS(StandardResults[Name],StandardResults[[#This Row],[Name]],StandardResults[Entry
Std],"AA")</f>
        <v>0</v>
      </c>
    </row>
    <row r="50" spans="1:27" x14ac:dyDescent="0.25">
      <c r="A50">
        <f>TimeVR[[#This Row],[Club]]</f>
        <v>0</v>
      </c>
      <c r="B50" t="str">
        <f>IF(OR(RIGHT(TimeVR[[#This Row],[Event]],3)="M.R", RIGHT(TimeVR[[#This Row],[Event]],3)="F.R"),"Relay","Ind")</f>
        <v>Ind</v>
      </c>
      <c r="C50">
        <f>TimeVR[[#This Row],[gender]]</f>
        <v>0</v>
      </c>
      <c r="D50">
        <f>TimeVR[[#This Row],[Age]]</f>
        <v>0</v>
      </c>
      <c r="E50">
        <f>TimeVR[[#This Row],[name]]</f>
        <v>0</v>
      </c>
      <c r="F50">
        <f>TimeVR[[#This Row],[Event]]</f>
        <v>0</v>
      </c>
      <c r="G50" t="str">
        <f>IF(OR(StandardResults[[#This Row],[Entry]]="-",TimeVR[[#This Row],[validation]]="Validated"),"Y","N")</f>
        <v>N</v>
      </c>
      <c r="H50">
        <f>IF(OR(LEFT(TimeVR[[#This Row],[Times]],8)="00:00.00", LEFT(TimeVR[[#This Row],[Times]],2)="NT"),"-",TimeVR[[#This Row],[Times]])</f>
        <v>0</v>
      </c>
      <c r="I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 t="str">
        <f>IF(ISBLANK(TimeVR[[#This Row],[Best Time(S)]]),"-",TimeVR[[#This Row],[Best Time(S)]])</f>
        <v>-</v>
      </c>
      <c r="K50" t="str">
        <f>IF(StandardResults[[#This Row],[BT(SC)]]&lt;&gt;"-",IF(StandardResults[[#This Row],[BT(SC)]]&lt;=StandardResults[[#This Row],[AAs]],"AA",IF(StandardResults[[#This Row],[BT(SC)]]&lt;=StandardResults[[#This Row],[As]],"A",IF(StandardResults[[#This Row],[BT(SC)]]&lt;=StandardResults[[#This Row],[Bs]],"B","-"))),"")</f>
        <v/>
      </c>
      <c r="L50" t="str">
        <f>IF(ISBLANK(TimeVR[[#This Row],[Best Time(L)]]),"-",TimeVR[[#This Row],[Best Time(L)]])</f>
        <v>-</v>
      </c>
      <c r="M50" t="str">
        <f>IF(StandardResults[[#This Row],[BT(LC)]]&lt;&gt;"-",IF(StandardResults[[#This Row],[BT(LC)]]&lt;=StandardResults[[#This Row],[AA]],"AA",IF(StandardResults[[#This Row],[BT(LC)]]&lt;=StandardResults[[#This Row],[A]],"A",IF(StandardResults[[#This Row],[BT(LC)]]&lt;=StandardResults[[#This Row],[B]],"B","-"))),"")</f>
        <v/>
      </c>
      <c r="N50" s="14"/>
      <c r="O50" t="str">
        <f>IF(StandardResults[[#This Row],[BT(SC)]]&lt;&gt;"-",IF(StandardResults[[#This Row],[BT(SC)]]&lt;=StandardResults[[#This Row],[Ecs]],"EC","-"),"")</f>
        <v/>
      </c>
      <c r="Q50" t="str">
        <f>IF(StandardResults[[#This Row],[Ind/Rel]]="Ind",LEFT(StandardResults[[#This Row],[Gender]],1)&amp;MIN(MAX(StandardResults[[#This Row],[Age]],11),17)&amp;"-"&amp;StandardResults[[#This Row],[Event]],"")</f>
        <v>011-0</v>
      </c>
      <c r="R50" t="e">
        <f>IF(StandardResults[[#This Row],[Ind/Rel]]="Ind",_xlfn.XLOOKUP(StandardResults[[#This Row],[Code]],Std[Code],Std[AA]),"-")</f>
        <v>#N/A</v>
      </c>
      <c r="S50" t="e">
        <f>IF(StandardResults[[#This Row],[Ind/Rel]]="Ind",_xlfn.XLOOKUP(StandardResults[[#This Row],[Code]],Std[Code],Std[A]),"-")</f>
        <v>#N/A</v>
      </c>
      <c r="T50" t="e">
        <f>IF(StandardResults[[#This Row],[Ind/Rel]]="Ind",_xlfn.XLOOKUP(StandardResults[[#This Row],[Code]],Std[Code],Std[B]),"-")</f>
        <v>#N/A</v>
      </c>
      <c r="U50" t="e">
        <f>IF(StandardResults[[#This Row],[Ind/Rel]]="Ind",_xlfn.XLOOKUP(StandardResults[[#This Row],[Code]],Std[Code],Std[AAs]),"-")</f>
        <v>#N/A</v>
      </c>
      <c r="V50" t="e">
        <f>IF(StandardResults[[#This Row],[Ind/Rel]]="Ind",_xlfn.XLOOKUP(StandardResults[[#This Row],[Code]],Std[Code],Std[As]),"-")</f>
        <v>#N/A</v>
      </c>
      <c r="W50" t="e">
        <f>IF(StandardResults[[#This Row],[Ind/Rel]]="Ind",_xlfn.XLOOKUP(StandardResults[[#This Row],[Code]],Std[Code],Std[Bs]),"-")</f>
        <v>#N/A</v>
      </c>
      <c r="X50" t="e">
        <f>IF(StandardResults[[#This Row],[Ind/Rel]]="Ind",_xlfn.XLOOKUP(StandardResults[[#This Row],[Code]],Std[Code],Std[EC]),"-")</f>
        <v>#N/A</v>
      </c>
      <c r="Y50" t="e">
        <f>IF(StandardResults[[#This Row],[Ind/Rel]]="Ind",_xlfn.XLOOKUP(StandardResults[[#This Row],[Code]],Std[Code],Std[Ecs]),"-")</f>
        <v>#N/A</v>
      </c>
      <c r="Z50">
        <f>COUNTIFS(StandardResults[Name],StandardResults[[#This Row],[Name]],StandardResults[Entry
Std],"B")+COUNTIFS(StandardResults[Name],StandardResults[[#This Row],[Name]],StandardResults[Entry
Std],"A")+COUNTIFS(StandardResults[Name],StandardResults[[#This Row],[Name]],StandardResults[Entry
Std],"AA")</f>
        <v>0</v>
      </c>
      <c r="AA50">
        <f>COUNTIFS(StandardResults[Name],StandardResults[[#This Row],[Name]],StandardResults[Entry
Std],"AA")</f>
        <v>0</v>
      </c>
    </row>
    <row r="51" spans="1:27" x14ac:dyDescent="0.25">
      <c r="A51">
        <f>TimeVR[[#This Row],[Club]]</f>
        <v>0</v>
      </c>
      <c r="B51" t="str">
        <f>IF(OR(RIGHT(TimeVR[[#This Row],[Event]],3)="M.R", RIGHT(TimeVR[[#This Row],[Event]],3)="F.R"),"Relay","Ind")</f>
        <v>Ind</v>
      </c>
      <c r="C51">
        <f>TimeVR[[#This Row],[gender]]</f>
        <v>0</v>
      </c>
      <c r="D51">
        <f>TimeVR[[#This Row],[Age]]</f>
        <v>0</v>
      </c>
      <c r="E51">
        <f>TimeVR[[#This Row],[name]]</f>
        <v>0</v>
      </c>
      <c r="F51">
        <f>TimeVR[[#This Row],[Event]]</f>
        <v>0</v>
      </c>
      <c r="G51" t="str">
        <f>IF(OR(StandardResults[[#This Row],[Entry]]="-",TimeVR[[#This Row],[validation]]="Validated"),"Y","N")</f>
        <v>N</v>
      </c>
      <c r="H51">
        <f>IF(OR(LEFT(TimeVR[[#This Row],[Times]],8)="00:00.00", LEFT(TimeVR[[#This Row],[Times]],2)="NT"),"-",TimeVR[[#This Row],[Times]])</f>
        <v>0</v>
      </c>
      <c r="I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 t="str">
        <f>IF(ISBLANK(TimeVR[[#This Row],[Best Time(S)]]),"-",TimeVR[[#This Row],[Best Time(S)]])</f>
        <v>-</v>
      </c>
      <c r="K51" t="str">
        <f>IF(StandardResults[[#This Row],[BT(SC)]]&lt;&gt;"-",IF(StandardResults[[#This Row],[BT(SC)]]&lt;=StandardResults[[#This Row],[AAs]],"AA",IF(StandardResults[[#This Row],[BT(SC)]]&lt;=StandardResults[[#This Row],[As]],"A",IF(StandardResults[[#This Row],[BT(SC)]]&lt;=StandardResults[[#This Row],[Bs]],"B","-"))),"")</f>
        <v/>
      </c>
      <c r="L51" t="str">
        <f>IF(ISBLANK(TimeVR[[#This Row],[Best Time(L)]]),"-",TimeVR[[#This Row],[Best Time(L)]])</f>
        <v>-</v>
      </c>
      <c r="M51" t="str">
        <f>IF(StandardResults[[#This Row],[BT(LC)]]&lt;&gt;"-",IF(StandardResults[[#This Row],[BT(LC)]]&lt;=StandardResults[[#This Row],[AA]],"AA",IF(StandardResults[[#This Row],[BT(LC)]]&lt;=StandardResults[[#This Row],[A]],"A",IF(StandardResults[[#This Row],[BT(LC)]]&lt;=StandardResults[[#This Row],[B]],"B","-"))),"")</f>
        <v/>
      </c>
      <c r="N51" s="14"/>
      <c r="O51" t="str">
        <f>IF(StandardResults[[#This Row],[BT(SC)]]&lt;&gt;"-",IF(StandardResults[[#This Row],[BT(SC)]]&lt;=StandardResults[[#This Row],[Ecs]],"EC","-"),"")</f>
        <v/>
      </c>
      <c r="Q51" t="str">
        <f>IF(StandardResults[[#This Row],[Ind/Rel]]="Ind",LEFT(StandardResults[[#This Row],[Gender]],1)&amp;MIN(MAX(StandardResults[[#This Row],[Age]],11),17)&amp;"-"&amp;StandardResults[[#This Row],[Event]],"")</f>
        <v>011-0</v>
      </c>
      <c r="R51" t="e">
        <f>IF(StandardResults[[#This Row],[Ind/Rel]]="Ind",_xlfn.XLOOKUP(StandardResults[[#This Row],[Code]],Std[Code],Std[AA]),"-")</f>
        <v>#N/A</v>
      </c>
      <c r="S51" t="e">
        <f>IF(StandardResults[[#This Row],[Ind/Rel]]="Ind",_xlfn.XLOOKUP(StandardResults[[#This Row],[Code]],Std[Code],Std[A]),"-")</f>
        <v>#N/A</v>
      </c>
      <c r="T51" t="e">
        <f>IF(StandardResults[[#This Row],[Ind/Rel]]="Ind",_xlfn.XLOOKUP(StandardResults[[#This Row],[Code]],Std[Code],Std[B]),"-")</f>
        <v>#N/A</v>
      </c>
      <c r="U51" t="e">
        <f>IF(StandardResults[[#This Row],[Ind/Rel]]="Ind",_xlfn.XLOOKUP(StandardResults[[#This Row],[Code]],Std[Code],Std[AAs]),"-")</f>
        <v>#N/A</v>
      </c>
      <c r="V51" t="e">
        <f>IF(StandardResults[[#This Row],[Ind/Rel]]="Ind",_xlfn.XLOOKUP(StandardResults[[#This Row],[Code]],Std[Code],Std[As]),"-")</f>
        <v>#N/A</v>
      </c>
      <c r="W51" t="e">
        <f>IF(StandardResults[[#This Row],[Ind/Rel]]="Ind",_xlfn.XLOOKUP(StandardResults[[#This Row],[Code]],Std[Code],Std[Bs]),"-")</f>
        <v>#N/A</v>
      </c>
      <c r="X51" t="e">
        <f>IF(StandardResults[[#This Row],[Ind/Rel]]="Ind",_xlfn.XLOOKUP(StandardResults[[#This Row],[Code]],Std[Code],Std[EC]),"-")</f>
        <v>#N/A</v>
      </c>
      <c r="Y51" t="e">
        <f>IF(StandardResults[[#This Row],[Ind/Rel]]="Ind",_xlfn.XLOOKUP(StandardResults[[#This Row],[Code]],Std[Code],Std[Ecs]),"-")</f>
        <v>#N/A</v>
      </c>
      <c r="Z51">
        <f>COUNTIFS(StandardResults[Name],StandardResults[[#This Row],[Name]],StandardResults[Entry
Std],"B")+COUNTIFS(StandardResults[Name],StandardResults[[#This Row],[Name]],StandardResults[Entry
Std],"A")+COUNTIFS(StandardResults[Name],StandardResults[[#This Row],[Name]],StandardResults[Entry
Std],"AA")</f>
        <v>0</v>
      </c>
      <c r="AA51">
        <f>COUNTIFS(StandardResults[Name],StandardResults[[#This Row],[Name]],StandardResults[Entry
Std],"AA")</f>
        <v>0</v>
      </c>
    </row>
    <row r="52" spans="1:27" x14ac:dyDescent="0.25">
      <c r="A52">
        <f>TimeVR[[#This Row],[Club]]</f>
        <v>0</v>
      </c>
      <c r="B52" t="str">
        <f>IF(OR(RIGHT(TimeVR[[#This Row],[Event]],3)="M.R", RIGHT(TimeVR[[#This Row],[Event]],3)="F.R"),"Relay","Ind")</f>
        <v>Ind</v>
      </c>
      <c r="C52">
        <f>TimeVR[[#This Row],[gender]]</f>
        <v>0</v>
      </c>
      <c r="D52">
        <f>TimeVR[[#This Row],[Age]]</f>
        <v>0</v>
      </c>
      <c r="E52">
        <f>TimeVR[[#This Row],[name]]</f>
        <v>0</v>
      </c>
      <c r="F52">
        <f>TimeVR[[#This Row],[Event]]</f>
        <v>0</v>
      </c>
      <c r="G52" t="str">
        <f>IF(OR(StandardResults[[#This Row],[Entry]]="-",TimeVR[[#This Row],[validation]]="Validated"),"Y","N")</f>
        <v>N</v>
      </c>
      <c r="H52">
        <f>IF(OR(LEFT(TimeVR[[#This Row],[Times]],8)="00:00.00", LEFT(TimeVR[[#This Row],[Times]],2)="NT"),"-",TimeVR[[#This Row],[Times]])</f>
        <v>0</v>
      </c>
      <c r="I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 t="str">
        <f>IF(ISBLANK(TimeVR[[#This Row],[Best Time(S)]]),"-",TimeVR[[#This Row],[Best Time(S)]])</f>
        <v>-</v>
      </c>
      <c r="K52" t="str">
        <f>IF(StandardResults[[#This Row],[BT(SC)]]&lt;&gt;"-",IF(StandardResults[[#This Row],[BT(SC)]]&lt;=StandardResults[[#This Row],[AAs]],"AA",IF(StandardResults[[#This Row],[BT(SC)]]&lt;=StandardResults[[#This Row],[As]],"A",IF(StandardResults[[#This Row],[BT(SC)]]&lt;=StandardResults[[#This Row],[Bs]],"B","-"))),"")</f>
        <v/>
      </c>
      <c r="L52" t="str">
        <f>IF(ISBLANK(TimeVR[[#This Row],[Best Time(L)]]),"-",TimeVR[[#This Row],[Best Time(L)]])</f>
        <v>-</v>
      </c>
      <c r="M52" t="str">
        <f>IF(StandardResults[[#This Row],[BT(LC)]]&lt;&gt;"-",IF(StandardResults[[#This Row],[BT(LC)]]&lt;=StandardResults[[#This Row],[AA]],"AA",IF(StandardResults[[#This Row],[BT(LC)]]&lt;=StandardResults[[#This Row],[A]],"A",IF(StandardResults[[#This Row],[BT(LC)]]&lt;=StandardResults[[#This Row],[B]],"B","-"))),"")</f>
        <v/>
      </c>
      <c r="N52" s="14"/>
      <c r="O52" t="str">
        <f>IF(StandardResults[[#This Row],[BT(SC)]]&lt;&gt;"-",IF(StandardResults[[#This Row],[BT(SC)]]&lt;=StandardResults[[#This Row],[Ecs]],"EC","-"),"")</f>
        <v/>
      </c>
      <c r="Q52" t="str">
        <f>IF(StandardResults[[#This Row],[Ind/Rel]]="Ind",LEFT(StandardResults[[#This Row],[Gender]],1)&amp;MIN(MAX(StandardResults[[#This Row],[Age]],11),17)&amp;"-"&amp;StandardResults[[#This Row],[Event]],"")</f>
        <v>011-0</v>
      </c>
      <c r="R52" t="e">
        <f>IF(StandardResults[[#This Row],[Ind/Rel]]="Ind",_xlfn.XLOOKUP(StandardResults[[#This Row],[Code]],Std[Code],Std[AA]),"-")</f>
        <v>#N/A</v>
      </c>
      <c r="S52" t="e">
        <f>IF(StandardResults[[#This Row],[Ind/Rel]]="Ind",_xlfn.XLOOKUP(StandardResults[[#This Row],[Code]],Std[Code],Std[A]),"-")</f>
        <v>#N/A</v>
      </c>
      <c r="T52" t="e">
        <f>IF(StandardResults[[#This Row],[Ind/Rel]]="Ind",_xlfn.XLOOKUP(StandardResults[[#This Row],[Code]],Std[Code],Std[B]),"-")</f>
        <v>#N/A</v>
      </c>
      <c r="U52" t="e">
        <f>IF(StandardResults[[#This Row],[Ind/Rel]]="Ind",_xlfn.XLOOKUP(StandardResults[[#This Row],[Code]],Std[Code],Std[AAs]),"-")</f>
        <v>#N/A</v>
      </c>
      <c r="V52" t="e">
        <f>IF(StandardResults[[#This Row],[Ind/Rel]]="Ind",_xlfn.XLOOKUP(StandardResults[[#This Row],[Code]],Std[Code],Std[As]),"-")</f>
        <v>#N/A</v>
      </c>
      <c r="W52" t="e">
        <f>IF(StandardResults[[#This Row],[Ind/Rel]]="Ind",_xlfn.XLOOKUP(StandardResults[[#This Row],[Code]],Std[Code],Std[Bs]),"-")</f>
        <v>#N/A</v>
      </c>
      <c r="X52" t="e">
        <f>IF(StandardResults[[#This Row],[Ind/Rel]]="Ind",_xlfn.XLOOKUP(StandardResults[[#This Row],[Code]],Std[Code],Std[EC]),"-")</f>
        <v>#N/A</v>
      </c>
      <c r="Y52" t="e">
        <f>IF(StandardResults[[#This Row],[Ind/Rel]]="Ind",_xlfn.XLOOKUP(StandardResults[[#This Row],[Code]],Std[Code],Std[Ecs]),"-")</f>
        <v>#N/A</v>
      </c>
      <c r="Z52">
        <f>COUNTIFS(StandardResults[Name],StandardResults[[#This Row],[Name]],StandardResults[Entry
Std],"B")+COUNTIFS(StandardResults[Name],StandardResults[[#This Row],[Name]],StandardResults[Entry
Std],"A")+COUNTIFS(StandardResults[Name],StandardResults[[#This Row],[Name]],StandardResults[Entry
Std],"AA")</f>
        <v>0</v>
      </c>
      <c r="AA52">
        <f>COUNTIFS(StandardResults[Name],StandardResults[[#This Row],[Name]],StandardResults[Entry
Std],"AA")</f>
        <v>0</v>
      </c>
    </row>
    <row r="53" spans="1:27" x14ac:dyDescent="0.25">
      <c r="A53">
        <f>TimeVR[[#This Row],[Club]]</f>
        <v>0</v>
      </c>
      <c r="B53" t="str">
        <f>IF(OR(RIGHT(TimeVR[[#This Row],[Event]],3)="M.R", RIGHT(TimeVR[[#This Row],[Event]],3)="F.R"),"Relay","Ind")</f>
        <v>Ind</v>
      </c>
      <c r="C53">
        <f>TimeVR[[#This Row],[gender]]</f>
        <v>0</v>
      </c>
      <c r="D53">
        <f>TimeVR[[#This Row],[Age]]</f>
        <v>0</v>
      </c>
      <c r="E53">
        <f>TimeVR[[#This Row],[name]]</f>
        <v>0</v>
      </c>
      <c r="F53">
        <f>TimeVR[[#This Row],[Event]]</f>
        <v>0</v>
      </c>
      <c r="G53" t="str">
        <f>IF(OR(StandardResults[[#This Row],[Entry]]="-",TimeVR[[#This Row],[validation]]="Validated"),"Y","N")</f>
        <v>N</v>
      </c>
      <c r="H53">
        <f>IF(OR(LEFT(TimeVR[[#This Row],[Times]],8)="00:00.00", LEFT(TimeVR[[#This Row],[Times]],2)="NT"),"-",TimeVR[[#This Row],[Times]])</f>
        <v>0</v>
      </c>
      <c r="I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 t="str">
        <f>IF(ISBLANK(TimeVR[[#This Row],[Best Time(S)]]),"-",TimeVR[[#This Row],[Best Time(S)]])</f>
        <v>-</v>
      </c>
      <c r="K53" t="str">
        <f>IF(StandardResults[[#This Row],[BT(SC)]]&lt;&gt;"-",IF(StandardResults[[#This Row],[BT(SC)]]&lt;=StandardResults[[#This Row],[AAs]],"AA",IF(StandardResults[[#This Row],[BT(SC)]]&lt;=StandardResults[[#This Row],[As]],"A",IF(StandardResults[[#This Row],[BT(SC)]]&lt;=StandardResults[[#This Row],[Bs]],"B","-"))),"")</f>
        <v/>
      </c>
      <c r="L53" t="str">
        <f>IF(ISBLANK(TimeVR[[#This Row],[Best Time(L)]]),"-",TimeVR[[#This Row],[Best Time(L)]])</f>
        <v>-</v>
      </c>
      <c r="M53" t="str">
        <f>IF(StandardResults[[#This Row],[BT(LC)]]&lt;&gt;"-",IF(StandardResults[[#This Row],[BT(LC)]]&lt;=StandardResults[[#This Row],[AA]],"AA",IF(StandardResults[[#This Row],[BT(LC)]]&lt;=StandardResults[[#This Row],[A]],"A",IF(StandardResults[[#This Row],[BT(LC)]]&lt;=StandardResults[[#This Row],[B]],"B","-"))),"")</f>
        <v/>
      </c>
      <c r="N53" s="14"/>
      <c r="O53" t="str">
        <f>IF(StandardResults[[#This Row],[BT(SC)]]&lt;&gt;"-",IF(StandardResults[[#This Row],[BT(SC)]]&lt;=StandardResults[[#This Row],[Ecs]],"EC","-"),"")</f>
        <v/>
      </c>
      <c r="Q53" t="str">
        <f>IF(StandardResults[[#This Row],[Ind/Rel]]="Ind",LEFT(StandardResults[[#This Row],[Gender]],1)&amp;MIN(MAX(StandardResults[[#This Row],[Age]],11),17)&amp;"-"&amp;StandardResults[[#This Row],[Event]],"")</f>
        <v>011-0</v>
      </c>
      <c r="R53" t="e">
        <f>IF(StandardResults[[#This Row],[Ind/Rel]]="Ind",_xlfn.XLOOKUP(StandardResults[[#This Row],[Code]],Std[Code],Std[AA]),"-")</f>
        <v>#N/A</v>
      </c>
      <c r="S53" t="e">
        <f>IF(StandardResults[[#This Row],[Ind/Rel]]="Ind",_xlfn.XLOOKUP(StandardResults[[#This Row],[Code]],Std[Code],Std[A]),"-")</f>
        <v>#N/A</v>
      </c>
      <c r="T53" t="e">
        <f>IF(StandardResults[[#This Row],[Ind/Rel]]="Ind",_xlfn.XLOOKUP(StandardResults[[#This Row],[Code]],Std[Code],Std[B]),"-")</f>
        <v>#N/A</v>
      </c>
      <c r="U53" t="e">
        <f>IF(StandardResults[[#This Row],[Ind/Rel]]="Ind",_xlfn.XLOOKUP(StandardResults[[#This Row],[Code]],Std[Code],Std[AAs]),"-")</f>
        <v>#N/A</v>
      </c>
      <c r="V53" t="e">
        <f>IF(StandardResults[[#This Row],[Ind/Rel]]="Ind",_xlfn.XLOOKUP(StandardResults[[#This Row],[Code]],Std[Code],Std[As]),"-")</f>
        <v>#N/A</v>
      </c>
      <c r="W53" t="e">
        <f>IF(StandardResults[[#This Row],[Ind/Rel]]="Ind",_xlfn.XLOOKUP(StandardResults[[#This Row],[Code]],Std[Code],Std[Bs]),"-")</f>
        <v>#N/A</v>
      </c>
      <c r="X53" t="e">
        <f>IF(StandardResults[[#This Row],[Ind/Rel]]="Ind",_xlfn.XLOOKUP(StandardResults[[#This Row],[Code]],Std[Code],Std[EC]),"-")</f>
        <v>#N/A</v>
      </c>
      <c r="Y53" t="e">
        <f>IF(StandardResults[[#This Row],[Ind/Rel]]="Ind",_xlfn.XLOOKUP(StandardResults[[#This Row],[Code]],Std[Code],Std[Ecs]),"-")</f>
        <v>#N/A</v>
      </c>
      <c r="Z53">
        <f>COUNTIFS(StandardResults[Name],StandardResults[[#This Row],[Name]],StandardResults[Entry
Std],"B")+COUNTIFS(StandardResults[Name],StandardResults[[#This Row],[Name]],StandardResults[Entry
Std],"A")+COUNTIFS(StandardResults[Name],StandardResults[[#This Row],[Name]],StandardResults[Entry
Std],"AA")</f>
        <v>0</v>
      </c>
      <c r="AA53">
        <f>COUNTIFS(StandardResults[Name],StandardResults[[#This Row],[Name]],StandardResults[Entry
Std],"AA")</f>
        <v>0</v>
      </c>
    </row>
    <row r="54" spans="1:27" x14ac:dyDescent="0.25">
      <c r="A54">
        <f>TimeVR[[#This Row],[Club]]</f>
        <v>0</v>
      </c>
      <c r="B54" t="str">
        <f>IF(OR(RIGHT(TimeVR[[#This Row],[Event]],3)="M.R", RIGHT(TimeVR[[#This Row],[Event]],3)="F.R"),"Relay","Ind")</f>
        <v>Ind</v>
      </c>
      <c r="C54">
        <f>TimeVR[[#This Row],[gender]]</f>
        <v>0</v>
      </c>
      <c r="D54">
        <f>TimeVR[[#This Row],[Age]]</f>
        <v>0</v>
      </c>
      <c r="E54">
        <f>TimeVR[[#This Row],[name]]</f>
        <v>0</v>
      </c>
      <c r="F54">
        <f>TimeVR[[#This Row],[Event]]</f>
        <v>0</v>
      </c>
      <c r="G54" t="str">
        <f>IF(OR(StandardResults[[#This Row],[Entry]]="-",TimeVR[[#This Row],[validation]]="Validated"),"Y","N")</f>
        <v>N</v>
      </c>
      <c r="H54">
        <f>IF(OR(LEFT(TimeVR[[#This Row],[Times]],8)="00:00.00", LEFT(TimeVR[[#This Row],[Times]],2)="NT"),"-",TimeVR[[#This Row],[Times]])</f>
        <v>0</v>
      </c>
      <c r="I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 t="str">
        <f>IF(ISBLANK(TimeVR[[#This Row],[Best Time(S)]]),"-",TimeVR[[#This Row],[Best Time(S)]])</f>
        <v>-</v>
      </c>
      <c r="K54" t="str">
        <f>IF(StandardResults[[#This Row],[BT(SC)]]&lt;&gt;"-",IF(StandardResults[[#This Row],[BT(SC)]]&lt;=StandardResults[[#This Row],[AAs]],"AA",IF(StandardResults[[#This Row],[BT(SC)]]&lt;=StandardResults[[#This Row],[As]],"A",IF(StandardResults[[#This Row],[BT(SC)]]&lt;=StandardResults[[#This Row],[Bs]],"B","-"))),"")</f>
        <v/>
      </c>
      <c r="L54" t="str">
        <f>IF(ISBLANK(TimeVR[[#This Row],[Best Time(L)]]),"-",TimeVR[[#This Row],[Best Time(L)]])</f>
        <v>-</v>
      </c>
      <c r="M54" t="str">
        <f>IF(StandardResults[[#This Row],[BT(LC)]]&lt;&gt;"-",IF(StandardResults[[#This Row],[BT(LC)]]&lt;=StandardResults[[#This Row],[AA]],"AA",IF(StandardResults[[#This Row],[BT(LC)]]&lt;=StandardResults[[#This Row],[A]],"A",IF(StandardResults[[#This Row],[BT(LC)]]&lt;=StandardResults[[#This Row],[B]],"B","-"))),"")</f>
        <v/>
      </c>
      <c r="N54" s="14"/>
      <c r="O54" t="str">
        <f>IF(StandardResults[[#This Row],[BT(SC)]]&lt;&gt;"-",IF(StandardResults[[#This Row],[BT(SC)]]&lt;=StandardResults[[#This Row],[Ecs]],"EC","-"),"")</f>
        <v/>
      </c>
      <c r="Q54" t="str">
        <f>IF(StandardResults[[#This Row],[Ind/Rel]]="Ind",LEFT(StandardResults[[#This Row],[Gender]],1)&amp;MIN(MAX(StandardResults[[#This Row],[Age]],11),17)&amp;"-"&amp;StandardResults[[#This Row],[Event]],"")</f>
        <v>011-0</v>
      </c>
      <c r="R54" t="e">
        <f>IF(StandardResults[[#This Row],[Ind/Rel]]="Ind",_xlfn.XLOOKUP(StandardResults[[#This Row],[Code]],Std[Code],Std[AA]),"-")</f>
        <v>#N/A</v>
      </c>
      <c r="S54" t="e">
        <f>IF(StandardResults[[#This Row],[Ind/Rel]]="Ind",_xlfn.XLOOKUP(StandardResults[[#This Row],[Code]],Std[Code],Std[A]),"-")</f>
        <v>#N/A</v>
      </c>
      <c r="T54" t="e">
        <f>IF(StandardResults[[#This Row],[Ind/Rel]]="Ind",_xlfn.XLOOKUP(StandardResults[[#This Row],[Code]],Std[Code],Std[B]),"-")</f>
        <v>#N/A</v>
      </c>
      <c r="U54" t="e">
        <f>IF(StandardResults[[#This Row],[Ind/Rel]]="Ind",_xlfn.XLOOKUP(StandardResults[[#This Row],[Code]],Std[Code],Std[AAs]),"-")</f>
        <v>#N/A</v>
      </c>
      <c r="V54" t="e">
        <f>IF(StandardResults[[#This Row],[Ind/Rel]]="Ind",_xlfn.XLOOKUP(StandardResults[[#This Row],[Code]],Std[Code],Std[As]),"-")</f>
        <v>#N/A</v>
      </c>
      <c r="W54" t="e">
        <f>IF(StandardResults[[#This Row],[Ind/Rel]]="Ind",_xlfn.XLOOKUP(StandardResults[[#This Row],[Code]],Std[Code],Std[Bs]),"-")</f>
        <v>#N/A</v>
      </c>
      <c r="X54" t="e">
        <f>IF(StandardResults[[#This Row],[Ind/Rel]]="Ind",_xlfn.XLOOKUP(StandardResults[[#This Row],[Code]],Std[Code],Std[EC]),"-")</f>
        <v>#N/A</v>
      </c>
      <c r="Y54" t="e">
        <f>IF(StandardResults[[#This Row],[Ind/Rel]]="Ind",_xlfn.XLOOKUP(StandardResults[[#This Row],[Code]],Std[Code],Std[Ecs]),"-")</f>
        <v>#N/A</v>
      </c>
      <c r="Z54">
        <f>COUNTIFS(StandardResults[Name],StandardResults[[#This Row],[Name]],StandardResults[Entry
Std],"B")+COUNTIFS(StandardResults[Name],StandardResults[[#This Row],[Name]],StandardResults[Entry
Std],"A")+COUNTIFS(StandardResults[Name],StandardResults[[#This Row],[Name]],StandardResults[Entry
Std],"AA")</f>
        <v>0</v>
      </c>
      <c r="AA54">
        <f>COUNTIFS(StandardResults[Name],StandardResults[[#This Row],[Name]],StandardResults[Entry
Std],"AA")</f>
        <v>0</v>
      </c>
    </row>
    <row r="55" spans="1:27" x14ac:dyDescent="0.25">
      <c r="A55">
        <f>TimeVR[[#This Row],[Club]]</f>
        <v>0</v>
      </c>
      <c r="B55" t="str">
        <f>IF(OR(RIGHT(TimeVR[[#This Row],[Event]],3)="M.R", RIGHT(TimeVR[[#This Row],[Event]],3)="F.R"),"Relay","Ind")</f>
        <v>Ind</v>
      </c>
      <c r="C55">
        <f>TimeVR[[#This Row],[gender]]</f>
        <v>0</v>
      </c>
      <c r="D55">
        <f>TimeVR[[#This Row],[Age]]</f>
        <v>0</v>
      </c>
      <c r="E55">
        <f>TimeVR[[#This Row],[name]]</f>
        <v>0</v>
      </c>
      <c r="F55">
        <f>TimeVR[[#This Row],[Event]]</f>
        <v>0</v>
      </c>
      <c r="G55" t="str">
        <f>IF(OR(StandardResults[[#This Row],[Entry]]="-",TimeVR[[#This Row],[validation]]="Validated"),"Y","N")</f>
        <v>N</v>
      </c>
      <c r="H55">
        <f>IF(OR(LEFT(TimeVR[[#This Row],[Times]],8)="00:00.00", LEFT(TimeVR[[#This Row],[Times]],2)="NT"),"-",TimeVR[[#This Row],[Times]])</f>
        <v>0</v>
      </c>
      <c r="I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 t="str">
        <f>IF(ISBLANK(TimeVR[[#This Row],[Best Time(S)]]),"-",TimeVR[[#This Row],[Best Time(S)]])</f>
        <v>-</v>
      </c>
      <c r="K55" t="str">
        <f>IF(StandardResults[[#This Row],[BT(SC)]]&lt;&gt;"-",IF(StandardResults[[#This Row],[BT(SC)]]&lt;=StandardResults[[#This Row],[AAs]],"AA",IF(StandardResults[[#This Row],[BT(SC)]]&lt;=StandardResults[[#This Row],[As]],"A",IF(StandardResults[[#This Row],[BT(SC)]]&lt;=StandardResults[[#This Row],[Bs]],"B","-"))),"")</f>
        <v/>
      </c>
      <c r="L55" t="str">
        <f>IF(ISBLANK(TimeVR[[#This Row],[Best Time(L)]]),"-",TimeVR[[#This Row],[Best Time(L)]])</f>
        <v>-</v>
      </c>
      <c r="M55" t="str">
        <f>IF(StandardResults[[#This Row],[BT(LC)]]&lt;&gt;"-",IF(StandardResults[[#This Row],[BT(LC)]]&lt;=StandardResults[[#This Row],[AA]],"AA",IF(StandardResults[[#This Row],[BT(LC)]]&lt;=StandardResults[[#This Row],[A]],"A",IF(StandardResults[[#This Row],[BT(LC)]]&lt;=StandardResults[[#This Row],[B]],"B","-"))),"")</f>
        <v/>
      </c>
      <c r="N55" s="14"/>
      <c r="O55" t="str">
        <f>IF(StandardResults[[#This Row],[BT(SC)]]&lt;&gt;"-",IF(StandardResults[[#This Row],[BT(SC)]]&lt;=StandardResults[[#This Row],[Ecs]],"EC","-"),"")</f>
        <v/>
      </c>
      <c r="Q55" t="str">
        <f>IF(StandardResults[[#This Row],[Ind/Rel]]="Ind",LEFT(StandardResults[[#This Row],[Gender]],1)&amp;MIN(MAX(StandardResults[[#This Row],[Age]],11),17)&amp;"-"&amp;StandardResults[[#This Row],[Event]],"")</f>
        <v>011-0</v>
      </c>
      <c r="R55" t="e">
        <f>IF(StandardResults[[#This Row],[Ind/Rel]]="Ind",_xlfn.XLOOKUP(StandardResults[[#This Row],[Code]],Std[Code],Std[AA]),"-")</f>
        <v>#N/A</v>
      </c>
      <c r="S55" t="e">
        <f>IF(StandardResults[[#This Row],[Ind/Rel]]="Ind",_xlfn.XLOOKUP(StandardResults[[#This Row],[Code]],Std[Code],Std[A]),"-")</f>
        <v>#N/A</v>
      </c>
      <c r="T55" t="e">
        <f>IF(StandardResults[[#This Row],[Ind/Rel]]="Ind",_xlfn.XLOOKUP(StandardResults[[#This Row],[Code]],Std[Code],Std[B]),"-")</f>
        <v>#N/A</v>
      </c>
      <c r="U55" t="e">
        <f>IF(StandardResults[[#This Row],[Ind/Rel]]="Ind",_xlfn.XLOOKUP(StandardResults[[#This Row],[Code]],Std[Code],Std[AAs]),"-")</f>
        <v>#N/A</v>
      </c>
      <c r="V55" t="e">
        <f>IF(StandardResults[[#This Row],[Ind/Rel]]="Ind",_xlfn.XLOOKUP(StandardResults[[#This Row],[Code]],Std[Code],Std[As]),"-")</f>
        <v>#N/A</v>
      </c>
      <c r="W55" t="e">
        <f>IF(StandardResults[[#This Row],[Ind/Rel]]="Ind",_xlfn.XLOOKUP(StandardResults[[#This Row],[Code]],Std[Code],Std[Bs]),"-")</f>
        <v>#N/A</v>
      </c>
      <c r="X55" t="e">
        <f>IF(StandardResults[[#This Row],[Ind/Rel]]="Ind",_xlfn.XLOOKUP(StandardResults[[#This Row],[Code]],Std[Code],Std[EC]),"-")</f>
        <v>#N/A</v>
      </c>
      <c r="Y55" t="e">
        <f>IF(StandardResults[[#This Row],[Ind/Rel]]="Ind",_xlfn.XLOOKUP(StandardResults[[#This Row],[Code]],Std[Code],Std[Ecs]),"-")</f>
        <v>#N/A</v>
      </c>
      <c r="Z55">
        <f>COUNTIFS(StandardResults[Name],StandardResults[[#This Row],[Name]],StandardResults[Entry
Std],"B")+COUNTIFS(StandardResults[Name],StandardResults[[#This Row],[Name]],StandardResults[Entry
Std],"A")+COUNTIFS(StandardResults[Name],StandardResults[[#This Row],[Name]],StandardResults[Entry
Std],"AA")</f>
        <v>0</v>
      </c>
      <c r="AA55">
        <f>COUNTIFS(StandardResults[Name],StandardResults[[#This Row],[Name]],StandardResults[Entry
Std],"AA")</f>
        <v>0</v>
      </c>
    </row>
    <row r="56" spans="1:27" x14ac:dyDescent="0.25">
      <c r="A56">
        <f>TimeVR[[#This Row],[Club]]</f>
        <v>0</v>
      </c>
      <c r="B56" t="str">
        <f>IF(OR(RIGHT(TimeVR[[#This Row],[Event]],3)="M.R", RIGHT(TimeVR[[#This Row],[Event]],3)="F.R"),"Relay","Ind")</f>
        <v>Ind</v>
      </c>
      <c r="C56">
        <f>TimeVR[[#This Row],[gender]]</f>
        <v>0</v>
      </c>
      <c r="D56">
        <f>TimeVR[[#This Row],[Age]]</f>
        <v>0</v>
      </c>
      <c r="E56">
        <f>TimeVR[[#This Row],[name]]</f>
        <v>0</v>
      </c>
      <c r="F56">
        <f>TimeVR[[#This Row],[Event]]</f>
        <v>0</v>
      </c>
      <c r="G56" t="str">
        <f>IF(OR(StandardResults[[#This Row],[Entry]]="-",TimeVR[[#This Row],[validation]]="Validated"),"Y","N")</f>
        <v>N</v>
      </c>
      <c r="H56">
        <f>IF(OR(LEFT(TimeVR[[#This Row],[Times]],8)="00:00.00", LEFT(TimeVR[[#This Row],[Times]],2)="NT"),"-",TimeVR[[#This Row],[Times]])</f>
        <v>0</v>
      </c>
      <c r="I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 t="str">
        <f>IF(ISBLANK(TimeVR[[#This Row],[Best Time(S)]]),"-",TimeVR[[#This Row],[Best Time(S)]])</f>
        <v>-</v>
      </c>
      <c r="K56" t="str">
        <f>IF(StandardResults[[#This Row],[BT(SC)]]&lt;&gt;"-",IF(StandardResults[[#This Row],[BT(SC)]]&lt;=StandardResults[[#This Row],[AAs]],"AA",IF(StandardResults[[#This Row],[BT(SC)]]&lt;=StandardResults[[#This Row],[As]],"A",IF(StandardResults[[#This Row],[BT(SC)]]&lt;=StandardResults[[#This Row],[Bs]],"B","-"))),"")</f>
        <v/>
      </c>
      <c r="L56" t="str">
        <f>IF(ISBLANK(TimeVR[[#This Row],[Best Time(L)]]),"-",TimeVR[[#This Row],[Best Time(L)]])</f>
        <v>-</v>
      </c>
      <c r="M56" t="str">
        <f>IF(StandardResults[[#This Row],[BT(LC)]]&lt;&gt;"-",IF(StandardResults[[#This Row],[BT(LC)]]&lt;=StandardResults[[#This Row],[AA]],"AA",IF(StandardResults[[#This Row],[BT(LC)]]&lt;=StandardResults[[#This Row],[A]],"A",IF(StandardResults[[#This Row],[BT(LC)]]&lt;=StandardResults[[#This Row],[B]],"B","-"))),"")</f>
        <v/>
      </c>
      <c r="N56" s="14"/>
      <c r="O56" t="str">
        <f>IF(StandardResults[[#This Row],[BT(SC)]]&lt;&gt;"-",IF(StandardResults[[#This Row],[BT(SC)]]&lt;=StandardResults[[#This Row],[Ecs]],"EC","-"),"")</f>
        <v/>
      </c>
      <c r="Q56" t="str">
        <f>IF(StandardResults[[#This Row],[Ind/Rel]]="Ind",LEFT(StandardResults[[#This Row],[Gender]],1)&amp;MIN(MAX(StandardResults[[#This Row],[Age]],11),17)&amp;"-"&amp;StandardResults[[#This Row],[Event]],"")</f>
        <v>011-0</v>
      </c>
      <c r="R56" t="e">
        <f>IF(StandardResults[[#This Row],[Ind/Rel]]="Ind",_xlfn.XLOOKUP(StandardResults[[#This Row],[Code]],Std[Code],Std[AA]),"-")</f>
        <v>#N/A</v>
      </c>
      <c r="S56" t="e">
        <f>IF(StandardResults[[#This Row],[Ind/Rel]]="Ind",_xlfn.XLOOKUP(StandardResults[[#This Row],[Code]],Std[Code],Std[A]),"-")</f>
        <v>#N/A</v>
      </c>
      <c r="T56" t="e">
        <f>IF(StandardResults[[#This Row],[Ind/Rel]]="Ind",_xlfn.XLOOKUP(StandardResults[[#This Row],[Code]],Std[Code],Std[B]),"-")</f>
        <v>#N/A</v>
      </c>
      <c r="U56" t="e">
        <f>IF(StandardResults[[#This Row],[Ind/Rel]]="Ind",_xlfn.XLOOKUP(StandardResults[[#This Row],[Code]],Std[Code],Std[AAs]),"-")</f>
        <v>#N/A</v>
      </c>
      <c r="V56" t="e">
        <f>IF(StandardResults[[#This Row],[Ind/Rel]]="Ind",_xlfn.XLOOKUP(StandardResults[[#This Row],[Code]],Std[Code],Std[As]),"-")</f>
        <v>#N/A</v>
      </c>
      <c r="W56" t="e">
        <f>IF(StandardResults[[#This Row],[Ind/Rel]]="Ind",_xlfn.XLOOKUP(StandardResults[[#This Row],[Code]],Std[Code],Std[Bs]),"-")</f>
        <v>#N/A</v>
      </c>
      <c r="X56" t="e">
        <f>IF(StandardResults[[#This Row],[Ind/Rel]]="Ind",_xlfn.XLOOKUP(StandardResults[[#This Row],[Code]],Std[Code],Std[EC]),"-")</f>
        <v>#N/A</v>
      </c>
      <c r="Y56" t="e">
        <f>IF(StandardResults[[#This Row],[Ind/Rel]]="Ind",_xlfn.XLOOKUP(StandardResults[[#This Row],[Code]],Std[Code],Std[Ecs]),"-")</f>
        <v>#N/A</v>
      </c>
      <c r="Z56">
        <f>COUNTIFS(StandardResults[Name],StandardResults[[#This Row],[Name]],StandardResults[Entry
Std],"B")+COUNTIFS(StandardResults[Name],StandardResults[[#This Row],[Name]],StandardResults[Entry
Std],"A")+COUNTIFS(StandardResults[Name],StandardResults[[#This Row],[Name]],StandardResults[Entry
Std],"AA")</f>
        <v>0</v>
      </c>
      <c r="AA56">
        <f>COUNTIFS(StandardResults[Name],StandardResults[[#This Row],[Name]],StandardResults[Entry
Std],"AA")</f>
        <v>0</v>
      </c>
    </row>
    <row r="57" spans="1:27" x14ac:dyDescent="0.25">
      <c r="A57">
        <f>TimeVR[[#This Row],[Club]]</f>
        <v>0</v>
      </c>
      <c r="B57" t="str">
        <f>IF(OR(RIGHT(TimeVR[[#This Row],[Event]],3)="M.R", RIGHT(TimeVR[[#This Row],[Event]],3)="F.R"),"Relay","Ind")</f>
        <v>Ind</v>
      </c>
      <c r="C57">
        <f>TimeVR[[#This Row],[gender]]</f>
        <v>0</v>
      </c>
      <c r="D57">
        <f>TimeVR[[#This Row],[Age]]</f>
        <v>0</v>
      </c>
      <c r="E57">
        <f>TimeVR[[#This Row],[name]]</f>
        <v>0</v>
      </c>
      <c r="F57">
        <f>TimeVR[[#This Row],[Event]]</f>
        <v>0</v>
      </c>
      <c r="G57" t="str">
        <f>IF(OR(StandardResults[[#This Row],[Entry]]="-",TimeVR[[#This Row],[validation]]="Validated"),"Y","N")</f>
        <v>N</v>
      </c>
      <c r="H57">
        <f>IF(OR(LEFT(TimeVR[[#This Row],[Times]],8)="00:00.00", LEFT(TimeVR[[#This Row],[Times]],2)="NT"),"-",TimeVR[[#This Row],[Times]])</f>
        <v>0</v>
      </c>
      <c r="I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 t="str">
        <f>IF(ISBLANK(TimeVR[[#This Row],[Best Time(S)]]),"-",TimeVR[[#This Row],[Best Time(S)]])</f>
        <v>-</v>
      </c>
      <c r="K57" t="str">
        <f>IF(StandardResults[[#This Row],[BT(SC)]]&lt;&gt;"-",IF(StandardResults[[#This Row],[BT(SC)]]&lt;=StandardResults[[#This Row],[AAs]],"AA",IF(StandardResults[[#This Row],[BT(SC)]]&lt;=StandardResults[[#This Row],[As]],"A",IF(StandardResults[[#This Row],[BT(SC)]]&lt;=StandardResults[[#This Row],[Bs]],"B","-"))),"")</f>
        <v/>
      </c>
      <c r="L57" t="str">
        <f>IF(ISBLANK(TimeVR[[#This Row],[Best Time(L)]]),"-",TimeVR[[#This Row],[Best Time(L)]])</f>
        <v>-</v>
      </c>
      <c r="M57" t="str">
        <f>IF(StandardResults[[#This Row],[BT(LC)]]&lt;&gt;"-",IF(StandardResults[[#This Row],[BT(LC)]]&lt;=StandardResults[[#This Row],[AA]],"AA",IF(StandardResults[[#This Row],[BT(LC)]]&lt;=StandardResults[[#This Row],[A]],"A",IF(StandardResults[[#This Row],[BT(LC)]]&lt;=StandardResults[[#This Row],[B]],"B","-"))),"")</f>
        <v/>
      </c>
      <c r="N57" s="14"/>
      <c r="O57" t="str">
        <f>IF(StandardResults[[#This Row],[BT(SC)]]&lt;&gt;"-",IF(StandardResults[[#This Row],[BT(SC)]]&lt;=StandardResults[[#This Row],[Ecs]],"EC","-"),"")</f>
        <v/>
      </c>
      <c r="Q57" t="str">
        <f>IF(StandardResults[[#This Row],[Ind/Rel]]="Ind",LEFT(StandardResults[[#This Row],[Gender]],1)&amp;MIN(MAX(StandardResults[[#This Row],[Age]],11),17)&amp;"-"&amp;StandardResults[[#This Row],[Event]],"")</f>
        <v>011-0</v>
      </c>
      <c r="R57" t="e">
        <f>IF(StandardResults[[#This Row],[Ind/Rel]]="Ind",_xlfn.XLOOKUP(StandardResults[[#This Row],[Code]],Std[Code],Std[AA]),"-")</f>
        <v>#N/A</v>
      </c>
      <c r="S57" t="e">
        <f>IF(StandardResults[[#This Row],[Ind/Rel]]="Ind",_xlfn.XLOOKUP(StandardResults[[#This Row],[Code]],Std[Code],Std[A]),"-")</f>
        <v>#N/A</v>
      </c>
      <c r="T57" t="e">
        <f>IF(StandardResults[[#This Row],[Ind/Rel]]="Ind",_xlfn.XLOOKUP(StandardResults[[#This Row],[Code]],Std[Code],Std[B]),"-")</f>
        <v>#N/A</v>
      </c>
      <c r="U57" t="e">
        <f>IF(StandardResults[[#This Row],[Ind/Rel]]="Ind",_xlfn.XLOOKUP(StandardResults[[#This Row],[Code]],Std[Code],Std[AAs]),"-")</f>
        <v>#N/A</v>
      </c>
      <c r="V57" t="e">
        <f>IF(StandardResults[[#This Row],[Ind/Rel]]="Ind",_xlfn.XLOOKUP(StandardResults[[#This Row],[Code]],Std[Code],Std[As]),"-")</f>
        <v>#N/A</v>
      </c>
      <c r="W57" t="e">
        <f>IF(StandardResults[[#This Row],[Ind/Rel]]="Ind",_xlfn.XLOOKUP(StandardResults[[#This Row],[Code]],Std[Code],Std[Bs]),"-")</f>
        <v>#N/A</v>
      </c>
      <c r="X57" t="e">
        <f>IF(StandardResults[[#This Row],[Ind/Rel]]="Ind",_xlfn.XLOOKUP(StandardResults[[#This Row],[Code]],Std[Code],Std[EC]),"-")</f>
        <v>#N/A</v>
      </c>
      <c r="Y57" t="e">
        <f>IF(StandardResults[[#This Row],[Ind/Rel]]="Ind",_xlfn.XLOOKUP(StandardResults[[#This Row],[Code]],Std[Code],Std[Ecs]),"-")</f>
        <v>#N/A</v>
      </c>
      <c r="Z57">
        <f>COUNTIFS(StandardResults[Name],StandardResults[[#This Row],[Name]],StandardResults[Entry
Std],"B")+COUNTIFS(StandardResults[Name],StandardResults[[#This Row],[Name]],StandardResults[Entry
Std],"A")+COUNTIFS(StandardResults[Name],StandardResults[[#This Row],[Name]],StandardResults[Entry
Std],"AA")</f>
        <v>0</v>
      </c>
      <c r="AA57">
        <f>COUNTIFS(StandardResults[Name],StandardResults[[#This Row],[Name]],StandardResults[Entry
Std],"AA")</f>
        <v>0</v>
      </c>
    </row>
    <row r="58" spans="1:27" x14ac:dyDescent="0.25">
      <c r="A58">
        <f>TimeVR[[#This Row],[Club]]</f>
        <v>0</v>
      </c>
      <c r="B58" t="str">
        <f>IF(OR(RIGHT(TimeVR[[#This Row],[Event]],3)="M.R", RIGHT(TimeVR[[#This Row],[Event]],3)="F.R"),"Relay","Ind")</f>
        <v>Ind</v>
      </c>
      <c r="C58">
        <f>TimeVR[[#This Row],[gender]]</f>
        <v>0</v>
      </c>
      <c r="D58">
        <f>TimeVR[[#This Row],[Age]]</f>
        <v>0</v>
      </c>
      <c r="E58">
        <f>TimeVR[[#This Row],[name]]</f>
        <v>0</v>
      </c>
      <c r="F58">
        <f>TimeVR[[#This Row],[Event]]</f>
        <v>0</v>
      </c>
      <c r="G58" t="str">
        <f>IF(OR(StandardResults[[#This Row],[Entry]]="-",TimeVR[[#This Row],[validation]]="Validated"),"Y","N")</f>
        <v>N</v>
      </c>
      <c r="H58">
        <f>IF(OR(LEFT(TimeVR[[#This Row],[Times]],8)="00:00.00", LEFT(TimeVR[[#This Row],[Times]],2)="NT"),"-",TimeVR[[#This Row],[Times]])</f>
        <v>0</v>
      </c>
      <c r="I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 t="str">
        <f>IF(ISBLANK(TimeVR[[#This Row],[Best Time(S)]]),"-",TimeVR[[#This Row],[Best Time(S)]])</f>
        <v>-</v>
      </c>
      <c r="K58" t="str">
        <f>IF(StandardResults[[#This Row],[BT(SC)]]&lt;&gt;"-",IF(StandardResults[[#This Row],[BT(SC)]]&lt;=StandardResults[[#This Row],[AAs]],"AA",IF(StandardResults[[#This Row],[BT(SC)]]&lt;=StandardResults[[#This Row],[As]],"A",IF(StandardResults[[#This Row],[BT(SC)]]&lt;=StandardResults[[#This Row],[Bs]],"B","-"))),"")</f>
        <v/>
      </c>
      <c r="L58" t="str">
        <f>IF(ISBLANK(TimeVR[[#This Row],[Best Time(L)]]),"-",TimeVR[[#This Row],[Best Time(L)]])</f>
        <v>-</v>
      </c>
      <c r="M58" t="str">
        <f>IF(StandardResults[[#This Row],[BT(LC)]]&lt;&gt;"-",IF(StandardResults[[#This Row],[BT(LC)]]&lt;=StandardResults[[#This Row],[AA]],"AA",IF(StandardResults[[#This Row],[BT(LC)]]&lt;=StandardResults[[#This Row],[A]],"A",IF(StandardResults[[#This Row],[BT(LC)]]&lt;=StandardResults[[#This Row],[B]],"B","-"))),"")</f>
        <v/>
      </c>
      <c r="N58" s="14"/>
      <c r="O58" t="str">
        <f>IF(StandardResults[[#This Row],[BT(SC)]]&lt;&gt;"-",IF(StandardResults[[#This Row],[BT(SC)]]&lt;=StandardResults[[#This Row],[Ecs]],"EC","-"),"")</f>
        <v/>
      </c>
      <c r="Q58" t="str">
        <f>IF(StandardResults[[#This Row],[Ind/Rel]]="Ind",LEFT(StandardResults[[#This Row],[Gender]],1)&amp;MIN(MAX(StandardResults[[#This Row],[Age]],11),17)&amp;"-"&amp;StandardResults[[#This Row],[Event]],"")</f>
        <v>011-0</v>
      </c>
      <c r="R58" t="e">
        <f>IF(StandardResults[[#This Row],[Ind/Rel]]="Ind",_xlfn.XLOOKUP(StandardResults[[#This Row],[Code]],Std[Code],Std[AA]),"-")</f>
        <v>#N/A</v>
      </c>
      <c r="S58" t="e">
        <f>IF(StandardResults[[#This Row],[Ind/Rel]]="Ind",_xlfn.XLOOKUP(StandardResults[[#This Row],[Code]],Std[Code],Std[A]),"-")</f>
        <v>#N/A</v>
      </c>
      <c r="T58" t="e">
        <f>IF(StandardResults[[#This Row],[Ind/Rel]]="Ind",_xlfn.XLOOKUP(StandardResults[[#This Row],[Code]],Std[Code],Std[B]),"-")</f>
        <v>#N/A</v>
      </c>
      <c r="U58" t="e">
        <f>IF(StandardResults[[#This Row],[Ind/Rel]]="Ind",_xlfn.XLOOKUP(StandardResults[[#This Row],[Code]],Std[Code],Std[AAs]),"-")</f>
        <v>#N/A</v>
      </c>
      <c r="V58" t="e">
        <f>IF(StandardResults[[#This Row],[Ind/Rel]]="Ind",_xlfn.XLOOKUP(StandardResults[[#This Row],[Code]],Std[Code],Std[As]),"-")</f>
        <v>#N/A</v>
      </c>
      <c r="W58" t="e">
        <f>IF(StandardResults[[#This Row],[Ind/Rel]]="Ind",_xlfn.XLOOKUP(StandardResults[[#This Row],[Code]],Std[Code],Std[Bs]),"-")</f>
        <v>#N/A</v>
      </c>
      <c r="X58" t="e">
        <f>IF(StandardResults[[#This Row],[Ind/Rel]]="Ind",_xlfn.XLOOKUP(StandardResults[[#This Row],[Code]],Std[Code],Std[EC]),"-")</f>
        <v>#N/A</v>
      </c>
      <c r="Y58" t="e">
        <f>IF(StandardResults[[#This Row],[Ind/Rel]]="Ind",_xlfn.XLOOKUP(StandardResults[[#This Row],[Code]],Std[Code],Std[Ecs]),"-")</f>
        <v>#N/A</v>
      </c>
      <c r="Z58">
        <f>COUNTIFS(StandardResults[Name],StandardResults[[#This Row],[Name]],StandardResults[Entry
Std],"B")+COUNTIFS(StandardResults[Name],StandardResults[[#This Row],[Name]],StandardResults[Entry
Std],"A")+COUNTIFS(StandardResults[Name],StandardResults[[#This Row],[Name]],StandardResults[Entry
Std],"AA")</f>
        <v>0</v>
      </c>
      <c r="AA58">
        <f>COUNTIFS(StandardResults[Name],StandardResults[[#This Row],[Name]],StandardResults[Entry
Std],"AA")</f>
        <v>0</v>
      </c>
    </row>
    <row r="59" spans="1:27" x14ac:dyDescent="0.25">
      <c r="A59">
        <f>TimeVR[[#This Row],[Club]]</f>
        <v>0</v>
      </c>
      <c r="B59" t="str">
        <f>IF(OR(RIGHT(TimeVR[[#This Row],[Event]],3)="M.R", RIGHT(TimeVR[[#This Row],[Event]],3)="F.R"),"Relay","Ind")</f>
        <v>Ind</v>
      </c>
      <c r="C59">
        <f>TimeVR[[#This Row],[gender]]</f>
        <v>0</v>
      </c>
      <c r="D59">
        <f>TimeVR[[#This Row],[Age]]</f>
        <v>0</v>
      </c>
      <c r="E59">
        <f>TimeVR[[#This Row],[name]]</f>
        <v>0</v>
      </c>
      <c r="F59">
        <f>TimeVR[[#This Row],[Event]]</f>
        <v>0</v>
      </c>
      <c r="G59" t="str">
        <f>IF(OR(StandardResults[[#This Row],[Entry]]="-",TimeVR[[#This Row],[validation]]="Validated"),"Y","N")</f>
        <v>N</v>
      </c>
      <c r="H59">
        <f>IF(OR(LEFT(TimeVR[[#This Row],[Times]],8)="00:00.00", LEFT(TimeVR[[#This Row],[Times]],2)="NT"),"-",TimeVR[[#This Row],[Times]])</f>
        <v>0</v>
      </c>
      <c r="I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 t="str">
        <f>IF(ISBLANK(TimeVR[[#This Row],[Best Time(S)]]),"-",TimeVR[[#This Row],[Best Time(S)]])</f>
        <v>-</v>
      </c>
      <c r="K59" t="str">
        <f>IF(StandardResults[[#This Row],[BT(SC)]]&lt;&gt;"-",IF(StandardResults[[#This Row],[BT(SC)]]&lt;=StandardResults[[#This Row],[AAs]],"AA",IF(StandardResults[[#This Row],[BT(SC)]]&lt;=StandardResults[[#This Row],[As]],"A",IF(StandardResults[[#This Row],[BT(SC)]]&lt;=StandardResults[[#This Row],[Bs]],"B","-"))),"")</f>
        <v/>
      </c>
      <c r="L59" t="str">
        <f>IF(ISBLANK(TimeVR[[#This Row],[Best Time(L)]]),"-",TimeVR[[#This Row],[Best Time(L)]])</f>
        <v>-</v>
      </c>
      <c r="M59" t="str">
        <f>IF(StandardResults[[#This Row],[BT(LC)]]&lt;&gt;"-",IF(StandardResults[[#This Row],[BT(LC)]]&lt;=StandardResults[[#This Row],[AA]],"AA",IF(StandardResults[[#This Row],[BT(LC)]]&lt;=StandardResults[[#This Row],[A]],"A",IF(StandardResults[[#This Row],[BT(LC)]]&lt;=StandardResults[[#This Row],[B]],"B","-"))),"")</f>
        <v/>
      </c>
      <c r="N59" s="14"/>
      <c r="O59" t="str">
        <f>IF(StandardResults[[#This Row],[BT(SC)]]&lt;&gt;"-",IF(StandardResults[[#This Row],[BT(SC)]]&lt;=StandardResults[[#This Row],[Ecs]],"EC","-"),"")</f>
        <v/>
      </c>
      <c r="Q59" t="str">
        <f>IF(StandardResults[[#This Row],[Ind/Rel]]="Ind",LEFT(StandardResults[[#This Row],[Gender]],1)&amp;MIN(MAX(StandardResults[[#This Row],[Age]],11),17)&amp;"-"&amp;StandardResults[[#This Row],[Event]],"")</f>
        <v>011-0</v>
      </c>
      <c r="R59" t="e">
        <f>IF(StandardResults[[#This Row],[Ind/Rel]]="Ind",_xlfn.XLOOKUP(StandardResults[[#This Row],[Code]],Std[Code],Std[AA]),"-")</f>
        <v>#N/A</v>
      </c>
      <c r="S59" t="e">
        <f>IF(StandardResults[[#This Row],[Ind/Rel]]="Ind",_xlfn.XLOOKUP(StandardResults[[#This Row],[Code]],Std[Code],Std[A]),"-")</f>
        <v>#N/A</v>
      </c>
      <c r="T59" t="e">
        <f>IF(StandardResults[[#This Row],[Ind/Rel]]="Ind",_xlfn.XLOOKUP(StandardResults[[#This Row],[Code]],Std[Code],Std[B]),"-")</f>
        <v>#N/A</v>
      </c>
      <c r="U59" t="e">
        <f>IF(StandardResults[[#This Row],[Ind/Rel]]="Ind",_xlfn.XLOOKUP(StandardResults[[#This Row],[Code]],Std[Code],Std[AAs]),"-")</f>
        <v>#N/A</v>
      </c>
      <c r="V59" t="e">
        <f>IF(StandardResults[[#This Row],[Ind/Rel]]="Ind",_xlfn.XLOOKUP(StandardResults[[#This Row],[Code]],Std[Code],Std[As]),"-")</f>
        <v>#N/A</v>
      </c>
      <c r="W59" t="e">
        <f>IF(StandardResults[[#This Row],[Ind/Rel]]="Ind",_xlfn.XLOOKUP(StandardResults[[#This Row],[Code]],Std[Code],Std[Bs]),"-")</f>
        <v>#N/A</v>
      </c>
      <c r="X59" t="e">
        <f>IF(StandardResults[[#This Row],[Ind/Rel]]="Ind",_xlfn.XLOOKUP(StandardResults[[#This Row],[Code]],Std[Code],Std[EC]),"-")</f>
        <v>#N/A</v>
      </c>
      <c r="Y59" t="e">
        <f>IF(StandardResults[[#This Row],[Ind/Rel]]="Ind",_xlfn.XLOOKUP(StandardResults[[#This Row],[Code]],Std[Code],Std[Ecs]),"-")</f>
        <v>#N/A</v>
      </c>
      <c r="Z59">
        <f>COUNTIFS(StandardResults[Name],StandardResults[[#This Row],[Name]],StandardResults[Entry
Std],"B")+COUNTIFS(StandardResults[Name],StandardResults[[#This Row],[Name]],StandardResults[Entry
Std],"A")+COUNTIFS(StandardResults[Name],StandardResults[[#This Row],[Name]],StandardResults[Entry
Std],"AA")</f>
        <v>0</v>
      </c>
      <c r="AA59">
        <f>COUNTIFS(StandardResults[Name],StandardResults[[#This Row],[Name]],StandardResults[Entry
Std],"AA")</f>
        <v>0</v>
      </c>
    </row>
    <row r="60" spans="1:27" x14ac:dyDescent="0.25">
      <c r="A60">
        <f>TimeVR[[#This Row],[Club]]</f>
        <v>0</v>
      </c>
      <c r="B60" t="str">
        <f>IF(OR(RIGHT(TimeVR[[#This Row],[Event]],3)="M.R", RIGHT(TimeVR[[#This Row],[Event]],3)="F.R"),"Relay","Ind")</f>
        <v>Ind</v>
      </c>
      <c r="C60">
        <f>TimeVR[[#This Row],[gender]]</f>
        <v>0</v>
      </c>
      <c r="D60">
        <f>TimeVR[[#This Row],[Age]]</f>
        <v>0</v>
      </c>
      <c r="E60">
        <f>TimeVR[[#This Row],[name]]</f>
        <v>0</v>
      </c>
      <c r="F60">
        <f>TimeVR[[#This Row],[Event]]</f>
        <v>0</v>
      </c>
      <c r="G60" t="str">
        <f>IF(OR(StandardResults[[#This Row],[Entry]]="-",TimeVR[[#This Row],[validation]]="Validated"),"Y","N")</f>
        <v>N</v>
      </c>
      <c r="H60">
        <f>IF(OR(LEFT(TimeVR[[#This Row],[Times]],8)="00:00.00", LEFT(TimeVR[[#This Row],[Times]],2)="NT"),"-",TimeVR[[#This Row],[Times]])</f>
        <v>0</v>
      </c>
      <c r="I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 t="str">
        <f>IF(ISBLANK(TimeVR[[#This Row],[Best Time(S)]]),"-",TimeVR[[#This Row],[Best Time(S)]])</f>
        <v>-</v>
      </c>
      <c r="K60" t="str">
        <f>IF(StandardResults[[#This Row],[BT(SC)]]&lt;&gt;"-",IF(StandardResults[[#This Row],[BT(SC)]]&lt;=StandardResults[[#This Row],[AAs]],"AA",IF(StandardResults[[#This Row],[BT(SC)]]&lt;=StandardResults[[#This Row],[As]],"A",IF(StandardResults[[#This Row],[BT(SC)]]&lt;=StandardResults[[#This Row],[Bs]],"B","-"))),"")</f>
        <v/>
      </c>
      <c r="L60" t="str">
        <f>IF(ISBLANK(TimeVR[[#This Row],[Best Time(L)]]),"-",TimeVR[[#This Row],[Best Time(L)]])</f>
        <v>-</v>
      </c>
      <c r="M60" t="str">
        <f>IF(StandardResults[[#This Row],[BT(LC)]]&lt;&gt;"-",IF(StandardResults[[#This Row],[BT(LC)]]&lt;=StandardResults[[#This Row],[AA]],"AA",IF(StandardResults[[#This Row],[BT(LC)]]&lt;=StandardResults[[#This Row],[A]],"A",IF(StandardResults[[#This Row],[BT(LC)]]&lt;=StandardResults[[#This Row],[B]],"B","-"))),"")</f>
        <v/>
      </c>
      <c r="N60" s="14"/>
      <c r="O60" t="str">
        <f>IF(StandardResults[[#This Row],[BT(SC)]]&lt;&gt;"-",IF(StandardResults[[#This Row],[BT(SC)]]&lt;=StandardResults[[#This Row],[Ecs]],"EC","-"),"")</f>
        <v/>
      </c>
      <c r="Q60" t="str">
        <f>IF(StandardResults[[#This Row],[Ind/Rel]]="Ind",LEFT(StandardResults[[#This Row],[Gender]],1)&amp;MIN(MAX(StandardResults[[#This Row],[Age]],11),17)&amp;"-"&amp;StandardResults[[#This Row],[Event]],"")</f>
        <v>011-0</v>
      </c>
      <c r="R60" t="e">
        <f>IF(StandardResults[[#This Row],[Ind/Rel]]="Ind",_xlfn.XLOOKUP(StandardResults[[#This Row],[Code]],Std[Code],Std[AA]),"-")</f>
        <v>#N/A</v>
      </c>
      <c r="S60" t="e">
        <f>IF(StandardResults[[#This Row],[Ind/Rel]]="Ind",_xlfn.XLOOKUP(StandardResults[[#This Row],[Code]],Std[Code],Std[A]),"-")</f>
        <v>#N/A</v>
      </c>
      <c r="T60" t="e">
        <f>IF(StandardResults[[#This Row],[Ind/Rel]]="Ind",_xlfn.XLOOKUP(StandardResults[[#This Row],[Code]],Std[Code],Std[B]),"-")</f>
        <v>#N/A</v>
      </c>
      <c r="U60" t="e">
        <f>IF(StandardResults[[#This Row],[Ind/Rel]]="Ind",_xlfn.XLOOKUP(StandardResults[[#This Row],[Code]],Std[Code],Std[AAs]),"-")</f>
        <v>#N/A</v>
      </c>
      <c r="V60" t="e">
        <f>IF(StandardResults[[#This Row],[Ind/Rel]]="Ind",_xlfn.XLOOKUP(StandardResults[[#This Row],[Code]],Std[Code],Std[As]),"-")</f>
        <v>#N/A</v>
      </c>
      <c r="W60" t="e">
        <f>IF(StandardResults[[#This Row],[Ind/Rel]]="Ind",_xlfn.XLOOKUP(StandardResults[[#This Row],[Code]],Std[Code],Std[Bs]),"-")</f>
        <v>#N/A</v>
      </c>
      <c r="X60" t="e">
        <f>IF(StandardResults[[#This Row],[Ind/Rel]]="Ind",_xlfn.XLOOKUP(StandardResults[[#This Row],[Code]],Std[Code],Std[EC]),"-")</f>
        <v>#N/A</v>
      </c>
      <c r="Y60" t="e">
        <f>IF(StandardResults[[#This Row],[Ind/Rel]]="Ind",_xlfn.XLOOKUP(StandardResults[[#This Row],[Code]],Std[Code],Std[Ecs]),"-")</f>
        <v>#N/A</v>
      </c>
      <c r="Z60">
        <f>COUNTIFS(StandardResults[Name],StandardResults[[#This Row],[Name]],StandardResults[Entry
Std],"B")+COUNTIFS(StandardResults[Name],StandardResults[[#This Row],[Name]],StandardResults[Entry
Std],"A")+COUNTIFS(StandardResults[Name],StandardResults[[#This Row],[Name]],StandardResults[Entry
Std],"AA")</f>
        <v>0</v>
      </c>
      <c r="AA60">
        <f>COUNTIFS(StandardResults[Name],StandardResults[[#This Row],[Name]],StandardResults[Entry
Std],"AA")</f>
        <v>0</v>
      </c>
    </row>
    <row r="61" spans="1:27" x14ac:dyDescent="0.25">
      <c r="A61">
        <f>TimeVR[[#This Row],[Club]]</f>
        <v>0</v>
      </c>
      <c r="B61" t="str">
        <f>IF(OR(RIGHT(TimeVR[[#This Row],[Event]],3)="M.R", RIGHT(TimeVR[[#This Row],[Event]],3)="F.R"),"Relay","Ind")</f>
        <v>Ind</v>
      </c>
      <c r="C61">
        <f>TimeVR[[#This Row],[gender]]</f>
        <v>0</v>
      </c>
      <c r="D61">
        <f>TimeVR[[#This Row],[Age]]</f>
        <v>0</v>
      </c>
      <c r="E61">
        <f>TimeVR[[#This Row],[name]]</f>
        <v>0</v>
      </c>
      <c r="F61">
        <f>TimeVR[[#This Row],[Event]]</f>
        <v>0</v>
      </c>
      <c r="G61" t="str">
        <f>IF(OR(StandardResults[[#This Row],[Entry]]="-",TimeVR[[#This Row],[validation]]="Validated"),"Y","N")</f>
        <v>N</v>
      </c>
      <c r="H61">
        <f>IF(OR(LEFT(TimeVR[[#This Row],[Times]],8)="00:00.00", LEFT(TimeVR[[#This Row],[Times]],2)="NT"),"-",TimeVR[[#This Row],[Times]])</f>
        <v>0</v>
      </c>
      <c r="I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 t="str">
        <f>IF(ISBLANK(TimeVR[[#This Row],[Best Time(S)]]),"-",TimeVR[[#This Row],[Best Time(S)]])</f>
        <v>-</v>
      </c>
      <c r="K61" t="str">
        <f>IF(StandardResults[[#This Row],[BT(SC)]]&lt;&gt;"-",IF(StandardResults[[#This Row],[BT(SC)]]&lt;=StandardResults[[#This Row],[AAs]],"AA",IF(StandardResults[[#This Row],[BT(SC)]]&lt;=StandardResults[[#This Row],[As]],"A",IF(StandardResults[[#This Row],[BT(SC)]]&lt;=StandardResults[[#This Row],[Bs]],"B","-"))),"")</f>
        <v/>
      </c>
      <c r="L61" t="str">
        <f>IF(ISBLANK(TimeVR[[#This Row],[Best Time(L)]]),"-",TimeVR[[#This Row],[Best Time(L)]])</f>
        <v>-</v>
      </c>
      <c r="M61" t="str">
        <f>IF(StandardResults[[#This Row],[BT(LC)]]&lt;&gt;"-",IF(StandardResults[[#This Row],[BT(LC)]]&lt;=StandardResults[[#This Row],[AA]],"AA",IF(StandardResults[[#This Row],[BT(LC)]]&lt;=StandardResults[[#This Row],[A]],"A",IF(StandardResults[[#This Row],[BT(LC)]]&lt;=StandardResults[[#This Row],[B]],"B","-"))),"")</f>
        <v/>
      </c>
      <c r="N61" s="14"/>
      <c r="O61" t="str">
        <f>IF(StandardResults[[#This Row],[BT(SC)]]&lt;&gt;"-",IF(StandardResults[[#This Row],[BT(SC)]]&lt;=StandardResults[[#This Row],[Ecs]],"EC","-"),"")</f>
        <v/>
      </c>
      <c r="Q61" t="str">
        <f>IF(StandardResults[[#This Row],[Ind/Rel]]="Ind",LEFT(StandardResults[[#This Row],[Gender]],1)&amp;MIN(MAX(StandardResults[[#This Row],[Age]],11),17)&amp;"-"&amp;StandardResults[[#This Row],[Event]],"")</f>
        <v>011-0</v>
      </c>
      <c r="R61" t="e">
        <f>IF(StandardResults[[#This Row],[Ind/Rel]]="Ind",_xlfn.XLOOKUP(StandardResults[[#This Row],[Code]],Std[Code],Std[AA]),"-")</f>
        <v>#N/A</v>
      </c>
      <c r="S61" t="e">
        <f>IF(StandardResults[[#This Row],[Ind/Rel]]="Ind",_xlfn.XLOOKUP(StandardResults[[#This Row],[Code]],Std[Code],Std[A]),"-")</f>
        <v>#N/A</v>
      </c>
      <c r="T61" t="e">
        <f>IF(StandardResults[[#This Row],[Ind/Rel]]="Ind",_xlfn.XLOOKUP(StandardResults[[#This Row],[Code]],Std[Code],Std[B]),"-")</f>
        <v>#N/A</v>
      </c>
      <c r="U61" t="e">
        <f>IF(StandardResults[[#This Row],[Ind/Rel]]="Ind",_xlfn.XLOOKUP(StandardResults[[#This Row],[Code]],Std[Code],Std[AAs]),"-")</f>
        <v>#N/A</v>
      </c>
      <c r="V61" t="e">
        <f>IF(StandardResults[[#This Row],[Ind/Rel]]="Ind",_xlfn.XLOOKUP(StandardResults[[#This Row],[Code]],Std[Code],Std[As]),"-")</f>
        <v>#N/A</v>
      </c>
      <c r="W61" t="e">
        <f>IF(StandardResults[[#This Row],[Ind/Rel]]="Ind",_xlfn.XLOOKUP(StandardResults[[#This Row],[Code]],Std[Code],Std[Bs]),"-")</f>
        <v>#N/A</v>
      </c>
      <c r="X61" t="e">
        <f>IF(StandardResults[[#This Row],[Ind/Rel]]="Ind",_xlfn.XLOOKUP(StandardResults[[#This Row],[Code]],Std[Code],Std[EC]),"-")</f>
        <v>#N/A</v>
      </c>
      <c r="Y61" t="e">
        <f>IF(StandardResults[[#This Row],[Ind/Rel]]="Ind",_xlfn.XLOOKUP(StandardResults[[#This Row],[Code]],Std[Code],Std[Ecs]),"-")</f>
        <v>#N/A</v>
      </c>
      <c r="Z61">
        <f>COUNTIFS(StandardResults[Name],StandardResults[[#This Row],[Name]],StandardResults[Entry
Std],"B")+COUNTIFS(StandardResults[Name],StandardResults[[#This Row],[Name]],StandardResults[Entry
Std],"A")+COUNTIFS(StandardResults[Name],StandardResults[[#This Row],[Name]],StandardResults[Entry
Std],"AA")</f>
        <v>0</v>
      </c>
      <c r="AA61">
        <f>COUNTIFS(StandardResults[Name],StandardResults[[#This Row],[Name]],StandardResults[Entry
Std],"AA")</f>
        <v>0</v>
      </c>
    </row>
    <row r="62" spans="1:27" x14ac:dyDescent="0.25">
      <c r="A62">
        <f>TimeVR[[#This Row],[Club]]</f>
        <v>0</v>
      </c>
      <c r="B62" t="str">
        <f>IF(OR(RIGHT(TimeVR[[#This Row],[Event]],3)="M.R", RIGHT(TimeVR[[#This Row],[Event]],3)="F.R"),"Relay","Ind")</f>
        <v>Ind</v>
      </c>
      <c r="C62">
        <f>TimeVR[[#This Row],[gender]]</f>
        <v>0</v>
      </c>
      <c r="D62">
        <f>TimeVR[[#This Row],[Age]]</f>
        <v>0</v>
      </c>
      <c r="E62">
        <f>TimeVR[[#This Row],[name]]</f>
        <v>0</v>
      </c>
      <c r="F62">
        <f>TimeVR[[#This Row],[Event]]</f>
        <v>0</v>
      </c>
      <c r="G62" t="str">
        <f>IF(OR(StandardResults[[#This Row],[Entry]]="-",TimeVR[[#This Row],[validation]]="Validated"),"Y","N")</f>
        <v>N</v>
      </c>
      <c r="H62">
        <f>IF(OR(LEFT(TimeVR[[#This Row],[Times]],8)="00:00.00", LEFT(TimeVR[[#This Row],[Times]],2)="NT"),"-",TimeVR[[#This Row],[Times]])</f>
        <v>0</v>
      </c>
      <c r="I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 t="str">
        <f>IF(ISBLANK(TimeVR[[#This Row],[Best Time(S)]]),"-",TimeVR[[#This Row],[Best Time(S)]])</f>
        <v>-</v>
      </c>
      <c r="K62" t="str">
        <f>IF(StandardResults[[#This Row],[BT(SC)]]&lt;&gt;"-",IF(StandardResults[[#This Row],[BT(SC)]]&lt;=StandardResults[[#This Row],[AAs]],"AA",IF(StandardResults[[#This Row],[BT(SC)]]&lt;=StandardResults[[#This Row],[As]],"A",IF(StandardResults[[#This Row],[BT(SC)]]&lt;=StandardResults[[#This Row],[Bs]],"B","-"))),"")</f>
        <v/>
      </c>
      <c r="L62" t="str">
        <f>IF(ISBLANK(TimeVR[[#This Row],[Best Time(L)]]),"-",TimeVR[[#This Row],[Best Time(L)]])</f>
        <v>-</v>
      </c>
      <c r="M62" t="str">
        <f>IF(StandardResults[[#This Row],[BT(LC)]]&lt;&gt;"-",IF(StandardResults[[#This Row],[BT(LC)]]&lt;=StandardResults[[#This Row],[AA]],"AA",IF(StandardResults[[#This Row],[BT(LC)]]&lt;=StandardResults[[#This Row],[A]],"A",IF(StandardResults[[#This Row],[BT(LC)]]&lt;=StandardResults[[#This Row],[B]],"B","-"))),"")</f>
        <v/>
      </c>
      <c r="N62" s="14"/>
      <c r="O62" t="str">
        <f>IF(StandardResults[[#This Row],[BT(SC)]]&lt;&gt;"-",IF(StandardResults[[#This Row],[BT(SC)]]&lt;=StandardResults[[#This Row],[Ecs]],"EC","-"),"")</f>
        <v/>
      </c>
      <c r="Q62" t="str">
        <f>IF(StandardResults[[#This Row],[Ind/Rel]]="Ind",LEFT(StandardResults[[#This Row],[Gender]],1)&amp;MIN(MAX(StandardResults[[#This Row],[Age]],11),17)&amp;"-"&amp;StandardResults[[#This Row],[Event]],"")</f>
        <v>011-0</v>
      </c>
      <c r="R62" t="e">
        <f>IF(StandardResults[[#This Row],[Ind/Rel]]="Ind",_xlfn.XLOOKUP(StandardResults[[#This Row],[Code]],Std[Code],Std[AA]),"-")</f>
        <v>#N/A</v>
      </c>
      <c r="S62" t="e">
        <f>IF(StandardResults[[#This Row],[Ind/Rel]]="Ind",_xlfn.XLOOKUP(StandardResults[[#This Row],[Code]],Std[Code],Std[A]),"-")</f>
        <v>#N/A</v>
      </c>
      <c r="T62" t="e">
        <f>IF(StandardResults[[#This Row],[Ind/Rel]]="Ind",_xlfn.XLOOKUP(StandardResults[[#This Row],[Code]],Std[Code],Std[B]),"-")</f>
        <v>#N/A</v>
      </c>
      <c r="U62" t="e">
        <f>IF(StandardResults[[#This Row],[Ind/Rel]]="Ind",_xlfn.XLOOKUP(StandardResults[[#This Row],[Code]],Std[Code],Std[AAs]),"-")</f>
        <v>#N/A</v>
      </c>
      <c r="V62" t="e">
        <f>IF(StandardResults[[#This Row],[Ind/Rel]]="Ind",_xlfn.XLOOKUP(StandardResults[[#This Row],[Code]],Std[Code],Std[As]),"-")</f>
        <v>#N/A</v>
      </c>
      <c r="W62" t="e">
        <f>IF(StandardResults[[#This Row],[Ind/Rel]]="Ind",_xlfn.XLOOKUP(StandardResults[[#This Row],[Code]],Std[Code],Std[Bs]),"-")</f>
        <v>#N/A</v>
      </c>
      <c r="X62" t="e">
        <f>IF(StandardResults[[#This Row],[Ind/Rel]]="Ind",_xlfn.XLOOKUP(StandardResults[[#This Row],[Code]],Std[Code],Std[EC]),"-")</f>
        <v>#N/A</v>
      </c>
      <c r="Y62" t="e">
        <f>IF(StandardResults[[#This Row],[Ind/Rel]]="Ind",_xlfn.XLOOKUP(StandardResults[[#This Row],[Code]],Std[Code],Std[Ecs]),"-")</f>
        <v>#N/A</v>
      </c>
      <c r="Z62">
        <f>COUNTIFS(StandardResults[Name],StandardResults[[#This Row],[Name]],StandardResults[Entry
Std],"B")+COUNTIFS(StandardResults[Name],StandardResults[[#This Row],[Name]],StandardResults[Entry
Std],"A")+COUNTIFS(StandardResults[Name],StandardResults[[#This Row],[Name]],StandardResults[Entry
Std],"AA")</f>
        <v>0</v>
      </c>
      <c r="AA62">
        <f>COUNTIFS(StandardResults[Name],StandardResults[[#This Row],[Name]],StandardResults[Entry
Std],"AA")</f>
        <v>0</v>
      </c>
    </row>
    <row r="63" spans="1:27" x14ac:dyDescent="0.25">
      <c r="A63">
        <f>TimeVR[[#This Row],[Club]]</f>
        <v>0</v>
      </c>
      <c r="B63" t="str">
        <f>IF(OR(RIGHT(TimeVR[[#This Row],[Event]],3)="M.R", RIGHT(TimeVR[[#This Row],[Event]],3)="F.R"),"Relay","Ind")</f>
        <v>Ind</v>
      </c>
      <c r="C63">
        <f>TimeVR[[#This Row],[gender]]</f>
        <v>0</v>
      </c>
      <c r="D63">
        <f>TimeVR[[#This Row],[Age]]</f>
        <v>0</v>
      </c>
      <c r="E63">
        <f>TimeVR[[#This Row],[name]]</f>
        <v>0</v>
      </c>
      <c r="F63">
        <f>TimeVR[[#This Row],[Event]]</f>
        <v>0</v>
      </c>
      <c r="G63" t="str">
        <f>IF(OR(StandardResults[[#This Row],[Entry]]="-",TimeVR[[#This Row],[validation]]="Validated"),"Y","N")</f>
        <v>N</v>
      </c>
      <c r="H63">
        <f>IF(OR(LEFT(TimeVR[[#This Row],[Times]],8)="00:00.00", LEFT(TimeVR[[#This Row],[Times]],2)="NT"),"-",TimeVR[[#This Row],[Times]])</f>
        <v>0</v>
      </c>
      <c r="I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 t="str">
        <f>IF(ISBLANK(TimeVR[[#This Row],[Best Time(S)]]),"-",TimeVR[[#This Row],[Best Time(S)]])</f>
        <v>-</v>
      </c>
      <c r="K63" t="str">
        <f>IF(StandardResults[[#This Row],[BT(SC)]]&lt;&gt;"-",IF(StandardResults[[#This Row],[BT(SC)]]&lt;=StandardResults[[#This Row],[AAs]],"AA",IF(StandardResults[[#This Row],[BT(SC)]]&lt;=StandardResults[[#This Row],[As]],"A",IF(StandardResults[[#This Row],[BT(SC)]]&lt;=StandardResults[[#This Row],[Bs]],"B","-"))),"")</f>
        <v/>
      </c>
      <c r="L63" t="str">
        <f>IF(ISBLANK(TimeVR[[#This Row],[Best Time(L)]]),"-",TimeVR[[#This Row],[Best Time(L)]])</f>
        <v>-</v>
      </c>
      <c r="M63" t="str">
        <f>IF(StandardResults[[#This Row],[BT(LC)]]&lt;&gt;"-",IF(StandardResults[[#This Row],[BT(LC)]]&lt;=StandardResults[[#This Row],[AA]],"AA",IF(StandardResults[[#This Row],[BT(LC)]]&lt;=StandardResults[[#This Row],[A]],"A",IF(StandardResults[[#This Row],[BT(LC)]]&lt;=StandardResults[[#This Row],[B]],"B","-"))),"")</f>
        <v/>
      </c>
      <c r="N63" s="14"/>
      <c r="O63" t="str">
        <f>IF(StandardResults[[#This Row],[BT(SC)]]&lt;&gt;"-",IF(StandardResults[[#This Row],[BT(SC)]]&lt;=StandardResults[[#This Row],[Ecs]],"EC","-"),"")</f>
        <v/>
      </c>
      <c r="Q63" t="str">
        <f>IF(StandardResults[[#This Row],[Ind/Rel]]="Ind",LEFT(StandardResults[[#This Row],[Gender]],1)&amp;MIN(MAX(StandardResults[[#This Row],[Age]],11),17)&amp;"-"&amp;StandardResults[[#This Row],[Event]],"")</f>
        <v>011-0</v>
      </c>
      <c r="R63" t="e">
        <f>IF(StandardResults[[#This Row],[Ind/Rel]]="Ind",_xlfn.XLOOKUP(StandardResults[[#This Row],[Code]],Std[Code],Std[AA]),"-")</f>
        <v>#N/A</v>
      </c>
      <c r="S63" t="e">
        <f>IF(StandardResults[[#This Row],[Ind/Rel]]="Ind",_xlfn.XLOOKUP(StandardResults[[#This Row],[Code]],Std[Code],Std[A]),"-")</f>
        <v>#N/A</v>
      </c>
      <c r="T63" t="e">
        <f>IF(StandardResults[[#This Row],[Ind/Rel]]="Ind",_xlfn.XLOOKUP(StandardResults[[#This Row],[Code]],Std[Code],Std[B]),"-")</f>
        <v>#N/A</v>
      </c>
      <c r="U63" t="e">
        <f>IF(StandardResults[[#This Row],[Ind/Rel]]="Ind",_xlfn.XLOOKUP(StandardResults[[#This Row],[Code]],Std[Code],Std[AAs]),"-")</f>
        <v>#N/A</v>
      </c>
      <c r="V63" t="e">
        <f>IF(StandardResults[[#This Row],[Ind/Rel]]="Ind",_xlfn.XLOOKUP(StandardResults[[#This Row],[Code]],Std[Code],Std[As]),"-")</f>
        <v>#N/A</v>
      </c>
      <c r="W63" t="e">
        <f>IF(StandardResults[[#This Row],[Ind/Rel]]="Ind",_xlfn.XLOOKUP(StandardResults[[#This Row],[Code]],Std[Code],Std[Bs]),"-")</f>
        <v>#N/A</v>
      </c>
      <c r="X63" t="e">
        <f>IF(StandardResults[[#This Row],[Ind/Rel]]="Ind",_xlfn.XLOOKUP(StandardResults[[#This Row],[Code]],Std[Code],Std[EC]),"-")</f>
        <v>#N/A</v>
      </c>
      <c r="Y63" t="e">
        <f>IF(StandardResults[[#This Row],[Ind/Rel]]="Ind",_xlfn.XLOOKUP(StandardResults[[#This Row],[Code]],Std[Code],Std[Ecs]),"-")</f>
        <v>#N/A</v>
      </c>
      <c r="Z63">
        <f>COUNTIFS(StandardResults[Name],StandardResults[[#This Row],[Name]],StandardResults[Entry
Std],"B")+COUNTIFS(StandardResults[Name],StandardResults[[#This Row],[Name]],StandardResults[Entry
Std],"A")+COUNTIFS(StandardResults[Name],StandardResults[[#This Row],[Name]],StandardResults[Entry
Std],"AA")</f>
        <v>0</v>
      </c>
      <c r="AA63">
        <f>COUNTIFS(StandardResults[Name],StandardResults[[#This Row],[Name]],StandardResults[Entry
Std],"AA")</f>
        <v>0</v>
      </c>
    </row>
    <row r="64" spans="1:27" x14ac:dyDescent="0.25">
      <c r="A64">
        <f>TimeVR[[#This Row],[Club]]</f>
        <v>0</v>
      </c>
      <c r="B64" t="str">
        <f>IF(OR(RIGHT(TimeVR[[#This Row],[Event]],3)="M.R", RIGHT(TimeVR[[#This Row],[Event]],3)="F.R"),"Relay","Ind")</f>
        <v>Ind</v>
      </c>
      <c r="C64">
        <f>TimeVR[[#This Row],[gender]]</f>
        <v>0</v>
      </c>
      <c r="D64">
        <f>TimeVR[[#This Row],[Age]]</f>
        <v>0</v>
      </c>
      <c r="E64">
        <f>TimeVR[[#This Row],[name]]</f>
        <v>0</v>
      </c>
      <c r="F64">
        <f>TimeVR[[#This Row],[Event]]</f>
        <v>0</v>
      </c>
      <c r="G64" t="str">
        <f>IF(OR(StandardResults[[#This Row],[Entry]]="-",TimeVR[[#This Row],[validation]]="Validated"),"Y","N")</f>
        <v>N</v>
      </c>
      <c r="H64">
        <f>IF(OR(LEFT(TimeVR[[#This Row],[Times]],8)="00:00.00", LEFT(TimeVR[[#This Row],[Times]],2)="NT"),"-",TimeVR[[#This Row],[Times]])</f>
        <v>0</v>
      </c>
      <c r="I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 t="str">
        <f>IF(ISBLANK(TimeVR[[#This Row],[Best Time(S)]]),"-",TimeVR[[#This Row],[Best Time(S)]])</f>
        <v>-</v>
      </c>
      <c r="K64" t="str">
        <f>IF(StandardResults[[#This Row],[BT(SC)]]&lt;&gt;"-",IF(StandardResults[[#This Row],[BT(SC)]]&lt;=StandardResults[[#This Row],[AAs]],"AA",IF(StandardResults[[#This Row],[BT(SC)]]&lt;=StandardResults[[#This Row],[As]],"A",IF(StandardResults[[#This Row],[BT(SC)]]&lt;=StandardResults[[#This Row],[Bs]],"B","-"))),"")</f>
        <v/>
      </c>
      <c r="L64" t="str">
        <f>IF(ISBLANK(TimeVR[[#This Row],[Best Time(L)]]),"-",TimeVR[[#This Row],[Best Time(L)]])</f>
        <v>-</v>
      </c>
      <c r="M64" t="str">
        <f>IF(StandardResults[[#This Row],[BT(LC)]]&lt;&gt;"-",IF(StandardResults[[#This Row],[BT(LC)]]&lt;=StandardResults[[#This Row],[AA]],"AA",IF(StandardResults[[#This Row],[BT(LC)]]&lt;=StandardResults[[#This Row],[A]],"A",IF(StandardResults[[#This Row],[BT(LC)]]&lt;=StandardResults[[#This Row],[B]],"B","-"))),"")</f>
        <v/>
      </c>
      <c r="N64" s="14"/>
      <c r="O64" t="str">
        <f>IF(StandardResults[[#This Row],[BT(SC)]]&lt;&gt;"-",IF(StandardResults[[#This Row],[BT(SC)]]&lt;=StandardResults[[#This Row],[Ecs]],"EC","-"),"")</f>
        <v/>
      </c>
      <c r="Q64" t="str">
        <f>IF(StandardResults[[#This Row],[Ind/Rel]]="Ind",LEFT(StandardResults[[#This Row],[Gender]],1)&amp;MIN(MAX(StandardResults[[#This Row],[Age]],11),17)&amp;"-"&amp;StandardResults[[#This Row],[Event]],"")</f>
        <v>011-0</v>
      </c>
      <c r="R64" t="e">
        <f>IF(StandardResults[[#This Row],[Ind/Rel]]="Ind",_xlfn.XLOOKUP(StandardResults[[#This Row],[Code]],Std[Code],Std[AA]),"-")</f>
        <v>#N/A</v>
      </c>
      <c r="S64" t="e">
        <f>IF(StandardResults[[#This Row],[Ind/Rel]]="Ind",_xlfn.XLOOKUP(StandardResults[[#This Row],[Code]],Std[Code],Std[A]),"-")</f>
        <v>#N/A</v>
      </c>
      <c r="T64" t="e">
        <f>IF(StandardResults[[#This Row],[Ind/Rel]]="Ind",_xlfn.XLOOKUP(StandardResults[[#This Row],[Code]],Std[Code],Std[B]),"-")</f>
        <v>#N/A</v>
      </c>
      <c r="U64" t="e">
        <f>IF(StandardResults[[#This Row],[Ind/Rel]]="Ind",_xlfn.XLOOKUP(StandardResults[[#This Row],[Code]],Std[Code],Std[AAs]),"-")</f>
        <v>#N/A</v>
      </c>
      <c r="V64" t="e">
        <f>IF(StandardResults[[#This Row],[Ind/Rel]]="Ind",_xlfn.XLOOKUP(StandardResults[[#This Row],[Code]],Std[Code],Std[As]),"-")</f>
        <v>#N/A</v>
      </c>
      <c r="W64" t="e">
        <f>IF(StandardResults[[#This Row],[Ind/Rel]]="Ind",_xlfn.XLOOKUP(StandardResults[[#This Row],[Code]],Std[Code],Std[Bs]),"-")</f>
        <v>#N/A</v>
      </c>
      <c r="X64" t="e">
        <f>IF(StandardResults[[#This Row],[Ind/Rel]]="Ind",_xlfn.XLOOKUP(StandardResults[[#This Row],[Code]],Std[Code],Std[EC]),"-")</f>
        <v>#N/A</v>
      </c>
      <c r="Y64" t="e">
        <f>IF(StandardResults[[#This Row],[Ind/Rel]]="Ind",_xlfn.XLOOKUP(StandardResults[[#This Row],[Code]],Std[Code],Std[Ecs]),"-")</f>
        <v>#N/A</v>
      </c>
      <c r="Z64">
        <f>COUNTIFS(StandardResults[Name],StandardResults[[#This Row],[Name]],StandardResults[Entry
Std],"B")+COUNTIFS(StandardResults[Name],StandardResults[[#This Row],[Name]],StandardResults[Entry
Std],"A")+COUNTIFS(StandardResults[Name],StandardResults[[#This Row],[Name]],StandardResults[Entry
Std],"AA")</f>
        <v>0</v>
      </c>
      <c r="AA64">
        <f>COUNTIFS(StandardResults[Name],StandardResults[[#This Row],[Name]],StandardResults[Entry
Std],"AA")</f>
        <v>0</v>
      </c>
    </row>
    <row r="65" spans="1:27" x14ac:dyDescent="0.25">
      <c r="A65">
        <f>TimeVR[[#This Row],[Club]]</f>
        <v>0</v>
      </c>
      <c r="B65" t="str">
        <f>IF(OR(RIGHT(TimeVR[[#This Row],[Event]],3)="M.R", RIGHT(TimeVR[[#This Row],[Event]],3)="F.R"),"Relay","Ind")</f>
        <v>Ind</v>
      </c>
      <c r="C65">
        <f>TimeVR[[#This Row],[gender]]</f>
        <v>0</v>
      </c>
      <c r="D65">
        <f>TimeVR[[#This Row],[Age]]</f>
        <v>0</v>
      </c>
      <c r="E65">
        <f>TimeVR[[#This Row],[name]]</f>
        <v>0</v>
      </c>
      <c r="F65">
        <f>TimeVR[[#This Row],[Event]]</f>
        <v>0</v>
      </c>
      <c r="G65" t="str">
        <f>IF(OR(StandardResults[[#This Row],[Entry]]="-",TimeVR[[#This Row],[validation]]="Validated"),"Y","N")</f>
        <v>N</v>
      </c>
      <c r="H65">
        <f>IF(OR(LEFT(TimeVR[[#This Row],[Times]],8)="00:00.00", LEFT(TimeVR[[#This Row],[Times]],2)="NT"),"-",TimeVR[[#This Row],[Times]])</f>
        <v>0</v>
      </c>
      <c r="I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 t="str">
        <f>IF(ISBLANK(TimeVR[[#This Row],[Best Time(S)]]),"-",TimeVR[[#This Row],[Best Time(S)]])</f>
        <v>-</v>
      </c>
      <c r="K65" t="str">
        <f>IF(StandardResults[[#This Row],[BT(SC)]]&lt;&gt;"-",IF(StandardResults[[#This Row],[BT(SC)]]&lt;=StandardResults[[#This Row],[AAs]],"AA",IF(StandardResults[[#This Row],[BT(SC)]]&lt;=StandardResults[[#This Row],[As]],"A",IF(StandardResults[[#This Row],[BT(SC)]]&lt;=StandardResults[[#This Row],[Bs]],"B","-"))),"")</f>
        <v/>
      </c>
      <c r="L65" t="str">
        <f>IF(ISBLANK(TimeVR[[#This Row],[Best Time(L)]]),"-",TimeVR[[#This Row],[Best Time(L)]])</f>
        <v>-</v>
      </c>
      <c r="M65" t="str">
        <f>IF(StandardResults[[#This Row],[BT(LC)]]&lt;&gt;"-",IF(StandardResults[[#This Row],[BT(LC)]]&lt;=StandardResults[[#This Row],[AA]],"AA",IF(StandardResults[[#This Row],[BT(LC)]]&lt;=StandardResults[[#This Row],[A]],"A",IF(StandardResults[[#This Row],[BT(LC)]]&lt;=StandardResults[[#This Row],[B]],"B","-"))),"")</f>
        <v/>
      </c>
      <c r="N65" s="14"/>
      <c r="O65" t="str">
        <f>IF(StandardResults[[#This Row],[BT(SC)]]&lt;&gt;"-",IF(StandardResults[[#This Row],[BT(SC)]]&lt;=StandardResults[[#This Row],[Ecs]],"EC","-"),"")</f>
        <v/>
      </c>
      <c r="Q65" t="str">
        <f>IF(StandardResults[[#This Row],[Ind/Rel]]="Ind",LEFT(StandardResults[[#This Row],[Gender]],1)&amp;MIN(MAX(StandardResults[[#This Row],[Age]],11),17)&amp;"-"&amp;StandardResults[[#This Row],[Event]],"")</f>
        <v>011-0</v>
      </c>
      <c r="R65" t="e">
        <f>IF(StandardResults[[#This Row],[Ind/Rel]]="Ind",_xlfn.XLOOKUP(StandardResults[[#This Row],[Code]],Std[Code],Std[AA]),"-")</f>
        <v>#N/A</v>
      </c>
      <c r="S65" t="e">
        <f>IF(StandardResults[[#This Row],[Ind/Rel]]="Ind",_xlfn.XLOOKUP(StandardResults[[#This Row],[Code]],Std[Code],Std[A]),"-")</f>
        <v>#N/A</v>
      </c>
      <c r="T65" t="e">
        <f>IF(StandardResults[[#This Row],[Ind/Rel]]="Ind",_xlfn.XLOOKUP(StandardResults[[#This Row],[Code]],Std[Code],Std[B]),"-")</f>
        <v>#N/A</v>
      </c>
      <c r="U65" t="e">
        <f>IF(StandardResults[[#This Row],[Ind/Rel]]="Ind",_xlfn.XLOOKUP(StandardResults[[#This Row],[Code]],Std[Code],Std[AAs]),"-")</f>
        <v>#N/A</v>
      </c>
      <c r="V65" t="e">
        <f>IF(StandardResults[[#This Row],[Ind/Rel]]="Ind",_xlfn.XLOOKUP(StandardResults[[#This Row],[Code]],Std[Code],Std[As]),"-")</f>
        <v>#N/A</v>
      </c>
      <c r="W65" t="e">
        <f>IF(StandardResults[[#This Row],[Ind/Rel]]="Ind",_xlfn.XLOOKUP(StandardResults[[#This Row],[Code]],Std[Code],Std[Bs]),"-")</f>
        <v>#N/A</v>
      </c>
      <c r="X65" t="e">
        <f>IF(StandardResults[[#This Row],[Ind/Rel]]="Ind",_xlfn.XLOOKUP(StandardResults[[#This Row],[Code]],Std[Code],Std[EC]),"-")</f>
        <v>#N/A</v>
      </c>
      <c r="Y65" t="e">
        <f>IF(StandardResults[[#This Row],[Ind/Rel]]="Ind",_xlfn.XLOOKUP(StandardResults[[#This Row],[Code]],Std[Code],Std[Ecs]),"-")</f>
        <v>#N/A</v>
      </c>
      <c r="Z65">
        <f>COUNTIFS(StandardResults[Name],StandardResults[[#This Row],[Name]],StandardResults[Entry
Std],"B")+COUNTIFS(StandardResults[Name],StandardResults[[#This Row],[Name]],StandardResults[Entry
Std],"A")+COUNTIFS(StandardResults[Name],StandardResults[[#This Row],[Name]],StandardResults[Entry
Std],"AA")</f>
        <v>0</v>
      </c>
      <c r="AA65">
        <f>COUNTIFS(StandardResults[Name],StandardResults[[#This Row],[Name]],StandardResults[Entry
Std],"AA")</f>
        <v>0</v>
      </c>
    </row>
    <row r="66" spans="1:27" x14ac:dyDescent="0.25">
      <c r="A66">
        <f>TimeVR[[#This Row],[Club]]</f>
        <v>0</v>
      </c>
      <c r="B66" t="str">
        <f>IF(OR(RIGHT(TimeVR[[#This Row],[Event]],3)="M.R", RIGHT(TimeVR[[#This Row],[Event]],3)="F.R"),"Relay","Ind")</f>
        <v>Ind</v>
      </c>
      <c r="C66">
        <f>TimeVR[[#This Row],[gender]]</f>
        <v>0</v>
      </c>
      <c r="D66">
        <f>TimeVR[[#This Row],[Age]]</f>
        <v>0</v>
      </c>
      <c r="E66">
        <f>TimeVR[[#This Row],[name]]</f>
        <v>0</v>
      </c>
      <c r="F66">
        <f>TimeVR[[#This Row],[Event]]</f>
        <v>0</v>
      </c>
      <c r="G66" t="str">
        <f>IF(OR(StandardResults[[#This Row],[Entry]]="-",TimeVR[[#This Row],[validation]]="Validated"),"Y","N")</f>
        <v>N</v>
      </c>
      <c r="H66">
        <f>IF(OR(LEFT(TimeVR[[#This Row],[Times]],8)="00:00.00", LEFT(TimeVR[[#This Row],[Times]],2)="NT"),"-",TimeVR[[#This Row],[Times]])</f>
        <v>0</v>
      </c>
      <c r="I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 t="str">
        <f>IF(ISBLANK(TimeVR[[#This Row],[Best Time(S)]]),"-",TimeVR[[#This Row],[Best Time(S)]])</f>
        <v>-</v>
      </c>
      <c r="K66" t="str">
        <f>IF(StandardResults[[#This Row],[BT(SC)]]&lt;&gt;"-",IF(StandardResults[[#This Row],[BT(SC)]]&lt;=StandardResults[[#This Row],[AAs]],"AA",IF(StandardResults[[#This Row],[BT(SC)]]&lt;=StandardResults[[#This Row],[As]],"A",IF(StandardResults[[#This Row],[BT(SC)]]&lt;=StandardResults[[#This Row],[Bs]],"B","-"))),"")</f>
        <v/>
      </c>
      <c r="L66" t="str">
        <f>IF(ISBLANK(TimeVR[[#This Row],[Best Time(L)]]),"-",TimeVR[[#This Row],[Best Time(L)]])</f>
        <v>-</v>
      </c>
      <c r="M66" t="str">
        <f>IF(StandardResults[[#This Row],[BT(LC)]]&lt;&gt;"-",IF(StandardResults[[#This Row],[BT(LC)]]&lt;=StandardResults[[#This Row],[AA]],"AA",IF(StandardResults[[#This Row],[BT(LC)]]&lt;=StandardResults[[#This Row],[A]],"A",IF(StandardResults[[#This Row],[BT(LC)]]&lt;=StandardResults[[#This Row],[B]],"B","-"))),"")</f>
        <v/>
      </c>
      <c r="N66" s="14"/>
      <c r="O66" t="str">
        <f>IF(StandardResults[[#This Row],[BT(SC)]]&lt;&gt;"-",IF(StandardResults[[#This Row],[BT(SC)]]&lt;=StandardResults[[#This Row],[Ecs]],"EC","-"),"")</f>
        <v/>
      </c>
      <c r="Q66" t="str">
        <f>IF(StandardResults[[#This Row],[Ind/Rel]]="Ind",LEFT(StandardResults[[#This Row],[Gender]],1)&amp;MIN(MAX(StandardResults[[#This Row],[Age]],11),17)&amp;"-"&amp;StandardResults[[#This Row],[Event]],"")</f>
        <v>011-0</v>
      </c>
      <c r="R66" t="e">
        <f>IF(StandardResults[[#This Row],[Ind/Rel]]="Ind",_xlfn.XLOOKUP(StandardResults[[#This Row],[Code]],Std[Code],Std[AA]),"-")</f>
        <v>#N/A</v>
      </c>
      <c r="S66" t="e">
        <f>IF(StandardResults[[#This Row],[Ind/Rel]]="Ind",_xlfn.XLOOKUP(StandardResults[[#This Row],[Code]],Std[Code],Std[A]),"-")</f>
        <v>#N/A</v>
      </c>
      <c r="T66" t="e">
        <f>IF(StandardResults[[#This Row],[Ind/Rel]]="Ind",_xlfn.XLOOKUP(StandardResults[[#This Row],[Code]],Std[Code],Std[B]),"-")</f>
        <v>#N/A</v>
      </c>
      <c r="U66" t="e">
        <f>IF(StandardResults[[#This Row],[Ind/Rel]]="Ind",_xlfn.XLOOKUP(StandardResults[[#This Row],[Code]],Std[Code],Std[AAs]),"-")</f>
        <v>#N/A</v>
      </c>
      <c r="V66" t="e">
        <f>IF(StandardResults[[#This Row],[Ind/Rel]]="Ind",_xlfn.XLOOKUP(StandardResults[[#This Row],[Code]],Std[Code],Std[As]),"-")</f>
        <v>#N/A</v>
      </c>
      <c r="W66" t="e">
        <f>IF(StandardResults[[#This Row],[Ind/Rel]]="Ind",_xlfn.XLOOKUP(StandardResults[[#This Row],[Code]],Std[Code],Std[Bs]),"-")</f>
        <v>#N/A</v>
      </c>
      <c r="X66" t="e">
        <f>IF(StandardResults[[#This Row],[Ind/Rel]]="Ind",_xlfn.XLOOKUP(StandardResults[[#This Row],[Code]],Std[Code],Std[EC]),"-")</f>
        <v>#N/A</v>
      </c>
      <c r="Y66" t="e">
        <f>IF(StandardResults[[#This Row],[Ind/Rel]]="Ind",_xlfn.XLOOKUP(StandardResults[[#This Row],[Code]],Std[Code],Std[Ecs]),"-")</f>
        <v>#N/A</v>
      </c>
      <c r="Z66">
        <f>COUNTIFS(StandardResults[Name],StandardResults[[#This Row],[Name]],StandardResults[Entry
Std],"B")+COUNTIFS(StandardResults[Name],StandardResults[[#This Row],[Name]],StandardResults[Entry
Std],"A")+COUNTIFS(StandardResults[Name],StandardResults[[#This Row],[Name]],StandardResults[Entry
Std],"AA")</f>
        <v>0</v>
      </c>
      <c r="AA66">
        <f>COUNTIFS(StandardResults[Name],StandardResults[[#This Row],[Name]],StandardResults[Entry
Std],"AA")</f>
        <v>0</v>
      </c>
    </row>
    <row r="67" spans="1:27" x14ac:dyDescent="0.25">
      <c r="A67">
        <f>TimeVR[[#This Row],[Club]]</f>
        <v>0</v>
      </c>
      <c r="B67" t="str">
        <f>IF(OR(RIGHT(TimeVR[[#This Row],[Event]],3)="M.R", RIGHT(TimeVR[[#This Row],[Event]],3)="F.R"),"Relay","Ind")</f>
        <v>Ind</v>
      </c>
      <c r="C67">
        <f>TimeVR[[#This Row],[gender]]</f>
        <v>0</v>
      </c>
      <c r="D67">
        <f>TimeVR[[#This Row],[Age]]</f>
        <v>0</v>
      </c>
      <c r="E67">
        <f>TimeVR[[#This Row],[name]]</f>
        <v>0</v>
      </c>
      <c r="F67">
        <f>TimeVR[[#This Row],[Event]]</f>
        <v>0</v>
      </c>
      <c r="G67" t="str">
        <f>IF(OR(StandardResults[[#This Row],[Entry]]="-",TimeVR[[#This Row],[validation]]="Validated"),"Y","N")</f>
        <v>N</v>
      </c>
      <c r="H67">
        <f>IF(OR(LEFT(TimeVR[[#This Row],[Times]],8)="00:00.00", LEFT(TimeVR[[#This Row],[Times]],2)="NT"),"-",TimeVR[[#This Row],[Times]])</f>
        <v>0</v>
      </c>
      <c r="I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 t="str">
        <f>IF(ISBLANK(TimeVR[[#This Row],[Best Time(S)]]),"-",TimeVR[[#This Row],[Best Time(S)]])</f>
        <v>-</v>
      </c>
      <c r="K67" t="str">
        <f>IF(StandardResults[[#This Row],[BT(SC)]]&lt;&gt;"-",IF(StandardResults[[#This Row],[BT(SC)]]&lt;=StandardResults[[#This Row],[AAs]],"AA",IF(StandardResults[[#This Row],[BT(SC)]]&lt;=StandardResults[[#This Row],[As]],"A",IF(StandardResults[[#This Row],[BT(SC)]]&lt;=StandardResults[[#This Row],[Bs]],"B","-"))),"")</f>
        <v/>
      </c>
      <c r="L67" t="str">
        <f>IF(ISBLANK(TimeVR[[#This Row],[Best Time(L)]]),"-",TimeVR[[#This Row],[Best Time(L)]])</f>
        <v>-</v>
      </c>
      <c r="M67" t="str">
        <f>IF(StandardResults[[#This Row],[BT(LC)]]&lt;&gt;"-",IF(StandardResults[[#This Row],[BT(LC)]]&lt;=StandardResults[[#This Row],[AA]],"AA",IF(StandardResults[[#This Row],[BT(LC)]]&lt;=StandardResults[[#This Row],[A]],"A",IF(StandardResults[[#This Row],[BT(LC)]]&lt;=StandardResults[[#This Row],[B]],"B","-"))),"")</f>
        <v/>
      </c>
      <c r="N67" s="14"/>
      <c r="O67" t="str">
        <f>IF(StandardResults[[#This Row],[BT(SC)]]&lt;&gt;"-",IF(StandardResults[[#This Row],[BT(SC)]]&lt;=StandardResults[[#This Row],[Ecs]],"EC","-"),"")</f>
        <v/>
      </c>
      <c r="Q67" t="str">
        <f>IF(StandardResults[[#This Row],[Ind/Rel]]="Ind",LEFT(StandardResults[[#This Row],[Gender]],1)&amp;MIN(MAX(StandardResults[[#This Row],[Age]],11),17)&amp;"-"&amp;StandardResults[[#This Row],[Event]],"")</f>
        <v>011-0</v>
      </c>
      <c r="R67" t="e">
        <f>IF(StandardResults[[#This Row],[Ind/Rel]]="Ind",_xlfn.XLOOKUP(StandardResults[[#This Row],[Code]],Std[Code],Std[AA]),"-")</f>
        <v>#N/A</v>
      </c>
      <c r="S67" t="e">
        <f>IF(StandardResults[[#This Row],[Ind/Rel]]="Ind",_xlfn.XLOOKUP(StandardResults[[#This Row],[Code]],Std[Code],Std[A]),"-")</f>
        <v>#N/A</v>
      </c>
      <c r="T67" t="e">
        <f>IF(StandardResults[[#This Row],[Ind/Rel]]="Ind",_xlfn.XLOOKUP(StandardResults[[#This Row],[Code]],Std[Code],Std[B]),"-")</f>
        <v>#N/A</v>
      </c>
      <c r="U67" t="e">
        <f>IF(StandardResults[[#This Row],[Ind/Rel]]="Ind",_xlfn.XLOOKUP(StandardResults[[#This Row],[Code]],Std[Code],Std[AAs]),"-")</f>
        <v>#N/A</v>
      </c>
      <c r="V67" t="e">
        <f>IF(StandardResults[[#This Row],[Ind/Rel]]="Ind",_xlfn.XLOOKUP(StandardResults[[#This Row],[Code]],Std[Code],Std[As]),"-")</f>
        <v>#N/A</v>
      </c>
      <c r="W67" t="e">
        <f>IF(StandardResults[[#This Row],[Ind/Rel]]="Ind",_xlfn.XLOOKUP(StandardResults[[#This Row],[Code]],Std[Code],Std[Bs]),"-")</f>
        <v>#N/A</v>
      </c>
      <c r="X67" t="e">
        <f>IF(StandardResults[[#This Row],[Ind/Rel]]="Ind",_xlfn.XLOOKUP(StandardResults[[#This Row],[Code]],Std[Code],Std[EC]),"-")</f>
        <v>#N/A</v>
      </c>
      <c r="Y67" t="e">
        <f>IF(StandardResults[[#This Row],[Ind/Rel]]="Ind",_xlfn.XLOOKUP(StandardResults[[#This Row],[Code]],Std[Code],Std[Ecs]),"-")</f>
        <v>#N/A</v>
      </c>
      <c r="Z67">
        <f>COUNTIFS(StandardResults[Name],StandardResults[[#This Row],[Name]],StandardResults[Entry
Std],"B")+COUNTIFS(StandardResults[Name],StandardResults[[#This Row],[Name]],StandardResults[Entry
Std],"A")+COUNTIFS(StandardResults[Name],StandardResults[[#This Row],[Name]],StandardResults[Entry
Std],"AA")</f>
        <v>0</v>
      </c>
      <c r="AA67">
        <f>COUNTIFS(StandardResults[Name],StandardResults[[#This Row],[Name]],StandardResults[Entry
Std],"AA")</f>
        <v>0</v>
      </c>
    </row>
    <row r="68" spans="1:27" x14ac:dyDescent="0.25">
      <c r="A68">
        <f>TimeVR[[#This Row],[Club]]</f>
        <v>0</v>
      </c>
      <c r="B68" t="str">
        <f>IF(OR(RIGHT(TimeVR[[#This Row],[Event]],3)="M.R", RIGHT(TimeVR[[#This Row],[Event]],3)="F.R"),"Relay","Ind")</f>
        <v>Ind</v>
      </c>
      <c r="C68">
        <f>TimeVR[[#This Row],[gender]]</f>
        <v>0</v>
      </c>
      <c r="D68">
        <f>TimeVR[[#This Row],[Age]]</f>
        <v>0</v>
      </c>
      <c r="E68">
        <f>TimeVR[[#This Row],[name]]</f>
        <v>0</v>
      </c>
      <c r="F68">
        <f>TimeVR[[#This Row],[Event]]</f>
        <v>0</v>
      </c>
      <c r="G68" t="str">
        <f>IF(OR(StandardResults[[#This Row],[Entry]]="-",TimeVR[[#This Row],[validation]]="Validated"),"Y","N")</f>
        <v>N</v>
      </c>
      <c r="H68">
        <f>IF(OR(LEFT(TimeVR[[#This Row],[Times]],8)="00:00.00", LEFT(TimeVR[[#This Row],[Times]],2)="NT"),"-",TimeVR[[#This Row],[Times]])</f>
        <v>0</v>
      </c>
      <c r="I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 t="str">
        <f>IF(ISBLANK(TimeVR[[#This Row],[Best Time(S)]]),"-",TimeVR[[#This Row],[Best Time(S)]])</f>
        <v>-</v>
      </c>
      <c r="K68" t="str">
        <f>IF(StandardResults[[#This Row],[BT(SC)]]&lt;&gt;"-",IF(StandardResults[[#This Row],[BT(SC)]]&lt;=StandardResults[[#This Row],[AAs]],"AA",IF(StandardResults[[#This Row],[BT(SC)]]&lt;=StandardResults[[#This Row],[As]],"A",IF(StandardResults[[#This Row],[BT(SC)]]&lt;=StandardResults[[#This Row],[Bs]],"B","-"))),"")</f>
        <v/>
      </c>
      <c r="L68" t="str">
        <f>IF(ISBLANK(TimeVR[[#This Row],[Best Time(L)]]),"-",TimeVR[[#This Row],[Best Time(L)]])</f>
        <v>-</v>
      </c>
      <c r="M68" t="str">
        <f>IF(StandardResults[[#This Row],[BT(LC)]]&lt;&gt;"-",IF(StandardResults[[#This Row],[BT(LC)]]&lt;=StandardResults[[#This Row],[AA]],"AA",IF(StandardResults[[#This Row],[BT(LC)]]&lt;=StandardResults[[#This Row],[A]],"A",IF(StandardResults[[#This Row],[BT(LC)]]&lt;=StandardResults[[#This Row],[B]],"B","-"))),"")</f>
        <v/>
      </c>
      <c r="N68" s="14"/>
      <c r="O68" t="str">
        <f>IF(StandardResults[[#This Row],[BT(SC)]]&lt;&gt;"-",IF(StandardResults[[#This Row],[BT(SC)]]&lt;=StandardResults[[#This Row],[Ecs]],"EC","-"),"")</f>
        <v/>
      </c>
      <c r="Q68" t="str">
        <f>IF(StandardResults[[#This Row],[Ind/Rel]]="Ind",LEFT(StandardResults[[#This Row],[Gender]],1)&amp;MIN(MAX(StandardResults[[#This Row],[Age]],11),17)&amp;"-"&amp;StandardResults[[#This Row],[Event]],"")</f>
        <v>011-0</v>
      </c>
      <c r="R68" t="e">
        <f>IF(StandardResults[[#This Row],[Ind/Rel]]="Ind",_xlfn.XLOOKUP(StandardResults[[#This Row],[Code]],Std[Code],Std[AA]),"-")</f>
        <v>#N/A</v>
      </c>
      <c r="S68" t="e">
        <f>IF(StandardResults[[#This Row],[Ind/Rel]]="Ind",_xlfn.XLOOKUP(StandardResults[[#This Row],[Code]],Std[Code],Std[A]),"-")</f>
        <v>#N/A</v>
      </c>
      <c r="T68" t="e">
        <f>IF(StandardResults[[#This Row],[Ind/Rel]]="Ind",_xlfn.XLOOKUP(StandardResults[[#This Row],[Code]],Std[Code],Std[B]),"-")</f>
        <v>#N/A</v>
      </c>
      <c r="U68" t="e">
        <f>IF(StandardResults[[#This Row],[Ind/Rel]]="Ind",_xlfn.XLOOKUP(StandardResults[[#This Row],[Code]],Std[Code],Std[AAs]),"-")</f>
        <v>#N/A</v>
      </c>
      <c r="V68" t="e">
        <f>IF(StandardResults[[#This Row],[Ind/Rel]]="Ind",_xlfn.XLOOKUP(StandardResults[[#This Row],[Code]],Std[Code],Std[As]),"-")</f>
        <v>#N/A</v>
      </c>
      <c r="W68" t="e">
        <f>IF(StandardResults[[#This Row],[Ind/Rel]]="Ind",_xlfn.XLOOKUP(StandardResults[[#This Row],[Code]],Std[Code],Std[Bs]),"-")</f>
        <v>#N/A</v>
      </c>
      <c r="X68" t="e">
        <f>IF(StandardResults[[#This Row],[Ind/Rel]]="Ind",_xlfn.XLOOKUP(StandardResults[[#This Row],[Code]],Std[Code],Std[EC]),"-")</f>
        <v>#N/A</v>
      </c>
      <c r="Y68" t="e">
        <f>IF(StandardResults[[#This Row],[Ind/Rel]]="Ind",_xlfn.XLOOKUP(StandardResults[[#This Row],[Code]],Std[Code],Std[Ecs]),"-")</f>
        <v>#N/A</v>
      </c>
      <c r="Z68">
        <f>COUNTIFS(StandardResults[Name],StandardResults[[#This Row],[Name]],StandardResults[Entry
Std],"B")+COUNTIFS(StandardResults[Name],StandardResults[[#This Row],[Name]],StandardResults[Entry
Std],"A")+COUNTIFS(StandardResults[Name],StandardResults[[#This Row],[Name]],StandardResults[Entry
Std],"AA")</f>
        <v>0</v>
      </c>
      <c r="AA68">
        <f>COUNTIFS(StandardResults[Name],StandardResults[[#This Row],[Name]],StandardResults[Entry
Std],"AA")</f>
        <v>0</v>
      </c>
    </row>
    <row r="69" spans="1:27" x14ac:dyDescent="0.25">
      <c r="A69">
        <f>TimeVR[[#This Row],[Club]]</f>
        <v>0</v>
      </c>
      <c r="B69" t="str">
        <f>IF(OR(RIGHT(TimeVR[[#This Row],[Event]],3)="M.R", RIGHT(TimeVR[[#This Row],[Event]],3)="F.R"),"Relay","Ind")</f>
        <v>Ind</v>
      </c>
      <c r="C69">
        <f>TimeVR[[#This Row],[gender]]</f>
        <v>0</v>
      </c>
      <c r="D69">
        <f>TimeVR[[#This Row],[Age]]</f>
        <v>0</v>
      </c>
      <c r="E69">
        <f>TimeVR[[#This Row],[name]]</f>
        <v>0</v>
      </c>
      <c r="F69">
        <f>TimeVR[[#This Row],[Event]]</f>
        <v>0</v>
      </c>
      <c r="G69" t="str">
        <f>IF(OR(StandardResults[[#This Row],[Entry]]="-",TimeVR[[#This Row],[validation]]="Validated"),"Y","N")</f>
        <v>N</v>
      </c>
      <c r="H69">
        <f>IF(OR(LEFT(TimeVR[[#This Row],[Times]],8)="00:00.00", LEFT(TimeVR[[#This Row],[Times]],2)="NT"),"-",TimeVR[[#This Row],[Times]])</f>
        <v>0</v>
      </c>
      <c r="I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 t="str">
        <f>IF(ISBLANK(TimeVR[[#This Row],[Best Time(S)]]),"-",TimeVR[[#This Row],[Best Time(S)]])</f>
        <v>-</v>
      </c>
      <c r="K69" t="str">
        <f>IF(StandardResults[[#This Row],[BT(SC)]]&lt;&gt;"-",IF(StandardResults[[#This Row],[BT(SC)]]&lt;=StandardResults[[#This Row],[AAs]],"AA",IF(StandardResults[[#This Row],[BT(SC)]]&lt;=StandardResults[[#This Row],[As]],"A",IF(StandardResults[[#This Row],[BT(SC)]]&lt;=StandardResults[[#This Row],[Bs]],"B","-"))),"")</f>
        <v/>
      </c>
      <c r="L69" t="str">
        <f>IF(ISBLANK(TimeVR[[#This Row],[Best Time(L)]]),"-",TimeVR[[#This Row],[Best Time(L)]])</f>
        <v>-</v>
      </c>
      <c r="M69" t="str">
        <f>IF(StandardResults[[#This Row],[BT(LC)]]&lt;&gt;"-",IF(StandardResults[[#This Row],[BT(LC)]]&lt;=StandardResults[[#This Row],[AA]],"AA",IF(StandardResults[[#This Row],[BT(LC)]]&lt;=StandardResults[[#This Row],[A]],"A",IF(StandardResults[[#This Row],[BT(LC)]]&lt;=StandardResults[[#This Row],[B]],"B","-"))),"")</f>
        <v/>
      </c>
      <c r="N69" s="14"/>
      <c r="O69" t="str">
        <f>IF(StandardResults[[#This Row],[BT(SC)]]&lt;&gt;"-",IF(StandardResults[[#This Row],[BT(SC)]]&lt;=StandardResults[[#This Row],[Ecs]],"EC","-"),"")</f>
        <v/>
      </c>
      <c r="Q69" t="str">
        <f>IF(StandardResults[[#This Row],[Ind/Rel]]="Ind",LEFT(StandardResults[[#This Row],[Gender]],1)&amp;MIN(MAX(StandardResults[[#This Row],[Age]],11),17)&amp;"-"&amp;StandardResults[[#This Row],[Event]],"")</f>
        <v>011-0</v>
      </c>
      <c r="R69" t="e">
        <f>IF(StandardResults[[#This Row],[Ind/Rel]]="Ind",_xlfn.XLOOKUP(StandardResults[[#This Row],[Code]],Std[Code],Std[AA]),"-")</f>
        <v>#N/A</v>
      </c>
      <c r="S69" t="e">
        <f>IF(StandardResults[[#This Row],[Ind/Rel]]="Ind",_xlfn.XLOOKUP(StandardResults[[#This Row],[Code]],Std[Code],Std[A]),"-")</f>
        <v>#N/A</v>
      </c>
      <c r="T69" t="e">
        <f>IF(StandardResults[[#This Row],[Ind/Rel]]="Ind",_xlfn.XLOOKUP(StandardResults[[#This Row],[Code]],Std[Code],Std[B]),"-")</f>
        <v>#N/A</v>
      </c>
      <c r="U69" t="e">
        <f>IF(StandardResults[[#This Row],[Ind/Rel]]="Ind",_xlfn.XLOOKUP(StandardResults[[#This Row],[Code]],Std[Code],Std[AAs]),"-")</f>
        <v>#N/A</v>
      </c>
      <c r="V69" t="e">
        <f>IF(StandardResults[[#This Row],[Ind/Rel]]="Ind",_xlfn.XLOOKUP(StandardResults[[#This Row],[Code]],Std[Code],Std[As]),"-")</f>
        <v>#N/A</v>
      </c>
      <c r="W69" t="e">
        <f>IF(StandardResults[[#This Row],[Ind/Rel]]="Ind",_xlfn.XLOOKUP(StandardResults[[#This Row],[Code]],Std[Code],Std[Bs]),"-")</f>
        <v>#N/A</v>
      </c>
      <c r="X69" t="e">
        <f>IF(StandardResults[[#This Row],[Ind/Rel]]="Ind",_xlfn.XLOOKUP(StandardResults[[#This Row],[Code]],Std[Code],Std[EC]),"-")</f>
        <v>#N/A</v>
      </c>
      <c r="Y69" t="e">
        <f>IF(StandardResults[[#This Row],[Ind/Rel]]="Ind",_xlfn.XLOOKUP(StandardResults[[#This Row],[Code]],Std[Code],Std[Ecs]),"-")</f>
        <v>#N/A</v>
      </c>
      <c r="Z69">
        <f>COUNTIFS(StandardResults[Name],StandardResults[[#This Row],[Name]],StandardResults[Entry
Std],"B")+COUNTIFS(StandardResults[Name],StandardResults[[#This Row],[Name]],StandardResults[Entry
Std],"A")+COUNTIFS(StandardResults[Name],StandardResults[[#This Row],[Name]],StandardResults[Entry
Std],"AA")</f>
        <v>0</v>
      </c>
      <c r="AA69">
        <f>COUNTIFS(StandardResults[Name],StandardResults[[#This Row],[Name]],StandardResults[Entry
Std],"AA")</f>
        <v>0</v>
      </c>
    </row>
    <row r="70" spans="1:27" x14ac:dyDescent="0.25">
      <c r="A70">
        <f>TimeVR[[#This Row],[Club]]</f>
        <v>0</v>
      </c>
      <c r="B70" t="str">
        <f>IF(OR(RIGHT(TimeVR[[#This Row],[Event]],3)="M.R", RIGHT(TimeVR[[#This Row],[Event]],3)="F.R"),"Relay","Ind")</f>
        <v>Ind</v>
      </c>
      <c r="C70">
        <f>TimeVR[[#This Row],[gender]]</f>
        <v>0</v>
      </c>
      <c r="D70">
        <f>TimeVR[[#This Row],[Age]]</f>
        <v>0</v>
      </c>
      <c r="E70">
        <f>TimeVR[[#This Row],[name]]</f>
        <v>0</v>
      </c>
      <c r="F70">
        <f>TimeVR[[#This Row],[Event]]</f>
        <v>0</v>
      </c>
      <c r="G70" t="str">
        <f>IF(OR(StandardResults[[#This Row],[Entry]]="-",TimeVR[[#This Row],[validation]]="Validated"),"Y","N")</f>
        <v>N</v>
      </c>
      <c r="H70">
        <f>IF(OR(LEFT(TimeVR[[#This Row],[Times]],8)="00:00.00", LEFT(TimeVR[[#This Row],[Times]],2)="NT"),"-",TimeVR[[#This Row],[Times]])</f>
        <v>0</v>
      </c>
      <c r="I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 t="str">
        <f>IF(ISBLANK(TimeVR[[#This Row],[Best Time(S)]]),"-",TimeVR[[#This Row],[Best Time(S)]])</f>
        <v>-</v>
      </c>
      <c r="K70" t="str">
        <f>IF(StandardResults[[#This Row],[BT(SC)]]&lt;&gt;"-",IF(StandardResults[[#This Row],[BT(SC)]]&lt;=StandardResults[[#This Row],[AAs]],"AA",IF(StandardResults[[#This Row],[BT(SC)]]&lt;=StandardResults[[#This Row],[As]],"A",IF(StandardResults[[#This Row],[BT(SC)]]&lt;=StandardResults[[#This Row],[Bs]],"B","-"))),"")</f>
        <v/>
      </c>
      <c r="L70" t="str">
        <f>IF(ISBLANK(TimeVR[[#This Row],[Best Time(L)]]),"-",TimeVR[[#This Row],[Best Time(L)]])</f>
        <v>-</v>
      </c>
      <c r="M70" t="str">
        <f>IF(StandardResults[[#This Row],[BT(LC)]]&lt;&gt;"-",IF(StandardResults[[#This Row],[BT(LC)]]&lt;=StandardResults[[#This Row],[AA]],"AA",IF(StandardResults[[#This Row],[BT(LC)]]&lt;=StandardResults[[#This Row],[A]],"A",IF(StandardResults[[#This Row],[BT(LC)]]&lt;=StandardResults[[#This Row],[B]],"B","-"))),"")</f>
        <v/>
      </c>
      <c r="N70" s="14"/>
      <c r="O70" t="str">
        <f>IF(StandardResults[[#This Row],[BT(SC)]]&lt;&gt;"-",IF(StandardResults[[#This Row],[BT(SC)]]&lt;=StandardResults[[#This Row],[Ecs]],"EC","-"),"")</f>
        <v/>
      </c>
      <c r="Q70" t="str">
        <f>IF(StandardResults[[#This Row],[Ind/Rel]]="Ind",LEFT(StandardResults[[#This Row],[Gender]],1)&amp;MIN(MAX(StandardResults[[#This Row],[Age]],11),17)&amp;"-"&amp;StandardResults[[#This Row],[Event]],"")</f>
        <v>011-0</v>
      </c>
      <c r="R70" t="e">
        <f>IF(StandardResults[[#This Row],[Ind/Rel]]="Ind",_xlfn.XLOOKUP(StandardResults[[#This Row],[Code]],Std[Code],Std[AA]),"-")</f>
        <v>#N/A</v>
      </c>
      <c r="S70" t="e">
        <f>IF(StandardResults[[#This Row],[Ind/Rel]]="Ind",_xlfn.XLOOKUP(StandardResults[[#This Row],[Code]],Std[Code],Std[A]),"-")</f>
        <v>#N/A</v>
      </c>
      <c r="T70" t="e">
        <f>IF(StandardResults[[#This Row],[Ind/Rel]]="Ind",_xlfn.XLOOKUP(StandardResults[[#This Row],[Code]],Std[Code],Std[B]),"-")</f>
        <v>#N/A</v>
      </c>
      <c r="U70" t="e">
        <f>IF(StandardResults[[#This Row],[Ind/Rel]]="Ind",_xlfn.XLOOKUP(StandardResults[[#This Row],[Code]],Std[Code],Std[AAs]),"-")</f>
        <v>#N/A</v>
      </c>
      <c r="V70" t="e">
        <f>IF(StandardResults[[#This Row],[Ind/Rel]]="Ind",_xlfn.XLOOKUP(StandardResults[[#This Row],[Code]],Std[Code],Std[As]),"-")</f>
        <v>#N/A</v>
      </c>
      <c r="W70" t="e">
        <f>IF(StandardResults[[#This Row],[Ind/Rel]]="Ind",_xlfn.XLOOKUP(StandardResults[[#This Row],[Code]],Std[Code],Std[Bs]),"-")</f>
        <v>#N/A</v>
      </c>
      <c r="X70" t="e">
        <f>IF(StandardResults[[#This Row],[Ind/Rel]]="Ind",_xlfn.XLOOKUP(StandardResults[[#This Row],[Code]],Std[Code],Std[EC]),"-")</f>
        <v>#N/A</v>
      </c>
      <c r="Y70" t="e">
        <f>IF(StandardResults[[#This Row],[Ind/Rel]]="Ind",_xlfn.XLOOKUP(StandardResults[[#This Row],[Code]],Std[Code],Std[Ecs]),"-")</f>
        <v>#N/A</v>
      </c>
      <c r="Z70">
        <f>COUNTIFS(StandardResults[Name],StandardResults[[#This Row],[Name]],StandardResults[Entry
Std],"B")+COUNTIFS(StandardResults[Name],StandardResults[[#This Row],[Name]],StandardResults[Entry
Std],"A")+COUNTIFS(StandardResults[Name],StandardResults[[#This Row],[Name]],StandardResults[Entry
Std],"AA")</f>
        <v>0</v>
      </c>
      <c r="AA70">
        <f>COUNTIFS(StandardResults[Name],StandardResults[[#This Row],[Name]],StandardResults[Entry
Std],"AA")</f>
        <v>0</v>
      </c>
    </row>
    <row r="71" spans="1:27" x14ac:dyDescent="0.25">
      <c r="A71">
        <f>TimeVR[[#This Row],[Club]]</f>
        <v>0</v>
      </c>
      <c r="B71" t="str">
        <f>IF(OR(RIGHT(TimeVR[[#This Row],[Event]],3)="M.R", RIGHT(TimeVR[[#This Row],[Event]],3)="F.R"),"Relay","Ind")</f>
        <v>Ind</v>
      </c>
      <c r="C71">
        <f>TimeVR[[#This Row],[gender]]</f>
        <v>0</v>
      </c>
      <c r="D71">
        <f>TimeVR[[#This Row],[Age]]</f>
        <v>0</v>
      </c>
      <c r="E71">
        <f>TimeVR[[#This Row],[name]]</f>
        <v>0</v>
      </c>
      <c r="F71">
        <f>TimeVR[[#This Row],[Event]]</f>
        <v>0</v>
      </c>
      <c r="G71" t="str">
        <f>IF(OR(StandardResults[[#This Row],[Entry]]="-",TimeVR[[#This Row],[validation]]="Validated"),"Y","N")</f>
        <v>N</v>
      </c>
      <c r="H71">
        <f>IF(OR(LEFT(TimeVR[[#This Row],[Times]],8)="00:00.00", LEFT(TimeVR[[#This Row],[Times]],2)="NT"),"-",TimeVR[[#This Row],[Times]])</f>
        <v>0</v>
      </c>
      <c r="I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 t="str">
        <f>IF(ISBLANK(TimeVR[[#This Row],[Best Time(S)]]),"-",TimeVR[[#This Row],[Best Time(S)]])</f>
        <v>-</v>
      </c>
      <c r="K71" t="str">
        <f>IF(StandardResults[[#This Row],[BT(SC)]]&lt;&gt;"-",IF(StandardResults[[#This Row],[BT(SC)]]&lt;=StandardResults[[#This Row],[AAs]],"AA",IF(StandardResults[[#This Row],[BT(SC)]]&lt;=StandardResults[[#This Row],[As]],"A",IF(StandardResults[[#This Row],[BT(SC)]]&lt;=StandardResults[[#This Row],[Bs]],"B","-"))),"")</f>
        <v/>
      </c>
      <c r="L71" t="str">
        <f>IF(ISBLANK(TimeVR[[#This Row],[Best Time(L)]]),"-",TimeVR[[#This Row],[Best Time(L)]])</f>
        <v>-</v>
      </c>
      <c r="M71" t="str">
        <f>IF(StandardResults[[#This Row],[BT(LC)]]&lt;&gt;"-",IF(StandardResults[[#This Row],[BT(LC)]]&lt;=StandardResults[[#This Row],[AA]],"AA",IF(StandardResults[[#This Row],[BT(LC)]]&lt;=StandardResults[[#This Row],[A]],"A",IF(StandardResults[[#This Row],[BT(LC)]]&lt;=StandardResults[[#This Row],[B]],"B","-"))),"")</f>
        <v/>
      </c>
      <c r="N71" s="14"/>
      <c r="O71" t="str">
        <f>IF(StandardResults[[#This Row],[BT(SC)]]&lt;&gt;"-",IF(StandardResults[[#This Row],[BT(SC)]]&lt;=StandardResults[[#This Row],[Ecs]],"EC","-"),"")</f>
        <v/>
      </c>
      <c r="Q71" t="str">
        <f>IF(StandardResults[[#This Row],[Ind/Rel]]="Ind",LEFT(StandardResults[[#This Row],[Gender]],1)&amp;MIN(MAX(StandardResults[[#This Row],[Age]],11),17)&amp;"-"&amp;StandardResults[[#This Row],[Event]],"")</f>
        <v>011-0</v>
      </c>
      <c r="R71" t="e">
        <f>IF(StandardResults[[#This Row],[Ind/Rel]]="Ind",_xlfn.XLOOKUP(StandardResults[[#This Row],[Code]],Std[Code],Std[AA]),"-")</f>
        <v>#N/A</v>
      </c>
      <c r="S71" t="e">
        <f>IF(StandardResults[[#This Row],[Ind/Rel]]="Ind",_xlfn.XLOOKUP(StandardResults[[#This Row],[Code]],Std[Code],Std[A]),"-")</f>
        <v>#N/A</v>
      </c>
      <c r="T71" t="e">
        <f>IF(StandardResults[[#This Row],[Ind/Rel]]="Ind",_xlfn.XLOOKUP(StandardResults[[#This Row],[Code]],Std[Code],Std[B]),"-")</f>
        <v>#N/A</v>
      </c>
      <c r="U71" t="e">
        <f>IF(StandardResults[[#This Row],[Ind/Rel]]="Ind",_xlfn.XLOOKUP(StandardResults[[#This Row],[Code]],Std[Code],Std[AAs]),"-")</f>
        <v>#N/A</v>
      </c>
      <c r="V71" t="e">
        <f>IF(StandardResults[[#This Row],[Ind/Rel]]="Ind",_xlfn.XLOOKUP(StandardResults[[#This Row],[Code]],Std[Code],Std[As]),"-")</f>
        <v>#N/A</v>
      </c>
      <c r="W71" t="e">
        <f>IF(StandardResults[[#This Row],[Ind/Rel]]="Ind",_xlfn.XLOOKUP(StandardResults[[#This Row],[Code]],Std[Code],Std[Bs]),"-")</f>
        <v>#N/A</v>
      </c>
      <c r="X71" t="e">
        <f>IF(StandardResults[[#This Row],[Ind/Rel]]="Ind",_xlfn.XLOOKUP(StandardResults[[#This Row],[Code]],Std[Code],Std[EC]),"-")</f>
        <v>#N/A</v>
      </c>
      <c r="Y71" t="e">
        <f>IF(StandardResults[[#This Row],[Ind/Rel]]="Ind",_xlfn.XLOOKUP(StandardResults[[#This Row],[Code]],Std[Code],Std[Ecs]),"-")</f>
        <v>#N/A</v>
      </c>
      <c r="Z71">
        <f>COUNTIFS(StandardResults[Name],StandardResults[[#This Row],[Name]],StandardResults[Entry
Std],"B")+COUNTIFS(StandardResults[Name],StandardResults[[#This Row],[Name]],StandardResults[Entry
Std],"A")+COUNTIFS(StandardResults[Name],StandardResults[[#This Row],[Name]],StandardResults[Entry
Std],"AA")</f>
        <v>0</v>
      </c>
      <c r="AA71">
        <f>COUNTIFS(StandardResults[Name],StandardResults[[#This Row],[Name]],StandardResults[Entry
Std],"AA")</f>
        <v>0</v>
      </c>
    </row>
    <row r="72" spans="1:27" x14ac:dyDescent="0.25">
      <c r="A72">
        <f>TimeVR[[#This Row],[Club]]</f>
        <v>0</v>
      </c>
      <c r="B72" t="str">
        <f>IF(OR(RIGHT(TimeVR[[#This Row],[Event]],3)="M.R", RIGHT(TimeVR[[#This Row],[Event]],3)="F.R"),"Relay","Ind")</f>
        <v>Ind</v>
      </c>
      <c r="C72">
        <f>TimeVR[[#This Row],[gender]]</f>
        <v>0</v>
      </c>
      <c r="D72">
        <f>TimeVR[[#This Row],[Age]]</f>
        <v>0</v>
      </c>
      <c r="E72">
        <f>TimeVR[[#This Row],[name]]</f>
        <v>0</v>
      </c>
      <c r="F72">
        <f>TimeVR[[#This Row],[Event]]</f>
        <v>0</v>
      </c>
      <c r="G72" t="str">
        <f>IF(OR(StandardResults[[#This Row],[Entry]]="-",TimeVR[[#This Row],[validation]]="Validated"),"Y","N")</f>
        <v>N</v>
      </c>
      <c r="H72">
        <f>IF(OR(LEFT(TimeVR[[#This Row],[Times]],8)="00:00.00", LEFT(TimeVR[[#This Row],[Times]],2)="NT"),"-",TimeVR[[#This Row],[Times]])</f>
        <v>0</v>
      </c>
      <c r="I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 t="str">
        <f>IF(ISBLANK(TimeVR[[#This Row],[Best Time(S)]]),"-",TimeVR[[#This Row],[Best Time(S)]])</f>
        <v>-</v>
      </c>
      <c r="K72" t="str">
        <f>IF(StandardResults[[#This Row],[BT(SC)]]&lt;&gt;"-",IF(StandardResults[[#This Row],[BT(SC)]]&lt;=StandardResults[[#This Row],[AAs]],"AA",IF(StandardResults[[#This Row],[BT(SC)]]&lt;=StandardResults[[#This Row],[As]],"A",IF(StandardResults[[#This Row],[BT(SC)]]&lt;=StandardResults[[#This Row],[Bs]],"B","-"))),"")</f>
        <v/>
      </c>
      <c r="L72" t="str">
        <f>IF(ISBLANK(TimeVR[[#This Row],[Best Time(L)]]),"-",TimeVR[[#This Row],[Best Time(L)]])</f>
        <v>-</v>
      </c>
      <c r="M72" t="str">
        <f>IF(StandardResults[[#This Row],[BT(LC)]]&lt;&gt;"-",IF(StandardResults[[#This Row],[BT(LC)]]&lt;=StandardResults[[#This Row],[AA]],"AA",IF(StandardResults[[#This Row],[BT(LC)]]&lt;=StandardResults[[#This Row],[A]],"A",IF(StandardResults[[#This Row],[BT(LC)]]&lt;=StandardResults[[#This Row],[B]],"B","-"))),"")</f>
        <v/>
      </c>
      <c r="N72" s="14"/>
      <c r="O72" t="str">
        <f>IF(StandardResults[[#This Row],[BT(SC)]]&lt;&gt;"-",IF(StandardResults[[#This Row],[BT(SC)]]&lt;=StandardResults[[#This Row],[Ecs]],"EC","-"),"")</f>
        <v/>
      </c>
      <c r="Q72" t="str">
        <f>IF(StandardResults[[#This Row],[Ind/Rel]]="Ind",LEFT(StandardResults[[#This Row],[Gender]],1)&amp;MIN(MAX(StandardResults[[#This Row],[Age]],11),17)&amp;"-"&amp;StandardResults[[#This Row],[Event]],"")</f>
        <v>011-0</v>
      </c>
      <c r="R72" t="e">
        <f>IF(StandardResults[[#This Row],[Ind/Rel]]="Ind",_xlfn.XLOOKUP(StandardResults[[#This Row],[Code]],Std[Code],Std[AA]),"-")</f>
        <v>#N/A</v>
      </c>
      <c r="S72" t="e">
        <f>IF(StandardResults[[#This Row],[Ind/Rel]]="Ind",_xlfn.XLOOKUP(StandardResults[[#This Row],[Code]],Std[Code],Std[A]),"-")</f>
        <v>#N/A</v>
      </c>
      <c r="T72" t="e">
        <f>IF(StandardResults[[#This Row],[Ind/Rel]]="Ind",_xlfn.XLOOKUP(StandardResults[[#This Row],[Code]],Std[Code],Std[B]),"-")</f>
        <v>#N/A</v>
      </c>
      <c r="U72" t="e">
        <f>IF(StandardResults[[#This Row],[Ind/Rel]]="Ind",_xlfn.XLOOKUP(StandardResults[[#This Row],[Code]],Std[Code],Std[AAs]),"-")</f>
        <v>#N/A</v>
      </c>
      <c r="V72" t="e">
        <f>IF(StandardResults[[#This Row],[Ind/Rel]]="Ind",_xlfn.XLOOKUP(StandardResults[[#This Row],[Code]],Std[Code],Std[As]),"-")</f>
        <v>#N/A</v>
      </c>
      <c r="W72" t="e">
        <f>IF(StandardResults[[#This Row],[Ind/Rel]]="Ind",_xlfn.XLOOKUP(StandardResults[[#This Row],[Code]],Std[Code],Std[Bs]),"-")</f>
        <v>#N/A</v>
      </c>
      <c r="X72" t="e">
        <f>IF(StandardResults[[#This Row],[Ind/Rel]]="Ind",_xlfn.XLOOKUP(StandardResults[[#This Row],[Code]],Std[Code],Std[EC]),"-")</f>
        <v>#N/A</v>
      </c>
      <c r="Y72" t="e">
        <f>IF(StandardResults[[#This Row],[Ind/Rel]]="Ind",_xlfn.XLOOKUP(StandardResults[[#This Row],[Code]],Std[Code],Std[Ecs]),"-")</f>
        <v>#N/A</v>
      </c>
      <c r="Z72">
        <f>COUNTIFS(StandardResults[Name],StandardResults[[#This Row],[Name]],StandardResults[Entry
Std],"B")+COUNTIFS(StandardResults[Name],StandardResults[[#This Row],[Name]],StandardResults[Entry
Std],"A")+COUNTIFS(StandardResults[Name],StandardResults[[#This Row],[Name]],StandardResults[Entry
Std],"AA")</f>
        <v>0</v>
      </c>
      <c r="AA72">
        <f>COUNTIFS(StandardResults[Name],StandardResults[[#This Row],[Name]],StandardResults[Entry
Std],"AA")</f>
        <v>0</v>
      </c>
    </row>
    <row r="73" spans="1:27" x14ac:dyDescent="0.25">
      <c r="A73">
        <f>TimeVR[[#This Row],[Club]]</f>
        <v>0</v>
      </c>
      <c r="B73" t="str">
        <f>IF(OR(RIGHT(TimeVR[[#This Row],[Event]],3)="M.R", RIGHT(TimeVR[[#This Row],[Event]],3)="F.R"),"Relay","Ind")</f>
        <v>Ind</v>
      </c>
      <c r="C73">
        <f>TimeVR[[#This Row],[gender]]</f>
        <v>0</v>
      </c>
      <c r="D73">
        <f>TimeVR[[#This Row],[Age]]</f>
        <v>0</v>
      </c>
      <c r="E73">
        <f>TimeVR[[#This Row],[name]]</f>
        <v>0</v>
      </c>
      <c r="F73">
        <f>TimeVR[[#This Row],[Event]]</f>
        <v>0</v>
      </c>
      <c r="G73" t="str">
        <f>IF(OR(StandardResults[[#This Row],[Entry]]="-",TimeVR[[#This Row],[validation]]="Validated"),"Y","N")</f>
        <v>N</v>
      </c>
      <c r="H73">
        <f>IF(OR(LEFT(TimeVR[[#This Row],[Times]],8)="00:00.00", LEFT(TimeVR[[#This Row],[Times]],2)="NT"),"-",TimeVR[[#This Row],[Times]])</f>
        <v>0</v>
      </c>
      <c r="I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 t="str">
        <f>IF(ISBLANK(TimeVR[[#This Row],[Best Time(S)]]),"-",TimeVR[[#This Row],[Best Time(S)]])</f>
        <v>-</v>
      </c>
      <c r="K73" t="str">
        <f>IF(StandardResults[[#This Row],[BT(SC)]]&lt;&gt;"-",IF(StandardResults[[#This Row],[BT(SC)]]&lt;=StandardResults[[#This Row],[AAs]],"AA",IF(StandardResults[[#This Row],[BT(SC)]]&lt;=StandardResults[[#This Row],[As]],"A",IF(StandardResults[[#This Row],[BT(SC)]]&lt;=StandardResults[[#This Row],[Bs]],"B","-"))),"")</f>
        <v/>
      </c>
      <c r="L73" t="str">
        <f>IF(ISBLANK(TimeVR[[#This Row],[Best Time(L)]]),"-",TimeVR[[#This Row],[Best Time(L)]])</f>
        <v>-</v>
      </c>
      <c r="M73" t="str">
        <f>IF(StandardResults[[#This Row],[BT(LC)]]&lt;&gt;"-",IF(StandardResults[[#This Row],[BT(LC)]]&lt;=StandardResults[[#This Row],[AA]],"AA",IF(StandardResults[[#This Row],[BT(LC)]]&lt;=StandardResults[[#This Row],[A]],"A",IF(StandardResults[[#This Row],[BT(LC)]]&lt;=StandardResults[[#This Row],[B]],"B","-"))),"")</f>
        <v/>
      </c>
      <c r="N73" s="14"/>
      <c r="O73" t="str">
        <f>IF(StandardResults[[#This Row],[BT(SC)]]&lt;&gt;"-",IF(StandardResults[[#This Row],[BT(SC)]]&lt;=StandardResults[[#This Row],[Ecs]],"EC","-"),"")</f>
        <v/>
      </c>
      <c r="Q73" t="str">
        <f>IF(StandardResults[[#This Row],[Ind/Rel]]="Ind",LEFT(StandardResults[[#This Row],[Gender]],1)&amp;MIN(MAX(StandardResults[[#This Row],[Age]],11),17)&amp;"-"&amp;StandardResults[[#This Row],[Event]],"")</f>
        <v>011-0</v>
      </c>
      <c r="R73" t="e">
        <f>IF(StandardResults[[#This Row],[Ind/Rel]]="Ind",_xlfn.XLOOKUP(StandardResults[[#This Row],[Code]],Std[Code],Std[AA]),"-")</f>
        <v>#N/A</v>
      </c>
      <c r="S73" t="e">
        <f>IF(StandardResults[[#This Row],[Ind/Rel]]="Ind",_xlfn.XLOOKUP(StandardResults[[#This Row],[Code]],Std[Code],Std[A]),"-")</f>
        <v>#N/A</v>
      </c>
      <c r="T73" t="e">
        <f>IF(StandardResults[[#This Row],[Ind/Rel]]="Ind",_xlfn.XLOOKUP(StandardResults[[#This Row],[Code]],Std[Code],Std[B]),"-")</f>
        <v>#N/A</v>
      </c>
      <c r="U73" t="e">
        <f>IF(StandardResults[[#This Row],[Ind/Rel]]="Ind",_xlfn.XLOOKUP(StandardResults[[#This Row],[Code]],Std[Code],Std[AAs]),"-")</f>
        <v>#N/A</v>
      </c>
      <c r="V73" t="e">
        <f>IF(StandardResults[[#This Row],[Ind/Rel]]="Ind",_xlfn.XLOOKUP(StandardResults[[#This Row],[Code]],Std[Code],Std[As]),"-")</f>
        <v>#N/A</v>
      </c>
      <c r="W73" t="e">
        <f>IF(StandardResults[[#This Row],[Ind/Rel]]="Ind",_xlfn.XLOOKUP(StandardResults[[#This Row],[Code]],Std[Code],Std[Bs]),"-")</f>
        <v>#N/A</v>
      </c>
      <c r="X73" t="e">
        <f>IF(StandardResults[[#This Row],[Ind/Rel]]="Ind",_xlfn.XLOOKUP(StandardResults[[#This Row],[Code]],Std[Code],Std[EC]),"-")</f>
        <v>#N/A</v>
      </c>
      <c r="Y73" t="e">
        <f>IF(StandardResults[[#This Row],[Ind/Rel]]="Ind",_xlfn.XLOOKUP(StandardResults[[#This Row],[Code]],Std[Code],Std[Ecs]),"-")</f>
        <v>#N/A</v>
      </c>
      <c r="Z73">
        <f>COUNTIFS(StandardResults[Name],StandardResults[[#This Row],[Name]],StandardResults[Entry
Std],"B")+COUNTIFS(StandardResults[Name],StandardResults[[#This Row],[Name]],StandardResults[Entry
Std],"A")+COUNTIFS(StandardResults[Name],StandardResults[[#This Row],[Name]],StandardResults[Entry
Std],"AA")</f>
        <v>0</v>
      </c>
      <c r="AA73">
        <f>COUNTIFS(StandardResults[Name],StandardResults[[#This Row],[Name]],StandardResults[Entry
Std],"AA")</f>
        <v>0</v>
      </c>
    </row>
    <row r="74" spans="1:27" x14ac:dyDescent="0.25">
      <c r="A74">
        <f>TimeVR[[#This Row],[Club]]</f>
        <v>0</v>
      </c>
      <c r="B74" t="str">
        <f>IF(OR(RIGHT(TimeVR[[#This Row],[Event]],3)="M.R", RIGHT(TimeVR[[#This Row],[Event]],3)="F.R"),"Relay","Ind")</f>
        <v>Ind</v>
      </c>
      <c r="C74">
        <f>TimeVR[[#This Row],[gender]]</f>
        <v>0</v>
      </c>
      <c r="D74">
        <f>TimeVR[[#This Row],[Age]]</f>
        <v>0</v>
      </c>
      <c r="E74">
        <f>TimeVR[[#This Row],[name]]</f>
        <v>0</v>
      </c>
      <c r="F74">
        <f>TimeVR[[#This Row],[Event]]</f>
        <v>0</v>
      </c>
      <c r="G74" t="str">
        <f>IF(OR(StandardResults[[#This Row],[Entry]]="-",TimeVR[[#This Row],[validation]]="Validated"),"Y","N")</f>
        <v>N</v>
      </c>
      <c r="H74">
        <f>IF(OR(LEFT(TimeVR[[#This Row],[Times]],8)="00:00.00", LEFT(TimeVR[[#This Row],[Times]],2)="NT"),"-",TimeVR[[#This Row],[Times]])</f>
        <v>0</v>
      </c>
      <c r="I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 t="str">
        <f>IF(ISBLANK(TimeVR[[#This Row],[Best Time(S)]]),"-",TimeVR[[#This Row],[Best Time(S)]])</f>
        <v>-</v>
      </c>
      <c r="K74" t="str">
        <f>IF(StandardResults[[#This Row],[BT(SC)]]&lt;&gt;"-",IF(StandardResults[[#This Row],[BT(SC)]]&lt;=StandardResults[[#This Row],[AAs]],"AA",IF(StandardResults[[#This Row],[BT(SC)]]&lt;=StandardResults[[#This Row],[As]],"A",IF(StandardResults[[#This Row],[BT(SC)]]&lt;=StandardResults[[#This Row],[Bs]],"B","-"))),"")</f>
        <v/>
      </c>
      <c r="L74" t="str">
        <f>IF(ISBLANK(TimeVR[[#This Row],[Best Time(L)]]),"-",TimeVR[[#This Row],[Best Time(L)]])</f>
        <v>-</v>
      </c>
      <c r="M74" t="str">
        <f>IF(StandardResults[[#This Row],[BT(LC)]]&lt;&gt;"-",IF(StandardResults[[#This Row],[BT(LC)]]&lt;=StandardResults[[#This Row],[AA]],"AA",IF(StandardResults[[#This Row],[BT(LC)]]&lt;=StandardResults[[#This Row],[A]],"A",IF(StandardResults[[#This Row],[BT(LC)]]&lt;=StandardResults[[#This Row],[B]],"B","-"))),"")</f>
        <v/>
      </c>
      <c r="N74" s="14"/>
      <c r="O74" t="str">
        <f>IF(StandardResults[[#This Row],[BT(SC)]]&lt;&gt;"-",IF(StandardResults[[#This Row],[BT(SC)]]&lt;=StandardResults[[#This Row],[Ecs]],"EC","-"),"")</f>
        <v/>
      </c>
      <c r="Q74" t="str">
        <f>IF(StandardResults[[#This Row],[Ind/Rel]]="Ind",LEFT(StandardResults[[#This Row],[Gender]],1)&amp;MIN(MAX(StandardResults[[#This Row],[Age]],11),17)&amp;"-"&amp;StandardResults[[#This Row],[Event]],"")</f>
        <v>011-0</v>
      </c>
      <c r="R74" t="e">
        <f>IF(StandardResults[[#This Row],[Ind/Rel]]="Ind",_xlfn.XLOOKUP(StandardResults[[#This Row],[Code]],Std[Code],Std[AA]),"-")</f>
        <v>#N/A</v>
      </c>
      <c r="S74" t="e">
        <f>IF(StandardResults[[#This Row],[Ind/Rel]]="Ind",_xlfn.XLOOKUP(StandardResults[[#This Row],[Code]],Std[Code],Std[A]),"-")</f>
        <v>#N/A</v>
      </c>
      <c r="T74" t="e">
        <f>IF(StandardResults[[#This Row],[Ind/Rel]]="Ind",_xlfn.XLOOKUP(StandardResults[[#This Row],[Code]],Std[Code],Std[B]),"-")</f>
        <v>#N/A</v>
      </c>
      <c r="U74" t="e">
        <f>IF(StandardResults[[#This Row],[Ind/Rel]]="Ind",_xlfn.XLOOKUP(StandardResults[[#This Row],[Code]],Std[Code],Std[AAs]),"-")</f>
        <v>#N/A</v>
      </c>
      <c r="V74" t="e">
        <f>IF(StandardResults[[#This Row],[Ind/Rel]]="Ind",_xlfn.XLOOKUP(StandardResults[[#This Row],[Code]],Std[Code],Std[As]),"-")</f>
        <v>#N/A</v>
      </c>
      <c r="W74" t="e">
        <f>IF(StandardResults[[#This Row],[Ind/Rel]]="Ind",_xlfn.XLOOKUP(StandardResults[[#This Row],[Code]],Std[Code],Std[Bs]),"-")</f>
        <v>#N/A</v>
      </c>
      <c r="X74" t="e">
        <f>IF(StandardResults[[#This Row],[Ind/Rel]]="Ind",_xlfn.XLOOKUP(StandardResults[[#This Row],[Code]],Std[Code],Std[EC]),"-")</f>
        <v>#N/A</v>
      </c>
      <c r="Y74" t="e">
        <f>IF(StandardResults[[#This Row],[Ind/Rel]]="Ind",_xlfn.XLOOKUP(StandardResults[[#This Row],[Code]],Std[Code],Std[Ecs]),"-")</f>
        <v>#N/A</v>
      </c>
      <c r="Z74">
        <f>COUNTIFS(StandardResults[Name],StandardResults[[#This Row],[Name]],StandardResults[Entry
Std],"B")+COUNTIFS(StandardResults[Name],StandardResults[[#This Row],[Name]],StandardResults[Entry
Std],"A")+COUNTIFS(StandardResults[Name],StandardResults[[#This Row],[Name]],StandardResults[Entry
Std],"AA")</f>
        <v>0</v>
      </c>
      <c r="AA74">
        <f>COUNTIFS(StandardResults[Name],StandardResults[[#This Row],[Name]],StandardResults[Entry
Std],"AA")</f>
        <v>0</v>
      </c>
    </row>
    <row r="75" spans="1:27" x14ac:dyDescent="0.25">
      <c r="A75">
        <f>TimeVR[[#This Row],[Club]]</f>
        <v>0</v>
      </c>
      <c r="B75" t="str">
        <f>IF(OR(RIGHT(TimeVR[[#This Row],[Event]],3)="M.R", RIGHT(TimeVR[[#This Row],[Event]],3)="F.R"),"Relay","Ind")</f>
        <v>Ind</v>
      </c>
      <c r="C75">
        <f>TimeVR[[#This Row],[gender]]</f>
        <v>0</v>
      </c>
      <c r="D75">
        <f>TimeVR[[#This Row],[Age]]</f>
        <v>0</v>
      </c>
      <c r="E75">
        <f>TimeVR[[#This Row],[name]]</f>
        <v>0</v>
      </c>
      <c r="F75">
        <f>TimeVR[[#This Row],[Event]]</f>
        <v>0</v>
      </c>
      <c r="G75" t="str">
        <f>IF(OR(StandardResults[[#This Row],[Entry]]="-",TimeVR[[#This Row],[validation]]="Validated"),"Y","N")</f>
        <v>N</v>
      </c>
      <c r="H75">
        <f>IF(OR(LEFT(TimeVR[[#This Row],[Times]],8)="00:00.00", LEFT(TimeVR[[#This Row],[Times]],2)="NT"),"-",TimeVR[[#This Row],[Times]])</f>
        <v>0</v>
      </c>
      <c r="I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 t="str">
        <f>IF(ISBLANK(TimeVR[[#This Row],[Best Time(S)]]),"-",TimeVR[[#This Row],[Best Time(S)]])</f>
        <v>-</v>
      </c>
      <c r="K75" t="str">
        <f>IF(StandardResults[[#This Row],[BT(SC)]]&lt;&gt;"-",IF(StandardResults[[#This Row],[BT(SC)]]&lt;=StandardResults[[#This Row],[AAs]],"AA",IF(StandardResults[[#This Row],[BT(SC)]]&lt;=StandardResults[[#This Row],[As]],"A",IF(StandardResults[[#This Row],[BT(SC)]]&lt;=StandardResults[[#This Row],[Bs]],"B","-"))),"")</f>
        <v/>
      </c>
      <c r="L75" t="str">
        <f>IF(ISBLANK(TimeVR[[#This Row],[Best Time(L)]]),"-",TimeVR[[#This Row],[Best Time(L)]])</f>
        <v>-</v>
      </c>
      <c r="M75" t="str">
        <f>IF(StandardResults[[#This Row],[BT(LC)]]&lt;&gt;"-",IF(StandardResults[[#This Row],[BT(LC)]]&lt;=StandardResults[[#This Row],[AA]],"AA",IF(StandardResults[[#This Row],[BT(LC)]]&lt;=StandardResults[[#This Row],[A]],"A",IF(StandardResults[[#This Row],[BT(LC)]]&lt;=StandardResults[[#This Row],[B]],"B","-"))),"")</f>
        <v/>
      </c>
      <c r="N75" s="14"/>
      <c r="O75" t="str">
        <f>IF(StandardResults[[#This Row],[BT(SC)]]&lt;&gt;"-",IF(StandardResults[[#This Row],[BT(SC)]]&lt;=StandardResults[[#This Row],[Ecs]],"EC","-"),"")</f>
        <v/>
      </c>
      <c r="Q75" t="str">
        <f>IF(StandardResults[[#This Row],[Ind/Rel]]="Ind",LEFT(StandardResults[[#This Row],[Gender]],1)&amp;MIN(MAX(StandardResults[[#This Row],[Age]],11),17)&amp;"-"&amp;StandardResults[[#This Row],[Event]],"")</f>
        <v>011-0</v>
      </c>
      <c r="R75" t="e">
        <f>IF(StandardResults[[#This Row],[Ind/Rel]]="Ind",_xlfn.XLOOKUP(StandardResults[[#This Row],[Code]],Std[Code],Std[AA]),"-")</f>
        <v>#N/A</v>
      </c>
      <c r="S75" t="e">
        <f>IF(StandardResults[[#This Row],[Ind/Rel]]="Ind",_xlfn.XLOOKUP(StandardResults[[#This Row],[Code]],Std[Code],Std[A]),"-")</f>
        <v>#N/A</v>
      </c>
      <c r="T75" t="e">
        <f>IF(StandardResults[[#This Row],[Ind/Rel]]="Ind",_xlfn.XLOOKUP(StandardResults[[#This Row],[Code]],Std[Code],Std[B]),"-")</f>
        <v>#N/A</v>
      </c>
      <c r="U75" t="e">
        <f>IF(StandardResults[[#This Row],[Ind/Rel]]="Ind",_xlfn.XLOOKUP(StandardResults[[#This Row],[Code]],Std[Code],Std[AAs]),"-")</f>
        <v>#N/A</v>
      </c>
      <c r="V75" t="e">
        <f>IF(StandardResults[[#This Row],[Ind/Rel]]="Ind",_xlfn.XLOOKUP(StandardResults[[#This Row],[Code]],Std[Code],Std[As]),"-")</f>
        <v>#N/A</v>
      </c>
      <c r="W75" t="e">
        <f>IF(StandardResults[[#This Row],[Ind/Rel]]="Ind",_xlfn.XLOOKUP(StandardResults[[#This Row],[Code]],Std[Code],Std[Bs]),"-")</f>
        <v>#N/A</v>
      </c>
      <c r="X75" t="e">
        <f>IF(StandardResults[[#This Row],[Ind/Rel]]="Ind",_xlfn.XLOOKUP(StandardResults[[#This Row],[Code]],Std[Code],Std[EC]),"-")</f>
        <v>#N/A</v>
      </c>
      <c r="Y75" t="e">
        <f>IF(StandardResults[[#This Row],[Ind/Rel]]="Ind",_xlfn.XLOOKUP(StandardResults[[#This Row],[Code]],Std[Code],Std[Ecs]),"-")</f>
        <v>#N/A</v>
      </c>
      <c r="Z75">
        <f>COUNTIFS(StandardResults[Name],StandardResults[[#This Row],[Name]],StandardResults[Entry
Std],"B")+COUNTIFS(StandardResults[Name],StandardResults[[#This Row],[Name]],StandardResults[Entry
Std],"A")+COUNTIFS(StandardResults[Name],StandardResults[[#This Row],[Name]],StandardResults[Entry
Std],"AA")</f>
        <v>0</v>
      </c>
      <c r="AA75">
        <f>COUNTIFS(StandardResults[Name],StandardResults[[#This Row],[Name]],StandardResults[Entry
Std],"AA")</f>
        <v>0</v>
      </c>
    </row>
    <row r="76" spans="1:27" x14ac:dyDescent="0.25">
      <c r="A76">
        <f>TimeVR[[#This Row],[Club]]</f>
        <v>0</v>
      </c>
      <c r="B76" t="str">
        <f>IF(OR(RIGHT(TimeVR[[#This Row],[Event]],3)="M.R", RIGHT(TimeVR[[#This Row],[Event]],3)="F.R"),"Relay","Ind")</f>
        <v>Ind</v>
      </c>
      <c r="C76">
        <f>TimeVR[[#This Row],[gender]]</f>
        <v>0</v>
      </c>
      <c r="D76">
        <f>TimeVR[[#This Row],[Age]]</f>
        <v>0</v>
      </c>
      <c r="E76">
        <f>TimeVR[[#This Row],[name]]</f>
        <v>0</v>
      </c>
      <c r="F76">
        <f>TimeVR[[#This Row],[Event]]</f>
        <v>0</v>
      </c>
      <c r="G76" t="str">
        <f>IF(OR(StandardResults[[#This Row],[Entry]]="-",TimeVR[[#This Row],[validation]]="Validated"),"Y","N")</f>
        <v>N</v>
      </c>
      <c r="H76">
        <f>IF(OR(LEFT(TimeVR[[#This Row],[Times]],8)="00:00.00", LEFT(TimeVR[[#This Row],[Times]],2)="NT"),"-",TimeVR[[#This Row],[Times]])</f>
        <v>0</v>
      </c>
      <c r="I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 t="str">
        <f>IF(ISBLANK(TimeVR[[#This Row],[Best Time(S)]]),"-",TimeVR[[#This Row],[Best Time(S)]])</f>
        <v>-</v>
      </c>
      <c r="K76" t="str">
        <f>IF(StandardResults[[#This Row],[BT(SC)]]&lt;&gt;"-",IF(StandardResults[[#This Row],[BT(SC)]]&lt;=StandardResults[[#This Row],[AAs]],"AA",IF(StandardResults[[#This Row],[BT(SC)]]&lt;=StandardResults[[#This Row],[As]],"A",IF(StandardResults[[#This Row],[BT(SC)]]&lt;=StandardResults[[#This Row],[Bs]],"B","-"))),"")</f>
        <v/>
      </c>
      <c r="L76" t="str">
        <f>IF(ISBLANK(TimeVR[[#This Row],[Best Time(L)]]),"-",TimeVR[[#This Row],[Best Time(L)]])</f>
        <v>-</v>
      </c>
      <c r="M76" t="str">
        <f>IF(StandardResults[[#This Row],[BT(LC)]]&lt;&gt;"-",IF(StandardResults[[#This Row],[BT(LC)]]&lt;=StandardResults[[#This Row],[AA]],"AA",IF(StandardResults[[#This Row],[BT(LC)]]&lt;=StandardResults[[#This Row],[A]],"A",IF(StandardResults[[#This Row],[BT(LC)]]&lt;=StandardResults[[#This Row],[B]],"B","-"))),"")</f>
        <v/>
      </c>
      <c r="N76" s="14"/>
      <c r="O76" t="str">
        <f>IF(StandardResults[[#This Row],[BT(SC)]]&lt;&gt;"-",IF(StandardResults[[#This Row],[BT(SC)]]&lt;=StandardResults[[#This Row],[Ecs]],"EC","-"),"")</f>
        <v/>
      </c>
      <c r="Q76" t="str">
        <f>IF(StandardResults[[#This Row],[Ind/Rel]]="Ind",LEFT(StandardResults[[#This Row],[Gender]],1)&amp;MIN(MAX(StandardResults[[#This Row],[Age]],11),17)&amp;"-"&amp;StandardResults[[#This Row],[Event]],"")</f>
        <v>011-0</v>
      </c>
      <c r="R76" t="e">
        <f>IF(StandardResults[[#This Row],[Ind/Rel]]="Ind",_xlfn.XLOOKUP(StandardResults[[#This Row],[Code]],Std[Code],Std[AA]),"-")</f>
        <v>#N/A</v>
      </c>
      <c r="S76" t="e">
        <f>IF(StandardResults[[#This Row],[Ind/Rel]]="Ind",_xlfn.XLOOKUP(StandardResults[[#This Row],[Code]],Std[Code],Std[A]),"-")</f>
        <v>#N/A</v>
      </c>
      <c r="T76" t="e">
        <f>IF(StandardResults[[#This Row],[Ind/Rel]]="Ind",_xlfn.XLOOKUP(StandardResults[[#This Row],[Code]],Std[Code],Std[B]),"-")</f>
        <v>#N/A</v>
      </c>
      <c r="U76" t="e">
        <f>IF(StandardResults[[#This Row],[Ind/Rel]]="Ind",_xlfn.XLOOKUP(StandardResults[[#This Row],[Code]],Std[Code],Std[AAs]),"-")</f>
        <v>#N/A</v>
      </c>
      <c r="V76" t="e">
        <f>IF(StandardResults[[#This Row],[Ind/Rel]]="Ind",_xlfn.XLOOKUP(StandardResults[[#This Row],[Code]],Std[Code],Std[As]),"-")</f>
        <v>#N/A</v>
      </c>
      <c r="W76" t="e">
        <f>IF(StandardResults[[#This Row],[Ind/Rel]]="Ind",_xlfn.XLOOKUP(StandardResults[[#This Row],[Code]],Std[Code],Std[Bs]),"-")</f>
        <v>#N/A</v>
      </c>
      <c r="X76" t="e">
        <f>IF(StandardResults[[#This Row],[Ind/Rel]]="Ind",_xlfn.XLOOKUP(StandardResults[[#This Row],[Code]],Std[Code],Std[EC]),"-")</f>
        <v>#N/A</v>
      </c>
      <c r="Y76" t="e">
        <f>IF(StandardResults[[#This Row],[Ind/Rel]]="Ind",_xlfn.XLOOKUP(StandardResults[[#This Row],[Code]],Std[Code],Std[Ecs]),"-")</f>
        <v>#N/A</v>
      </c>
      <c r="Z76">
        <f>COUNTIFS(StandardResults[Name],StandardResults[[#This Row],[Name]],StandardResults[Entry
Std],"B")+COUNTIFS(StandardResults[Name],StandardResults[[#This Row],[Name]],StandardResults[Entry
Std],"A")+COUNTIFS(StandardResults[Name],StandardResults[[#This Row],[Name]],StandardResults[Entry
Std],"AA")</f>
        <v>0</v>
      </c>
      <c r="AA76">
        <f>COUNTIFS(StandardResults[Name],StandardResults[[#This Row],[Name]],StandardResults[Entry
Std],"AA")</f>
        <v>0</v>
      </c>
    </row>
    <row r="77" spans="1:27" x14ac:dyDescent="0.25">
      <c r="A77">
        <f>TimeVR[[#This Row],[Club]]</f>
        <v>0</v>
      </c>
      <c r="B77" t="str">
        <f>IF(OR(RIGHT(TimeVR[[#This Row],[Event]],3)="M.R", RIGHT(TimeVR[[#This Row],[Event]],3)="F.R"),"Relay","Ind")</f>
        <v>Ind</v>
      </c>
      <c r="C77">
        <f>TimeVR[[#This Row],[gender]]</f>
        <v>0</v>
      </c>
      <c r="D77">
        <f>TimeVR[[#This Row],[Age]]</f>
        <v>0</v>
      </c>
      <c r="E77">
        <f>TimeVR[[#This Row],[name]]</f>
        <v>0</v>
      </c>
      <c r="F77">
        <f>TimeVR[[#This Row],[Event]]</f>
        <v>0</v>
      </c>
      <c r="G77" t="str">
        <f>IF(OR(StandardResults[[#This Row],[Entry]]="-",TimeVR[[#This Row],[validation]]="Validated"),"Y","N")</f>
        <v>N</v>
      </c>
      <c r="H77">
        <f>IF(OR(LEFT(TimeVR[[#This Row],[Times]],8)="00:00.00", LEFT(TimeVR[[#This Row],[Times]],2)="NT"),"-",TimeVR[[#This Row],[Times]])</f>
        <v>0</v>
      </c>
      <c r="I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 t="str">
        <f>IF(ISBLANK(TimeVR[[#This Row],[Best Time(S)]]),"-",TimeVR[[#This Row],[Best Time(S)]])</f>
        <v>-</v>
      </c>
      <c r="K77" t="str">
        <f>IF(StandardResults[[#This Row],[BT(SC)]]&lt;&gt;"-",IF(StandardResults[[#This Row],[BT(SC)]]&lt;=StandardResults[[#This Row],[AAs]],"AA",IF(StandardResults[[#This Row],[BT(SC)]]&lt;=StandardResults[[#This Row],[As]],"A",IF(StandardResults[[#This Row],[BT(SC)]]&lt;=StandardResults[[#This Row],[Bs]],"B","-"))),"")</f>
        <v/>
      </c>
      <c r="L77" t="str">
        <f>IF(ISBLANK(TimeVR[[#This Row],[Best Time(L)]]),"-",TimeVR[[#This Row],[Best Time(L)]])</f>
        <v>-</v>
      </c>
      <c r="M77" t="str">
        <f>IF(StandardResults[[#This Row],[BT(LC)]]&lt;&gt;"-",IF(StandardResults[[#This Row],[BT(LC)]]&lt;=StandardResults[[#This Row],[AA]],"AA",IF(StandardResults[[#This Row],[BT(LC)]]&lt;=StandardResults[[#This Row],[A]],"A",IF(StandardResults[[#This Row],[BT(LC)]]&lt;=StandardResults[[#This Row],[B]],"B","-"))),"")</f>
        <v/>
      </c>
      <c r="N77" s="14"/>
      <c r="O77" t="str">
        <f>IF(StandardResults[[#This Row],[BT(SC)]]&lt;&gt;"-",IF(StandardResults[[#This Row],[BT(SC)]]&lt;=StandardResults[[#This Row],[Ecs]],"EC","-"),"")</f>
        <v/>
      </c>
      <c r="Q77" t="str">
        <f>IF(StandardResults[[#This Row],[Ind/Rel]]="Ind",LEFT(StandardResults[[#This Row],[Gender]],1)&amp;MIN(MAX(StandardResults[[#This Row],[Age]],11),17)&amp;"-"&amp;StandardResults[[#This Row],[Event]],"")</f>
        <v>011-0</v>
      </c>
      <c r="R77" t="e">
        <f>IF(StandardResults[[#This Row],[Ind/Rel]]="Ind",_xlfn.XLOOKUP(StandardResults[[#This Row],[Code]],Std[Code],Std[AA]),"-")</f>
        <v>#N/A</v>
      </c>
      <c r="S77" t="e">
        <f>IF(StandardResults[[#This Row],[Ind/Rel]]="Ind",_xlfn.XLOOKUP(StandardResults[[#This Row],[Code]],Std[Code],Std[A]),"-")</f>
        <v>#N/A</v>
      </c>
      <c r="T77" t="e">
        <f>IF(StandardResults[[#This Row],[Ind/Rel]]="Ind",_xlfn.XLOOKUP(StandardResults[[#This Row],[Code]],Std[Code],Std[B]),"-")</f>
        <v>#N/A</v>
      </c>
      <c r="U77" t="e">
        <f>IF(StandardResults[[#This Row],[Ind/Rel]]="Ind",_xlfn.XLOOKUP(StandardResults[[#This Row],[Code]],Std[Code],Std[AAs]),"-")</f>
        <v>#N/A</v>
      </c>
      <c r="V77" t="e">
        <f>IF(StandardResults[[#This Row],[Ind/Rel]]="Ind",_xlfn.XLOOKUP(StandardResults[[#This Row],[Code]],Std[Code],Std[As]),"-")</f>
        <v>#N/A</v>
      </c>
      <c r="W77" t="e">
        <f>IF(StandardResults[[#This Row],[Ind/Rel]]="Ind",_xlfn.XLOOKUP(StandardResults[[#This Row],[Code]],Std[Code],Std[Bs]),"-")</f>
        <v>#N/A</v>
      </c>
      <c r="X77" t="e">
        <f>IF(StandardResults[[#This Row],[Ind/Rel]]="Ind",_xlfn.XLOOKUP(StandardResults[[#This Row],[Code]],Std[Code],Std[EC]),"-")</f>
        <v>#N/A</v>
      </c>
      <c r="Y77" t="e">
        <f>IF(StandardResults[[#This Row],[Ind/Rel]]="Ind",_xlfn.XLOOKUP(StandardResults[[#This Row],[Code]],Std[Code],Std[Ecs]),"-")</f>
        <v>#N/A</v>
      </c>
      <c r="Z77">
        <f>COUNTIFS(StandardResults[Name],StandardResults[[#This Row],[Name]],StandardResults[Entry
Std],"B")+COUNTIFS(StandardResults[Name],StandardResults[[#This Row],[Name]],StandardResults[Entry
Std],"A")+COUNTIFS(StandardResults[Name],StandardResults[[#This Row],[Name]],StandardResults[Entry
Std],"AA")</f>
        <v>0</v>
      </c>
      <c r="AA77">
        <f>COUNTIFS(StandardResults[Name],StandardResults[[#This Row],[Name]],StandardResults[Entry
Std],"AA")</f>
        <v>0</v>
      </c>
    </row>
    <row r="78" spans="1:27" x14ac:dyDescent="0.25">
      <c r="A78">
        <f>TimeVR[[#This Row],[Club]]</f>
        <v>0</v>
      </c>
      <c r="B78" t="str">
        <f>IF(OR(RIGHT(TimeVR[[#This Row],[Event]],3)="M.R", RIGHT(TimeVR[[#This Row],[Event]],3)="F.R"),"Relay","Ind")</f>
        <v>Ind</v>
      </c>
      <c r="C78">
        <f>TimeVR[[#This Row],[gender]]</f>
        <v>0</v>
      </c>
      <c r="D78">
        <f>TimeVR[[#This Row],[Age]]</f>
        <v>0</v>
      </c>
      <c r="E78">
        <f>TimeVR[[#This Row],[name]]</f>
        <v>0</v>
      </c>
      <c r="F78">
        <f>TimeVR[[#This Row],[Event]]</f>
        <v>0</v>
      </c>
      <c r="G78" t="str">
        <f>IF(OR(StandardResults[[#This Row],[Entry]]="-",TimeVR[[#This Row],[validation]]="Validated"),"Y","N")</f>
        <v>N</v>
      </c>
      <c r="H78">
        <f>IF(OR(LEFT(TimeVR[[#This Row],[Times]],8)="00:00.00", LEFT(TimeVR[[#This Row],[Times]],2)="NT"),"-",TimeVR[[#This Row],[Times]])</f>
        <v>0</v>
      </c>
      <c r="I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 t="str">
        <f>IF(ISBLANK(TimeVR[[#This Row],[Best Time(S)]]),"-",TimeVR[[#This Row],[Best Time(S)]])</f>
        <v>-</v>
      </c>
      <c r="K78" t="str">
        <f>IF(StandardResults[[#This Row],[BT(SC)]]&lt;&gt;"-",IF(StandardResults[[#This Row],[BT(SC)]]&lt;=StandardResults[[#This Row],[AAs]],"AA",IF(StandardResults[[#This Row],[BT(SC)]]&lt;=StandardResults[[#This Row],[As]],"A",IF(StandardResults[[#This Row],[BT(SC)]]&lt;=StandardResults[[#This Row],[Bs]],"B","-"))),"")</f>
        <v/>
      </c>
      <c r="L78" t="str">
        <f>IF(ISBLANK(TimeVR[[#This Row],[Best Time(L)]]),"-",TimeVR[[#This Row],[Best Time(L)]])</f>
        <v>-</v>
      </c>
      <c r="M78" t="str">
        <f>IF(StandardResults[[#This Row],[BT(LC)]]&lt;&gt;"-",IF(StandardResults[[#This Row],[BT(LC)]]&lt;=StandardResults[[#This Row],[AA]],"AA",IF(StandardResults[[#This Row],[BT(LC)]]&lt;=StandardResults[[#This Row],[A]],"A",IF(StandardResults[[#This Row],[BT(LC)]]&lt;=StandardResults[[#This Row],[B]],"B","-"))),"")</f>
        <v/>
      </c>
      <c r="N78" s="14"/>
      <c r="O78" t="str">
        <f>IF(StandardResults[[#This Row],[BT(SC)]]&lt;&gt;"-",IF(StandardResults[[#This Row],[BT(SC)]]&lt;=StandardResults[[#This Row],[Ecs]],"EC","-"),"")</f>
        <v/>
      </c>
      <c r="Q78" t="str">
        <f>IF(StandardResults[[#This Row],[Ind/Rel]]="Ind",LEFT(StandardResults[[#This Row],[Gender]],1)&amp;MIN(MAX(StandardResults[[#This Row],[Age]],11),17)&amp;"-"&amp;StandardResults[[#This Row],[Event]],"")</f>
        <v>011-0</v>
      </c>
      <c r="R78" t="e">
        <f>IF(StandardResults[[#This Row],[Ind/Rel]]="Ind",_xlfn.XLOOKUP(StandardResults[[#This Row],[Code]],Std[Code],Std[AA]),"-")</f>
        <v>#N/A</v>
      </c>
      <c r="S78" t="e">
        <f>IF(StandardResults[[#This Row],[Ind/Rel]]="Ind",_xlfn.XLOOKUP(StandardResults[[#This Row],[Code]],Std[Code],Std[A]),"-")</f>
        <v>#N/A</v>
      </c>
      <c r="T78" t="e">
        <f>IF(StandardResults[[#This Row],[Ind/Rel]]="Ind",_xlfn.XLOOKUP(StandardResults[[#This Row],[Code]],Std[Code],Std[B]),"-")</f>
        <v>#N/A</v>
      </c>
      <c r="U78" t="e">
        <f>IF(StandardResults[[#This Row],[Ind/Rel]]="Ind",_xlfn.XLOOKUP(StandardResults[[#This Row],[Code]],Std[Code],Std[AAs]),"-")</f>
        <v>#N/A</v>
      </c>
      <c r="V78" t="e">
        <f>IF(StandardResults[[#This Row],[Ind/Rel]]="Ind",_xlfn.XLOOKUP(StandardResults[[#This Row],[Code]],Std[Code],Std[As]),"-")</f>
        <v>#N/A</v>
      </c>
      <c r="W78" t="e">
        <f>IF(StandardResults[[#This Row],[Ind/Rel]]="Ind",_xlfn.XLOOKUP(StandardResults[[#This Row],[Code]],Std[Code],Std[Bs]),"-")</f>
        <v>#N/A</v>
      </c>
      <c r="X78" t="e">
        <f>IF(StandardResults[[#This Row],[Ind/Rel]]="Ind",_xlfn.XLOOKUP(StandardResults[[#This Row],[Code]],Std[Code],Std[EC]),"-")</f>
        <v>#N/A</v>
      </c>
      <c r="Y78" t="e">
        <f>IF(StandardResults[[#This Row],[Ind/Rel]]="Ind",_xlfn.XLOOKUP(StandardResults[[#This Row],[Code]],Std[Code],Std[Ecs]),"-")</f>
        <v>#N/A</v>
      </c>
      <c r="Z78">
        <f>COUNTIFS(StandardResults[Name],StandardResults[[#This Row],[Name]],StandardResults[Entry
Std],"B")+COUNTIFS(StandardResults[Name],StandardResults[[#This Row],[Name]],StandardResults[Entry
Std],"A")+COUNTIFS(StandardResults[Name],StandardResults[[#This Row],[Name]],StandardResults[Entry
Std],"AA")</f>
        <v>0</v>
      </c>
      <c r="AA78">
        <f>COUNTIFS(StandardResults[Name],StandardResults[[#This Row],[Name]],StandardResults[Entry
Std],"AA")</f>
        <v>0</v>
      </c>
    </row>
    <row r="79" spans="1:27" x14ac:dyDescent="0.25">
      <c r="A79">
        <f>TimeVR[[#This Row],[Club]]</f>
        <v>0</v>
      </c>
      <c r="B79" t="str">
        <f>IF(OR(RIGHT(TimeVR[[#This Row],[Event]],3)="M.R", RIGHT(TimeVR[[#This Row],[Event]],3)="F.R"),"Relay","Ind")</f>
        <v>Ind</v>
      </c>
      <c r="C79">
        <f>TimeVR[[#This Row],[gender]]</f>
        <v>0</v>
      </c>
      <c r="D79">
        <f>TimeVR[[#This Row],[Age]]</f>
        <v>0</v>
      </c>
      <c r="E79">
        <f>TimeVR[[#This Row],[name]]</f>
        <v>0</v>
      </c>
      <c r="F79">
        <f>TimeVR[[#This Row],[Event]]</f>
        <v>0</v>
      </c>
      <c r="G79" t="str">
        <f>IF(OR(StandardResults[[#This Row],[Entry]]="-",TimeVR[[#This Row],[validation]]="Validated"),"Y","N")</f>
        <v>N</v>
      </c>
      <c r="H79">
        <f>IF(OR(LEFT(TimeVR[[#This Row],[Times]],8)="00:00.00", LEFT(TimeVR[[#This Row],[Times]],2)="NT"),"-",TimeVR[[#This Row],[Times]])</f>
        <v>0</v>
      </c>
      <c r="I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 t="str">
        <f>IF(ISBLANK(TimeVR[[#This Row],[Best Time(S)]]),"-",TimeVR[[#This Row],[Best Time(S)]])</f>
        <v>-</v>
      </c>
      <c r="K79" t="str">
        <f>IF(StandardResults[[#This Row],[BT(SC)]]&lt;&gt;"-",IF(StandardResults[[#This Row],[BT(SC)]]&lt;=StandardResults[[#This Row],[AAs]],"AA",IF(StandardResults[[#This Row],[BT(SC)]]&lt;=StandardResults[[#This Row],[As]],"A",IF(StandardResults[[#This Row],[BT(SC)]]&lt;=StandardResults[[#This Row],[Bs]],"B","-"))),"")</f>
        <v/>
      </c>
      <c r="L79" t="str">
        <f>IF(ISBLANK(TimeVR[[#This Row],[Best Time(L)]]),"-",TimeVR[[#This Row],[Best Time(L)]])</f>
        <v>-</v>
      </c>
      <c r="M79" t="str">
        <f>IF(StandardResults[[#This Row],[BT(LC)]]&lt;&gt;"-",IF(StandardResults[[#This Row],[BT(LC)]]&lt;=StandardResults[[#This Row],[AA]],"AA",IF(StandardResults[[#This Row],[BT(LC)]]&lt;=StandardResults[[#This Row],[A]],"A",IF(StandardResults[[#This Row],[BT(LC)]]&lt;=StandardResults[[#This Row],[B]],"B","-"))),"")</f>
        <v/>
      </c>
      <c r="N79" s="14"/>
      <c r="O79" t="str">
        <f>IF(StandardResults[[#This Row],[BT(SC)]]&lt;&gt;"-",IF(StandardResults[[#This Row],[BT(SC)]]&lt;=StandardResults[[#This Row],[Ecs]],"EC","-"),"")</f>
        <v/>
      </c>
      <c r="Q79" t="str">
        <f>IF(StandardResults[[#This Row],[Ind/Rel]]="Ind",LEFT(StandardResults[[#This Row],[Gender]],1)&amp;MIN(MAX(StandardResults[[#This Row],[Age]],11),17)&amp;"-"&amp;StandardResults[[#This Row],[Event]],"")</f>
        <v>011-0</v>
      </c>
      <c r="R79" t="e">
        <f>IF(StandardResults[[#This Row],[Ind/Rel]]="Ind",_xlfn.XLOOKUP(StandardResults[[#This Row],[Code]],Std[Code],Std[AA]),"-")</f>
        <v>#N/A</v>
      </c>
      <c r="S79" t="e">
        <f>IF(StandardResults[[#This Row],[Ind/Rel]]="Ind",_xlfn.XLOOKUP(StandardResults[[#This Row],[Code]],Std[Code],Std[A]),"-")</f>
        <v>#N/A</v>
      </c>
      <c r="T79" t="e">
        <f>IF(StandardResults[[#This Row],[Ind/Rel]]="Ind",_xlfn.XLOOKUP(StandardResults[[#This Row],[Code]],Std[Code],Std[B]),"-")</f>
        <v>#N/A</v>
      </c>
      <c r="U79" t="e">
        <f>IF(StandardResults[[#This Row],[Ind/Rel]]="Ind",_xlfn.XLOOKUP(StandardResults[[#This Row],[Code]],Std[Code],Std[AAs]),"-")</f>
        <v>#N/A</v>
      </c>
      <c r="V79" t="e">
        <f>IF(StandardResults[[#This Row],[Ind/Rel]]="Ind",_xlfn.XLOOKUP(StandardResults[[#This Row],[Code]],Std[Code],Std[As]),"-")</f>
        <v>#N/A</v>
      </c>
      <c r="W79" t="e">
        <f>IF(StandardResults[[#This Row],[Ind/Rel]]="Ind",_xlfn.XLOOKUP(StandardResults[[#This Row],[Code]],Std[Code],Std[Bs]),"-")</f>
        <v>#N/A</v>
      </c>
      <c r="X79" t="e">
        <f>IF(StandardResults[[#This Row],[Ind/Rel]]="Ind",_xlfn.XLOOKUP(StandardResults[[#This Row],[Code]],Std[Code],Std[EC]),"-")</f>
        <v>#N/A</v>
      </c>
      <c r="Y79" t="e">
        <f>IF(StandardResults[[#This Row],[Ind/Rel]]="Ind",_xlfn.XLOOKUP(StandardResults[[#This Row],[Code]],Std[Code],Std[Ecs]),"-")</f>
        <v>#N/A</v>
      </c>
      <c r="Z79">
        <f>COUNTIFS(StandardResults[Name],StandardResults[[#This Row],[Name]],StandardResults[Entry
Std],"B")+COUNTIFS(StandardResults[Name],StandardResults[[#This Row],[Name]],StandardResults[Entry
Std],"A")+COUNTIFS(StandardResults[Name],StandardResults[[#This Row],[Name]],StandardResults[Entry
Std],"AA")</f>
        <v>0</v>
      </c>
      <c r="AA79">
        <f>COUNTIFS(StandardResults[Name],StandardResults[[#This Row],[Name]],StandardResults[Entry
Std],"AA")</f>
        <v>0</v>
      </c>
    </row>
    <row r="80" spans="1:27" x14ac:dyDescent="0.25">
      <c r="A80">
        <f>TimeVR[[#This Row],[Club]]</f>
        <v>0</v>
      </c>
      <c r="B80" t="str">
        <f>IF(OR(RIGHT(TimeVR[[#This Row],[Event]],3)="M.R", RIGHT(TimeVR[[#This Row],[Event]],3)="F.R"),"Relay","Ind")</f>
        <v>Ind</v>
      </c>
      <c r="C80">
        <f>TimeVR[[#This Row],[gender]]</f>
        <v>0</v>
      </c>
      <c r="D80">
        <f>TimeVR[[#This Row],[Age]]</f>
        <v>0</v>
      </c>
      <c r="E80">
        <f>TimeVR[[#This Row],[name]]</f>
        <v>0</v>
      </c>
      <c r="F80">
        <f>TimeVR[[#This Row],[Event]]</f>
        <v>0</v>
      </c>
      <c r="G80" t="str">
        <f>IF(OR(StandardResults[[#This Row],[Entry]]="-",TimeVR[[#This Row],[validation]]="Validated"),"Y","N")</f>
        <v>N</v>
      </c>
      <c r="H80">
        <f>IF(OR(LEFT(TimeVR[[#This Row],[Times]],8)="00:00.00", LEFT(TimeVR[[#This Row],[Times]],2)="NT"),"-",TimeVR[[#This Row],[Times]])</f>
        <v>0</v>
      </c>
      <c r="I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 t="str">
        <f>IF(ISBLANK(TimeVR[[#This Row],[Best Time(S)]]),"-",TimeVR[[#This Row],[Best Time(S)]])</f>
        <v>-</v>
      </c>
      <c r="K80" t="str">
        <f>IF(StandardResults[[#This Row],[BT(SC)]]&lt;&gt;"-",IF(StandardResults[[#This Row],[BT(SC)]]&lt;=StandardResults[[#This Row],[AAs]],"AA",IF(StandardResults[[#This Row],[BT(SC)]]&lt;=StandardResults[[#This Row],[As]],"A",IF(StandardResults[[#This Row],[BT(SC)]]&lt;=StandardResults[[#This Row],[Bs]],"B","-"))),"")</f>
        <v/>
      </c>
      <c r="L80" t="str">
        <f>IF(ISBLANK(TimeVR[[#This Row],[Best Time(L)]]),"-",TimeVR[[#This Row],[Best Time(L)]])</f>
        <v>-</v>
      </c>
      <c r="M80" t="str">
        <f>IF(StandardResults[[#This Row],[BT(LC)]]&lt;&gt;"-",IF(StandardResults[[#This Row],[BT(LC)]]&lt;=StandardResults[[#This Row],[AA]],"AA",IF(StandardResults[[#This Row],[BT(LC)]]&lt;=StandardResults[[#This Row],[A]],"A",IF(StandardResults[[#This Row],[BT(LC)]]&lt;=StandardResults[[#This Row],[B]],"B","-"))),"")</f>
        <v/>
      </c>
      <c r="N80" s="14"/>
      <c r="O80" t="str">
        <f>IF(StandardResults[[#This Row],[BT(SC)]]&lt;&gt;"-",IF(StandardResults[[#This Row],[BT(SC)]]&lt;=StandardResults[[#This Row],[Ecs]],"EC","-"),"")</f>
        <v/>
      </c>
      <c r="Q80" t="str">
        <f>IF(StandardResults[[#This Row],[Ind/Rel]]="Ind",LEFT(StandardResults[[#This Row],[Gender]],1)&amp;MIN(MAX(StandardResults[[#This Row],[Age]],11),17)&amp;"-"&amp;StandardResults[[#This Row],[Event]],"")</f>
        <v>011-0</v>
      </c>
      <c r="R80" t="e">
        <f>IF(StandardResults[[#This Row],[Ind/Rel]]="Ind",_xlfn.XLOOKUP(StandardResults[[#This Row],[Code]],Std[Code],Std[AA]),"-")</f>
        <v>#N/A</v>
      </c>
      <c r="S80" t="e">
        <f>IF(StandardResults[[#This Row],[Ind/Rel]]="Ind",_xlfn.XLOOKUP(StandardResults[[#This Row],[Code]],Std[Code],Std[A]),"-")</f>
        <v>#N/A</v>
      </c>
      <c r="T80" t="e">
        <f>IF(StandardResults[[#This Row],[Ind/Rel]]="Ind",_xlfn.XLOOKUP(StandardResults[[#This Row],[Code]],Std[Code],Std[B]),"-")</f>
        <v>#N/A</v>
      </c>
      <c r="U80" t="e">
        <f>IF(StandardResults[[#This Row],[Ind/Rel]]="Ind",_xlfn.XLOOKUP(StandardResults[[#This Row],[Code]],Std[Code],Std[AAs]),"-")</f>
        <v>#N/A</v>
      </c>
      <c r="V80" t="e">
        <f>IF(StandardResults[[#This Row],[Ind/Rel]]="Ind",_xlfn.XLOOKUP(StandardResults[[#This Row],[Code]],Std[Code],Std[As]),"-")</f>
        <v>#N/A</v>
      </c>
      <c r="W80" t="e">
        <f>IF(StandardResults[[#This Row],[Ind/Rel]]="Ind",_xlfn.XLOOKUP(StandardResults[[#This Row],[Code]],Std[Code],Std[Bs]),"-")</f>
        <v>#N/A</v>
      </c>
      <c r="X80" t="e">
        <f>IF(StandardResults[[#This Row],[Ind/Rel]]="Ind",_xlfn.XLOOKUP(StandardResults[[#This Row],[Code]],Std[Code],Std[EC]),"-")</f>
        <v>#N/A</v>
      </c>
      <c r="Y80" t="e">
        <f>IF(StandardResults[[#This Row],[Ind/Rel]]="Ind",_xlfn.XLOOKUP(StandardResults[[#This Row],[Code]],Std[Code],Std[Ecs]),"-")</f>
        <v>#N/A</v>
      </c>
      <c r="Z80">
        <f>COUNTIFS(StandardResults[Name],StandardResults[[#This Row],[Name]],StandardResults[Entry
Std],"B")+COUNTIFS(StandardResults[Name],StandardResults[[#This Row],[Name]],StandardResults[Entry
Std],"A")+COUNTIFS(StandardResults[Name],StandardResults[[#This Row],[Name]],StandardResults[Entry
Std],"AA")</f>
        <v>0</v>
      </c>
      <c r="AA80">
        <f>COUNTIFS(StandardResults[Name],StandardResults[[#This Row],[Name]],StandardResults[Entry
Std],"AA")</f>
        <v>0</v>
      </c>
    </row>
    <row r="81" spans="1:27" x14ac:dyDescent="0.25">
      <c r="A81">
        <f>TimeVR[[#This Row],[Club]]</f>
        <v>0</v>
      </c>
      <c r="B81" t="str">
        <f>IF(OR(RIGHT(TimeVR[[#This Row],[Event]],3)="M.R", RIGHT(TimeVR[[#This Row],[Event]],3)="F.R"),"Relay","Ind")</f>
        <v>Ind</v>
      </c>
      <c r="C81">
        <f>TimeVR[[#This Row],[gender]]</f>
        <v>0</v>
      </c>
      <c r="D81">
        <f>TimeVR[[#This Row],[Age]]</f>
        <v>0</v>
      </c>
      <c r="E81">
        <f>TimeVR[[#This Row],[name]]</f>
        <v>0</v>
      </c>
      <c r="F81">
        <f>TimeVR[[#This Row],[Event]]</f>
        <v>0</v>
      </c>
      <c r="G81" t="str">
        <f>IF(OR(StandardResults[[#This Row],[Entry]]="-",TimeVR[[#This Row],[validation]]="Validated"),"Y","N")</f>
        <v>N</v>
      </c>
      <c r="H81">
        <f>IF(OR(LEFT(TimeVR[[#This Row],[Times]],8)="00:00.00", LEFT(TimeVR[[#This Row],[Times]],2)="NT"),"-",TimeVR[[#This Row],[Times]])</f>
        <v>0</v>
      </c>
      <c r="I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 t="str">
        <f>IF(ISBLANK(TimeVR[[#This Row],[Best Time(S)]]),"-",TimeVR[[#This Row],[Best Time(S)]])</f>
        <v>-</v>
      </c>
      <c r="K81" t="str">
        <f>IF(StandardResults[[#This Row],[BT(SC)]]&lt;&gt;"-",IF(StandardResults[[#This Row],[BT(SC)]]&lt;=StandardResults[[#This Row],[AAs]],"AA",IF(StandardResults[[#This Row],[BT(SC)]]&lt;=StandardResults[[#This Row],[As]],"A",IF(StandardResults[[#This Row],[BT(SC)]]&lt;=StandardResults[[#This Row],[Bs]],"B","-"))),"")</f>
        <v/>
      </c>
      <c r="L81" t="str">
        <f>IF(ISBLANK(TimeVR[[#This Row],[Best Time(L)]]),"-",TimeVR[[#This Row],[Best Time(L)]])</f>
        <v>-</v>
      </c>
      <c r="M81" t="str">
        <f>IF(StandardResults[[#This Row],[BT(LC)]]&lt;&gt;"-",IF(StandardResults[[#This Row],[BT(LC)]]&lt;=StandardResults[[#This Row],[AA]],"AA",IF(StandardResults[[#This Row],[BT(LC)]]&lt;=StandardResults[[#This Row],[A]],"A",IF(StandardResults[[#This Row],[BT(LC)]]&lt;=StandardResults[[#This Row],[B]],"B","-"))),"")</f>
        <v/>
      </c>
      <c r="N81" s="14"/>
      <c r="O81" t="str">
        <f>IF(StandardResults[[#This Row],[BT(SC)]]&lt;&gt;"-",IF(StandardResults[[#This Row],[BT(SC)]]&lt;=StandardResults[[#This Row],[Ecs]],"EC","-"),"")</f>
        <v/>
      </c>
      <c r="Q81" t="str">
        <f>IF(StandardResults[[#This Row],[Ind/Rel]]="Ind",LEFT(StandardResults[[#This Row],[Gender]],1)&amp;MIN(MAX(StandardResults[[#This Row],[Age]],11),17)&amp;"-"&amp;StandardResults[[#This Row],[Event]],"")</f>
        <v>011-0</v>
      </c>
      <c r="R81" t="e">
        <f>IF(StandardResults[[#This Row],[Ind/Rel]]="Ind",_xlfn.XLOOKUP(StandardResults[[#This Row],[Code]],Std[Code],Std[AA]),"-")</f>
        <v>#N/A</v>
      </c>
      <c r="S81" t="e">
        <f>IF(StandardResults[[#This Row],[Ind/Rel]]="Ind",_xlfn.XLOOKUP(StandardResults[[#This Row],[Code]],Std[Code],Std[A]),"-")</f>
        <v>#N/A</v>
      </c>
      <c r="T81" t="e">
        <f>IF(StandardResults[[#This Row],[Ind/Rel]]="Ind",_xlfn.XLOOKUP(StandardResults[[#This Row],[Code]],Std[Code],Std[B]),"-")</f>
        <v>#N/A</v>
      </c>
      <c r="U81" t="e">
        <f>IF(StandardResults[[#This Row],[Ind/Rel]]="Ind",_xlfn.XLOOKUP(StandardResults[[#This Row],[Code]],Std[Code],Std[AAs]),"-")</f>
        <v>#N/A</v>
      </c>
      <c r="V81" t="e">
        <f>IF(StandardResults[[#This Row],[Ind/Rel]]="Ind",_xlfn.XLOOKUP(StandardResults[[#This Row],[Code]],Std[Code],Std[As]),"-")</f>
        <v>#N/A</v>
      </c>
      <c r="W81" t="e">
        <f>IF(StandardResults[[#This Row],[Ind/Rel]]="Ind",_xlfn.XLOOKUP(StandardResults[[#This Row],[Code]],Std[Code],Std[Bs]),"-")</f>
        <v>#N/A</v>
      </c>
      <c r="X81" t="e">
        <f>IF(StandardResults[[#This Row],[Ind/Rel]]="Ind",_xlfn.XLOOKUP(StandardResults[[#This Row],[Code]],Std[Code],Std[EC]),"-")</f>
        <v>#N/A</v>
      </c>
      <c r="Y81" t="e">
        <f>IF(StandardResults[[#This Row],[Ind/Rel]]="Ind",_xlfn.XLOOKUP(StandardResults[[#This Row],[Code]],Std[Code],Std[Ecs]),"-")</f>
        <v>#N/A</v>
      </c>
      <c r="Z81">
        <f>COUNTIFS(StandardResults[Name],StandardResults[[#This Row],[Name]],StandardResults[Entry
Std],"B")+COUNTIFS(StandardResults[Name],StandardResults[[#This Row],[Name]],StandardResults[Entry
Std],"A")+COUNTIFS(StandardResults[Name],StandardResults[[#This Row],[Name]],StandardResults[Entry
Std],"AA")</f>
        <v>0</v>
      </c>
      <c r="AA81">
        <f>COUNTIFS(StandardResults[Name],StandardResults[[#This Row],[Name]],StandardResults[Entry
Std],"AA")</f>
        <v>0</v>
      </c>
    </row>
    <row r="82" spans="1:27" x14ac:dyDescent="0.25">
      <c r="A82">
        <f>TimeVR[[#This Row],[Club]]</f>
        <v>0</v>
      </c>
      <c r="B82" t="str">
        <f>IF(OR(RIGHT(TimeVR[[#This Row],[Event]],3)="M.R", RIGHT(TimeVR[[#This Row],[Event]],3)="F.R"),"Relay","Ind")</f>
        <v>Ind</v>
      </c>
      <c r="C82">
        <f>TimeVR[[#This Row],[gender]]</f>
        <v>0</v>
      </c>
      <c r="D82">
        <f>TimeVR[[#This Row],[Age]]</f>
        <v>0</v>
      </c>
      <c r="E82">
        <f>TimeVR[[#This Row],[name]]</f>
        <v>0</v>
      </c>
      <c r="F82">
        <f>TimeVR[[#This Row],[Event]]</f>
        <v>0</v>
      </c>
      <c r="G82" t="str">
        <f>IF(OR(StandardResults[[#This Row],[Entry]]="-",TimeVR[[#This Row],[validation]]="Validated"),"Y","N")</f>
        <v>N</v>
      </c>
      <c r="H82">
        <f>IF(OR(LEFT(TimeVR[[#This Row],[Times]],8)="00:00.00", LEFT(TimeVR[[#This Row],[Times]],2)="NT"),"-",TimeVR[[#This Row],[Times]])</f>
        <v>0</v>
      </c>
      <c r="I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 t="str">
        <f>IF(ISBLANK(TimeVR[[#This Row],[Best Time(S)]]),"-",TimeVR[[#This Row],[Best Time(S)]])</f>
        <v>-</v>
      </c>
      <c r="K82" t="str">
        <f>IF(StandardResults[[#This Row],[BT(SC)]]&lt;&gt;"-",IF(StandardResults[[#This Row],[BT(SC)]]&lt;=StandardResults[[#This Row],[AAs]],"AA",IF(StandardResults[[#This Row],[BT(SC)]]&lt;=StandardResults[[#This Row],[As]],"A",IF(StandardResults[[#This Row],[BT(SC)]]&lt;=StandardResults[[#This Row],[Bs]],"B","-"))),"")</f>
        <v/>
      </c>
      <c r="L82" t="str">
        <f>IF(ISBLANK(TimeVR[[#This Row],[Best Time(L)]]),"-",TimeVR[[#This Row],[Best Time(L)]])</f>
        <v>-</v>
      </c>
      <c r="M82" t="str">
        <f>IF(StandardResults[[#This Row],[BT(LC)]]&lt;&gt;"-",IF(StandardResults[[#This Row],[BT(LC)]]&lt;=StandardResults[[#This Row],[AA]],"AA",IF(StandardResults[[#This Row],[BT(LC)]]&lt;=StandardResults[[#This Row],[A]],"A",IF(StandardResults[[#This Row],[BT(LC)]]&lt;=StandardResults[[#This Row],[B]],"B","-"))),"")</f>
        <v/>
      </c>
      <c r="N82" s="14"/>
      <c r="O82" t="str">
        <f>IF(StandardResults[[#This Row],[BT(SC)]]&lt;&gt;"-",IF(StandardResults[[#This Row],[BT(SC)]]&lt;=StandardResults[[#This Row],[Ecs]],"EC","-"),"")</f>
        <v/>
      </c>
      <c r="Q82" t="str">
        <f>IF(StandardResults[[#This Row],[Ind/Rel]]="Ind",LEFT(StandardResults[[#This Row],[Gender]],1)&amp;MIN(MAX(StandardResults[[#This Row],[Age]],11),17)&amp;"-"&amp;StandardResults[[#This Row],[Event]],"")</f>
        <v>011-0</v>
      </c>
      <c r="R82" t="e">
        <f>IF(StandardResults[[#This Row],[Ind/Rel]]="Ind",_xlfn.XLOOKUP(StandardResults[[#This Row],[Code]],Std[Code],Std[AA]),"-")</f>
        <v>#N/A</v>
      </c>
      <c r="S82" t="e">
        <f>IF(StandardResults[[#This Row],[Ind/Rel]]="Ind",_xlfn.XLOOKUP(StandardResults[[#This Row],[Code]],Std[Code],Std[A]),"-")</f>
        <v>#N/A</v>
      </c>
      <c r="T82" t="e">
        <f>IF(StandardResults[[#This Row],[Ind/Rel]]="Ind",_xlfn.XLOOKUP(StandardResults[[#This Row],[Code]],Std[Code],Std[B]),"-")</f>
        <v>#N/A</v>
      </c>
      <c r="U82" t="e">
        <f>IF(StandardResults[[#This Row],[Ind/Rel]]="Ind",_xlfn.XLOOKUP(StandardResults[[#This Row],[Code]],Std[Code],Std[AAs]),"-")</f>
        <v>#N/A</v>
      </c>
      <c r="V82" t="e">
        <f>IF(StandardResults[[#This Row],[Ind/Rel]]="Ind",_xlfn.XLOOKUP(StandardResults[[#This Row],[Code]],Std[Code],Std[As]),"-")</f>
        <v>#N/A</v>
      </c>
      <c r="W82" t="e">
        <f>IF(StandardResults[[#This Row],[Ind/Rel]]="Ind",_xlfn.XLOOKUP(StandardResults[[#This Row],[Code]],Std[Code],Std[Bs]),"-")</f>
        <v>#N/A</v>
      </c>
      <c r="X82" t="e">
        <f>IF(StandardResults[[#This Row],[Ind/Rel]]="Ind",_xlfn.XLOOKUP(StandardResults[[#This Row],[Code]],Std[Code],Std[EC]),"-")</f>
        <v>#N/A</v>
      </c>
      <c r="Y82" t="e">
        <f>IF(StandardResults[[#This Row],[Ind/Rel]]="Ind",_xlfn.XLOOKUP(StandardResults[[#This Row],[Code]],Std[Code],Std[Ecs]),"-")</f>
        <v>#N/A</v>
      </c>
      <c r="Z82">
        <f>COUNTIFS(StandardResults[Name],StandardResults[[#This Row],[Name]],StandardResults[Entry
Std],"B")+COUNTIFS(StandardResults[Name],StandardResults[[#This Row],[Name]],StandardResults[Entry
Std],"A")+COUNTIFS(StandardResults[Name],StandardResults[[#This Row],[Name]],StandardResults[Entry
Std],"AA")</f>
        <v>0</v>
      </c>
      <c r="AA82">
        <f>COUNTIFS(StandardResults[Name],StandardResults[[#This Row],[Name]],StandardResults[Entry
Std],"AA")</f>
        <v>0</v>
      </c>
    </row>
    <row r="83" spans="1:27" x14ac:dyDescent="0.25">
      <c r="A83">
        <f>TimeVR[[#This Row],[Club]]</f>
        <v>0</v>
      </c>
      <c r="B83" t="str">
        <f>IF(OR(RIGHT(TimeVR[[#This Row],[Event]],3)="M.R", RIGHT(TimeVR[[#This Row],[Event]],3)="F.R"),"Relay","Ind")</f>
        <v>Ind</v>
      </c>
      <c r="C83">
        <f>TimeVR[[#This Row],[gender]]</f>
        <v>0</v>
      </c>
      <c r="D83">
        <f>TimeVR[[#This Row],[Age]]</f>
        <v>0</v>
      </c>
      <c r="E83">
        <f>TimeVR[[#This Row],[name]]</f>
        <v>0</v>
      </c>
      <c r="F83">
        <f>TimeVR[[#This Row],[Event]]</f>
        <v>0</v>
      </c>
      <c r="G83" t="str">
        <f>IF(OR(StandardResults[[#This Row],[Entry]]="-",TimeVR[[#This Row],[validation]]="Validated"),"Y","N")</f>
        <v>N</v>
      </c>
      <c r="H83">
        <f>IF(OR(LEFT(TimeVR[[#This Row],[Times]],8)="00:00.00", LEFT(TimeVR[[#This Row],[Times]],2)="NT"),"-",TimeVR[[#This Row],[Times]])</f>
        <v>0</v>
      </c>
      <c r="I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 t="str">
        <f>IF(ISBLANK(TimeVR[[#This Row],[Best Time(S)]]),"-",TimeVR[[#This Row],[Best Time(S)]])</f>
        <v>-</v>
      </c>
      <c r="K83" t="str">
        <f>IF(StandardResults[[#This Row],[BT(SC)]]&lt;&gt;"-",IF(StandardResults[[#This Row],[BT(SC)]]&lt;=StandardResults[[#This Row],[AAs]],"AA",IF(StandardResults[[#This Row],[BT(SC)]]&lt;=StandardResults[[#This Row],[As]],"A",IF(StandardResults[[#This Row],[BT(SC)]]&lt;=StandardResults[[#This Row],[Bs]],"B","-"))),"")</f>
        <v/>
      </c>
      <c r="L83" t="str">
        <f>IF(ISBLANK(TimeVR[[#This Row],[Best Time(L)]]),"-",TimeVR[[#This Row],[Best Time(L)]])</f>
        <v>-</v>
      </c>
      <c r="M83" t="str">
        <f>IF(StandardResults[[#This Row],[BT(LC)]]&lt;&gt;"-",IF(StandardResults[[#This Row],[BT(LC)]]&lt;=StandardResults[[#This Row],[AA]],"AA",IF(StandardResults[[#This Row],[BT(LC)]]&lt;=StandardResults[[#This Row],[A]],"A",IF(StandardResults[[#This Row],[BT(LC)]]&lt;=StandardResults[[#This Row],[B]],"B","-"))),"")</f>
        <v/>
      </c>
      <c r="N83" s="14"/>
      <c r="O83" t="str">
        <f>IF(StandardResults[[#This Row],[BT(SC)]]&lt;&gt;"-",IF(StandardResults[[#This Row],[BT(SC)]]&lt;=StandardResults[[#This Row],[Ecs]],"EC","-"),"")</f>
        <v/>
      </c>
      <c r="Q83" t="str">
        <f>IF(StandardResults[[#This Row],[Ind/Rel]]="Ind",LEFT(StandardResults[[#This Row],[Gender]],1)&amp;MIN(MAX(StandardResults[[#This Row],[Age]],11),17)&amp;"-"&amp;StandardResults[[#This Row],[Event]],"")</f>
        <v>011-0</v>
      </c>
      <c r="R83" t="e">
        <f>IF(StandardResults[[#This Row],[Ind/Rel]]="Ind",_xlfn.XLOOKUP(StandardResults[[#This Row],[Code]],Std[Code],Std[AA]),"-")</f>
        <v>#N/A</v>
      </c>
      <c r="S83" t="e">
        <f>IF(StandardResults[[#This Row],[Ind/Rel]]="Ind",_xlfn.XLOOKUP(StandardResults[[#This Row],[Code]],Std[Code],Std[A]),"-")</f>
        <v>#N/A</v>
      </c>
      <c r="T83" t="e">
        <f>IF(StandardResults[[#This Row],[Ind/Rel]]="Ind",_xlfn.XLOOKUP(StandardResults[[#This Row],[Code]],Std[Code],Std[B]),"-")</f>
        <v>#N/A</v>
      </c>
      <c r="U83" t="e">
        <f>IF(StandardResults[[#This Row],[Ind/Rel]]="Ind",_xlfn.XLOOKUP(StandardResults[[#This Row],[Code]],Std[Code],Std[AAs]),"-")</f>
        <v>#N/A</v>
      </c>
      <c r="V83" t="e">
        <f>IF(StandardResults[[#This Row],[Ind/Rel]]="Ind",_xlfn.XLOOKUP(StandardResults[[#This Row],[Code]],Std[Code],Std[As]),"-")</f>
        <v>#N/A</v>
      </c>
      <c r="W83" t="e">
        <f>IF(StandardResults[[#This Row],[Ind/Rel]]="Ind",_xlfn.XLOOKUP(StandardResults[[#This Row],[Code]],Std[Code],Std[Bs]),"-")</f>
        <v>#N/A</v>
      </c>
      <c r="X83" t="e">
        <f>IF(StandardResults[[#This Row],[Ind/Rel]]="Ind",_xlfn.XLOOKUP(StandardResults[[#This Row],[Code]],Std[Code],Std[EC]),"-")</f>
        <v>#N/A</v>
      </c>
      <c r="Y83" t="e">
        <f>IF(StandardResults[[#This Row],[Ind/Rel]]="Ind",_xlfn.XLOOKUP(StandardResults[[#This Row],[Code]],Std[Code],Std[Ecs]),"-")</f>
        <v>#N/A</v>
      </c>
      <c r="Z83">
        <f>COUNTIFS(StandardResults[Name],StandardResults[[#This Row],[Name]],StandardResults[Entry
Std],"B")+COUNTIFS(StandardResults[Name],StandardResults[[#This Row],[Name]],StandardResults[Entry
Std],"A")+COUNTIFS(StandardResults[Name],StandardResults[[#This Row],[Name]],StandardResults[Entry
Std],"AA")</f>
        <v>0</v>
      </c>
      <c r="AA83">
        <f>COUNTIFS(StandardResults[Name],StandardResults[[#This Row],[Name]],StandardResults[Entry
Std],"AA")</f>
        <v>0</v>
      </c>
    </row>
    <row r="84" spans="1:27" x14ac:dyDescent="0.25">
      <c r="A84">
        <f>TimeVR[[#This Row],[Club]]</f>
        <v>0</v>
      </c>
      <c r="B84" t="str">
        <f>IF(OR(RIGHT(TimeVR[[#This Row],[Event]],3)="M.R", RIGHT(TimeVR[[#This Row],[Event]],3)="F.R"),"Relay","Ind")</f>
        <v>Ind</v>
      </c>
      <c r="C84">
        <f>TimeVR[[#This Row],[gender]]</f>
        <v>0</v>
      </c>
      <c r="D84">
        <f>TimeVR[[#This Row],[Age]]</f>
        <v>0</v>
      </c>
      <c r="E84">
        <f>TimeVR[[#This Row],[name]]</f>
        <v>0</v>
      </c>
      <c r="F84">
        <f>TimeVR[[#This Row],[Event]]</f>
        <v>0</v>
      </c>
      <c r="G84" t="str">
        <f>IF(OR(StandardResults[[#This Row],[Entry]]="-",TimeVR[[#This Row],[validation]]="Validated"),"Y","N")</f>
        <v>N</v>
      </c>
      <c r="H84">
        <f>IF(OR(LEFT(TimeVR[[#This Row],[Times]],8)="00:00.00", LEFT(TimeVR[[#This Row],[Times]],2)="NT"),"-",TimeVR[[#This Row],[Times]])</f>
        <v>0</v>
      </c>
      <c r="I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 t="str">
        <f>IF(ISBLANK(TimeVR[[#This Row],[Best Time(S)]]),"-",TimeVR[[#This Row],[Best Time(S)]])</f>
        <v>-</v>
      </c>
      <c r="K84" t="str">
        <f>IF(StandardResults[[#This Row],[BT(SC)]]&lt;&gt;"-",IF(StandardResults[[#This Row],[BT(SC)]]&lt;=StandardResults[[#This Row],[AAs]],"AA",IF(StandardResults[[#This Row],[BT(SC)]]&lt;=StandardResults[[#This Row],[As]],"A",IF(StandardResults[[#This Row],[BT(SC)]]&lt;=StandardResults[[#This Row],[Bs]],"B","-"))),"")</f>
        <v/>
      </c>
      <c r="L84" t="str">
        <f>IF(ISBLANK(TimeVR[[#This Row],[Best Time(L)]]),"-",TimeVR[[#This Row],[Best Time(L)]])</f>
        <v>-</v>
      </c>
      <c r="M84" t="str">
        <f>IF(StandardResults[[#This Row],[BT(LC)]]&lt;&gt;"-",IF(StandardResults[[#This Row],[BT(LC)]]&lt;=StandardResults[[#This Row],[AA]],"AA",IF(StandardResults[[#This Row],[BT(LC)]]&lt;=StandardResults[[#This Row],[A]],"A",IF(StandardResults[[#This Row],[BT(LC)]]&lt;=StandardResults[[#This Row],[B]],"B","-"))),"")</f>
        <v/>
      </c>
      <c r="N84" s="14"/>
      <c r="O84" t="str">
        <f>IF(StandardResults[[#This Row],[BT(SC)]]&lt;&gt;"-",IF(StandardResults[[#This Row],[BT(SC)]]&lt;=StandardResults[[#This Row],[Ecs]],"EC","-"),"")</f>
        <v/>
      </c>
      <c r="Q84" t="str">
        <f>IF(StandardResults[[#This Row],[Ind/Rel]]="Ind",LEFT(StandardResults[[#This Row],[Gender]],1)&amp;MIN(MAX(StandardResults[[#This Row],[Age]],11),17)&amp;"-"&amp;StandardResults[[#This Row],[Event]],"")</f>
        <v>011-0</v>
      </c>
      <c r="R84" t="e">
        <f>IF(StandardResults[[#This Row],[Ind/Rel]]="Ind",_xlfn.XLOOKUP(StandardResults[[#This Row],[Code]],Std[Code],Std[AA]),"-")</f>
        <v>#N/A</v>
      </c>
      <c r="S84" t="e">
        <f>IF(StandardResults[[#This Row],[Ind/Rel]]="Ind",_xlfn.XLOOKUP(StandardResults[[#This Row],[Code]],Std[Code],Std[A]),"-")</f>
        <v>#N/A</v>
      </c>
      <c r="T84" t="e">
        <f>IF(StandardResults[[#This Row],[Ind/Rel]]="Ind",_xlfn.XLOOKUP(StandardResults[[#This Row],[Code]],Std[Code],Std[B]),"-")</f>
        <v>#N/A</v>
      </c>
      <c r="U84" t="e">
        <f>IF(StandardResults[[#This Row],[Ind/Rel]]="Ind",_xlfn.XLOOKUP(StandardResults[[#This Row],[Code]],Std[Code],Std[AAs]),"-")</f>
        <v>#N/A</v>
      </c>
      <c r="V84" t="e">
        <f>IF(StandardResults[[#This Row],[Ind/Rel]]="Ind",_xlfn.XLOOKUP(StandardResults[[#This Row],[Code]],Std[Code],Std[As]),"-")</f>
        <v>#N/A</v>
      </c>
      <c r="W84" t="e">
        <f>IF(StandardResults[[#This Row],[Ind/Rel]]="Ind",_xlfn.XLOOKUP(StandardResults[[#This Row],[Code]],Std[Code],Std[Bs]),"-")</f>
        <v>#N/A</v>
      </c>
      <c r="X84" t="e">
        <f>IF(StandardResults[[#This Row],[Ind/Rel]]="Ind",_xlfn.XLOOKUP(StandardResults[[#This Row],[Code]],Std[Code],Std[EC]),"-")</f>
        <v>#N/A</v>
      </c>
      <c r="Y84" t="e">
        <f>IF(StandardResults[[#This Row],[Ind/Rel]]="Ind",_xlfn.XLOOKUP(StandardResults[[#This Row],[Code]],Std[Code],Std[Ecs]),"-")</f>
        <v>#N/A</v>
      </c>
      <c r="Z84">
        <f>COUNTIFS(StandardResults[Name],StandardResults[[#This Row],[Name]],StandardResults[Entry
Std],"B")+COUNTIFS(StandardResults[Name],StandardResults[[#This Row],[Name]],StandardResults[Entry
Std],"A")+COUNTIFS(StandardResults[Name],StandardResults[[#This Row],[Name]],StandardResults[Entry
Std],"AA")</f>
        <v>0</v>
      </c>
      <c r="AA84">
        <f>COUNTIFS(StandardResults[Name],StandardResults[[#This Row],[Name]],StandardResults[Entry
Std],"AA")</f>
        <v>0</v>
      </c>
    </row>
    <row r="85" spans="1:27" x14ac:dyDescent="0.25">
      <c r="A85">
        <f>TimeVR[[#This Row],[Club]]</f>
        <v>0</v>
      </c>
      <c r="B85" t="str">
        <f>IF(OR(RIGHT(TimeVR[[#This Row],[Event]],3)="M.R", RIGHT(TimeVR[[#This Row],[Event]],3)="F.R"),"Relay","Ind")</f>
        <v>Ind</v>
      </c>
      <c r="C85">
        <f>TimeVR[[#This Row],[gender]]</f>
        <v>0</v>
      </c>
      <c r="D85">
        <f>TimeVR[[#This Row],[Age]]</f>
        <v>0</v>
      </c>
      <c r="E85">
        <f>TimeVR[[#This Row],[name]]</f>
        <v>0</v>
      </c>
      <c r="F85">
        <f>TimeVR[[#This Row],[Event]]</f>
        <v>0</v>
      </c>
      <c r="G85" t="str">
        <f>IF(OR(StandardResults[[#This Row],[Entry]]="-",TimeVR[[#This Row],[validation]]="Validated"),"Y","N")</f>
        <v>N</v>
      </c>
      <c r="H85">
        <f>IF(OR(LEFT(TimeVR[[#This Row],[Times]],8)="00:00.00", LEFT(TimeVR[[#This Row],[Times]],2)="NT"),"-",TimeVR[[#This Row],[Times]])</f>
        <v>0</v>
      </c>
      <c r="I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 t="str">
        <f>IF(ISBLANK(TimeVR[[#This Row],[Best Time(S)]]),"-",TimeVR[[#This Row],[Best Time(S)]])</f>
        <v>-</v>
      </c>
      <c r="K85" t="str">
        <f>IF(StandardResults[[#This Row],[BT(SC)]]&lt;&gt;"-",IF(StandardResults[[#This Row],[BT(SC)]]&lt;=StandardResults[[#This Row],[AAs]],"AA",IF(StandardResults[[#This Row],[BT(SC)]]&lt;=StandardResults[[#This Row],[As]],"A",IF(StandardResults[[#This Row],[BT(SC)]]&lt;=StandardResults[[#This Row],[Bs]],"B","-"))),"")</f>
        <v/>
      </c>
      <c r="L85" t="str">
        <f>IF(ISBLANK(TimeVR[[#This Row],[Best Time(L)]]),"-",TimeVR[[#This Row],[Best Time(L)]])</f>
        <v>-</v>
      </c>
      <c r="M85" t="str">
        <f>IF(StandardResults[[#This Row],[BT(LC)]]&lt;&gt;"-",IF(StandardResults[[#This Row],[BT(LC)]]&lt;=StandardResults[[#This Row],[AA]],"AA",IF(StandardResults[[#This Row],[BT(LC)]]&lt;=StandardResults[[#This Row],[A]],"A",IF(StandardResults[[#This Row],[BT(LC)]]&lt;=StandardResults[[#This Row],[B]],"B","-"))),"")</f>
        <v/>
      </c>
      <c r="N85" s="14"/>
      <c r="O85" t="str">
        <f>IF(StandardResults[[#This Row],[BT(SC)]]&lt;&gt;"-",IF(StandardResults[[#This Row],[BT(SC)]]&lt;=StandardResults[[#This Row],[Ecs]],"EC","-"),"")</f>
        <v/>
      </c>
      <c r="Q85" t="str">
        <f>IF(StandardResults[[#This Row],[Ind/Rel]]="Ind",LEFT(StandardResults[[#This Row],[Gender]],1)&amp;MIN(MAX(StandardResults[[#This Row],[Age]],11),17)&amp;"-"&amp;StandardResults[[#This Row],[Event]],"")</f>
        <v>011-0</v>
      </c>
      <c r="R85" t="e">
        <f>IF(StandardResults[[#This Row],[Ind/Rel]]="Ind",_xlfn.XLOOKUP(StandardResults[[#This Row],[Code]],Std[Code],Std[AA]),"-")</f>
        <v>#N/A</v>
      </c>
      <c r="S85" t="e">
        <f>IF(StandardResults[[#This Row],[Ind/Rel]]="Ind",_xlfn.XLOOKUP(StandardResults[[#This Row],[Code]],Std[Code],Std[A]),"-")</f>
        <v>#N/A</v>
      </c>
      <c r="T85" t="e">
        <f>IF(StandardResults[[#This Row],[Ind/Rel]]="Ind",_xlfn.XLOOKUP(StandardResults[[#This Row],[Code]],Std[Code],Std[B]),"-")</f>
        <v>#N/A</v>
      </c>
      <c r="U85" t="e">
        <f>IF(StandardResults[[#This Row],[Ind/Rel]]="Ind",_xlfn.XLOOKUP(StandardResults[[#This Row],[Code]],Std[Code],Std[AAs]),"-")</f>
        <v>#N/A</v>
      </c>
      <c r="V85" t="e">
        <f>IF(StandardResults[[#This Row],[Ind/Rel]]="Ind",_xlfn.XLOOKUP(StandardResults[[#This Row],[Code]],Std[Code],Std[As]),"-")</f>
        <v>#N/A</v>
      </c>
      <c r="W85" t="e">
        <f>IF(StandardResults[[#This Row],[Ind/Rel]]="Ind",_xlfn.XLOOKUP(StandardResults[[#This Row],[Code]],Std[Code],Std[Bs]),"-")</f>
        <v>#N/A</v>
      </c>
      <c r="X85" t="e">
        <f>IF(StandardResults[[#This Row],[Ind/Rel]]="Ind",_xlfn.XLOOKUP(StandardResults[[#This Row],[Code]],Std[Code],Std[EC]),"-")</f>
        <v>#N/A</v>
      </c>
      <c r="Y85" t="e">
        <f>IF(StandardResults[[#This Row],[Ind/Rel]]="Ind",_xlfn.XLOOKUP(StandardResults[[#This Row],[Code]],Std[Code],Std[Ecs]),"-")</f>
        <v>#N/A</v>
      </c>
      <c r="Z85">
        <f>COUNTIFS(StandardResults[Name],StandardResults[[#This Row],[Name]],StandardResults[Entry
Std],"B")+COUNTIFS(StandardResults[Name],StandardResults[[#This Row],[Name]],StandardResults[Entry
Std],"A")+COUNTIFS(StandardResults[Name],StandardResults[[#This Row],[Name]],StandardResults[Entry
Std],"AA")</f>
        <v>0</v>
      </c>
      <c r="AA85">
        <f>COUNTIFS(StandardResults[Name],StandardResults[[#This Row],[Name]],StandardResults[Entry
Std],"AA")</f>
        <v>0</v>
      </c>
    </row>
    <row r="86" spans="1:27" x14ac:dyDescent="0.25">
      <c r="A86">
        <f>TimeVR[[#This Row],[Club]]</f>
        <v>0</v>
      </c>
      <c r="B86" t="str">
        <f>IF(OR(RIGHT(TimeVR[[#This Row],[Event]],3)="M.R", RIGHT(TimeVR[[#This Row],[Event]],3)="F.R"),"Relay","Ind")</f>
        <v>Ind</v>
      </c>
      <c r="C86">
        <f>TimeVR[[#This Row],[gender]]</f>
        <v>0</v>
      </c>
      <c r="D86">
        <f>TimeVR[[#This Row],[Age]]</f>
        <v>0</v>
      </c>
      <c r="E86">
        <f>TimeVR[[#This Row],[name]]</f>
        <v>0</v>
      </c>
      <c r="F86">
        <f>TimeVR[[#This Row],[Event]]</f>
        <v>0</v>
      </c>
      <c r="G86" t="str">
        <f>IF(OR(StandardResults[[#This Row],[Entry]]="-",TimeVR[[#This Row],[validation]]="Validated"),"Y","N")</f>
        <v>N</v>
      </c>
      <c r="H86">
        <f>IF(OR(LEFT(TimeVR[[#This Row],[Times]],8)="00:00.00", LEFT(TimeVR[[#This Row],[Times]],2)="NT"),"-",TimeVR[[#This Row],[Times]])</f>
        <v>0</v>
      </c>
      <c r="I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 t="str">
        <f>IF(ISBLANK(TimeVR[[#This Row],[Best Time(S)]]),"-",TimeVR[[#This Row],[Best Time(S)]])</f>
        <v>-</v>
      </c>
      <c r="K86" t="str">
        <f>IF(StandardResults[[#This Row],[BT(SC)]]&lt;&gt;"-",IF(StandardResults[[#This Row],[BT(SC)]]&lt;=StandardResults[[#This Row],[AAs]],"AA",IF(StandardResults[[#This Row],[BT(SC)]]&lt;=StandardResults[[#This Row],[As]],"A",IF(StandardResults[[#This Row],[BT(SC)]]&lt;=StandardResults[[#This Row],[Bs]],"B","-"))),"")</f>
        <v/>
      </c>
      <c r="L86" t="str">
        <f>IF(ISBLANK(TimeVR[[#This Row],[Best Time(L)]]),"-",TimeVR[[#This Row],[Best Time(L)]])</f>
        <v>-</v>
      </c>
      <c r="M86" t="str">
        <f>IF(StandardResults[[#This Row],[BT(LC)]]&lt;&gt;"-",IF(StandardResults[[#This Row],[BT(LC)]]&lt;=StandardResults[[#This Row],[AA]],"AA",IF(StandardResults[[#This Row],[BT(LC)]]&lt;=StandardResults[[#This Row],[A]],"A",IF(StandardResults[[#This Row],[BT(LC)]]&lt;=StandardResults[[#This Row],[B]],"B","-"))),"")</f>
        <v/>
      </c>
      <c r="N86" s="14"/>
      <c r="O86" t="str">
        <f>IF(StandardResults[[#This Row],[BT(SC)]]&lt;&gt;"-",IF(StandardResults[[#This Row],[BT(SC)]]&lt;=StandardResults[[#This Row],[Ecs]],"EC","-"),"")</f>
        <v/>
      </c>
      <c r="Q86" t="str">
        <f>IF(StandardResults[[#This Row],[Ind/Rel]]="Ind",LEFT(StandardResults[[#This Row],[Gender]],1)&amp;MIN(MAX(StandardResults[[#This Row],[Age]],11),17)&amp;"-"&amp;StandardResults[[#This Row],[Event]],"")</f>
        <v>011-0</v>
      </c>
      <c r="R86" t="e">
        <f>IF(StandardResults[[#This Row],[Ind/Rel]]="Ind",_xlfn.XLOOKUP(StandardResults[[#This Row],[Code]],Std[Code],Std[AA]),"-")</f>
        <v>#N/A</v>
      </c>
      <c r="S86" t="e">
        <f>IF(StandardResults[[#This Row],[Ind/Rel]]="Ind",_xlfn.XLOOKUP(StandardResults[[#This Row],[Code]],Std[Code],Std[A]),"-")</f>
        <v>#N/A</v>
      </c>
      <c r="T86" t="e">
        <f>IF(StandardResults[[#This Row],[Ind/Rel]]="Ind",_xlfn.XLOOKUP(StandardResults[[#This Row],[Code]],Std[Code],Std[B]),"-")</f>
        <v>#N/A</v>
      </c>
      <c r="U86" t="e">
        <f>IF(StandardResults[[#This Row],[Ind/Rel]]="Ind",_xlfn.XLOOKUP(StandardResults[[#This Row],[Code]],Std[Code],Std[AAs]),"-")</f>
        <v>#N/A</v>
      </c>
      <c r="V86" t="e">
        <f>IF(StandardResults[[#This Row],[Ind/Rel]]="Ind",_xlfn.XLOOKUP(StandardResults[[#This Row],[Code]],Std[Code],Std[As]),"-")</f>
        <v>#N/A</v>
      </c>
      <c r="W86" t="e">
        <f>IF(StandardResults[[#This Row],[Ind/Rel]]="Ind",_xlfn.XLOOKUP(StandardResults[[#This Row],[Code]],Std[Code],Std[Bs]),"-")</f>
        <v>#N/A</v>
      </c>
      <c r="X86" t="e">
        <f>IF(StandardResults[[#This Row],[Ind/Rel]]="Ind",_xlfn.XLOOKUP(StandardResults[[#This Row],[Code]],Std[Code],Std[EC]),"-")</f>
        <v>#N/A</v>
      </c>
      <c r="Y86" t="e">
        <f>IF(StandardResults[[#This Row],[Ind/Rel]]="Ind",_xlfn.XLOOKUP(StandardResults[[#This Row],[Code]],Std[Code],Std[Ecs]),"-")</f>
        <v>#N/A</v>
      </c>
      <c r="Z86">
        <f>COUNTIFS(StandardResults[Name],StandardResults[[#This Row],[Name]],StandardResults[Entry
Std],"B")+COUNTIFS(StandardResults[Name],StandardResults[[#This Row],[Name]],StandardResults[Entry
Std],"A")+COUNTIFS(StandardResults[Name],StandardResults[[#This Row],[Name]],StandardResults[Entry
Std],"AA")</f>
        <v>0</v>
      </c>
      <c r="AA86">
        <f>COUNTIFS(StandardResults[Name],StandardResults[[#This Row],[Name]],StandardResults[Entry
Std],"AA")</f>
        <v>0</v>
      </c>
    </row>
    <row r="87" spans="1:27" x14ac:dyDescent="0.25">
      <c r="A87">
        <f>TimeVR[[#This Row],[Club]]</f>
        <v>0</v>
      </c>
      <c r="B87" t="str">
        <f>IF(OR(RIGHT(TimeVR[[#This Row],[Event]],3)="M.R", RIGHT(TimeVR[[#This Row],[Event]],3)="F.R"),"Relay","Ind")</f>
        <v>Ind</v>
      </c>
      <c r="C87">
        <f>TimeVR[[#This Row],[gender]]</f>
        <v>0</v>
      </c>
      <c r="D87">
        <f>TimeVR[[#This Row],[Age]]</f>
        <v>0</v>
      </c>
      <c r="E87">
        <f>TimeVR[[#This Row],[name]]</f>
        <v>0</v>
      </c>
      <c r="F87">
        <f>TimeVR[[#This Row],[Event]]</f>
        <v>0</v>
      </c>
      <c r="G87" t="str">
        <f>IF(OR(StandardResults[[#This Row],[Entry]]="-",TimeVR[[#This Row],[validation]]="Validated"),"Y","N")</f>
        <v>N</v>
      </c>
      <c r="H87">
        <f>IF(OR(LEFT(TimeVR[[#This Row],[Times]],8)="00:00.00", LEFT(TimeVR[[#This Row],[Times]],2)="NT"),"-",TimeVR[[#This Row],[Times]])</f>
        <v>0</v>
      </c>
      <c r="I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 t="str">
        <f>IF(ISBLANK(TimeVR[[#This Row],[Best Time(S)]]),"-",TimeVR[[#This Row],[Best Time(S)]])</f>
        <v>-</v>
      </c>
      <c r="K87" t="str">
        <f>IF(StandardResults[[#This Row],[BT(SC)]]&lt;&gt;"-",IF(StandardResults[[#This Row],[BT(SC)]]&lt;=StandardResults[[#This Row],[AAs]],"AA",IF(StandardResults[[#This Row],[BT(SC)]]&lt;=StandardResults[[#This Row],[As]],"A",IF(StandardResults[[#This Row],[BT(SC)]]&lt;=StandardResults[[#This Row],[Bs]],"B","-"))),"")</f>
        <v/>
      </c>
      <c r="L87" t="str">
        <f>IF(ISBLANK(TimeVR[[#This Row],[Best Time(L)]]),"-",TimeVR[[#This Row],[Best Time(L)]])</f>
        <v>-</v>
      </c>
      <c r="M87" t="str">
        <f>IF(StandardResults[[#This Row],[BT(LC)]]&lt;&gt;"-",IF(StandardResults[[#This Row],[BT(LC)]]&lt;=StandardResults[[#This Row],[AA]],"AA",IF(StandardResults[[#This Row],[BT(LC)]]&lt;=StandardResults[[#This Row],[A]],"A",IF(StandardResults[[#This Row],[BT(LC)]]&lt;=StandardResults[[#This Row],[B]],"B","-"))),"")</f>
        <v/>
      </c>
      <c r="N87" s="14"/>
      <c r="O87" t="str">
        <f>IF(StandardResults[[#This Row],[BT(SC)]]&lt;&gt;"-",IF(StandardResults[[#This Row],[BT(SC)]]&lt;=StandardResults[[#This Row],[Ecs]],"EC","-"),"")</f>
        <v/>
      </c>
      <c r="Q87" t="str">
        <f>IF(StandardResults[[#This Row],[Ind/Rel]]="Ind",LEFT(StandardResults[[#This Row],[Gender]],1)&amp;MIN(MAX(StandardResults[[#This Row],[Age]],11),17)&amp;"-"&amp;StandardResults[[#This Row],[Event]],"")</f>
        <v>011-0</v>
      </c>
      <c r="R87" t="e">
        <f>IF(StandardResults[[#This Row],[Ind/Rel]]="Ind",_xlfn.XLOOKUP(StandardResults[[#This Row],[Code]],Std[Code],Std[AA]),"-")</f>
        <v>#N/A</v>
      </c>
      <c r="S87" t="e">
        <f>IF(StandardResults[[#This Row],[Ind/Rel]]="Ind",_xlfn.XLOOKUP(StandardResults[[#This Row],[Code]],Std[Code],Std[A]),"-")</f>
        <v>#N/A</v>
      </c>
      <c r="T87" t="e">
        <f>IF(StandardResults[[#This Row],[Ind/Rel]]="Ind",_xlfn.XLOOKUP(StandardResults[[#This Row],[Code]],Std[Code],Std[B]),"-")</f>
        <v>#N/A</v>
      </c>
      <c r="U87" t="e">
        <f>IF(StandardResults[[#This Row],[Ind/Rel]]="Ind",_xlfn.XLOOKUP(StandardResults[[#This Row],[Code]],Std[Code],Std[AAs]),"-")</f>
        <v>#N/A</v>
      </c>
      <c r="V87" t="e">
        <f>IF(StandardResults[[#This Row],[Ind/Rel]]="Ind",_xlfn.XLOOKUP(StandardResults[[#This Row],[Code]],Std[Code],Std[As]),"-")</f>
        <v>#N/A</v>
      </c>
      <c r="W87" t="e">
        <f>IF(StandardResults[[#This Row],[Ind/Rel]]="Ind",_xlfn.XLOOKUP(StandardResults[[#This Row],[Code]],Std[Code],Std[Bs]),"-")</f>
        <v>#N/A</v>
      </c>
      <c r="X87" t="e">
        <f>IF(StandardResults[[#This Row],[Ind/Rel]]="Ind",_xlfn.XLOOKUP(StandardResults[[#This Row],[Code]],Std[Code],Std[EC]),"-")</f>
        <v>#N/A</v>
      </c>
      <c r="Y87" t="e">
        <f>IF(StandardResults[[#This Row],[Ind/Rel]]="Ind",_xlfn.XLOOKUP(StandardResults[[#This Row],[Code]],Std[Code],Std[Ecs]),"-")</f>
        <v>#N/A</v>
      </c>
      <c r="Z87">
        <f>COUNTIFS(StandardResults[Name],StandardResults[[#This Row],[Name]],StandardResults[Entry
Std],"B")+COUNTIFS(StandardResults[Name],StandardResults[[#This Row],[Name]],StandardResults[Entry
Std],"A")+COUNTIFS(StandardResults[Name],StandardResults[[#This Row],[Name]],StandardResults[Entry
Std],"AA")</f>
        <v>0</v>
      </c>
      <c r="AA87">
        <f>COUNTIFS(StandardResults[Name],StandardResults[[#This Row],[Name]],StandardResults[Entry
Std],"AA")</f>
        <v>0</v>
      </c>
    </row>
    <row r="88" spans="1:27" x14ac:dyDescent="0.25">
      <c r="A88">
        <f>TimeVR[[#This Row],[Club]]</f>
        <v>0</v>
      </c>
      <c r="B88" t="str">
        <f>IF(OR(RIGHT(TimeVR[[#This Row],[Event]],3)="M.R", RIGHT(TimeVR[[#This Row],[Event]],3)="F.R"),"Relay","Ind")</f>
        <v>Ind</v>
      </c>
      <c r="C88">
        <f>TimeVR[[#This Row],[gender]]</f>
        <v>0</v>
      </c>
      <c r="D88">
        <f>TimeVR[[#This Row],[Age]]</f>
        <v>0</v>
      </c>
      <c r="E88">
        <f>TimeVR[[#This Row],[name]]</f>
        <v>0</v>
      </c>
      <c r="F88">
        <f>TimeVR[[#This Row],[Event]]</f>
        <v>0</v>
      </c>
      <c r="G88" t="str">
        <f>IF(OR(StandardResults[[#This Row],[Entry]]="-",TimeVR[[#This Row],[validation]]="Validated"),"Y","N")</f>
        <v>N</v>
      </c>
      <c r="H88">
        <f>IF(OR(LEFT(TimeVR[[#This Row],[Times]],8)="00:00.00", LEFT(TimeVR[[#This Row],[Times]],2)="NT"),"-",TimeVR[[#This Row],[Times]])</f>
        <v>0</v>
      </c>
      <c r="I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 t="str">
        <f>IF(ISBLANK(TimeVR[[#This Row],[Best Time(S)]]),"-",TimeVR[[#This Row],[Best Time(S)]])</f>
        <v>-</v>
      </c>
      <c r="K88" t="str">
        <f>IF(StandardResults[[#This Row],[BT(SC)]]&lt;&gt;"-",IF(StandardResults[[#This Row],[BT(SC)]]&lt;=StandardResults[[#This Row],[AAs]],"AA",IF(StandardResults[[#This Row],[BT(SC)]]&lt;=StandardResults[[#This Row],[As]],"A",IF(StandardResults[[#This Row],[BT(SC)]]&lt;=StandardResults[[#This Row],[Bs]],"B","-"))),"")</f>
        <v/>
      </c>
      <c r="L88" t="str">
        <f>IF(ISBLANK(TimeVR[[#This Row],[Best Time(L)]]),"-",TimeVR[[#This Row],[Best Time(L)]])</f>
        <v>-</v>
      </c>
      <c r="M88" t="str">
        <f>IF(StandardResults[[#This Row],[BT(LC)]]&lt;&gt;"-",IF(StandardResults[[#This Row],[BT(LC)]]&lt;=StandardResults[[#This Row],[AA]],"AA",IF(StandardResults[[#This Row],[BT(LC)]]&lt;=StandardResults[[#This Row],[A]],"A",IF(StandardResults[[#This Row],[BT(LC)]]&lt;=StandardResults[[#This Row],[B]],"B","-"))),"")</f>
        <v/>
      </c>
      <c r="N88" s="14"/>
      <c r="O88" t="str">
        <f>IF(StandardResults[[#This Row],[BT(SC)]]&lt;&gt;"-",IF(StandardResults[[#This Row],[BT(SC)]]&lt;=StandardResults[[#This Row],[Ecs]],"EC","-"),"")</f>
        <v/>
      </c>
      <c r="Q88" t="str">
        <f>IF(StandardResults[[#This Row],[Ind/Rel]]="Ind",LEFT(StandardResults[[#This Row],[Gender]],1)&amp;MIN(MAX(StandardResults[[#This Row],[Age]],11),17)&amp;"-"&amp;StandardResults[[#This Row],[Event]],"")</f>
        <v>011-0</v>
      </c>
      <c r="R88" t="e">
        <f>IF(StandardResults[[#This Row],[Ind/Rel]]="Ind",_xlfn.XLOOKUP(StandardResults[[#This Row],[Code]],Std[Code],Std[AA]),"-")</f>
        <v>#N/A</v>
      </c>
      <c r="S88" t="e">
        <f>IF(StandardResults[[#This Row],[Ind/Rel]]="Ind",_xlfn.XLOOKUP(StandardResults[[#This Row],[Code]],Std[Code],Std[A]),"-")</f>
        <v>#N/A</v>
      </c>
      <c r="T88" t="e">
        <f>IF(StandardResults[[#This Row],[Ind/Rel]]="Ind",_xlfn.XLOOKUP(StandardResults[[#This Row],[Code]],Std[Code],Std[B]),"-")</f>
        <v>#N/A</v>
      </c>
      <c r="U88" t="e">
        <f>IF(StandardResults[[#This Row],[Ind/Rel]]="Ind",_xlfn.XLOOKUP(StandardResults[[#This Row],[Code]],Std[Code],Std[AAs]),"-")</f>
        <v>#N/A</v>
      </c>
      <c r="V88" t="e">
        <f>IF(StandardResults[[#This Row],[Ind/Rel]]="Ind",_xlfn.XLOOKUP(StandardResults[[#This Row],[Code]],Std[Code],Std[As]),"-")</f>
        <v>#N/A</v>
      </c>
      <c r="W88" t="e">
        <f>IF(StandardResults[[#This Row],[Ind/Rel]]="Ind",_xlfn.XLOOKUP(StandardResults[[#This Row],[Code]],Std[Code],Std[Bs]),"-")</f>
        <v>#N/A</v>
      </c>
      <c r="X88" t="e">
        <f>IF(StandardResults[[#This Row],[Ind/Rel]]="Ind",_xlfn.XLOOKUP(StandardResults[[#This Row],[Code]],Std[Code],Std[EC]),"-")</f>
        <v>#N/A</v>
      </c>
      <c r="Y88" t="e">
        <f>IF(StandardResults[[#This Row],[Ind/Rel]]="Ind",_xlfn.XLOOKUP(StandardResults[[#This Row],[Code]],Std[Code],Std[Ecs]),"-")</f>
        <v>#N/A</v>
      </c>
      <c r="Z88">
        <f>COUNTIFS(StandardResults[Name],StandardResults[[#This Row],[Name]],StandardResults[Entry
Std],"B")+COUNTIFS(StandardResults[Name],StandardResults[[#This Row],[Name]],StandardResults[Entry
Std],"A")+COUNTIFS(StandardResults[Name],StandardResults[[#This Row],[Name]],StandardResults[Entry
Std],"AA")</f>
        <v>0</v>
      </c>
      <c r="AA88">
        <f>COUNTIFS(StandardResults[Name],StandardResults[[#This Row],[Name]],StandardResults[Entry
Std],"AA")</f>
        <v>0</v>
      </c>
    </row>
    <row r="89" spans="1:27" x14ac:dyDescent="0.25">
      <c r="A89">
        <f>TimeVR[[#This Row],[Club]]</f>
        <v>0</v>
      </c>
      <c r="B89" t="str">
        <f>IF(OR(RIGHT(TimeVR[[#This Row],[Event]],3)="M.R", RIGHT(TimeVR[[#This Row],[Event]],3)="F.R"),"Relay","Ind")</f>
        <v>Ind</v>
      </c>
      <c r="C89">
        <f>TimeVR[[#This Row],[gender]]</f>
        <v>0</v>
      </c>
      <c r="D89">
        <f>TimeVR[[#This Row],[Age]]</f>
        <v>0</v>
      </c>
      <c r="E89">
        <f>TimeVR[[#This Row],[name]]</f>
        <v>0</v>
      </c>
      <c r="F89">
        <f>TimeVR[[#This Row],[Event]]</f>
        <v>0</v>
      </c>
      <c r="G89" t="str">
        <f>IF(OR(StandardResults[[#This Row],[Entry]]="-",TimeVR[[#This Row],[validation]]="Validated"),"Y","N")</f>
        <v>N</v>
      </c>
      <c r="H89">
        <f>IF(OR(LEFT(TimeVR[[#This Row],[Times]],8)="00:00.00", LEFT(TimeVR[[#This Row],[Times]],2)="NT"),"-",TimeVR[[#This Row],[Times]])</f>
        <v>0</v>
      </c>
      <c r="I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 t="str">
        <f>IF(ISBLANK(TimeVR[[#This Row],[Best Time(S)]]),"-",TimeVR[[#This Row],[Best Time(S)]])</f>
        <v>-</v>
      </c>
      <c r="K89" t="str">
        <f>IF(StandardResults[[#This Row],[BT(SC)]]&lt;&gt;"-",IF(StandardResults[[#This Row],[BT(SC)]]&lt;=StandardResults[[#This Row],[AAs]],"AA",IF(StandardResults[[#This Row],[BT(SC)]]&lt;=StandardResults[[#This Row],[As]],"A",IF(StandardResults[[#This Row],[BT(SC)]]&lt;=StandardResults[[#This Row],[Bs]],"B","-"))),"")</f>
        <v/>
      </c>
      <c r="L89" t="str">
        <f>IF(ISBLANK(TimeVR[[#This Row],[Best Time(L)]]),"-",TimeVR[[#This Row],[Best Time(L)]])</f>
        <v>-</v>
      </c>
      <c r="M89" t="str">
        <f>IF(StandardResults[[#This Row],[BT(LC)]]&lt;&gt;"-",IF(StandardResults[[#This Row],[BT(LC)]]&lt;=StandardResults[[#This Row],[AA]],"AA",IF(StandardResults[[#This Row],[BT(LC)]]&lt;=StandardResults[[#This Row],[A]],"A",IF(StandardResults[[#This Row],[BT(LC)]]&lt;=StandardResults[[#This Row],[B]],"B","-"))),"")</f>
        <v/>
      </c>
      <c r="N89" s="14"/>
      <c r="O89" t="str">
        <f>IF(StandardResults[[#This Row],[BT(SC)]]&lt;&gt;"-",IF(StandardResults[[#This Row],[BT(SC)]]&lt;=StandardResults[[#This Row],[Ecs]],"EC","-"),"")</f>
        <v/>
      </c>
      <c r="Q89" t="str">
        <f>IF(StandardResults[[#This Row],[Ind/Rel]]="Ind",LEFT(StandardResults[[#This Row],[Gender]],1)&amp;MIN(MAX(StandardResults[[#This Row],[Age]],11),17)&amp;"-"&amp;StandardResults[[#This Row],[Event]],"")</f>
        <v>011-0</v>
      </c>
      <c r="R89" t="e">
        <f>IF(StandardResults[[#This Row],[Ind/Rel]]="Ind",_xlfn.XLOOKUP(StandardResults[[#This Row],[Code]],Std[Code],Std[AA]),"-")</f>
        <v>#N/A</v>
      </c>
      <c r="S89" t="e">
        <f>IF(StandardResults[[#This Row],[Ind/Rel]]="Ind",_xlfn.XLOOKUP(StandardResults[[#This Row],[Code]],Std[Code],Std[A]),"-")</f>
        <v>#N/A</v>
      </c>
      <c r="T89" t="e">
        <f>IF(StandardResults[[#This Row],[Ind/Rel]]="Ind",_xlfn.XLOOKUP(StandardResults[[#This Row],[Code]],Std[Code],Std[B]),"-")</f>
        <v>#N/A</v>
      </c>
      <c r="U89" t="e">
        <f>IF(StandardResults[[#This Row],[Ind/Rel]]="Ind",_xlfn.XLOOKUP(StandardResults[[#This Row],[Code]],Std[Code],Std[AAs]),"-")</f>
        <v>#N/A</v>
      </c>
      <c r="V89" t="e">
        <f>IF(StandardResults[[#This Row],[Ind/Rel]]="Ind",_xlfn.XLOOKUP(StandardResults[[#This Row],[Code]],Std[Code],Std[As]),"-")</f>
        <v>#N/A</v>
      </c>
      <c r="W89" t="e">
        <f>IF(StandardResults[[#This Row],[Ind/Rel]]="Ind",_xlfn.XLOOKUP(StandardResults[[#This Row],[Code]],Std[Code],Std[Bs]),"-")</f>
        <v>#N/A</v>
      </c>
      <c r="X89" t="e">
        <f>IF(StandardResults[[#This Row],[Ind/Rel]]="Ind",_xlfn.XLOOKUP(StandardResults[[#This Row],[Code]],Std[Code],Std[EC]),"-")</f>
        <v>#N/A</v>
      </c>
      <c r="Y89" t="e">
        <f>IF(StandardResults[[#This Row],[Ind/Rel]]="Ind",_xlfn.XLOOKUP(StandardResults[[#This Row],[Code]],Std[Code],Std[Ecs]),"-")</f>
        <v>#N/A</v>
      </c>
      <c r="Z89">
        <f>COUNTIFS(StandardResults[Name],StandardResults[[#This Row],[Name]],StandardResults[Entry
Std],"B")+COUNTIFS(StandardResults[Name],StandardResults[[#This Row],[Name]],StandardResults[Entry
Std],"A")+COUNTIFS(StandardResults[Name],StandardResults[[#This Row],[Name]],StandardResults[Entry
Std],"AA")</f>
        <v>0</v>
      </c>
      <c r="AA89">
        <f>COUNTIFS(StandardResults[Name],StandardResults[[#This Row],[Name]],StandardResults[Entry
Std],"AA")</f>
        <v>0</v>
      </c>
    </row>
    <row r="90" spans="1:27" x14ac:dyDescent="0.25">
      <c r="A90">
        <f>TimeVR[[#This Row],[Club]]</f>
        <v>0</v>
      </c>
      <c r="B90" t="str">
        <f>IF(OR(RIGHT(TimeVR[[#This Row],[Event]],3)="M.R", RIGHT(TimeVR[[#This Row],[Event]],3)="F.R"),"Relay","Ind")</f>
        <v>Ind</v>
      </c>
      <c r="C90">
        <f>TimeVR[[#This Row],[gender]]</f>
        <v>0</v>
      </c>
      <c r="D90">
        <f>TimeVR[[#This Row],[Age]]</f>
        <v>0</v>
      </c>
      <c r="E90">
        <f>TimeVR[[#This Row],[name]]</f>
        <v>0</v>
      </c>
      <c r="F90">
        <f>TimeVR[[#This Row],[Event]]</f>
        <v>0</v>
      </c>
      <c r="G90" t="str">
        <f>IF(OR(StandardResults[[#This Row],[Entry]]="-",TimeVR[[#This Row],[validation]]="Validated"),"Y","N")</f>
        <v>N</v>
      </c>
      <c r="H90">
        <f>IF(OR(LEFT(TimeVR[[#This Row],[Times]],8)="00:00.00", LEFT(TimeVR[[#This Row],[Times]],2)="NT"),"-",TimeVR[[#This Row],[Times]])</f>
        <v>0</v>
      </c>
      <c r="I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 t="str">
        <f>IF(ISBLANK(TimeVR[[#This Row],[Best Time(S)]]),"-",TimeVR[[#This Row],[Best Time(S)]])</f>
        <v>-</v>
      </c>
      <c r="K90" t="str">
        <f>IF(StandardResults[[#This Row],[BT(SC)]]&lt;&gt;"-",IF(StandardResults[[#This Row],[BT(SC)]]&lt;=StandardResults[[#This Row],[AAs]],"AA",IF(StandardResults[[#This Row],[BT(SC)]]&lt;=StandardResults[[#This Row],[As]],"A",IF(StandardResults[[#This Row],[BT(SC)]]&lt;=StandardResults[[#This Row],[Bs]],"B","-"))),"")</f>
        <v/>
      </c>
      <c r="L90" t="str">
        <f>IF(ISBLANK(TimeVR[[#This Row],[Best Time(L)]]),"-",TimeVR[[#This Row],[Best Time(L)]])</f>
        <v>-</v>
      </c>
      <c r="M90" t="str">
        <f>IF(StandardResults[[#This Row],[BT(LC)]]&lt;&gt;"-",IF(StandardResults[[#This Row],[BT(LC)]]&lt;=StandardResults[[#This Row],[AA]],"AA",IF(StandardResults[[#This Row],[BT(LC)]]&lt;=StandardResults[[#This Row],[A]],"A",IF(StandardResults[[#This Row],[BT(LC)]]&lt;=StandardResults[[#This Row],[B]],"B","-"))),"")</f>
        <v/>
      </c>
      <c r="N90" s="14"/>
      <c r="O90" t="str">
        <f>IF(StandardResults[[#This Row],[BT(SC)]]&lt;&gt;"-",IF(StandardResults[[#This Row],[BT(SC)]]&lt;=StandardResults[[#This Row],[Ecs]],"EC","-"),"")</f>
        <v/>
      </c>
      <c r="Q90" t="str">
        <f>IF(StandardResults[[#This Row],[Ind/Rel]]="Ind",LEFT(StandardResults[[#This Row],[Gender]],1)&amp;MIN(MAX(StandardResults[[#This Row],[Age]],11),17)&amp;"-"&amp;StandardResults[[#This Row],[Event]],"")</f>
        <v>011-0</v>
      </c>
      <c r="R90" t="e">
        <f>IF(StandardResults[[#This Row],[Ind/Rel]]="Ind",_xlfn.XLOOKUP(StandardResults[[#This Row],[Code]],Std[Code],Std[AA]),"-")</f>
        <v>#N/A</v>
      </c>
      <c r="S90" t="e">
        <f>IF(StandardResults[[#This Row],[Ind/Rel]]="Ind",_xlfn.XLOOKUP(StandardResults[[#This Row],[Code]],Std[Code],Std[A]),"-")</f>
        <v>#N/A</v>
      </c>
      <c r="T90" t="e">
        <f>IF(StandardResults[[#This Row],[Ind/Rel]]="Ind",_xlfn.XLOOKUP(StandardResults[[#This Row],[Code]],Std[Code],Std[B]),"-")</f>
        <v>#N/A</v>
      </c>
      <c r="U90" t="e">
        <f>IF(StandardResults[[#This Row],[Ind/Rel]]="Ind",_xlfn.XLOOKUP(StandardResults[[#This Row],[Code]],Std[Code],Std[AAs]),"-")</f>
        <v>#N/A</v>
      </c>
      <c r="V90" t="e">
        <f>IF(StandardResults[[#This Row],[Ind/Rel]]="Ind",_xlfn.XLOOKUP(StandardResults[[#This Row],[Code]],Std[Code],Std[As]),"-")</f>
        <v>#N/A</v>
      </c>
      <c r="W90" t="e">
        <f>IF(StandardResults[[#This Row],[Ind/Rel]]="Ind",_xlfn.XLOOKUP(StandardResults[[#This Row],[Code]],Std[Code],Std[Bs]),"-")</f>
        <v>#N/A</v>
      </c>
      <c r="X90" t="e">
        <f>IF(StandardResults[[#This Row],[Ind/Rel]]="Ind",_xlfn.XLOOKUP(StandardResults[[#This Row],[Code]],Std[Code],Std[EC]),"-")</f>
        <v>#N/A</v>
      </c>
      <c r="Y90" t="e">
        <f>IF(StandardResults[[#This Row],[Ind/Rel]]="Ind",_xlfn.XLOOKUP(StandardResults[[#This Row],[Code]],Std[Code],Std[Ecs]),"-")</f>
        <v>#N/A</v>
      </c>
      <c r="Z90">
        <f>COUNTIFS(StandardResults[Name],StandardResults[[#This Row],[Name]],StandardResults[Entry
Std],"B")+COUNTIFS(StandardResults[Name],StandardResults[[#This Row],[Name]],StandardResults[Entry
Std],"A")+COUNTIFS(StandardResults[Name],StandardResults[[#This Row],[Name]],StandardResults[Entry
Std],"AA")</f>
        <v>0</v>
      </c>
      <c r="AA90">
        <f>COUNTIFS(StandardResults[Name],StandardResults[[#This Row],[Name]],StandardResults[Entry
Std],"AA")</f>
        <v>0</v>
      </c>
    </row>
    <row r="91" spans="1:27" x14ac:dyDescent="0.25">
      <c r="A91">
        <f>TimeVR[[#This Row],[Club]]</f>
        <v>0</v>
      </c>
      <c r="B91" t="str">
        <f>IF(OR(RIGHT(TimeVR[[#This Row],[Event]],3)="M.R", RIGHT(TimeVR[[#This Row],[Event]],3)="F.R"),"Relay","Ind")</f>
        <v>Ind</v>
      </c>
      <c r="C91">
        <f>TimeVR[[#This Row],[gender]]</f>
        <v>0</v>
      </c>
      <c r="D91">
        <f>TimeVR[[#This Row],[Age]]</f>
        <v>0</v>
      </c>
      <c r="E91">
        <f>TimeVR[[#This Row],[name]]</f>
        <v>0</v>
      </c>
      <c r="F91">
        <f>TimeVR[[#This Row],[Event]]</f>
        <v>0</v>
      </c>
      <c r="G91" t="str">
        <f>IF(OR(StandardResults[[#This Row],[Entry]]="-",TimeVR[[#This Row],[validation]]="Validated"),"Y","N")</f>
        <v>N</v>
      </c>
      <c r="H91">
        <f>IF(OR(LEFT(TimeVR[[#This Row],[Times]],8)="00:00.00", LEFT(TimeVR[[#This Row],[Times]],2)="NT"),"-",TimeVR[[#This Row],[Times]])</f>
        <v>0</v>
      </c>
      <c r="I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 t="str">
        <f>IF(ISBLANK(TimeVR[[#This Row],[Best Time(S)]]),"-",TimeVR[[#This Row],[Best Time(S)]])</f>
        <v>-</v>
      </c>
      <c r="K91" t="str">
        <f>IF(StandardResults[[#This Row],[BT(SC)]]&lt;&gt;"-",IF(StandardResults[[#This Row],[BT(SC)]]&lt;=StandardResults[[#This Row],[AAs]],"AA",IF(StandardResults[[#This Row],[BT(SC)]]&lt;=StandardResults[[#This Row],[As]],"A",IF(StandardResults[[#This Row],[BT(SC)]]&lt;=StandardResults[[#This Row],[Bs]],"B","-"))),"")</f>
        <v/>
      </c>
      <c r="L91" t="str">
        <f>IF(ISBLANK(TimeVR[[#This Row],[Best Time(L)]]),"-",TimeVR[[#This Row],[Best Time(L)]])</f>
        <v>-</v>
      </c>
      <c r="M91" t="str">
        <f>IF(StandardResults[[#This Row],[BT(LC)]]&lt;&gt;"-",IF(StandardResults[[#This Row],[BT(LC)]]&lt;=StandardResults[[#This Row],[AA]],"AA",IF(StandardResults[[#This Row],[BT(LC)]]&lt;=StandardResults[[#This Row],[A]],"A",IF(StandardResults[[#This Row],[BT(LC)]]&lt;=StandardResults[[#This Row],[B]],"B","-"))),"")</f>
        <v/>
      </c>
      <c r="N91" s="14"/>
      <c r="O91" t="str">
        <f>IF(StandardResults[[#This Row],[BT(SC)]]&lt;&gt;"-",IF(StandardResults[[#This Row],[BT(SC)]]&lt;=StandardResults[[#This Row],[Ecs]],"EC","-"),"")</f>
        <v/>
      </c>
      <c r="Q91" t="str">
        <f>IF(StandardResults[[#This Row],[Ind/Rel]]="Ind",LEFT(StandardResults[[#This Row],[Gender]],1)&amp;MIN(MAX(StandardResults[[#This Row],[Age]],11),17)&amp;"-"&amp;StandardResults[[#This Row],[Event]],"")</f>
        <v>011-0</v>
      </c>
      <c r="R91" t="e">
        <f>IF(StandardResults[[#This Row],[Ind/Rel]]="Ind",_xlfn.XLOOKUP(StandardResults[[#This Row],[Code]],Std[Code],Std[AA]),"-")</f>
        <v>#N/A</v>
      </c>
      <c r="S91" t="e">
        <f>IF(StandardResults[[#This Row],[Ind/Rel]]="Ind",_xlfn.XLOOKUP(StandardResults[[#This Row],[Code]],Std[Code],Std[A]),"-")</f>
        <v>#N/A</v>
      </c>
      <c r="T91" t="e">
        <f>IF(StandardResults[[#This Row],[Ind/Rel]]="Ind",_xlfn.XLOOKUP(StandardResults[[#This Row],[Code]],Std[Code],Std[B]),"-")</f>
        <v>#N/A</v>
      </c>
      <c r="U91" t="e">
        <f>IF(StandardResults[[#This Row],[Ind/Rel]]="Ind",_xlfn.XLOOKUP(StandardResults[[#This Row],[Code]],Std[Code],Std[AAs]),"-")</f>
        <v>#N/A</v>
      </c>
      <c r="V91" t="e">
        <f>IF(StandardResults[[#This Row],[Ind/Rel]]="Ind",_xlfn.XLOOKUP(StandardResults[[#This Row],[Code]],Std[Code],Std[As]),"-")</f>
        <v>#N/A</v>
      </c>
      <c r="W91" t="e">
        <f>IF(StandardResults[[#This Row],[Ind/Rel]]="Ind",_xlfn.XLOOKUP(StandardResults[[#This Row],[Code]],Std[Code],Std[Bs]),"-")</f>
        <v>#N/A</v>
      </c>
      <c r="X91" t="e">
        <f>IF(StandardResults[[#This Row],[Ind/Rel]]="Ind",_xlfn.XLOOKUP(StandardResults[[#This Row],[Code]],Std[Code],Std[EC]),"-")</f>
        <v>#N/A</v>
      </c>
      <c r="Y91" t="e">
        <f>IF(StandardResults[[#This Row],[Ind/Rel]]="Ind",_xlfn.XLOOKUP(StandardResults[[#This Row],[Code]],Std[Code],Std[Ecs]),"-")</f>
        <v>#N/A</v>
      </c>
      <c r="Z91">
        <f>COUNTIFS(StandardResults[Name],StandardResults[[#This Row],[Name]],StandardResults[Entry
Std],"B")+COUNTIFS(StandardResults[Name],StandardResults[[#This Row],[Name]],StandardResults[Entry
Std],"A")+COUNTIFS(StandardResults[Name],StandardResults[[#This Row],[Name]],StandardResults[Entry
Std],"AA")</f>
        <v>0</v>
      </c>
      <c r="AA91">
        <f>COUNTIFS(StandardResults[Name],StandardResults[[#This Row],[Name]],StandardResults[Entry
Std],"AA")</f>
        <v>0</v>
      </c>
    </row>
    <row r="92" spans="1:27" x14ac:dyDescent="0.25">
      <c r="A92">
        <f>TimeVR[[#This Row],[Club]]</f>
        <v>0</v>
      </c>
      <c r="B92" t="str">
        <f>IF(OR(RIGHT(TimeVR[[#This Row],[Event]],3)="M.R", RIGHT(TimeVR[[#This Row],[Event]],3)="F.R"),"Relay","Ind")</f>
        <v>Ind</v>
      </c>
      <c r="C92">
        <f>TimeVR[[#This Row],[gender]]</f>
        <v>0</v>
      </c>
      <c r="D92">
        <f>TimeVR[[#This Row],[Age]]</f>
        <v>0</v>
      </c>
      <c r="E92">
        <f>TimeVR[[#This Row],[name]]</f>
        <v>0</v>
      </c>
      <c r="F92">
        <f>TimeVR[[#This Row],[Event]]</f>
        <v>0</v>
      </c>
      <c r="G92" t="str">
        <f>IF(OR(StandardResults[[#This Row],[Entry]]="-",TimeVR[[#This Row],[validation]]="Validated"),"Y","N")</f>
        <v>N</v>
      </c>
      <c r="H92">
        <f>IF(OR(LEFT(TimeVR[[#This Row],[Times]],8)="00:00.00", LEFT(TimeVR[[#This Row],[Times]],2)="NT"),"-",TimeVR[[#This Row],[Times]])</f>
        <v>0</v>
      </c>
      <c r="I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 t="str">
        <f>IF(ISBLANK(TimeVR[[#This Row],[Best Time(S)]]),"-",TimeVR[[#This Row],[Best Time(S)]])</f>
        <v>-</v>
      </c>
      <c r="K92" t="str">
        <f>IF(StandardResults[[#This Row],[BT(SC)]]&lt;&gt;"-",IF(StandardResults[[#This Row],[BT(SC)]]&lt;=StandardResults[[#This Row],[AAs]],"AA",IF(StandardResults[[#This Row],[BT(SC)]]&lt;=StandardResults[[#This Row],[As]],"A",IF(StandardResults[[#This Row],[BT(SC)]]&lt;=StandardResults[[#This Row],[Bs]],"B","-"))),"")</f>
        <v/>
      </c>
      <c r="L92" t="str">
        <f>IF(ISBLANK(TimeVR[[#This Row],[Best Time(L)]]),"-",TimeVR[[#This Row],[Best Time(L)]])</f>
        <v>-</v>
      </c>
      <c r="M92" t="str">
        <f>IF(StandardResults[[#This Row],[BT(LC)]]&lt;&gt;"-",IF(StandardResults[[#This Row],[BT(LC)]]&lt;=StandardResults[[#This Row],[AA]],"AA",IF(StandardResults[[#This Row],[BT(LC)]]&lt;=StandardResults[[#This Row],[A]],"A",IF(StandardResults[[#This Row],[BT(LC)]]&lt;=StandardResults[[#This Row],[B]],"B","-"))),"")</f>
        <v/>
      </c>
      <c r="N92" s="14"/>
      <c r="O92" t="str">
        <f>IF(StandardResults[[#This Row],[BT(SC)]]&lt;&gt;"-",IF(StandardResults[[#This Row],[BT(SC)]]&lt;=StandardResults[[#This Row],[Ecs]],"EC","-"),"")</f>
        <v/>
      </c>
      <c r="Q92" t="str">
        <f>IF(StandardResults[[#This Row],[Ind/Rel]]="Ind",LEFT(StandardResults[[#This Row],[Gender]],1)&amp;MIN(MAX(StandardResults[[#This Row],[Age]],11),17)&amp;"-"&amp;StandardResults[[#This Row],[Event]],"")</f>
        <v>011-0</v>
      </c>
      <c r="R92" t="e">
        <f>IF(StandardResults[[#This Row],[Ind/Rel]]="Ind",_xlfn.XLOOKUP(StandardResults[[#This Row],[Code]],Std[Code],Std[AA]),"-")</f>
        <v>#N/A</v>
      </c>
      <c r="S92" t="e">
        <f>IF(StandardResults[[#This Row],[Ind/Rel]]="Ind",_xlfn.XLOOKUP(StandardResults[[#This Row],[Code]],Std[Code],Std[A]),"-")</f>
        <v>#N/A</v>
      </c>
      <c r="T92" t="e">
        <f>IF(StandardResults[[#This Row],[Ind/Rel]]="Ind",_xlfn.XLOOKUP(StandardResults[[#This Row],[Code]],Std[Code],Std[B]),"-")</f>
        <v>#N/A</v>
      </c>
      <c r="U92" t="e">
        <f>IF(StandardResults[[#This Row],[Ind/Rel]]="Ind",_xlfn.XLOOKUP(StandardResults[[#This Row],[Code]],Std[Code],Std[AAs]),"-")</f>
        <v>#N/A</v>
      </c>
      <c r="V92" t="e">
        <f>IF(StandardResults[[#This Row],[Ind/Rel]]="Ind",_xlfn.XLOOKUP(StandardResults[[#This Row],[Code]],Std[Code],Std[As]),"-")</f>
        <v>#N/A</v>
      </c>
      <c r="W92" t="e">
        <f>IF(StandardResults[[#This Row],[Ind/Rel]]="Ind",_xlfn.XLOOKUP(StandardResults[[#This Row],[Code]],Std[Code],Std[Bs]),"-")</f>
        <v>#N/A</v>
      </c>
      <c r="X92" t="e">
        <f>IF(StandardResults[[#This Row],[Ind/Rel]]="Ind",_xlfn.XLOOKUP(StandardResults[[#This Row],[Code]],Std[Code],Std[EC]),"-")</f>
        <v>#N/A</v>
      </c>
      <c r="Y92" t="e">
        <f>IF(StandardResults[[#This Row],[Ind/Rel]]="Ind",_xlfn.XLOOKUP(StandardResults[[#This Row],[Code]],Std[Code],Std[Ecs]),"-")</f>
        <v>#N/A</v>
      </c>
      <c r="Z92">
        <f>COUNTIFS(StandardResults[Name],StandardResults[[#This Row],[Name]],StandardResults[Entry
Std],"B")+COUNTIFS(StandardResults[Name],StandardResults[[#This Row],[Name]],StandardResults[Entry
Std],"A")+COUNTIFS(StandardResults[Name],StandardResults[[#This Row],[Name]],StandardResults[Entry
Std],"AA")</f>
        <v>0</v>
      </c>
      <c r="AA92">
        <f>COUNTIFS(StandardResults[Name],StandardResults[[#This Row],[Name]],StandardResults[Entry
Std],"AA")</f>
        <v>0</v>
      </c>
    </row>
    <row r="93" spans="1:27" x14ac:dyDescent="0.25">
      <c r="A93">
        <f>TimeVR[[#This Row],[Club]]</f>
        <v>0</v>
      </c>
      <c r="B93" t="str">
        <f>IF(OR(RIGHT(TimeVR[[#This Row],[Event]],3)="M.R", RIGHT(TimeVR[[#This Row],[Event]],3)="F.R"),"Relay","Ind")</f>
        <v>Ind</v>
      </c>
      <c r="C93">
        <f>TimeVR[[#This Row],[gender]]</f>
        <v>0</v>
      </c>
      <c r="D93">
        <f>TimeVR[[#This Row],[Age]]</f>
        <v>0</v>
      </c>
      <c r="E93">
        <f>TimeVR[[#This Row],[name]]</f>
        <v>0</v>
      </c>
      <c r="F93">
        <f>TimeVR[[#This Row],[Event]]</f>
        <v>0</v>
      </c>
      <c r="G93" t="str">
        <f>IF(OR(StandardResults[[#This Row],[Entry]]="-",TimeVR[[#This Row],[validation]]="Validated"),"Y","N")</f>
        <v>N</v>
      </c>
      <c r="H93">
        <f>IF(OR(LEFT(TimeVR[[#This Row],[Times]],8)="00:00.00", LEFT(TimeVR[[#This Row],[Times]],2)="NT"),"-",TimeVR[[#This Row],[Times]])</f>
        <v>0</v>
      </c>
      <c r="I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 t="str">
        <f>IF(ISBLANK(TimeVR[[#This Row],[Best Time(S)]]),"-",TimeVR[[#This Row],[Best Time(S)]])</f>
        <v>-</v>
      </c>
      <c r="K93" t="str">
        <f>IF(StandardResults[[#This Row],[BT(SC)]]&lt;&gt;"-",IF(StandardResults[[#This Row],[BT(SC)]]&lt;=StandardResults[[#This Row],[AAs]],"AA",IF(StandardResults[[#This Row],[BT(SC)]]&lt;=StandardResults[[#This Row],[As]],"A",IF(StandardResults[[#This Row],[BT(SC)]]&lt;=StandardResults[[#This Row],[Bs]],"B","-"))),"")</f>
        <v/>
      </c>
      <c r="L93" t="str">
        <f>IF(ISBLANK(TimeVR[[#This Row],[Best Time(L)]]),"-",TimeVR[[#This Row],[Best Time(L)]])</f>
        <v>-</v>
      </c>
      <c r="M93" t="str">
        <f>IF(StandardResults[[#This Row],[BT(LC)]]&lt;&gt;"-",IF(StandardResults[[#This Row],[BT(LC)]]&lt;=StandardResults[[#This Row],[AA]],"AA",IF(StandardResults[[#This Row],[BT(LC)]]&lt;=StandardResults[[#This Row],[A]],"A",IF(StandardResults[[#This Row],[BT(LC)]]&lt;=StandardResults[[#This Row],[B]],"B","-"))),"")</f>
        <v/>
      </c>
      <c r="N93" s="14"/>
      <c r="O93" t="str">
        <f>IF(StandardResults[[#This Row],[BT(SC)]]&lt;&gt;"-",IF(StandardResults[[#This Row],[BT(SC)]]&lt;=StandardResults[[#This Row],[Ecs]],"EC","-"),"")</f>
        <v/>
      </c>
      <c r="Q93" t="str">
        <f>IF(StandardResults[[#This Row],[Ind/Rel]]="Ind",LEFT(StandardResults[[#This Row],[Gender]],1)&amp;MIN(MAX(StandardResults[[#This Row],[Age]],11),17)&amp;"-"&amp;StandardResults[[#This Row],[Event]],"")</f>
        <v>011-0</v>
      </c>
      <c r="R93" t="e">
        <f>IF(StandardResults[[#This Row],[Ind/Rel]]="Ind",_xlfn.XLOOKUP(StandardResults[[#This Row],[Code]],Std[Code],Std[AA]),"-")</f>
        <v>#N/A</v>
      </c>
      <c r="S93" t="e">
        <f>IF(StandardResults[[#This Row],[Ind/Rel]]="Ind",_xlfn.XLOOKUP(StandardResults[[#This Row],[Code]],Std[Code],Std[A]),"-")</f>
        <v>#N/A</v>
      </c>
      <c r="T93" t="e">
        <f>IF(StandardResults[[#This Row],[Ind/Rel]]="Ind",_xlfn.XLOOKUP(StandardResults[[#This Row],[Code]],Std[Code],Std[B]),"-")</f>
        <v>#N/A</v>
      </c>
      <c r="U93" t="e">
        <f>IF(StandardResults[[#This Row],[Ind/Rel]]="Ind",_xlfn.XLOOKUP(StandardResults[[#This Row],[Code]],Std[Code],Std[AAs]),"-")</f>
        <v>#N/A</v>
      </c>
      <c r="V93" t="e">
        <f>IF(StandardResults[[#This Row],[Ind/Rel]]="Ind",_xlfn.XLOOKUP(StandardResults[[#This Row],[Code]],Std[Code],Std[As]),"-")</f>
        <v>#N/A</v>
      </c>
      <c r="W93" t="e">
        <f>IF(StandardResults[[#This Row],[Ind/Rel]]="Ind",_xlfn.XLOOKUP(StandardResults[[#This Row],[Code]],Std[Code],Std[Bs]),"-")</f>
        <v>#N/A</v>
      </c>
      <c r="X93" t="e">
        <f>IF(StandardResults[[#This Row],[Ind/Rel]]="Ind",_xlfn.XLOOKUP(StandardResults[[#This Row],[Code]],Std[Code],Std[EC]),"-")</f>
        <v>#N/A</v>
      </c>
      <c r="Y93" t="e">
        <f>IF(StandardResults[[#This Row],[Ind/Rel]]="Ind",_xlfn.XLOOKUP(StandardResults[[#This Row],[Code]],Std[Code],Std[Ecs]),"-")</f>
        <v>#N/A</v>
      </c>
      <c r="Z93">
        <f>COUNTIFS(StandardResults[Name],StandardResults[[#This Row],[Name]],StandardResults[Entry
Std],"B")+COUNTIFS(StandardResults[Name],StandardResults[[#This Row],[Name]],StandardResults[Entry
Std],"A")+COUNTIFS(StandardResults[Name],StandardResults[[#This Row],[Name]],StandardResults[Entry
Std],"AA")</f>
        <v>0</v>
      </c>
      <c r="AA93">
        <f>COUNTIFS(StandardResults[Name],StandardResults[[#This Row],[Name]],StandardResults[Entry
Std],"AA")</f>
        <v>0</v>
      </c>
    </row>
    <row r="94" spans="1:27" x14ac:dyDescent="0.25">
      <c r="A94">
        <f>TimeVR[[#This Row],[Club]]</f>
        <v>0</v>
      </c>
      <c r="B94" t="str">
        <f>IF(OR(RIGHT(TimeVR[[#This Row],[Event]],3)="M.R", RIGHT(TimeVR[[#This Row],[Event]],3)="F.R"),"Relay","Ind")</f>
        <v>Ind</v>
      </c>
      <c r="C94">
        <f>TimeVR[[#This Row],[gender]]</f>
        <v>0</v>
      </c>
      <c r="D94">
        <f>TimeVR[[#This Row],[Age]]</f>
        <v>0</v>
      </c>
      <c r="E94">
        <f>TimeVR[[#This Row],[name]]</f>
        <v>0</v>
      </c>
      <c r="F94">
        <f>TimeVR[[#This Row],[Event]]</f>
        <v>0</v>
      </c>
      <c r="G94" t="str">
        <f>IF(OR(StandardResults[[#This Row],[Entry]]="-",TimeVR[[#This Row],[validation]]="Validated"),"Y","N")</f>
        <v>N</v>
      </c>
      <c r="H94">
        <f>IF(OR(LEFT(TimeVR[[#This Row],[Times]],8)="00:00.00", LEFT(TimeVR[[#This Row],[Times]],2)="NT"),"-",TimeVR[[#This Row],[Times]])</f>
        <v>0</v>
      </c>
      <c r="I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 t="str">
        <f>IF(ISBLANK(TimeVR[[#This Row],[Best Time(S)]]),"-",TimeVR[[#This Row],[Best Time(S)]])</f>
        <v>-</v>
      </c>
      <c r="K94" t="str">
        <f>IF(StandardResults[[#This Row],[BT(SC)]]&lt;&gt;"-",IF(StandardResults[[#This Row],[BT(SC)]]&lt;=StandardResults[[#This Row],[AAs]],"AA",IF(StandardResults[[#This Row],[BT(SC)]]&lt;=StandardResults[[#This Row],[As]],"A",IF(StandardResults[[#This Row],[BT(SC)]]&lt;=StandardResults[[#This Row],[Bs]],"B","-"))),"")</f>
        <v/>
      </c>
      <c r="L94" t="str">
        <f>IF(ISBLANK(TimeVR[[#This Row],[Best Time(L)]]),"-",TimeVR[[#This Row],[Best Time(L)]])</f>
        <v>-</v>
      </c>
      <c r="M94" t="str">
        <f>IF(StandardResults[[#This Row],[BT(LC)]]&lt;&gt;"-",IF(StandardResults[[#This Row],[BT(LC)]]&lt;=StandardResults[[#This Row],[AA]],"AA",IF(StandardResults[[#This Row],[BT(LC)]]&lt;=StandardResults[[#This Row],[A]],"A",IF(StandardResults[[#This Row],[BT(LC)]]&lt;=StandardResults[[#This Row],[B]],"B","-"))),"")</f>
        <v/>
      </c>
      <c r="N94" s="14"/>
      <c r="O94" t="str">
        <f>IF(StandardResults[[#This Row],[BT(SC)]]&lt;&gt;"-",IF(StandardResults[[#This Row],[BT(SC)]]&lt;=StandardResults[[#This Row],[Ecs]],"EC","-"),"")</f>
        <v/>
      </c>
      <c r="Q94" t="str">
        <f>IF(StandardResults[[#This Row],[Ind/Rel]]="Ind",LEFT(StandardResults[[#This Row],[Gender]],1)&amp;MIN(MAX(StandardResults[[#This Row],[Age]],11),17)&amp;"-"&amp;StandardResults[[#This Row],[Event]],"")</f>
        <v>011-0</v>
      </c>
      <c r="R94" t="e">
        <f>IF(StandardResults[[#This Row],[Ind/Rel]]="Ind",_xlfn.XLOOKUP(StandardResults[[#This Row],[Code]],Std[Code],Std[AA]),"-")</f>
        <v>#N/A</v>
      </c>
      <c r="S94" t="e">
        <f>IF(StandardResults[[#This Row],[Ind/Rel]]="Ind",_xlfn.XLOOKUP(StandardResults[[#This Row],[Code]],Std[Code],Std[A]),"-")</f>
        <v>#N/A</v>
      </c>
      <c r="T94" t="e">
        <f>IF(StandardResults[[#This Row],[Ind/Rel]]="Ind",_xlfn.XLOOKUP(StandardResults[[#This Row],[Code]],Std[Code],Std[B]),"-")</f>
        <v>#N/A</v>
      </c>
      <c r="U94" t="e">
        <f>IF(StandardResults[[#This Row],[Ind/Rel]]="Ind",_xlfn.XLOOKUP(StandardResults[[#This Row],[Code]],Std[Code],Std[AAs]),"-")</f>
        <v>#N/A</v>
      </c>
      <c r="V94" t="e">
        <f>IF(StandardResults[[#This Row],[Ind/Rel]]="Ind",_xlfn.XLOOKUP(StandardResults[[#This Row],[Code]],Std[Code],Std[As]),"-")</f>
        <v>#N/A</v>
      </c>
      <c r="W94" t="e">
        <f>IF(StandardResults[[#This Row],[Ind/Rel]]="Ind",_xlfn.XLOOKUP(StandardResults[[#This Row],[Code]],Std[Code],Std[Bs]),"-")</f>
        <v>#N/A</v>
      </c>
      <c r="X94" t="e">
        <f>IF(StandardResults[[#This Row],[Ind/Rel]]="Ind",_xlfn.XLOOKUP(StandardResults[[#This Row],[Code]],Std[Code],Std[EC]),"-")</f>
        <v>#N/A</v>
      </c>
      <c r="Y94" t="e">
        <f>IF(StandardResults[[#This Row],[Ind/Rel]]="Ind",_xlfn.XLOOKUP(StandardResults[[#This Row],[Code]],Std[Code],Std[Ecs]),"-")</f>
        <v>#N/A</v>
      </c>
      <c r="Z94">
        <f>COUNTIFS(StandardResults[Name],StandardResults[[#This Row],[Name]],StandardResults[Entry
Std],"B")+COUNTIFS(StandardResults[Name],StandardResults[[#This Row],[Name]],StandardResults[Entry
Std],"A")+COUNTIFS(StandardResults[Name],StandardResults[[#This Row],[Name]],StandardResults[Entry
Std],"AA")</f>
        <v>0</v>
      </c>
      <c r="AA94">
        <f>COUNTIFS(StandardResults[Name],StandardResults[[#This Row],[Name]],StandardResults[Entry
Std],"AA")</f>
        <v>0</v>
      </c>
    </row>
    <row r="95" spans="1:27" x14ac:dyDescent="0.25">
      <c r="A95">
        <f>TimeVR[[#This Row],[Club]]</f>
        <v>0</v>
      </c>
      <c r="B95" t="str">
        <f>IF(OR(RIGHT(TimeVR[[#This Row],[Event]],3)="M.R", RIGHT(TimeVR[[#This Row],[Event]],3)="F.R"),"Relay","Ind")</f>
        <v>Ind</v>
      </c>
      <c r="C95">
        <f>TimeVR[[#This Row],[gender]]</f>
        <v>0</v>
      </c>
      <c r="D95">
        <f>TimeVR[[#This Row],[Age]]</f>
        <v>0</v>
      </c>
      <c r="E95">
        <f>TimeVR[[#This Row],[name]]</f>
        <v>0</v>
      </c>
      <c r="F95">
        <f>TimeVR[[#This Row],[Event]]</f>
        <v>0</v>
      </c>
      <c r="G95" t="str">
        <f>IF(OR(StandardResults[[#This Row],[Entry]]="-",TimeVR[[#This Row],[validation]]="Validated"),"Y","N")</f>
        <v>N</v>
      </c>
      <c r="H95">
        <f>IF(OR(LEFT(TimeVR[[#This Row],[Times]],8)="00:00.00", LEFT(TimeVR[[#This Row],[Times]],2)="NT"),"-",TimeVR[[#This Row],[Times]])</f>
        <v>0</v>
      </c>
      <c r="I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 t="str">
        <f>IF(ISBLANK(TimeVR[[#This Row],[Best Time(S)]]),"-",TimeVR[[#This Row],[Best Time(S)]])</f>
        <v>-</v>
      </c>
      <c r="K95" t="str">
        <f>IF(StandardResults[[#This Row],[BT(SC)]]&lt;&gt;"-",IF(StandardResults[[#This Row],[BT(SC)]]&lt;=StandardResults[[#This Row],[AAs]],"AA",IF(StandardResults[[#This Row],[BT(SC)]]&lt;=StandardResults[[#This Row],[As]],"A",IF(StandardResults[[#This Row],[BT(SC)]]&lt;=StandardResults[[#This Row],[Bs]],"B","-"))),"")</f>
        <v/>
      </c>
      <c r="L95" t="str">
        <f>IF(ISBLANK(TimeVR[[#This Row],[Best Time(L)]]),"-",TimeVR[[#This Row],[Best Time(L)]])</f>
        <v>-</v>
      </c>
      <c r="M95" t="str">
        <f>IF(StandardResults[[#This Row],[BT(LC)]]&lt;&gt;"-",IF(StandardResults[[#This Row],[BT(LC)]]&lt;=StandardResults[[#This Row],[AA]],"AA",IF(StandardResults[[#This Row],[BT(LC)]]&lt;=StandardResults[[#This Row],[A]],"A",IF(StandardResults[[#This Row],[BT(LC)]]&lt;=StandardResults[[#This Row],[B]],"B","-"))),"")</f>
        <v/>
      </c>
      <c r="N95" s="14"/>
      <c r="O95" t="str">
        <f>IF(StandardResults[[#This Row],[BT(SC)]]&lt;&gt;"-",IF(StandardResults[[#This Row],[BT(SC)]]&lt;=StandardResults[[#This Row],[Ecs]],"EC","-"),"")</f>
        <v/>
      </c>
      <c r="Q95" t="str">
        <f>IF(StandardResults[[#This Row],[Ind/Rel]]="Ind",LEFT(StandardResults[[#This Row],[Gender]],1)&amp;MIN(MAX(StandardResults[[#This Row],[Age]],11),17)&amp;"-"&amp;StandardResults[[#This Row],[Event]],"")</f>
        <v>011-0</v>
      </c>
      <c r="R95" t="e">
        <f>IF(StandardResults[[#This Row],[Ind/Rel]]="Ind",_xlfn.XLOOKUP(StandardResults[[#This Row],[Code]],Std[Code],Std[AA]),"-")</f>
        <v>#N/A</v>
      </c>
      <c r="S95" t="e">
        <f>IF(StandardResults[[#This Row],[Ind/Rel]]="Ind",_xlfn.XLOOKUP(StandardResults[[#This Row],[Code]],Std[Code],Std[A]),"-")</f>
        <v>#N/A</v>
      </c>
      <c r="T95" t="e">
        <f>IF(StandardResults[[#This Row],[Ind/Rel]]="Ind",_xlfn.XLOOKUP(StandardResults[[#This Row],[Code]],Std[Code],Std[B]),"-")</f>
        <v>#N/A</v>
      </c>
      <c r="U95" t="e">
        <f>IF(StandardResults[[#This Row],[Ind/Rel]]="Ind",_xlfn.XLOOKUP(StandardResults[[#This Row],[Code]],Std[Code],Std[AAs]),"-")</f>
        <v>#N/A</v>
      </c>
      <c r="V95" t="e">
        <f>IF(StandardResults[[#This Row],[Ind/Rel]]="Ind",_xlfn.XLOOKUP(StandardResults[[#This Row],[Code]],Std[Code],Std[As]),"-")</f>
        <v>#N/A</v>
      </c>
      <c r="W95" t="e">
        <f>IF(StandardResults[[#This Row],[Ind/Rel]]="Ind",_xlfn.XLOOKUP(StandardResults[[#This Row],[Code]],Std[Code],Std[Bs]),"-")</f>
        <v>#N/A</v>
      </c>
      <c r="X95" t="e">
        <f>IF(StandardResults[[#This Row],[Ind/Rel]]="Ind",_xlfn.XLOOKUP(StandardResults[[#This Row],[Code]],Std[Code],Std[EC]),"-")</f>
        <v>#N/A</v>
      </c>
      <c r="Y95" t="e">
        <f>IF(StandardResults[[#This Row],[Ind/Rel]]="Ind",_xlfn.XLOOKUP(StandardResults[[#This Row],[Code]],Std[Code],Std[Ecs]),"-")</f>
        <v>#N/A</v>
      </c>
      <c r="Z95">
        <f>COUNTIFS(StandardResults[Name],StandardResults[[#This Row],[Name]],StandardResults[Entry
Std],"B")+COUNTIFS(StandardResults[Name],StandardResults[[#This Row],[Name]],StandardResults[Entry
Std],"A")+COUNTIFS(StandardResults[Name],StandardResults[[#This Row],[Name]],StandardResults[Entry
Std],"AA")</f>
        <v>0</v>
      </c>
      <c r="AA95">
        <f>COUNTIFS(StandardResults[Name],StandardResults[[#This Row],[Name]],StandardResults[Entry
Std],"AA")</f>
        <v>0</v>
      </c>
    </row>
    <row r="96" spans="1:27" x14ac:dyDescent="0.25">
      <c r="A96">
        <f>TimeVR[[#This Row],[Club]]</f>
        <v>0</v>
      </c>
      <c r="B96" t="str">
        <f>IF(OR(RIGHT(TimeVR[[#This Row],[Event]],3)="M.R", RIGHT(TimeVR[[#This Row],[Event]],3)="F.R"),"Relay","Ind")</f>
        <v>Ind</v>
      </c>
      <c r="C96">
        <f>TimeVR[[#This Row],[gender]]</f>
        <v>0</v>
      </c>
      <c r="D96">
        <f>TimeVR[[#This Row],[Age]]</f>
        <v>0</v>
      </c>
      <c r="E96">
        <f>TimeVR[[#This Row],[name]]</f>
        <v>0</v>
      </c>
      <c r="F96">
        <f>TimeVR[[#This Row],[Event]]</f>
        <v>0</v>
      </c>
      <c r="G96" t="str">
        <f>IF(OR(StandardResults[[#This Row],[Entry]]="-",TimeVR[[#This Row],[validation]]="Validated"),"Y","N")</f>
        <v>N</v>
      </c>
      <c r="H96">
        <f>IF(OR(LEFT(TimeVR[[#This Row],[Times]],8)="00:00.00", LEFT(TimeVR[[#This Row],[Times]],2)="NT"),"-",TimeVR[[#This Row],[Times]])</f>
        <v>0</v>
      </c>
      <c r="I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 t="str">
        <f>IF(ISBLANK(TimeVR[[#This Row],[Best Time(S)]]),"-",TimeVR[[#This Row],[Best Time(S)]])</f>
        <v>-</v>
      </c>
      <c r="K96" t="str">
        <f>IF(StandardResults[[#This Row],[BT(SC)]]&lt;&gt;"-",IF(StandardResults[[#This Row],[BT(SC)]]&lt;=StandardResults[[#This Row],[AAs]],"AA",IF(StandardResults[[#This Row],[BT(SC)]]&lt;=StandardResults[[#This Row],[As]],"A",IF(StandardResults[[#This Row],[BT(SC)]]&lt;=StandardResults[[#This Row],[Bs]],"B","-"))),"")</f>
        <v/>
      </c>
      <c r="L96" t="str">
        <f>IF(ISBLANK(TimeVR[[#This Row],[Best Time(L)]]),"-",TimeVR[[#This Row],[Best Time(L)]])</f>
        <v>-</v>
      </c>
      <c r="M96" t="str">
        <f>IF(StandardResults[[#This Row],[BT(LC)]]&lt;&gt;"-",IF(StandardResults[[#This Row],[BT(LC)]]&lt;=StandardResults[[#This Row],[AA]],"AA",IF(StandardResults[[#This Row],[BT(LC)]]&lt;=StandardResults[[#This Row],[A]],"A",IF(StandardResults[[#This Row],[BT(LC)]]&lt;=StandardResults[[#This Row],[B]],"B","-"))),"")</f>
        <v/>
      </c>
      <c r="N96" s="14"/>
      <c r="O96" t="str">
        <f>IF(StandardResults[[#This Row],[BT(SC)]]&lt;&gt;"-",IF(StandardResults[[#This Row],[BT(SC)]]&lt;=StandardResults[[#This Row],[Ecs]],"EC","-"),"")</f>
        <v/>
      </c>
      <c r="Q96" t="str">
        <f>IF(StandardResults[[#This Row],[Ind/Rel]]="Ind",LEFT(StandardResults[[#This Row],[Gender]],1)&amp;MIN(MAX(StandardResults[[#This Row],[Age]],11),17)&amp;"-"&amp;StandardResults[[#This Row],[Event]],"")</f>
        <v>011-0</v>
      </c>
      <c r="R96" t="e">
        <f>IF(StandardResults[[#This Row],[Ind/Rel]]="Ind",_xlfn.XLOOKUP(StandardResults[[#This Row],[Code]],Std[Code],Std[AA]),"-")</f>
        <v>#N/A</v>
      </c>
      <c r="S96" t="e">
        <f>IF(StandardResults[[#This Row],[Ind/Rel]]="Ind",_xlfn.XLOOKUP(StandardResults[[#This Row],[Code]],Std[Code],Std[A]),"-")</f>
        <v>#N/A</v>
      </c>
      <c r="T96" t="e">
        <f>IF(StandardResults[[#This Row],[Ind/Rel]]="Ind",_xlfn.XLOOKUP(StandardResults[[#This Row],[Code]],Std[Code],Std[B]),"-")</f>
        <v>#N/A</v>
      </c>
      <c r="U96" t="e">
        <f>IF(StandardResults[[#This Row],[Ind/Rel]]="Ind",_xlfn.XLOOKUP(StandardResults[[#This Row],[Code]],Std[Code],Std[AAs]),"-")</f>
        <v>#N/A</v>
      </c>
      <c r="V96" t="e">
        <f>IF(StandardResults[[#This Row],[Ind/Rel]]="Ind",_xlfn.XLOOKUP(StandardResults[[#This Row],[Code]],Std[Code],Std[As]),"-")</f>
        <v>#N/A</v>
      </c>
      <c r="W96" t="e">
        <f>IF(StandardResults[[#This Row],[Ind/Rel]]="Ind",_xlfn.XLOOKUP(StandardResults[[#This Row],[Code]],Std[Code],Std[Bs]),"-")</f>
        <v>#N/A</v>
      </c>
      <c r="X96" t="e">
        <f>IF(StandardResults[[#This Row],[Ind/Rel]]="Ind",_xlfn.XLOOKUP(StandardResults[[#This Row],[Code]],Std[Code],Std[EC]),"-")</f>
        <v>#N/A</v>
      </c>
      <c r="Y96" t="e">
        <f>IF(StandardResults[[#This Row],[Ind/Rel]]="Ind",_xlfn.XLOOKUP(StandardResults[[#This Row],[Code]],Std[Code],Std[Ecs]),"-")</f>
        <v>#N/A</v>
      </c>
      <c r="Z96">
        <f>COUNTIFS(StandardResults[Name],StandardResults[[#This Row],[Name]],StandardResults[Entry
Std],"B")+COUNTIFS(StandardResults[Name],StandardResults[[#This Row],[Name]],StandardResults[Entry
Std],"A")+COUNTIFS(StandardResults[Name],StandardResults[[#This Row],[Name]],StandardResults[Entry
Std],"AA")</f>
        <v>0</v>
      </c>
      <c r="AA96">
        <f>COUNTIFS(StandardResults[Name],StandardResults[[#This Row],[Name]],StandardResults[Entry
Std],"AA")</f>
        <v>0</v>
      </c>
    </row>
    <row r="97" spans="1:27" x14ac:dyDescent="0.25">
      <c r="A97">
        <f>TimeVR[[#This Row],[Club]]</f>
        <v>0</v>
      </c>
      <c r="B97" t="str">
        <f>IF(OR(RIGHT(TimeVR[[#This Row],[Event]],3)="M.R", RIGHT(TimeVR[[#This Row],[Event]],3)="F.R"),"Relay","Ind")</f>
        <v>Ind</v>
      </c>
      <c r="C97">
        <f>TimeVR[[#This Row],[gender]]</f>
        <v>0</v>
      </c>
      <c r="D97">
        <f>TimeVR[[#This Row],[Age]]</f>
        <v>0</v>
      </c>
      <c r="E97">
        <f>TimeVR[[#This Row],[name]]</f>
        <v>0</v>
      </c>
      <c r="F97">
        <f>TimeVR[[#This Row],[Event]]</f>
        <v>0</v>
      </c>
      <c r="G97" t="str">
        <f>IF(OR(StandardResults[[#This Row],[Entry]]="-",TimeVR[[#This Row],[validation]]="Validated"),"Y","N")</f>
        <v>N</v>
      </c>
      <c r="H97">
        <f>IF(OR(LEFT(TimeVR[[#This Row],[Times]],8)="00:00.00", LEFT(TimeVR[[#This Row],[Times]],2)="NT"),"-",TimeVR[[#This Row],[Times]])</f>
        <v>0</v>
      </c>
      <c r="I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 t="str">
        <f>IF(ISBLANK(TimeVR[[#This Row],[Best Time(S)]]),"-",TimeVR[[#This Row],[Best Time(S)]])</f>
        <v>-</v>
      </c>
      <c r="K97" t="str">
        <f>IF(StandardResults[[#This Row],[BT(SC)]]&lt;&gt;"-",IF(StandardResults[[#This Row],[BT(SC)]]&lt;=StandardResults[[#This Row],[AAs]],"AA",IF(StandardResults[[#This Row],[BT(SC)]]&lt;=StandardResults[[#This Row],[As]],"A",IF(StandardResults[[#This Row],[BT(SC)]]&lt;=StandardResults[[#This Row],[Bs]],"B","-"))),"")</f>
        <v/>
      </c>
      <c r="L97" t="str">
        <f>IF(ISBLANK(TimeVR[[#This Row],[Best Time(L)]]),"-",TimeVR[[#This Row],[Best Time(L)]])</f>
        <v>-</v>
      </c>
      <c r="M97" t="str">
        <f>IF(StandardResults[[#This Row],[BT(LC)]]&lt;&gt;"-",IF(StandardResults[[#This Row],[BT(LC)]]&lt;=StandardResults[[#This Row],[AA]],"AA",IF(StandardResults[[#This Row],[BT(LC)]]&lt;=StandardResults[[#This Row],[A]],"A",IF(StandardResults[[#This Row],[BT(LC)]]&lt;=StandardResults[[#This Row],[B]],"B","-"))),"")</f>
        <v/>
      </c>
      <c r="N97" s="14"/>
      <c r="O97" t="str">
        <f>IF(StandardResults[[#This Row],[BT(SC)]]&lt;&gt;"-",IF(StandardResults[[#This Row],[BT(SC)]]&lt;=StandardResults[[#This Row],[Ecs]],"EC","-"),"")</f>
        <v/>
      </c>
      <c r="Q97" t="str">
        <f>IF(StandardResults[[#This Row],[Ind/Rel]]="Ind",LEFT(StandardResults[[#This Row],[Gender]],1)&amp;MIN(MAX(StandardResults[[#This Row],[Age]],11),17)&amp;"-"&amp;StandardResults[[#This Row],[Event]],"")</f>
        <v>011-0</v>
      </c>
      <c r="R97" t="e">
        <f>IF(StandardResults[[#This Row],[Ind/Rel]]="Ind",_xlfn.XLOOKUP(StandardResults[[#This Row],[Code]],Std[Code],Std[AA]),"-")</f>
        <v>#N/A</v>
      </c>
      <c r="S97" t="e">
        <f>IF(StandardResults[[#This Row],[Ind/Rel]]="Ind",_xlfn.XLOOKUP(StandardResults[[#This Row],[Code]],Std[Code],Std[A]),"-")</f>
        <v>#N/A</v>
      </c>
      <c r="T97" t="e">
        <f>IF(StandardResults[[#This Row],[Ind/Rel]]="Ind",_xlfn.XLOOKUP(StandardResults[[#This Row],[Code]],Std[Code],Std[B]),"-")</f>
        <v>#N/A</v>
      </c>
      <c r="U97" t="e">
        <f>IF(StandardResults[[#This Row],[Ind/Rel]]="Ind",_xlfn.XLOOKUP(StandardResults[[#This Row],[Code]],Std[Code],Std[AAs]),"-")</f>
        <v>#N/A</v>
      </c>
      <c r="V97" t="e">
        <f>IF(StandardResults[[#This Row],[Ind/Rel]]="Ind",_xlfn.XLOOKUP(StandardResults[[#This Row],[Code]],Std[Code],Std[As]),"-")</f>
        <v>#N/A</v>
      </c>
      <c r="W97" t="e">
        <f>IF(StandardResults[[#This Row],[Ind/Rel]]="Ind",_xlfn.XLOOKUP(StandardResults[[#This Row],[Code]],Std[Code],Std[Bs]),"-")</f>
        <v>#N/A</v>
      </c>
      <c r="X97" t="e">
        <f>IF(StandardResults[[#This Row],[Ind/Rel]]="Ind",_xlfn.XLOOKUP(StandardResults[[#This Row],[Code]],Std[Code],Std[EC]),"-")</f>
        <v>#N/A</v>
      </c>
      <c r="Y97" t="e">
        <f>IF(StandardResults[[#This Row],[Ind/Rel]]="Ind",_xlfn.XLOOKUP(StandardResults[[#This Row],[Code]],Std[Code],Std[Ecs]),"-")</f>
        <v>#N/A</v>
      </c>
      <c r="Z97">
        <f>COUNTIFS(StandardResults[Name],StandardResults[[#This Row],[Name]],StandardResults[Entry
Std],"B")+COUNTIFS(StandardResults[Name],StandardResults[[#This Row],[Name]],StandardResults[Entry
Std],"A")+COUNTIFS(StandardResults[Name],StandardResults[[#This Row],[Name]],StandardResults[Entry
Std],"AA")</f>
        <v>0</v>
      </c>
      <c r="AA97">
        <f>COUNTIFS(StandardResults[Name],StandardResults[[#This Row],[Name]],StandardResults[Entry
Std],"AA")</f>
        <v>0</v>
      </c>
    </row>
    <row r="98" spans="1:27" x14ac:dyDescent="0.25">
      <c r="A98">
        <f>TimeVR[[#This Row],[Club]]</f>
        <v>0</v>
      </c>
      <c r="B98" t="str">
        <f>IF(OR(RIGHT(TimeVR[[#This Row],[Event]],3)="M.R", RIGHT(TimeVR[[#This Row],[Event]],3)="F.R"),"Relay","Ind")</f>
        <v>Ind</v>
      </c>
      <c r="C98">
        <f>TimeVR[[#This Row],[gender]]</f>
        <v>0</v>
      </c>
      <c r="D98">
        <f>TimeVR[[#This Row],[Age]]</f>
        <v>0</v>
      </c>
      <c r="E98">
        <f>TimeVR[[#This Row],[name]]</f>
        <v>0</v>
      </c>
      <c r="F98">
        <f>TimeVR[[#This Row],[Event]]</f>
        <v>0</v>
      </c>
      <c r="G98" t="str">
        <f>IF(OR(StandardResults[[#This Row],[Entry]]="-",TimeVR[[#This Row],[validation]]="Validated"),"Y","N")</f>
        <v>N</v>
      </c>
      <c r="H98">
        <f>IF(OR(LEFT(TimeVR[[#This Row],[Times]],8)="00:00.00", LEFT(TimeVR[[#This Row],[Times]],2)="NT"),"-",TimeVR[[#This Row],[Times]])</f>
        <v>0</v>
      </c>
      <c r="I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 t="str">
        <f>IF(ISBLANK(TimeVR[[#This Row],[Best Time(S)]]),"-",TimeVR[[#This Row],[Best Time(S)]])</f>
        <v>-</v>
      </c>
      <c r="K98" t="str">
        <f>IF(StandardResults[[#This Row],[BT(SC)]]&lt;&gt;"-",IF(StandardResults[[#This Row],[BT(SC)]]&lt;=StandardResults[[#This Row],[AAs]],"AA",IF(StandardResults[[#This Row],[BT(SC)]]&lt;=StandardResults[[#This Row],[As]],"A",IF(StandardResults[[#This Row],[BT(SC)]]&lt;=StandardResults[[#This Row],[Bs]],"B","-"))),"")</f>
        <v/>
      </c>
      <c r="L98" t="str">
        <f>IF(ISBLANK(TimeVR[[#This Row],[Best Time(L)]]),"-",TimeVR[[#This Row],[Best Time(L)]])</f>
        <v>-</v>
      </c>
      <c r="M98" t="str">
        <f>IF(StandardResults[[#This Row],[BT(LC)]]&lt;&gt;"-",IF(StandardResults[[#This Row],[BT(LC)]]&lt;=StandardResults[[#This Row],[AA]],"AA",IF(StandardResults[[#This Row],[BT(LC)]]&lt;=StandardResults[[#This Row],[A]],"A",IF(StandardResults[[#This Row],[BT(LC)]]&lt;=StandardResults[[#This Row],[B]],"B","-"))),"")</f>
        <v/>
      </c>
      <c r="N98" s="14"/>
      <c r="O98" t="str">
        <f>IF(StandardResults[[#This Row],[BT(SC)]]&lt;&gt;"-",IF(StandardResults[[#This Row],[BT(SC)]]&lt;=StandardResults[[#This Row],[Ecs]],"EC","-"),"")</f>
        <v/>
      </c>
      <c r="Q98" t="str">
        <f>IF(StandardResults[[#This Row],[Ind/Rel]]="Ind",LEFT(StandardResults[[#This Row],[Gender]],1)&amp;MIN(MAX(StandardResults[[#This Row],[Age]],11),17)&amp;"-"&amp;StandardResults[[#This Row],[Event]],"")</f>
        <v>011-0</v>
      </c>
      <c r="R98" t="e">
        <f>IF(StandardResults[[#This Row],[Ind/Rel]]="Ind",_xlfn.XLOOKUP(StandardResults[[#This Row],[Code]],Std[Code],Std[AA]),"-")</f>
        <v>#N/A</v>
      </c>
      <c r="S98" t="e">
        <f>IF(StandardResults[[#This Row],[Ind/Rel]]="Ind",_xlfn.XLOOKUP(StandardResults[[#This Row],[Code]],Std[Code],Std[A]),"-")</f>
        <v>#N/A</v>
      </c>
      <c r="T98" t="e">
        <f>IF(StandardResults[[#This Row],[Ind/Rel]]="Ind",_xlfn.XLOOKUP(StandardResults[[#This Row],[Code]],Std[Code],Std[B]),"-")</f>
        <v>#N/A</v>
      </c>
      <c r="U98" t="e">
        <f>IF(StandardResults[[#This Row],[Ind/Rel]]="Ind",_xlfn.XLOOKUP(StandardResults[[#This Row],[Code]],Std[Code],Std[AAs]),"-")</f>
        <v>#N/A</v>
      </c>
      <c r="V98" t="e">
        <f>IF(StandardResults[[#This Row],[Ind/Rel]]="Ind",_xlfn.XLOOKUP(StandardResults[[#This Row],[Code]],Std[Code],Std[As]),"-")</f>
        <v>#N/A</v>
      </c>
      <c r="W98" t="e">
        <f>IF(StandardResults[[#This Row],[Ind/Rel]]="Ind",_xlfn.XLOOKUP(StandardResults[[#This Row],[Code]],Std[Code],Std[Bs]),"-")</f>
        <v>#N/A</v>
      </c>
      <c r="X98" t="e">
        <f>IF(StandardResults[[#This Row],[Ind/Rel]]="Ind",_xlfn.XLOOKUP(StandardResults[[#This Row],[Code]],Std[Code],Std[EC]),"-")</f>
        <v>#N/A</v>
      </c>
      <c r="Y98" t="e">
        <f>IF(StandardResults[[#This Row],[Ind/Rel]]="Ind",_xlfn.XLOOKUP(StandardResults[[#This Row],[Code]],Std[Code],Std[Ecs]),"-")</f>
        <v>#N/A</v>
      </c>
      <c r="Z98">
        <f>COUNTIFS(StandardResults[Name],StandardResults[[#This Row],[Name]],StandardResults[Entry
Std],"B")+COUNTIFS(StandardResults[Name],StandardResults[[#This Row],[Name]],StandardResults[Entry
Std],"A")+COUNTIFS(StandardResults[Name],StandardResults[[#This Row],[Name]],StandardResults[Entry
Std],"AA")</f>
        <v>0</v>
      </c>
      <c r="AA98">
        <f>COUNTIFS(StandardResults[Name],StandardResults[[#This Row],[Name]],StandardResults[Entry
Std],"AA")</f>
        <v>0</v>
      </c>
    </row>
    <row r="99" spans="1:27" x14ac:dyDescent="0.25">
      <c r="A99">
        <f>TimeVR[[#This Row],[Club]]</f>
        <v>0</v>
      </c>
      <c r="B99" t="str">
        <f>IF(OR(RIGHT(TimeVR[[#This Row],[Event]],3)="M.R", RIGHT(TimeVR[[#This Row],[Event]],3)="F.R"),"Relay","Ind")</f>
        <v>Ind</v>
      </c>
      <c r="C99">
        <f>TimeVR[[#This Row],[gender]]</f>
        <v>0</v>
      </c>
      <c r="D99">
        <f>TimeVR[[#This Row],[Age]]</f>
        <v>0</v>
      </c>
      <c r="E99">
        <f>TimeVR[[#This Row],[name]]</f>
        <v>0</v>
      </c>
      <c r="F99">
        <f>TimeVR[[#This Row],[Event]]</f>
        <v>0</v>
      </c>
      <c r="G99" t="str">
        <f>IF(OR(StandardResults[[#This Row],[Entry]]="-",TimeVR[[#This Row],[validation]]="Validated"),"Y","N")</f>
        <v>N</v>
      </c>
      <c r="H99">
        <f>IF(OR(LEFT(TimeVR[[#This Row],[Times]],8)="00:00.00", LEFT(TimeVR[[#This Row],[Times]],2)="NT"),"-",TimeVR[[#This Row],[Times]])</f>
        <v>0</v>
      </c>
      <c r="I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 t="str">
        <f>IF(ISBLANK(TimeVR[[#This Row],[Best Time(S)]]),"-",TimeVR[[#This Row],[Best Time(S)]])</f>
        <v>-</v>
      </c>
      <c r="K99" t="str">
        <f>IF(StandardResults[[#This Row],[BT(SC)]]&lt;&gt;"-",IF(StandardResults[[#This Row],[BT(SC)]]&lt;=StandardResults[[#This Row],[AAs]],"AA",IF(StandardResults[[#This Row],[BT(SC)]]&lt;=StandardResults[[#This Row],[As]],"A",IF(StandardResults[[#This Row],[BT(SC)]]&lt;=StandardResults[[#This Row],[Bs]],"B","-"))),"")</f>
        <v/>
      </c>
      <c r="L99" t="str">
        <f>IF(ISBLANK(TimeVR[[#This Row],[Best Time(L)]]),"-",TimeVR[[#This Row],[Best Time(L)]])</f>
        <v>-</v>
      </c>
      <c r="M99" t="str">
        <f>IF(StandardResults[[#This Row],[BT(LC)]]&lt;&gt;"-",IF(StandardResults[[#This Row],[BT(LC)]]&lt;=StandardResults[[#This Row],[AA]],"AA",IF(StandardResults[[#This Row],[BT(LC)]]&lt;=StandardResults[[#This Row],[A]],"A",IF(StandardResults[[#This Row],[BT(LC)]]&lt;=StandardResults[[#This Row],[B]],"B","-"))),"")</f>
        <v/>
      </c>
      <c r="N99" s="14"/>
      <c r="O99" t="str">
        <f>IF(StandardResults[[#This Row],[BT(SC)]]&lt;&gt;"-",IF(StandardResults[[#This Row],[BT(SC)]]&lt;=StandardResults[[#This Row],[Ecs]],"EC","-"),"")</f>
        <v/>
      </c>
      <c r="Q99" t="str">
        <f>IF(StandardResults[[#This Row],[Ind/Rel]]="Ind",LEFT(StandardResults[[#This Row],[Gender]],1)&amp;MIN(MAX(StandardResults[[#This Row],[Age]],11),17)&amp;"-"&amp;StandardResults[[#This Row],[Event]],"")</f>
        <v>011-0</v>
      </c>
      <c r="R99" t="e">
        <f>IF(StandardResults[[#This Row],[Ind/Rel]]="Ind",_xlfn.XLOOKUP(StandardResults[[#This Row],[Code]],Std[Code],Std[AA]),"-")</f>
        <v>#N/A</v>
      </c>
      <c r="S99" t="e">
        <f>IF(StandardResults[[#This Row],[Ind/Rel]]="Ind",_xlfn.XLOOKUP(StandardResults[[#This Row],[Code]],Std[Code],Std[A]),"-")</f>
        <v>#N/A</v>
      </c>
      <c r="T99" t="e">
        <f>IF(StandardResults[[#This Row],[Ind/Rel]]="Ind",_xlfn.XLOOKUP(StandardResults[[#This Row],[Code]],Std[Code],Std[B]),"-")</f>
        <v>#N/A</v>
      </c>
      <c r="U99" t="e">
        <f>IF(StandardResults[[#This Row],[Ind/Rel]]="Ind",_xlfn.XLOOKUP(StandardResults[[#This Row],[Code]],Std[Code],Std[AAs]),"-")</f>
        <v>#N/A</v>
      </c>
      <c r="V99" t="e">
        <f>IF(StandardResults[[#This Row],[Ind/Rel]]="Ind",_xlfn.XLOOKUP(StandardResults[[#This Row],[Code]],Std[Code],Std[As]),"-")</f>
        <v>#N/A</v>
      </c>
      <c r="W99" t="e">
        <f>IF(StandardResults[[#This Row],[Ind/Rel]]="Ind",_xlfn.XLOOKUP(StandardResults[[#This Row],[Code]],Std[Code],Std[Bs]),"-")</f>
        <v>#N/A</v>
      </c>
      <c r="X99" t="e">
        <f>IF(StandardResults[[#This Row],[Ind/Rel]]="Ind",_xlfn.XLOOKUP(StandardResults[[#This Row],[Code]],Std[Code],Std[EC]),"-")</f>
        <v>#N/A</v>
      </c>
      <c r="Y99" t="e">
        <f>IF(StandardResults[[#This Row],[Ind/Rel]]="Ind",_xlfn.XLOOKUP(StandardResults[[#This Row],[Code]],Std[Code],Std[Ecs]),"-")</f>
        <v>#N/A</v>
      </c>
      <c r="Z99">
        <f>COUNTIFS(StandardResults[Name],StandardResults[[#This Row],[Name]],StandardResults[Entry
Std],"B")+COUNTIFS(StandardResults[Name],StandardResults[[#This Row],[Name]],StandardResults[Entry
Std],"A")+COUNTIFS(StandardResults[Name],StandardResults[[#This Row],[Name]],StandardResults[Entry
Std],"AA")</f>
        <v>0</v>
      </c>
      <c r="AA99">
        <f>COUNTIFS(StandardResults[Name],StandardResults[[#This Row],[Name]],StandardResults[Entry
Std],"AA")</f>
        <v>0</v>
      </c>
    </row>
    <row r="100" spans="1:27" x14ac:dyDescent="0.25">
      <c r="A100">
        <f>TimeVR[[#This Row],[Club]]</f>
        <v>0</v>
      </c>
      <c r="B100" t="str">
        <f>IF(OR(RIGHT(TimeVR[[#This Row],[Event]],3)="M.R", RIGHT(TimeVR[[#This Row],[Event]],3)="F.R"),"Relay","Ind")</f>
        <v>Ind</v>
      </c>
      <c r="C100">
        <f>TimeVR[[#This Row],[gender]]</f>
        <v>0</v>
      </c>
      <c r="D100">
        <f>TimeVR[[#This Row],[Age]]</f>
        <v>0</v>
      </c>
      <c r="E100">
        <f>TimeVR[[#This Row],[name]]</f>
        <v>0</v>
      </c>
      <c r="F100">
        <f>TimeVR[[#This Row],[Event]]</f>
        <v>0</v>
      </c>
      <c r="G100" t="str">
        <f>IF(OR(StandardResults[[#This Row],[Entry]]="-",TimeVR[[#This Row],[validation]]="Validated"),"Y","N")</f>
        <v>N</v>
      </c>
      <c r="H100">
        <f>IF(OR(LEFT(TimeVR[[#This Row],[Times]],8)="00:00.00", LEFT(TimeVR[[#This Row],[Times]],2)="NT"),"-",TimeVR[[#This Row],[Times]])</f>
        <v>0</v>
      </c>
      <c r="I1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 t="str">
        <f>IF(ISBLANK(TimeVR[[#This Row],[Best Time(S)]]),"-",TimeVR[[#This Row],[Best Time(S)]])</f>
        <v>-</v>
      </c>
      <c r="K100" t="str">
        <f>IF(StandardResults[[#This Row],[BT(SC)]]&lt;&gt;"-",IF(StandardResults[[#This Row],[BT(SC)]]&lt;=StandardResults[[#This Row],[AAs]],"AA",IF(StandardResults[[#This Row],[BT(SC)]]&lt;=StandardResults[[#This Row],[As]],"A",IF(StandardResults[[#This Row],[BT(SC)]]&lt;=StandardResults[[#This Row],[Bs]],"B","-"))),"")</f>
        <v/>
      </c>
      <c r="L100" t="str">
        <f>IF(ISBLANK(TimeVR[[#This Row],[Best Time(L)]]),"-",TimeVR[[#This Row],[Best Time(L)]])</f>
        <v>-</v>
      </c>
      <c r="M100" t="str">
        <f>IF(StandardResults[[#This Row],[BT(LC)]]&lt;&gt;"-",IF(StandardResults[[#This Row],[BT(LC)]]&lt;=StandardResults[[#This Row],[AA]],"AA",IF(StandardResults[[#This Row],[BT(LC)]]&lt;=StandardResults[[#This Row],[A]],"A",IF(StandardResults[[#This Row],[BT(LC)]]&lt;=StandardResults[[#This Row],[B]],"B","-"))),"")</f>
        <v/>
      </c>
      <c r="N100" s="14"/>
      <c r="O100" t="str">
        <f>IF(StandardResults[[#This Row],[BT(SC)]]&lt;&gt;"-",IF(StandardResults[[#This Row],[BT(SC)]]&lt;=StandardResults[[#This Row],[Ecs]],"EC","-"),"")</f>
        <v/>
      </c>
      <c r="Q100" t="str">
        <f>IF(StandardResults[[#This Row],[Ind/Rel]]="Ind",LEFT(StandardResults[[#This Row],[Gender]],1)&amp;MIN(MAX(StandardResults[[#This Row],[Age]],11),17)&amp;"-"&amp;StandardResults[[#This Row],[Event]],"")</f>
        <v>011-0</v>
      </c>
      <c r="R100" t="e">
        <f>IF(StandardResults[[#This Row],[Ind/Rel]]="Ind",_xlfn.XLOOKUP(StandardResults[[#This Row],[Code]],Std[Code],Std[AA]),"-")</f>
        <v>#N/A</v>
      </c>
      <c r="S100" t="e">
        <f>IF(StandardResults[[#This Row],[Ind/Rel]]="Ind",_xlfn.XLOOKUP(StandardResults[[#This Row],[Code]],Std[Code],Std[A]),"-")</f>
        <v>#N/A</v>
      </c>
      <c r="T100" t="e">
        <f>IF(StandardResults[[#This Row],[Ind/Rel]]="Ind",_xlfn.XLOOKUP(StandardResults[[#This Row],[Code]],Std[Code],Std[B]),"-")</f>
        <v>#N/A</v>
      </c>
      <c r="U100" t="e">
        <f>IF(StandardResults[[#This Row],[Ind/Rel]]="Ind",_xlfn.XLOOKUP(StandardResults[[#This Row],[Code]],Std[Code],Std[AAs]),"-")</f>
        <v>#N/A</v>
      </c>
      <c r="V100" t="e">
        <f>IF(StandardResults[[#This Row],[Ind/Rel]]="Ind",_xlfn.XLOOKUP(StandardResults[[#This Row],[Code]],Std[Code],Std[As]),"-")</f>
        <v>#N/A</v>
      </c>
      <c r="W100" t="e">
        <f>IF(StandardResults[[#This Row],[Ind/Rel]]="Ind",_xlfn.XLOOKUP(StandardResults[[#This Row],[Code]],Std[Code],Std[Bs]),"-")</f>
        <v>#N/A</v>
      </c>
      <c r="X100" t="e">
        <f>IF(StandardResults[[#This Row],[Ind/Rel]]="Ind",_xlfn.XLOOKUP(StandardResults[[#This Row],[Code]],Std[Code],Std[EC]),"-")</f>
        <v>#N/A</v>
      </c>
      <c r="Y100" t="e">
        <f>IF(StandardResults[[#This Row],[Ind/Rel]]="Ind",_xlfn.XLOOKUP(StandardResults[[#This Row],[Code]],Std[Code],Std[Ecs]),"-")</f>
        <v>#N/A</v>
      </c>
      <c r="Z100">
        <f>COUNTIFS(StandardResults[Name],StandardResults[[#This Row],[Name]],StandardResults[Entry
Std],"B")+COUNTIFS(StandardResults[Name],StandardResults[[#This Row],[Name]],StandardResults[Entry
Std],"A")+COUNTIFS(StandardResults[Name],StandardResults[[#This Row],[Name]],StandardResults[Entry
Std],"AA")</f>
        <v>0</v>
      </c>
      <c r="AA100">
        <f>COUNTIFS(StandardResults[Name],StandardResults[[#This Row],[Name]],StandardResults[Entry
Std],"AA")</f>
        <v>0</v>
      </c>
    </row>
    <row r="101" spans="1:27" x14ac:dyDescent="0.25">
      <c r="A101">
        <f>TimeVR[[#This Row],[Club]]</f>
        <v>0</v>
      </c>
      <c r="B101" t="str">
        <f>IF(OR(RIGHT(TimeVR[[#This Row],[Event]],3)="M.R", RIGHT(TimeVR[[#This Row],[Event]],3)="F.R"),"Relay","Ind")</f>
        <v>Ind</v>
      </c>
      <c r="C101">
        <f>TimeVR[[#This Row],[gender]]</f>
        <v>0</v>
      </c>
      <c r="D101">
        <f>TimeVR[[#This Row],[Age]]</f>
        <v>0</v>
      </c>
      <c r="E101">
        <f>TimeVR[[#This Row],[name]]</f>
        <v>0</v>
      </c>
      <c r="F101">
        <f>TimeVR[[#This Row],[Event]]</f>
        <v>0</v>
      </c>
      <c r="G101" t="str">
        <f>IF(OR(StandardResults[[#This Row],[Entry]]="-",TimeVR[[#This Row],[validation]]="Validated"),"Y","N")</f>
        <v>N</v>
      </c>
      <c r="H101">
        <f>IF(OR(LEFT(TimeVR[[#This Row],[Times]],8)="00:00.00", LEFT(TimeVR[[#This Row],[Times]],2)="NT"),"-",TimeVR[[#This Row],[Times]])</f>
        <v>0</v>
      </c>
      <c r="I1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 t="str">
        <f>IF(ISBLANK(TimeVR[[#This Row],[Best Time(S)]]),"-",TimeVR[[#This Row],[Best Time(S)]])</f>
        <v>-</v>
      </c>
      <c r="K101" t="str">
        <f>IF(StandardResults[[#This Row],[BT(SC)]]&lt;&gt;"-",IF(StandardResults[[#This Row],[BT(SC)]]&lt;=StandardResults[[#This Row],[AAs]],"AA",IF(StandardResults[[#This Row],[BT(SC)]]&lt;=StandardResults[[#This Row],[As]],"A",IF(StandardResults[[#This Row],[BT(SC)]]&lt;=StandardResults[[#This Row],[Bs]],"B","-"))),"")</f>
        <v/>
      </c>
      <c r="L101" t="str">
        <f>IF(ISBLANK(TimeVR[[#This Row],[Best Time(L)]]),"-",TimeVR[[#This Row],[Best Time(L)]])</f>
        <v>-</v>
      </c>
      <c r="M101" t="str">
        <f>IF(StandardResults[[#This Row],[BT(LC)]]&lt;&gt;"-",IF(StandardResults[[#This Row],[BT(LC)]]&lt;=StandardResults[[#This Row],[AA]],"AA",IF(StandardResults[[#This Row],[BT(LC)]]&lt;=StandardResults[[#This Row],[A]],"A",IF(StandardResults[[#This Row],[BT(LC)]]&lt;=StandardResults[[#This Row],[B]],"B","-"))),"")</f>
        <v/>
      </c>
      <c r="N101" s="14"/>
      <c r="O101" t="str">
        <f>IF(StandardResults[[#This Row],[BT(SC)]]&lt;&gt;"-",IF(StandardResults[[#This Row],[BT(SC)]]&lt;=StandardResults[[#This Row],[Ecs]],"EC","-"),"")</f>
        <v/>
      </c>
      <c r="Q101" t="str">
        <f>IF(StandardResults[[#This Row],[Ind/Rel]]="Ind",LEFT(StandardResults[[#This Row],[Gender]],1)&amp;MIN(MAX(StandardResults[[#This Row],[Age]],11),17)&amp;"-"&amp;StandardResults[[#This Row],[Event]],"")</f>
        <v>011-0</v>
      </c>
      <c r="R101" t="e">
        <f>IF(StandardResults[[#This Row],[Ind/Rel]]="Ind",_xlfn.XLOOKUP(StandardResults[[#This Row],[Code]],Std[Code],Std[AA]),"-")</f>
        <v>#N/A</v>
      </c>
      <c r="S101" t="e">
        <f>IF(StandardResults[[#This Row],[Ind/Rel]]="Ind",_xlfn.XLOOKUP(StandardResults[[#This Row],[Code]],Std[Code],Std[A]),"-")</f>
        <v>#N/A</v>
      </c>
      <c r="T101" t="e">
        <f>IF(StandardResults[[#This Row],[Ind/Rel]]="Ind",_xlfn.XLOOKUP(StandardResults[[#This Row],[Code]],Std[Code],Std[B]),"-")</f>
        <v>#N/A</v>
      </c>
      <c r="U101" t="e">
        <f>IF(StandardResults[[#This Row],[Ind/Rel]]="Ind",_xlfn.XLOOKUP(StandardResults[[#This Row],[Code]],Std[Code],Std[AAs]),"-")</f>
        <v>#N/A</v>
      </c>
      <c r="V101" t="e">
        <f>IF(StandardResults[[#This Row],[Ind/Rel]]="Ind",_xlfn.XLOOKUP(StandardResults[[#This Row],[Code]],Std[Code],Std[As]),"-")</f>
        <v>#N/A</v>
      </c>
      <c r="W101" t="e">
        <f>IF(StandardResults[[#This Row],[Ind/Rel]]="Ind",_xlfn.XLOOKUP(StandardResults[[#This Row],[Code]],Std[Code],Std[Bs]),"-")</f>
        <v>#N/A</v>
      </c>
      <c r="X101" t="e">
        <f>IF(StandardResults[[#This Row],[Ind/Rel]]="Ind",_xlfn.XLOOKUP(StandardResults[[#This Row],[Code]],Std[Code],Std[EC]),"-")</f>
        <v>#N/A</v>
      </c>
      <c r="Y101" t="e">
        <f>IF(StandardResults[[#This Row],[Ind/Rel]]="Ind",_xlfn.XLOOKUP(StandardResults[[#This Row],[Code]],Std[Code],Std[Ecs]),"-")</f>
        <v>#N/A</v>
      </c>
      <c r="Z101">
        <f>COUNTIFS(StandardResults[Name],StandardResults[[#This Row],[Name]],StandardResults[Entry
Std],"B")+COUNTIFS(StandardResults[Name],StandardResults[[#This Row],[Name]],StandardResults[Entry
Std],"A")+COUNTIFS(StandardResults[Name],StandardResults[[#This Row],[Name]],StandardResults[Entry
Std],"AA")</f>
        <v>0</v>
      </c>
      <c r="AA101">
        <f>COUNTIFS(StandardResults[Name],StandardResults[[#This Row],[Name]],StandardResults[Entry
Std],"AA")</f>
        <v>0</v>
      </c>
    </row>
    <row r="102" spans="1:27" x14ac:dyDescent="0.25">
      <c r="A102">
        <f>TimeVR[[#This Row],[Club]]</f>
        <v>0</v>
      </c>
      <c r="B102" t="str">
        <f>IF(OR(RIGHT(TimeVR[[#This Row],[Event]],3)="M.R", RIGHT(TimeVR[[#This Row],[Event]],3)="F.R"),"Relay","Ind")</f>
        <v>Ind</v>
      </c>
      <c r="C102">
        <f>TimeVR[[#This Row],[gender]]</f>
        <v>0</v>
      </c>
      <c r="D102">
        <f>TimeVR[[#This Row],[Age]]</f>
        <v>0</v>
      </c>
      <c r="E102">
        <f>TimeVR[[#This Row],[name]]</f>
        <v>0</v>
      </c>
      <c r="F102">
        <f>TimeVR[[#This Row],[Event]]</f>
        <v>0</v>
      </c>
      <c r="G102" t="str">
        <f>IF(OR(StandardResults[[#This Row],[Entry]]="-",TimeVR[[#This Row],[validation]]="Validated"),"Y","N")</f>
        <v>N</v>
      </c>
      <c r="H102">
        <f>IF(OR(LEFT(TimeVR[[#This Row],[Times]],8)="00:00.00", LEFT(TimeVR[[#This Row],[Times]],2)="NT"),"-",TimeVR[[#This Row],[Times]])</f>
        <v>0</v>
      </c>
      <c r="I1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 t="str">
        <f>IF(ISBLANK(TimeVR[[#This Row],[Best Time(S)]]),"-",TimeVR[[#This Row],[Best Time(S)]])</f>
        <v>-</v>
      </c>
      <c r="K102" t="str">
        <f>IF(StandardResults[[#This Row],[BT(SC)]]&lt;&gt;"-",IF(StandardResults[[#This Row],[BT(SC)]]&lt;=StandardResults[[#This Row],[AAs]],"AA",IF(StandardResults[[#This Row],[BT(SC)]]&lt;=StandardResults[[#This Row],[As]],"A",IF(StandardResults[[#This Row],[BT(SC)]]&lt;=StandardResults[[#This Row],[Bs]],"B","-"))),"")</f>
        <v/>
      </c>
      <c r="L102" t="str">
        <f>IF(ISBLANK(TimeVR[[#This Row],[Best Time(L)]]),"-",TimeVR[[#This Row],[Best Time(L)]])</f>
        <v>-</v>
      </c>
      <c r="M102" t="str">
        <f>IF(StandardResults[[#This Row],[BT(LC)]]&lt;&gt;"-",IF(StandardResults[[#This Row],[BT(LC)]]&lt;=StandardResults[[#This Row],[AA]],"AA",IF(StandardResults[[#This Row],[BT(LC)]]&lt;=StandardResults[[#This Row],[A]],"A",IF(StandardResults[[#This Row],[BT(LC)]]&lt;=StandardResults[[#This Row],[B]],"B","-"))),"")</f>
        <v/>
      </c>
      <c r="N102" s="14"/>
      <c r="O102" t="str">
        <f>IF(StandardResults[[#This Row],[BT(SC)]]&lt;&gt;"-",IF(StandardResults[[#This Row],[BT(SC)]]&lt;=StandardResults[[#This Row],[Ecs]],"EC","-"),"")</f>
        <v/>
      </c>
      <c r="Q102" t="str">
        <f>IF(StandardResults[[#This Row],[Ind/Rel]]="Ind",LEFT(StandardResults[[#This Row],[Gender]],1)&amp;MIN(MAX(StandardResults[[#This Row],[Age]],11),17)&amp;"-"&amp;StandardResults[[#This Row],[Event]],"")</f>
        <v>011-0</v>
      </c>
      <c r="R102" t="e">
        <f>IF(StandardResults[[#This Row],[Ind/Rel]]="Ind",_xlfn.XLOOKUP(StandardResults[[#This Row],[Code]],Std[Code],Std[AA]),"-")</f>
        <v>#N/A</v>
      </c>
      <c r="S102" t="e">
        <f>IF(StandardResults[[#This Row],[Ind/Rel]]="Ind",_xlfn.XLOOKUP(StandardResults[[#This Row],[Code]],Std[Code],Std[A]),"-")</f>
        <v>#N/A</v>
      </c>
      <c r="T102" t="e">
        <f>IF(StandardResults[[#This Row],[Ind/Rel]]="Ind",_xlfn.XLOOKUP(StandardResults[[#This Row],[Code]],Std[Code],Std[B]),"-")</f>
        <v>#N/A</v>
      </c>
      <c r="U102" t="e">
        <f>IF(StandardResults[[#This Row],[Ind/Rel]]="Ind",_xlfn.XLOOKUP(StandardResults[[#This Row],[Code]],Std[Code],Std[AAs]),"-")</f>
        <v>#N/A</v>
      </c>
      <c r="V102" t="e">
        <f>IF(StandardResults[[#This Row],[Ind/Rel]]="Ind",_xlfn.XLOOKUP(StandardResults[[#This Row],[Code]],Std[Code],Std[As]),"-")</f>
        <v>#N/A</v>
      </c>
      <c r="W102" t="e">
        <f>IF(StandardResults[[#This Row],[Ind/Rel]]="Ind",_xlfn.XLOOKUP(StandardResults[[#This Row],[Code]],Std[Code],Std[Bs]),"-")</f>
        <v>#N/A</v>
      </c>
      <c r="X102" t="e">
        <f>IF(StandardResults[[#This Row],[Ind/Rel]]="Ind",_xlfn.XLOOKUP(StandardResults[[#This Row],[Code]],Std[Code],Std[EC]),"-")</f>
        <v>#N/A</v>
      </c>
      <c r="Y102" t="e">
        <f>IF(StandardResults[[#This Row],[Ind/Rel]]="Ind",_xlfn.XLOOKUP(StandardResults[[#This Row],[Code]],Std[Code],Std[Ecs]),"-")</f>
        <v>#N/A</v>
      </c>
      <c r="Z102">
        <f>COUNTIFS(StandardResults[Name],StandardResults[[#This Row],[Name]],StandardResults[Entry
Std],"B")+COUNTIFS(StandardResults[Name],StandardResults[[#This Row],[Name]],StandardResults[Entry
Std],"A")+COUNTIFS(StandardResults[Name],StandardResults[[#This Row],[Name]],StandardResults[Entry
Std],"AA")</f>
        <v>0</v>
      </c>
      <c r="AA102">
        <f>COUNTIFS(StandardResults[Name],StandardResults[[#This Row],[Name]],StandardResults[Entry
Std],"AA")</f>
        <v>0</v>
      </c>
    </row>
    <row r="103" spans="1:27" x14ac:dyDescent="0.25">
      <c r="A103">
        <f>TimeVR[[#This Row],[Club]]</f>
        <v>0</v>
      </c>
      <c r="B103" t="str">
        <f>IF(OR(RIGHT(TimeVR[[#This Row],[Event]],3)="M.R", RIGHT(TimeVR[[#This Row],[Event]],3)="F.R"),"Relay","Ind")</f>
        <v>Ind</v>
      </c>
      <c r="C103">
        <f>TimeVR[[#This Row],[gender]]</f>
        <v>0</v>
      </c>
      <c r="D103">
        <f>TimeVR[[#This Row],[Age]]</f>
        <v>0</v>
      </c>
      <c r="E103">
        <f>TimeVR[[#This Row],[name]]</f>
        <v>0</v>
      </c>
      <c r="F103">
        <f>TimeVR[[#This Row],[Event]]</f>
        <v>0</v>
      </c>
      <c r="G103" t="str">
        <f>IF(OR(StandardResults[[#This Row],[Entry]]="-",TimeVR[[#This Row],[validation]]="Validated"),"Y","N")</f>
        <v>N</v>
      </c>
      <c r="H103">
        <f>IF(OR(LEFT(TimeVR[[#This Row],[Times]],8)="00:00.00", LEFT(TimeVR[[#This Row],[Times]],2)="NT"),"-",TimeVR[[#This Row],[Times]])</f>
        <v>0</v>
      </c>
      <c r="I1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 t="str">
        <f>IF(ISBLANK(TimeVR[[#This Row],[Best Time(S)]]),"-",TimeVR[[#This Row],[Best Time(S)]])</f>
        <v>-</v>
      </c>
      <c r="K103" t="str">
        <f>IF(StandardResults[[#This Row],[BT(SC)]]&lt;&gt;"-",IF(StandardResults[[#This Row],[BT(SC)]]&lt;=StandardResults[[#This Row],[AAs]],"AA",IF(StandardResults[[#This Row],[BT(SC)]]&lt;=StandardResults[[#This Row],[As]],"A",IF(StandardResults[[#This Row],[BT(SC)]]&lt;=StandardResults[[#This Row],[Bs]],"B","-"))),"")</f>
        <v/>
      </c>
      <c r="L103" t="str">
        <f>IF(ISBLANK(TimeVR[[#This Row],[Best Time(L)]]),"-",TimeVR[[#This Row],[Best Time(L)]])</f>
        <v>-</v>
      </c>
      <c r="M103" t="str">
        <f>IF(StandardResults[[#This Row],[BT(LC)]]&lt;&gt;"-",IF(StandardResults[[#This Row],[BT(LC)]]&lt;=StandardResults[[#This Row],[AA]],"AA",IF(StandardResults[[#This Row],[BT(LC)]]&lt;=StandardResults[[#This Row],[A]],"A",IF(StandardResults[[#This Row],[BT(LC)]]&lt;=StandardResults[[#This Row],[B]],"B","-"))),"")</f>
        <v/>
      </c>
      <c r="N103" s="14"/>
      <c r="O103" t="str">
        <f>IF(StandardResults[[#This Row],[BT(SC)]]&lt;&gt;"-",IF(StandardResults[[#This Row],[BT(SC)]]&lt;=StandardResults[[#This Row],[Ecs]],"EC","-"),"")</f>
        <v/>
      </c>
      <c r="Q103" t="str">
        <f>IF(StandardResults[[#This Row],[Ind/Rel]]="Ind",LEFT(StandardResults[[#This Row],[Gender]],1)&amp;MIN(MAX(StandardResults[[#This Row],[Age]],11),17)&amp;"-"&amp;StandardResults[[#This Row],[Event]],"")</f>
        <v>011-0</v>
      </c>
      <c r="R103" t="e">
        <f>IF(StandardResults[[#This Row],[Ind/Rel]]="Ind",_xlfn.XLOOKUP(StandardResults[[#This Row],[Code]],Std[Code],Std[AA]),"-")</f>
        <v>#N/A</v>
      </c>
      <c r="S103" t="e">
        <f>IF(StandardResults[[#This Row],[Ind/Rel]]="Ind",_xlfn.XLOOKUP(StandardResults[[#This Row],[Code]],Std[Code],Std[A]),"-")</f>
        <v>#N/A</v>
      </c>
      <c r="T103" t="e">
        <f>IF(StandardResults[[#This Row],[Ind/Rel]]="Ind",_xlfn.XLOOKUP(StandardResults[[#This Row],[Code]],Std[Code],Std[B]),"-")</f>
        <v>#N/A</v>
      </c>
      <c r="U103" t="e">
        <f>IF(StandardResults[[#This Row],[Ind/Rel]]="Ind",_xlfn.XLOOKUP(StandardResults[[#This Row],[Code]],Std[Code],Std[AAs]),"-")</f>
        <v>#N/A</v>
      </c>
      <c r="V103" t="e">
        <f>IF(StandardResults[[#This Row],[Ind/Rel]]="Ind",_xlfn.XLOOKUP(StandardResults[[#This Row],[Code]],Std[Code],Std[As]),"-")</f>
        <v>#N/A</v>
      </c>
      <c r="W103" t="e">
        <f>IF(StandardResults[[#This Row],[Ind/Rel]]="Ind",_xlfn.XLOOKUP(StandardResults[[#This Row],[Code]],Std[Code],Std[Bs]),"-")</f>
        <v>#N/A</v>
      </c>
      <c r="X103" t="e">
        <f>IF(StandardResults[[#This Row],[Ind/Rel]]="Ind",_xlfn.XLOOKUP(StandardResults[[#This Row],[Code]],Std[Code],Std[EC]),"-")</f>
        <v>#N/A</v>
      </c>
      <c r="Y103" t="e">
        <f>IF(StandardResults[[#This Row],[Ind/Rel]]="Ind",_xlfn.XLOOKUP(StandardResults[[#This Row],[Code]],Std[Code],Std[Ecs]),"-")</f>
        <v>#N/A</v>
      </c>
      <c r="Z103">
        <f>COUNTIFS(StandardResults[Name],StandardResults[[#This Row],[Name]],StandardResults[Entry
Std],"B")+COUNTIFS(StandardResults[Name],StandardResults[[#This Row],[Name]],StandardResults[Entry
Std],"A")+COUNTIFS(StandardResults[Name],StandardResults[[#This Row],[Name]],StandardResults[Entry
Std],"AA")</f>
        <v>0</v>
      </c>
      <c r="AA103">
        <f>COUNTIFS(StandardResults[Name],StandardResults[[#This Row],[Name]],StandardResults[Entry
Std],"AA")</f>
        <v>0</v>
      </c>
    </row>
    <row r="104" spans="1:27" x14ac:dyDescent="0.25">
      <c r="A104">
        <f>TimeVR[[#This Row],[Club]]</f>
        <v>0</v>
      </c>
      <c r="B104" t="str">
        <f>IF(OR(RIGHT(TimeVR[[#This Row],[Event]],3)="M.R", RIGHT(TimeVR[[#This Row],[Event]],3)="F.R"),"Relay","Ind")</f>
        <v>Ind</v>
      </c>
      <c r="C104">
        <f>TimeVR[[#This Row],[gender]]</f>
        <v>0</v>
      </c>
      <c r="D104">
        <f>TimeVR[[#This Row],[Age]]</f>
        <v>0</v>
      </c>
      <c r="E104">
        <f>TimeVR[[#This Row],[name]]</f>
        <v>0</v>
      </c>
      <c r="F104">
        <f>TimeVR[[#This Row],[Event]]</f>
        <v>0</v>
      </c>
      <c r="G104" t="str">
        <f>IF(OR(StandardResults[[#This Row],[Entry]]="-",TimeVR[[#This Row],[validation]]="Validated"),"Y","N")</f>
        <v>N</v>
      </c>
      <c r="H104">
        <f>IF(OR(LEFT(TimeVR[[#This Row],[Times]],8)="00:00.00", LEFT(TimeVR[[#This Row],[Times]],2)="NT"),"-",TimeVR[[#This Row],[Times]])</f>
        <v>0</v>
      </c>
      <c r="I1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 t="str">
        <f>IF(ISBLANK(TimeVR[[#This Row],[Best Time(S)]]),"-",TimeVR[[#This Row],[Best Time(S)]])</f>
        <v>-</v>
      </c>
      <c r="K104" t="str">
        <f>IF(StandardResults[[#This Row],[BT(SC)]]&lt;&gt;"-",IF(StandardResults[[#This Row],[BT(SC)]]&lt;=StandardResults[[#This Row],[AAs]],"AA",IF(StandardResults[[#This Row],[BT(SC)]]&lt;=StandardResults[[#This Row],[As]],"A",IF(StandardResults[[#This Row],[BT(SC)]]&lt;=StandardResults[[#This Row],[Bs]],"B","-"))),"")</f>
        <v/>
      </c>
      <c r="L104" t="str">
        <f>IF(ISBLANK(TimeVR[[#This Row],[Best Time(L)]]),"-",TimeVR[[#This Row],[Best Time(L)]])</f>
        <v>-</v>
      </c>
      <c r="M104" t="str">
        <f>IF(StandardResults[[#This Row],[BT(LC)]]&lt;&gt;"-",IF(StandardResults[[#This Row],[BT(LC)]]&lt;=StandardResults[[#This Row],[AA]],"AA",IF(StandardResults[[#This Row],[BT(LC)]]&lt;=StandardResults[[#This Row],[A]],"A",IF(StandardResults[[#This Row],[BT(LC)]]&lt;=StandardResults[[#This Row],[B]],"B","-"))),"")</f>
        <v/>
      </c>
      <c r="N104" s="14"/>
      <c r="O104" t="str">
        <f>IF(StandardResults[[#This Row],[BT(SC)]]&lt;&gt;"-",IF(StandardResults[[#This Row],[BT(SC)]]&lt;=StandardResults[[#This Row],[Ecs]],"EC","-"),"")</f>
        <v/>
      </c>
      <c r="Q104" t="str">
        <f>IF(StandardResults[[#This Row],[Ind/Rel]]="Ind",LEFT(StandardResults[[#This Row],[Gender]],1)&amp;MIN(MAX(StandardResults[[#This Row],[Age]],11),17)&amp;"-"&amp;StandardResults[[#This Row],[Event]],"")</f>
        <v>011-0</v>
      </c>
      <c r="R104" t="e">
        <f>IF(StandardResults[[#This Row],[Ind/Rel]]="Ind",_xlfn.XLOOKUP(StandardResults[[#This Row],[Code]],Std[Code],Std[AA]),"-")</f>
        <v>#N/A</v>
      </c>
      <c r="S104" t="e">
        <f>IF(StandardResults[[#This Row],[Ind/Rel]]="Ind",_xlfn.XLOOKUP(StandardResults[[#This Row],[Code]],Std[Code],Std[A]),"-")</f>
        <v>#N/A</v>
      </c>
      <c r="T104" t="e">
        <f>IF(StandardResults[[#This Row],[Ind/Rel]]="Ind",_xlfn.XLOOKUP(StandardResults[[#This Row],[Code]],Std[Code],Std[B]),"-")</f>
        <v>#N/A</v>
      </c>
      <c r="U104" t="e">
        <f>IF(StandardResults[[#This Row],[Ind/Rel]]="Ind",_xlfn.XLOOKUP(StandardResults[[#This Row],[Code]],Std[Code],Std[AAs]),"-")</f>
        <v>#N/A</v>
      </c>
      <c r="V104" t="e">
        <f>IF(StandardResults[[#This Row],[Ind/Rel]]="Ind",_xlfn.XLOOKUP(StandardResults[[#This Row],[Code]],Std[Code],Std[As]),"-")</f>
        <v>#N/A</v>
      </c>
      <c r="W104" t="e">
        <f>IF(StandardResults[[#This Row],[Ind/Rel]]="Ind",_xlfn.XLOOKUP(StandardResults[[#This Row],[Code]],Std[Code],Std[Bs]),"-")</f>
        <v>#N/A</v>
      </c>
      <c r="X104" t="e">
        <f>IF(StandardResults[[#This Row],[Ind/Rel]]="Ind",_xlfn.XLOOKUP(StandardResults[[#This Row],[Code]],Std[Code],Std[EC]),"-")</f>
        <v>#N/A</v>
      </c>
      <c r="Y104" t="e">
        <f>IF(StandardResults[[#This Row],[Ind/Rel]]="Ind",_xlfn.XLOOKUP(StandardResults[[#This Row],[Code]],Std[Code],Std[Ecs]),"-")</f>
        <v>#N/A</v>
      </c>
      <c r="Z104">
        <f>COUNTIFS(StandardResults[Name],StandardResults[[#This Row],[Name]],StandardResults[Entry
Std],"B")+COUNTIFS(StandardResults[Name],StandardResults[[#This Row],[Name]],StandardResults[Entry
Std],"A")+COUNTIFS(StandardResults[Name],StandardResults[[#This Row],[Name]],StandardResults[Entry
Std],"AA")</f>
        <v>0</v>
      </c>
      <c r="AA104">
        <f>COUNTIFS(StandardResults[Name],StandardResults[[#This Row],[Name]],StandardResults[Entry
Std],"AA")</f>
        <v>0</v>
      </c>
    </row>
    <row r="105" spans="1:27" x14ac:dyDescent="0.25">
      <c r="A105">
        <f>TimeVR[[#This Row],[Club]]</f>
        <v>0</v>
      </c>
      <c r="B105" t="str">
        <f>IF(OR(RIGHT(TimeVR[[#This Row],[Event]],3)="M.R", RIGHT(TimeVR[[#This Row],[Event]],3)="F.R"),"Relay","Ind")</f>
        <v>Ind</v>
      </c>
      <c r="C105">
        <f>TimeVR[[#This Row],[gender]]</f>
        <v>0</v>
      </c>
      <c r="D105">
        <f>TimeVR[[#This Row],[Age]]</f>
        <v>0</v>
      </c>
      <c r="E105">
        <f>TimeVR[[#This Row],[name]]</f>
        <v>0</v>
      </c>
      <c r="F105">
        <f>TimeVR[[#This Row],[Event]]</f>
        <v>0</v>
      </c>
      <c r="G105" t="str">
        <f>IF(OR(StandardResults[[#This Row],[Entry]]="-",TimeVR[[#This Row],[validation]]="Validated"),"Y","N")</f>
        <v>N</v>
      </c>
      <c r="H105">
        <f>IF(OR(LEFT(TimeVR[[#This Row],[Times]],8)="00:00.00", LEFT(TimeVR[[#This Row],[Times]],2)="NT"),"-",TimeVR[[#This Row],[Times]])</f>
        <v>0</v>
      </c>
      <c r="I1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 t="str">
        <f>IF(ISBLANK(TimeVR[[#This Row],[Best Time(S)]]),"-",TimeVR[[#This Row],[Best Time(S)]])</f>
        <v>-</v>
      </c>
      <c r="K105" t="str">
        <f>IF(StandardResults[[#This Row],[BT(SC)]]&lt;&gt;"-",IF(StandardResults[[#This Row],[BT(SC)]]&lt;=StandardResults[[#This Row],[AAs]],"AA",IF(StandardResults[[#This Row],[BT(SC)]]&lt;=StandardResults[[#This Row],[As]],"A",IF(StandardResults[[#This Row],[BT(SC)]]&lt;=StandardResults[[#This Row],[Bs]],"B","-"))),"")</f>
        <v/>
      </c>
      <c r="L105" t="str">
        <f>IF(ISBLANK(TimeVR[[#This Row],[Best Time(L)]]),"-",TimeVR[[#This Row],[Best Time(L)]])</f>
        <v>-</v>
      </c>
      <c r="M105" t="str">
        <f>IF(StandardResults[[#This Row],[BT(LC)]]&lt;&gt;"-",IF(StandardResults[[#This Row],[BT(LC)]]&lt;=StandardResults[[#This Row],[AA]],"AA",IF(StandardResults[[#This Row],[BT(LC)]]&lt;=StandardResults[[#This Row],[A]],"A",IF(StandardResults[[#This Row],[BT(LC)]]&lt;=StandardResults[[#This Row],[B]],"B","-"))),"")</f>
        <v/>
      </c>
      <c r="N105" s="14"/>
      <c r="O105" t="str">
        <f>IF(StandardResults[[#This Row],[BT(SC)]]&lt;&gt;"-",IF(StandardResults[[#This Row],[BT(SC)]]&lt;=StandardResults[[#This Row],[Ecs]],"EC","-"),"")</f>
        <v/>
      </c>
      <c r="Q105" t="str">
        <f>IF(StandardResults[[#This Row],[Ind/Rel]]="Ind",LEFT(StandardResults[[#This Row],[Gender]],1)&amp;MIN(MAX(StandardResults[[#This Row],[Age]],11),17)&amp;"-"&amp;StandardResults[[#This Row],[Event]],"")</f>
        <v>011-0</v>
      </c>
      <c r="R105" t="e">
        <f>IF(StandardResults[[#This Row],[Ind/Rel]]="Ind",_xlfn.XLOOKUP(StandardResults[[#This Row],[Code]],Std[Code],Std[AA]),"-")</f>
        <v>#N/A</v>
      </c>
      <c r="S105" t="e">
        <f>IF(StandardResults[[#This Row],[Ind/Rel]]="Ind",_xlfn.XLOOKUP(StandardResults[[#This Row],[Code]],Std[Code],Std[A]),"-")</f>
        <v>#N/A</v>
      </c>
      <c r="T105" t="e">
        <f>IF(StandardResults[[#This Row],[Ind/Rel]]="Ind",_xlfn.XLOOKUP(StandardResults[[#This Row],[Code]],Std[Code],Std[B]),"-")</f>
        <v>#N/A</v>
      </c>
      <c r="U105" t="e">
        <f>IF(StandardResults[[#This Row],[Ind/Rel]]="Ind",_xlfn.XLOOKUP(StandardResults[[#This Row],[Code]],Std[Code],Std[AAs]),"-")</f>
        <v>#N/A</v>
      </c>
      <c r="V105" t="e">
        <f>IF(StandardResults[[#This Row],[Ind/Rel]]="Ind",_xlfn.XLOOKUP(StandardResults[[#This Row],[Code]],Std[Code],Std[As]),"-")</f>
        <v>#N/A</v>
      </c>
      <c r="W105" t="e">
        <f>IF(StandardResults[[#This Row],[Ind/Rel]]="Ind",_xlfn.XLOOKUP(StandardResults[[#This Row],[Code]],Std[Code],Std[Bs]),"-")</f>
        <v>#N/A</v>
      </c>
      <c r="X105" t="e">
        <f>IF(StandardResults[[#This Row],[Ind/Rel]]="Ind",_xlfn.XLOOKUP(StandardResults[[#This Row],[Code]],Std[Code],Std[EC]),"-")</f>
        <v>#N/A</v>
      </c>
      <c r="Y105" t="e">
        <f>IF(StandardResults[[#This Row],[Ind/Rel]]="Ind",_xlfn.XLOOKUP(StandardResults[[#This Row],[Code]],Std[Code],Std[Ecs]),"-")</f>
        <v>#N/A</v>
      </c>
      <c r="Z105">
        <f>COUNTIFS(StandardResults[Name],StandardResults[[#This Row],[Name]],StandardResults[Entry
Std],"B")+COUNTIFS(StandardResults[Name],StandardResults[[#This Row],[Name]],StandardResults[Entry
Std],"A")+COUNTIFS(StandardResults[Name],StandardResults[[#This Row],[Name]],StandardResults[Entry
Std],"AA")</f>
        <v>0</v>
      </c>
      <c r="AA105">
        <f>COUNTIFS(StandardResults[Name],StandardResults[[#This Row],[Name]],StandardResults[Entry
Std],"AA")</f>
        <v>0</v>
      </c>
    </row>
    <row r="106" spans="1:27" x14ac:dyDescent="0.25">
      <c r="A106">
        <f>TimeVR[[#This Row],[Club]]</f>
        <v>0</v>
      </c>
      <c r="B106" t="str">
        <f>IF(OR(RIGHT(TimeVR[[#This Row],[Event]],3)="M.R", RIGHT(TimeVR[[#This Row],[Event]],3)="F.R"),"Relay","Ind")</f>
        <v>Ind</v>
      </c>
      <c r="C106">
        <f>TimeVR[[#This Row],[gender]]</f>
        <v>0</v>
      </c>
      <c r="D106">
        <f>TimeVR[[#This Row],[Age]]</f>
        <v>0</v>
      </c>
      <c r="E106">
        <f>TimeVR[[#This Row],[name]]</f>
        <v>0</v>
      </c>
      <c r="F106">
        <f>TimeVR[[#This Row],[Event]]</f>
        <v>0</v>
      </c>
      <c r="G106" t="str">
        <f>IF(OR(StandardResults[[#This Row],[Entry]]="-",TimeVR[[#This Row],[validation]]="Validated"),"Y","N")</f>
        <v>N</v>
      </c>
      <c r="H106">
        <f>IF(OR(LEFT(TimeVR[[#This Row],[Times]],8)="00:00.00", LEFT(TimeVR[[#This Row],[Times]],2)="NT"),"-",TimeVR[[#This Row],[Times]])</f>
        <v>0</v>
      </c>
      <c r="I1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 t="str">
        <f>IF(ISBLANK(TimeVR[[#This Row],[Best Time(S)]]),"-",TimeVR[[#This Row],[Best Time(S)]])</f>
        <v>-</v>
      </c>
      <c r="K106" t="str">
        <f>IF(StandardResults[[#This Row],[BT(SC)]]&lt;&gt;"-",IF(StandardResults[[#This Row],[BT(SC)]]&lt;=StandardResults[[#This Row],[AAs]],"AA",IF(StandardResults[[#This Row],[BT(SC)]]&lt;=StandardResults[[#This Row],[As]],"A",IF(StandardResults[[#This Row],[BT(SC)]]&lt;=StandardResults[[#This Row],[Bs]],"B","-"))),"")</f>
        <v/>
      </c>
      <c r="L106" t="str">
        <f>IF(ISBLANK(TimeVR[[#This Row],[Best Time(L)]]),"-",TimeVR[[#This Row],[Best Time(L)]])</f>
        <v>-</v>
      </c>
      <c r="M106" t="str">
        <f>IF(StandardResults[[#This Row],[BT(LC)]]&lt;&gt;"-",IF(StandardResults[[#This Row],[BT(LC)]]&lt;=StandardResults[[#This Row],[AA]],"AA",IF(StandardResults[[#This Row],[BT(LC)]]&lt;=StandardResults[[#This Row],[A]],"A",IF(StandardResults[[#This Row],[BT(LC)]]&lt;=StandardResults[[#This Row],[B]],"B","-"))),"")</f>
        <v/>
      </c>
      <c r="N106" s="14"/>
      <c r="O106" t="str">
        <f>IF(StandardResults[[#This Row],[BT(SC)]]&lt;&gt;"-",IF(StandardResults[[#This Row],[BT(SC)]]&lt;=StandardResults[[#This Row],[Ecs]],"EC","-"),"")</f>
        <v/>
      </c>
      <c r="Q106" t="str">
        <f>IF(StandardResults[[#This Row],[Ind/Rel]]="Ind",LEFT(StandardResults[[#This Row],[Gender]],1)&amp;MIN(MAX(StandardResults[[#This Row],[Age]],11),17)&amp;"-"&amp;StandardResults[[#This Row],[Event]],"")</f>
        <v>011-0</v>
      </c>
      <c r="R106" t="e">
        <f>IF(StandardResults[[#This Row],[Ind/Rel]]="Ind",_xlfn.XLOOKUP(StandardResults[[#This Row],[Code]],Std[Code],Std[AA]),"-")</f>
        <v>#N/A</v>
      </c>
      <c r="S106" t="e">
        <f>IF(StandardResults[[#This Row],[Ind/Rel]]="Ind",_xlfn.XLOOKUP(StandardResults[[#This Row],[Code]],Std[Code],Std[A]),"-")</f>
        <v>#N/A</v>
      </c>
      <c r="T106" t="e">
        <f>IF(StandardResults[[#This Row],[Ind/Rel]]="Ind",_xlfn.XLOOKUP(StandardResults[[#This Row],[Code]],Std[Code],Std[B]),"-")</f>
        <v>#N/A</v>
      </c>
      <c r="U106" t="e">
        <f>IF(StandardResults[[#This Row],[Ind/Rel]]="Ind",_xlfn.XLOOKUP(StandardResults[[#This Row],[Code]],Std[Code],Std[AAs]),"-")</f>
        <v>#N/A</v>
      </c>
      <c r="V106" t="e">
        <f>IF(StandardResults[[#This Row],[Ind/Rel]]="Ind",_xlfn.XLOOKUP(StandardResults[[#This Row],[Code]],Std[Code],Std[As]),"-")</f>
        <v>#N/A</v>
      </c>
      <c r="W106" t="e">
        <f>IF(StandardResults[[#This Row],[Ind/Rel]]="Ind",_xlfn.XLOOKUP(StandardResults[[#This Row],[Code]],Std[Code],Std[Bs]),"-")</f>
        <v>#N/A</v>
      </c>
      <c r="X106" t="e">
        <f>IF(StandardResults[[#This Row],[Ind/Rel]]="Ind",_xlfn.XLOOKUP(StandardResults[[#This Row],[Code]],Std[Code],Std[EC]),"-")</f>
        <v>#N/A</v>
      </c>
      <c r="Y106" t="e">
        <f>IF(StandardResults[[#This Row],[Ind/Rel]]="Ind",_xlfn.XLOOKUP(StandardResults[[#This Row],[Code]],Std[Code],Std[Ecs]),"-")</f>
        <v>#N/A</v>
      </c>
      <c r="Z106">
        <f>COUNTIFS(StandardResults[Name],StandardResults[[#This Row],[Name]],StandardResults[Entry
Std],"B")+COUNTIFS(StandardResults[Name],StandardResults[[#This Row],[Name]],StandardResults[Entry
Std],"A")+COUNTIFS(StandardResults[Name],StandardResults[[#This Row],[Name]],StandardResults[Entry
Std],"AA")</f>
        <v>0</v>
      </c>
      <c r="AA106">
        <f>COUNTIFS(StandardResults[Name],StandardResults[[#This Row],[Name]],StandardResults[Entry
Std],"AA")</f>
        <v>0</v>
      </c>
    </row>
    <row r="107" spans="1:27" x14ac:dyDescent="0.25">
      <c r="A107">
        <f>TimeVR[[#This Row],[Club]]</f>
        <v>0</v>
      </c>
      <c r="B107" t="str">
        <f>IF(OR(RIGHT(TimeVR[[#This Row],[Event]],3)="M.R", RIGHT(TimeVR[[#This Row],[Event]],3)="F.R"),"Relay","Ind")</f>
        <v>Ind</v>
      </c>
      <c r="C107">
        <f>TimeVR[[#This Row],[gender]]</f>
        <v>0</v>
      </c>
      <c r="D107">
        <f>TimeVR[[#This Row],[Age]]</f>
        <v>0</v>
      </c>
      <c r="E107">
        <f>TimeVR[[#This Row],[name]]</f>
        <v>0</v>
      </c>
      <c r="F107">
        <f>TimeVR[[#This Row],[Event]]</f>
        <v>0</v>
      </c>
      <c r="G107" t="str">
        <f>IF(OR(StandardResults[[#This Row],[Entry]]="-",TimeVR[[#This Row],[validation]]="Validated"),"Y","N")</f>
        <v>N</v>
      </c>
      <c r="H107">
        <f>IF(OR(LEFT(TimeVR[[#This Row],[Times]],8)="00:00.00", LEFT(TimeVR[[#This Row],[Times]],2)="NT"),"-",TimeVR[[#This Row],[Times]])</f>
        <v>0</v>
      </c>
      <c r="I1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 t="str">
        <f>IF(ISBLANK(TimeVR[[#This Row],[Best Time(S)]]),"-",TimeVR[[#This Row],[Best Time(S)]])</f>
        <v>-</v>
      </c>
      <c r="K107" t="str">
        <f>IF(StandardResults[[#This Row],[BT(SC)]]&lt;&gt;"-",IF(StandardResults[[#This Row],[BT(SC)]]&lt;=StandardResults[[#This Row],[AAs]],"AA",IF(StandardResults[[#This Row],[BT(SC)]]&lt;=StandardResults[[#This Row],[As]],"A",IF(StandardResults[[#This Row],[BT(SC)]]&lt;=StandardResults[[#This Row],[Bs]],"B","-"))),"")</f>
        <v/>
      </c>
      <c r="L107" t="str">
        <f>IF(ISBLANK(TimeVR[[#This Row],[Best Time(L)]]),"-",TimeVR[[#This Row],[Best Time(L)]])</f>
        <v>-</v>
      </c>
      <c r="M107" t="str">
        <f>IF(StandardResults[[#This Row],[BT(LC)]]&lt;&gt;"-",IF(StandardResults[[#This Row],[BT(LC)]]&lt;=StandardResults[[#This Row],[AA]],"AA",IF(StandardResults[[#This Row],[BT(LC)]]&lt;=StandardResults[[#This Row],[A]],"A",IF(StandardResults[[#This Row],[BT(LC)]]&lt;=StandardResults[[#This Row],[B]],"B","-"))),"")</f>
        <v/>
      </c>
      <c r="N107" s="14"/>
      <c r="O107" t="str">
        <f>IF(StandardResults[[#This Row],[BT(SC)]]&lt;&gt;"-",IF(StandardResults[[#This Row],[BT(SC)]]&lt;=StandardResults[[#This Row],[Ecs]],"EC","-"),"")</f>
        <v/>
      </c>
      <c r="Q107" t="str">
        <f>IF(StandardResults[[#This Row],[Ind/Rel]]="Ind",LEFT(StandardResults[[#This Row],[Gender]],1)&amp;MIN(MAX(StandardResults[[#This Row],[Age]],11),17)&amp;"-"&amp;StandardResults[[#This Row],[Event]],"")</f>
        <v>011-0</v>
      </c>
      <c r="R107" t="e">
        <f>IF(StandardResults[[#This Row],[Ind/Rel]]="Ind",_xlfn.XLOOKUP(StandardResults[[#This Row],[Code]],Std[Code],Std[AA]),"-")</f>
        <v>#N/A</v>
      </c>
      <c r="S107" t="e">
        <f>IF(StandardResults[[#This Row],[Ind/Rel]]="Ind",_xlfn.XLOOKUP(StandardResults[[#This Row],[Code]],Std[Code],Std[A]),"-")</f>
        <v>#N/A</v>
      </c>
      <c r="T107" t="e">
        <f>IF(StandardResults[[#This Row],[Ind/Rel]]="Ind",_xlfn.XLOOKUP(StandardResults[[#This Row],[Code]],Std[Code],Std[B]),"-")</f>
        <v>#N/A</v>
      </c>
      <c r="U107" t="e">
        <f>IF(StandardResults[[#This Row],[Ind/Rel]]="Ind",_xlfn.XLOOKUP(StandardResults[[#This Row],[Code]],Std[Code],Std[AAs]),"-")</f>
        <v>#N/A</v>
      </c>
      <c r="V107" t="e">
        <f>IF(StandardResults[[#This Row],[Ind/Rel]]="Ind",_xlfn.XLOOKUP(StandardResults[[#This Row],[Code]],Std[Code],Std[As]),"-")</f>
        <v>#N/A</v>
      </c>
      <c r="W107" t="e">
        <f>IF(StandardResults[[#This Row],[Ind/Rel]]="Ind",_xlfn.XLOOKUP(StandardResults[[#This Row],[Code]],Std[Code],Std[Bs]),"-")</f>
        <v>#N/A</v>
      </c>
      <c r="X107" t="e">
        <f>IF(StandardResults[[#This Row],[Ind/Rel]]="Ind",_xlfn.XLOOKUP(StandardResults[[#This Row],[Code]],Std[Code],Std[EC]),"-")</f>
        <v>#N/A</v>
      </c>
      <c r="Y107" t="e">
        <f>IF(StandardResults[[#This Row],[Ind/Rel]]="Ind",_xlfn.XLOOKUP(StandardResults[[#This Row],[Code]],Std[Code],Std[Ecs]),"-")</f>
        <v>#N/A</v>
      </c>
      <c r="Z107">
        <f>COUNTIFS(StandardResults[Name],StandardResults[[#This Row],[Name]],StandardResults[Entry
Std],"B")+COUNTIFS(StandardResults[Name],StandardResults[[#This Row],[Name]],StandardResults[Entry
Std],"A")+COUNTIFS(StandardResults[Name],StandardResults[[#This Row],[Name]],StandardResults[Entry
Std],"AA")</f>
        <v>0</v>
      </c>
      <c r="AA107">
        <f>COUNTIFS(StandardResults[Name],StandardResults[[#This Row],[Name]],StandardResults[Entry
Std],"AA")</f>
        <v>0</v>
      </c>
    </row>
    <row r="108" spans="1:27" x14ac:dyDescent="0.25">
      <c r="A108">
        <f>TimeVR[[#This Row],[Club]]</f>
        <v>0</v>
      </c>
      <c r="B108" t="str">
        <f>IF(OR(RIGHT(TimeVR[[#This Row],[Event]],3)="M.R", RIGHT(TimeVR[[#This Row],[Event]],3)="F.R"),"Relay","Ind")</f>
        <v>Ind</v>
      </c>
      <c r="C108">
        <f>TimeVR[[#This Row],[gender]]</f>
        <v>0</v>
      </c>
      <c r="D108">
        <f>TimeVR[[#This Row],[Age]]</f>
        <v>0</v>
      </c>
      <c r="E108">
        <f>TimeVR[[#This Row],[name]]</f>
        <v>0</v>
      </c>
      <c r="F108">
        <f>TimeVR[[#This Row],[Event]]</f>
        <v>0</v>
      </c>
      <c r="G108" t="str">
        <f>IF(OR(StandardResults[[#This Row],[Entry]]="-",TimeVR[[#This Row],[validation]]="Validated"),"Y","N")</f>
        <v>N</v>
      </c>
      <c r="H108">
        <f>IF(OR(LEFT(TimeVR[[#This Row],[Times]],8)="00:00.00", LEFT(TimeVR[[#This Row],[Times]],2)="NT"),"-",TimeVR[[#This Row],[Times]])</f>
        <v>0</v>
      </c>
      <c r="I1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 t="str">
        <f>IF(ISBLANK(TimeVR[[#This Row],[Best Time(S)]]),"-",TimeVR[[#This Row],[Best Time(S)]])</f>
        <v>-</v>
      </c>
      <c r="K108" t="str">
        <f>IF(StandardResults[[#This Row],[BT(SC)]]&lt;&gt;"-",IF(StandardResults[[#This Row],[BT(SC)]]&lt;=StandardResults[[#This Row],[AAs]],"AA",IF(StandardResults[[#This Row],[BT(SC)]]&lt;=StandardResults[[#This Row],[As]],"A",IF(StandardResults[[#This Row],[BT(SC)]]&lt;=StandardResults[[#This Row],[Bs]],"B","-"))),"")</f>
        <v/>
      </c>
      <c r="L108" t="str">
        <f>IF(ISBLANK(TimeVR[[#This Row],[Best Time(L)]]),"-",TimeVR[[#This Row],[Best Time(L)]])</f>
        <v>-</v>
      </c>
      <c r="M108" t="str">
        <f>IF(StandardResults[[#This Row],[BT(LC)]]&lt;&gt;"-",IF(StandardResults[[#This Row],[BT(LC)]]&lt;=StandardResults[[#This Row],[AA]],"AA",IF(StandardResults[[#This Row],[BT(LC)]]&lt;=StandardResults[[#This Row],[A]],"A",IF(StandardResults[[#This Row],[BT(LC)]]&lt;=StandardResults[[#This Row],[B]],"B","-"))),"")</f>
        <v/>
      </c>
      <c r="N108" s="14"/>
      <c r="O108" t="str">
        <f>IF(StandardResults[[#This Row],[BT(SC)]]&lt;&gt;"-",IF(StandardResults[[#This Row],[BT(SC)]]&lt;=StandardResults[[#This Row],[Ecs]],"EC","-"),"")</f>
        <v/>
      </c>
      <c r="Q108" t="str">
        <f>IF(StandardResults[[#This Row],[Ind/Rel]]="Ind",LEFT(StandardResults[[#This Row],[Gender]],1)&amp;MIN(MAX(StandardResults[[#This Row],[Age]],11),17)&amp;"-"&amp;StandardResults[[#This Row],[Event]],"")</f>
        <v>011-0</v>
      </c>
      <c r="R108" t="e">
        <f>IF(StandardResults[[#This Row],[Ind/Rel]]="Ind",_xlfn.XLOOKUP(StandardResults[[#This Row],[Code]],Std[Code],Std[AA]),"-")</f>
        <v>#N/A</v>
      </c>
      <c r="S108" t="e">
        <f>IF(StandardResults[[#This Row],[Ind/Rel]]="Ind",_xlfn.XLOOKUP(StandardResults[[#This Row],[Code]],Std[Code],Std[A]),"-")</f>
        <v>#N/A</v>
      </c>
      <c r="T108" t="e">
        <f>IF(StandardResults[[#This Row],[Ind/Rel]]="Ind",_xlfn.XLOOKUP(StandardResults[[#This Row],[Code]],Std[Code],Std[B]),"-")</f>
        <v>#N/A</v>
      </c>
      <c r="U108" t="e">
        <f>IF(StandardResults[[#This Row],[Ind/Rel]]="Ind",_xlfn.XLOOKUP(StandardResults[[#This Row],[Code]],Std[Code],Std[AAs]),"-")</f>
        <v>#N/A</v>
      </c>
      <c r="V108" t="e">
        <f>IF(StandardResults[[#This Row],[Ind/Rel]]="Ind",_xlfn.XLOOKUP(StandardResults[[#This Row],[Code]],Std[Code],Std[As]),"-")</f>
        <v>#N/A</v>
      </c>
      <c r="W108" t="e">
        <f>IF(StandardResults[[#This Row],[Ind/Rel]]="Ind",_xlfn.XLOOKUP(StandardResults[[#This Row],[Code]],Std[Code],Std[Bs]),"-")</f>
        <v>#N/A</v>
      </c>
      <c r="X108" t="e">
        <f>IF(StandardResults[[#This Row],[Ind/Rel]]="Ind",_xlfn.XLOOKUP(StandardResults[[#This Row],[Code]],Std[Code],Std[EC]),"-")</f>
        <v>#N/A</v>
      </c>
      <c r="Y108" t="e">
        <f>IF(StandardResults[[#This Row],[Ind/Rel]]="Ind",_xlfn.XLOOKUP(StandardResults[[#This Row],[Code]],Std[Code],Std[Ecs]),"-")</f>
        <v>#N/A</v>
      </c>
      <c r="Z108">
        <f>COUNTIFS(StandardResults[Name],StandardResults[[#This Row],[Name]],StandardResults[Entry
Std],"B")+COUNTIFS(StandardResults[Name],StandardResults[[#This Row],[Name]],StandardResults[Entry
Std],"A")+COUNTIFS(StandardResults[Name],StandardResults[[#This Row],[Name]],StandardResults[Entry
Std],"AA")</f>
        <v>0</v>
      </c>
      <c r="AA108">
        <f>COUNTIFS(StandardResults[Name],StandardResults[[#This Row],[Name]],StandardResults[Entry
Std],"AA")</f>
        <v>0</v>
      </c>
    </row>
    <row r="109" spans="1:27" x14ac:dyDescent="0.25">
      <c r="A109">
        <f>TimeVR[[#This Row],[Club]]</f>
        <v>0</v>
      </c>
      <c r="B109" t="str">
        <f>IF(OR(RIGHT(TimeVR[[#This Row],[Event]],3)="M.R", RIGHT(TimeVR[[#This Row],[Event]],3)="F.R"),"Relay","Ind")</f>
        <v>Ind</v>
      </c>
      <c r="C109">
        <f>TimeVR[[#This Row],[gender]]</f>
        <v>0</v>
      </c>
      <c r="D109">
        <f>TimeVR[[#This Row],[Age]]</f>
        <v>0</v>
      </c>
      <c r="E109">
        <f>TimeVR[[#This Row],[name]]</f>
        <v>0</v>
      </c>
      <c r="F109">
        <f>TimeVR[[#This Row],[Event]]</f>
        <v>0</v>
      </c>
      <c r="G109" t="str">
        <f>IF(OR(StandardResults[[#This Row],[Entry]]="-",TimeVR[[#This Row],[validation]]="Validated"),"Y","N")</f>
        <v>N</v>
      </c>
      <c r="H109">
        <f>IF(OR(LEFT(TimeVR[[#This Row],[Times]],8)="00:00.00", LEFT(TimeVR[[#This Row],[Times]],2)="NT"),"-",TimeVR[[#This Row],[Times]])</f>
        <v>0</v>
      </c>
      <c r="I1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 t="str">
        <f>IF(ISBLANK(TimeVR[[#This Row],[Best Time(S)]]),"-",TimeVR[[#This Row],[Best Time(S)]])</f>
        <v>-</v>
      </c>
      <c r="K109" t="str">
        <f>IF(StandardResults[[#This Row],[BT(SC)]]&lt;&gt;"-",IF(StandardResults[[#This Row],[BT(SC)]]&lt;=StandardResults[[#This Row],[AAs]],"AA",IF(StandardResults[[#This Row],[BT(SC)]]&lt;=StandardResults[[#This Row],[As]],"A",IF(StandardResults[[#This Row],[BT(SC)]]&lt;=StandardResults[[#This Row],[Bs]],"B","-"))),"")</f>
        <v/>
      </c>
      <c r="L109" t="str">
        <f>IF(ISBLANK(TimeVR[[#This Row],[Best Time(L)]]),"-",TimeVR[[#This Row],[Best Time(L)]])</f>
        <v>-</v>
      </c>
      <c r="M109" t="str">
        <f>IF(StandardResults[[#This Row],[BT(LC)]]&lt;&gt;"-",IF(StandardResults[[#This Row],[BT(LC)]]&lt;=StandardResults[[#This Row],[AA]],"AA",IF(StandardResults[[#This Row],[BT(LC)]]&lt;=StandardResults[[#This Row],[A]],"A",IF(StandardResults[[#This Row],[BT(LC)]]&lt;=StandardResults[[#This Row],[B]],"B","-"))),"")</f>
        <v/>
      </c>
      <c r="N109" s="14"/>
      <c r="O109" t="str">
        <f>IF(StandardResults[[#This Row],[BT(SC)]]&lt;&gt;"-",IF(StandardResults[[#This Row],[BT(SC)]]&lt;=StandardResults[[#This Row],[Ecs]],"EC","-"),"")</f>
        <v/>
      </c>
      <c r="Q109" t="str">
        <f>IF(StandardResults[[#This Row],[Ind/Rel]]="Ind",LEFT(StandardResults[[#This Row],[Gender]],1)&amp;MIN(MAX(StandardResults[[#This Row],[Age]],11),17)&amp;"-"&amp;StandardResults[[#This Row],[Event]],"")</f>
        <v>011-0</v>
      </c>
      <c r="R109" t="e">
        <f>IF(StandardResults[[#This Row],[Ind/Rel]]="Ind",_xlfn.XLOOKUP(StandardResults[[#This Row],[Code]],Std[Code],Std[AA]),"-")</f>
        <v>#N/A</v>
      </c>
      <c r="S109" t="e">
        <f>IF(StandardResults[[#This Row],[Ind/Rel]]="Ind",_xlfn.XLOOKUP(StandardResults[[#This Row],[Code]],Std[Code],Std[A]),"-")</f>
        <v>#N/A</v>
      </c>
      <c r="T109" t="e">
        <f>IF(StandardResults[[#This Row],[Ind/Rel]]="Ind",_xlfn.XLOOKUP(StandardResults[[#This Row],[Code]],Std[Code],Std[B]),"-")</f>
        <v>#N/A</v>
      </c>
      <c r="U109" t="e">
        <f>IF(StandardResults[[#This Row],[Ind/Rel]]="Ind",_xlfn.XLOOKUP(StandardResults[[#This Row],[Code]],Std[Code],Std[AAs]),"-")</f>
        <v>#N/A</v>
      </c>
      <c r="V109" t="e">
        <f>IF(StandardResults[[#This Row],[Ind/Rel]]="Ind",_xlfn.XLOOKUP(StandardResults[[#This Row],[Code]],Std[Code],Std[As]),"-")</f>
        <v>#N/A</v>
      </c>
      <c r="W109" t="e">
        <f>IF(StandardResults[[#This Row],[Ind/Rel]]="Ind",_xlfn.XLOOKUP(StandardResults[[#This Row],[Code]],Std[Code],Std[Bs]),"-")</f>
        <v>#N/A</v>
      </c>
      <c r="X109" t="e">
        <f>IF(StandardResults[[#This Row],[Ind/Rel]]="Ind",_xlfn.XLOOKUP(StandardResults[[#This Row],[Code]],Std[Code],Std[EC]),"-")</f>
        <v>#N/A</v>
      </c>
      <c r="Y109" t="e">
        <f>IF(StandardResults[[#This Row],[Ind/Rel]]="Ind",_xlfn.XLOOKUP(StandardResults[[#This Row],[Code]],Std[Code],Std[Ecs]),"-")</f>
        <v>#N/A</v>
      </c>
      <c r="Z109">
        <f>COUNTIFS(StandardResults[Name],StandardResults[[#This Row],[Name]],StandardResults[Entry
Std],"B")+COUNTIFS(StandardResults[Name],StandardResults[[#This Row],[Name]],StandardResults[Entry
Std],"A")+COUNTIFS(StandardResults[Name],StandardResults[[#This Row],[Name]],StandardResults[Entry
Std],"AA")</f>
        <v>0</v>
      </c>
      <c r="AA109">
        <f>COUNTIFS(StandardResults[Name],StandardResults[[#This Row],[Name]],StandardResults[Entry
Std],"AA")</f>
        <v>0</v>
      </c>
    </row>
    <row r="110" spans="1:27" x14ac:dyDescent="0.25">
      <c r="A110">
        <f>TimeVR[[#This Row],[Club]]</f>
        <v>0</v>
      </c>
      <c r="B110" t="str">
        <f>IF(OR(RIGHT(TimeVR[[#This Row],[Event]],3)="M.R", RIGHT(TimeVR[[#This Row],[Event]],3)="F.R"),"Relay","Ind")</f>
        <v>Ind</v>
      </c>
      <c r="C110">
        <f>TimeVR[[#This Row],[gender]]</f>
        <v>0</v>
      </c>
      <c r="D110">
        <f>TimeVR[[#This Row],[Age]]</f>
        <v>0</v>
      </c>
      <c r="E110">
        <f>TimeVR[[#This Row],[name]]</f>
        <v>0</v>
      </c>
      <c r="F110">
        <f>TimeVR[[#This Row],[Event]]</f>
        <v>0</v>
      </c>
      <c r="G110" t="str">
        <f>IF(OR(StandardResults[[#This Row],[Entry]]="-",TimeVR[[#This Row],[validation]]="Validated"),"Y","N")</f>
        <v>N</v>
      </c>
      <c r="H110">
        <f>IF(OR(LEFT(TimeVR[[#This Row],[Times]],8)="00:00.00", LEFT(TimeVR[[#This Row],[Times]],2)="NT"),"-",TimeVR[[#This Row],[Times]])</f>
        <v>0</v>
      </c>
      <c r="I1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 t="str">
        <f>IF(ISBLANK(TimeVR[[#This Row],[Best Time(S)]]),"-",TimeVR[[#This Row],[Best Time(S)]])</f>
        <v>-</v>
      </c>
      <c r="K110" t="str">
        <f>IF(StandardResults[[#This Row],[BT(SC)]]&lt;&gt;"-",IF(StandardResults[[#This Row],[BT(SC)]]&lt;=StandardResults[[#This Row],[AAs]],"AA",IF(StandardResults[[#This Row],[BT(SC)]]&lt;=StandardResults[[#This Row],[As]],"A",IF(StandardResults[[#This Row],[BT(SC)]]&lt;=StandardResults[[#This Row],[Bs]],"B","-"))),"")</f>
        <v/>
      </c>
      <c r="L110" t="str">
        <f>IF(ISBLANK(TimeVR[[#This Row],[Best Time(L)]]),"-",TimeVR[[#This Row],[Best Time(L)]])</f>
        <v>-</v>
      </c>
      <c r="M110" t="str">
        <f>IF(StandardResults[[#This Row],[BT(LC)]]&lt;&gt;"-",IF(StandardResults[[#This Row],[BT(LC)]]&lt;=StandardResults[[#This Row],[AA]],"AA",IF(StandardResults[[#This Row],[BT(LC)]]&lt;=StandardResults[[#This Row],[A]],"A",IF(StandardResults[[#This Row],[BT(LC)]]&lt;=StandardResults[[#This Row],[B]],"B","-"))),"")</f>
        <v/>
      </c>
      <c r="N110" s="14"/>
      <c r="O110" t="str">
        <f>IF(StandardResults[[#This Row],[BT(SC)]]&lt;&gt;"-",IF(StandardResults[[#This Row],[BT(SC)]]&lt;=StandardResults[[#This Row],[Ecs]],"EC","-"),"")</f>
        <v/>
      </c>
      <c r="Q110" t="str">
        <f>IF(StandardResults[[#This Row],[Ind/Rel]]="Ind",LEFT(StandardResults[[#This Row],[Gender]],1)&amp;MIN(MAX(StandardResults[[#This Row],[Age]],11),17)&amp;"-"&amp;StandardResults[[#This Row],[Event]],"")</f>
        <v>011-0</v>
      </c>
      <c r="R110" t="e">
        <f>IF(StandardResults[[#This Row],[Ind/Rel]]="Ind",_xlfn.XLOOKUP(StandardResults[[#This Row],[Code]],Std[Code],Std[AA]),"-")</f>
        <v>#N/A</v>
      </c>
      <c r="S110" t="e">
        <f>IF(StandardResults[[#This Row],[Ind/Rel]]="Ind",_xlfn.XLOOKUP(StandardResults[[#This Row],[Code]],Std[Code],Std[A]),"-")</f>
        <v>#N/A</v>
      </c>
      <c r="T110" t="e">
        <f>IF(StandardResults[[#This Row],[Ind/Rel]]="Ind",_xlfn.XLOOKUP(StandardResults[[#This Row],[Code]],Std[Code],Std[B]),"-")</f>
        <v>#N/A</v>
      </c>
      <c r="U110" t="e">
        <f>IF(StandardResults[[#This Row],[Ind/Rel]]="Ind",_xlfn.XLOOKUP(StandardResults[[#This Row],[Code]],Std[Code],Std[AAs]),"-")</f>
        <v>#N/A</v>
      </c>
      <c r="V110" t="e">
        <f>IF(StandardResults[[#This Row],[Ind/Rel]]="Ind",_xlfn.XLOOKUP(StandardResults[[#This Row],[Code]],Std[Code],Std[As]),"-")</f>
        <v>#N/A</v>
      </c>
      <c r="W110" t="e">
        <f>IF(StandardResults[[#This Row],[Ind/Rel]]="Ind",_xlfn.XLOOKUP(StandardResults[[#This Row],[Code]],Std[Code],Std[Bs]),"-")</f>
        <v>#N/A</v>
      </c>
      <c r="X110" t="e">
        <f>IF(StandardResults[[#This Row],[Ind/Rel]]="Ind",_xlfn.XLOOKUP(StandardResults[[#This Row],[Code]],Std[Code],Std[EC]),"-")</f>
        <v>#N/A</v>
      </c>
      <c r="Y110" t="e">
        <f>IF(StandardResults[[#This Row],[Ind/Rel]]="Ind",_xlfn.XLOOKUP(StandardResults[[#This Row],[Code]],Std[Code],Std[Ecs]),"-")</f>
        <v>#N/A</v>
      </c>
      <c r="Z110">
        <f>COUNTIFS(StandardResults[Name],StandardResults[[#This Row],[Name]],StandardResults[Entry
Std],"B")+COUNTIFS(StandardResults[Name],StandardResults[[#This Row],[Name]],StandardResults[Entry
Std],"A")+COUNTIFS(StandardResults[Name],StandardResults[[#This Row],[Name]],StandardResults[Entry
Std],"AA")</f>
        <v>0</v>
      </c>
      <c r="AA110">
        <f>COUNTIFS(StandardResults[Name],StandardResults[[#This Row],[Name]],StandardResults[Entry
Std],"AA")</f>
        <v>0</v>
      </c>
    </row>
    <row r="111" spans="1:27" x14ac:dyDescent="0.25">
      <c r="A111">
        <f>TimeVR[[#This Row],[Club]]</f>
        <v>0</v>
      </c>
      <c r="B111" t="str">
        <f>IF(OR(RIGHT(TimeVR[[#This Row],[Event]],3)="M.R", RIGHT(TimeVR[[#This Row],[Event]],3)="F.R"),"Relay","Ind")</f>
        <v>Ind</v>
      </c>
      <c r="C111">
        <f>TimeVR[[#This Row],[gender]]</f>
        <v>0</v>
      </c>
      <c r="D111">
        <f>TimeVR[[#This Row],[Age]]</f>
        <v>0</v>
      </c>
      <c r="E111">
        <f>TimeVR[[#This Row],[name]]</f>
        <v>0</v>
      </c>
      <c r="F111">
        <f>TimeVR[[#This Row],[Event]]</f>
        <v>0</v>
      </c>
      <c r="G111" t="str">
        <f>IF(OR(StandardResults[[#This Row],[Entry]]="-",TimeVR[[#This Row],[validation]]="Validated"),"Y","N")</f>
        <v>N</v>
      </c>
      <c r="H111">
        <f>IF(OR(LEFT(TimeVR[[#This Row],[Times]],8)="00:00.00", LEFT(TimeVR[[#This Row],[Times]],2)="NT"),"-",TimeVR[[#This Row],[Times]])</f>
        <v>0</v>
      </c>
      <c r="I1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 t="str">
        <f>IF(ISBLANK(TimeVR[[#This Row],[Best Time(S)]]),"-",TimeVR[[#This Row],[Best Time(S)]])</f>
        <v>-</v>
      </c>
      <c r="K111" t="str">
        <f>IF(StandardResults[[#This Row],[BT(SC)]]&lt;&gt;"-",IF(StandardResults[[#This Row],[BT(SC)]]&lt;=StandardResults[[#This Row],[AAs]],"AA",IF(StandardResults[[#This Row],[BT(SC)]]&lt;=StandardResults[[#This Row],[As]],"A",IF(StandardResults[[#This Row],[BT(SC)]]&lt;=StandardResults[[#This Row],[Bs]],"B","-"))),"")</f>
        <v/>
      </c>
      <c r="L111" t="str">
        <f>IF(ISBLANK(TimeVR[[#This Row],[Best Time(L)]]),"-",TimeVR[[#This Row],[Best Time(L)]])</f>
        <v>-</v>
      </c>
      <c r="M111" t="str">
        <f>IF(StandardResults[[#This Row],[BT(LC)]]&lt;&gt;"-",IF(StandardResults[[#This Row],[BT(LC)]]&lt;=StandardResults[[#This Row],[AA]],"AA",IF(StandardResults[[#This Row],[BT(LC)]]&lt;=StandardResults[[#This Row],[A]],"A",IF(StandardResults[[#This Row],[BT(LC)]]&lt;=StandardResults[[#This Row],[B]],"B","-"))),"")</f>
        <v/>
      </c>
      <c r="N111" s="14"/>
      <c r="O111" t="str">
        <f>IF(StandardResults[[#This Row],[BT(SC)]]&lt;&gt;"-",IF(StandardResults[[#This Row],[BT(SC)]]&lt;=StandardResults[[#This Row],[Ecs]],"EC","-"),"")</f>
        <v/>
      </c>
      <c r="Q111" t="str">
        <f>IF(StandardResults[[#This Row],[Ind/Rel]]="Ind",LEFT(StandardResults[[#This Row],[Gender]],1)&amp;MIN(MAX(StandardResults[[#This Row],[Age]],11),17)&amp;"-"&amp;StandardResults[[#This Row],[Event]],"")</f>
        <v>011-0</v>
      </c>
      <c r="R111" t="e">
        <f>IF(StandardResults[[#This Row],[Ind/Rel]]="Ind",_xlfn.XLOOKUP(StandardResults[[#This Row],[Code]],Std[Code],Std[AA]),"-")</f>
        <v>#N/A</v>
      </c>
      <c r="S111" t="e">
        <f>IF(StandardResults[[#This Row],[Ind/Rel]]="Ind",_xlfn.XLOOKUP(StandardResults[[#This Row],[Code]],Std[Code],Std[A]),"-")</f>
        <v>#N/A</v>
      </c>
      <c r="T111" t="e">
        <f>IF(StandardResults[[#This Row],[Ind/Rel]]="Ind",_xlfn.XLOOKUP(StandardResults[[#This Row],[Code]],Std[Code],Std[B]),"-")</f>
        <v>#N/A</v>
      </c>
      <c r="U111" t="e">
        <f>IF(StandardResults[[#This Row],[Ind/Rel]]="Ind",_xlfn.XLOOKUP(StandardResults[[#This Row],[Code]],Std[Code],Std[AAs]),"-")</f>
        <v>#N/A</v>
      </c>
      <c r="V111" t="e">
        <f>IF(StandardResults[[#This Row],[Ind/Rel]]="Ind",_xlfn.XLOOKUP(StandardResults[[#This Row],[Code]],Std[Code],Std[As]),"-")</f>
        <v>#N/A</v>
      </c>
      <c r="W111" t="e">
        <f>IF(StandardResults[[#This Row],[Ind/Rel]]="Ind",_xlfn.XLOOKUP(StandardResults[[#This Row],[Code]],Std[Code],Std[Bs]),"-")</f>
        <v>#N/A</v>
      </c>
      <c r="X111" t="e">
        <f>IF(StandardResults[[#This Row],[Ind/Rel]]="Ind",_xlfn.XLOOKUP(StandardResults[[#This Row],[Code]],Std[Code],Std[EC]),"-")</f>
        <v>#N/A</v>
      </c>
      <c r="Y111" t="e">
        <f>IF(StandardResults[[#This Row],[Ind/Rel]]="Ind",_xlfn.XLOOKUP(StandardResults[[#This Row],[Code]],Std[Code],Std[Ecs]),"-")</f>
        <v>#N/A</v>
      </c>
      <c r="Z111">
        <f>COUNTIFS(StandardResults[Name],StandardResults[[#This Row],[Name]],StandardResults[Entry
Std],"B")+COUNTIFS(StandardResults[Name],StandardResults[[#This Row],[Name]],StandardResults[Entry
Std],"A")+COUNTIFS(StandardResults[Name],StandardResults[[#This Row],[Name]],StandardResults[Entry
Std],"AA")</f>
        <v>0</v>
      </c>
      <c r="AA111">
        <f>COUNTIFS(StandardResults[Name],StandardResults[[#This Row],[Name]],StandardResults[Entry
Std],"AA")</f>
        <v>0</v>
      </c>
    </row>
    <row r="112" spans="1:27" x14ac:dyDescent="0.25">
      <c r="A112">
        <f>TimeVR[[#This Row],[Club]]</f>
        <v>0</v>
      </c>
      <c r="B112" t="str">
        <f>IF(OR(RIGHT(TimeVR[[#This Row],[Event]],3)="M.R", RIGHT(TimeVR[[#This Row],[Event]],3)="F.R"),"Relay","Ind")</f>
        <v>Ind</v>
      </c>
      <c r="C112">
        <f>TimeVR[[#This Row],[gender]]</f>
        <v>0</v>
      </c>
      <c r="D112">
        <f>TimeVR[[#This Row],[Age]]</f>
        <v>0</v>
      </c>
      <c r="E112">
        <f>TimeVR[[#This Row],[name]]</f>
        <v>0</v>
      </c>
      <c r="F112">
        <f>TimeVR[[#This Row],[Event]]</f>
        <v>0</v>
      </c>
      <c r="G112" t="str">
        <f>IF(OR(StandardResults[[#This Row],[Entry]]="-",TimeVR[[#This Row],[validation]]="Validated"),"Y","N")</f>
        <v>N</v>
      </c>
      <c r="H112">
        <f>IF(OR(LEFT(TimeVR[[#This Row],[Times]],8)="00:00.00", LEFT(TimeVR[[#This Row],[Times]],2)="NT"),"-",TimeVR[[#This Row],[Times]])</f>
        <v>0</v>
      </c>
      <c r="I1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 t="str">
        <f>IF(ISBLANK(TimeVR[[#This Row],[Best Time(S)]]),"-",TimeVR[[#This Row],[Best Time(S)]])</f>
        <v>-</v>
      </c>
      <c r="K112" t="str">
        <f>IF(StandardResults[[#This Row],[BT(SC)]]&lt;&gt;"-",IF(StandardResults[[#This Row],[BT(SC)]]&lt;=StandardResults[[#This Row],[AAs]],"AA",IF(StandardResults[[#This Row],[BT(SC)]]&lt;=StandardResults[[#This Row],[As]],"A",IF(StandardResults[[#This Row],[BT(SC)]]&lt;=StandardResults[[#This Row],[Bs]],"B","-"))),"")</f>
        <v/>
      </c>
      <c r="L112" t="str">
        <f>IF(ISBLANK(TimeVR[[#This Row],[Best Time(L)]]),"-",TimeVR[[#This Row],[Best Time(L)]])</f>
        <v>-</v>
      </c>
      <c r="M112" t="str">
        <f>IF(StandardResults[[#This Row],[BT(LC)]]&lt;&gt;"-",IF(StandardResults[[#This Row],[BT(LC)]]&lt;=StandardResults[[#This Row],[AA]],"AA",IF(StandardResults[[#This Row],[BT(LC)]]&lt;=StandardResults[[#This Row],[A]],"A",IF(StandardResults[[#This Row],[BT(LC)]]&lt;=StandardResults[[#This Row],[B]],"B","-"))),"")</f>
        <v/>
      </c>
      <c r="N112" s="14"/>
      <c r="O112" t="str">
        <f>IF(StandardResults[[#This Row],[BT(SC)]]&lt;&gt;"-",IF(StandardResults[[#This Row],[BT(SC)]]&lt;=StandardResults[[#This Row],[Ecs]],"EC","-"),"")</f>
        <v/>
      </c>
      <c r="Q112" t="str">
        <f>IF(StandardResults[[#This Row],[Ind/Rel]]="Ind",LEFT(StandardResults[[#This Row],[Gender]],1)&amp;MIN(MAX(StandardResults[[#This Row],[Age]],11),17)&amp;"-"&amp;StandardResults[[#This Row],[Event]],"")</f>
        <v>011-0</v>
      </c>
      <c r="R112" t="e">
        <f>IF(StandardResults[[#This Row],[Ind/Rel]]="Ind",_xlfn.XLOOKUP(StandardResults[[#This Row],[Code]],Std[Code],Std[AA]),"-")</f>
        <v>#N/A</v>
      </c>
      <c r="S112" t="e">
        <f>IF(StandardResults[[#This Row],[Ind/Rel]]="Ind",_xlfn.XLOOKUP(StandardResults[[#This Row],[Code]],Std[Code],Std[A]),"-")</f>
        <v>#N/A</v>
      </c>
      <c r="T112" t="e">
        <f>IF(StandardResults[[#This Row],[Ind/Rel]]="Ind",_xlfn.XLOOKUP(StandardResults[[#This Row],[Code]],Std[Code],Std[B]),"-")</f>
        <v>#N/A</v>
      </c>
      <c r="U112" t="e">
        <f>IF(StandardResults[[#This Row],[Ind/Rel]]="Ind",_xlfn.XLOOKUP(StandardResults[[#This Row],[Code]],Std[Code],Std[AAs]),"-")</f>
        <v>#N/A</v>
      </c>
      <c r="V112" t="e">
        <f>IF(StandardResults[[#This Row],[Ind/Rel]]="Ind",_xlfn.XLOOKUP(StandardResults[[#This Row],[Code]],Std[Code],Std[As]),"-")</f>
        <v>#N/A</v>
      </c>
      <c r="W112" t="e">
        <f>IF(StandardResults[[#This Row],[Ind/Rel]]="Ind",_xlfn.XLOOKUP(StandardResults[[#This Row],[Code]],Std[Code],Std[Bs]),"-")</f>
        <v>#N/A</v>
      </c>
      <c r="X112" t="e">
        <f>IF(StandardResults[[#This Row],[Ind/Rel]]="Ind",_xlfn.XLOOKUP(StandardResults[[#This Row],[Code]],Std[Code],Std[EC]),"-")</f>
        <v>#N/A</v>
      </c>
      <c r="Y112" t="e">
        <f>IF(StandardResults[[#This Row],[Ind/Rel]]="Ind",_xlfn.XLOOKUP(StandardResults[[#This Row],[Code]],Std[Code],Std[Ecs]),"-")</f>
        <v>#N/A</v>
      </c>
      <c r="Z112">
        <f>COUNTIFS(StandardResults[Name],StandardResults[[#This Row],[Name]],StandardResults[Entry
Std],"B")+COUNTIFS(StandardResults[Name],StandardResults[[#This Row],[Name]],StandardResults[Entry
Std],"A")+COUNTIFS(StandardResults[Name],StandardResults[[#This Row],[Name]],StandardResults[Entry
Std],"AA")</f>
        <v>0</v>
      </c>
      <c r="AA112">
        <f>COUNTIFS(StandardResults[Name],StandardResults[[#This Row],[Name]],StandardResults[Entry
Std],"AA")</f>
        <v>0</v>
      </c>
    </row>
    <row r="113" spans="1:27" x14ac:dyDescent="0.25">
      <c r="A113">
        <f>TimeVR[[#This Row],[Club]]</f>
        <v>0</v>
      </c>
      <c r="B113" t="str">
        <f>IF(OR(RIGHT(TimeVR[[#This Row],[Event]],3)="M.R", RIGHT(TimeVR[[#This Row],[Event]],3)="F.R"),"Relay","Ind")</f>
        <v>Ind</v>
      </c>
      <c r="C113">
        <f>TimeVR[[#This Row],[gender]]</f>
        <v>0</v>
      </c>
      <c r="D113">
        <f>TimeVR[[#This Row],[Age]]</f>
        <v>0</v>
      </c>
      <c r="E113">
        <f>TimeVR[[#This Row],[name]]</f>
        <v>0</v>
      </c>
      <c r="F113">
        <f>TimeVR[[#This Row],[Event]]</f>
        <v>0</v>
      </c>
      <c r="G113" t="str">
        <f>IF(OR(StandardResults[[#This Row],[Entry]]="-",TimeVR[[#This Row],[validation]]="Validated"),"Y","N")</f>
        <v>N</v>
      </c>
      <c r="H113">
        <f>IF(OR(LEFT(TimeVR[[#This Row],[Times]],8)="00:00.00", LEFT(TimeVR[[#This Row],[Times]],2)="NT"),"-",TimeVR[[#This Row],[Times]])</f>
        <v>0</v>
      </c>
      <c r="I1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 t="str">
        <f>IF(ISBLANK(TimeVR[[#This Row],[Best Time(S)]]),"-",TimeVR[[#This Row],[Best Time(S)]])</f>
        <v>-</v>
      </c>
      <c r="K113" t="str">
        <f>IF(StandardResults[[#This Row],[BT(SC)]]&lt;&gt;"-",IF(StandardResults[[#This Row],[BT(SC)]]&lt;=StandardResults[[#This Row],[AAs]],"AA",IF(StandardResults[[#This Row],[BT(SC)]]&lt;=StandardResults[[#This Row],[As]],"A",IF(StandardResults[[#This Row],[BT(SC)]]&lt;=StandardResults[[#This Row],[Bs]],"B","-"))),"")</f>
        <v/>
      </c>
      <c r="L113" t="str">
        <f>IF(ISBLANK(TimeVR[[#This Row],[Best Time(L)]]),"-",TimeVR[[#This Row],[Best Time(L)]])</f>
        <v>-</v>
      </c>
      <c r="M113" t="str">
        <f>IF(StandardResults[[#This Row],[BT(LC)]]&lt;&gt;"-",IF(StandardResults[[#This Row],[BT(LC)]]&lt;=StandardResults[[#This Row],[AA]],"AA",IF(StandardResults[[#This Row],[BT(LC)]]&lt;=StandardResults[[#This Row],[A]],"A",IF(StandardResults[[#This Row],[BT(LC)]]&lt;=StandardResults[[#This Row],[B]],"B","-"))),"")</f>
        <v/>
      </c>
      <c r="N113" s="14"/>
      <c r="O113" t="str">
        <f>IF(StandardResults[[#This Row],[BT(SC)]]&lt;&gt;"-",IF(StandardResults[[#This Row],[BT(SC)]]&lt;=StandardResults[[#This Row],[Ecs]],"EC","-"),"")</f>
        <v/>
      </c>
      <c r="Q113" t="str">
        <f>IF(StandardResults[[#This Row],[Ind/Rel]]="Ind",LEFT(StandardResults[[#This Row],[Gender]],1)&amp;MIN(MAX(StandardResults[[#This Row],[Age]],11),17)&amp;"-"&amp;StandardResults[[#This Row],[Event]],"")</f>
        <v>011-0</v>
      </c>
      <c r="R113" t="e">
        <f>IF(StandardResults[[#This Row],[Ind/Rel]]="Ind",_xlfn.XLOOKUP(StandardResults[[#This Row],[Code]],Std[Code],Std[AA]),"-")</f>
        <v>#N/A</v>
      </c>
      <c r="S113" t="e">
        <f>IF(StandardResults[[#This Row],[Ind/Rel]]="Ind",_xlfn.XLOOKUP(StandardResults[[#This Row],[Code]],Std[Code],Std[A]),"-")</f>
        <v>#N/A</v>
      </c>
      <c r="T113" t="e">
        <f>IF(StandardResults[[#This Row],[Ind/Rel]]="Ind",_xlfn.XLOOKUP(StandardResults[[#This Row],[Code]],Std[Code],Std[B]),"-")</f>
        <v>#N/A</v>
      </c>
      <c r="U113" t="e">
        <f>IF(StandardResults[[#This Row],[Ind/Rel]]="Ind",_xlfn.XLOOKUP(StandardResults[[#This Row],[Code]],Std[Code],Std[AAs]),"-")</f>
        <v>#N/A</v>
      </c>
      <c r="V113" t="e">
        <f>IF(StandardResults[[#This Row],[Ind/Rel]]="Ind",_xlfn.XLOOKUP(StandardResults[[#This Row],[Code]],Std[Code],Std[As]),"-")</f>
        <v>#N/A</v>
      </c>
      <c r="W113" t="e">
        <f>IF(StandardResults[[#This Row],[Ind/Rel]]="Ind",_xlfn.XLOOKUP(StandardResults[[#This Row],[Code]],Std[Code],Std[Bs]),"-")</f>
        <v>#N/A</v>
      </c>
      <c r="X113" t="e">
        <f>IF(StandardResults[[#This Row],[Ind/Rel]]="Ind",_xlfn.XLOOKUP(StandardResults[[#This Row],[Code]],Std[Code],Std[EC]),"-")</f>
        <v>#N/A</v>
      </c>
      <c r="Y113" t="e">
        <f>IF(StandardResults[[#This Row],[Ind/Rel]]="Ind",_xlfn.XLOOKUP(StandardResults[[#This Row],[Code]],Std[Code],Std[Ecs]),"-")</f>
        <v>#N/A</v>
      </c>
      <c r="Z113">
        <f>COUNTIFS(StandardResults[Name],StandardResults[[#This Row],[Name]],StandardResults[Entry
Std],"B")+COUNTIFS(StandardResults[Name],StandardResults[[#This Row],[Name]],StandardResults[Entry
Std],"A")+COUNTIFS(StandardResults[Name],StandardResults[[#This Row],[Name]],StandardResults[Entry
Std],"AA")</f>
        <v>0</v>
      </c>
      <c r="AA113">
        <f>COUNTIFS(StandardResults[Name],StandardResults[[#This Row],[Name]],StandardResults[Entry
Std],"AA")</f>
        <v>0</v>
      </c>
    </row>
    <row r="114" spans="1:27" x14ac:dyDescent="0.25">
      <c r="A114">
        <f>TimeVR[[#This Row],[Club]]</f>
        <v>0</v>
      </c>
      <c r="B114" t="str">
        <f>IF(OR(RIGHT(TimeVR[[#This Row],[Event]],3)="M.R", RIGHT(TimeVR[[#This Row],[Event]],3)="F.R"),"Relay","Ind")</f>
        <v>Ind</v>
      </c>
      <c r="C114">
        <f>TimeVR[[#This Row],[gender]]</f>
        <v>0</v>
      </c>
      <c r="D114">
        <f>TimeVR[[#This Row],[Age]]</f>
        <v>0</v>
      </c>
      <c r="E114">
        <f>TimeVR[[#This Row],[name]]</f>
        <v>0</v>
      </c>
      <c r="F114">
        <f>TimeVR[[#This Row],[Event]]</f>
        <v>0</v>
      </c>
      <c r="G114" t="str">
        <f>IF(OR(StandardResults[[#This Row],[Entry]]="-",TimeVR[[#This Row],[validation]]="Validated"),"Y","N")</f>
        <v>N</v>
      </c>
      <c r="H114">
        <f>IF(OR(LEFT(TimeVR[[#This Row],[Times]],8)="00:00.00", LEFT(TimeVR[[#This Row],[Times]],2)="NT"),"-",TimeVR[[#This Row],[Times]])</f>
        <v>0</v>
      </c>
      <c r="I1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 t="str">
        <f>IF(ISBLANK(TimeVR[[#This Row],[Best Time(S)]]),"-",TimeVR[[#This Row],[Best Time(S)]])</f>
        <v>-</v>
      </c>
      <c r="K114" t="str">
        <f>IF(StandardResults[[#This Row],[BT(SC)]]&lt;&gt;"-",IF(StandardResults[[#This Row],[BT(SC)]]&lt;=StandardResults[[#This Row],[AAs]],"AA",IF(StandardResults[[#This Row],[BT(SC)]]&lt;=StandardResults[[#This Row],[As]],"A",IF(StandardResults[[#This Row],[BT(SC)]]&lt;=StandardResults[[#This Row],[Bs]],"B","-"))),"")</f>
        <v/>
      </c>
      <c r="L114" t="str">
        <f>IF(ISBLANK(TimeVR[[#This Row],[Best Time(L)]]),"-",TimeVR[[#This Row],[Best Time(L)]])</f>
        <v>-</v>
      </c>
      <c r="M114" t="str">
        <f>IF(StandardResults[[#This Row],[BT(LC)]]&lt;&gt;"-",IF(StandardResults[[#This Row],[BT(LC)]]&lt;=StandardResults[[#This Row],[AA]],"AA",IF(StandardResults[[#This Row],[BT(LC)]]&lt;=StandardResults[[#This Row],[A]],"A",IF(StandardResults[[#This Row],[BT(LC)]]&lt;=StandardResults[[#This Row],[B]],"B","-"))),"")</f>
        <v/>
      </c>
      <c r="N114" s="14"/>
      <c r="O114" t="str">
        <f>IF(StandardResults[[#This Row],[BT(SC)]]&lt;&gt;"-",IF(StandardResults[[#This Row],[BT(SC)]]&lt;=StandardResults[[#This Row],[Ecs]],"EC","-"),"")</f>
        <v/>
      </c>
      <c r="Q114" t="str">
        <f>IF(StandardResults[[#This Row],[Ind/Rel]]="Ind",LEFT(StandardResults[[#This Row],[Gender]],1)&amp;MIN(MAX(StandardResults[[#This Row],[Age]],11),17)&amp;"-"&amp;StandardResults[[#This Row],[Event]],"")</f>
        <v>011-0</v>
      </c>
      <c r="R114" t="e">
        <f>IF(StandardResults[[#This Row],[Ind/Rel]]="Ind",_xlfn.XLOOKUP(StandardResults[[#This Row],[Code]],Std[Code],Std[AA]),"-")</f>
        <v>#N/A</v>
      </c>
      <c r="S114" t="e">
        <f>IF(StandardResults[[#This Row],[Ind/Rel]]="Ind",_xlfn.XLOOKUP(StandardResults[[#This Row],[Code]],Std[Code],Std[A]),"-")</f>
        <v>#N/A</v>
      </c>
      <c r="T114" t="e">
        <f>IF(StandardResults[[#This Row],[Ind/Rel]]="Ind",_xlfn.XLOOKUP(StandardResults[[#This Row],[Code]],Std[Code],Std[B]),"-")</f>
        <v>#N/A</v>
      </c>
      <c r="U114" t="e">
        <f>IF(StandardResults[[#This Row],[Ind/Rel]]="Ind",_xlfn.XLOOKUP(StandardResults[[#This Row],[Code]],Std[Code],Std[AAs]),"-")</f>
        <v>#N/A</v>
      </c>
      <c r="V114" t="e">
        <f>IF(StandardResults[[#This Row],[Ind/Rel]]="Ind",_xlfn.XLOOKUP(StandardResults[[#This Row],[Code]],Std[Code],Std[As]),"-")</f>
        <v>#N/A</v>
      </c>
      <c r="W114" t="e">
        <f>IF(StandardResults[[#This Row],[Ind/Rel]]="Ind",_xlfn.XLOOKUP(StandardResults[[#This Row],[Code]],Std[Code],Std[Bs]),"-")</f>
        <v>#N/A</v>
      </c>
      <c r="X114" t="e">
        <f>IF(StandardResults[[#This Row],[Ind/Rel]]="Ind",_xlfn.XLOOKUP(StandardResults[[#This Row],[Code]],Std[Code],Std[EC]),"-")</f>
        <v>#N/A</v>
      </c>
      <c r="Y114" t="e">
        <f>IF(StandardResults[[#This Row],[Ind/Rel]]="Ind",_xlfn.XLOOKUP(StandardResults[[#This Row],[Code]],Std[Code],Std[Ecs]),"-")</f>
        <v>#N/A</v>
      </c>
      <c r="Z114">
        <f>COUNTIFS(StandardResults[Name],StandardResults[[#This Row],[Name]],StandardResults[Entry
Std],"B")+COUNTIFS(StandardResults[Name],StandardResults[[#This Row],[Name]],StandardResults[Entry
Std],"A")+COUNTIFS(StandardResults[Name],StandardResults[[#This Row],[Name]],StandardResults[Entry
Std],"AA")</f>
        <v>0</v>
      </c>
      <c r="AA114">
        <f>COUNTIFS(StandardResults[Name],StandardResults[[#This Row],[Name]],StandardResults[Entry
Std],"AA")</f>
        <v>0</v>
      </c>
    </row>
    <row r="115" spans="1:27" x14ac:dyDescent="0.25">
      <c r="A115">
        <f>TimeVR[[#This Row],[Club]]</f>
        <v>0</v>
      </c>
      <c r="B115" t="str">
        <f>IF(OR(RIGHT(TimeVR[[#This Row],[Event]],3)="M.R", RIGHT(TimeVR[[#This Row],[Event]],3)="F.R"),"Relay","Ind")</f>
        <v>Ind</v>
      </c>
      <c r="C115">
        <f>TimeVR[[#This Row],[gender]]</f>
        <v>0</v>
      </c>
      <c r="D115">
        <f>TimeVR[[#This Row],[Age]]</f>
        <v>0</v>
      </c>
      <c r="E115">
        <f>TimeVR[[#This Row],[name]]</f>
        <v>0</v>
      </c>
      <c r="F115">
        <f>TimeVR[[#This Row],[Event]]</f>
        <v>0</v>
      </c>
      <c r="G115" t="str">
        <f>IF(OR(StandardResults[[#This Row],[Entry]]="-",TimeVR[[#This Row],[validation]]="Validated"),"Y","N")</f>
        <v>N</v>
      </c>
      <c r="H115">
        <f>IF(OR(LEFT(TimeVR[[#This Row],[Times]],8)="00:00.00", LEFT(TimeVR[[#This Row],[Times]],2)="NT"),"-",TimeVR[[#This Row],[Times]])</f>
        <v>0</v>
      </c>
      <c r="I1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 t="str">
        <f>IF(ISBLANK(TimeVR[[#This Row],[Best Time(S)]]),"-",TimeVR[[#This Row],[Best Time(S)]])</f>
        <v>-</v>
      </c>
      <c r="K115" t="str">
        <f>IF(StandardResults[[#This Row],[BT(SC)]]&lt;&gt;"-",IF(StandardResults[[#This Row],[BT(SC)]]&lt;=StandardResults[[#This Row],[AAs]],"AA",IF(StandardResults[[#This Row],[BT(SC)]]&lt;=StandardResults[[#This Row],[As]],"A",IF(StandardResults[[#This Row],[BT(SC)]]&lt;=StandardResults[[#This Row],[Bs]],"B","-"))),"")</f>
        <v/>
      </c>
      <c r="L115" t="str">
        <f>IF(ISBLANK(TimeVR[[#This Row],[Best Time(L)]]),"-",TimeVR[[#This Row],[Best Time(L)]])</f>
        <v>-</v>
      </c>
      <c r="M115" t="str">
        <f>IF(StandardResults[[#This Row],[BT(LC)]]&lt;&gt;"-",IF(StandardResults[[#This Row],[BT(LC)]]&lt;=StandardResults[[#This Row],[AA]],"AA",IF(StandardResults[[#This Row],[BT(LC)]]&lt;=StandardResults[[#This Row],[A]],"A",IF(StandardResults[[#This Row],[BT(LC)]]&lt;=StandardResults[[#This Row],[B]],"B","-"))),"")</f>
        <v/>
      </c>
      <c r="N115" s="14"/>
      <c r="O115" t="str">
        <f>IF(StandardResults[[#This Row],[BT(SC)]]&lt;&gt;"-",IF(StandardResults[[#This Row],[BT(SC)]]&lt;=StandardResults[[#This Row],[Ecs]],"EC","-"),"")</f>
        <v/>
      </c>
      <c r="Q115" t="str">
        <f>IF(StandardResults[[#This Row],[Ind/Rel]]="Ind",LEFT(StandardResults[[#This Row],[Gender]],1)&amp;MIN(MAX(StandardResults[[#This Row],[Age]],11),17)&amp;"-"&amp;StandardResults[[#This Row],[Event]],"")</f>
        <v>011-0</v>
      </c>
      <c r="R115" t="e">
        <f>IF(StandardResults[[#This Row],[Ind/Rel]]="Ind",_xlfn.XLOOKUP(StandardResults[[#This Row],[Code]],Std[Code],Std[AA]),"-")</f>
        <v>#N/A</v>
      </c>
      <c r="S115" t="e">
        <f>IF(StandardResults[[#This Row],[Ind/Rel]]="Ind",_xlfn.XLOOKUP(StandardResults[[#This Row],[Code]],Std[Code],Std[A]),"-")</f>
        <v>#N/A</v>
      </c>
      <c r="T115" t="e">
        <f>IF(StandardResults[[#This Row],[Ind/Rel]]="Ind",_xlfn.XLOOKUP(StandardResults[[#This Row],[Code]],Std[Code],Std[B]),"-")</f>
        <v>#N/A</v>
      </c>
      <c r="U115" t="e">
        <f>IF(StandardResults[[#This Row],[Ind/Rel]]="Ind",_xlfn.XLOOKUP(StandardResults[[#This Row],[Code]],Std[Code],Std[AAs]),"-")</f>
        <v>#N/A</v>
      </c>
      <c r="V115" t="e">
        <f>IF(StandardResults[[#This Row],[Ind/Rel]]="Ind",_xlfn.XLOOKUP(StandardResults[[#This Row],[Code]],Std[Code],Std[As]),"-")</f>
        <v>#N/A</v>
      </c>
      <c r="W115" t="e">
        <f>IF(StandardResults[[#This Row],[Ind/Rel]]="Ind",_xlfn.XLOOKUP(StandardResults[[#This Row],[Code]],Std[Code],Std[Bs]),"-")</f>
        <v>#N/A</v>
      </c>
      <c r="X115" t="e">
        <f>IF(StandardResults[[#This Row],[Ind/Rel]]="Ind",_xlfn.XLOOKUP(StandardResults[[#This Row],[Code]],Std[Code],Std[EC]),"-")</f>
        <v>#N/A</v>
      </c>
      <c r="Y115" t="e">
        <f>IF(StandardResults[[#This Row],[Ind/Rel]]="Ind",_xlfn.XLOOKUP(StandardResults[[#This Row],[Code]],Std[Code],Std[Ecs]),"-")</f>
        <v>#N/A</v>
      </c>
      <c r="Z115">
        <f>COUNTIFS(StandardResults[Name],StandardResults[[#This Row],[Name]],StandardResults[Entry
Std],"B")+COUNTIFS(StandardResults[Name],StandardResults[[#This Row],[Name]],StandardResults[Entry
Std],"A")+COUNTIFS(StandardResults[Name],StandardResults[[#This Row],[Name]],StandardResults[Entry
Std],"AA")</f>
        <v>0</v>
      </c>
      <c r="AA115">
        <f>COUNTIFS(StandardResults[Name],StandardResults[[#This Row],[Name]],StandardResults[Entry
Std],"AA")</f>
        <v>0</v>
      </c>
    </row>
    <row r="116" spans="1:27" x14ac:dyDescent="0.25">
      <c r="A116">
        <f>TimeVR[[#This Row],[Club]]</f>
        <v>0</v>
      </c>
      <c r="B116" t="str">
        <f>IF(OR(RIGHT(TimeVR[[#This Row],[Event]],3)="M.R", RIGHT(TimeVR[[#This Row],[Event]],3)="F.R"),"Relay","Ind")</f>
        <v>Ind</v>
      </c>
      <c r="C116">
        <f>TimeVR[[#This Row],[gender]]</f>
        <v>0</v>
      </c>
      <c r="D116">
        <f>TimeVR[[#This Row],[Age]]</f>
        <v>0</v>
      </c>
      <c r="E116">
        <f>TimeVR[[#This Row],[name]]</f>
        <v>0</v>
      </c>
      <c r="F116">
        <f>TimeVR[[#This Row],[Event]]</f>
        <v>0</v>
      </c>
      <c r="G116" t="str">
        <f>IF(OR(StandardResults[[#This Row],[Entry]]="-",TimeVR[[#This Row],[validation]]="Validated"),"Y","N")</f>
        <v>N</v>
      </c>
      <c r="H116">
        <f>IF(OR(LEFT(TimeVR[[#This Row],[Times]],8)="00:00.00", LEFT(TimeVR[[#This Row],[Times]],2)="NT"),"-",TimeVR[[#This Row],[Times]])</f>
        <v>0</v>
      </c>
      <c r="I1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 t="str">
        <f>IF(ISBLANK(TimeVR[[#This Row],[Best Time(S)]]),"-",TimeVR[[#This Row],[Best Time(S)]])</f>
        <v>-</v>
      </c>
      <c r="K116" t="str">
        <f>IF(StandardResults[[#This Row],[BT(SC)]]&lt;&gt;"-",IF(StandardResults[[#This Row],[BT(SC)]]&lt;=StandardResults[[#This Row],[AAs]],"AA",IF(StandardResults[[#This Row],[BT(SC)]]&lt;=StandardResults[[#This Row],[As]],"A",IF(StandardResults[[#This Row],[BT(SC)]]&lt;=StandardResults[[#This Row],[Bs]],"B","-"))),"")</f>
        <v/>
      </c>
      <c r="L116" t="str">
        <f>IF(ISBLANK(TimeVR[[#This Row],[Best Time(L)]]),"-",TimeVR[[#This Row],[Best Time(L)]])</f>
        <v>-</v>
      </c>
      <c r="M116" t="str">
        <f>IF(StandardResults[[#This Row],[BT(LC)]]&lt;&gt;"-",IF(StandardResults[[#This Row],[BT(LC)]]&lt;=StandardResults[[#This Row],[AA]],"AA",IF(StandardResults[[#This Row],[BT(LC)]]&lt;=StandardResults[[#This Row],[A]],"A",IF(StandardResults[[#This Row],[BT(LC)]]&lt;=StandardResults[[#This Row],[B]],"B","-"))),"")</f>
        <v/>
      </c>
      <c r="N116" s="14"/>
      <c r="O116" t="str">
        <f>IF(StandardResults[[#This Row],[BT(SC)]]&lt;&gt;"-",IF(StandardResults[[#This Row],[BT(SC)]]&lt;=StandardResults[[#This Row],[Ecs]],"EC","-"),"")</f>
        <v/>
      </c>
      <c r="Q116" t="str">
        <f>IF(StandardResults[[#This Row],[Ind/Rel]]="Ind",LEFT(StandardResults[[#This Row],[Gender]],1)&amp;MIN(MAX(StandardResults[[#This Row],[Age]],11),17)&amp;"-"&amp;StandardResults[[#This Row],[Event]],"")</f>
        <v>011-0</v>
      </c>
      <c r="R116" t="e">
        <f>IF(StandardResults[[#This Row],[Ind/Rel]]="Ind",_xlfn.XLOOKUP(StandardResults[[#This Row],[Code]],Std[Code],Std[AA]),"-")</f>
        <v>#N/A</v>
      </c>
      <c r="S116" t="e">
        <f>IF(StandardResults[[#This Row],[Ind/Rel]]="Ind",_xlfn.XLOOKUP(StandardResults[[#This Row],[Code]],Std[Code],Std[A]),"-")</f>
        <v>#N/A</v>
      </c>
      <c r="T116" t="e">
        <f>IF(StandardResults[[#This Row],[Ind/Rel]]="Ind",_xlfn.XLOOKUP(StandardResults[[#This Row],[Code]],Std[Code],Std[B]),"-")</f>
        <v>#N/A</v>
      </c>
      <c r="U116" t="e">
        <f>IF(StandardResults[[#This Row],[Ind/Rel]]="Ind",_xlfn.XLOOKUP(StandardResults[[#This Row],[Code]],Std[Code],Std[AAs]),"-")</f>
        <v>#N/A</v>
      </c>
      <c r="V116" t="e">
        <f>IF(StandardResults[[#This Row],[Ind/Rel]]="Ind",_xlfn.XLOOKUP(StandardResults[[#This Row],[Code]],Std[Code],Std[As]),"-")</f>
        <v>#N/A</v>
      </c>
      <c r="W116" t="e">
        <f>IF(StandardResults[[#This Row],[Ind/Rel]]="Ind",_xlfn.XLOOKUP(StandardResults[[#This Row],[Code]],Std[Code],Std[Bs]),"-")</f>
        <v>#N/A</v>
      </c>
      <c r="X116" t="e">
        <f>IF(StandardResults[[#This Row],[Ind/Rel]]="Ind",_xlfn.XLOOKUP(StandardResults[[#This Row],[Code]],Std[Code],Std[EC]),"-")</f>
        <v>#N/A</v>
      </c>
      <c r="Y116" t="e">
        <f>IF(StandardResults[[#This Row],[Ind/Rel]]="Ind",_xlfn.XLOOKUP(StandardResults[[#This Row],[Code]],Std[Code],Std[Ecs]),"-")</f>
        <v>#N/A</v>
      </c>
      <c r="Z116">
        <f>COUNTIFS(StandardResults[Name],StandardResults[[#This Row],[Name]],StandardResults[Entry
Std],"B")+COUNTIFS(StandardResults[Name],StandardResults[[#This Row],[Name]],StandardResults[Entry
Std],"A")+COUNTIFS(StandardResults[Name],StandardResults[[#This Row],[Name]],StandardResults[Entry
Std],"AA")</f>
        <v>0</v>
      </c>
      <c r="AA116">
        <f>COUNTIFS(StandardResults[Name],StandardResults[[#This Row],[Name]],StandardResults[Entry
Std],"AA")</f>
        <v>0</v>
      </c>
    </row>
    <row r="117" spans="1:27" x14ac:dyDescent="0.25">
      <c r="A117">
        <f>TimeVR[[#This Row],[Club]]</f>
        <v>0</v>
      </c>
      <c r="B117" t="str">
        <f>IF(OR(RIGHT(TimeVR[[#This Row],[Event]],3)="M.R", RIGHT(TimeVR[[#This Row],[Event]],3)="F.R"),"Relay","Ind")</f>
        <v>Ind</v>
      </c>
      <c r="C117">
        <f>TimeVR[[#This Row],[gender]]</f>
        <v>0</v>
      </c>
      <c r="D117">
        <f>TimeVR[[#This Row],[Age]]</f>
        <v>0</v>
      </c>
      <c r="E117">
        <f>TimeVR[[#This Row],[name]]</f>
        <v>0</v>
      </c>
      <c r="F117">
        <f>TimeVR[[#This Row],[Event]]</f>
        <v>0</v>
      </c>
      <c r="G117" t="str">
        <f>IF(OR(StandardResults[[#This Row],[Entry]]="-",TimeVR[[#This Row],[validation]]="Validated"),"Y","N")</f>
        <v>N</v>
      </c>
      <c r="H117">
        <f>IF(OR(LEFT(TimeVR[[#This Row],[Times]],8)="00:00.00", LEFT(TimeVR[[#This Row],[Times]],2)="NT"),"-",TimeVR[[#This Row],[Times]])</f>
        <v>0</v>
      </c>
      <c r="I1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 t="str">
        <f>IF(ISBLANK(TimeVR[[#This Row],[Best Time(S)]]),"-",TimeVR[[#This Row],[Best Time(S)]])</f>
        <v>-</v>
      </c>
      <c r="K117" t="str">
        <f>IF(StandardResults[[#This Row],[BT(SC)]]&lt;&gt;"-",IF(StandardResults[[#This Row],[BT(SC)]]&lt;=StandardResults[[#This Row],[AAs]],"AA",IF(StandardResults[[#This Row],[BT(SC)]]&lt;=StandardResults[[#This Row],[As]],"A",IF(StandardResults[[#This Row],[BT(SC)]]&lt;=StandardResults[[#This Row],[Bs]],"B","-"))),"")</f>
        <v/>
      </c>
      <c r="L117" t="str">
        <f>IF(ISBLANK(TimeVR[[#This Row],[Best Time(L)]]),"-",TimeVR[[#This Row],[Best Time(L)]])</f>
        <v>-</v>
      </c>
      <c r="M117" t="str">
        <f>IF(StandardResults[[#This Row],[BT(LC)]]&lt;&gt;"-",IF(StandardResults[[#This Row],[BT(LC)]]&lt;=StandardResults[[#This Row],[AA]],"AA",IF(StandardResults[[#This Row],[BT(LC)]]&lt;=StandardResults[[#This Row],[A]],"A",IF(StandardResults[[#This Row],[BT(LC)]]&lt;=StandardResults[[#This Row],[B]],"B","-"))),"")</f>
        <v/>
      </c>
      <c r="N117" s="14"/>
      <c r="O117" t="str">
        <f>IF(StandardResults[[#This Row],[BT(SC)]]&lt;&gt;"-",IF(StandardResults[[#This Row],[BT(SC)]]&lt;=StandardResults[[#This Row],[Ecs]],"EC","-"),"")</f>
        <v/>
      </c>
      <c r="Q117" t="str">
        <f>IF(StandardResults[[#This Row],[Ind/Rel]]="Ind",LEFT(StandardResults[[#This Row],[Gender]],1)&amp;MIN(MAX(StandardResults[[#This Row],[Age]],11),17)&amp;"-"&amp;StandardResults[[#This Row],[Event]],"")</f>
        <v>011-0</v>
      </c>
      <c r="R117" t="e">
        <f>IF(StandardResults[[#This Row],[Ind/Rel]]="Ind",_xlfn.XLOOKUP(StandardResults[[#This Row],[Code]],Std[Code],Std[AA]),"-")</f>
        <v>#N/A</v>
      </c>
      <c r="S117" t="e">
        <f>IF(StandardResults[[#This Row],[Ind/Rel]]="Ind",_xlfn.XLOOKUP(StandardResults[[#This Row],[Code]],Std[Code],Std[A]),"-")</f>
        <v>#N/A</v>
      </c>
      <c r="T117" t="e">
        <f>IF(StandardResults[[#This Row],[Ind/Rel]]="Ind",_xlfn.XLOOKUP(StandardResults[[#This Row],[Code]],Std[Code],Std[B]),"-")</f>
        <v>#N/A</v>
      </c>
      <c r="U117" t="e">
        <f>IF(StandardResults[[#This Row],[Ind/Rel]]="Ind",_xlfn.XLOOKUP(StandardResults[[#This Row],[Code]],Std[Code],Std[AAs]),"-")</f>
        <v>#N/A</v>
      </c>
      <c r="V117" t="e">
        <f>IF(StandardResults[[#This Row],[Ind/Rel]]="Ind",_xlfn.XLOOKUP(StandardResults[[#This Row],[Code]],Std[Code],Std[As]),"-")</f>
        <v>#N/A</v>
      </c>
      <c r="W117" t="e">
        <f>IF(StandardResults[[#This Row],[Ind/Rel]]="Ind",_xlfn.XLOOKUP(StandardResults[[#This Row],[Code]],Std[Code],Std[Bs]),"-")</f>
        <v>#N/A</v>
      </c>
      <c r="X117" t="e">
        <f>IF(StandardResults[[#This Row],[Ind/Rel]]="Ind",_xlfn.XLOOKUP(StandardResults[[#This Row],[Code]],Std[Code],Std[EC]),"-")</f>
        <v>#N/A</v>
      </c>
      <c r="Y117" t="e">
        <f>IF(StandardResults[[#This Row],[Ind/Rel]]="Ind",_xlfn.XLOOKUP(StandardResults[[#This Row],[Code]],Std[Code],Std[Ecs]),"-")</f>
        <v>#N/A</v>
      </c>
      <c r="Z117">
        <f>COUNTIFS(StandardResults[Name],StandardResults[[#This Row],[Name]],StandardResults[Entry
Std],"B")+COUNTIFS(StandardResults[Name],StandardResults[[#This Row],[Name]],StandardResults[Entry
Std],"A")+COUNTIFS(StandardResults[Name],StandardResults[[#This Row],[Name]],StandardResults[Entry
Std],"AA")</f>
        <v>0</v>
      </c>
      <c r="AA117">
        <f>COUNTIFS(StandardResults[Name],StandardResults[[#This Row],[Name]],StandardResults[Entry
Std],"AA")</f>
        <v>0</v>
      </c>
    </row>
    <row r="118" spans="1:27" x14ac:dyDescent="0.25">
      <c r="A118">
        <f>TimeVR[[#This Row],[Club]]</f>
        <v>0</v>
      </c>
      <c r="B118" t="str">
        <f>IF(OR(RIGHT(TimeVR[[#This Row],[Event]],3)="M.R", RIGHT(TimeVR[[#This Row],[Event]],3)="F.R"),"Relay","Ind")</f>
        <v>Ind</v>
      </c>
      <c r="C118">
        <f>TimeVR[[#This Row],[gender]]</f>
        <v>0</v>
      </c>
      <c r="D118">
        <f>TimeVR[[#This Row],[Age]]</f>
        <v>0</v>
      </c>
      <c r="E118">
        <f>TimeVR[[#This Row],[name]]</f>
        <v>0</v>
      </c>
      <c r="F118">
        <f>TimeVR[[#This Row],[Event]]</f>
        <v>0</v>
      </c>
      <c r="G118" t="str">
        <f>IF(OR(StandardResults[[#This Row],[Entry]]="-",TimeVR[[#This Row],[validation]]="Validated"),"Y","N")</f>
        <v>N</v>
      </c>
      <c r="H118">
        <f>IF(OR(LEFT(TimeVR[[#This Row],[Times]],8)="00:00.00", LEFT(TimeVR[[#This Row],[Times]],2)="NT"),"-",TimeVR[[#This Row],[Times]])</f>
        <v>0</v>
      </c>
      <c r="I1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 t="str">
        <f>IF(ISBLANK(TimeVR[[#This Row],[Best Time(S)]]),"-",TimeVR[[#This Row],[Best Time(S)]])</f>
        <v>-</v>
      </c>
      <c r="K118" t="str">
        <f>IF(StandardResults[[#This Row],[BT(SC)]]&lt;&gt;"-",IF(StandardResults[[#This Row],[BT(SC)]]&lt;=StandardResults[[#This Row],[AAs]],"AA",IF(StandardResults[[#This Row],[BT(SC)]]&lt;=StandardResults[[#This Row],[As]],"A",IF(StandardResults[[#This Row],[BT(SC)]]&lt;=StandardResults[[#This Row],[Bs]],"B","-"))),"")</f>
        <v/>
      </c>
      <c r="L118" t="str">
        <f>IF(ISBLANK(TimeVR[[#This Row],[Best Time(L)]]),"-",TimeVR[[#This Row],[Best Time(L)]])</f>
        <v>-</v>
      </c>
      <c r="M118" t="str">
        <f>IF(StandardResults[[#This Row],[BT(LC)]]&lt;&gt;"-",IF(StandardResults[[#This Row],[BT(LC)]]&lt;=StandardResults[[#This Row],[AA]],"AA",IF(StandardResults[[#This Row],[BT(LC)]]&lt;=StandardResults[[#This Row],[A]],"A",IF(StandardResults[[#This Row],[BT(LC)]]&lt;=StandardResults[[#This Row],[B]],"B","-"))),"")</f>
        <v/>
      </c>
      <c r="N118" s="14"/>
      <c r="O118" t="str">
        <f>IF(StandardResults[[#This Row],[BT(SC)]]&lt;&gt;"-",IF(StandardResults[[#This Row],[BT(SC)]]&lt;=StandardResults[[#This Row],[Ecs]],"EC","-"),"")</f>
        <v/>
      </c>
      <c r="Q118" t="str">
        <f>IF(StandardResults[[#This Row],[Ind/Rel]]="Ind",LEFT(StandardResults[[#This Row],[Gender]],1)&amp;MIN(MAX(StandardResults[[#This Row],[Age]],11),17)&amp;"-"&amp;StandardResults[[#This Row],[Event]],"")</f>
        <v>011-0</v>
      </c>
      <c r="R118" t="e">
        <f>IF(StandardResults[[#This Row],[Ind/Rel]]="Ind",_xlfn.XLOOKUP(StandardResults[[#This Row],[Code]],Std[Code],Std[AA]),"-")</f>
        <v>#N/A</v>
      </c>
      <c r="S118" t="e">
        <f>IF(StandardResults[[#This Row],[Ind/Rel]]="Ind",_xlfn.XLOOKUP(StandardResults[[#This Row],[Code]],Std[Code],Std[A]),"-")</f>
        <v>#N/A</v>
      </c>
      <c r="T118" t="e">
        <f>IF(StandardResults[[#This Row],[Ind/Rel]]="Ind",_xlfn.XLOOKUP(StandardResults[[#This Row],[Code]],Std[Code],Std[B]),"-")</f>
        <v>#N/A</v>
      </c>
      <c r="U118" t="e">
        <f>IF(StandardResults[[#This Row],[Ind/Rel]]="Ind",_xlfn.XLOOKUP(StandardResults[[#This Row],[Code]],Std[Code],Std[AAs]),"-")</f>
        <v>#N/A</v>
      </c>
      <c r="V118" t="e">
        <f>IF(StandardResults[[#This Row],[Ind/Rel]]="Ind",_xlfn.XLOOKUP(StandardResults[[#This Row],[Code]],Std[Code],Std[As]),"-")</f>
        <v>#N/A</v>
      </c>
      <c r="W118" t="e">
        <f>IF(StandardResults[[#This Row],[Ind/Rel]]="Ind",_xlfn.XLOOKUP(StandardResults[[#This Row],[Code]],Std[Code],Std[Bs]),"-")</f>
        <v>#N/A</v>
      </c>
      <c r="X118" t="e">
        <f>IF(StandardResults[[#This Row],[Ind/Rel]]="Ind",_xlfn.XLOOKUP(StandardResults[[#This Row],[Code]],Std[Code],Std[EC]),"-")</f>
        <v>#N/A</v>
      </c>
      <c r="Y118" t="e">
        <f>IF(StandardResults[[#This Row],[Ind/Rel]]="Ind",_xlfn.XLOOKUP(StandardResults[[#This Row],[Code]],Std[Code],Std[Ecs]),"-")</f>
        <v>#N/A</v>
      </c>
      <c r="Z118">
        <f>COUNTIFS(StandardResults[Name],StandardResults[[#This Row],[Name]],StandardResults[Entry
Std],"B")+COUNTIFS(StandardResults[Name],StandardResults[[#This Row],[Name]],StandardResults[Entry
Std],"A")+COUNTIFS(StandardResults[Name],StandardResults[[#This Row],[Name]],StandardResults[Entry
Std],"AA")</f>
        <v>0</v>
      </c>
      <c r="AA118">
        <f>COUNTIFS(StandardResults[Name],StandardResults[[#This Row],[Name]],StandardResults[Entry
Std],"AA")</f>
        <v>0</v>
      </c>
    </row>
    <row r="119" spans="1:27" x14ac:dyDescent="0.25">
      <c r="A119">
        <f>TimeVR[[#This Row],[Club]]</f>
        <v>0</v>
      </c>
      <c r="B119" t="str">
        <f>IF(OR(RIGHT(TimeVR[[#This Row],[Event]],3)="M.R", RIGHT(TimeVR[[#This Row],[Event]],3)="F.R"),"Relay","Ind")</f>
        <v>Ind</v>
      </c>
      <c r="C119">
        <f>TimeVR[[#This Row],[gender]]</f>
        <v>0</v>
      </c>
      <c r="D119">
        <f>TimeVR[[#This Row],[Age]]</f>
        <v>0</v>
      </c>
      <c r="E119">
        <f>TimeVR[[#This Row],[name]]</f>
        <v>0</v>
      </c>
      <c r="F119">
        <f>TimeVR[[#This Row],[Event]]</f>
        <v>0</v>
      </c>
      <c r="G119" t="str">
        <f>IF(OR(StandardResults[[#This Row],[Entry]]="-",TimeVR[[#This Row],[validation]]="Validated"),"Y","N")</f>
        <v>N</v>
      </c>
      <c r="H119">
        <f>IF(OR(LEFT(TimeVR[[#This Row],[Times]],8)="00:00.00", LEFT(TimeVR[[#This Row],[Times]],2)="NT"),"-",TimeVR[[#This Row],[Times]])</f>
        <v>0</v>
      </c>
      <c r="I1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 t="str">
        <f>IF(ISBLANK(TimeVR[[#This Row],[Best Time(S)]]),"-",TimeVR[[#This Row],[Best Time(S)]])</f>
        <v>-</v>
      </c>
      <c r="K119" t="str">
        <f>IF(StandardResults[[#This Row],[BT(SC)]]&lt;&gt;"-",IF(StandardResults[[#This Row],[BT(SC)]]&lt;=StandardResults[[#This Row],[AAs]],"AA",IF(StandardResults[[#This Row],[BT(SC)]]&lt;=StandardResults[[#This Row],[As]],"A",IF(StandardResults[[#This Row],[BT(SC)]]&lt;=StandardResults[[#This Row],[Bs]],"B","-"))),"")</f>
        <v/>
      </c>
      <c r="L119" t="str">
        <f>IF(ISBLANK(TimeVR[[#This Row],[Best Time(L)]]),"-",TimeVR[[#This Row],[Best Time(L)]])</f>
        <v>-</v>
      </c>
      <c r="M119" t="str">
        <f>IF(StandardResults[[#This Row],[BT(LC)]]&lt;&gt;"-",IF(StandardResults[[#This Row],[BT(LC)]]&lt;=StandardResults[[#This Row],[AA]],"AA",IF(StandardResults[[#This Row],[BT(LC)]]&lt;=StandardResults[[#This Row],[A]],"A",IF(StandardResults[[#This Row],[BT(LC)]]&lt;=StandardResults[[#This Row],[B]],"B","-"))),"")</f>
        <v/>
      </c>
      <c r="N119" s="14"/>
      <c r="O119" t="str">
        <f>IF(StandardResults[[#This Row],[BT(SC)]]&lt;&gt;"-",IF(StandardResults[[#This Row],[BT(SC)]]&lt;=StandardResults[[#This Row],[Ecs]],"EC","-"),"")</f>
        <v/>
      </c>
      <c r="Q119" t="str">
        <f>IF(StandardResults[[#This Row],[Ind/Rel]]="Ind",LEFT(StandardResults[[#This Row],[Gender]],1)&amp;MIN(MAX(StandardResults[[#This Row],[Age]],11),17)&amp;"-"&amp;StandardResults[[#This Row],[Event]],"")</f>
        <v>011-0</v>
      </c>
      <c r="R119" t="e">
        <f>IF(StandardResults[[#This Row],[Ind/Rel]]="Ind",_xlfn.XLOOKUP(StandardResults[[#This Row],[Code]],Std[Code],Std[AA]),"-")</f>
        <v>#N/A</v>
      </c>
      <c r="S119" t="e">
        <f>IF(StandardResults[[#This Row],[Ind/Rel]]="Ind",_xlfn.XLOOKUP(StandardResults[[#This Row],[Code]],Std[Code],Std[A]),"-")</f>
        <v>#N/A</v>
      </c>
      <c r="T119" t="e">
        <f>IF(StandardResults[[#This Row],[Ind/Rel]]="Ind",_xlfn.XLOOKUP(StandardResults[[#This Row],[Code]],Std[Code],Std[B]),"-")</f>
        <v>#N/A</v>
      </c>
      <c r="U119" t="e">
        <f>IF(StandardResults[[#This Row],[Ind/Rel]]="Ind",_xlfn.XLOOKUP(StandardResults[[#This Row],[Code]],Std[Code],Std[AAs]),"-")</f>
        <v>#N/A</v>
      </c>
      <c r="V119" t="e">
        <f>IF(StandardResults[[#This Row],[Ind/Rel]]="Ind",_xlfn.XLOOKUP(StandardResults[[#This Row],[Code]],Std[Code],Std[As]),"-")</f>
        <v>#N/A</v>
      </c>
      <c r="W119" t="e">
        <f>IF(StandardResults[[#This Row],[Ind/Rel]]="Ind",_xlfn.XLOOKUP(StandardResults[[#This Row],[Code]],Std[Code],Std[Bs]),"-")</f>
        <v>#N/A</v>
      </c>
      <c r="X119" t="e">
        <f>IF(StandardResults[[#This Row],[Ind/Rel]]="Ind",_xlfn.XLOOKUP(StandardResults[[#This Row],[Code]],Std[Code],Std[EC]),"-")</f>
        <v>#N/A</v>
      </c>
      <c r="Y119" t="e">
        <f>IF(StandardResults[[#This Row],[Ind/Rel]]="Ind",_xlfn.XLOOKUP(StandardResults[[#This Row],[Code]],Std[Code],Std[Ecs]),"-")</f>
        <v>#N/A</v>
      </c>
      <c r="Z119">
        <f>COUNTIFS(StandardResults[Name],StandardResults[[#This Row],[Name]],StandardResults[Entry
Std],"B")+COUNTIFS(StandardResults[Name],StandardResults[[#This Row],[Name]],StandardResults[Entry
Std],"A")+COUNTIFS(StandardResults[Name],StandardResults[[#This Row],[Name]],StandardResults[Entry
Std],"AA")</f>
        <v>0</v>
      </c>
      <c r="AA119">
        <f>COUNTIFS(StandardResults[Name],StandardResults[[#This Row],[Name]],StandardResults[Entry
Std],"AA")</f>
        <v>0</v>
      </c>
    </row>
    <row r="120" spans="1:27" x14ac:dyDescent="0.25">
      <c r="A120">
        <f>TimeVR[[#This Row],[Club]]</f>
        <v>0</v>
      </c>
      <c r="B120" t="str">
        <f>IF(OR(RIGHT(TimeVR[[#This Row],[Event]],3)="M.R", RIGHT(TimeVR[[#This Row],[Event]],3)="F.R"),"Relay","Ind")</f>
        <v>Ind</v>
      </c>
      <c r="C120">
        <f>TimeVR[[#This Row],[gender]]</f>
        <v>0</v>
      </c>
      <c r="D120">
        <f>TimeVR[[#This Row],[Age]]</f>
        <v>0</v>
      </c>
      <c r="E120">
        <f>TimeVR[[#This Row],[name]]</f>
        <v>0</v>
      </c>
      <c r="F120">
        <f>TimeVR[[#This Row],[Event]]</f>
        <v>0</v>
      </c>
      <c r="G120" t="str">
        <f>IF(OR(StandardResults[[#This Row],[Entry]]="-",TimeVR[[#This Row],[validation]]="Validated"),"Y","N")</f>
        <v>N</v>
      </c>
      <c r="H120">
        <f>IF(OR(LEFT(TimeVR[[#This Row],[Times]],8)="00:00.00", LEFT(TimeVR[[#This Row],[Times]],2)="NT"),"-",TimeVR[[#This Row],[Times]])</f>
        <v>0</v>
      </c>
      <c r="I1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 t="str">
        <f>IF(ISBLANK(TimeVR[[#This Row],[Best Time(S)]]),"-",TimeVR[[#This Row],[Best Time(S)]])</f>
        <v>-</v>
      </c>
      <c r="K120" t="str">
        <f>IF(StandardResults[[#This Row],[BT(SC)]]&lt;&gt;"-",IF(StandardResults[[#This Row],[BT(SC)]]&lt;=StandardResults[[#This Row],[AAs]],"AA",IF(StandardResults[[#This Row],[BT(SC)]]&lt;=StandardResults[[#This Row],[As]],"A",IF(StandardResults[[#This Row],[BT(SC)]]&lt;=StandardResults[[#This Row],[Bs]],"B","-"))),"")</f>
        <v/>
      </c>
      <c r="L120" t="str">
        <f>IF(ISBLANK(TimeVR[[#This Row],[Best Time(L)]]),"-",TimeVR[[#This Row],[Best Time(L)]])</f>
        <v>-</v>
      </c>
      <c r="M120" t="str">
        <f>IF(StandardResults[[#This Row],[BT(LC)]]&lt;&gt;"-",IF(StandardResults[[#This Row],[BT(LC)]]&lt;=StandardResults[[#This Row],[AA]],"AA",IF(StandardResults[[#This Row],[BT(LC)]]&lt;=StandardResults[[#This Row],[A]],"A",IF(StandardResults[[#This Row],[BT(LC)]]&lt;=StandardResults[[#This Row],[B]],"B","-"))),"")</f>
        <v/>
      </c>
      <c r="N120" s="14"/>
      <c r="O120" t="str">
        <f>IF(StandardResults[[#This Row],[BT(SC)]]&lt;&gt;"-",IF(StandardResults[[#This Row],[BT(SC)]]&lt;=StandardResults[[#This Row],[Ecs]],"EC","-"),"")</f>
        <v/>
      </c>
      <c r="Q120" t="str">
        <f>IF(StandardResults[[#This Row],[Ind/Rel]]="Ind",LEFT(StandardResults[[#This Row],[Gender]],1)&amp;MIN(MAX(StandardResults[[#This Row],[Age]],11),17)&amp;"-"&amp;StandardResults[[#This Row],[Event]],"")</f>
        <v>011-0</v>
      </c>
      <c r="R120" t="e">
        <f>IF(StandardResults[[#This Row],[Ind/Rel]]="Ind",_xlfn.XLOOKUP(StandardResults[[#This Row],[Code]],Std[Code],Std[AA]),"-")</f>
        <v>#N/A</v>
      </c>
      <c r="S120" t="e">
        <f>IF(StandardResults[[#This Row],[Ind/Rel]]="Ind",_xlfn.XLOOKUP(StandardResults[[#This Row],[Code]],Std[Code],Std[A]),"-")</f>
        <v>#N/A</v>
      </c>
      <c r="T120" t="e">
        <f>IF(StandardResults[[#This Row],[Ind/Rel]]="Ind",_xlfn.XLOOKUP(StandardResults[[#This Row],[Code]],Std[Code],Std[B]),"-")</f>
        <v>#N/A</v>
      </c>
      <c r="U120" t="e">
        <f>IF(StandardResults[[#This Row],[Ind/Rel]]="Ind",_xlfn.XLOOKUP(StandardResults[[#This Row],[Code]],Std[Code],Std[AAs]),"-")</f>
        <v>#N/A</v>
      </c>
      <c r="V120" t="e">
        <f>IF(StandardResults[[#This Row],[Ind/Rel]]="Ind",_xlfn.XLOOKUP(StandardResults[[#This Row],[Code]],Std[Code],Std[As]),"-")</f>
        <v>#N/A</v>
      </c>
      <c r="W120" t="e">
        <f>IF(StandardResults[[#This Row],[Ind/Rel]]="Ind",_xlfn.XLOOKUP(StandardResults[[#This Row],[Code]],Std[Code],Std[Bs]),"-")</f>
        <v>#N/A</v>
      </c>
      <c r="X120" t="e">
        <f>IF(StandardResults[[#This Row],[Ind/Rel]]="Ind",_xlfn.XLOOKUP(StandardResults[[#This Row],[Code]],Std[Code],Std[EC]),"-")</f>
        <v>#N/A</v>
      </c>
      <c r="Y120" t="e">
        <f>IF(StandardResults[[#This Row],[Ind/Rel]]="Ind",_xlfn.XLOOKUP(StandardResults[[#This Row],[Code]],Std[Code],Std[Ecs]),"-")</f>
        <v>#N/A</v>
      </c>
      <c r="Z120">
        <f>COUNTIFS(StandardResults[Name],StandardResults[[#This Row],[Name]],StandardResults[Entry
Std],"B")+COUNTIFS(StandardResults[Name],StandardResults[[#This Row],[Name]],StandardResults[Entry
Std],"A")+COUNTIFS(StandardResults[Name],StandardResults[[#This Row],[Name]],StandardResults[Entry
Std],"AA")</f>
        <v>0</v>
      </c>
      <c r="AA120">
        <f>COUNTIFS(StandardResults[Name],StandardResults[[#This Row],[Name]],StandardResults[Entry
Std],"AA")</f>
        <v>0</v>
      </c>
    </row>
    <row r="121" spans="1:27" x14ac:dyDescent="0.25">
      <c r="A121">
        <f>TimeVR[[#This Row],[Club]]</f>
        <v>0</v>
      </c>
      <c r="B121" t="str">
        <f>IF(OR(RIGHT(TimeVR[[#This Row],[Event]],3)="M.R", RIGHT(TimeVR[[#This Row],[Event]],3)="F.R"),"Relay","Ind")</f>
        <v>Ind</v>
      </c>
      <c r="C121">
        <f>TimeVR[[#This Row],[gender]]</f>
        <v>0</v>
      </c>
      <c r="D121">
        <f>TimeVR[[#This Row],[Age]]</f>
        <v>0</v>
      </c>
      <c r="E121">
        <f>TimeVR[[#This Row],[name]]</f>
        <v>0</v>
      </c>
      <c r="F121">
        <f>TimeVR[[#This Row],[Event]]</f>
        <v>0</v>
      </c>
      <c r="G121" t="str">
        <f>IF(OR(StandardResults[[#This Row],[Entry]]="-",TimeVR[[#This Row],[validation]]="Validated"),"Y","N")</f>
        <v>N</v>
      </c>
      <c r="H121">
        <f>IF(OR(LEFT(TimeVR[[#This Row],[Times]],8)="00:00.00", LEFT(TimeVR[[#This Row],[Times]],2)="NT"),"-",TimeVR[[#This Row],[Times]])</f>
        <v>0</v>
      </c>
      <c r="I1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 t="str">
        <f>IF(ISBLANK(TimeVR[[#This Row],[Best Time(S)]]),"-",TimeVR[[#This Row],[Best Time(S)]])</f>
        <v>-</v>
      </c>
      <c r="K121" t="str">
        <f>IF(StandardResults[[#This Row],[BT(SC)]]&lt;&gt;"-",IF(StandardResults[[#This Row],[BT(SC)]]&lt;=StandardResults[[#This Row],[AAs]],"AA",IF(StandardResults[[#This Row],[BT(SC)]]&lt;=StandardResults[[#This Row],[As]],"A",IF(StandardResults[[#This Row],[BT(SC)]]&lt;=StandardResults[[#This Row],[Bs]],"B","-"))),"")</f>
        <v/>
      </c>
      <c r="L121" t="str">
        <f>IF(ISBLANK(TimeVR[[#This Row],[Best Time(L)]]),"-",TimeVR[[#This Row],[Best Time(L)]])</f>
        <v>-</v>
      </c>
      <c r="M121" t="str">
        <f>IF(StandardResults[[#This Row],[BT(LC)]]&lt;&gt;"-",IF(StandardResults[[#This Row],[BT(LC)]]&lt;=StandardResults[[#This Row],[AA]],"AA",IF(StandardResults[[#This Row],[BT(LC)]]&lt;=StandardResults[[#This Row],[A]],"A",IF(StandardResults[[#This Row],[BT(LC)]]&lt;=StandardResults[[#This Row],[B]],"B","-"))),"")</f>
        <v/>
      </c>
      <c r="N121" s="14"/>
      <c r="O121" t="str">
        <f>IF(StandardResults[[#This Row],[BT(SC)]]&lt;&gt;"-",IF(StandardResults[[#This Row],[BT(SC)]]&lt;=StandardResults[[#This Row],[Ecs]],"EC","-"),"")</f>
        <v/>
      </c>
      <c r="Q121" t="str">
        <f>IF(StandardResults[[#This Row],[Ind/Rel]]="Ind",LEFT(StandardResults[[#This Row],[Gender]],1)&amp;MIN(MAX(StandardResults[[#This Row],[Age]],11),17)&amp;"-"&amp;StandardResults[[#This Row],[Event]],"")</f>
        <v>011-0</v>
      </c>
      <c r="R121" t="e">
        <f>IF(StandardResults[[#This Row],[Ind/Rel]]="Ind",_xlfn.XLOOKUP(StandardResults[[#This Row],[Code]],Std[Code],Std[AA]),"-")</f>
        <v>#N/A</v>
      </c>
      <c r="S121" t="e">
        <f>IF(StandardResults[[#This Row],[Ind/Rel]]="Ind",_xlfn.XLOOKUP(StandardResults[[#This Row],[Code]],Std[Code],Std[A]),"-")</f>
        <v>#N/A</v>
      </c>
      <c r="T121" t="e">
        <f>IF(StandardResults[[#This Row],[Ind/Rel]]="Ind",_xlfn.XLOOKUP(StandardResults[[#This Row],[Code]],Std[Code],Std[B]),"-")</f>
        <v>#N/A</v>
      </c>
      <c r="U121" t="e">
        <f>IF(StandardResults[[#This Row],[Ind/Rel]]="Ind",_xlfn.XLOOKUP(StandardResults[[#This Row],[Code]],Std[Code],Std[AAs]),"-")</f>
        <v>#N/A</v>
      </c>
      <c r="V121" t="e">
        <f>IF(StandardResults[[#This Row],[Ind/Rel]]="Ind",_xlfn.XLOOKUP(StandardResults[[#This Row],[Code]],Std[Code],Std[As]),"-")</f>
        <v>#N/A</v>
      </c>
      <c r="W121" t="e">
        <f>IF(StandardResults[[#This Row],[Ind/Rel]]="Ind",_xlfn.XLOOKUP(StandardResults[[#This Row],[Code]],Std[Code],Std[Bs]),"-")</f>
        <v>#N/A</v>
      </c>
      <c r="X121" t="e">
        <f>IF(StandardResults[[#This Row],[Ind/Rel]]="Ind",_xlfn.XLOOKUP(StandardResults[[#This Row],[Code]],Std[Code],Std[EC]),"-")</f>
        <v>#N/A</v>
      </c>
      <c r="Y121" t="e">
        <f>IF(StandardResults[[#This Row],[Ind/Rel]]="Ind",_xlfn.XLOOKUP(StandardResults[[#This Row],[Code]],Std[Code],Std[Ecs]),"-")</f>
        <v>#N/A</v>
      </c>
      <c r="Z121">
        <f>COUNTIFS(StandardResults[Name],StandardResults[[#This Row],[Name]],StandardResults[Entry
Std],"B")+COUNTIFS(StandardResults[Name],StandardResults[[#This Row],[Name]],StandardResults[Entry
Std],"A")+COUNTIFS(StandardResults[Name],StandardResults[[#This Row],[Name]],StandardResults[Entry
Std],"AA")</f>
        <v>0</v>
      </c>
      <c r="AA121">
        <f>COUNTIFS(StandardResults[Name],StandardResults[[#This Row],[Name]],StandardResults[Entry
Std],"AA")</f>
        <v>0</v>
      </c>
    </row>
    <row r="122" spans="1:27" x14ac:dyDescent="0.25">
      <c r="A122">
        <f>TimeVR[[#This Row],[Club]]</f>
        <v>0</v>
      </c>
      <c r="B122" t="str">
        <f>IF(OR(RIGHT(TimeVR[[#This Row],[Event]],3)="M.R", RIGHT(TimeVR[[#This Row],[Event]],3)="F.R"),"Relay","Ind")</f>
        <v>Ind</v>
      </c>
      <c r="C122">
        <f>TimeVR[[#This Row],[gender]]</f>
        <v>0</v>
      </c>
      <c r="D122">
        <f>TimeVR[[#This Row],[Age]]</f>
        <v>0</v>
      </c>
      <c r="E122">
        <f>TimeVR[[#This Row],[name]]</f>
        <v>0</v>
      </c>
      <c r="F122">
        <f>TimeVR[[#This Row],[Event]]</f>
        <v>0</v>
      </c>
      <c r="G122" t="str">
        <f>IF(OR(StandardResults[[#This Row],[Entry]]="-",TimeVR[[#This Row],[validation]]="Validated"),"Y","N")</f>
        <v>N</v>
      </c>
      <c r="H122">
        <f>IF(OR(LEFT(TimeVR[[#This Row],[Times]],8)="00:00.00", LEFT(TimeVR[[#This Row],[Times]],2)="NT"),"-",TimeVR[[#This Row],[Times]])</f>
        <v>0</v>
      </c>
      <c r="I1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 t="str">
        <f>IF(ISBLANK(TimeVR[[#This Row],[Best Time(S)]]),"-",TimeVR[[#This Row],[Best Time(S)]])</f>
        <v>-</v>
      </c>
      <c r="K122" t="str">
        <f>IF(StandardResults[[#This Row],[BT(SC)]]&lt;&gt;"-",IF(StandardResults[[#This Row],[BT(SC)]]&lt;=StandardResults[[#This Row],[AAs]],"AA",IF(StandardResults[[#This Row],[BT(SC)]]&lt;=StandardResults[[#This Row],[As]],"A",IF(StandardResults[[#This Row],[BT(SC)]]&lt;=StandardResults[[#This Row],[Bs]],"B","-"))),"")</f>
        <v/>
      </c>
      <c r="L122" t="str">
        <f>IF(ISBLANK(TimeVR[[#This Row],[Best Time(L)]]),"-",TimeVR[[#This Row],[Best Time(L)]])</f>
        <v>-</v>
      </c>
      <c r="M122" t="str">
        <f>IF(StandardResults[[#This Row],[BT(LC)]]&lt;&gt;"-",IF(StandardResults[[#This Row],[BT(LC)]]&lt;=StandardResults[[#This Row],[AA]],"AA",IF(StandardResults[[#This Row],[BT(LC)]]&lt;=StandardResults[[#This Row],[A]],"A",IF(StandardResults[[#This Row],[BT(LC)]]&lt;=StandardResults[[#This Row],[B]],"B","-"))),"")</f>
        <v/>
      </c>
      <c r="N122" s="14"/>
      <c r="O122" t="str">
        <f>IF(StandardResults[[#This Row],[BT(SC)]]&lt;&gt;"-",IF(StandardResults[[#This Row],[BT(SC)]]&lt;=StandardResults[[#This Row],[Ecs]],"EC","-"),"")</f>
        <v/>
      </c>
      <c r="Q122" t="str">
        <f>IF(StandardResults[[#This Row],[Ind/Rel]]="Ind",LEFT(StandardResults[[#This Row],[Gender]],1)&amp;MIN(MAX(StandardResults[[#This Row],[Age]],11),17)&amp;"-"&amp;StandardResults[[#This Row],[Event]],"")</f>
        <v>011-0</v>
      </c>
      <c r="R122" t="e">
        <f>IF(StandardResults[[#This Row],[Ind/Rel]]="Ind",_xlfn.XLOOKUP(StandardResults[[#This Row],[Code]],Std[Code],Std[AA]),"-")</f>
        <v>#N/A</v>
      </c>
      <c r="S122" t="e">
        <f>IF(StandardResults[[#This Row],[Ind/Rel]]="Ind",_xlfn.XLOOKUP(StandardResults[[#This Row],[Code]],Std[Code],Std[A]),"-")</f>
        <v>#N/A</v>
      </c>
      <c r="T122" t="e">
        <f>IF(StandardResults[[#This Row],[Ind/Rel]]="Ind",_xlfn.XLOOKUP(StandardResults[[#This Row],[Code]],Std[Code],Std[B]),"-")</f>
        <v>#N/A</v>
      </c>
      <c r="U122" t="e">
        <f>IF(StandardResults[[#This Row],[Ind/Rel]]="Ind",_xlfn.XLOOKUP(StandardResults[[#This Row],[Code]],Std[Code],Std[AAs]),"-")</f>
        <v>#N/A</v>
      </c>
      <c r="V122" t="e">
        <f>IF(StandardResults[[#This Row],[Ind/Rel]]="Ind",_xlfn.XLOOKUP(StandardResults[[#This Row],[Code]],Std[Code],Std[As]),"-")</f>
        <v>#N/A</v>
      </c>
      <c r="W122" t="e">
        <f>IF(StandardResults[[#This Row],[Ind/Rel]]="Ind",_xlfn.XLOOKUP(StandardResults[[#This Row],[Code]],Std[Code],Std[Bs]),"-")</f>
        <v>#N/A</v>
      </c>
      <c r="X122" t="e">
        <f>IF(StandardResults[[#This Row],[Ind/Rel]]="Ind",_xlfn.XLOOKUP(StandardResults[[#This Row],[Code]],Std[Code],Std[EC]),"-")</f>
        <v>#N/A</v>
      </c>
      <c r="Y122" t="e">
        <f>IF(StandardResults[[#This Row],[Ind/Rel]]="Ind",_xlfn.XLOOKUP(StandardResults[[#This Row],[Code]],Std[Code],Std[Ecs]),"-")</f>
        <v>#N/A</v>
      </c>
      <c r="Z122">
        <f>COUNTIFS(StandardResults[Name],StandardResults[[#This Row],[Name]],StandardResults[Entry
Std],"B")+COUNTIFS(StandardResults[Name],StandardResults[[#This Row],[Name]],StandardResults[Entry
Std],"A")+COUNTIFS(StandardResults[Name],StandardResults[[#This Row],[Name]],StandardResults[Entry
Std],"AA")</f>
        <v>0</v>
      </c>
      <c r="AA122">
        <f>COUNTIFS(StandardResults[Name],StandardResults[[#This Row],[Name]],StandardResults[Entry
Std],"AA")</f>
        <v>0</v>
      </c>
    </row>
    <row r="123" spans="1:27" x14ac:dyDescent="0.25">
      <c r="A123">
        <f>TimeVR[[#This Row],[Club]]</f>
        <v>0</v>
      </c>
      <c r="B123" t="str">
        <f>IF(OR(RIGHT(TimeVR[[#This Row],[Event]],3)="M.R", RIGHT(TimeVR[[#This Row],[Event]],3)="F.R"),"Relay","Ind")</f>
        <v>Ind</v>
      </c>
      <c r="C123">
        <f>TimeVR[[#This Row],[gender]]</f>
        <v>0</v>
      </c>
      <c r="D123">
        <f>TimeVR[[#This Row],[Age]]</f>
        <v>0</v>
      </c>
      <c r="E123">
        <f>TimeVR[[#This Row],[name]]</f>
        <v>0</v>
      </c>
      <c r="F123">
        <f>TimeVR[[#This Row],[Event]]</f>
        <v>0</v>
      </c>
      <c r="G123" t="str">
        <f>IF(OR(StandardResults[[#This Row],[Entry]]="-",TimeVR[[#This Row],[validation]]="Validated"),"Y","N")</f>
        <v>N</v>
      </c>
      <c r="H123">
        <f>IF(OR(LEFT(TimeVR[[#This Row],[Times]],8)="00:00.00", LEFT(TimeVR[[#This Row],[Times]],2)="NT"),"-",TimeVR[[#This Row],[Times]])</f>
        <v>0</v>
      </c>
      <c r="I1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 t="str">
        <f>IF(ISBLANK(TimeVR[[#This Row],[Best Time(S)]]),"-",TimeVR[[#This Row],[Best Time(S)]])</f>
        <v>-</v>
      </c>
      <c r="K123" t="str">
        <f>IF(StandardResults[[#This Row],[BT(SC)]]&lt;&gt;"-",IF(StandardResults[[#This Row],[BT(SC)]]&lt;=StandardResults[[#This Row],[AAs]],"AA",IF(StandardResults[[#This Row],[BT(SC)]]&lt;=StandardResults[[#This Row],[As]],"A",IF(StandardResults[[#This Row],[BT(SC)]]&lt;=StandardResults[[#This Row],[Bs]],"B","-"))),"")</f>
        <v/>
      </c>
      <c r="L123" t="str">
        <f>IF(ISBLANK(TimeVR[[#This Row],[Best Time(L)]]),"-",TimeVR[[#This Row],[Best Time(L)]])</f>
        <v>-</v>
      </c>
      <c r="M123" t="str">
        <f>IF(StandardResults[[#This Row],[BT(LC)]]&lt;&gt;"-",IF(StandardResults[[#This Row],[BT(LC)]]&lt;=StandardResults[[#This Row],[AA]],"AA",IF(StandardResults[[#This Row],[BT(LC)]]&lt;=StandardResults[[#This Row],[A]],"A",IF(StandardResults[[#This Row],[BT(LC)]]&lt;=StandardResults[[#This Row],[B]],"B","-"))),"")</f>
        <v/>
      </c>
      <c r="N123" s="14"/>
      <c r="O123" t="str">
        <f>IF(StandardResults[[#This Row],[BT(SC)]]&lt;&gt;"-",IF(StandardResults[[#This Row],[BT(SC)]]&lt;=StandardResults[[#This Row],[Ecs]],"EC","-"),"")</f>
        <v/>
      </c>
      <c r="Q123" t="str">
        <f>IF(StandardResults[[#This Row],[Ind/Rel]]="Ind",LEFT(StandardResults[[#This Row],[Gender]],1)&amp;MIN(MAX(StandardResults[[#This Row],[Age]],11),17)&amp;"-"&amp;StandardResults[[#This Row],[Event]],"")</f>
        <v>011-0</v>
      </c>
      <c r="R123" t="e">
        <f>IF(StandardResults[[#This Row],[Ind/Rel]]="Ind",_xlfn.XLOOKUP(StandardResults[[#This Row],[Code]],Std[Code],Std[AA]),"-")</f>
        <v>#N/A</v>
      </c>
      <c r="S123" t="e">
        <f>IF(StandardResults[[#This Row],[Ind/Rel]]="Ind",_xlfn.XLOOKUP(StandardResults[[#This Row],[Code]],Std[Code],Std[A]),"-")</f>
        <v>#N/A</v>
      </c>
      <c r="T123" t="e">
        <f>IF(StandardResults[[#This Row],[Ind/Rel]]="Ind",_xlfn.XLOOKUP(StandardResults[[#This Row],[Code]],Std[Code],Std[B]),"-")</f>
        <v>#N/A</v>
      </c>
      <c r="U123" t="e">
        <f>IF(StandardResults[[#This Row],[Ind/Rel]]="Ind",_xlfn.XLOOKUP(StandardResults[[#This Row],[Code]],Std[Code],Std[AAs]),"-")</f>
        <v>#N/A</v>
      </c>
      <c r="V123" t="e">
        <f>IF(StandardResults[[#This Row],[Ind/Rel]]="Ind",_xlfn.XLOOKUP(StandardResults[[#This Row],[Code]],Std[Code],Std[As]),"-")</f>
        <v>#N/A</v>
      </c>
      <c r="W123" t="e">
        <f>IF(StandardResults[[#This Row],[Ind/Rel]]="Ind",_xlfn.XLOOKUP(StandardResults[[#This Row],[Code]],Std[Code],Std[Bs]),"-")</f>
        <v>#N/A</v>
      </c>
      <c r="X123" t="e">
        <f>IF(StandardResults[[#This Row],[Ind/Rel]]="Ind",_xlfn.XLOOKUP(StandardResults[[#This Row],[Code]],Std[Code],Std[EC]),"-")</f>
        <v>#N/A</v>
      </c>
      <c r="Y123" t="e">
        <f>IF(StandardResults[[#This Row],[Ind/Rel]]="Ind",_xlfn.XLOOKUP(StandardResults[[#This Row],[Code]],Std[Code],Std[Ecs]),"-")</f>
        <v>#N/A</v>
      </c>
      <c r="Z123">
        <f>COUNTIFS(StandardResults[Name],StandardResults[[#This Row],[Name]],StandardResults[Entry
Std],"B")+COUNTIFS(StandardResults[Name],StandardResults[[#This Row],[Name]],StandardResults[Entry
Std],"A")+COUNTIFS(StandardResults[Name],StandardResults[[#This Row],[Name]],StandardResults[Entry
Std],"AA")</f>
        <v>0</v>
      </c>
      <c r="AA123">
        <f>COUNTIFS(StandardResults[Name],StandardResults[[#This Row],[Name]],StandardResults[Entry
Std],"AA")</f>
        <v>0</v>
      </c>
    </row>
    <row r="124" spans="1:27" x14ac:dyDescent="0.25">
      <c r="A124">
        <f>TimeVR[[#This Row],[Club]]</f>
        <v>0</v>
      </c>
      <c r="B124" t="str">
        <f>IF(OR(RIGHT(TimeVR[[#This Row],[Event]],3)="M.R", RIGHT(TimeVR[[#This Row],[Event]],3)="F.R"),"Relay","Ind")</f>
        <v>Ind</v>
      </c>
      <c r="C124">
        <f>TimeVR[[#This Row],[gender]]</f>
        <v>0</v>
      </c>
      <c r="D124">
        <f>TimeVR[[#This Row],[Age]]</f>
        <v>0</v>
      </c>
      <c r="E124">
        <f>TimeVR[[#This Row],[name]]</f>
        <v>0</v>
      </c>
      <c r="F124">
        <f>TimeVR[[#This Row],[Event]]</f>
        <v>0</v>
      </c>
      <c r="G124" t="str">
        <f>IF(OR(StandardResults[[#This Row],[Entry]]="-",TimeVR[[#This Row],[validation]]="Validated"),"Y","N")</f>
        <v>N</v>
      </c>
      <c r="H124">
        <f>IF(OR(LEFT(TimeVR[[#This Row],[Times]],8)="00:00.00", LEFT(TimeVR[[#This Row],[Times]],2)="NT"),"-",TimeVR[[#This Row],[Times]])</f>
        <v>0</v>
      </c>
      <c r="I1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 t="str">
        <f>IF(ISBLANK(TimeVR[[#This Row],[Best Time(S)]]),"-",TimeVR[[#This Row],[Best Time(S)]])</f>
        <v>-</v>
      </c>
      <c r="K124" t="str">
        <f>IF(StandardResults[[#This Row],[BT(SC)]]&lt;&gt;"-",IF(StandardResults[[#This Row],[BT(SC)]]&lt;=StandardResults[[#This Row],[AAs]],"AA",IF(StandardResults[[#This Row],[BT(SC)]]&lt;=StandardResults[[#This Row],[As]],"A",IF(StandardResults[[#This Row],[BT(SC)]]&lt;=StandardResults[[#This Row],[Bs]],"B","-"))),"")</f>
        <v/>
      </c>
      <c r="L124" t="str">
        <f>IF(ISBLANK(TimeVR[[#This Row],[Best Time(L)]]),"-",TimeVR[[#This Row],[Best Time(L)]])</f>
        <v>-</v>
      </c>
      <c r="M124" t="str">
        <f>IF(StandardResults[[#This Row],[BT(LC)]]&lt;&gt;"-",IF(StandardResults[[#This Row],[BT(LC)]]&lt;=StandardResults[[#This Row],[AA]],"AA",IF(StandardResults[[#This Row],[BT(LC)]]&lt;=StandardResults[[#This Row],[A]],"A",IF(StandardResults[[#This Row],[BT(LC)]]&lt;=StandardResults[[#This Row],[B]],"B","-"))),"")</f>
        <v/>
      </c>
      <c r="N124" s="14"/>
      <c r="O124" t="str">
        <f>IF(StandardResults[[#This Row],[BT(SC)]]&lt;&gt;"-",IF(StandardResults[[#This Row],[BT(SC)]]&lt;=StandardResults[[#This Row],[Ecs]],"EC","-"),"")</f>
        <v/>
      </c>
      <c r="Q124" t="str">
        <f>IF(StandardResults[[#This Row],[Ind/Rel]]="Ind",LEFT(StandardResults[[#This Row],[Gender]],1)&amp;MIN(MAX(StandardResults[[#This Row],[Age]],11),17)&amp;"-"&amp;StandardResults[[#This Row],[Event]],"")</f>
        <v>011-0</v>
      </c>
      <c r="R124" t="e">
        <f>IF(StandardResults[[#This Row],[Ind/Rel]]="Ind",_xlfn.XLOOKUP(StandardResults[[#This Row],[Code]],Std[Code],Std[AA]),"-")</f>
        <v>#N/A</v>
      </c>
      <c r="S124" t="e">
        <f>IF(StandardResults[[#This Row],[Ind/Rel]]="Ind",_xlfn.XLOOKUP(StandardResults[[#This Row],[Code]],Std[Code],Std[A]),"-")</f>
        <v>#N/A</v>
      </c>
      <c r="T124" t="e">
        <f>IF(StandardResults[[#This Row],[Ind/Rel]]="Ind",_xlfn.XLOOKUP(StandardResults[[#This Row],[Code]],Std[Code],Std[B]),"-")</f>
        <v>#N/A</v>
      </c>
      <c r="U124" t="e">
        <f>IF(StandardResults[[#This Row],[Ind/Rel]]="Ind",_xlfn.XLOOKUP(StandardResults[[#This Row],[Code]],Std[Code],Std[AAs]),"-")</f>
        <v>#N/A</v>
      </c>
      <c r="V124" t="e">
        <f>IF(StandardResults[[#This Row],[Ind/Rel]]="Ind",_xlfn.XLOOKUP(StandardResults[[#This Row],[Code]],Std[Code],Std[As]),"-")</f>
        <v>#N/A</v>
      </c>
      <c r="W124" t="e">
        <f>IF(StandardResults[[#This Row],[Ind/Rel]]="Ind",_xlfn.XLOOKUP(StandardResults[[#This Row],[Code]],Std[Code],Std[Bs]),"-")</f>
        <v>#N/A</v>
      </c>
      <c r="X124" t="e">
        <f>IF(StandardResults[[#This Row],[Ind/Rel]]="Ind",_xlfn.XLOOKUP(StandardResults[[#This Row],[Code]],Std[Code],Std[EC]),"-")</f>
        <v>#N/A</v>
      </c>
      <c r="Y124" t="e">
        <f>IF(StandardResults[[#This Row],[Ind/Rel]]="Ind",_xlfn.XLOOKUP(StandardResults[[#This Row],[Code]],Std[Code],Std[Ecs]),"-")</f>
        <v>#N/A</v>
      </c>
      <c r="Z124">
        <f>COUNTIFS(StandardResults[Name],StandardResults[[#This Row],[Name]],StandardResults[Entry
Std],"B")+COUNTIFS(StandardResults[Name],StandardResults[[#This Row],[Name]],StandardResults[Entry
Std],"A")+COUNTIFS(StandardResults[Name],StandardResults[[#This Row],[Name]],StandardResults[Entry
Std],"AA")</f>
        <v>0</v>
      </c>
      <c r="AA124">
        <f>COUNTIFS(StandardResults[Name],StandardResults[[#This Row],[Name]],StandardResults[Entry
Std],"AA")</f>
        <v>0</v>
      </c>
    </row>
    <row r="125" spans="1:27" x14ac:dyDescent="0.25">
      <c r="A125">
        <f>TimeVR[[#This Row],[Club]]</f>
        <v>0</v>
      </c>
      <c r="B125" t="str">
        <f>IF(OR(RIGHT(TimeVR[[#This Row],[Event]],3)="M.R", RIGHT(TimeVR[[#This Row],[Event]],3)="F.R"),"Relay","Ind")</f>
        <v>Ind</v>
      </c>
      <c r="C125">
        <f>TimeVR[[#This Row],[gender]]</f>
        <v>0</v>
      </c>
      <c r="D125">
        <f>TimeVR[[#This Row],[Age]]</f>
        <v>0</v>
      </c>
      <c r="E125">
        <f>TimeVR[[#This Row],[name]]</f>
        <v>0</v>
      </c>
      <c r="F125">
        <f>TimeVR[[#This Row],[Event]]</f>
        <v>0</v>
      </c>
      <c r="G125" t="str">
        <f>IF(OR(StandardResults[[#This Row],[Entry]]="-",TimeVR[[#This Row],[validation]]="Validated"),"Y","N")</f>
        <v>N</v>
      </c>
      <c r="H125">
        <f>IF(OR(LEFT(TimeVR[[#This Row],[Times]],8)="00:00.00", LEFT(TimeVR[[#This Row],[Times]],2)="NT"),"-",TimeVR[[#This Row],[Times]])</f>
        <v>0</v>
      </c>
      <c r="I1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 t="str">
        <f>IF(ISBLANK(TimeVR[[#This Row],[Best Time(S)]]),"-",TimeVR[[#This Row],[Best Time(S)]])</f>
        <v>-</v>
      </c>
      <c r="K125" t="str">
        <f>IF(StandardResults[[#This Row],[BT(SC)]]&lt;&gt;"-",IF(StandardResults[[#This Row],[BT(SC)]]&lt;=StandardResults[[#This Row],[AAs]],"AA",IF(StandardResults[[#This Row],[BT(SC)]]&lt;=StandardResults[[#This Row],[As]],"A",IF(StandardResults[[#This Row],[BT(SC)]]&lt;=StandardResults[[#This Row],[Bs]],"B","-"))),"")</f>
        <v/>
      </c>
      <c r="L125" t="str">
        <f>IF(ISBLANK(TimeVR[[#This Row],[Best Time(L)]]),"-",TimeVR[[#This Row],[Best Time(L)]])</f>
        <v>-</v>
      </c>
      <c r="M125" t="str">
        <f>IF(StandardResults[[#This Row],[BT(LC)]]&lt;&gt;"-",IF(StandardResults[[#This Row],[BT(LC)]]&lt;=StandardResults[[#This Row],[AA]],"AA",IF(StandardResults[[#This Row],[BT(LC)]]&lt;=StandardResults[[#This Row],[A]],"A",IF(StandardResults[[#This Row],[BT(LC)]]&lt;=StandardResults[[#This Row],[B]],"B","-"))),"")</f>
        <v/>
      </c>
      <c r="N125" s="14"/>
      <c r="O125" t="str">
        <f>IF(StandardResults[[#This Row],[BT(SC)]]&lt;&gt;"-",IF(StandardResults[[#This Row],[BT(SC)]]&lt;=StandardResults[[#This Row],[Ecs]],"EC","-"),"")</f>
        <v/>
      </c>
      <c r="Q125" t="str">
        <f>IF(StandardResults[[#This Row],[Ind/Rel]]="Ind",LEFT(StandardResults[[#This Row],[Gender]],1)&amp;MIN(MAX(StandardResults[[#This Row],[Age]],11),17)&amp;"-"&amp;StandardResults[[#This Row],[Event]],"")</f>
        <v>011-0</v>
      </c>
      <c r="R125" t="e">
        <f>IF(StandardResults[[#This Row],[Ind/Rel]]="Ind",_xlfn.XLOOKUP(StandardResults[[#This Row],[Code]],Std[Code],Std[AA]),"-")</f>
        <v>#N/A</v>
      </c>
      <c r="S125" t="e">
        <f>IF(StandardResults[[#This Row],[Ind/Rel]]="Ind",_xlfn.XLOOKUP(StandardResults[[#This Row],[Code]],Std[Code],Std[A]),"-")</f>
        <v>#N/A</v>
      </c>
      <c r="T125" t="e">
        <f>IF(StandardResults[[#This Row],[Ind/Rel]]="Ind",_xlfn.XLOOKUP(StandardResults[[#This Row],[Code]],Std[Code],Std[B]),"-")</f>
        <v>#N/A</v>
      </c>
      <c r="U125" t="e">
        <f>IF(StandardResults[[#This Row],[Ind/Rel]]="Ind",_xlfn.XLOOKUP(StandardResults[[#This Row],[Code]],Std[Code],Std[AAs]),"-")</f>
        <v>#N/A</v>
      </c>
      <c r="V125" t="e">
        <f>IF(StandardResults[[#This Row],[Ind/Rel]]="Ind",_xlfn.XLOOKUP(StandardResults[[#This Row],[Code]],Std[Code],Std[As]),"-")</f>
        <v>#N/A</v>
      </c>
      <c r="W125" t="e">
        <f>IF(StandardResults[[#This Row],[Ind/Rel]]="Ind",_xlfn.XLOOKUP(StandardResults[[#This Row],[Code]],Std[Code],Std[Bs]),"-")</f>
        <v>#N/A</v>
      </c>
      <c r="X125" t="e">
        <f>IF(StandardResults[[#This Row],[Ind/Rel]]="Ind",_xlfn.XLOOKUP(StandardResults[[#This Row],[Code]],Std[Code],Std[EC]),"-")</f>
        <v>#N/A</v>
      </c>
      <c r="Y125" t="e">
        <f>IF(StandardResults[[#This Row],[Ind/Rel]]="Ind",_xlfn.XLOOKUP(StandardResults[[#This Row],[Code]],Std[Code],Std[Ecs]),"-")</f>
        <v>#N/A</v>
      </c>
      <c r="Z125">
        <f>COUNTIFS(StandardResults[Name],StandardResults[[#This Row],[Name]],StandardResults[Entry
Std],"B")+COUNTIFS(StandardResults[Name],StandardResults[[#This Row],[Name]],StandardResults[Entry
Std],"A")+COUNTIFS(StandardResults[Name],StandardResults[[#This Row],[Name]],StandardResults[Entry
Std],"AA")</f>
        <v>0</v>
      </c>
      <c r="AA125">
        <f>COUNTIFS(StandardResults[Name],StandardResults[[#This Row],[Name]],StandardResults[Entry
Std],"AA")</f>
        <v>0</v>
      </c>
    </row>
    <row r="126" spans="1:27" x14ac:dyDescent="0.25">
      <c r="A126">
        <f>TimeVR[[#This Row],[Club]]</f>
        <v>0</v>
      </c>
      <c r="B126" t="str">
        <f>IF(OR(RIGHT(TimeVR[[#This Row],[Event]],3)="M.R", RIGHT(TimeVR[[#This Row],[Event]],3)="F.R"),"Relay","Ind")</f>
        <v>Ind</v>
      </c>
      <c r="C126">
        <f>TimeVR[[#This Row],[gender]]</f>
        <v>0</v>
      </c>
      <c r="D126">
        <f>TimeVR[[#This Row],[Age]]</f>
        <v>0</v>
      </c>
      <c r="E126">
        <f>TimeVR[[#This Row],[name]]</f>
        <v>0</v>
      </c>
      <c r="F126">
        <f>TimeVR[[#This Row],[Event]]</f>
        <v>0</v>
      </c>
      <c r="G126" t="str">
        <f>IF(OR(StandardResults[[#This Row],[Entry]]="-",TimeVR[[#This Row],[validation]]="Validated"),"Y","N")</f>
        <v>N</v>
      </c>
      <c r="H126">
        <f>IF(OR(LEFT(TimeVR[[#This Row],[Times]],8)="00:00.00", LEFT(TimeVR[[#This Row],[Times]],2)="NT"),"-",TimeVR[[#This Row],[Times]])</f>
        <v>0</v>
      </c>
      <c r="I1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 t="str">
        <f>IF(ISBLANK(TimeVR[[#This Row],[Best Time(S)]]),"-",TimeVR[[#This Row],[Best Time(S)]])</f>
        <v>-</v>
      </c>
      <c r="K126" t="str">
        <f>IF(StandardResults[[#This Row],[BT(SC)]]&lt;&gt;"-",IF(StandardResults[[#This Row],[BT(SC)]]&lt;=StandardResults[[#This Row],[AAs]],"AA",IF(StandardResults[[#This Row],[BT(SC)]]&lt;=StandardResults[[#This Row],[As]],"A",IF(StandardResults[[#This Row],[BT(SC)]]&lt;=StandardResults[[#This Row],[Bs]],"B","-"))),"")</f>
        <v/>
      </c>
      <c r="L126" t="str">
        <f>IF(ISBLANK(TimeVR[[#This Row],[Best Time(L)]]),"-",TimeVR[[#This Row],[Best Time(L)]])</f>
        <v>-</v>
      </c>
      <c r="M126" t="str">
        <f>IF(StandardResults[[#This Row],[BT(LC)]]&lt;&gt;"-",IF(StandardResults[[#This Row],[BT(LC)]]&lt;=StandardResults[[#This Row],[AA]],"AA",IF(StandardResults[[#This Row],[BT(LC)]]&lt;=StandardResults[[#This Row],[A]],"A",IF(StandardResults[[#This Row],[BT(LC)]]&lt;=StandardResults[[#This Row],[B]],"B","-"))),"")</f>
        <v/>
      </c>
      <c r="N126" s="14"/>
      <c r="O126" t="str">
        <f>IF(StandardResults[[#This Row],[BT(SC)]]&lt;&gt;"-",IF(StandardResults[[#This Row],[BT(SC)]]&lt;=StandardResults[[#This Row],[Ecs]],"EC","-"),"")</f>
        <v/>
      </c>
      <c r="Q126" t="str">
        <f>IF(StandardResults[[#This Row],[Ind/Rel]]="Ind",LEFT(StandardResults[[#This Row],[Gender]],1)&amp;MIN(MAX(StandardResults[[#This Row],[Age]],11),17)&amp;"-"&amp;StandardResults[[#This Row],[Event]],"")</f>
        <v>011-0</v>
      </c>
      <c r="R126" t="e">
        <f>IF(StandardResults[[#This Row],[Ind/Rel]]="Ind",_xlfn.XLOOKUP(StandardResults[[#This Row],[Code]],Std[Code],Std[AA]),"-")</f>
        <v>#N/A</v>
      </c>
      <c r="S126" t="e">
        <f>IF(StandardResults[[#This Row],[Ind/Rel]]="Ind",_xlfn.XLOOKUP(StandardResults[[#This Row],[Code]],Std[Code],Std[A]),"-")</f>
        <v>#N/A</v>
      </c>
      <c r="T126" t="e">
        <f>IF(StandardResults[[#This Row],[Ind/Rel]]="Ind",_xlfn.XLOOKUP(StandardResults[[#This Row],[Code]],Std[Code],Std[B]),"-")</f>
        <v>#N/A</v>
      </c>
      <c r="U126" t="e">
        <f>IF(StandardResults[[#This Row],[Ind/Rel]]="Ind",_xlfn.XLOOKUP(StandardResults[[#This Row],[Code]],Std[Code],Std[AAs]),"-")</f>
        <v>#N/A</v>
      </c>
      <c r="V126" t="e">
        <f>IF(StandardResults[[#This Row],[Ind/Rel]]="Ind",_xlfn.XLOOKUP(StandardResults[[#This Row],[Code]],Std[Code],Std[As]),"-")</f>
        <v>#N/A</v>
      </c>
      <c r="W126" t="e">
        <f>IF(StandardResults[[#This Row],[Ind/Rel]]="Ind",_xlfn.XLOOKUP(StandardResults[[#This Row],[Code]],Std[Code],Std[Bs]),"-")</f>
        <v>#N/A</v>
      </c>
      <c r="X126" t="e">
        <f>IF(StandardResults[[#This Row],[Ind/Rel]]="Ind",_xlfn.XLOOKUP(StandardResults[[#This Row],[Code]],Std[Code],Std[EC]),"-")</f>
        <v>#N/A</v>
      </c>
      <c r="Y126" t="e">
        <f>IF(StandardResults[[#This Row],[Ind/Rel]]="Ind",_xlfn.XLOOKUP(StandardResults[[#This Row],[Code]],Std[Code],Std[Ecs]),"-")</f>
        <v>#N/A</v>
      </c>
      <c r="Z126">
        <f>COUNTIFS(StandardResults[Name],StandardResults[[#This Row],[Name]],StandardResults[Entry
Std],"B")+COUNTIFS(StandardResults[Name],StandardResults[[#This Row],[Name]],StandardResults[Entry
Std],"A")+COUNTIFS(StandardResults[Name],StandardResults[[#This Row],[Name]],StandardResults[Entry
Std],"AA")</f>
        <v>0</v>
      </c>
      <c r="AA126">
        <f>COUNTIFS(StandardResults[Name],StandardResults[[#This Row],[Name]],StandardResults[Entry
Std],"AA")</f>
        <v>0</v>
      </c>
    </row>
    <row r="127" spans="1:27" x14ac:dyDescent="0.25">
      <c r="A127">
        <f>TimeVR[[#This Row],[Club]]</f>
        <v>0</v>
      </c>
      <c r="B127" t="str">
        <f>IF(OR(RIGHT(TimeVR[[#This Row],[Event]],3)="M.R", RIGHT(TimeVR[[#This Row],[Event]],3)="F.R"),"Relay","Ind")</f>
        <v>Ind</v>
      </c>
      <c r="C127">
        <f>TimeVR[[#This Row],[gender]]</f>
        <v>0</v>
      </c>
      <c r="D127">
        <f>TimeVR[[#This Row],[Age]]</f>
        <v>0</v>
      </c>
      <c r="E127">
        <f>TimeVR[[#This Row],[name]]</f>
        <v>0</v>
      </c>
      <c r="F127">
        <f>TimeVR[[#This Row],[Event]]</f>
        <v>0</v>
      </c>
      <c r="G127" t="str">
        <f>IF(OR(StandardResults[[#This Row],[Entry]]="-",TimeVR[[#This Row],[validation]]="Validated"),"Y","N")</f>
        <v>N</v>
      </c>
      <c r="H127">
        <f>IF(OR(LEFT(TimeVR[[#This Row],[Times]],8)="00:00.00", LEFT(TimeVR[[#This Row],[Times]],2)="NT"),"-",TimeVR[[#This Row],[Times]])</f>
        <v>0</v>
      </c>
      <c r="I1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 t="str">
        <f>IF(ISBLANK(TimeVR[[#This Row],[Best Time(S)]]),"-",TimeVR[[#This Row],[Best Time(S)]])</f>
        <v>-</v>
      </c>
      <c r="K127" t="str">
        <f>IF(StandardResults[[#This Row],[BT(SC)]]&lt;&gt;"-",IF(StandardResults[[#This Row],[BT(SC)]]&lt;=StandardResults[[#This Row],[AAs]],"AA",IF(StandardResults[[#This Row],[BT(SC)]]&lt;=StandardResults[[#This Row],[As]],"A",IF(StandardResults[[#This Row],[BT(SC)]]&lt;=StandardResults[[#This Row],[Bs]],"B","-"))),"")</f>
        <v/>
      </c>
      <c r="L127" t="str">
        <f>IF(ISBLANK(TimeVR[[#This Row],[Best Time(L)]]),"-",TimeVR[[#This Row],[Best Time(L)]])</f>
        <v>-</v>
      </c>
      <c r="M127" t="str">
        <f>IF(StandardResults[[#This Row],[BT(LC)]]&lt;&gt;"-",IF(StandardResults[[#This Row],[BT(LC)]]&lt;=StandardResults[[#This Row],[AA]],"AA",IF(StandardResults[[#This Row],[BT(LC)]]&lt;=StandardResults[[#This Row],[A]],"A",IF(StandardResults[[#This Row],[BT(LC)]]&lt;=StandardResults[[#This Row],[B]],"B","-"))),"")</f>
        <v/>
      </c>
      <c r="N127" s="14"/>
      <c r="O127" t="str">
        <f>IF(StandardResults[[#This Row],[BT(SC)]]&lt;&gt;"-",IF(StandardResults[[#This Row],[BT(SC)]]&lt;=StandardResults[[#This Row],[Ecs]],"EC","-"),"")</f>
        <v/>
      </c>
      <c r="Q127" t="str">
        <f>IF(StandardResults[[#This Row],[Ind/Rel]]="Ind",LEFT(StandardResults[[#This Row],[Gender]],1)&amp;MIN(MAX(StandardResults[[#This Row],[Age]],11),17)&amp;"-"&amp;StandardResults[[#This Row],[Event]],"")</f>
        <v>011-0</v>
      </c>
      <c r="R127" t="e">
        <f>IF(StandardResults[[#This Row],[Ind/Rel]]="Ind",_xlfn.XLOOKUP(StandardResults[[#This Row],[Code]],Std[Code],Std[AA]),"-")</f>
        <v>#N/A</v>
      </c>
      <c r="S127" t="e">
        <f>IF(StandardResults[[#This Row],[Ind/Rel]]="Ind",_xlfn.XLOOKUP(StandardResults[[#This Row],[Code]],Std[Code],Std[A]),"-")</f>
        <v>#N/A</v>
      </c>
      <c r="T127" t="e">
        <f>IF(StandardResults[[#This Row],[Ind/Rel]]="Ind",_xlfn.XLOOKUP(StandardResults[[#This Row],[Code]],Std[Code],Std[B]),"-")</f>
        <v>#N/A</v>
      </c>
      <c r="U127" t="e">
        <f>IF(StandardResults[[#This Row],[Ind/Rel]]="Ind",_xlfn.XLOOKUP(StandardResults[[#This Row],[Code]],Std[Code],Std[AAs]),"-")</f>
        <v>#N/A</v>
      </c>
      <c r="V127" t="e">
        <f>IF(StandardResults[[#This Row],[Ind/Rel]]="Ind",_xlfn.XLOOKUP(StandardResults[[#This Row],[Code]],Std[Code],Std[As]),"-")</f>
        <v>#N/A</v>
      </c>
      <c r="W127" t="e">
        <f>IF(StandardResults[[#This Row],[Ind/Rel]]="Ind",_xlfn.XLOOKUP(StandardResults[[#This Row],[Code]],Std[Code],Std[Bs]),"-")</f>
        <v>#N/A</v>
      </c>
      <c r="X127" t="e">
        <f>IF(StandardResults[[#This Row],[Ind/Rel]]="Ind",_xlfn.XLOOKUP(StandardResults[[#This Row],[Code]],Std[Code],Std[EC]),"-")</f>
        <v>#N/A</v>
      </c>
      <c r="Y127" t="e">
        <f>IF(StandardResults[[#This Row],[Ind/Rel]]="Ind",_xlfn.XLOOKUP(StandardResults[[#This Row],[Code]],Std[Code],Std[Ecs]),"-")</f>
        <v>#N/A</v>
      </c>
      <c r="Z127">
        <f>COUNTIFS(StandardResults[Name],StandardResults[[#This Row],[Name]],StandardResults[Entry
Std],"B")+COUNTIFS(StandardResults[Name],StandardResults[[#This Row],[Name]],StandardResults[Entry
Std],"A")+COUNTIFS(StandardResults[Name],StandardResults[[#This Row],[Name]],StandardResults[Entry
Std],"AA")</f>
        <v>0</v>
      </c>
      <c r="AA127">
        <f>COUNTIFS(StandardResults[Name],StandardResults[[#This Row],[Name]],StandardResults[Entry
Std],"AA")</f>
        <v>0</v>
      </c>
    </row>
    <row r="128" spans="1:27" x14ac:dyDescent="0.25">
      <c r="A128">
        <f>TimeVR[[#This Row],[Club]]</f>
        <v>0</v>
      </c>
      <c r="B128" t="str">
        <f>IF(OR(RIGHT(TimeVR[[#This Row],[Event]],3)="M.R", RIGHT(TimeVR[[#This Row],[Event]],3)="F.R"),"Relay","Ind")</f>
        <v>Ind</v>
      </c>
      <c r="C128">
        <f>TimeVR[[#This Row],[gender]]</f>
        <v>0</v>
      </c>
      <c r="D128">
        <f>TimeVR[[#This Row],[Age]]</f>
        <v>0</v>
      </c>
      <c r="E128">
        <f>TimeVR[[#This Row],[name]]</f>
        <v>0</v>
      </c>
      <c r="F128">
        <f>TimeVR[[#This Row],[Event]]</f>
        <v>0</v>
      </c>
      <c r="G128" t="str">
        <f>IF(OR(StandardResults[[#This Row],[Entry]]="-",TimeVR[[#This Row],[validation]]="Validated"),"Y","N")</f>
        <v>N</v>
      </c>
      <c r="H128">
        <f>IF(OR(LEFT(TimeVR[[#This Row],[Times]],8)="00:00.00", LEFT(TimeVR[[#This Row],[Times]],2)="NT"),"-",TimeVR[[#This Row],[Times]])</f>
        <v>0</v>
      </c>
      <c r="I1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 t="str">
        <f>IF(ISBLANK(TimeVR[[#This Row],[Best Time(S)]]),"-",TimeVR[[#This Row],[Best Time(S)]])</f>
        <v>-</v>
      </c>
      <c r="K128" t="str">
        <f>IF(StandardResults[[#This Row],[BT(SC)]]&lt;&gt;"-",IF(StandardResults[[#This Row],[BT(SC)]]&lt;=StandardResults[[#This Row],[AAs]],"AA",IF(StandardResults[[#This Row],[BT(SC)]]&lt;=StandardResults[[#This Row],[As]],"A",IF(StandardResults[[#This Row],[BT(SC)]]&lt;=StandardResults[[#This Row],[Bs]],"B","-"))),"")</f>
        <v/>
      </c>
      <c r="L128" t="str">
        <f>IF(ISBLANK(TimeVR[[#This Row],[Best Time(L)]]),"-",TimeVR[[#This Row],[Best Time(L)]])</f>
        <v>-</v>
      </c>
      <c r="M128" t="str">
        <f>IF(StandardResults[[#This Row],[BT(LC)]]&lt;&gt;"-",IF(StandardResults[[#This Row],[BT(LC)]]&lt;=StandardResults[[#This Row],[AA]],"AA",IF(StandardResults[[#This Row],[BT(LC)]]&lt;=StandardResults[[#This Row],[A]],"A",IF(StandardResults[[#This Row],[BT(LC)]]&lt;=StandardResults[[#This Row],[B]],"B","-"))),"")</f>
        <v/>
      </c>
      <c r="N128" s="14"/>
      <c r="O128" t="str">
        <f>IF(StandardResults[[#This Row],[BT(SC)]]&lt;&gt;"-",IF(StandardResults[[#This Row],[BT(SC)]]&lt;=StandardResults[[#This Row],[Ecs]],"EC","-"),"")</f>
        <v/>
      </c>
      <c r="Q128" t="str">
        <f>IF(StandardResults[[#This Row],[Ind/Rel]]="Ind",LEFT(StandardResults[[#This Row],[Gender]],1)&amp;MIN(MAX(StandardResults[[#This Row],[Age]],11),17)&amp;"-"&amp;StandardResults[[#This Row],[Event]],"")</f>
        <v>011-0</v>
      </c>
      <c r="R128" t="e">
        <f>IF(StandardResults[[#This Row],[Ind/Rel]]="Ind",_xlfn.XLOOKUP(StandardResults[[#This Row],[Code]],Std[Code],Std[AA]),"-")</f>
        <v>#N/A</v>
      </c>
      <c r="S128" t="e">
        <f>IF(StandardResults[[#This Row],[Ind/Rel]]="Ind",_xlfn.XLOOKUP(StandardResults[[#This Row],[Code]],Std[Code],Std[A]),"-")</f>
        <v>#N/A</v>
      </c>
      <c r="T128" t="e">
        <f>IF(StandardResults[[#This Row],[Ind/Rel]]="Ind",_xlfn.XLOOKUP(StandardResults[[#This Row],[Code]],Std[Code],Std[B]),"-")</f>
        <v>#N/A</v>
      </c>
      <c r="U128" t="e">
        <f>IF(StandardResults[[#This Row],[Ind/Rel]]="Ind",_xlfn.XLOOKUP(StandardResults[[#This Row],[Code]],Std[Code],Std[AAs]),"-")</f>
        <v>#N/A</v>
      </c>
      <c r="V128" t="e">
        <f>IF(StandardResults[[#This Row],[Ind/Rel]]="Ind",_xlfn.XLOOKUP(StandardResults[[#This Row],[Code]],Std[Code],Std[As]),"-")</f>
        <v>#N/A</v>
      </c>
      <c r="W128" t="e">
        <f>IF(StandardResults[[#This Row],[Ind/Rel]]="Ind",_xlfn.XLOOKUP(StandardResults[[#This Row],[Code]],Std[Code],Std[Bs]),"-")</f>
        <v>#N/A</v>
      </c>
      <c r="X128" t="e">
        <f>IF(StandardResults[[#This Row],[Ind/Rel]]="Ind",_xlfn.XLOOKUP(StandardResults[[#This Row],[Code]],Std[Code],Std[EC]),"-")</f>
        <v>#N/A</v>
      </c>
      <c r="Y128" t="e">
        <f>IF(StandardResults[[#This Row],[Ind/Rel]]="Ind",_xlfn.XLOOKUP(StandardResults[[#This Row],[Code]],Std[Code],Std[Ecs]),"-")</f>
        <v>#N/A</v>
      </c>
      <c r="Z128">
        <f>COUNTIFS(StandardResults[Name],StandardResults[[#This Row],[Name]],StandardResults[Entry
Std],"B")+COUNTIFS(StandardResults[Name],StandardResults[[#This Row],[Name]],StandardResults[Entry
Std],"A")+COUNTIFS(StandardResults[Name],StandardResults[[#This Row],[Name]],StandardResults[Entry
Std],"AA")</f>
        <v>0</v>
      </c>
      <c r="AA128">
        <f>COUNTIFS(StandardResults[Name],StandardResults[[#This Row],[Name]],StandardResults[Entry
Std],"AA")</f>
        <v>0</v>
      </c>
    </row>
    <row r="129" spans="1:27" x14ac:dyDescent="0.25">
      <c r="A129">
        <f>TimeVR[[#This Row],[Club]]</f>
        <v>0</v>
      </c>
      <c r="B129" t="str">
        <f>IF(OR(RIGHT(TimeVR[[#This Row],[Event]],3)="M.R", RIGHT(TimeVR[[#This Row],[Event]],3)="F.R"),"Relay","Ind")</f>
        <v>Ind</v>
      </c>
      <c r="C129">
        <f>TimeVR[[#This Row],[gender]]</f>
        <v>0</v>
      </c>
      <c r="D129">
        <f>TimeVR[[#This Row],[Age]]</f>
        <v>0</v>
      </c>
      <c r="E129">
        <f>TimeVR[[#This Row],[name]]</f>
        <v>0</v>
      </c>
      <c r="F129">
        <f>TimeVR[[#This Row],[Event]]</f>
        <v>0</v>
      </c>
      <c r="G129" t="str">
        <f>IF(OR(StandardResults[[#This Row],[Entry]]="-",TimeVR[[#This Row],[validation]]="Validated"),"Y","N")</f>
        <v>N</v>
      </c>
      <c r="H129">
        <f>IF(OR(LEFT(TimeVR[[#This Row],[Times]],8)="00:00.00", LEFT(TimeVR[[#This Row],[Times]],2)="NT"),"-",TimeVR[[#This Row],[Times]])</f>
        <v>0</v>
      </c>
      <c r="I1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 t="str">
        <f>IF(ISBLANK(TimeVR[[#This Row],[Best Time(S)]]),"-",TimeVR[[#This Row],[Best Time(S)]])</f>
        <v>-</v>
      </c>
      <c r="K129" t="str">
        <f>IF(StandardResults[[#This Row],[BT(SC)]]&lt;&gt;"-",IF(StandardResults[[#This Row],[BT(SC)]]&lt;=StandardResults[[#This Row],[AAs]],"AA",IF(StandardResults[[#This Row],[BT(SC)]]&lt;=StandardResults[[#This Row],[As]],"A",IF(StandardResults[[#This Row],[BT(SC)]]&lt;=StandardResults[[#This Row],[Bs]],"B","-"))),"")</f>
        <v/>
      </c>
      <c r="L129" t="str">
        <f>IF(ISBLANK(TimeVR[[#This Row],[Best Time(L)]]),"-",TimeVR[[#This Row],[Best Time(L)]])</f>
        <v>-</v>
      </c>
      <c r="M129" t="str">
        <f>IF(StandardResults[[#This Row],[BT(LC)]]&lt;&gt;"-",IF(StandardResults[[#This Row],[BT(LC)]]&lt;=StandardResults[[#This Row],[AA]],"AA",IF(StandardResults[[#This Row],[BT(LC)]]&lt;=StandardResults[[#This Row],[A]],"A",IF(StandardResults[[#This Row],[BT(LC)]]&lt;=StandardResults[[#This Row],[B]],"B","-"))),"")</f>
        <v/>
      </c>
      <c r="N129" s="14"/>
      <c r="O129" t="str">
        <f>IF(StandardResults[[#This Row],[BT(SC)]]&lt;&gt;"-",IF(StandardResults[[#This Row],[BT(SC)]]&lt;=StandardResults[[#This Row],[Ecs]],"EC","-"),"")</f>
        <v/>
      </c>
      <c r="Q129" t="str">
        <f>IF(StandardResults[[#This Row],[Ind/Rel]]="Ind",LEFT(StandardResults[[#This Row],[Gender]],1)&amp;MIN(MAX(StandardResults[[#This Row],[Age]],11),17)&amp;"-"&amp;StandardResults[[#This Row],[Event]],"")</f>
        <v>011-0</v>
      </c>
      <c r="R129" t="e">
        <f>IF(StandardResults[[#This Row],[Ind/Rel]]="Ind",_xlfn.XLOOKUP(StandardResults[[#This Row],[Code]],Std[Code],Std[AA]),"-")</f>
        <v>#N/A</v>
      </c>
      <c r="S129" t="e">
        <f>IF(StandardResults[[#This Row],[Ind/Rel]]="Ind",_xlfn.XLOOKUP(StandardResults[[#This Row],[Code]],Std[Code],Std[A]),"-")</f>
        <v>#N/A</v>
      </c>
      <c r="T129" t="e">
        <f>IF(StandardResults[[#This Row],[Ind/Rel]]="Ind",_xlfn.XLOOKUP(StandardResults[[#This Row],[Code]],Std[Code],Std[B]),"-")</f>
        <v>#N/A</v>
      </c>
      <c r="U129" t="e">
        <f>IF(StandardResults[[#This Row],[Ind/Rel]]="Ind",_xlfn.XLOOKUP(StandardResults[[#This Row],[Code]],Std[Code],Std[AAs]),"-")</f>
        <v>#N/A</v>
      </c>
      <c r="V129" t="e">
        <f>IF(StandardResults[[#This Row],[Ind/Rel]]="Ind",_xlfn.XLOOKUP(StandardResults[[#This Row],[Code]],Std[Code],Std[As]),"-")</f>
        <v>#N/A</v>
      </c>
      <c r="W129" t="e">
        <f>IF(StandardResults[[#This Row],[Ind/Rel]]="Ind",_xlfn.XLOOKUP(StandardResults[[#This Row],[Code]],Std[Code],Std[Bs]),"-")</f>
        <v>#N/A</v>
      </c>
      <c r="X129" t="e">
        <f>IF(StandardResults[[#This Row],[Ind/Rel]]="Ind",_xlfn.XLOOKUP(StandardResults[[#This Row],[Code]],Std[Code],Std[EC]),"-")</f>
        <v>#N/A</v>
      </c>
      <c r="Y129" t="e">
        <f>IF(StandardResults[[#This Row],[Ind/Rel]]="Ind",_xlfn.XLOOKUP(StandardResults[[#This Row],[Code]],Std[Code],Std[Ecs]),"-")</f>
        <v>#N/A</v>
      </c>
      <c r="Z129">
        <f>COUNTIFS(StandardResults[Name],StandardResults[[#This Row],[Name]],StandardResults[Entry
Std],"B")+COUNTIFS(StandardResults[Name],StandardResults[[#This Row],[Name]],StandardResults[Entry
Std],"A")+COUNTIFS(StandardResults[Name],StandardResults[[#This Row],[Name]],StandardResults[Entry
Std],"AA")</f>
        <v>0</v>
      </c>
      <c r="AA129">
        <f>COUNTIFS(StandardResults[Name],StandardResults[[#This Row],[Name]],StandardResults[Entry
Std],"AA")</f>
        <v>0</v>
      </c>
    </row>
    <row r="130" spans="1:27" x14ac:dyDescent="0.25">
      <c r="A130">
        <f>TimeVR[[#This Row],[Club]]</f>
        <v>0</v>
      </c>
      <c r="B130" t="str">
        <f>IF(OR(RIGHT(TimeVR[[#This Row],[Event]],3)="M.R", RIGHT(TimeVR[[#This Row],[Event]],3)="F.R"),"Relay","Ind")</f>
        <v>Ind</v>
      </c>
      <c r="C130">
        <f>TimeVR[[#This Row],[gender]]</f>
        <v>0</v>
      </c>
      <c r="D130">
        <f>TimeVR[[#This Row],[Age]]</f>
        <v>0</v>
      </c>
      <c r="E130">
        <f>TimeVR[[#This Row],[name]]</f>
        <v>0</v>
      </c>
      <c r="F130">
        <f>TimeVR[[#This Row],[Event]]</f>
        <v>0</v>
      </c>
      <c r="G130" t="str">
        <f>IF(OR(StandardResults[[#This Row],[Entry]]="-",TimeVR[[#This Row],[validation]]="Validated"),"Y","N")</f>
        <v>N</v>
      </c>
      <c r="H130">
        <f>IF(OR(LEFT(TimeVR[[#This Row],[Times]],8)="00:00.00", LEFT(TimeVR[[#This Row],[Times]],2)="NT"),"-",TimeVR[[#This Row],[Times]])</f>
        <v>0</v>
      </c>
      <c r="I1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 t="str">
        <f>IF(ISBLANK(TimeVR[[#This Row],[Best Time(S)]]),"-",TimeVR[[#This Row],[Best Time(S)]])</f>
        <v>-</v>
      </c>
      <c r="K130" t="str">
        <f>IF(StandardResults[[#This Row],[BT(SC)]]&lt;&gt;"-",IF(StandardResults[[#This Row],[BT(SC)]]&lt;=StandardResults[[#This Row],[AAs]],"AA",IF(StandardResults[[#This Row],[BT(SC)]]&lt;=StandardResults[[#This Row],[As]],"A",IF(StandardResults[[#This Row],[BT(SC)]]&lt;=StandardResults[[#This Row],[Bs]],"B","-"))),"")</f>
        <v/>
      </c>
      <c r="L130" t="str">
        <f>IF(ISBLANK(TimeVR[[#This Row],[Best Time(L)]]),"-",TimeVR[[#This Row],[Best Time(L)]])</f>
        <v>-</v>
      </c>
      <c r="M130" t="str">
        <f>IF(StandardResults[[#This Row],[BT(LC)]]&lt;&gt;"-",IF(StandardResults[[#This Row],[BT(LC)]]&lt;=StandardResults[[#This Row],[AA]],"AA",IF(StandardResults[[#This Row],[BT(LC)]]&lt;=StandardResults[[#This Row],[A]],"A",IF(StandardResults[[#This Row],[BT(LC)]]&lt;=StandardResults[[#This Row],[B]],"B","-"))),"")</f>
        <v/>
      </c>
      <c r="N130" s="14"/>
      <c r="O130" t="str">
        <f>IF(StandardResults[[#This Row],[BT(SC)]]&lt;&gt;"-",IF(StandardResults[[#This Row],[BT(SC)]]&lt;=StandardResults[[#This Row],[Ecs]],"EC","-"),"")</f>
        <v/>
      </c>
      <c r="Q130" t="str">
        <f>IF(StandardResults[[#This Row],[Ind/Rel]]="Ind",LEFT(StandardResults[[#This Row],[Gender]],1)&amp;MIN(MAX(StandardResults[[#This Row],[Age]],11),17)&amp;"-"&amp;StandardResults[[#This Row],[Event]],"")</f>
        <v>011-0</v>
      </c>
      <c r="R130" t="e">
        <f>IF(StandardResults[[#This Row],[Ind/Rel]]="Ind",_xlfn.XLOOKUP(StandardResults[[#This Row],[Code]],Std[Code],Std[AA]),"-")</f>
        <v>#N/A</v>
      </c>
      <c r="S130" t="e">
        <f>IF(StandardResults[[#This Row],[Ind/Rel]]="Ind",_xlfn.XLOOKUP(StandardResults[[#This Row],[Code]],Std[Code],Std[A]),"-")</f>
        <v>#N/A</v>
      </c>
      <c r="T130" t="e">
        <f>IF(StandardResults[[#This Row],[Ind/Rel]]="Ind",_xlfn.XLOOKUP(StandardResults[[#This Row],[Code]],Std[Code],Std[B]),"-")</f>
        <v>#N/A</v>
      </c>
      <c r="U130" t="e">
        <f>IF(StandardResults[[#This Row],[Ind/Rel]]="Ind",_xlfn.XLOOKUP(StandardResults[[#This Row],[Code]],Std[Code],Std[AAs]),"-")</f>
        <v>#N/A</v>
      </c>
      <c r="V130" t="e">
        <f>IF(StandardResults[[#This Row],[Ind/Rel]]="Ind",_xlfn.XLOOKUP(StandardResults[[#This Row],[Code]],Std[Code],Std[As]),"-")</f>
        <v>#N/A</v>
      </c>
      <c r="W130" t="e">
        <f>IF(StandardResults[[#This Row],[Ind/Rel]]="Ind",_xlfn.XLOOKUP(StandardResults[[#This Row],[Code]],Std[Code],Std[Bs]),"-")</f>
        <v>#N/A</v>
      </c>
      <c r="X130" t="e">
        <f>IF(StandardResults[[#This Row],[Ind/Rel]]="Ind",_xlfn.XLOOKUP(StandardResults[[#This Row],[Code]],Std[Code],Std[EC]),"-")</f>
        <v>#N/A</v>
      </c>
      <c r="Y130" t="e">
        <f>IF(StandardResults[[#This Row],[Ind/Rel]]="Ind",_xlfn.XLOOKUP(StandardResults[[#This Row],[Code]],Std[Code],Std[Ecs]),"-")</f>
        <v>#N/A</v>
      </c>
      <c r="Z130">
        <f>COUNTIFS(StandardResults[Name],StandardResults[[#This Row],[Name]],StandardResults[Entry
Std],"B")+COUNTIFS(StandardResults[Name],StandardResults[[#This Row],[Name]],StandardResults[Entry
Std],"A")+COUNTIFS(StandardResults[Name],StandardResults[[#This Row],[Name]],StandardResults[Entry
Std],"AA")</f>
        <v>0</v>
      </c>
      <c r="AA130">
        <f>COUNTIFS(StandardResults[Name],StandardResults[[#This Row],[Name]],StandardResults[Entry
Std],"AA")</f>
        <v>0</v>
      </c>
    </row>
    <row r="131" spans="1:27" x14ac:dyDescent="0.25">
      <c r="A131">
        <f>TimeVR[[#This Row],[Club]]</f>
        <v>0</v>
      </c>
      <c r="B131" t="str">
        <f>IF(OR(RIGHT(TimeVR[[#This Row],[Event]],3)="M.R", RIGHT(TimeVR[[#This Row],[Event]],3)="F.R"),"Relay","Ind")</f>
        <v>Ind</v>
      </c>
      <c r="C131">
        <f>TimeVR[[#This Row],[gender]]</f>
        <v>0</v>
      </c>
      <c r="D131">
        <f>TimeVR[[#This Row],[Age]]</f>
        <v>0</v>
      </c>
      <c r="E131">
        <f>TimeVR[[#This Row],[name]]</f>
        <v>0</v>
      </c>
      <c r="F131">
        <f>TimeVR[[#This Row],[Event]]</f>
        <v>0</v>
      </c>
      <c r="G131" t="str">
        <f>IF(OR(StandardResults[[#This Row],[Entry]]="-",TimeVR[[#This Row],[validation]]="Validated"),"Y","N")</f>
        <v>N</v>
      </c>
      <c r="H131">
        <f>IF(OR(LEFT(TimeVR[[#This Row],[Times]],8)="00:00.00", LEFT(TimeVR[[#This Row],[Times]],2)="NT"),"-",TimeVR[[#This Row],[Times]])</f>
        <v>0</v>
      </c>
      <c r="I1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 t="str">
        <f>IF(ISBLANK(TimeVR[[#This Row],[Best Time(S)]]),"-",TimeVR[[#This Row],[Best Time(S)]])</f>
        <v>-</v>
      </c>
      <c r="K131" t="str">
        <f>IF(StandardResults[[#This Row],[BT(SC)]]&lt;&gt;"-",IF(StandardResults[[#This Row],[BT(SC)]]&lt;=StandardResults[[#This Row],[AAs]],"AA",IF(StandardResults[[#This Row],[BT(SC)]]&lt;=StandardResults[[#This Row],[As]],"A",IF(StandardResults[[#This Row],[BT(SC)]]&lt;=StandardResults[[#This Row],[Bs]],"B","-"))),"")</f>
        <v/>
      </c>
      <c r="L131" t="str">
        <f>IF(ISBLANK(TimeVR[[#This Row],[Best Time(L)]]),"-",TimeVR[[#This Row],[Best Time(L)]])</f>
        <v>-</v>
      </c>
      <c r="M131" t="str">
        <f>IF(StandardResults[[#This Row],[BT(LC)]]&lt;&gt;"-",IF(StandardResults[[#This Row],[BT(LC)]]&lt;=StandardResults[[#This Row],[AA]],"AA",IF(StandardResults[[#This Row],[BT(LC)]]&lt;=StandardResults[[#This Row],[A]],"A",IF(StandardResults[[#This Row],[BT(LC)]]&lt;=StandardResults[[#This Row],[B]],"B","-"))),"")</f>
        <v/>
      </c>
      <c r="N131" s="14"/>
      <c r="O131" t="str">
        <f>IF(StandardResults[[#This Row],[BT(SC)]]&lt;&gt;"-",IF(StandardResults[[#This Row],[BT(SC)]]&lt;=StandardResults[[#This Row],[Ecs]],"EC","-"),"")</f>
        <v/>
      </c>
      <c r="Q131" t="str">
        <f>IF(StandardResults[[#This Row],[Ind/Rel]]="Ind",LEFT(StandardResults[[#This Row],[Gender]],1)&amp;MIN(MAX(StandardResults[[#This Row],[Age]],11),17)&amp;"-"&amp;StandardResults[[#This Row],[Event]],"")</f>
        <v>011-0</v>
      </c>
      <c r="R131" t="e">
        <f>IF(StandardResults[[#This Row],[Ind/Rel]]="Ind",_xlfn.XLOOKUP(StandardResults[[#This Row],[Code]],Std[Code],Std[AA]),"-")</f>
        <v>#N/A</v>
      </c>
      <c r="S131" t="e">
        <f>IF(StandardResults[[#This Row],[Ind/Rel]]="Ind",_xlfn.XLOOKUP(StandardResults[[#This Row],[Code]],Std[Code],Std[A]),"-")</f>
        <v>#N/A</v>
      </c>
      <c r="T131" t="e">
        <f>IF(StandardResults[[#This Row],[Ind/Rel]]="Ind",_xlfn.XLOOKUP(StandardResults[[#This Row],[Code]],Std[Code],Std[B]),"-")</f>
        <v>#N/A</v>
      </c>
      <c r="U131" t="e">
        <f>IF(StandardResults[[#This Row],[Ind/Rel]]="Ind",_xlfn.XLOOKUP(StandardResults[[#This Row],[Code]],Std[Code],Std[AAs]),"-")</f>
        <v>#N/A</v>
      </c>
      <c r="V131" t="e">
        <f>IF(StandardResults[[#This Row],[Ind/Rel]]="Ind",_xlfn.XLOOKUP(StandardResults[[#This Row],[Code]],Std[Code],Std[As]),"-")</f>
        <v>#N/A</v>
      </c>
      <c r="W131" t="e">
        <f>IF(StandardResults[[#This Row],[Ind/Rel]]="Ind",_xlfn.XLOOKUP(StandardResults[[#This Row],[Code]],Std[Code],Std[Bs]),"-")</f>
        <v>#N/A</v>
      </c>
      <c r="X131" t="e">
        <f>IF(StandardResults[[#This Row],[Ind/Rel]]="Ind",_xlfn.XLOOKUP(StandardResults[[#This Row],[Code]],Std[Code],Std[EC]),"-")</f>
        <v>#N/A</v>
      </c>
      <c r="Y131" t="e">
        <f>IF(StandardResults[[#This Row],[Ind/Rel]]="Ind",_xlfn.XLOOKUP(StandardResults[[#This Row],[Code]],Std[Code],Std[Ecs]),"-")</f>
        <v>#N/A</v>
      </c>
      <c r="Z131">
        <f>COUNTIFS(StandardResults[Name],StandardResults[[#This Row],[Name]],StandardResults[Entry
Std],"B")+COUNTIFS(StandardResults[Name],StandardResults[[#This Row],[Name]],StandardResults[Entry
Std],"A")+COUNTIFS(StandardResults[Name],StandardResults[[#This Row],[Name]],StandardResults[Entry
Std],"AA")</f>
        <v>0</v>
      </c>
      <c r="AA131">
        <f>COUNTIFS(StandardResults[Name],StandardResults[[#This Row],[Name]],StandardResults[Entry
Std],"AA")</f>
        <v>0</v>
      </c>
    </row>
    <row r="132" spans="1:27" x14ac:dyDescent="0.25">
      <c r="A132">
        <f>TimeVR[[#This Row],[Club]]</f>
        <v>0</v>
      </c>
      <c r="B132" t="str">
        <f>IF(OR(RIGHT(TimeVR[[#This Row],[Event]],3)="M.R", RIGHT(TimeVR[[#This Row],[Event]],3)="F.R"),"Relay","Ind")</f>
        <v>Ind</v>
      </c>
      <c r="C132">
        <f>TimeVR[[#This Row],[gender]]</f>
        <v>0</v>
      </c>
      <c r="D132">
        <f>TimeVR[[#This Row],[Age]]</f>
        <v>0</v>
      </c>
      <c r="E132">
        <f>TimeVR[[#This Row],[name]]</f>
        <v>0</v>
      </c>
      <c r="F132">
        <f>TimeVR[[#This Row],[Event]]</f>
        <v>0</v>
      </c>
      <c r="G132" t="str">
        <f>IF(OR(StandardResults[[#This Row],[Entry]]="-",TimeVR[[#This Row],[validation]]="Validated"),"Y","N")</f>
        <v>N</v>
      </c>
      <c r="H132">
        <f>IF(OR(LEFT(TimeVR[[#This Row],[Times]],8)="00:00.00", LEFT(TimeVR[[#This Row],[Times]],2)="NT"),"-",TimeVR[[#This Row],[Times]])</f>
        <v>0</v>
      </c>
      <c r="I1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 t="str">
        <f>IF(ISBLANK(TimeVR[[#This Row],[Best Time(S)]]),"-",TimeVR[[#This Row],[Best Time(S)]])</f>
        <v>-</v>
      </c>
      <c r="K132" t="str">
        <f>IF(StandardResults[[#This Row],[BT(SC)]]&lt;&gt;"-",IF(StandardResults[[#This Row],[BT(SC)]]&lt;=StandardResults[[#This Row],[AAs]],"AA",IF(StandardResults[[#This Row],[BT(SC)]]&lt;=StandardResults[[#This Row],[As]],"A",IF(StandardResults[[#This Row],[BT(SC)]]&lt;=StandardResults[[#This Row],[Bs]],"B","-"))),"")</f>
        <v/>
      </c>
      <c r="L132" t="str">
        <f>IF(ISBLANK(TimeVR[[#This Row],[Best Time(L)]]),"-",TimeVR[[#This Row],[Best Time(L)]])</f>
        <v>-</v>
      </c>
      <c r="M132" t="str">
        <f>IF(StandardResults[[#This Row],[BT(LC)]]&lt;&gt;"-",IF(StandardResults[[#This Row],[BT(LC)]]&lt;=StandardResults[[#This Row],[AA]],"AA",IF(StandardResults[[#This Row],[BT(LC)]]&lt;=StandardResults[[#This Row],[A]],"A",IF(StandardResults[[#This Row],[BT(LC)]]&lt;=StandardResults[[#This Row],[B]],"B","-"))),"")</f>
        <v/>
      </c>
      <c r="N132" s="14"/>
      <c r="O132" t="str">
        <f>IF(StandardResults[[#This Row],[BT(SC)]]&lt;&gt;"-",IF(StandardResults[[#This Row],[BT(SC)]]&lt;=StandardResults[[#This Row],[Ecs]],"EC","-"),"")</f>
        <v/>
      </c>
      <c r="Q132" t="str">
        <f>IF(StandardResults[[#This Row],[Ind/Rel]]="Ind",LEFT(StandardResults[[#This Row],[Gender]],1)&amp;MIN(MAX(StandardResults[[#This Row],[Age]],11),17)&amp;"-"&amp;StandardResults[[#This Row],[Event]],"")</f>
        <v>011-0</v>
      </c>
      <c r="R132" t="e">
        <f>IF(StandardResults[[#This Row],[Ind/Rel]]="Ind",_xlfn.XLOOKUP(StandardResults[[#This Row],[Code]],Std[Code],Std[AA]),"-")</f>
        <v>#N/A</v>
      </c>
      <c r="S132" t="e">
        <f>IF(StandardResults[[#This Row],[Ind/Rel]]="Ind",_xlfn.XLOOKUP(StandardResults[[#This Row],[Code]],Std[Code],Std[A]),"-")</f>
        <v>#N/A</v>
      </c>
      <c r="T132" t="e">
        <f>IF(StandardResults[[#This Row],[Ind/Rel]]="Ind",_xlfn.XLOOKUP(StandardResults[[#This Row],[Code]],Std[Code],Std[B]),"-")</f>
        <v>#N/A</v>
      </c>
      <c r="U132" t="e">
        <f>IF(StandardResults[[#This Row],[Ind/Rel]]="Ind",_xlfn.XLOOKUP(StandardResults[[#This Row],[Code]],Std[Code],Std[AAs]),"-")</f>
        <v>#N/A</v>
      </c>
      <c r="V132" t="e">
        <f>IF(StandardResults[[#This Row],[Ind/Rel]]="Ind",_xlfn.XLOOKUP(StandardResults[[#This Row],[Code]],Std[Code],Std[As]),"-")</f>
        <v>#N/A</v>
      </c>
      <c r="W132" t="e">
        <f>IF(StandardResults[[#This Row],[Ind/Rel]]="Ind",_xlfn.XLOOKUP(StandardResults[[#This Row],[Code]],Std[Code],Std[Bs]),"-")</f>
        <v>#N/A</v>
      </c>
      <c r="X132" t="e">
        <f>IF(StandardResults[[#This Row],[Ind/Rel]]="Ind",_xlfn.XLOOKUP(StandardResults[[#This Row],[Code]],Std[Code],Std[EC]),"-")</f>
        <v>#N/A</v>
      </c>
      <c r="Y132" t="e">
        <f>IF(StandardResults[[#This Row],[Ind/Rel]]="Ind",_xlfn.XLOOKUP(StandardResults[[#This Row],[Code]],Std[Code],Std[Ecs]),"-")</f>
        <v>#N/A</v>
      </c>
      <c r="Z132">
        <f>COUNTIFS(StandardResults[Name],StandardResults[[#This Row],[Name]],StandardResults[Entry
Std],"B")+COUNTIFS(StandardResults[Name],StandardResults[[#This Row],[Name]],StandardResults[Entry
Std],"A")+COUNTIFS(StandardResults[Name],StandardResults[[#This Row],[Name]],StandardResults[Entry
Std],"AA")</f>
        <v>0</v>
      </c>
      <c r="AA132">
        <f>COUNTIFS(StandardResults[Name],StandardResults[[#This Row],[Name]],StandardResults[Entry
Std],"AA")</f>
        <v>0</v>
      </c>
    </row>
    <row r="133" spans="1:27" x14ac:dyDescent="0.25">
      <c r="A133">
        <f>TimeVR[[#This Row],[Club]]</f>
        <v>0</v>
      </c>
      <c r="B133" t="str">
        <f>IF(OR(RIGHT(TimeVR[[#This Row],[Event]],3)="M.R", RIGHT(TimeVR[[#This Row],[Event]],3)="F.R"),"Relay","Ind")</f>
        <v>Ind</v>
      </c>
      <c r="C133">
        <f>TimeVR[[#This Row],[gender]]</f>
        <v>0</v>
      </c>
      <c r="D133">
        <f>TimeVR[[#This Row],[Age]]</f>
        <v>0</v>
      </c>
      <c r="E133">
        <f>TimeVR[[#This Row],[name]]</f>
        <v>0</v>
      </c>
      <c r="F133">
        <f>TimeVR[[#This Row],[Event]]</f>
        <v>0</v>
      </c>
      <c r="G133" t="str">
        <f>IF(OR(StandardResults[[#This Row],[Entry]]="-",TimeVR[[#This Row],[validation]]="Validated"),"Y","N")</f>
        <v>N</v>
      </c>
      <c r="H133">
        <f>IF(OR(LEFT(TimeVR[[#This Row],[Times]],8)="00:00.00", LEFT(TimeVR[[#This Row],[Times]],2)="NT"),"-",TimeVR[[#This Row],[Times]])</f>
        <v>0</v>
      </c>
      <c r="I1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 t="str">
        <f>IF(ISBLANK(TimeVR[[#This Row],[Best Time(S)]]),"-",TimeVR[[#This Row],[Best Time(S)]])</f>
        <v>-</v>
      </c>
      <c r="K133" t="str">
        <f>IF(StandardResults[[#This Row],[BT(SC)]]&lt;&gt;"-",IF(StandardResults[[#This Row],[BT(SC)]]&lt;=StandardResults[[#This Row],[AAs]],"AA",IF(StandardResults[[#This Row],[BT(SC)]]&lt;=StandardResults[[#This Row],[As]],"A",IF(StandardResults[[#This Row],[BT(SC)]]&lt;=StandardResults[[#This Row],[Bs]],"B","-"))),"")</f>
        <v/>
      </c>
      <c r="L133" t="str">
        <f>IF(ISBLANK(TimeVR[[#This Row],[Best Time(L)]]),"-",TimeVR[[#This Row],[Best Time(L)]])</f>
        <v>-</v>
      </c>
      <c r="M133" t="str">
        <f>IF(StandardResults[[#This Row],[BT(LC)]]&lt;&gt;"-",IF(StandardResults[[#This Row],[BT(LC)]]&lt;=StandardResults[[#This Row],[AA]],"AA",IF(StandardResults[[#This Row],[BT(LC)]]&lt;=StandardResults[[#This Row],[A]],"A",IF(StandardResults[[#This Row],[BT(LC)]]&lt;=StandardResults[[#This Row],[B]],"B","-"))),"")</f>
        <v/>
      </c>
      <c r="N133" s="14"/>
      <c r="O133" t="str">
        <f>IF(StandardResults[[#This Row],[BT(SC)]]&lt;&gt;"-",IF(StandardResults[[#This Row],[BT(SC)]]&lt;=StandardResults[[#This Row],[Ecs]],"EC","-"),"")</f>
        <v/>
      </c>
      <c r="Q133" t="str">
        <f>IF(StandardResults[[#This Row],[Ind/Rel]]="Ind",LEFT(StandardResults[[#This Row],[Gender]],1)&amp;MIN(MAX(StandardResults[[#This Row],[Age]],11),17)&amp;"-"&amp;StandardResults[[#This Row],[Event]],"")</f>
        <v>011-0</v>
      </c>
      <c r="R133" t="e">
        <f>IF(StandardResults[[#This Row],[Ind/Rel]]="Ind",_xlfn.XLOOKUP(StandardResults[[#This Row],[Code]],Std[Code],Std[AA]),"-")</f>
        <v>#N/A</v>
      </c>
      <c r="S133" t="e">
        <f>IF(StandardResults[[#This Row],[Ind/Rel]]="Ind",_xlfn.XLOOKUP(StandardResults[[#This Row],[Code]],Std[Code],Std[A]),"-")</f>
        <v>#N/A</v>
      </c>
      <c r="T133" t="e">
        <f>IF(StandardResults[[#This Row],[Ind/Rel]]="Ind",_xlfn.XLOOKUP(StandardResults[[#This Row],[Code]],Std[Code],Std[B]),"-")</f>
        <v>#N/A</v>
      </c>
      <c r="U133" t="e">
        <f>IF(StandardResults[[#This Row],[Ind/Rel]]="Ind",_xlfn.XLOOKUP(StandardResults[[#This Row],[Code]],Std[Code],Std[AAs]),"-")</f>
        <v>#N/A</v>
      </c>
      <c r="V133" t="e">
        <f>IF(StandardResults[[#This Row],[Ind/Rel]]="Ind",_xlfn.XLOOKUP(StandardResults[[#This Row],[Code]],Std[Code],Std[As]),"-")</f>
        <v>#N/A</v>
      </c>
      <c r="W133" t="e">
        <f>IF(StandardResults[[#This Row],[Ind/Rel]]="Ind",_xlfn.XLOOKUP(StandardResults[[#This Row],[Code]],Std[Code],Std[Bs]),"-")</f>
        <v>#N/A</v>
      </c>
      <c r="X133" t="e">
        <f>IF(StandardResults[[#This Row],[Ind/Rel]]="Ind",_xlfn.XLOOKUP(StandardResults[[#This Row],[Code]],Std[Code],Std[EC]),"-")</f>
        <v>#N/A</v>
      </c>
      <c r="Y133" t="e">
        <f>IF(StandardResults[[#This Row],[Ind/Rel]]="Ind",_xlfn.XLOOKUP(StandardResults[[#This Row],[Code]],Std[Code],Std[Ecs]),"-")</f>
        <v>#N/A</v>
      </c>
      <c r="Z133">
        <f>COUNTIFS(StandardResults[Name],StandardResults[[#This Row],[Name]],StandardResults[Entry
Std],"B")+COUNTIFS(StandardResults[Name],StandardResults[[#This Row],[Name]],StandardResults[Entry
Std],"A")+COUNTIFS(StandardResults[Name],StandardResults[[#This Row],[Name]],StandardResults[Entry
Std],"AA")</f>
        <v>0</v>
      </c>
      <c r="AA133">
        <f>COUNTIFS(StandardResults[Name],StandardResults[[#This Row],[Name]],StandardResults[Entry
Std],"AA")</f>
        <v>0</v>
      </c>
    </row>
    <row r="134" spans="1:27" x14ac:dyDescent="0.25">
      <c r="A134">
        <f>TimeVR[[#This Row],[Club]]</f>
        <v>0</v>
      </c>
      <c r="B134" t="str">
        <f>IF(OR(RIGHT(TimeVR[[#This Row],[Event]],3)="M.R", RIGHT(TimeVR[[#This Row],[Event]],3)="F.R"),"Relay","Ind")</f>
        <v>Ind</v>
      </c>
      <c r="C134">
        <f>TimeVR[[#This Row],[gender]]</f>
        <v>0</v>
      </c>
      <c r="D134">
        <f>TimeVR[[#This Row],[Age]]</f>
        <v>0</v>
      </c>
      <c r="E134">
        <f>TimeVR[[#This Row],[name]]</f>
        <v>0</v>
      </c>
      <c r="F134">
        <f>TimeVR[[#This Row],[Event]]</f>
        <v>0</v>
      </c>
      <c r="G134" t="str">
        <f>IF(OR(StandardResults[[#This Row],[Entry]]="-",TimeVR[[#This Row],[validation]]="Validated"),"Y","N")</f>
        <v>N</v>
      </c>
      <c r="H134">
        <f>IF(OR(LEFT(TimeVR[[#This Row],[Times]],8)="00:00.00", LEFT(TimeVR[[#This Row],[Times]],2)="NT"),"-",TimeVR[[#This Row],[Times]])</f>
        <v>0</v>
      </c>
      <c r="I1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 t="str">
        <f>IF(ISBLANK(TimeVR[[#This Row],[Best Time(S)]]),"-",TimeVR[[#This Row],[Best Time(S)]])</f>
        <v>-</v>
      </c>
      <c r="K134" t="str">
        <f>IF(StandardResults[[#This Row],[BT(SC)]]&lt;&gt;"-",IF(StandardResults[[#This Row],[BT(SC)]]&lt;=StandardResults[[#This Row],[AAs]],"AA",IF(StandardResults[[#This Row],[BT(SC)]]&lt;=StandardResults[[#This Row],[As]],"A",IF(StandardResults[[#This Row],[BT(SC)]]&lt;=StandardResults[[#This Row],[Bs]],"B","-"))),"")</f>
        <v/>
      </c>
      <c r="L134" t="str">
        <f>IF(ISBLANK(TimeVR[[#This Row],[Best Time(L)]]),"-",TimeVR[[#This Row],[Best Time(L)]])</f>
        <v>-</v>
      </c>
      <c r="M134" t="str">
        <f>IF(StandardResults[[#This Row],[BT(LC)]]&lt;&gt;"-",IF(StandardResults[[#This Row],[BT(LC)]]&lt;=StandardResults[[#This Row],[AA]],"AA",IF(StandardResults[[#This Row],[BT(LC)]]&lt;=StandardResults[[#This Row],[A]],"A",IF(StandardResults[[#This Row],[BT(LC)]]&lt;=StandardResults[[#This Row],[B]],"B","-"))),"")</f>
        <v/>
      </c>
      <c r="N134" s="14"/>
      <c r="O134" t="str">
        <f>IF(StandardResults[[#This Row],[BT(SC)]]&lt;&gt;"-",IF(StandardResults[[#This Row],[BT(SC)]]&lt;=StandardResults[[#This Row],[Ecs]],"EC","-"),"")</f>
        <v/>
      </c>
      <c r="Q134" t="str">
        <f>IF(StandardResults[[#This Row],[Ind/Rel]]="Ind",LEFT(StandardResults[[#This Row],[Gender]],1)&amp;MIN(MAX(StandardResults[[#This Row],[Age]],11),17)&amp;"-"&amp;StandardResults[[#This Row],[Event]],"")</f>
        <v>011-0</v>
      </c>
      <c r="R134" t="e">
        <f>IF(StandardResults[[#This Row],[Ind/Rel]]="Ind",_xlfn.XLOOKUP(StandardResults[[#This Row],[Code]],Std[Code],Std[AA]),"-")</f>
        <v>#N/A</v>
      </c>
      <c r="S134" t="e">
        <f>IF(StandardResults[[#This Row],[Ind/Rel]]="Ind",_xlfn.XLOOKUP(StandardResults[[#This Row],[Code]],Std[Code],Std[A]),"-")</f>
        <v>#N/A</v>
      </c>
      <c r="T134" t="e">
        <f>IF(StandardResults[[#This Row],[Ind/Rel]]="Ind",_xlfn.XLOOKUP(StandardResults[[#This Row],[Code]],Std[Code],Std[B]),"-")</f>
        <v>#N/A</v>
      </c>
      <c r="U134" t="e">
        <f>IF(StandardResults[[#This Row],[Ind/Rel]]="Ind",_xlfn.XLOOKUP(StandardResults[[#This Row],[Code]],Std[Code],Std[AAs]),"-")</f>
        <v>#N/A</v>
      </c>
      <c r="V134" t="e">
        <f>IF(StandardResults[[#This Row],[Ind/Rel]]="Ind",_xlfn.XLOOKUP(StandardResults[[#This Row],[Code]],Std[Code],Std[As]),"-")</f>
        <v>#N/A</v>
      </c>
      <c r="W134" t="e">
        <f>IF(StandardResults[[#This Row],[Ind/Rel]]="Ind",_xlfn.XLOOKUP(StandardResults[[#This Row],[Code]],Std[Code],Std[Bs]),"-")</f>
        <v>#N/A</v>
      </c>
      <c r="X134" t="e">
        <f>IF(StandardResults[[#This Row],[Ind/Rel]]="Ind",_xlfn.XLOOKUP(StandardResults[[#This Row],[Code]],Std[Code],Std[EC]),"-")</f>
        <v>#N/A</v>
      </c>
      <c r="Y134" t="e">
        <f>IF(StandardResults[[#This Row],[Ind/Rel]]="Ind",_xlfn.XLOOKUP(StandardResults[[#This Row],[Code]],Std[Code],Std[Ecs]),"-")</f>
        <v>#N/A</v>
      </c>
      <c r="Z134">
        <f>COUNTIFS(StandardResults[Name],StandardResults[[#This Row],[Name]],StandardResults[Entry
Std],"B")+COUNTIFS(StandardResults[Name],StandardResults[[#This Row],[Name]],StandardResults[Entry
Std],"A")+COUNTIFS(StandardResults[Name],StandardResults[[#This Row],[Name]],StandardResults[Entry
Std],"AA")</f>
        <v>0</v>
      </c>
      <c r="AA134">
        <f>COUNTIFS(StandardResults[Name],StandardResults[[#This Row],[Name]],StandardResults[Entry
Std],"AA")</f>
        <v>0</v>
      </c>
    </row>
    <row r="135" spans="1:27" x14ac:dyDescent="0.25">
      <c r="A135">
        <f>TimeVR[[#This Row],[Club]]</f>
        <v>0</v>
      </c>
      <c r="B135" t="str">
        <f>IF(OR(RIGHT(TimeVR[[#This Row],[Event]],3)="M.R", RIGHT(TimeVR[[#This Row],[Event]],3)="F.R"),"Relay","Ind")</f>
        <v>Ind</v>
      </c>
      <c r="C135">
        <f>TimeVR[[#This Row],[gender]]</f>
        <v>0</v>
      </c>
      <c r="D135">
        <f>TimeVR[[#This Row],[Age]]</f>
        <v>0</v>
      </c>
      <c r="E135">
        <f>TimeVR[[#This Row],[name]]</f>
        <v>0</v>
      </c>
      <c r="F135">
        <f>TimeVR[[#This Row],[Event]]</f>
        <v>0</v>
      </c>
      <c r="G135" t="str">
        <f>IF(OR(StandardResults[[#This Row],[Entry]]="-",TimeVR[[#This Row],[validation]]="Validated"),"Y","N")</f>
        <v>N</v>
      </c>
      <c r="H135">
        <f>IF(OR(LEFT(TimeVR[[#This Row],[Times]],8)="00:00.00", LEFT(TimeVR[[#This Row],[Times]],2)="NT"),"-",TimeVR[[#This Row],[Times]])</f>
        <v>0</v>
      </c>
      <c r="I1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 t="str">
        <f>IF(ISBLANK(TimeVR[[#This Row],[Best Time(S)]]),"-",TimeVR[[#This Row],[Best Time(S)]])</f>
        <v>-</v>
      </c>
      <c r="K135" t="str">
        <f>IF(StandardResults[[#This Row],[BT(SC)]]&lt;&gt;"-",IF(StandardResults[[#This Row],[BT(SC)]]&lt;=StandardResults[[#This Row],[AAs]],"AA",IF(StandardResults[[#This Row],[BT(SC)]]&lt;=StandardResults[[#This Row],[As]],"A",IF(StandardResults[[#This Row],[BT(SC)]]&lt;=StandardResults[[#This Row],[Bs]],"B","-"))),"")</f>
        <v/>
      </c>
      <c r="L135" t="str">
        <f>IF(ISBLANK(TimeVR[[#This Row],[Best Time(L)]]),"-",TimeVR[[#This Row],[Best Time(L)]])</f>
        <v>-</v>
      </c>
      <c r="M135" t="str">
        <f>IF(StandardResults[[#This Row],[BT(LC)]]&lt;&gt;"-",IF(StandardResults[[#This Row],[BT(LC)]]&lt;=StandardResults[[#This Row],[AA]],"AA",IF(StandardResults[[#This Row],[BT(LC)]]&lt;=StandardResults[[#This Row],[A]],"A",IF(StandardResults[[#This Row],[BT(LC)]]&lt;=StandardResults[[#This Row],[B]],"B","-"))),"")</f>
        <v/>
      </c>
      <c r="N135" s="14"/>
      <c r="O135" t="str">
        <f>IF(StandardResults[[#This Row],[BT(SC)]]&lt;&gt;"-",IF(StandardResults[[#This Row],[BT(SC)]]&lt;=StandardResults[[#This Row],[Ecs]],"EC","-"),"")</f>
        <v/>
      </c>
      <c r="Q135" t="str">
        <f>IF(StandardResults[[#This Row],[Ind/Rel]]="Ind",LEFT(StandardResults[[#This Row],[Gender]],1)&amp;MIN(MAX(StandardResults[[#This Row],[Age]],11),17)&amp;"-"&amp;StandardResults[[#This Row],[Event]],"")</f>
        <v>011-0</v>
      </c>
      <c r="R135" t="e">
        <f>IF(StandardResults[[#This Row],[Ind/Rel]]="Ind",_xlfn.XLOOKUP(StandardResults[[#This Row],[Code]],Std[Code],Std[AA]),"-")</f>
        <v>#N/A</v>
      </c>
      <c r="S135" t="e">
        <f>IF(StandardResults[[#This Row],[Ind/Rel]]="Ind",_xlfn.XLOOKUP(StandardResults[[#This Row],[Code]],Std[Code],Std[A]),"-")</f>
        <v>#N/A</v>
      </c>
      <c r="T135" t="e">
        <f>IF(StandardResults[[#This Row],[Ind/Rel]]="Ind",_xlfn.XLOOKUP(StandardResults[[#This Row],[Code]],Std[Code],Std[B]),"-")</f>
        <v>#N/A</v>
      </c>
      <c r="U135" t="e">
        <f>IF(StandardResults[[#This Row],[Ind/Rel]]="Ind",_xlfn.XLOOKUP(StandardResults[[#This Row],[Code]],Std[Code],Std[AAs]),"-")</f>
        <v>#N/A</v>
      </c>
      <c r="V135" t="e">
        <f>IF(StandardResults[[#This Row],[Ind/Rel]]="Ind",_xlfn.XLOOKUP(StandardResults[[#This Row],[Code]],Std[Code],Std[As]),"-")</f>
        <v>#N/A</v>
      </c>
      <c r="W135" t="e">
        <f>IF(StandardResults[[#This Row],[Ind/Rel]]="Ind",_xlfn.XLOOKUP(StandardResults[[#This Row],[Code]],Std[Code],Std[Bs]),"-")</f>
        <v>#N/A</v>
      </c>
      <c r="X135" t="e">
        <f>IF(StandardResults[[#This Row],[Ind/Rel]]="Ind",_xlfn.XLOOKUP(StandardResults[[#This Row],[Code]],Std[Code],Std[EC]),"-")</f>
        <v>#N/A</v>
      </c>
      <c r="Y135" t="e">
        <f>IF(StandardResults[[#This Row],[Ind/Rel]]="Ind",_xlfn.XLOOKUP(StandardResults[[#This Row],[Code]],Std[Code],Std[Ecs]),"-")</f>
        <v>#N/A</v>
      </c>
      <c r="Z135">
        <f>COUNTIFS(StandardResults[Name],StandardResults[[#This Row],[Name]],StandardResults[Entry
Std],"B")+COUNTIFS(StandardResults[Name],StandardResults[[#This Row],[Name]],StandardResults[Entry
Std],"A")+COUNTIFS(StandardResults[Name],StandardResults[[#This Row],[Name]],StandardResults[Entry
Std],"AA")</f>
        <v>0</v>
      </c>
      <c r="AA135">
        <f>COUNTIFS(StandardResults[Name],StandardResults[[#This Row],[Name]],StandardResults[Entry
Std],"AA")</f>
        <v>0</v>
      </c>
    </row>
    <row r="136" spans="1:27" x14ac:dyDescent="0.25">
      <c r="A136">
        <f>TimeVR[[#This Row],[Club]]</f>
        <v>0</v>
      </c>
      <c r="B136" t="str">
        <f>IF(OR(RIGHT(TimeVR[[#This Row],[Event]],3)="M.R", RIGHT(TimeVR[[#This Row],[Event]],3)="F.R"),"Relay","Ind")</f>
        <v>Ind</v>
      </c>
      <c r="C136">
        <f>TimeVR[[#This Row],[gender]]</f>
        <v>0</v>
      </c>
      <c r="D136">
        <f>TimeVR[[#This Row],[Age]]</f>
        <v>0</v>
      </c>
      <c r="E136">
        <f>TimeVR[[#This Row],[name]]</f>
        <v>0</v>
      </c>
      <c r="F136">
        <f>TimeVR[[#This Row],[Event]]</f>
        <v>0</v>
      </c>
      <c r="G136" t="str">
        <f>IF(OR(StandardResults[[#This Row],[Entry]]="-",TimeVR[[#This Row],[validation]]="Validated"),"Y","N")</f>
        <v>N</v>
      </c>
      <c r="H136">
        <f>IF(OR(LEFT(TimeVR[[#This Row],[Times]],8)="00:00.00", LEFT(TimeVR[[#This Row],[Times]],2)="NT"),"-",TimeVR[[#This Row],[Times]])</f>
        <v>0</v>
      </c>
      <c r="I1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 t="str">
        <f>IF(ISBLANK(TimeVR[[#This Row],[Best Time(S)]]),"-",TimeVR[[#This Row],[Best Time(S)]])</f>
        <v>-</v>
      </c>
      <c r="K136" t="str">
        <f>IF(StandardResults[[#This Row],[BT(SC)]]&lt;&gt;"-",IF(StandardResults[[#This Row],[BT(SC)]]&lt;=StandardResults[[#This Row],[AAs]],"AA",IF(StandardResults[[#This Row],[BT(SC)]]&lt;=StandardResults[[#This Row],[As]],"A",IF(StandardResults[[#This Row],[BT(SC)]]&lt;=StandardResults[[#This Row],[Bs]],"B","-"))),"")</f>
        <v/>
      </c>
      <c r="L136" t="str">
        <f>IF(ISBLANK(TimeVR[[#This Row],[Best Time(L)]]),"-",TimeVR[[#This Row],[Best Time(L)]])</f>
        <v>-</v>
      </c>
      <c r="M136" t="str">
        <f>IF(StandardResults[[#This Row],[BT(LC)]]&lt;&gt;"-",IF(StandardResults[[#This Row],[BT(LC)]]&lt;=StandardResults[[#This Row],[AA]],"AA",IF(StandardResults[[#This Row],[BT(LC)]]&lt;=StandardResults[[#This Row],[A]],"A",IF(StandardResults[[#This Row],[BT(LC)]]&lt;=StandardResults[[#This Row],[B]],"B","-"))),"")</f>
        <v/>
      </c>
      <c r="N136" s="14"/>
      <c r="O136" t="str">
        <f>IF(StandardResults[[#This Row],[BT(SC)]]&lt;&gt;"-",IF(StandardResults[[#This Row],[BT(SC)]]&lt;=StandardResults[[#This Row],[Ecs]],"EC","-"),"")</f>
        <v/>
      </c>
      <c r="Q136" t="str">
        <f>IF(StandardResults[[#This Row],[Ind/Rel]]="Ind",LEFT(StandardResults[[#This Row],[Gender]],1)&amp;MIN(MAX(StandardResults[[#This Row],[Age]],11),17)&amp;"-"&amp;StandardResults[[#This Row],[Event]],"")</f>
        <v>011-0</v>
      </c>
      <c r="R136" t="e">
        <f>IF(StandardResults[[#This Row],[Ind/Rel]]="Ind",_xlfn.XLOOKUP(StandardResults[[#This Row],[Code]],Std[Code],Std[AA]),"-")</f>
        <v>#N/A</v>
      </c>
      <c r="S136" t="e">
        <f>IF(StandardResults[[#This Row],[Ind/Rel]]="Ind",_xlfn.XLOOKUP(StandardResults[[#This Row],[Code]],Std[Code],Std[A]),"-")</f>
        <v>#N/A</v>
      </c>
      <c r="T136" t="e">
        <f>IF(StandardResults[[#This Row],[Ind/Rel]]="Ind",_xlfn.XLOOKUP(StandardResults[[#This Row],[Code]],Std[Code],Std[B]),"-")</f>
        <v>#N/A</v>
      </c>
      <c r="U136" t="e">
        <f>IF(StandardResults[[#This Row],[Ind/Rel]]="Ind",_xlfn.XLOOKUP(StandardResults[[#This Row],[Code]],Std[Code],Std[AAs]),"-")</f>
        <v>#N/A</v>
      </c>
      <c r="V136" t="e">
        <f>IF(StandardResults[[#This Row],[Ind/Rel]]="Ind",_xlfn.XLOOKUP(StandardResults[[#This Row],[Code]],Std[Code],Std[As]),"-")</f>
        <v>#N/A</v>
      </c>
      <c r="W136" t="e">
        <f>IF(StandardResults[[#This Row],[Ind/Rel]]="Ind",_xlfn.XLOOKUP(StandardResults[[#This Row],[Code]],Std[Code],Std[Bs]),"-")</f>
        <v>#N/A</v>
      </c>
      <c r="X136" t="e">
        <f>IF(StandardResults[[#This Row],[Ind/Rel]]="Ind",_xlfn.XLOOKUP(StandardResults[[#This Row],[Code]],Std[Code],Std[EC]),"-")</f>
        <v>#N/A</v>
      </c>
      <c r="Y136" t="e">
        <f>IF(StandardResults[[#This Row],[Ind/Rel]]="Ind",_xlfn.XLOOKUP(StandardResults[[#This Row],[Code]],Std[Code],Std[Ecs]),"-")</f>
        <v>#N/A</v>
      </c>
      <c r="Z136">
        <f>COUNTIFS(StandardResults[Name],StandardResults[[#This Row],[Name]],StandardResults[Entry
Std],"B")+COUNTIFS(StandardResults[Name],StandardResults[[#This Row],[Name]],StandardResults[Entry
Std],"A")+COUNTIFS(StandardResults[Name],StandardResults[[#This Row],[Name]],StandardResults[Entry
Std],"AA")</f>
        <v>0</v>
      </c>
      <c r="AA136">
        <f>COUNTIFS(StandardResults[Name],StandardResults[[#This Row],[Name]],StandardResults[Entry
Std],"AA")</f>
        <v>0</v>
      </c>
    </row>
    <row r="137" spans="1:27" x14ac:dyDescent="0.25">
      <c r="A137">
        <f>TimeVR[[#This Row],[Club]]</f>
        <v>0</v>
      </c>
      <c r="B137" t="str">
        <f>IF(OR(RIGHT(TimeVR[[#This Row],[Event]],3)="M.R", RIGHT(TimeVR[[#This Row],[Event]],3)="F.R"),"Relay","Ind")</f>
        <v>Ind</v>
      </c>
      <c r="C137">
        <f>TimeVR[[#This Row],[gender]]</f>
        <v>0</v>
      </c>
      <c r="D137">
        <f>TimeVR[[#This Row],[Age]]</f>
        <v>0</v>
      </c>
      <c r="E137">
        <f>TimeVR[[#This Row],[name]]</f>
        <v>0</v>
      </c>
      <c r="F137">
        <f>TimeVR[[#This Row],[Event]]</f>
        <v>0</v>
      </c>
      <c r="G137" t="str">
        <f>IF(OR(StandardResults[[#This Row],[Entry]]="-",TimeVR[[#This Row],[validation]]="Validated"),"Y","N")</f>
        <v>N</v>
      </c>
      <c r="H137">
        <f>IF(OR(LEFT(TimeVR[[#This Row],[Times]],8)="00:00.00", LEFT(TimeVR[[#This Row],[Times]],2)="NT"),"-",TimeVR[[#This Row],[Times]])</f>
        <v>0</v>
      </c>
      <c r="I1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 t="str">
        <f>IF(ISBLANK(TimeVR[[#This Row],[Best Time(S)]]),"-",TimeVR[[#This Row],[Best Time(S)]])</f>
        <v>-</v>
      </c>
      <c r="K137" t="str">
        <f>IF(StandardResults[[#This Row],[BT(SC)]]&lt;&gt;"-",IF(StandardResults[[#This Row],[BT(SC)]]&lt;=StandardResults[[#This Row],[AAs]],"AA",IF(StandardResults[[#This Row],[BT(SC)]]&lt;=StandardResults[[#This Row],[As]],"A",IF(StandardResults[[#This Row],[BT(SC)]]&lt;=StandardResults[[#This Row],[Bs]],"B","-"))),"")</f>
        <v/>
      </c>
      <c r="L137" t="str">
        <f>IF(ISBLANK(TimeVR[[#This Row],[Best Time(L)]]),"-",TimeVR[[#This Row],[Best Time(L)]])</f>
        <v>-</v>
      </c>
      <c r="M137" t="str">
        <f>IF(StandardResults[[#This Row],[BT(LC)]]&lt;&gt;"-",IF(StandardResults[[#This Row],[BT(LC)]]&lt;=StandardResults[[#This Row],[AA]],"AA",IF(StandardResults[[#This Row],[BT(LC)]]&lt;=StandardResults[[#This Row],[A]],"A",IF(StandardResults[[#This Row],[BT(LC)]]&lt;=StandardResults[[#This Row],[B]],"B","-"))),"")</f>
        <v/>
      </c>
      <c r="N137" s="14"/>
      <c r="O137" t="str">
        <f>IF(StandardResults[[#This Row],[BT(SC)]]&lt;&gt;"-",IF(StandardResults[[#This Row],[BT(SC)]]&lt;=StandardResults[[#This Row],[Ecs]],"EC","-"),"")</f>
        <v/>
      </c>
      <c r="Q137" t="str">
        <f>IF(StandardResults[[#This Row],[Ind/Rel]]="Ind",LEFT(StandardResults[[#This Row],[Gender]],1)&amp;MIN(MAX(StandardResults[[#This Row],[Age]],11),17)&amp;"-"&amp;StandardResults[[#This Row],[Event]],"")</f>
        <v>011-0</v>
      </c>
      <c r="R137" t="e">
        <f>IF(StandardResults[[#This Row],[Ind/Rel]]="Ind",_xlfn.XLOOKUP(StandardResults[[#This Row],[Code]],Std[Code],Std[AA]),"-")</f>
        <v>#N/A</v>
      </c>
      <c r="S137" t="e">
        <f>IF(StandardResults[[#This Row],[Ind/Rel]]="Ind",_xlfn.XLOOKUP(StandardResults[[#This Row],[Code]],Std[Code],Std[A]),"-")</f>
        <v>#N/A</v>
      </c>
      <c r="T137" t="e">
        <f>IF(StandardResults[[#This Row],[Ind/Rel]]="Ind",_xlfn.XLOOKUP(StandardResults[[#This Row],[Code]],Std[Code],Std[B]),"-")</f>
        <v>#N/A</v>
      </c>
      <c r="U137" t="e">
        <f>IF(StandardResults[[#This Row],[Ind/Rel]]="Ind",_xlfn.XLOOKUP(StandardResults[[#This Row],[Code]],Std[Code],Std[AAs]),"-")</f>
        <v>#N/A</v>
      </c>
      <c r="V137" t="e">
        <f>IF(StandardResults[[#This Row],[Ind/Rel]]="Ind",_xlfn.XLOOKUP(StandardResults[[#This Row],[Code]],Std[Code],Std[As]),"-")</f>
        <v>#N/A</v>
      </c>
      <c r="W137" t="e">
        <f>IF(StandardResults[[#This Row],[Ind/Rel]]="Ind",_xlfn.XLOOKUP(StandardResults[[#This Row],[Code]],Std[Code],Std[Bs]),"-")</f>
        <v>#N/A</v>
      </c>
      <c r="X137" t="e">
        <f>IF(StandardResults[[#This Row],[Ind/Rel]]="Ind",_xlfn.XLOOKUP(StandardResults[[#This Row],[Code]],Std[Code],Std[EC]),"-")</f>
        <v>#N/A</v>
      </c>
      <c r="Y137" t="e">
        <f>IF(StandardResults[[#This Row],[Ind/Rel]]="Ind",_xlfn.XLOOKUP(StandardResults[[#This Row],[Code]],Std[Code],Std[Ecs]),"-")</f>
        <v>#N/A</v>
      </c>
      <c r="Z137">
        <f>COUNTIFS(StandardResults[Name],StandardResults[[#This Row],[Name]],StandardResults[Entry
Std],"B")+COUNTIFS(StandardResults[Name],StandardResults[[#This Row],[Name]],StandardResults[Entry
Std],"A")+COUNTIFS(StandardResults[Name],StandardResults[[#This Row],[Name]],StandardResults[Entry
Std],"AA")</f>
        <v>0</v>
      </c>
      <c r="AA137">
        <f>COUNTIFS(StandardResults[Name],StandardResults[[#This Row],[Name]],StandardResults[Entry
Std],"AA")</f>
        <v>0</v>
      </c>
    </row>
    <row r="138" spans="1:27" x14ac:dyDescent="0.25">
      <c r="A138">
        <f>TimeVR[[#This Row],[Club]]</f>
        <v>0</v>
      </c>
      <c r="B138" t="str">
        <f>IF(OR(RIGHT(TimeVR[[#This Row],[Event]],3)="M.R", RIGHT(TimeVR[[#This Row],[Event]],3)="F.R"),"Relay","Ind")</f>
        <v>Ind</v>
      </c>
      <c r="C138">
        <f>TimeVR[[#This Row],[gender]]</f>
        <v>0</v>
      </c>
      <c r="D138">
        <f>TimeVR[[#This Row],[Age]]</f>
        <v>0</v>
      </c>
      <c r="E138">
        <f>TimeVR[[#This Row],[name]]</f>
        <v>0</v>
      </c>
      <c r="F138">
        <f>TimeVR[[#This Row],[Event]]</f>
        <v>0</v>
      </c>
      <c r="G138" t="str">
        <f>IF(OR(StandardResults[[#This Row],[Entry]]="-",TimeVR[[#This Row],[validation]]="Validated"),"Y","N")</f>
        <v>N</v>
      </c>
      <c r="H138">
        <f>IF(OR(LEFT(TimeVR[[#This Row],[Times]],8)="00:00.00", LEFT(TimeVR[[#This Row],[Times]],2)="NT"),"-",TimeVR[[#This Row],[Times]])</f>
        <v>0</v>
      </c>
      <c r="I1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 t="str">
        <f>IF(ISBLANK(TimeVR[[#This Row],[Best Time(S)]]),"-",TimeVR[[#This Row],[Best Time(S)]])</f>
        <v>-</v>
      </c>
      <c r="K138" t="str">
        <f>IF(StandardResults[[#This Row],[BT(SC)]]&lt;&gt;"-",IF(StandardResults[[#This Row],[BT(SC)]]&lt;=StandardResults[[#This Row],[AAs]],"AA",IF(StandardResults[[#This Row],[BT(SC)]]&lt;=StandardResults[[#This Row],[As]],"A",IF(StandardResults[[#This Row],[BT(SC)]]&lt;=StandardResults[[#This Row],[Bs]],"B","-"))),"")</f>
        <v/>
      </c>
      <c r="L138" t="str">
        <f>IF(ISBLANK(TimeVR[[#This Row],[Best Time(L)]]),"-",TimeVR[[#This Row],[Best Time(L)]])</f>
        <v>-</v>
      </c>
      <c r="M138" t="str">
        <f>IF(StandardResults[[#This Row],[BT(LC)]]&lt;&gt;"-",IF(StandardResults[[#This Row],[BT(LC)]]&lt;=StandardResults[[#This Row],[AA]],"AA",IF(StandardResults[[#This Row],[BT(LC)]]&lt;=StandardResults[[#This Row],[A]],"A",IF(StandardResults[[#This Row],[BT(LC)]]&lt;=StandardResults[[#This Row],[B]],"B","-"))),"")</f>
        <v/>
      </c>
      <c r="N138" s="14"/>
      <c r="O138" t="str">
        <f>IF(StandardResults[[#This Row],[BT(SC)]]&lt;&gt;"-",IF(StandardResults[[#This Row],[BT(SC)]]&lt;=StandardResults[[#This Row],[Ecs]],"EC","-"),"")</f>
        <v/>
      </c>
      <c r="Q138" t="str">
        <f>IF(StandardResults[[#This Row],[Ind/Rel]]="Ind",LEFT(StandardResults[[#This Row],[Gender]],1)&amp;MIN(MAX(StandardResults[[#This Row],[Age]],11),17)&amp;"-"&amp;StandardResults[[#This Row],[Event]],"")</f>
        <v>011-0</v>
      </c>
      <c r="R138" t="e">
        <f>IF(StandardResults[[#This Row],[Ind/Rel]]="Ind",_xlfn.XLOOKUP(StandardResults[[#This Row],[Code]],Std[Code],Std[AA]),"-")</f>
        <v>#N/A</v>
      </c>
      <c r="S138" t="e">
        <f>IF(StandardResults[[#This Row],[Ind/Rel]]="Ind",_xlfn.XLOOKUP(StandardResults[[#This Row],[Code]],Std[Code],Std[A]),"-")</f>
        <v>#N/A</v>
      </c>
      <c r="T138" t="e">
        <f>IF(StandardResults[[#This Row],[Ind/Rel]]="Ind",_xlfn.XLOOKUP(StandardResults[[#This Row],[Code]],Std[Code],Std[B]),"-")</f>
        <v>#N/A</v>
      </c>
      <c r="U138" t="e">
        <f>IF(StandardResults[[#This Row],[Ind/Rel]]="Ind",_xlfn.XLOOKUP(StandardResults[[#This Row],[Code]],Std[Code],Std[AAs]),"-")</f>
        <v>#N/A</v>
      </c>
      <c r="V138" t="e">
        <f>IF(StandardResults[[#This Row],[Ind/Rel]]="Ind",_xlfn.XLOOKUP(StandardResults[[#This Row],[Code]],Std[Code],Std[As]),"-")</f>
        <v>#N/A</v>
      </c>
      <c r="W138" t="e">
        <f>IF(StandardResults[[#This Row],[Ind/Rel]]="Ind",_xlfn.XLOOKUP(StandardResults[[#This Row],[Code]],Std[Code],Std[Bs]),"-")</f>
        <v>#N/A</v>
      </c>
      <c r="X138" t="e">
        <f>IF(StandardResults[[#This Row],[Ind/Rel]]="Ind",_xlfn.XLOOKUP(StandardResults[[#This Row],[Code]],Std[Code],Std[EC]),"-")</f>
        <v>#N/A</v>
      </c>
      <c r="Y138" t="e">
        <f>IF(StandardResults[[#This Row],[Ind/Rel]]="Ind",_xlfn.XLOOKUP(StandardResults[[#This Row],[Code]],Std[Code],Std[Ecs]),"-")</f>
        <v>#N/A</v>
      </c>
      <c r="Z138">
        <f>COUNTIFS(StandardResults[Name],StandardResults[[#This Row],[Name]],StandardResults[Entry
Std],"B")+COUNTIFS(StandardResults[Name],StandardResults[[#This Row],[Name]],StandardResults[Entry
Std],"A")+COUNTIFS(StandardResults[Name],StandardResults[[#This Row],[Name]],StandardResults[Entry
Std],"AA")</f>
        <v>0</v>
      </c>
      <c r="AA138">
        <f>COUNTIFS(StandardResults[Name],StandardResults[[#This Row],[Name]],StandardResults[Entry
Std],"AA")</f>
        <v>0</v>
      </c>
    </row>
    <row r="139" spans="1:27" x14ac:dyDescent="0.25">
      <c r="A139">
        <f>TimeVR[[#This Row],[Club]]</f>
        <v>0</v>
      </c>
      <c r="B139" t="str">
        <f>IF(OR(RIGHT(TimeVR[[#This Row],[Event]],3)="M.R", RIGHT(TimeVR[[#This Row],[Event]],3)="F.R"),"Relay","Ind")</f>
        <v>Ind</v>
      </c>
      <c r="C139">
        <f>TimeVR[[#This Row],[gender]]</f>
        <v>0</v>
      </c>
      <c r="D139">
        <f>TimeVR[[#This Row],[Age]]</f>
        <v>0</v>
      </c>
      <c r="E139">
        <f>TimeVR[[#This Row],[name]]</f>
        <v>0</v>
      </c>
      <c r="F139">
        <f>TimeVR[[#This Row],[Event]]</f>
        <v>0</v>
      </c>
      <c r="G139" t="str">
        <f>IF(OR(StandardResults[[#This Row],[Entry]]="-",TimeVR[[#This Row],[validation]]="Validated"),"Y","N")</f>
        <v>N</v>
      </c>
      <c r="H139">
        <f>IF(OR(LEFT(TimeVR[[#This Row],[Times]],8)="00:00.00", LEFT(TimeVR[[#This Row],[Times]],2)="NT"),"-",TimeVR[[#This Row],[Times]])</f>
        <v>0</v>
      </c>
      <c r="I1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 t="str">
        <f>IF(ISBLANK(TimeVR[[#This Row],[Best Time(S)]]),"-",TimeVR[[#This Row],[Best Time(S)]])</f>
        <v>-</v>
      </c>
      <c r="K139" t="str">
        <f>IF(StandardResults[[#This Row],[BT(SC)]]&lt;&gt;"-",IF(StandardResults[[#This Row],[BT(SC)]]&lt;=StandardResults[[#This Row],[AAs]],"AA",IF(StandardResults[[#This Row],[BT(SC)]]&lt;=StandardResults[[#This Row],[As]],"A",IF(StandardResults[[#This Row],[BT(SC)]]&lt;=StandardResults[[#This Row],[Bs]],"B","-"))),"")</f>
        <v/>
      </c>
      <c r="L139" t="str">
        <f>IF(ISBLANK(TimeVR[[#This Row],[Best Time(L)]]),"-",TimeVR[[#This Row],[Best Time(L)]])</f>
        <v>-</v>
      </c>
      <c r="M139" t="str">
        <f>IF(StandardResults[[#This Row],[BT(LC)]]&lt;&gt;"-",IF(StandardResults[[#This Row],[BT(LC)]]&lt;=StandardResults[[#This Row],[AA]],"AA",IF(StandardResults[[#This Row],[BT(LC)]]&lt;=StandardResults[[#This Row],[A]],"A",IF(StandardResults[[#This Row],[BT(LC)]]&lt;=StandardResults[[#This Row],[B]],"B","-"))),"")</f>
        <v/>
      </c>
      <c r="N139" s="14"/>
      <c r="O139" t="str">
        <f>IF(StandardResults[[#This Row],[BT(SC)]]&lt;&gt;"-",IF(StandardResults[[#This Row],[BT(SC)]]&lt;=StandardResults[[#This Row],[Ecs]],"EC","-"),"")</f>
        <v/>
      </c>
      <c r="Q139" t="str">
        <f>IF(StandardResults[[#This Row],[Ind/Rel]]="Ind",LEFT(StandardResults[[#This Row],[Gender]],1)&amp;MIN(MAX(StandardResults[[#This Row],[Age]],11),17)&amp;"-"&amp;StandardResults[[#This Row],[Event]],"")</f>
        <v>011-0</v>
      </c>
      <c r="R139" t="e">
        <f>IF(StandardResults[[#This Row],[Ind/Rel]]="Ind",_xlfn.XLOOKUP(StandardResults[[#This Row],[Code]],Std[Code],Std[AA]),"-")</f>
        <v>#N/A</v>
      </c>
      <c r="S139" t="e">
        <f>IF(StandardResults[[#This Row],[Ind/Rel]]="Ind",_xlfn.XLOOKUP(StandardResults[[#This Row],[Code]],Std[Code],Std[A]),"-")</f>
        <v>#N/A</v>
      </c>
      <c r="T139" t="e">
        <f>IF(StandardResults[[#This Row],[Ind/Rel]]="Ind",_xlfn.XLOOKUP(StandardResults[[#This Row],[Code]],Std[Code],Std[B]),"-")</f>
        <v>#N/A</v>
      </c>
      <c r="U139" t="e">
        <f>IF(StandardResults[[#This Row],[Ind/Rel]]="Ind",_xlfn.XLOOKUP(StandardResults[[#This Row],[Code]],Std[Code],Std[AAs]),"-")</f>
        <v>#N/A</v>
      </c>
      <c r="V139" t="e">
        <f>IF(StandardResults[[#This Row],[Ind/Rel]]="Ind",_xlfn.XLOOKUP(StandardResults[[#This Row],[Code]],Std[Code],Std[As]),"-")</f>
        <v>#N/A</v>
      </c>
      <c r="W139" t="e">
        <f>IF(StandardResults[[#This Row],[Ind/Rel]]="Ind",_xlfn.XLOOKUP(StandardResults[[#This Row],[Code]],Std[Code],Std[Bs]),"-")</f>
        <v>#N/A</v>
      </c>
      <c r="X139" t="e">
        <f>IF(StandardResults[[#This Row],[Ind/Rel]]="Ind",_xlfn.XLOOKUP(StandardResults[[#This Row],[Code]],Std[Code],Std[EC]),"-")</f>
        <v>#N/A</v>
      </c>
      <c r="Y139" t="e">
        <f>IF(StandardResults[[#This Row],[Ind/Rel]]="Ind",_xlfn.XLOOKUP(StandardResults[[#This Row],[Code]],Std[Code],Std[Ecs]),"-")</f>
        <v>#N/A</v>
      </c>
      <c r="Z139">
        <f>COUNTIFS(StandardResults[Name],StandardResults[[#This Row],[Name]],StandardResults[Entry
Std],"B")+COUNTIFS(StandardResults[Name],StandardResults[[#This Row],[Name]],StandardResults[Entry
Std],"A")+COUNTIFS(StandardResults[Name],StandardResults[[#This Row],[Name]],StandardResults[Entry
Std],"AA")</f>
        <v>0</v>
      </c>
      <c r="AA139">
        <f>COUNTIFS(StandardResults[Name],StandardResults[[#This Row],[Name]],StandardResults[Entry
Std],"AA")</f>
        <v>0</v>
      </c>
    </row>
    <row r="140" spans="1:27" x14ac:dyDescent="0.25">
      <c r="A140">
        <f>TimeVR[[#This Row],[Club]]</f>
        <v>0</v>
      </c>
      <c r="B140" t="str">
        <f>IF(OR(RIGHT(TimeVR[[#This Row],[Event]],3)="M.R", RIGHT(TimeVR[[#This Row],[Event]],3)="F.R"),"Relay","Ind")</f>
        <v>Ind</v>
      </c>
      <c r="C140">
        <f>TimeVR[[#This Row],[gender]]</f>
        <v>0</v>
      </c>
      <c r="D140">
        <f>TimeVR[[#This Row],[Age]]</f>
        <v>0</v>
      </c>
      <c r="E140">
        <f>TimeVR[[#This Row],[name]]</f>
        <v>0</v>
      </c>
      <c r="F140">
        <f>TimeVR[[#This Row],[Event]]</f>
        <v>0</v>
      </c>
      <c r="G140" t="str">
        <f>IF(OR(StandardResults[[#This Row],[Entry]]="-",TimeVR[[#This Row],[validation]]="Validated"),"Y","N")</f>
        <v>N</v>
      </c>
      <c r="H140">
        <f>IF(OR(LEFT(TimeVR[[#This Row],[Times]],8)="00:00.00", LEFT(TimeVR[[#This Row],[Times]],2)="NT"),"-",TimeVR[[#This Row],[Times]])</f>
        <v>0</v>
      </c>
      <c r="I1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 t="str">
        <f>IF(ISBLANK(TimeVR[[#This Row],[Best Time(S)]]),"-",TimeVR[[#This Row],[Best Time(S)]])</f>
        <v>-</v>
      </c>
      <c r="K140" t="str">
        <f>IF(StandardResults[[#This Row],[BT(SC)]]&lt;&gt;"-",IF(StandardResults[[#This Row],[BT(SC)]]&lt;=StandardResults[[#This Row],[AAs]],"AA",IF(StandardResults[[#This Row],[BT(SC)]]&lt;=StandardResults[[#This Row],[As]],"A",IF(StandardResults[[#This Row],[BT(SC)]]&lt;=StandardResults[[#This Row],[Bs]],"B","-"))),"")</f>
        <v/>
      </c>
      <c r="L140" t="str">
        <f>IF(ISBLANK(TimeVR[[#This Row],[Best Time(L)]]),"-",TimeVR[[#This Row],[Best Time(L)]])</f>
        <v>-</v>
      </c>
      <c r="M140" t="str">
        <f>IF(StandardResults[[#This Row],[BT(LC)]]&lt;&gt;"-",IF(StandardResults[[#This Row],[BT(LC)]]&lt;=StandardResults[[#This Row],[AA]],"AA",IF(StandardResults[[#This Row],[BT(LC)]]&lt;=StandardResults[[#This Row],[A]],"A",IF(StandardResults[[#This Row],[BT(LC)]]&lt;=StandardResults[[#This Row],[B]],"B","-"))),"")</f>
        <v/>
      </c>
      <c r="N140" s="14"/>
      <c r="O140" t="str">
        <f>IF(StandardResults[[#This Row],[BT(SC)]]&lt;&gt;"-",IF(StandardResults[[#This Row],[BT(SC)]]&lt;=StandardResults[[#This Row],[Ecs]],"EC","-"),"")</f>
        <v/>
      </c>
      <c r="Q140" t="str">
        <f>IF(StandardResults[[#This Row],[Ind/Rel]]="Ind",LEFT(StandardResults[[#This Row],[Gender]],1)&amp;MIN(MAX(StandardResults[[#This Row],[Age]],11),17)&amp;"-"&amp;StandardResults[[#This Row],[Event]],"")</f>
        <v>011-0</v>
      </c>
      <c r="R140" t="e">
        <f>IF(StandardResults[[#This Row],[Ind/Rel]]="Ind",_xlfn.XLOOKUP(StandardResults[[#This Row],[Code]],Std[Code],Std[AA]),"-")</f>
        <v>#N/A</v>
      </c>
      <c r="S140" t="e">
        <f>IF(StandardResults[[#This Row],[Ind/Rel]]="Ind",_xlfn.XLOOKUP(StandardResults[[#This Row],[Code]],Std[Code],Std[A]),"-")</f>
        <v>#N/A</v>
      </c>
      <c r="T140" t="e">
        <f>IF(StandardResults[[#This Row],[Ind/Rel]]="Ind",_xlfn.XLOOKUP(StandardResults[[#This Row],[Code]],Std[Code],Std[B]),"-")</f>
        <v>#N/A</v>
      </c>
      <c r="U140" t="e">
        <f>IF(StandardResults[[#This Row],[Ind/Rel]]="Ind",_xlfn.XLOOKUP(StandardResults[[#This Row],[Code]],Std[Code],Std[AAs]),"-")</f>
        <v>#N/A</v>
      </c>
      <c r="V140" t="e">
        <f>IF(StandardResults[[#This Row],[Ind/Rel]]="Ind",_xlfn.XLOOKUP(StandardResults[[#This Row],[Code]],Std[Code],Std[As]),"-")</f>
        <v>#N/A</v>
      </c>
      <c r="W140" t="e">
        <f>IF(StandardResults[[#This Row],[Ind/Rel]]="Ind",_xlfn.XLOOKUP(StandardResults[[#This Row],[Code]],Std[Code],Std[Bs]),"-")</f>
        <v>#N/A</v>
      </c>
      <c r="X140" t="e">
        <f>IF(StandardResults[[#This Row],[Ind/Rel]]="Ind",_xlfn.XLOOKUP(StandardResults[[#This Row],[Code]],Std[Code],Std[EC]),"-")</f>
        <v>#N/A</v>
      </c>
      <c r="Y140" t="e">
        <f>IF(StandardResults[[#This Row],[Ind/Rel]]="Ind",_xlfn.XLOOKUP(StandardResults[[#This Row],[Code]],Std[Code],Std[Ecs]),"-")</f>
        <v>#N/A</v>
      </c>
      <c r="Z140">
        <f>COUNTIFS(StandardResults[Name],StandardResults[[#This Row],[Name]],StandardResults[Entry
Std],"B")+COUNTIFS(StandardResults[Name],StandardResults[[#This Row],[Name]],StandardResults[Entry
Std],"A")+COUNTIFS(StandardResults[Name],StandardResults[[#This Row],[Name]],StandardResults[Entry
Std],"AA")</f>
        <v>0</v>
      </c>
      <c r="AA140">
        <f>COUNTIFS(StandardResults[Name],StandardResults[[#This Row],[Name]],StandardResults[Entry
Std],"AA")</f>
        <v>0</v>
      </c>
    </row>
    <row r="141" spans="1:27" x14ac:dyDescent="0.25">
      <c r="A141">
        <f>TimeVR[[#This Row],[Club]]</f>
        <v>0</v>
      </c>
      <c r="B141" t="str">
        <f>IF(OR(RIGHT(TimeVR[[#This Row],[Event]],3)="M.R", RIGHT(TimeVR[[#This Row],[Event]],3)="F.R"),"Relay","Ind")</f>
        <v>Ind</v>
      </c>
      <c r="C141">
        <f>TimeVR[[#This Row],[gender]]</f>
        <v>0</v>
      </c>
      <c r="D141">
        <f>TimeVR[[#This Row],[Age]]</f>
        <v>0</v>
      </c>
      <c r="E141">
        <f>TimeVR[[#This Row],[name]]</f>
        <v>0</v>
      </c>
      <c r="F141">
        <f>TimeVR[[#This Row],[Event]]</f>
        <v>0</v>
      </c>
      <c r="G141" t="str">
        <f>IF(OR(StandardResults[[#This Row],[Entry]]="-",TimeVR[[#This Row],[validation]]="Validated"),"Y","N")</f>
        <v>N</v>
      </c>
      <c r="H141">
        <f>IF(OR(LEFT(TimeVR[[#This Row],[Times]],8)="00:00.00", LEFT(TimeVR[[#This Row],[Times]],2)="NT"),"-",TimeVR[[#This Row],[Times]])</f>
        <v>0</v>
      </c>
      <c r="I1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 t="str">
        <f>IF(ISBLANK(TimeVR[[#This Row],[Best Time(S)]]),"-",TimeVR[[#This Row],[Best Time(S)]])</f>
        <v>-</v>
      </c>
      <c r="K141" t="str">
        <f>IF(StandardResults[[#This Row],[BT(SC)]]&lt;&gt;"-",IF(StandardResults[[#This Row],[BT(SC)]]&lt;=StandardResults[[#This Row],[AAs]],"AA",IF(StandardResults[[#This Row],[BT(SC)]]&lt;=StandardResults[[#This Row],[As]],"A",IF(StandardResults[[#This Row],[BT(SC)]]&lt;=StandardResults[[#This Row],[Bs]],"B","-"))),"")</f>
        <v/>
      </c>
      <c r="L141" t="str">
        <f>IF(ISBLANK(TimeVR[[#This Row],[Best Time(L)]]),"-",TimeVR[[#This Row],[Best Time(L)]])</f>
        <v>-</v>
      </c>
      <c r="M141" t="str">
        <f>IF(StandardResults[[#This Row],[BT(LC)]]&lt;&gt;"-",IF(StandardResults[[#This Row],[BT(LC)]]&lt;=StandardResults[[#This Row],[AA]],"AA",IF(StandardResults[[#This Row],[BT(LC)]]&lt;=StandardResults[[#This Row],[A]],"A",IF(StandardResults[[#This Row],[BT(LC)]]&lt;=StandardResults[[#This Row],[B]],"B","-"))),"")</f>
        <v/>
      </c>
      <c r="N141" s="14"/>
      <c r="O141" t="str">
        <f>IF(StandardResults[[#This Row],[BT(SC)]]&lt;&gt;"-",IF(StandardResults[[#This Row],[BT(SC)]]&lt;=StandardResults[[#This Row],[Ecs]],"EC","-"),"")</f>
        <v/>
      </c>
      <c r="Q141" t="str">
        <f>IF(StandardResults[[#This Row],[Ind/Rel]]="Ind",LEFT(StandardResults[[#This Row],[Gender]],1)&amp;MIN(MAX(StandardResults[[#This Row],[Age]],11),17)&amp;"-"&amp;StandardResults[[#This Row],[Event]],"")</f>
        <v>011-0</v>
      </c>
      <c r="R141" t="e">
        <f>IF(StandardResults[[#This Row],[Ind/Rel]]="Ind",_xlfn.XLOOKUP(StandardResults[[#This Row],[Code]],Std[Code],Std[AA]),"-")</f>
        <v>#N/A</v>
      </c>
      <c r="S141" t="e">
        <f>IF(StandardResults[[#This Row],[Ind/Rel]]="Ind",_xlfn.XLOOKUP(StandardResults[[#This Row],[Code]],Std[Code],Std[A]),"-")</f>
        <v>#N/A</v>
      </c>
      <c r="T141" t="e">
        <f>IF(StandardResults[[#This Row],[Ind/Rel]]="Ind",_xlfn.XLOOKUP(StandardResults[[#This Row],[Code]],Std[Code],Std[B]),"-")</f>
        <v>#N/A</v>
      </c>
      <c r="U141" t="e">
        <f>IF(StandardResults[[#This Row],[Ind/Rel]]="Ind",_xlfn.XLOOKUP(StandardResults[[#This Row],[Code]],Std[Code],Std[AAs]),"-")</f>
        <v>#N/A</v>
      </c>
      <c r="V141" t="e">
        <f>IF(StandardResults[[#This Row],[Ind/Rel]]="Ind",_xlfn.XLOOKUP(StandardResults[[#This Row],[Code]],Std[Code],Std[As]),"-")</f>
        <v>#N/A</v>
      </c>
      <c r="W141" t="e">
        <f>IF(StandardResults[[#This Row],[Ind/Rel]]="Ind",_xlfn.XLOOKUP(StandardResults[[#This Row],[Code]],Std[Code],Std[Bs]),"-")</f>
        <v>#N/A</v>
      </c>
      <c r="X141" t="e">
        <f>IF(StandardResults[[#This Row],[Ind/Rel]]="Ind",_xlfn.XLOOKUP(StandardResults[[#This Row],[Code]],Std[Code],Std[EC]),"-")</f>
        <v>#N/A</v>
      </c>
      <c r="Y141" t="e">
        <f>IF(StandardResults[[#This Row],[Ind/Rel]]="Ind",_xlfn.XLOOKUP(StandardResults[[#This Row],[Code]],Std[Code],Std[Ecs]),"-")</f>
        <v>#N/A</v>
      </c>
      <c r="Z141">
        <f>COUNTIFS(StandardResults[Name],StandardResults[[#This Row],[Name]],StandardResults[Entry
Std],"B")+COUNTIFS(StandardResults[Name],StandardResults[[#This Row],[Name]],StandardResults[Entry
Std],"A")+COUNTIFS(StandardResults[Name],StandardResults[[#This Row],[Name]],StandardResults[Entry
Std],"AA")</f>
        <v>0</v>
      </c>
      <c r="AA141">
        <f>COUNTIFS(StandardResults[Name],StandardResults[[#This Row],[Name]],StandardResults[Entry
Std],"AA")</f>
        <v>0</v>
      </c>
    </row>
    <row r="142" spans="1:27" x14ac:dyDescent="0.25">
      <c r="A142">
        <f>TimeVR[[#This Row],[Club]]</f>
        <v>0</v>
      </c>
      <c r="B142" t="str">
        <f>IF(OR(RIGHT(TimeVR[[#This Row],[Event]],3)="M.R", RIGHT(TimeVR[[#This Row],[Event]],3)="F.R"),"Relay","Ind")</f>
        <v>Ind</v>
      </c>
      <c r="C142">
        <f>TimeVR[[#This Row],[gender]]</f>
        <v>0</v>
      </c>
      <c r="D142">
        <f>TimeVR[[#This Row],[Age]]</f>
        <v>0</v>
      </c>
      <c r="E142">
        <f>TimeVR[[#This Row],[name]]</f>
        <v>0</v>
      </c>
      <c r="F142">
        <f>TimeVR[[#This Row],[Event]]</f>
        <v>0</v>
      </c>
      <c r="G142" t="str">
        <f>IF(OR(StandardResults[[#This Row],[Entry]]="-",TimeVR[[#This Row],[validation]]="Validated"),"Y","N")</f>
        <v>N</v>
      </c>
      <c r="H142">
        <f>IF(OR(LEFT(TimeVR[[#This Row],[Times]],8)="00:00.00", LEFT(TimeVR[[#This Row],[Times]],2)="NT"),"-",TimeVR[[#This Row],[Times]])</f>
        <v>0</v>
      </c>
      <c r="I1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 t="str">
        <f>IF(ISBLANK(TimeVR[[#This Row],[Best Time(S)]]),"-",TimeVR[[#This Row],[Best Time(S)]])</f>
        <v>-</v>
      </c>
      <c r="K142" t="str">
        <f>IF(StandardResults[[#This Row],[BT(SC)]]&lt;&gt;"-",IF(StandardResults[[#This Row],[BT(SC)]]&lt;=StandardResults[[#This Row],[AAs]],"AA",IF(StandardResults[[#This Row],[BT(SC)]]&lt;=StandardResults[[#This Row],[As]],"A",IF(StandardResults[[#This Row],[BT(SC)]]&lt;=StandardResults[[#This Row],[Bs]],"B","-"))),"")</f>
        <v/>
      </c>
      <c r="L142" t="str">
        <f>IF(ISBLANK(TimeVR[[#This Row],[Best Time(L)]]),"-",TimeVR[[#This Row],[Best Time(L)]])</f>
        <v>-</v>
      </c>
      <c r="M142" t="str">
        <f>IF(StandardResults[[#This Row],[BT(LC)]]&lt;&gt;"-",IF(StandardResults[[#This Row],[BT(LC)]]&lt;=StandardResults[[#This Row],[AA]],"AA",IF(StandardResults[[#This Row],[BT(LC)]]&lt;=StandardResults[[#This Row],[A]],"A",IF(StandardResults[[#This Row],[BT(LC)]]&lt;=StandardResults[[#This Row],[B]],"B","-"))),"")</f>
        <v/>
      </c>
      <c r="N142" s="14"/>
      <c r="O142" t="str">
        <f>IF(StandardResults[[#This Row],[BT(SC)]]&lt;&gt;"-",IF(StandardResults[[#This Row],[BT(SC)]]&lt;=StandardResults[[#This Row],[Ecs]],"EC","-"),"")</f>
        <v/>
      </c>
      <c r="Q142" t="str">
        <f>IF(StandardResults[[#This Row],[Ind/Rel]]="Ind",LEFT(StandardResults[[#This Row],[Gender]],1)&amp;MIN(MAX(StandardResults[[#This Row],[Age]],11),17)&amp;"-"&amp;StandardResults[[#This Row],[Event]],"")</f>
        <v>011-0</v>
      </c>
      <c r="R142" t="e">
        <f>IF(StandardResults[[#This Row],[Ind/Rel]]="Ind",_xlfn.XLOOKUP(StandardResults[[#This Row],[Code]],Std[Code],Std[AA]),"-")</f>
        <v>#N/A</v>
      </c>
      <c r="S142" t="e">
        <f>IF(StandardResults[[#This Row],[Ind/Rel]]="Ind",_xlfn.XLOOKUP(StandardResults[[#This Row],[Code]],Std[Code],Std[A]),"-")</f>
        <v>#N/A</v>
      </c>
      <c r="T142" t="e">
        <f>IF(StandardResults[[#This Row],[Ind/Rel]]="Ind",_xlfn.XLOOKUP(StandardResults[[#This Row],[Code]],Std[Code],Std[B]),"-")</f>
        <v>#N/A</v>
      </c>
      <c r="U142" t="e">
        <f>IF(StandardResults[[#This Row],[Ind/Rel]]="Ind",_xlfn.XLOOKUP(StandardResults[[#This Row],[Code]],Std[Code],Std[AAs]),"-")</f>
        <v>#N/A</v>
      </c>
      <c r="V142" t="e">
        <f>IF(StandardResults[[#This Row],[Ind/Rel]]="Ind",_xlfn.XLOOKUP(StandardResults[[#This Row],[Code]],Std[Code],Std[As]),"-")</f>
        <v>#N/A</v>
      </c>
      <c r="W142" t="e">
        <f>IF(StandardResults[[#This Row],[Ind/Rel]]="Ind",_xlfn.XLOOKUP(StandardResults[[#This Row],[Code]],Std[Code],Std[Bs]),"-")</f>
        <v>#N/A</v>
      </c>
      <c r="X142" t="e">
        <f>IF(StandardResults[[#This Row],[Ind/Rel]]="Ind",_xlfn.XLOOKUP(StandardResults[[#This Row],[Code]],Std[Code],Std[EC]),"-")</f>
        <v>#N/A</v>
      </c>
      <c r="Y142" t="e">
        <f>IF(StandardResults[[#This Row],[Ind/Rel]]="Ind",_xlfn.XLOOKUP(StandardResults[[#This Row],[Code]],Std[Code],Std[Ecs]),"-")</f>
        <v>#N/A</v>
      </c>
      <c r="Z142">
        <f>COUNTIFS(StandardResults[Name],StandardResults[[#This Row],[Name]],StandardResults[Entry
Std],"B")+COUNTIFS(StandardResults[Name],StandardResults[[#This Row],[Name]],StandardResults[Entry
Std],"A")+COUNTIFS(StandardResults[Name],StandardResults[[#This Row],[Name]],StandardResults[Entry
Std],"AA")</f>
        <v>0</v>
      </c>
      <c r="AA142">
        <f>COUNTIFS(StandardResults[Name],StandardResults[[#This Row],[Name]],StandardResults[Entry
Std],"AA")</f>
        <v>0</v>
      </c>
    </row>
    <row r="143" spans="1:27" x14ac:dyDescent="0.25">
      <c r="A143">
        <f>TimeVR[[#This Row],[Club]]</f>
        <v>0</v>
      </c>
      <c r="B143" t="str">
        <f>IF(OR(RIGHT(TimeVR[[#This Row],[Event]],3)="M.R", RIGHT(TimeVR[[#This Row],[Event]],3)="F.R"),"Relay","Ind")</f>
        <v>Ind</v>
      </c>
      <c r="C143">
        <f>TimeVR[[#This Row],[gender]]</f>
        <v>0</v>
      </c>
      <c r="D143">
        <f>TimeVR[[#This Row],[Age]]</f>
        <v>0</v>
      </c>
      <c r="E143">
        <f>TimeVR[[#This Row],[name]]</f>
        <v>0</v>
      </c>
      <c r="F143">
        <f>TimeVR[[#This Row],[Event]]</f>
        <v>0</v>
      </c>
      <c r="G143" t="str">
        <f>IF(OR(StandardResults[[#This Row],[Entry]]="-",TimeVR[[#This Row],[validation]]="Validated"),"Y","N")</f>
        <v>N</v>
      </c>
      <c r="H143">
        <f>IF(OR(LEFT(TimeVR[[#This Row],[Times]],8)="00:00.00", LEFT(TimeVR[[#This Row],[Times]],2)="NT"),"-",TimeVR[[#This Row],[Times]])</f>
        <v>0</v>
      </c>
      <c r="I1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 t="str">
        <f>IF(ISBLANK(TimeVR[[#This Row],[Best Time(S)]]),"-",TimeVR[[#This Row],[Best Time(S)]])</f>
        <v>-</v>
      </c>
      <c r="K143" t="str">
        <f>IF(StandardResults[[#This Row],[BT(SC)]]&lt;&gt;"-",IF(StandardResults[[#This Row],[BT(SC)]]&lt;=StandardResults[[#This Row],[AAs]],"AA",IF(StandardResults[[#This Row],[BT(SC)]]&lt;=StandardResults[[#This Row],[As]],"A",IF(StandardResults[[#This Row],[BT(SC)]]&lt;=StandardResults[[#This Row],[Bs]],"B","-"))),"")</f>
        <v/>
      </c>
      <c r="L143" t="str">
        <f>IF(ISBLANK(TimeVR[[#This Row],[Best Time(L)]]),"-",TimeVR[[#This Row],[Best Time(L)]])</f>
        <v>-</v>
      </c>
      <c r="M143" t="str">
        <f>IF(StandardResults[[#This Row],[BT(LC)]]&lt;&gt;"-",IF(StandardResults[[#This Row],[BT(LC)]]&lt;=StandardResults[[#This Row],[AA]],"AA",IF(StandardResults[[#This Row],[BT(LC)]]&lt;=StandardResults[[#This Row],[A]],"A",IF(StandardResults[[#This Row],[BT(LC)]]&lt;=StandardResults[[#This Row],[B]],"B","-"))),"")</f>
        <v/>
      </c>
      <c r="N143" s="14"/>
      <c r="O143" t="str">
        <f>IF(StandardResults[[#This Row],[BT(SC)]]&lt;&gt;"-",IF(StandardResults[[#This Row],[BT(SC)]]&lt;=StandardResults[[#This Row],[Ecs]],"EC","-"),"")</f>
        <v/>
      </c>
      <c r="Q143" t="str">
        <f>IF(StandardResults[[#This Row],[Ind/Rel]]="Ind",LEFT(StandardResults[[#This Row],[Gender]],1)&amp;MIN(MAX(StandardResults[[#This Row],[Age]],11),17)&amp;"-"&amp;StandardResults[[#This Row],[Event]],"")</f>
        <v>011-0</v>
      </c>
      <c r="R143" t="e">
        <f>IF(StandardResults[[#This Row],[Ind/Rel]]="Ind",_xlfn.XLOOKUP(StandardResults[[#This Row],[Code]],Std[Code],Std[AA]),"-")</f>
        <v>#N/A</v>
      </c>
      <c r="S143" t="e">
        <f>IF(StandardResults[[#This Row],[Ind/Rel]]="Ind",_xlfn.XLOOKUP(StandardResults[[#This Row],[Code]],Std[Code],Std[A]),"-")</f>
        <v>#N/A</v>
      </c>
      <c r="T143" t="e">
        <f>IF(StandardResults[[#This Row],[Ind/Rel]]="Ind",_xlfn.XLOOKUP(StandardResults[[#This Row],[Code]],Std[Code],Std[B]),"-")</f>
        <v>#N/A</v>
      </c>
      <c r="U143" t="e">
        <f>IF(StandardResults[[#This Row],[Ind/Rel]]="Ind",_xlfn.XLOOKUP(StandardResults[[#This Row],[Code]],Std[Code],Std[AAs]),"-")</f>
        <v>#N/A</v>
      </c>
      <c r="V143" t="e">
        <f>IF(StandardResults[[#This Row],[Ind/Rel]]="Ind",_xlfn.XLOOKUP(StandardResults[[#This Row],[Code]],Std[Code],Std[As]),"-")</f>
        <v>#N/A</v>
      </c>
      <c r="W143" t="e">
        <f>IF(StandardResults[[#This Row],[Ind/Rel]]="Ind",_xlfn.XLOOKUP(StandardResults[[#This Row],[Code]],Std[Code],Std[Bs]),"-")</f>
        <v>#N/A</v>
      </c>
      <c r="X143" t="e">
        <f>IF(StandardResults[[#This Row],[Ind/Rel]]="Ind",_xlfn.XLOOKUP(StandardResults[[#This Row],[Code]],Std[Code],Std[EC]),"-")</f>
        <v>#N/A</v>
      </c>
      <c r="Y143" t="e">
        <f>IF(StandardResults[[#This Row],[Ind/Rel]]="Ind",_xlfn.XLOOKUP(StandardResults[[#This Row],[Code]],Std[Code],Std[Ecs]),"-")</f>
        <v>#N/A</v>
      </c>
      <c r="Z143">
        <f>COUNTIFS(StandardResults[Name],StandardResults[[#This Row],[Name]],StandardResults[Entry
Std],"B")+COUNTIFS(StandardResults[Name],StandardResults[[#This Row],[Name]],StandardResults[Entry
Std],"A")+COUNTIFS(StandardResults[Name],StandardResults[[#This Row],[Name]],StandardResults[Entry
Std],"AA")</f>
        <v>0</v>
      </c>
      <c r="AA143">
        <f>COUNTIFS(StandardResults[Name],StandardResults[[#This Row],[Name]],StandardResults[Entry
Std],"AA")</f>
        <v>0</v>
      </c>
    </row>
    <row r="144" spans="1:27" x14ac:dyDescent="0.25">
      <c r="A144">
        <f>TimeVR[[#This Row],[Club]]</f>
        <v>0</v>
      </c>
      <c r="B144" t="str">
        <f>IF(OR(RIGHT(TimeVR[[#This Row],[Event]],3)="M.R", RIGHT(TimeVR[[#This Row],[Event]],3)="F.R"),"Relay","Ind")</f>
        <v>Ind</v>
      </c>
      <c r="C144">
        <f>TimeVR[[#This Row],[gender]]</f>
        <v>0</v>
      </c>
      <c r="D144">
        <f>TimeVR[[#This Row],[Age]]</f>
        <v>0</v>
      </c>
      <c r="E144">
        <f>TimeVR[[#This Row],[name]]</f>
        <v>0</v>
      </c>
      <c r="F144">
        <f>TimeVR[[#This Row],[Event]]</f>
        <v>0</v>
      </c>
      <c r="G144" t="str">
        <f>IF(OR(StandardResults[[#This Row],[Entry]]="-",TimeVR[[#This Row],[validation]]="Validated"),"Y","N")</f>
        <v>N</v>
      </c>
      <c r="H144">
        <f>IF(OR(LEFT(TimeVR[[#This Row],[Times]],8)="00:00.00", LEFT(TimeVR[[#This Row],[Times]],2)="NT"),"-",TimeVR[[#This Row],[Times]])</f>
        <v>0</v>
      </c>
      <c r="I1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 t="str">
        <f>IF(ISBLANK(TimeVR[[#This Row],[Best Time(S)]]),"-",TimeVR[[#This Row],[Best Time(S)]])</f>
        <v>-</v>
      </c>
      <c r="K144" t="str">
        <f>IF(StandardResults[[#This Row],[BT(SC)]]&lt;&gt;"-",IF(StandardResults[[#This Row],[BT(SC)]]&lt;=StandardResults[[#This Row],[AAs]],"AA",IF(StandardResults[[#This Row],[BT(SC)]]&lt;=StandardResults[[#This Row],[As]],"A",IF(StandardResults[[#This Row],[BT(SC)]]&lt;=StandardResults[[#This Row],[Bs]],"B","-"))),"")</f>
        <v/>
      </c>
      <c r="L144" t="str">
        <f>IF(ISBLANK(TimeVR[[#This Row],[Best Time(L)]]),"-",TimeVR[[#This Row],[Best Time(L)]])</f>
        <v>-</v>
      </c>
      <c r="M144" t="str">
        <f>IF(StandardResults[[#This Row],[BT(LC)]]&lt;&gt;"-",IF(StandardResults[[#This Row],[BT(LC)]]&lt;=StandardResults[[#This Row],[AA]],"AA",IF(StandardResults[[#This Row],[BT(LC)]]&lt;=StandardResults[[#This Row],[A]],"A",IF(StandardResults[[#This Row],[BT(LC)]]&lt;=StandardResults[[#This Row],[B]],"B","-"))),"")</f>
        <v/>
      </c>
      <c r="N144" s="14"/>
      <c r="O144" t="str">
        <f>IF(StandardResults[[#This Row],[BT(SC)]]&lt;&gt;"-",IF(StandardResults[[#This Row],[BT(SC)]]&lt;=StandardResults[[#This Row],[Ecs]],"EC","-"),"")</f>
        <v/>
      </c>
      <c r="Q144" t="str">
        <f>IF(StandardResults[[#This Row],[Ind/Rel]]="Ind",LEFT(StandardResults[[#This Row],[Gender]],1)&amp;MIN(MAX(StandardResults[[#This Row],[Age]],11),17)&amp;"-"&amp;StandardResults[[#This Row],[Event]],"")</f>
        <v>011-0</v>
      </c>
      <c r="R144" t="e">
        <f>IF(StandardResults[[#This Row],[Ind/Rel]]="Ind",_xlfn.XLOOKUP(StandardResults[[#This Row],[Code]],Std[Code],Std[AA]),"-")</f>
        <v>#N/A</v>
      </c>
      <c r="S144" t="e">
        <f>IF(StandardResults[[#This Row],[Ind/Rel]]="Ind",_xlfn.XLOOKUP(StandardResults[[#This Row],[Code]],Std[Code],Std[A]),"-")</f>
        <v>#N/A</v>
      </c>
      <c r="T144" t="e">
        <f>IF(StandardResults[[#This Row],[Ind/Rel]]="Ind",_xlfn.XLOOKUP(StandardResults[[#This Row],[Code]],Std[Code],Std[B]),"-")</f>
        <v>#N/A</v>
      </c>
      <c r="U144" t="e">
        <f>IF(StandardResults[[#This Row],[Ind/Rel]]="Ind",_xlfn.XLOOKUP(StandardResults[[#This Row],[Code]],Std[Code],Std[AAs]),"-")</f>
        <v>#N/A</v>
      </c>
      <c r="V144" t="e">
        <f>IF(StandardResults[[#This Row],[Ind/Rel]]="Ind",_xlfn.XLOOKUP(StandardResults[[#This Row],[Code]],Std[Code],Std[As]),"-")</f>
        <v>#N/A</v>
      </c>
      <c r="W144" t="e">
        <f>IF(StandardResults[[#This Row],[Ind/Rel]]="Ind",_xlfn.XLOOKUP(StandardResults[[#This Row],[Code]],Std[Code],Std[Bs]),"-")</f>
        <v>#N/A</v>
      </c>
      <c r="X144" t="e">
        <f>IF(StandardResults[[#This Row],[Ind/Rel]]="Ind",_xlfn.XLOOKUP(StandardResults[[#This Row],[Code]],Std[Code],Std[EC]),"-")</f>
        <v>#N/A</v>
      </c>
      <c r="Y144" t="e">
        <f>IF(StandardResults[[#This Row],[Ind/Rel]]="Ind",_xlfn.XLOOKUP(StandardResults[[#This Row],[Code]],Std[Code],Std[Ecs]),"-")</f>
        <v>#N/A</v>
      </c>
      <c r="Z144">
        <f>COUNTIFS(StandardResults[Name],StandardResults[[#This Row],[Name]],StandardResults[Entry
Std],"B")+COUNTIFS(StandardResults[Name],StandardResults[[#This Row],[Name]],StandardResults[Entry
Std],"A")+COUNTIFS(StandardResults[Name],StandardResults[[#This Row],[Name]],StandardResults[Entry
Std],"AA")</f>
        <v>0</v>
      </c>
      <c r="AA144">
        <f>COUNTIFS(StandardResults[Name],StandardResults[[#This Row],[Name]],StandardResults[Entry
Std],"AA")</f>
        <v>0</v>
      </c>
    </row>
    <row r="145" spans="1:27" x14ac:dyDescent="0.25">
      <c r="A145">
        <f>TimeVR[[#This Row],[Club]]</f>
        <v>0</v>
      </c>
      <c r="B145" t="str">
        <f>IF(OR(RIGHT(TimeVR[[#This Row],[Event]],3)="M.R", RIGHT(TimeVR[[#This Row],[Event]],3)="F.R"),"Relay","Ind")</f>
        <v>Ind</v>
      </c>
      <c r="C145">
        <f>TimeVR[[#This Row],[gender]]</f>
        <v>0</v>
      </c>
      <c r="D145">
        <f>TimeVR[[#This Row],[Age]]</f>
        <v>0</v>
      </c>
      <c r="E145">
        <f>TimeVR[[#This Row],[name]]</f>
        <v>0</v>
      </c>
      <c r="F145">
        <f>TimeVR[[#This Row],[Event]]</f>
        <v>0</v>
      </c>
      <c r="G145" t="str">
        <f>IF(OR(StandardResults[[#This Row],[Entry]]="-",TimeVR[[#This Row],[validation]]="Validated"),"Y","N")</f>
        <v>N</v>
      </c>
      <c r="H145">
        <f>IF(OR(LEFT(TimeVR[[#This Row],[Times]],8)="00:00.00", LEFT(TimeVR[[#This Row],[Times]],2)="NT"),"-",TimeVR[[#This Row],[Times]])</f>
        <v>0</v>
      </c>
      <c r="I1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 t="str">
        <f>IF(ISBLANK(TimeVR[[#This Row],[Best Time(S)]]),"-",TimeVR[[#This Row],[Best Time(S)]])</f>
        <v>-</v>
      </c>
      <c r="K145" t="str">
        <f>IF(StandardResults[[#This Row],[BT(SC)]]&lt;&gt;"-",IF(StandardResults[[#This Row],[BT(SC)]]&lt;=StandardResults[[#This Row],[AAs]],"AA",IF(StandardResults[[#This Row],[BT(SC)]]&lt;=StandardResults[[#This Row],[As]],"A",IF(StandardResults[[#This Row],[BT(SC)]]&lt;=StandardResults[[#This Row],[Bs]],"B","-"))),"")</f>
        <v/>
      </c>
      <c r="L145" t="str">
        <f>IF(ISBLANK(TimeVR[[#This Row],[Best Time(L)]]),"-",TimeVR[[#This Row],[Best Time(L)]])</f>
        <v>-</v>
      </c>
      <c r="M145" t="str">
        <f>IF(StandardResults[[#This Row],[BT(LC)]]&lt;&gt;"-",IF(StandardResults[[#This Row],[BT(LC)]]&lt;=StandardResults[[#This Row],[AA]],"AA",IF(StandardResults[[#This Row],[BT(LC)]]&lt;=StandardResults[[#This Row],[A]],"A",IF(StandardResults[[#This Row],[BT(LC)]]&lt;=StandardResults[[#This Row],[B]],"B","-"))),"")</f>
        <v/>
      </c>
      <c r="N145" s="14"/>
      <c r="O145" t="str">
        <f>IF(StandardResults[[#This Row],[BT(SC)]]&lt;&gt;"-",IF(StandardResults[[#This Row],[BT(SC)]]&lt;=StandardResults[[#This Row],[Ecs]],"EC","-"),"")</f>
        <v/>
      </c>
      <c r="Q145" t="str">
        <f>IF(StandardResults[[#This Row],[Ind/Rel]]="Ind",LEFT(StandardResults[[#This Row],[Gender]],1)&amp;MIN(MAX(StandardResults[[#This Row],[Age]],11),17)&amp;"-"&amp;StandardResults[[#This Row],[Event]],"")</f>
        <v>011-0</v>
      </c>
      <c r="R145" t="e">
        <f>IF(StandardResults[[#This Row],[Ind/Rel]]="Ind",_xlfn.XLOOKUP(StandardResults[[#This Row],[Code]],Std[Code],Std[AA]),"-")</f>
        <v>#N/A</v>
      </c>
      <c r="S145" t="e">
        <f>IF(StandardResults[[#This Row],[Ind/Rel]]="Ind",_xlfn.XLOOKUP(StandardResults[[#This Row],[Code]],Std[Code],Std[A]),"-")</f>
        <v>#N/A</v>
      </c>
      <c r="T145" t="e">
        <f>IF(StandardResults[[#This Row],[Ind/Rel]]="Ind",_xlfn.XLOOKUP(StandardResults[[#This Row],[Code]],Std[Code],Std[B]),"-")</f>
        <v>#N/A</v>
      </c>
      <c r="U145" t="e">
        <f>IF(StandardResults[[#This Row],[Ind/Rel]]="Ind",_xlfn.XLOOKUP(StandardResults[[#This Row],[Code]],Std[Code],Std[AAs]),"-")</f>
        <v>#N/A</v>
      </c>
      <c r="V145" t="e">
        <f>IF(StandardResults[[#This Row],[Ind/Rel]]="Ind",_xlfn.XLOOKUP(StandardResults[[#This Row],[Code]],Std[Code],Std[As]),"-")</f>
        <v>#N/A</v>
      </c>
      <c r="W145" t="e">
        <f>IF(StandardResults[[#This Row],[Ind/Rel]]="Ind",_xlfn.XLOOKUP(StandardResults[[#This Row],[Code]],Std[Code],Std[Bs]),"-")</f>
        <v>#N/A</v>
      </c>
      <c r="X145" t="e">
        <f>IF(StandardResults[[#This Row],[Ind/Rel]]="Ind",_xlfn.XLOOKUP(StandardResults[[#This Row],[Code]],Std[Code],Std[EC]),"-")</f>
        <v>#N/A</v>
      </c>
      <c r="Y145" t="e">
        <f>IF(StandardResults[[#This Row],[Ind/Rel]]="Ind",_xlfn.XLOOKUP(StandardResults[[#This Row],[Code]],Std[Code],Std[Ecs]),"-")</f>
        <v>#N/A</v>
      </c>
      <c r="Z145">
        <f>COUNTIFS(StandardResults[Name],StandardResults[[#This Row],[Name]],StandardResults[Entry
Std],"B")+COUNTIFS(StandardResults[Name],StandardResults[[#This Row],[Name]],StandardResults[Entry
Std],"A")+COUNTIFS(StandardResults[Name],StandardResults[[#This Row],[Name]],StandardResults[Entry
Std],"AA")</f>
        <v>0</v>
      </c>
      <c r="AA145">
        <f>COUNTIFS(StandardResults[Name],StandardResults[[#This Row],[Name]],StandardResults[Entry
Std],"AA")</f>
        <v>0</v>
      </c>
    </row>
    <row r="146" spans="1:27" x14ac:dyDescent="0.25">
      <c r="A146">
        <f>TimeVR[[#This Row],[Club]]</f>
        <v>0</v>
      </c>
      <c r="B146" t="str">
        <f>IF(OR(RIGHT(TimeVR[[#This Row],[Event]],3)="M.R", RIGHT(TimeVR[[#This Row],[Event]],3)="F.R"),"Relay","Ind")</f>
        <v>Ind</v>
      </c>
      <c r="C146">
        <f>TimeVR[[#This Row],[gender]]</f>
        <v>0</v>
      </c>
      <c r="D146">
        <f>TimeVR[[#This Row],[Age]]</f>
        <v>0</v>
      </c>
      <c r="E146">
        <f>TimeVR[[#This Row],[name]]</f>
        <v>0</v>
      </c>
      <c r="F146">
        <f>TimeVR[[#This Row],[Event]]</f>
        <v>0</v>
      </c>
      <c r="G146" t="str">
        <f>IF(OR(StandardResults[[#This Row],[Entry]]="-",TimeVR[[#This Row],[validation]]="Validated"),"Y","N")</f>
        <v>N</v>
      </c>
      <c r="H146">
        <f>IF(OR(LEFT(TimeVR[[#This Row],[Times]],8)="00:00.00", LEFT(TimeVR[[#This Row],[Times]],2)="NT"),"-",TimeVR[[#This Row],[Times]])</f>
        <v>0</v>
      </c>
      <c r="I1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 t="str">
        <f>IF(ISBLANK(TimeVR[[#This Row],[Best Time(S)]]),"-",TimeVR[[#This Row],[Best Time(S)]])</f>
        <v>-</v>
      </c>
      <c r="K146" t="str">
        <f>IF(StandardResults[[#This Row],[BT(SC)]]&lt;&gt;"-",IF(StandardResults[[#This Row],[BT(SC)]]&lt;=StandardResults[[#This Row],[AAs]],"AA",IF(StandardResults[[#This Row],[BT(SC)]]&lt;=StandardResults[[#This Row],[As]],"A",IF(StandardResults[[#This Row],[BT(SC)]]&lt;=StandardResults[[#This Row],[Bs]],"B","-"))),"")</f>
        <v/>
      </c>
      <c r="L146" t="str">
        <f>IF(ISBLANK(TimeVR[[#This Row],[Best Time(L)]]),"-",TimeVR[[#This Row],[Best Time(L)]])</f>
        <v>-</v>
      </c>
      <c r="M146" t="str">
        <f>IF(StandardResults[[#This Row],[BT(LC)]]&lt;&gt;"-",IF(StandardResults[[#This Row],[BT(LC)]]&lt;=StandardResults[[#This Row],[AA]],"AA",IF(StandardResults[[#This Row],[BT(LC)]]&lt;=StandardResults[[#This Row],[A]],"A",IF(StandardResults[[#This Row],[BT(LC)]]&lt;=StandardResults[[#This Row],[B]],"B","-"))),"")</f>
        <v/>
      </c>
      <c r="N146" s="14"/>
      <c r="O146" t="str">
        <f>IF(StandardResults[[#This Row],[BT(SC)]]&lt;&gt;"-",IF(StandardResults[[#This Row],[BT(SC)]]&lt;=StandardResults[[#This Row],[Ecs]],"EC","-"),"")</f>
        <v/>
      </c>
      <c r="Q146" t="str">
        <f>IF(StandardResults[[#This Row],[Ind/Rel]]="Ind",LEFT(StandardResults[[#This Row],[Gender]],1)&amp;MIN(MAX(StandardResults[[#This Row],[Age]],11),17)&amp;"-"&amp;StandardResults[[#This Row],[Event]],"")</f>
        <v>011-0</v>
      </c>
      <c r="R146" t="e">
        <f>IF(StandardResults[[#This Row],[Ind/Rel]]="Ind",_xlfn.XLOOKUP(StandardResults[[#This Row],[Code]],Std[Code],Std[AA]),"-")</f>
        <v>#N/A</v>
      </c>
      <c r="S146" t="e">
        <f>IF(StandardResults[[#This Row],[Ind/Rel]]="Ind",_xlfn.XLOOKUP(StandardResults[[#This Row],[Code]],Std[Code],Std[A]),"-")</f>
        <v>#N/A</v>
      </c>
      <c r="T146" t="e">
        <f>IF(StandardResults[[#This Row],[Ind/Rel]]="Ind",_xlfn.XLOOKUP(StandardResults[[#This Row],[Code]],Std[Code],Std[B]),"-")</f>
        <v>#N/A</v>
      </c>
      <c r="U146" t="e">
        <f>IF(StandardResults[[#This Row],[Ind/Rel]]="Ind",_xlfn.XLOOKUP(StandardResults[[#This Row],[Code]],Std[Code],Std[AAs]),"-")</f>
        <v>#N/A</v>
      </c>
      <c r="V146" t="e">
        <f>IF(StandardResults[[#This Row],[Ind/Rel]]="Ind",_xlfn.XLOOKUP(StandardResults[[#This Row],[Code]],Std[Code],Std[As]),"-")</f>
        <v>#N/A</v>
      </c>
      <c r="W146" t="e">
        <f>IF(StandardResults[[#This Row],[Ind/Rel]]="Ind",_xlfn.XLOOKUP(StandardResults[[#This Row],[Code]],Std[Code],Std[Bs]),"-")</f>
        <v>#N/A</v>
      </c>
      <c r="X146" t="e">
        <f>IF(StandardResults[[#This Row],[Ind/Rel]]="Ind",_xlfn.XLOOKUP(StandardResults[[#This Row],[Code]],Std[Code],Std[EC]),"-")</f>
        <v>#N/A</v>
      </c>
      <c r="Y146" t="e">
        <f>IF(StandardResults[[#This Row],[Ind/Rel]]="Ind",_xlfn.XLOOKUP(StandardResults[[#This Row],[Code]],Std[Code],Std[Ecs]),"-")</f>
        <v>#N/A</v>
      </c>
      <c r="Z146">
        <f>COUNTIFS(StandardResults[Name],StandardResults[[#This Row],[Name]],StandardResults[Entry
Std],"B")+COUNTIFS(StandardResults[Name],StandardResults[[#This Row],[Name]],StandardResults[Entry
Std],"A")+COUNTIFS(StandardResults[Name],StandardResults[[#This Row],[Name]],StandardResults[Entry
Std],"AA")</f>
        <v>0</v>
      </c>
      <c r="AA146">
        <f>COUNTIFS(StandardResults[Name],StandardResults[[#This Row],[Name]],StandardResults[Entry
Std],"AA")</f>
        <v>0</v>
      </c>
    </row>
    <row r="147" spans="1:27" x14ac:dyDescent="0.25">
      <c r="A147">
        <f>TimeVR[[#This Row],[Club]]</f>
        <v>0</v>
      </c>
      <c r="B147" t="str">
        <f>IF(OR(RIGHT(TimeVR[[#This Row],[Event]],3)="M.R", RIGHT(TimeVR[[#This Row],[Event]],3)="F.R"),"Relay","Ind")</f>
        <v>Ind</v>
      </c>
      <c r="C147">
        <f>TimeVR[[#This Row],[gender]]</f>
        <v>0</v>
      </c>
      <c r="D147">
        <f>TimeVR[[#This Row],[Age]]</f>
        <v>0</v>
      </c>
      <c r="E147">
        <f>TimeVR[[#This Row],[name]]</f>
        <v>0</v>
      </c>
      <c r="F147">
        <f>TimeVR[[#This Row],[Event]]</f>
        <v>0</v>
      </c>
      <c r="G147" t="str">
        <f>IF(OR(StandardResults[[#This Row],[Entry]]="-",TimeVR[[#This Row],[validation]]="Validated"),"Y","N")</f>
        <v>N</v>
      </c>
      <c r="H147">
        <f>IF(OR(LEFT(TimeVR[[#This Row],[Times]],8)="00:00.00", LEFT(TimeVR[[#This Row],[Times]],2)="NT"),"-",TimeVR[[#This Row],[Times]])</f>
        <v>0</v>
      </c>
      <c r="I1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 t="str">
        <f>IF(ISBLANK(TimeVR[[#This Row],[Best Time(S)]]),"-",TimeVR[[#This Row],[Best Time(S)]])</f>
        <v>-</v>
      </c>
      <c r="K147" t="str">
        <f>IF(StandardResults[[#This Row],[BT(SC)]]&lt;&gt;"-",IF(StandardResults[[#This Row],[BT(SC)]]&lt;=StandardResults[[#This Row],[AAs]],"AA",IF(StandardResults[[#This Row],[BT(SC)]]&lt;=StandardResults[[#This Row],[As]],"A",IF(StandardResults[[#This Row],[BT(SC)]]&lt;=StandardResults[[#This Row],[Bs]],"B","-"))),"")</f>
        <v/>
      </c>
      <c r="L147" t="str">
        <f>IF(ISBLANK(TimeVR[[#This Row],[Best Time(L)]]),"-",TimeVR[[#This Row],[Best Time(L)]])</f>
        <v>-</v>
      </c>
      <c r="M147" t="str">
        <f>IF(StandardResults[[#This Row],[BT(LC)]]&lt;&gt;"-",IF(StandardResults[[#This Row],[BT(LC)]]&lt;=StandardResults[[#This Row],[AA]],"AA",IF(StandardResults[[#This Row],[BT(LC)]]&lt;=StandardResults[[#This Row],[A]],"A",IF(StandardResults[[#This Row],[BT(LC)]]&lt;=StandardResults[[#This Row],[B]],"B","-"))),"")</f>
        <v/>
      </c>
      <c r="N147" s="14"/>
      <c r="O147" t="str">
        <f>IF(StandardResults[[#This Row],[BT(SC)]]&lt;&gt;"-",IF(StandardResults[[#This Row],[BT(SC)]]&lt;=StandardResults[[#This Row],[Ecs]],"EC","-"),"")</f>
        <v/>
      </c>
      <c r="Q147" t="str">
        <f>IF(StandardResults[[#This Row],[Ind/Rel]]="Ind",LEFT(StandardResults[[#This Row],[Gender]],1)&amp;MIN(MAX(StandardResults[[#This Row],[Age]],11),17)&amp;"-"&amp;StandardResults[[#This Row],[Event]],"")</f>
        <v>011-0</v>
      </c>
      <c r="R147" t="e">
        <f>IF(StandardResults[[#This Row],[Ind/Rel]]="Ind",_xlfn.XLOOKUP(StandardResults[[#This Row],[Code]],Std[Code],Std[AA]),"-")</f>
        <v>#N/A</v>
      </c>
      <c r="S147" t="e">
        <f>IF(StandardResults[[#This Row],[Ind/Rel]]="Ind",_xlfn.XLOOKUP(StandardResults[[#This Row],[Code]],Std[Code],Std[A]),"-")</f>
        <v>#N/A</v>
      </c>
      <c r="T147" t="e">
        <f>IF(StandardResults[[#This Row],[Ind/Rel]]="Ind",_xlfn.XLOOKUP(StandardResults[[#This Row],[Code]],Std[Code],Std[B]),"-")</f>
        <v>#N/A</v>
      </c>
      <c r="U147" t="e">
        <f>IF(StandardResults[[#This Row],[Ind/Rel]]="Ind",_xlfn.XLOOKUP(StandardResults[[#This Row],[Code]],Std[Code],Std[AAs]),"-")</f>
        <v>#N/A</v>
      </c>
      <c r="V147" t="e">
        <f>IF(StandardResults[[#This Row],[Ind/Rel]]="Ind",_xlfn.XLOOKUP(StandardResults[[#This Row],[Code]],Std[Code],Std[As]),"-")</f>
        <v>#N/A</v>
      </c>
      <c r="W147" t="e">
        <f>IF(StandardResults[[#This Row],[Ind/Rel]]="Ind",_xlfn.XLOOKUP(StandardResults[[#This Row],[Code]],Std[Code],Std[Bs]),"-")</f>
        <v>#N/A</v>
      </c>
      <c r="X147" t="e">
        <f>IF(StandardResults[[#This Row],[Ind/Rel]]="Ind",_xlfn.XLOOKUP(StandardResults[[#This Row],[Code]],Std[Code],Std[EC]),"-")</f>
        <v>#N/A</v>
      </c>
      <c r="Y147" t="e">
        <f>IF(StandardResults[[#This Row],[Ind/Rel]]="Ind",_xlfn.XLOOKUP(StandardResults[[#This Row],[Code]],Std[Code],Std[Ecs]),"-")</f>
        <v>#N/A</v>
      </c>
      <c r="Z147">
        <f>COUNTIFS(StandardResults[Name],StandardResults[[#This Row],[Name]],StandardResults[Entry
Std],"B")+COUNTIFS(StandardResults[Name],StandardResults[[#This Row],[Name]],StandardResults[Entry
Std],"A")+COUNTIFS(StandardResults[Name],StandardResults[[#This Row],[Name]],StandardResults[Entry
Std],"AA")</f>
        <v>0</v>
      </c>
      <c r="AA147">
        <f>COUNTIFS(StandardResults[Name],StandardResults[[#This Row],[Name]],StandardResults[Entry
Std],"AA")</f>
        <v>0</v>
      </c>
    </row>
    <row r="148" spans="1:27" x14ac:dyDescent="0.25">
      <c r="A148">
        <f>TimeVR[[#This Row],[Club]]</f>
        <v>0</v>
      </c>
      <c r="B148" t="str">
        <f>IF(OR(RIGHT(TimeVR[[#This Row],[Event]],3)="M.R", RIGHT(TimeVR[[#This Row],[Event]],3)="F.R"),"Relay","Ind")</f>
        <v>Ind</v>
      </c>
      <c r="C148">
        <f>TimeVR[[#This Row],[gender]]</f>
        <v>0</v>
      </c>
      <c r="D148">
        <f>TimeVR[[#This Row],[Age]]</f>
        <v>0</v>
      </c>
      <c r="E148">
        <f>TimeVR[[#This Row],[name]]</f>
        <v>0</v>
      </c>
      <c r="F148">
        <f>TimeVR[[#This Row],[Event]]</f>
        <v>0</v>
      </c>
      <c r="G148" t="str">
        <f>IF(OR(StandardResults[[#This Row],[Entry]]="-",TimeVR[[#This Row],[validation]]="Validated"),"Y","N")</f>
        <v>N</v>
      </c>
      <c r="H148">
        <f>IF(OR(LEFT(TimeVR[[#This Row],[Times]],8)="00:00.00", LEFT(TimeVR[[#This Row],[Times]],2)="NT"),"-",TimeVR[[#This Row],[Times]])</f>
        <v>0</v>
      </c>
      <c r="I1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 t="str">
        <f>IF(ISBLANK(TimeVR[[#This Row],[Best Time(S)]]),"-",TimeVR[[#This Row],[Best Time(S)]])</f>
        <v>-</v>
      </c>
      <c r="K148" t="str">
        <f>IF(StandardResults[[#This Row],[BT(SC)]]&lt;&gt;"-",IF(StandardResults[[#This Row],[BT(SC)]]&lt;=StandardResults[[#This Row],[AAs]],"AA",IF(StandardResults[[#This Row],[BT(SC)]]&lt;=StandardResults[[#This Row],[As]],"A",IF(StandardResults[[#This Row],[BT(SC)]]&lt;=StandardResults[[#This Row],[Bs]],"B","-"))),"")</f>
        <v/>
      </c>
      <c r="L148" t="str">
        <f>IF(ISBLANK(TimeVR[[#This Row],[Best Time(L)]]),"-",TimeVR[[#This Row],[Best Time(L)]])</f>
        <v>-</v>
      </c>
      <c r="M148" t="str">
        <f>IF(StandardResults[[#This Row],[BT(LC)]]&lt;&gt;"-",IF(StandardResults[[#This Row],[BT(LC)]]&lt;=StandardResults[[#This Row],[AA]],"AA",IF(StandardResults[[#This Row],[BT(LC)]]&lt;=StandardResults[[#This Row],[A]],"A",IF(StandardResults[[#This Row],[BT(LC)]]&lt;=StandardResults[[#This Row],[B]],"B","-"))),"")</f>
        <v/>
      </c>
      <c r="N148" s="14"/>
      <c r="O148" t="str">
        <f>IF(StandardResults[[#This Row],[BT(SC)]]&lt;&gt;"-",IF(StandardResults[[#This Row],[BT(SC)]]&lt;=StandardResults[[#This Row],[Ecs]],"EC","-"),"")</f>
        <v/>
      </c>
      <c r="Q148" t="str">
        <f>IF(StandardResults[[#This Row],[Ind/Rel]]="Ind",LEFT(StandardResults[[#This Row],[Gender]],1)&amp;MIN(MAX(StandardResults[[#This Row],[Age]],11),17)&amp;"-"&amp;StandardResults[[#This Row],[Event]],"")</f>
        <v>011-0</v>
      </c>
      <c r="R148" t="e">
        <f>IF(StandardResults[[#This Row],[Ind/Rel]]="Ind",_xlfn.XLOOKUP(StandardResults[[#This Row],[Code]],Std[Code],Std[AA]),"-")</f>
        <v>#N/A</v>
      </c>
      <c r="S148" t="e">
        <f>IF(StandardResults[[#This Row],[Ind/Rel]]="Ind",_xlfn.XLOOKUP(StandardResults[[#This Row],[Code]],Std[Code],Std[A]),"-")</f>
        <v>#N/A</v>
      </c>
      <c r="T148" t="e">
        <f>IF(StandardResults[[#This Row],[Ind/Rel]]="Ind",_xlfn.XLOOKUP(StandardResults[[#This Row],[Code]],Std[Code],Std[B]),"-")</f>
        <v>#N/A</v>
      </c>
      <c r="U148" t="e">
        <f>IF(StandardResults[[#This Row],[Ind/Rel]]="Ind",_xlfn.XLOOKUP(StandardResults[[#This Row],[Code]],Std[Code],Std[AAs]),"-")</f>
        <v>#N/A</v>
      </c>
      <c r="V148" t="e">
        <f>IF(StandardResults[[#This Row],[Ind/Rel]]="Ind",_xlfn.XLOOKUP(StandardResults[[#This Row],[Code]],Std[Code],Std[As]),"-")</f>
        <v>#N/A</v>
      </c>
      <c r="W148" t="e">
        <f>IF(StandardResults[[#This Row],[Ind/Rel]]="Ind",_xlfn.XLOOKUP(StandardResults[[#This Row],[Code]],Std[Code],Std[Bs]),"-")</f>
        <v>#N/A</v>
      </c>
      <c r="X148" t="e">
        <f>IF(StandardResults[[#This Row],[Ind/Rel]]="Ind",_xlfn.XLOOKUP(StandardResults[[#This Row],[Code]],Std[Code],Std[EC]),"-")</f>
        <v>#N/A</v>
      </c>
      <c r="Y148" t="e">
        <f>IF(StandardResults[[#This Row],[Ind/Rel]]="Ind",_xlfn.XLOOKUP(StandardResults[[#This Row],[Code]],Std[Code],Std[Ecs]),"-")</f>
        <v>#N/A</v>
      </c>
      <c r="Z148">
        <f>COUNTIFS(StandardResults[Name],StandardResults[[#This Row],[Name]],StandardResults[Entry
Std],"B")+COUNTIFS(StandardResults[Name],StandardResults[[#This Row],[Name]],StandardResults[Entry
Std],"A")+COUNTIFS(StandardResults[Name],StandardResults[[#This Row],[Name]],StandardResults[Entry
Std],"AA")</f>
        <v>0</v>
      </c>
      <c r="AA148">
        <f>COUNTIFS(StandardResults[Name],StandardResults[[#This Row],[Name]],StandardResults[Entry
Std],"AA")</f>
        <v>0</v>
      </c>
    </row>
    <row r="149" spans="1:27" x14ac:dyDescent="0.25">
      <c r="A149">
        <f>TimeVR[[#This Row],[Club]]</f>
        <v>0</v>
      </c>
      <c r="B149" t="str">
        <f>IF(OR(RIGHT(TimeVR[[#This Row],[Event]],3)="M.R", RIGHT(TimeVR[[#This Row],[Event]],3)="F.R"),"Relay","Ind")</f>
        <v>Ind</v>
      </c>
      <c r="C149">
        <f>TimeVR[[#This Row],[gender]]</f>
        <v>0</v>
      </c>
      <c r="D149">
        <f>TimeVR[[#This Row],[Age]]</f>
        <v>0</v>
      </c>
      <c r="E149">
        <f>TimeVR[[#This Row],[name]]</f>
        <v>0</v>
      </c>
      <c r="F149">
        <f>TimeVR[[#This Row],[Event]]</f>
        <v>0</v>
      </c>
      <c r="G149" t="str">
        <f>IF(OR(StandardResults[[#This Row],[Entry]]="-",TimeVR[[#This Row],[validation]]="Validated"),"Y","N")</f>
        <v>N</v>
      </c>
      <c r="H149">
        <f>IF(OR(LEFT(TimeVR[[#This Row],[Times]],8)="00:00.00", LEFT(TimeVR[[#This Row],[Times]],2)="NT"),"-",TimeVR[[#This Row],[Times]])</f>
        <v>0</v>
      </c>
      <c r="I1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 t="str">
        <f>IF(ISBLANK(TimeVR[[#This Row],[Best Time(S)]]),"-",TimeVR[[#This Row],[Best Time(S)]])</f>
        <v>-</v>
      </c>
      <c r="K149" t="str">
        <f>IF(StandardResults[[#This Row],[BT(SC)]]&lt;&gt;"-",IF(StandardResults[[#This Row],[BT(SC)]]&lt;=StandardResults[[#This Row],[AAs]],"AA",IF(StandardResults[[#This Row],[BT(SC)]]&lt;=StandardResults[[#This Row],[As]],"A",IF(StandardResults[[#This Row],[BT(SC)]]&lt;=StandardResults[[#This Row],[Bs]],"B","-"))),"")</f>
        <v/>
      </c>
      <c r="L149" t="str">
        <f>IF(ISBLANK(TimeVR[[#This Row],[Best Time(L)]]),"-",TimeVR[[#This Row],[Best Time(L)]])</f>
        <v>-</v>
      </c>
      <c r="M149" t="str">
        <f>IF(StandardResults[[#This Row],[BT(LC)]]&lt;&gt;"-",IF(StandardResults[[#This Row],[BT(LC)]]&lt;=StandardResults[[#This Row],[AA]],"AA",IF(StandardResults[[#This Row],[BT(LC)]]&lt;=StandardResults[[#This Row],[A]],"A",IF(StandardResults[[#This Row],[BT(LC)]]&lt;=StandardResults[[#This Row],[B]],"B","-"))),"")</f>
        <v/>
      </c>
      <c r="N149" s="14"/>
      <c r="O149" t="str">
        <f>IF(StandardResults[[#This Row],[BT(SC)]]&lt;&gt;"-",IF(StandardResults[[#This Row],[BT(SC)]]&lt;=StandardResults[[#This Row],[Ecs]],"EC","-"),"")</f>
        <v/>
      </c>
      <c r="Q149" t="str">
        <f>IF(StandardResults[[#This Row],[Ind/Rel]]="Ind",LEFT(StandardResults[[#This Row],[Gender]],1)&amp;MIN(MAX(StandardResults[[#This Row],[Age]],11),17)&amp;"-"&amp;StandardResults[[#This Row],[Event]],"")</f>
        <v>011-0</v>
      </c>
      <c r="R149" t="e">
        <f>IF(StandardResults[[#This Row],[Ind/Rel]]="Ind",_xlfn.XLOOKUP(StandardResults[[#This Row],[Code]],Std[Code],Std[AA]),"-")</f>
        <v>#N/A</v>
      </c>
      <c r="S149" t="e">
        <f>IF(StandardResults[[#This Row],[Ind/Rel]]="Ind",_xlfn.XLOOKUP(StandardResults[[#This Row],[Code]],Std[Code],Std[A]),"-")</f>
        <v>#N/A</v>
      </c>
      <c r="T149" t="e">
        <f>IF(StandardResults[[#This Row],[Ind/Rel]]="Ind",_xlfn.XLOOKUP(StandardResults[[#This Row],[Code]],Std[Code],Std[B]),"-")</f>
        <v>#N/A</v>
      </c>
      <c r="U149" t="e">
        <f>IF(StandardResults[[#This Row],[Ind/Rel]]="Ind",_xlfn.XLOOKUP(StandardResults[[#This Row],[Code]],Std[Code],Std[AAs]),"-")</f>
        <v>#N/A</v>
      </c>
      <c r="V149" t="e">
        <f>IF(StandardResults[[#This Row],[Ind/Rel]]="Ind",_xlfn.XLOOKUP(StandardResults[[#This Row],[Code]],Std[Code],Std[As]),"-")</f>
        <v>#N/A</v>
      </c>
      <c r="W149" t="e">
        <f>IF(StandardResults[[#This Row],[Ind/Rel]]="Ind",_xlfn.XLOOKUP(StandardResults[[#This Row],[Code]],Std[Code],Std[Bs]),"-")</f>
        <v>#N/A</v>
      </c>
      <c r="X149" t="e">
        <f>IF(StandardResults[[#This Row],[Ind/Rel]]="Ind",_xlfn.XLOOKUP(StandardResults[[#This Row],[Code]],Std[Code],Std[EC]),"-")</f>
        <v>#N/A</v>
      </c>
      <c r="Y149" t="e">
        <f>IF(StandardResults[[#This Row],[Ind/Rel]]="Ind",_xlfn.XLOOKUP(StandardResults[[#This Row],[Code]],Std[Code],Std[Ecs]),"-")</f>
        <v>#N/A</v>
      </c>
      <c r="Z149">
        <f>COUNTIFS(StandardResults[Name],StandardResults[[#This Row],[Name]],StandardResults[Entry
Std],"B")+COUNTIFS(StandardResults[Name],StandardResults[[#This Row],[Name]],StandardResults[Entry
Std],"A")+COUNTIFS(StandardResults[Name],StandardResults[[#This Row],[Name]],StandardResults[Entry
Std],"AA")</f>
        <v>0</v>
      </c>
      <c r="AA149">
        <f>COUNTIFS(StandardResults[Name],StandardResults[[#This Row],[Name]],StandardResults[Entry
Std],"AA")</f>
        <v>0</v>
      </c>
    </row>
    <row r="150" spans="1:27" x14ac:dyDescent="0.25">
      <c r="A150">
        <f>TimeVR[[#This Row],[Club]]</f>
        <v>0</v>
      </c>
      <c r="B150" t="str">
        <f>IF(OR(RIGHT(TimeVR[[#This Row],[Event]],3)="M.R", RIGHT(TimeVR[[#This Row],[Event]],3)="F.R"),"Relay","Ind")</f>
        <v>Ind</v>
      </c>
      <c r="C150">
        <f>TimeVR[[#This Row],[gender]]</f>
        <v>0</v>
      </c>
      <c r="D150">
        <f>TimeVR[[#This Row],[Age]]</f>
        <v>0</v>
      </c>
      <c r="E150">
        <f>TimeVR[[#This Row],[name]]</f>
        <v>0</v>
      </c>
      <c r="F150">
        <f>TimeVR[[#This Row],[Event]]</f>
        <v>0</v>
      </c>
      <c r="G150" t="str">
        <f>IF(OR(StandardResults[[#This Row],[Entry]]="-",TimeVR[[#This Row],[validation]]="Validated"),"Y","N")</f>
        <v>N</v>
      </c>
      <c r="H150">
        <f>IF(OR(LEFT(TimeVR[[#This Row],[Times]],8)="00:00.00", LEFT(TimeVR[[#This Row],[Times]],2)="NT"),"-",TimeVR[[#This Row],[Times]])</f>
        <v>0</v>
      </c>
      <c r="I1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 t="str">
        <f>IF(ISBLANK(TimeVR[[#This Row],[Best Time(S)]]),"-",TimeVR[[#This Row],[Best Time(S)]])</f>
        <v>-</v>
      </c>
      <c r="K150" t="str">
        <f>IF(StandardResults[[#This Row],[BT(SC)]]&lt;&gt;"-",IF(StandardResults[[#This Row],[BT(SC)]]&lt;=StandardResults[[#This Row],[AAs]],"AA",IF(StandardResults[[#This Row],[BT(SC)]]&lt;=StandardResults[[#This Row],[As]],"A",IF(StandardResults[[#This Row],[BT(SC)]]&lt;=StandardResults[[#This Row],[Bs]],"B","-"))),"")</f>
        <v/>
      </c>
      <c r="L150" t="str">
        <f>IF(ISBLANK(TimeVR[[#This Row],[Best Time(L)]]),"-",TimeVR[[#This Row],[Best Time(L)]])</f>
        <v>-</v>
      </c>
      <c r="M150" t="str">
        <f>IF(StandardResults[[#This Row],[BT(LC)]]&lt;&gt;"-",IF(StandardResults[[#This Row],[BT(LC)]]&lt;=StandardResults[[#This Row],[AA]],"AA",IF(StandardResults[[#This Row],[BT(LC)]]&lt;=StandardResults[[#This Row],[A]],"A",IF(StandardResults[[#This Row],[BT(LC)]]&lt;=StandardResults[[#This Row],[B]],"B","-"))),"")</f>
        <v/>
      </c>
      <c r="N150" s="14"/>
      <c r="O150" t="str">
        <f>IF(StandardResults[[#This Row],[BT(SC)]]&lt;&gt;"-",IF(StandardResults[[#This Row],[BT(SC)]]&lt;=StandardResults[[#This Row],[Ecs]],"EC","-"),"")</f>
        <v/>
      </c>
      <c r="Q150" t="str">
        <f>IF(StandardResults[[#This Row],[Ind/Rel]]="Ind",LEFT(StandardResults[[#This Row],[Gender]],1)&amp;MIN(MAX(StandardResults[[#This Row],[Age]],11),17)&amp;"-"&amp;StandardResults[[#This Row],[Event]],"")</f>
        <v>011-0</v>
      </c>
      <c r="R150" t="e">
        <f>IF(StandardResults[[#This Row],[Ind/Rel]]="Ind",_xlfn.XLOOKUP(StandardResults[[#This Row],[Code]],Std[Code],Std[AA]),"-")</f>
        <v>#N/A</v>
      </c>
      <c r="S150" t="e">
        <f>IF(StandardResults[[#This Row],[Ind/Rel]]="Ind",_xlfn.XLOOKUP(StandardResults[[#This Row],[Code]],Std[Code],Std[A]),"-")</f>
        <v>#N/A</v>
      </c>
      <c r="T150" t="e">
        <f>IF(StandardResults[[#This Row],[Ind/Rel]]="Ind",_xlfn.XLOOKUP(StandardResults[[#This Row],[Code]],Std[Code],Std[B]),"-")</f>
        <v>#N/A</v>
      </c>
      <c r="U150" t="e">
        <f>IF(StandardResults[[#This Row],[Ind/Rel]]="Ind",_xlfn.XLOOKUP(StandardResults[[#This Row],[Code]],Std[Code],Std[AAs]),"-")</f>
        <v>#N/A</v>
      </c>
      <c r="V150" t="e">
        <f>IF(StandardResults[[#This Row],[Ind/Rel]]="Ind",_xlfn.XLOOKUP(StandardResults[[#This Row],[Code]],Std[Code],Std[As]),"-")</f>
        <v>#N/A</v>
      </c>
      <c r="W150" t="e">
        <f>IF(StandardResults[[#This Row],[Ind/Rel]]="Ind",_xlfn.XLOOKUP(StandardResults[[#This Row],[Code]],Std[Code],Std[Bs]),"-")</f>
        <v>#N/A</v>
      </c>
      <c r="X150" t="e">
        <f>IF(StandardResults[[#This Row],[Ind/Rel]]="Ind",_xlfn.XLOOKUP(StandardResults[[#This Row],[Code]],Std[Code],Std[EC]),"-")</f>
        <v>#N/A</v>
      </c>
      <c r="Y150" t="e">
        <f>IF(StandardResults[[#This Row],[Ind/Rel]]="Ind",_xlfn.XLOOKUP(StandardResults[[#This Row],[Code]],Std[Code],Std[Ecs]),"-")</f>
        <v>#N/A</v>
      </c>
      <c r="Z150">
        <f>COUNTIFS(StandardResults[Name],StandardResults[[#This Row],[Name]],StandardResults[Entry
Std],"B")+COUNTIFS(StandardResults[Name],StandardResults[[#This Row],[Name]],StandardResults[Entry
Std],"A")+COUNTIFS(StandardResults[Name],StandardResults[[#This Row],[Name]],StandardResults[Entry
Std],"AA")</f>
        <v>0</v>
      </c>
      <c r="AA150">
        <f>COUNTIFS(StandardResults[Name],StandardResults[[#This Row],[Name]],StandardResults[Entry
Std],"AA")</f>
        <v>0</v>
      </c>
    </row>
    <row r="151" spans="1:27" x14ac:dyDescent="0.25">
      <c r="A151">
        <f>TimeVR[[#This Row],[Club]]</f>
        <v>0</v>
      </c>
      <c r="B151" t="str">
        <f>IF(OR(RIGHT(TimeVR[[#This Row],[Event]],3)="M.R", RIGHT(TimeVR[[#This Row],[Event]],3)="F.R"),"Relay","Ind")</f>
        <v>Ind</v>
      </c>
      <c r="C151">
        <f>TimeVR[[#This Row],[gender]]</f>
        <v>0</v>
      </c>
      <c r="D151">
        <f>TimeVR[[#This Row],[Age]]</f>
        <v>0</v>
      </c>
      <c r="E151">
        <f>TimeVR[[#This Row],[name]]</f>
        <v>0</v>
      </c>
      <c r="F151">
        <f>TimeVR[[#This Row],[Event]]</f>
        <v>0</v>
      </c>
      <c r="G151" t="str">
        <f>IF(OR(StandardResults[[#This Row],[Entry]]="-",TimeVR[[#This Row],[validation]]="Validated"),"Y","N")</f>
        <v>N</v>
      </c>
      <c r="H151">
        <f>IF(OR(LEFT(TimeVR[[#This Row],[Times]],8)="00:00.00", LEFT(TimeVR[[#This Row],[Times]],2)="NT"),"-",TimeVR[[#This Row],[Times]])</f>
        <v>0</v>
      </c>
      <c r="I1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 t="str">
        <f>IF(ISBLANK(TimeVR[[#This Row],[Best Time(S)]]),"-",TimeVR[[#This Row],[Best Time(S)]])</f>
        <v>-</v>
      </c>
      <c r="K151" t="str">
        <f>IF(StandardResults[[#This Row],[BT(SC)]]&lt;&gt;"-",IF(StandardResults[[#This Row],[BT(SC)]]&lt;=StandardResults[[#This Row],[AAs]],"AA",IF(StandardResults[[#This Row],[BT(SC)]]&lt;=StandardResults[[#This Row],[As]],"A",IF(StandardResults[[#This Row],[BT(SC)]]&lt;=StandardResults[[#This Row],[Bs]],"B","-"))),"")</f>
        <v/>
      </c>
      <c r="L151" t="str">
        <f>IF(ISBLANK(TimeVR[[#This Row],[Best Time(L)]]),"-",TimeVR[[#This Row],[Best Time(L)]])</f>
        <v>-</v>
      </c>
      <c r="M151" t="str">
        <f>IF(StandardResults[[#This Row],[BT(LC)]]&lt;&gt;"-",IF(StandardResults[[#This Row],[BT(LC)]]&lt;=StandardResults[[#This Row],[AA]],"AA",IF(StandardResults[[#This Row],[BT(LC)]]&lt;=StandardResults[[#This Row],[A]],"A",IF(StandardResults[[#This Row],[BT(LC)]]&lt;=StandardResults[[#This Row],[B]],"B","-"))),"")</f>
        <v/>
      </c>
      <c r="N151" s="14"/>
      <c r="O151" t="str">
        <f>IF(StandardResults[[#This Row],[BT(SC)]]&lt;&gt;"-",IF(StandardResults[[#This Row],[BT(SC)]]&lt;=StandardResults[[#This Row],[Ecs]],"EC","-"),"")</f>
        <v/>
      </c>
      <c r="Q151" t="str">
        <f>IF(StandardResults[[#This Row],[Ind/Rel]]="Ind",LEFT(StandardResults[[#This Row],[Gender]],1)&amp;MIN(MAX(StandardResults[[#This Row],[Age]],11),17)&amp;"-"&amp;StandardResults[[#This Row],[Event]],"")</f>
        <v>011-0</v>
      </c>
      <c r="R151" t="e">
        <f>IF(StandardResults[[#This Row],[Ind/Rel]]="Ind",_xlfn.XLOOKUP(StandardResults[[#This Row],[Code]],Std[Code],Std[AA]),"-")</f>
        <v>#N/A</v>
      </c>
      <c r="S151" t="e">
        <f>IF(StandardResults[[#This Row],[Ind/Rel]]="Ind",_xlfn.XLOOKUP(StandardResults[[#This Row],[Code]],Std[Code],Std[A]),"-")</f>
        <v>#N/A</v>
      </c>
      <c r="T151" t="e">
        <f>IF(StandardResults[[#This Row],[Ind/Rel]]="Ind",_xlfn.XLOOKUP(StandardResults[[#This Row],[Code]],Std[Code],Std[B]),"-")</f>
        <v>#N/A</v>
      </c>
      <c r="U151" t="e">
        <f>IF(StandardResults[[#This Row],[Ind/Rel]]="Ind",_xlfn.XLOOKUP(StandardResults[[#This Row],[Code]],Std[Code],Std[AAs]),"-")</f>
        <v>#N/A</v>
      </c>
      <c r="V151" t="e">
        <f>IF(StandardResults[[#This Row],[Ind/Rel]]="Ind",_xlfn.XLOOKUP(StandardResults[[#This Row],[Code]],Std[Code],Std[As]),"-")</f>
        <v>#N/A</v>
      </c>
      <c r="W151" t="e">
        <f>IF(StandardResults[[#This Row],[Ind/Rel]]="Ind",_xlfn.XLOOKUP(StandardResults[[#This Row],[Code]],Std[Code],Std[Bs]),"-")</f>
        <v>#N/A</v>
      </c>
      <c r="X151" t="e">
        <f>IF(StandardResults[[#This Row],[Ind/Rel]]="Ind",_xlfn.XLOOKUP(StandardResults[[#This Row],[Code]],Std[Code],Std[EC]),"-")</f>
        <v>#N/A</v>
      </c>
      <c r="Y151" t="e">
        <f>IF(StandardResults[[#This Row],[Ind/Rel]]="Ind",_xlfn.XLOOKUP(StandardResults[[#This Row],[Code]],Std[Code],Std[Ecs]),"-")</f>
        <v>#N/A</v>
      </c>
      <c r="Z151">
        <f>COUNTIFS(StandardResults[Name],StandardResults[[#This Row],[Name]],StandardResults[Entry
Std],"B")+COUNTIFS(StandardResults[Name],StandardResults[[#This Row],[Name]],StandardResults[Entry
Std],"A")+COUNTIFS(StandardResults[Name],StandardResults[[#This Row],[Name]],StandardResults[Entry
Std],"AA")</f>
        <v>0</v>
      </c>
      <c r="AA151">
        <f>COUNTIFS(StandardResults[Name],StandardResults[[#This Row],[Name]],StandardResults[Entry
Std],"AA")</f>
        <v>0</v>
      </c>
    </row>
    <row r="152" spans="1:27" x14ac:dyDescent="0.25">
      <c r="A152">
        <f>TimeVR[[#This Row],[Club]]</f>
        <v>0</v>
      </c>
      <c r="B152" t="str">
        <f>IF(OR(RIGHT(TimeVR[[#This Row],[Event]],3)="M.R", RIGHT(TimeVR[[#This Row],[Event]],3)="F.R"),"Relay","Ind")</f>
        <v>Ind</v>
      </c>
      <c r="C152">
        <f>TimeVR[[#This Row],[gender]]</f>
        <v>0</v>
      </c>
      <c r="D152">
        <f>TimeVR[[#This Row],[Age]]</f>
        <v>0</v>
      </c>
      <c r="E152">
        <f>TimeVR[[#This Row],[name]]</f>
        <v>0</v>
      </c>
      <c r="F152">
        <f>TimeVR[[#This Row],[Event]]</f>
        <v>0</v>
      </c>
      <c r="G152" t="str">
        <f>IF(OR(StandardResults[[#This Row],[Entry]]="-",TimeVR[[#This Row],[validation]]="Validated"),"Y","N")</f>
        <v>N</v>
      </c>
      <c r="H152">
        <f>IF(OR(LEFT(TimeVR[[#This Row],[Times]],8)="00:00.00", LEFT(TimeVR[[#This Row],[Times]],2)="NT"),"-",TimeVR[[#This Row],[Times]])</f>
        <v>0</v>
      </c>
      <c r="I1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 t="str">
        <f>IF(ISBLANK(TimeVR[[#This Row],[Best Time(S)]]),"-",TimeVR[[#This Row],[Best Time(S)]])</f>
        <v>-</v>
      </c>
      <c r="K152" t="str">
        <f>IF(StandardResults[[#This Row],[BT(SC)]]&lt;&gt;"-",IF(StandardResults[[#This Row],[BT(SC)]]&lt;=StandardResults[[#This Row],[AAs]],"AA",IF(StandardResults[[#This Row],[BT(SC)]]&lt;=StandardResults[[#This Row],[As]],"A",IF(StandardResults[[#This Row],[BT(SC)]]&lt;=StandardResults[[#This Row],[Bs]],"B","-"))),"")</f>
        <v/>
      </c>
      <c r="L152" t="str">
        <f>IF(ISBLANK(TimeVR[[#This Row],[Best Time(L)]]),"-",TimeVR[[#This Row],[Best Time(L)]])</f>
        <v>-</v>
      </c>
      <c r="M152" t="str">
        <f>IF(StandardResults[[#This Row],[BT(LC)]]&lt;&gt;"-",IF(StandardResults[[#This Row],[BT(LC)]]&lt;=StandardResults[[#This Row],[AA]],"AA",IF(StandardResults[[#This Row],[BT(LC)]]&lt;=StandardResults[[#This Row],[A]],"A",IF(StandardResults[[#This Row],[BT(LC)]]&lt;=StandardResults[[#This Row],[B]],"B","-"))),"")</f>
        <v/>
      </c>
      <c r="N152" s="14"/>
      <c r="O152" t="str">
        <f>IF(StandardResults[[#This Row],[BT(SC)]]&lt;&gt;"-",IF(StandardResults[[#This Row],[BT(SC)]]&lt;=StandardResults[[#This Row],[Ecs]],"EC","-"),"")</f>
        <v/>
      </c>
      <c r="Q152" t="str">
        <f>IF(StandardResults[[#This Row],[Ind/Rel]]="Ind",LEFT(StandardResults[[#This Row],[Gender]],1)&amp;MIN(MAX(StandardResults[[#This Row],[Age]],11),17)&amp;"-"&amp;StandardResults[[#This Row],[Event]],"")</f>
        <v>011-0</v>
      </c>
      <c r="R152" t="e">
        <f>IF(StandardResults[[#This Row],[Ind/Rel]]="Ind",_xlfn.XLOOKUP(StandardResults[[#This Row],[Code]],Std[Code],Std[AA]),"-")</f>
        <v>#N/A</v>
      </c>
      <c r="S152" t="e">
        <f>IF(StandardResults[[#This Row],[Ind/Rel]]="Ind",_xlfn.XLOOKUP(StandardResults[[#This Row],[Code]],Std[Code],Std[A]),"-")</f>
        <v>#N/A</v>
      </c>
      <c r="T152" t="e">
        <f>IF(StandardResults[[#This Row],[Ind/Rel]]="Ind",_xlfn.XLOOKUP(StandardResults[[#This Row],[Code]],Std[Code],Std[B]),"-")</f>
        <v>#N/A</v>
      </c>
      <c r="U152" t="e">
        <f>IF(StandardResults[[#This Row],[Ind/Rel]]="Ind",_xlfn.XLOOKUP(StandardResults[[#This Row],[Code]],Std[Code],Std[AAs]),"-")</f>
        <v>#N/A</v>
      </c>
      <c r="V152" t="e">
        <f>IF(StandardResults[[#This Row],[Ind/Rel]]="Ind",_xlfn.XLOOKUP(StandardResults[[#This Row],[Code]],Std[Code],Std[As]),"-")</f>
        <v>#N/A</v>
      </c>
      <c r="W152" t="e">
        <f>IF(StandardResults[[#This Row],[Ind/Rel]]="Ind",_xlfn.XLOOKUP(StandardResults[[#This Row],[Code]],Std[Code],Std[Bs]),"-")</f>
        <v>#N/A</v>
      </c>
      <c r="X152" t="e">
        <f>IF(StandardResults[[#This Row],[Ind/Rel]]="Ind",_xlfn.XLOOKUP(StandardResults[[#This Row],[Code]],Std[Code],Std[EC]),"-")</f>
        <v>#N/A</v>
      </c>
      <c r="Y152" t="e">
        <f>IF(StandardResults[[#This Row],[Ind/Rel]]="Ind",_xlfn.XLOOKUP(StandardResults[[#This Row],[Code]],Std[Code],Std[Ecs]),"-")</f>
        <v>#N/A</v>
      </c>
      <c r="Z152">
        <f>COUNTIFS(StandardResults[Name],StandardResults[[#This Row],[Name]],StandardResults[Entry
Std],"B")+COUNTIFS(StandardResults[Name],StandardResults[[#This Row],[Name]],StandardResults[Entry
Std],"A")+COUNTIFS(StandardResults[Name],StandardResults[[#This Row],[Name]],StandardResults[Entry
Std],"AA")</f>
        <v>0</v>
      </c>
      <c r="AA152">
        <f>COUNTIFS(StandardResults[Name],StandardResults[[#This Row],[Name]],StandardResults[Entry
Std],"AA")</f>
        <v>0</v>
      </c>
    </row>
    <row r="153" spans="1:27" x14ac:dyDescent="0.25">
      <c r="A153">
        <f>TimeVR[[#This Row],[Club]]</f>
        <v>0</v>
      </c>
      <c r="B153" t="str">
        <f>IF(OR(RIGHT(TimeVR[[#This Row],[Event]],3)="M.R", RIGHT(TimeVR[[#This Row],[Event]],3)="F.R"),"Relay","Ind")</f>
        <v>Ind</v>
      </c>
      <c r="C153">
        <f>TimeVR[[#This Row],[gender]]</f>
        <v>0</v>
      </c>
      <c r="D153">
        <f>TimeVR[[#This Row],[Age]]</f>
        <v>0</v>
      </c>
      <c r="E153">
        <f>TimeVR[[#This Row],[name]]</f>
        <v>0</v>
      </c>
      <c r="F153">
        <f>TimeVR[[#This Row],[Event]]</f>
        <v>0</v>
      </c>
      <c r="G153" t="str">
        <f>IF(OR(StandardResults[[#This Row],[Entry]]="-",TimeVR[[#This Row],[validation]]="Validated"),"Y","N")</f>
        <v>N</v>
      </c>
      <c r="H153">
        <f>IF(OR(LEFT(TimeVR[[#This Row],[Times]],8)="00:00.00", LEFT(TimeVR[[#This Row],[Times]],2)="NT"),"-",TimeVR[[#This Row],[Times]])</f>
        <v>0</v>
      </c>
      <c r="I1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 t="str">
        <f>IF(ISBLANK(TimeVR[[#This Row],[Best Time(S)]]),"-",TimeVR[[#This Row],[Best Time(S)]])</f>
        <v>-</v>
      </c>
      <c r="K153" t="str">
        <f>IF(StandardResults[[#This Row],[BT(SC)]]&lt;&gt;"-",IF(StandardResults[[#This Row],[BT(SC)]]&lt;=StandardResults[[#This Row],[AAs]],"AA",IF(StandardResults[[#This Row],[BT(SC)]]&lt;=StandardResults[[#This Row],[As]],"A",IF(StandardResults[[#This Row],[BT(SC)]]&lt;=StandardResults[[#This Row],[Bs]],"B","-"))),"")</f>
        <v/>
      </c>
      <c r="L153" t="str">
        <f>IF(ISBLANK(TimeVR[[#This Row],[Best Time(L)]]),"-",TimeVR[[#This Row],[Best Time(L)]])</f>
        <v>-</v>
      </c>
      <c r="M153" t="str">
        <f>IF(StandardResults[[#This Row],[BT(LC)]]&lt;&gt;"-",IF(StandardResults[[#This Row],[BT(LC)]]&lt;=StandardResults[[#This Row],[AA]],"AA",IF(StandardResults[[#This Row],[BT(LC)]]&lt;=StandardResults[[#This Row],[A]],"A",IF(StandardResults[[#This Row],[BT(LC)]]&lt;=StandardResults[[#This Row],[B]],"B","-"))),"")</f>
        <v/>
      </c>
      <c r="N153" s="14"/>
      <c r="O153" t="str">
        <f>IF(StandardResults[[#This Row],[BT(SC)]]&lt;&gt;"-",IF(StandardResults[[#This Row],[BT(SC)]]&lt;=StandardResults[[#This Row],[Ecs]],"EC","-"),"")</f>
        <v/>
      </c>
      <c r="Q153" t="str">
        <f>IF(StandardResults[[#This Row],[Ind/Rel]]="Ind",LEFT(StandardResults[[#This Row],[Gender]],1)&amp;MIN(MAX(StandardResults[[#This Row],[Age]],11),17)&amp;"-"&amp;StandardResults[[#This Row],[Event]],"")</f>
        <v>011-0</v>
      </c>
      <c r="R153" t="e">
        <f>IF(StandardResults[[#This Row],[Ind/Rel]]="Ind",_xlfn.XLOOKUP(StandardResults[[#This Row],[Code]],Std[Code],Std[AA]),"-")</f>
        <v>#N/A</v>
      </c>
      <c r="S153" t="e">
        <f>IF(StandardResults[[#This Row],[Ind/Rel]]="Ind",_xlfn.XLOOKUP(StandardResults[[#This Row],[Code]],Std[Code],Std[A]),"-")</f>
        <v>#N/A</v>
      </c>
      <c r="T153" t="e">
        <f>IF(StandardResults[[#This Row],[Ind/Rel]]="Ind",_xlfn.XLOOKUP(StandardResults[[#This Row],[Code]],Std[Code],Std[B]),"-")</f>
        <v>#N/A</v>
      </c>
      <c r="U153" t="e">
        <f>IF(StandardResults[[#This Row],[Ind/Rel]]="Ind",_xlfn.XLOOKUP(StandardResults[[#This Row],[Code]],Std[Code],Std[AAs]),"-")</f>
        <v>#N/A</v>
      </c>
      <c r="V153" t="e">
        <f>IF(StandardResults[[#This Row],[Ind/Rel]]="Ind",_xlfn.XLOOKUP(StandardResults[[#This Row],[Code]],Std[Code],Std[As]),"-")</f>
        <v>#N/A</v>
      </c>
      <c r="W153" t="e">
        <f>IF(StandardResults[[#This Row],[Ind/Rel]]="Ind",_xlfn.XLOOKUP(StandardResults[[#This Row],[Code]],Std[Code],Std[Bs]),"-")</f>
        <v>#N/A</v>
      </c>
      <c r="X153" t="e">
        <f>IF(StandardResults[[#This Row],[Ind/Rel]]="Ind",_xlfn.XLOOKUP(StandardResults[[#This Row],[Code]],Std[Code],Std[EC]),"-")</f>
        <v>#N/A</v>
      </c>
      <c r="Y153" t="e">
        <f>IF(StandardResults[[#This Row],[Ind/Rel]]="Ind",_xlfn.XLOOKUP(StandardResults[[#This Row],[Code]],Std[Code],Std[Ecs]),"-")</f>
        <v>#N/A</v>
      </c>
      <c r="Z153">
        <f>COUNTIFS(StandardResults[Name],StandardResults[[#This Row],[Name]],StandardResults[Entry
Std],"B")+COUNTIFS(StandardResults[Name],StandardResults[[#This Row],[Name]],StandardResults[Entry
Std],"A")+COUNTIFS(StandardResults[Name],StandardResults[[#This Row],[Name]],StandardResults[Entry
Std],"AA")</f>
        <v>0</v>
      </c>
      <c r="AA153">
        <f>COUNTIFS(StandardResults[Name],StandardResults[[#This Row],[Name]],StandardResults[Entry
Std],"AA")</f>
        <v>0</v>
      </c>
    </row>
    <row r="154" spans="1:27" x14ac:dyDescent="0.25">
      <c r="A154">
        <f>TimeVR[[#This Row],[Club]]</f>
        <v>0</v>
      </c>
      <c r="B154" t="str">
        <f>IF(OR(RIGHT(TimeVR[[#This Row],[Event]],3)="M.R", RIGHT(TimeVR[[#This Row],[Event]],3)="F.R"),"Relay","Ind")</f>
        <v>Ind</v>
      </c>
      <c r="C154">
        <f>TimeVR[[#This Row],[gender]]</f>
        <v>0</v>
      </c>
      <c r="D154">
        <f>TimeVR[[#This Row],[Age]]</f>
        <v>0</v>
      </c>
      <c r="E154">
        <f>TimeVR[[#This Row],[name]]</f>
        <v>0</v>
      </c>
      <c r="F154">
        <f>TimeVR[[#This Row],[Event]]</f>
        <v>0</v>
      </c>
      <c r="G154" t="str">
        <f>IF(OR(StandardResults[[#This Row],[Entry]]="-",TimeVR[[#This Row],[validation]]="Validated"),"Y","N")</f>
        <v>N</v>
      </c>
      <c r="H154">
        <f>IF(OR(LEFT(TimeVR[[#This Row],[Times]],8)="00:00.00", LEFT(TimeVR[[#This Row],[Times]],2)="NT"),"-",TimeVR[[#This Row],[Times]])</f>
        <v>0</v>
      </c>
      <c r="I1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 t="str">
        <f>IF(ISBLANK(TimeVR[[#This Row],[Best Time(S)]]),"-",TimeVR[[#This Row],[Best Time(S)]])</f>
        <v>-</v>
      </c>
      <c r="K154" t="str">
        <f>IF(StandardResults[[#This Row],[BT(SC)]]&lt;&gt;"-",IF(StandardResults[[#This Row],[BT(SC)]]&lt;=StandardResults[[#This Row],[AAs]],"AA",IF(StandardResults[[#This Row],[BT(SC)]]&lt;=StandardResults[[#This Row],[As]],"A",IF(StandardResults[[#This Row],[BT(SC)]]&lt;=StandardResults[[#This Row],[Bs]],"B","-"))),"")</f>
        <v/>
      </c>
      <c r="L154" t="str">
        <f>IF(ISBLANK(TimeVR[[#This Row],[Best Time(L)]]),"-",TimeVR[[#This Row],[Best Time(L)]])</f>
        <v>-</v>
      </c>
      <c r="M154" t="str">
        <f>IF(StandardResults[[#This Row],[BT(LC)]]&lt;&gt;"-",IF(StandardResults[[#This Row],[BT(LC)]]&lt;=StandardResults[[#This Row],[AA]],"AA",IF(StandardResults[[#This Row],[BT(LC)]]&lt;=StandardResults[[#This Row],[A]],"A",IF(StandardResults[[#This Row],[BT(LC)]]&lt;=StandardResults[[#This Row],[B]],"B","-"))),"")</f>
        <v/>
      </c>
      <c r="N154" s="14"/>
      <c r="O154" t="str">
        <f>IF(StandardResults[[#This Row],[BT(SC)]]&lt;&gt;"-",IF(StandardResults[[#This Row],[BT(SC)]]&lt;=StandardResults[[#This Row],[Ecs]],"EC","-"),"")</f>
        <v/>
      </c>
      <c r="Q154" t="str">
        <f>IF(StandardResults[[#This Row],[Ind/Rel]]="Ind",LEFT(StandardResults[[#This Row],[Gender]],1)&amp;MIN(MAX(StandardResults[[#This Row],[Age]],11),17)&amp;"-"&amp;StandardResults[[#This Row],[Event]],"")</f>
        <v>011-0</v>
      </c>
      <c r="R154" t="e">
        <f>IF(StandardResults[[#This Row],[Ind/Rel]]="Ind",_xlfn.XLOOKUP(StandardResults[[#This Row],[Code]],Std[Code],Std[AA]),"-")</f>
        <v>#N/A</v>
      </c>
      <c r="S154" t="e">
        <f>IF(StandardResults[[#This Row],[Ind/Rel]]="Ind",_xlfn.XLOOKUP(StandardResults[[#This Row],[Code]],Std[Code],Std[A]),"-")</f>
        <v>#N/A</v>
      </c>
      <c r="T154" t="e">
        <f>IF(StandardResults[[#This Row],[Ind/Rel]]="Ind",_xlfn.XLOOKUP(StandardResults[[#This Row],[Code]],Std[Code],Std[B]),"-")</f>
        <v>#N/A</v>
      </c>
      <c r="U154" t="e">
        <f>IF(StandardResults[[#This Row],[Ind/Rel]]="Ind",_xlfn.XLOOKUP(StandardResults[[#This Row],[Code]],Std[Code],Std[AAs]),"-")</f>
        <v>#N/A</v>
      </c>
      <c r="V154" t="e">
        <f>IF(StandardResults[[#This Row],[Ind/Rel]]="Ind",_xlfn.XLOOKUP(StandardResults[[#This Row],[Code]],Std[Code],Std[As]),"-")</f>
        <v>#N/A</v>
      </c>
      <c r="W154" t="e">
        <f>IF(StandardResults[[#This Row],[Ind/Rel]]="Ind",_xlfn.XLOOKUP(StandardResults[[#This Row],[Code]],Std[Code],Std[Bs]),"-")</f>
        <v>#N/A</v>
      </c>
      <c r="X154" t="e">
        <f>IF(StandardResults[[#This Row],[Ind/Rel]]="Ind",_xlfn.XLOOKUP(StandardResults[[#This Row],[Code]],Std[Code],Std[EC]),"-")</f>
        <v>#N/A</v>
      </c>
      <c r="Y154" t="e">
        <f>IF(StandardResults[[#This Row],[Ind/Rel]]="Ind",_xlfn.XLOOKUP(StandardResults[[#This Row],[Code]],Std[Code],Std[Ecs]),"-")</f>
        <v>#N/A</v>
      </c>
      <c r="Z154">
        <f>COUNTIFS(StandardResults[Name],StandardResults[[#This Row],[Name]],StandardResults[Entry
Std],"B")+COUNTIFS(StandardResults[Name],StandardResults[[#This Row],[Name]],StandardResults[Entry
Std],"A")+COUNTIFS(StandardResults[Name],StandardResults[[#This Row],[Name]],StandardResults[Entry
Std],"AA")</f>
        <v>0</v>
      </c>
      <c r="AA154">
        <f>COUNTIFS(StandardResults[Name],StandardResults[[#This Row],[Name]],StandardResults[Entry
Std],"AA")</f>
        <v>0</v>
      </c>
    </row>
    <row r="155" spans="1:27" x14ac:dyDescent="0.25">
      <c r="A155">
        <f>TimeVR[[#This Row],[Club]]</f>
        <v>0</v>
      </c>
      <c r="B155" t="str">
        <f>IF(OR(RIGHT(TimeVR[[#This Row],[Event]],3)="M.R", RIGHT(TimeVR[[#This Row],[Event]],3)="F.R"),"Relay","Ind")</f>
        <v>Ind</v>
      </c>
      <c r="C155">
        <f>TimeVR[[#This Row],[gender]]</f>
        <v>0</v>
      </c>
      <c r="D155">
        <f>TimeVR[[#This Row],[Age]]</f>
        <v>0</v>
      </c>
      <c r="E155">
        <f>TimeVR[[#This Row],[name]]</f>
        <v>0</v>
      </c>
      <c r="F155">
        <f>TimeVR[[#This Row],[Event]]</f>
        <v>0</v>
      </c>
      <c r="G155" t="str">
        <f>IF(OR(StandardResults[[#This Row],[Entry]]="-",TimeVR[[#This Row],[validation]]="Validated"),"Y","N")</f>
        <v>N</v>
      </c>
      <c r="H155">
        <f>IF(OR(LEFT(TimeVR[[#This Row],[Times]],8)="00:00.00", LEFT(TimeVR[[#This Row],[Times]],2)="NT"),"-",TimeVR[[#This Row],[Times]])</f>
        <v>0</v>
      </c>
      <c r="I1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 t="str">
        <f>IF(ISBLANK(TimeVR[[#This Row],[Best Time(S)]]),"-",TimeVR[[#This Row],[Best Time(S)]])</f>
        <v>-</v>
      </c>
      <c r="K155" t="str">
        <f>IF(StandardResults[[#This Row],[BT(SC)]]&lt;&gt;"-",IF(StandardResults[[#This Row],[BT(SC)]]&lt;=StandardResults[[#This Row],[AAs]],"AA",IF(StandardResults[[#This Row],[BT(SC)]]&lt;=StandardResults[[#This Row],[As]],"A",IF(StandardResults[[#This Row],[BT(SC)]]&lt;=StandardResults[[#This Row],[Bs]],"B","-"))),"")</f>
        <v/>
      </c>
      <c r="L155" t="str">
        <f>IF(ISBLANK(TimeVR[[#This Row],[Best Time(L)]]),"-",TimeVR[[#This Row],[Best Time(L)]])</f>
        <v>-</v>
      </c>
      <c r="M155" t="str">
        <f>IF(StandardResults[[#This Row],[BT(LC)]]&lt;&gt;"-",IF(StandardResults[[#This Row],[BT(LC)]]&lt;=StandardResults[[#This Row],[AA]],"AA",IF(StandardResults[[#This Row],[BT(LC)]]&lt;=StandardResults[[#This Row],[A]],"A",IF(StandardResults[[#This Row],[BT(LC)]]&lt;=StandardResults[[#This Row],[B]],"B","-"))),"")</f>
        <v/>
      </c>
      <c r="N155" s="14"/>
      <c r="O155" t="str">
        <f>IF(StandardResults[[#This Row],[BT(SC)]]&lt;&gt;"-",IF(StandardResults[[#This Row],[BT(SC)]]&lt;=StandardResults[[#This Row],[Ecs]],"EC","-"),"")</f>
        <v/>
      </c>
      <c r="Q155" t="str">
        <f>IF(StandardResults[[#This Row],[Ind/Rel]]="Ind",LEFT(StandardResults[[#This Row],[Gender]],1)&amp;MIN(MAX(StandardResults[[#This Row],[Age]],11),17)&amp;"-"&amp;StandardResults[[#This Row],[Event]],"")</f>
        <v>011-0</v>
      </c>
      <c r="R155" t="e">
        <f>IF(StandardResults[[#This Row],[Ind/Rel]]="Ind",_xlfn.XLOOKUP(StandardResults[[#This Row],[Code]],Std[Code],Std[AA]),"-")</f>
        <v>#N/A</v>
      </c>
      <c r="S155" t="e">
        <f>IF(StandardResults[[#This Row],[Ind/Rel]]="Ind",_xlfn.XLOOKUP(StandardResults[[#This Row],[Code]],Std[Code],Std[A]),"-")</f>
        <v>#N/A</v>
      </c>
      <c r="T155" t="e">
        <f>IF(StandardResults[[#This Row],[Ind/Rel]]="Ind",_xlfn.XLOOKUP(StandardResults[[#This Row],[Code]],Std[Code],Std[B]),"-")</f>
        <v>#N/A</v>
      </c>
      <c r="U155" t="e">
        <f>IF(StandardResults[[#This Row],[Ind/Rel]]="Ind",_xlfn.XLOOKUP(StandardResults[[#This Row],[Code]],Std[Code],Std[AAs]),"-")</f>
        <v>#N/A</v>
      </c>
      <c r="V155" t="e">
        <f>IF(StandardResults[[#This Row],[Ind/Rel]]="Ind",_xlfn.XLOOKUP(StandardResults[[#This Row],[Code]],Std[Code],Std[As]),"-")</f>
        <v>#N/A</v>
      </c>
      <c r="W155" t="e">
        <f>IF(StandardResults[[#This Row],[Ind/Rel]]="Ind",_xlfn.XLOOKUP(StandardResults[[#This Row],[Code]],Std[Code],Std[Bs]),"-")</f>
        <v>#N/A</v>
      </c>
      <c r="X155" t="e">
        <f>IF(StandardResults[[#This Row],[Ind/Rel]]="Ind",_xlfn.XLOOKUP(StandardResults[[#This Row],[Code]],Std[Code],Std[EC]),"-")</f>
        <v>#N/A</v>
      </c>
      <c r="Y155" t="e">
        <f>IF(StandardResults[[#This Row],[Ind/Rel]]="Ind",_xlfn.XLOOKUP(StandardResults[[#This Row],[Code]],Std[Code],Std[Ecs]),"-")</f>
        <v>#N/A</v>
      </c>
      <c r="Z155">
        <f>COUNTIFS(StandardResults[Name],StandardResults[[#This Row],[Name]],StandardResults[Entry
Std],"B")+COUNTIFS(StandardResults[Name],StandardResults[[#This Row],[Name]],StandardResults[Entry
Std],"A")+COUNTIFS(StandardResults[Name],StandardResults[[#This Row],[Name]],StandardResults[Entry
Std],"AA")</f>
        <v>0</v>
      </c>
      <c r="AA155">
        <f>COUNTIFS(StandardResults[Name],StandardResults[[#This Row],[Name]],StandardResults[Entry
Std],"AA")</f>
        <v>0</v>
      </c>
    </row>
    <row r="156" spans="1:27" x14ac:dyDescent="0.25">
      <c r="A156">
        <f>TimeVR[[#This Row],[Club]]</f>
        <v>0</v>
      </c>
      <c r="B156" t="str">
        <f>IF(OR(RIGHT(TimeVR[[#This Row],[Event]],3)="M.R", RIGHT(TimeVR[[#This Row],[Event]],3)="F.R"),"Relay","Ind")</f>
        <v>Ind</v>
      </c>
      <c r="C156">
        <f>TimeVR[[#This Row],[gender]]</f>
        <v>0</v>
      </c>
      <c r="D156">
        <f>TimeVR[[#This Row],[Age]]</f>
        <v>0</v>
      </c>
      <c r="E156">
        <f>TimeVR[[#This Row],[name]]</f>
        <v>0</v>
      </c>
      <c r="F156">
        <f>TimeVR[[#This Row],[Event]]</f>
        <v>0</v>
      </c>
      <c r="G156" t="str">
        <f>IF(OR(StandardResults[[#This Row],[Entry]]="-",TimeVR[[#This Row],[validation]]="Validated"),"Y","N")</f>
        <v>N</v>
      </c>
      <c r="H156">
        <f>IF(OR(LEFT(TimeVR[[#This Row],[Times]],8)="00:00.00", LEFT(TimeVR[[#This Row],[Times]],2)="NT"),"-",TimeVR[[#This Row],[Times]])</f>
        <v>0</v>
      </c>
      <c r="I1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 t="str">
        <f>IF(ISBLANK(TimeVR[[#This Row],[Best Time(S)]]),"-",TimeVR[[#This Row],[Best Time(S)]])</f>
        <v>-</v>
      </c>
      <c r="K156" t="str">
        <f>IF(StandardResults[[#This Row],[BT(SC)]]&lt;&gt;"-",IF(StandardResults[[#This Row],[BT(SC)]]&lt;=StandardResults[[#This Row],[AAs]],"AA",IF(StandardResults[[#This Row],[BT(SC)]]&lt;=StandardResults[[#This Row],[As]],"A",IF(StandardResults[[#This Row],[BT(SC)]]&lt;=StandardResults[[#This Row],[Bs]],"B","-"))),"")</f>
        <v/>
      </c>
      <c r="L156" t="str">
        <f>IF(ISBLANK(TimeVR[[#This Row],[Best Time(L)]]),"-",TimeVR[[#This Row],[Best Time(L)]])</f>
        <v>-</v>
      </c>
      <c r="M156" t="str">
        <f>IF(StandardResults[[#This Row],[BT(LC)]]&lt;&gt;"-",IF(StandardResults[[#This Row],[BT(LC)]]&lt;=StandardResults[[#This Row],[AA]],"AA",IF(StandardResults[[#This Row],[BT(LC)]]&lt;=StandardResults[[#This Row],[A]],"A",IF(StandardResults[[#This Row],[BT(LC)]]&lt;=StandardResults[[#This Row],[B]],"B","-"))),"")</f>
        <v/>
      </c>
      <c r="N156" s="14"/>
      <c r="O156" t="str">
        <f>IF(StandardResults[[#This Row],[BT(SC)]]&lt;&gt;"-",IF(StandardResults[[#This Row],[BT(SC)]]&lt;=StandardResults[[#This Row],[Ecs]],"EC","-"),"")</f>
        <v/>
      </c>
      <c r="Q156" t="str">
        <f>IF(StandardResults[[#This Row],[Ind/Rel]]="Ind",LEFT(StandardResults[[#This Row],[Gender]],1)&amp;MIN(MAX(StandardResults[[#This Row],[Age]],11),17)&amp;"-"&amp;StandardResults[[#This Row],[Event]],"")</f>
        <v>011-0</v>
      </c>
      <c r="R156" t="e">
        <f>IF(StandardResults[[#This Row],[Ind/Rel]]="Ind",_xlfn.XLOOKUP(StandardResults[[#This Row],[Code]],Std[Code],Std[AA]),"-")</f>
        <v>#N/A</v>
      </c>
      <c r="S156" t="e">
        <f>IF(StandardResults[[#This Row],[Ind/Rel]]="Ind",_xlfn.XLOOKUP(StandardResults[[#This Row],[Code]],Std[Code],Std[A]),"-")</f>
        <v>#N/A</v>
      </c>
      <c r="T156" t="e">
        <f>IF(StandardResults[[#This Row],[Ind/Rel]]="Ind",_xlfn.XLOOKUP(StandardResults[[#This Row],[Code]],Std[Code],Std[B]),"-")</f>
        <v>#N/A</v>
      </c>
      <c r="U156" t="e">
        <f>IF(StandardResults[[#This Row],[Ind/Rel]]="Ind",_xlfn.XLOOKUP(StandardResults[[#This Row],[Code]],Std[Code],Std[AAs]),"-")</f>
        <v>#N/A</v>
      </c>
      <c r="V156" t="e">
        <f>IF(StandardResults[[#This Row],[Ind/Rel]]="Ind",_xlfn.XLOOKUP(StandardResults[[#This Row],[Code]],Std[Code],Std[As]),"-")</f>
        <v>#N/A</v>
      </c>
      <c r="W156" t="e">
        <f>IF(StandardResults[[#This Row],[Ind/Rel]]="Ind",_xlfn.XLOOKUP(StandardResults[[#This Row],[Code]],Std[Code],Std[Bs]),"-")</f>
        <v>#N/A</v>
      </c>
      <c r="X156" t="e">
        <f>IF(StandardResults[[#This Row],[Ind/Rel]]="Ind",_xlfn.XLOOKUP(StandardResults[[#This Row],[Code]],Std[Code],Std[EC]),"-")</f>
        <v>#N/A</v>
      </c>
      <c r="Y156" t="e">
        <f>IF(StandardResults[[#This Row],[Ind/Rel]]="Ind",_xlfn.XLOOKUP(StandardResults[[#This Row],[Code]],Std[Code],Std[Ecs]),"-")</f>
        <v>#N/A</v>
      </c>
      <c r="Z156">
        <f>COUNTIFS(StandardResults[Name],StandardResults[[#This Row],[Name]],StandardResults[Entry
Std],"B")+COUNTIFS(StandardResults[Name],StandardResults[[#This Row],[Name]],StandardResults[Entry
Std],"A")+COUNTIFS(StandardResults[Name],StandardResults[[#This Row],[Name]],StandardResults[Entry
Std],"AA")</f>
        <v>0</v>
      </c>
      <c r="AA156">
        <f>COUNTIFS(StandardResults[Name],StandardResults[[#This Row],[Name]],StandardResults[Entry
Std],"AA")</f>
        <v>0</v>
      </c>
    </row>
    <row r="157" spans="1:27" x14ac:dyDescent="0.25">
      <c r="A157">
        <f>TimeVR[[#This Row],[Club]]</f>
        <v>0</v>
      </c>
      <c r="B157" t="str">
        <f>IF(OR(RIGHT(TimeVR[[#This Row],[Event]],3)="M.R", RIGHT(TimeVR[[#This Row],[Event]],3)="F.R"),"Relay","Ind")</f>
        <v>Ind</v>
      </c>
      <c r="C157">
        <f>TimeVR[[#This Row],[gender]]</f>
        <v>0</v>
      </c>
      <c r="D157">
        <f>TimeVR[[#This Row],[Age]]</f>
        <v>0</v>
      </c>
      <c r="E157">
        <f>TimeVR[[#This Row],[name]]</f>
        <v>0</v>
      </c>
      <c r="F157">
        <f>TimeVR[[#This Row],[Event]]</f>
        <v>0</v>
      </c>
      <c r="G157" t="str">
        <f>IF(OR(StandardResults[[#This Row],[Entry]]="-",TimeVR[[#This Row],[validation]]="Validated"),"Y","N")</f>
        <v>N</v>
      </c>
      <c r="H157">
        <f>IF(OR(LEFT(TimeVR[[#This Row],[Times]],8)="00:00.00", LEFT(TimeVR[[#This Row],[Times]],2)="NT"),"-",TimeVR[[#This Row],[Times]])</f>
        <v>0</v>
      </c>
      <c r="I1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 t="str">
        <f>IF(ISBLANK(TimeVR[[#This Row],[Best Time(S)]]),"-",TimeVR[[#This Row],[Best Time(S)]])</f>
        <v>-</v>
      </c>
      <c r="K157" t="str">
        <f>IF(StandardResults[[#This Row],[BT(SC)]]&lt;&gt;"-",IF(StandardResults[[#This Row],[BT(SC)]]&lt;=StandardResults[[#This Row],[AAs]],"AA",IF(StandardResults[[#This Row],[BT(SC)]]&lt;=StandardResults[[#This Row],[As]],"A",IF(StandardResults[[#This Row],[BT(SC)]]&lt;=StandardResults[[#This Row],[Bs]],"B","-"))),"")</f>
        <v/>
      </c>
      <c r="L157" t="str">
        <f>IF(ISBLANK(TimeVR[[#This Row],[Best Time(L)]]),"-",TimeVR[[#This Row],[Best Time(L)]])</f>
        <v>-</v>
      </c>
      <c r="M157" t="str">
        <f>IF(StandardResults[[#This Row],[BT(LC)]]&lt;&gt;"-",IF(StandardResults[[#This Row],[BT(LC)]]&lt;=StandardResults[[#This Row],[AA]],"AA",IF(StandardResults[[#This Row],[BT(LC)]]&lt;=StandardResults[[#This Row],[A]],"A",IF(StandardResults[[#This Row],[BT(LC)]]&lt;=StandardResults[[#This Row],[B]],"B","-"))),"")</f>
        <v/>
      </c>
      <c r="N157" s="14"/>
      <c r="O157" t="str">
        <f>IF(StandardResults[[#This Row],[BT(SC)]]&lt;&gt;"-",IF(StandardResults[[#This Row],[BT(SC)]]&lt;=StandardResults[[#This Row],[Ecs]],"EC","-"),"")</f>
        <v/>
      </c>
      <c r="Q157" t="str">
        <f>IF(StandardResults[[#This Row],[Ind/Rel]]="Ind",LEFT(StandardResults[[#This Row],[Gender]],1)&amp;MIN(MAX(StandardResults[[#This Row],[Age]],11),17)&amp;"-"&amp;StandardResults[[#This Row],[Event]],"")</f>
        <v>011-0</v>
      </c>
      <c r="R157" t="e">
        <f>IF(StandardResults[[#This Row],[Ind/Rel]]="Ind",_xlfn.XLOOKUP(StandardResults[[#This Row],[Code]],Std[Code],Std[AA]),"-")</f>
        <v>#N/A</v>
      </c>
      <c r="S157" t="e">
        <f>IF(StandardResults[[#This Row],[Ind/Rel]]="Ind",_xlfn.XLOOKUP(StandardResults[[#This Row],[Code]],Std[Code],Std[A]),"-")</f>
        <v>#N/A</v>
      </c>
      <c r="T157" t="e">
        <f>IF(StandardResults[[#This Row],[Ind/Rel]]="Ind",_xlfn.XLOOKUP(StandardResults[[#This Row],[Code]],Std[Code],Std[B]),"-")</f>
        <v>#N/A</v>
      </c>
      <c r="U157" t="e">
        <f>IF(StandardResults[[#This Row],[Ind/Rel]]="Ind",_xlfn.XLOOKUP(StandardResults[[#This Row],[Code]],Std[Code],Std[AAs]),"-")</f>
        <v>#N/A</v>
      </c>
      <c r="V157" t="e">
        <f>IF(StandardResults[[#This Row],[Ind/Rel]]="Ind",_xlfn.XLOOKUP(StandardResults[[#This Row],[Code]],Std[Code],Std[As]),"-")</f>
        <v>#N/A</v>
      </c>
      <c r="W157" t="e">
        <f>IF(StandardResults[[#This Row],[Ind/Rel]]="Ind",_xlfn.XLOOKUP(StandardResults[[#This Row],[Code]],Std[Code],Std[Bs]),"-")</f>
        <v>#N/A</v>
      </c>
      <c r="X157" t="e">
        <f>IF(StandardResults[[#This Row],[Ind/Rel]]="Ind",_xlfn.XLOOKUP(StandardResults[[#This Row],[Code]],Std[Code],Std[EC]),"-")</f>
        <v>#N/A</v>
      </c>
      <c r="Y157" t="e">
        <f>IF(StandardResults[[#This Row],[Ind/Rel]]="Ind",_xlfn.XLOOKUP(StandardResults[[#This Row],[Code]],Std[Code],Std[Ecs]),"-")</f>
        <v>#N/A</v>
      </c>
      <c r="Z157">
        <f>COUNTIFS(StandardResults[Name],StandardResults[[#This Row],[Name]],StandardResults[Entry
Std],"B")+COUNTIFS(StandardResults[Name],StandardResults[[#This Row],[Name]],StandardResults[Entry
Std],"A")+COUNTIFS(StandardResults[Name],StandardResults[[#This Row],[Name]],StandardResults[Entry
Std],"AA")</f>
        <v>0</v>
      </c>
      <c r="AA157">
        <f>COUNTIFS(StandardResults[Name],StandardResults[[#This Row],[Name]],StandardResults[Entry
Std],"AA")</f>
        <v>0</v>
      </c>
    </row>
    <row r="158" spans="1:27" x14ac:dyDescent="0.25">
      <c r="A158">
        <f>TimeVR[[#This Row],[Club]]</f>
        <v>0</v>
      </c>
      <c r="B158" t="str">
        <f>IF(OR(RIGHT(TimeVR[[#This Row],[Event]],3)="M.R", RIGHT(TimeVR[[#This Row],[Event]],3)="F.R"),"Relay","Ind")</f>
        <v>Ind</v>
      </c>
      <c r="C158">
        <f>TimeVR[[#This Row],[gender]]</f>
        <v>0</v>
      </c>
      <c r="D158">
        <f>TimeVR[[#This Row],[Age]]</f>
        <v>0</v>
      </c>
      <c r="E158">
        <f>TimeVR[[#This Row],[name]]</f>
        <v>0</v>
      </c>
      <c r="F158">
        <f>TimeVR[[#This Row],[Event]]</f>
        <v>0</v>
      </c>
      <c r="G158" t="str">
        <f>IF(OR(StandardResults[[#This Row],[Entry]]="-",TimeVR[[#This Row],[validation]]="Validated"),"Y","N")</f>
        <v>N</v>
      </c>
      <c r="H158">
        <f>IF(OR(LEFT(TimeVR[[#This Row],[Times]],8)="00:00.00", LEFT(TimeVR[[#This Row],[Times]],2)="NT"),"-",TimeVR[[#This Row],[Times]])</f>
        <v>0</v>
      </c>
      <c r="I1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 t="str">
        <f>IF(ISBLANK(TimeVR[[#This Row],[Best Time(S)]]),"-",TimeVR[[#This Row],[Best Time(S)]])</f>
        <v>-</v>
      </c>
      <c r="K158" t="str">
        <f>IF(StandardResults[[#This Row],[BT(SC)]]&lt;&gt;"-",IF(StandardResults[[#This Row],[BT(SC)]]&lt;=StandardResults[[#This Row],[AAs]],"AA",IF(StandardResults[[#This Row],[BT(SC)]]&lt;=StandardResults[[#This Row],[As]],"A",IF(StandardResults[[#This Row],[BT(SC)]]&lt;=StandardResults[[#This Row],[Bs]],"B","-"))),"")</f>
        <v/>
      </c>
      <c r="L158" t="str">
        <f>IF(ISBLANK(TimeVR[[#This Row],[Best Time(L)]]),"-",TimeVR[[#This Row],[Best Time(L)]])</f>
        <v>-</v>
      </c>
      <c r="M158" t="str">
        <f>IF(StandardResults[[#This Row],[BT(LC)]]&lt;&gt;"-",IF(StandardResults[[#This Row],[BT(LC)]]&lt;=StandardResults[[#This Row],[AA]],"AA",IF(StandardResults[[#This Row],[BT(LC)]]&lt;=StandardResults[[#This Row],[A]],"A",IF(StandardResults[[#This Row],[BT(LC)]]&lt;=StandardResults[[#This Row],[B]],"B","-"))),"")</f>
        <v/>
      </c>
      <c r="N158" s="14"/>
      <c r="O158" t="str">
        <f>IF(StandardResults[[#This Row],[BT(SC)]]&lt;&gt;"-",IF(StandardResults[[#This Row],[BT(SC)]]&lt;=StandardResults[[#This Row],[Ecs]],"EC","-"),"")</f>
        <v/>
      </c>
      <c r="Q158" t="str">
        <f>IF(StandardResults[[#This Row],[Ind/Rel]]="Ind",LEFT(StandardResults[[#This Row],[Gender]],1)&amp;MIN(MAX(StandardResults[[#This Row],[Age]],11),17)&amp;"-"&amp;StandardResults[[#This Row],[Event]],"")</f>
        <v>011-0</v>
      </c>
      <c r="R158" t="e">
        <f>IF(StandardResults[[#This Row],[Ind/Rel]]="Ind",_xlfn.XLOOKUP(StandardResults[[#This Row],[Code]],Std[Code],Std[AA]),"-")</f>
        <v>#N/A</v>
      </c>
      <c r="S158" t="e">
        <f>IF(StandardResults[[#This Row],[Ind/Rel]]="Ind",_xlfn.XLOOKUP(StandardResults[[#This Row],[Code]],Std[Code],Std[A]),"-")</f>
        <v>#N/A</v>
      </c>
      <c r="T158" t="e">
        <f>IF(StandardResults[[#This Row],[Ind/Rel]]="Ind",_xlfn.XLOOKUP(StandardResults[[#This Row],[Code]],Std[Code],Std[B]),"-")</f>
        <v>#N/A</v>
      </c>
      <c r="U158" t="e">
        <f>IF(StandardResults[[#This Row],[Ind/Rel]]="Ind",_xlfn.XLOOKUP(StandardResults[[#This Row],[Code]],Std[Code],Std[AAs]),"-")</f>
        <v>#N/A</v>
      </c>
      <c r="V158" t="e">
        <f>IF(StandardResults[[#This Row],[Ind/Rel]]="Ind",_xlfn.XLOOKUP(StandardResults[[#This Row],[Code]],Std[Code],Std[As]),"-")</f>
        <v>#N/A</v>
      </c>
      <c r="W158" t="e">
        <f>IF(StandardResults[[#This Row],[Ind/Rel]]="Ind",_xlfn.XLOOKUP(StandardResults[[#This Row],[Code]],Std[Code],Std[Bs]),"-")</f>
        <v>#N/A</v>
      </c>
      <c r="X158" t="e">
        <f>IF(StandardResults[[#This Row],[Ind/Rel]]="Ind",_xlfn.XLOOKUP(StandardResults[[#This Row],[Code]],Std[Code],Std[EC]),"-")</f>
        <v>#N/A</v>
      </c>
      <c r="Y158" t="e">
        <f>IF(StandardResults[[#This Row],[Ind/Rel]]="Ind",_xlfn.XLOOKUP(StandardResults[[#This Row],[Code]],Std[Code],Std[Ecs]),"-")</f>
        <v>#N/A</v>
      </c>
      <c r="Z158">
        <f>COUNTIFS(StandardResults[Name],StandardResults[[#This Row],[Name]],StandardResults[Entry
Std],"B")+COUNTIFS(StandardResults[Name],StandardResults[[#This Row],[Name]],StandardResults[Entry
Std],"A")+COUNTIFS(StandardResults[Name],StandardResults[[#This Row],[Name]],StandardResults[Entry
Std],"AA")</f>
        <v>0</v>
      </c>
      <c r="AA158">
        <f>COUNTIFS(StandardResults[Name],StandardResults[[#This Row],[Name]],StandardResults[Entry
Std],"AA")</f>
        <v>0</v>
      </c>
    </row>
    <row r="159" spans="1:27" x14ac:dyDescent="0.25">
      <c r="A159">
        <f>TimeVR[[#This Row],[Club]]</f>
        <v>0</v>
      </c>
      <c r="B159" t="str">
        <f>IF(OR(RIGHT(TimeVR[[#This Row],[Event]],3)="M.R", RIGHT(TimeVR[[#This Row],[Event]],3)="F.R"),"Relay","Ind")</f>
        <v>Ind</v>
      </c>
      <c r="C159">
        <f>TimeVR[[#This Row],[gender]]</f>
        <v>0</v>
      </c>
      <c r="D159">
        <f>TimeVR[[#This Row],[Age]]</f>
        <v>0</v>
      </c>
      <c r="E159">
        <f>TimeVR[[#This Row],[name]]</f>
        <v>0</v>
      </c>
      <c r="F159">
        <f>TimeVR[[#This Row],[Event]]</f>
        <v>0</v>
      </c>
      <c r="G159" t="str">
        <f>IF(OR(StandardResults[[#This Row],[Entry]]="-",TimeVR[[#This Row],[validation]]="Validated"),"Y","N")</f>
        <v>N</v>
      </c>
      <c r="H159">
        <f>IF(OR(LEFT(TimeVR[[#This Row],[Times]],8)="00:00.00", LEFT(TimeVR[[#This Row],[Times]],2)="NT"),"-",TimeVR[[#This Row],[Times]])</f>
        <v>0</v>
      </c>
      <c r="I1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 t="str">
        <f>IF(ISBLANK(TimeVR[[#This Row],[Best Time(S)]]),"-",TimeVR[[#This Row],[Best Time(S)]])</f>
        <v>-</v>
      </c>
      <c r="K159" t="str">
        <f>IF(StandardResults[[#This Row],[BT(SC)]]&lt;&gt;"-",IF(StandardResults[[#This Row],[BT(SC)]]&lt;=StandardResults[[#This Row],[AAs]],"AA",IF(StandardResults[[#This Row],[BT(SC)]]&lt;=StandardResults[[#This Row],[As]],"A",IF(StandardResults[[#This Row],[BT(SC)]]&lt;=StandardResults[[#This Row],[Bs]],"B","-"))),"")</f>
        <v/>
      </c>
      <c r="L159" t="str">
        <f>IF(ISBLANK(TimeVR[[#This Row],[Best Time(L)]]),"-",TimeVR[[#This Row],[Best Time(L)]])</f>
        <v>-</v>
      </c>
      <c r="M159" t="str">
        <f>IF(StandardResults[[#This Row],[BT(LC)]]&lt;&gt;"-",IF(StandardResults[[#This Row],[BT(LC)]]&lt;=StandardResults[[#This Row],[AA]],"AA",IF(StandardResults[[#This Row],[BT(LC)]]&lt;=StandardResults[[#This Row],[A]],"A",IF(StandardResults[[#This Row],[BT(LC)]]&lt;=StandardResults[[#This Row],[B]],"B","-"))),"")</f>
        <v/>
      </c>
      <c r="N159" s="14"/>
      <c r="O159" t="str">
        <f>IF(StandardResults[[#This Row],[BT(SC)]]&lt;&gt;"-",IF(StandardResults[[#This Row],[BT(SC)]]&lt;=StandardResults[[#This Row],[Ecs]],"EC","-"),"")</f>
        <v/>
      </c>
      <c r="Q159" t="str">
        <f>IF(StandardResults[[#This Row],[Ind/Rel]]="Ind",LEFT(StandardResults[[#This Row],[Gender]],1)&amp;MIN(MAX(StandardResults[[#This Row],[Age]],11),17)&amp;"-"&amp;StandardResults[[#This Row],[Event]],"")</f>
        <v>011-0</v>
      </c>
      <c r="R159" t="e">
        <f>IF(StandardResults[[#This Row],[Ind/Rel]]="Ind",_xlfn.XLOOKUP(StandardResults[[#This Row],[Code]],Std[Code],Std[AA]),"-")</f>
        <v>#N/A</v>
      </c>
      <c r="S159" t="e">
        <f>IF(StandardResults[[#This Row],[Ind/Rel]]="Ind",_xlfn.XLOOKUP(StandardResults[[#This Row],[Code]],Std[Code],Std[A]),"-")</f>
        <v>#N/A</v>
      </c>
      <c r="T159" t="e">
        <f>IF(StandardResults[[#This Row],[Ind/Rel]]="Ind",_xlfn.XLOOKUP(StandardResults[[#This Row],[Code]],Std[Code],Std[B]),"-")</f>
        <v>#N/A</v>
      </c>
      <c r="U159" t="e">
        <f>IF(StandardResults[[#This Row],[Ind/Rel]]="Ind",_xlfn.XLOOKUP(StandardResults[[#This Row],[Code]],Std[Code],Std[AAs]),"-")</f>
        <v>#N/A</v>
      </c>
      <c r="V159" t="e">
        <f>IF(StandardResults[[#This Row],[Ind/Rel]]="Ind",_xlfn.XLOOKUP(StandardResults[[#This Row],[Code]],Std[Code],Std[As]),"-")</f>
        <v>#N/A</v>
      </c>
      <c r="W159" t="e">
        <f>IF(StandardResults[[#This Row],[Ind/Rel]]="Ind",_xlfn.XLOOKUP(StandardResults[[#This Row],[Code]],Std[Code],Std[Bs]),"-")</f>
        <v>#N/A</v>
      </c>
      <c r="X159" t="e">
        <f>IF(StandardResults[[#This Row],[Ind/Rel]]="Ind",_xlfn.XLOOKUP(StandardResults[[#This Row],[Code]],Std[Code],Std[EC]),"-")</f>
        <v>#N/A</v>
      </c>
      <c r="Y159" t="e">
        <f>IF(StandardResults[[#This Row],[Ind/Rel]]="Ind",_xlfn.XLOOKUP(StandardResults[[#This Row],[Code]],Std[Code],Std[Ecs]),"-")</f>
        <v>#N/A</v>
      </c>
      <c r="Z159">
        <f>COUNTIFS(StandardResults[Name],StandardResults[[#This Row],[Name]],StandardResults[Entry
Std],"B")+COUNTIFS(StandardResults[Name],StandardResults[[#This Row],[Name]],StandardResults[Entry
Std],"A")+COUNTIFS(StandardResults[Name],StandardResults[[#This Row],[Name]],StandardResults[Entry
Std],"AA")</f>
        <v>0</v>
      </c>
      <c r="AA159">
        <f>COUNTIFS(StandardResults[Name],StandardResults[[#This Row],[Name]],StandardResults[Entry
Std],"AA")</f>
        <v>0</v>
      </c>
    </row>
    <row r="160" spans="1:27" x14ac:dyDescent="0.25">
      <c r="A160">
        <f>TimeVR[[#This Row],[Club]]</f>
        <v>0</v>
      </c>
      <c r="B160" t="str">
        <f>IF(OR(RIGHT(TimeVR[[#This Row],[Event]],3)="M.R", RIGHT(TimeVR[[#This Row],[Event]],3)="F.R"),"Relay","Ind")</f>
        <v>Ind</v>
      </c>
      <c r="C160">
        <f>TimeVR[[#This Row],[gender]]</f>
        <v>0</v>
      </c>
      <c r="D160">
        <f>TimeVR[[#This Row],[Age]]</f>
        <v>0</v>
      </c>
      <c r="E160">
        <f>TimeVR[[#This Row],[name]]</f>
        <v>0</v>
      </c>
      <c r="F160">
        <f>TimeVR[[#This Row],[Event]]</f>
        <v>0</v>
      </c>
      <c r="G160" t="str">
        <f>IF(OR(StandardResults[[#This Row],[Entry]]="-",TimeVR[[#This Row],[validation]]="Validated"),"Y","N")</f>
        <v>N</v>
      </c>
      <c r="H160">
        <f>IF(OR(LEFT(TimeVR[[#This Row],[Times]],8)="00:00.00", LEFT(TimeVR[[#This Row],[Times]],2)="NT"),"-",TimeVR[[#This Row],[Times]])</f>
        <v>0</v>
      </c>
      <c r="I1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 t="str">
        <f>IF(ISBLANK(TimeVR[[#This Row],[Best Time(S)]]),"-",TimeVR[[#This Row],[Best Time(S)]])</f>
        <v>-</v>
      </c>
      <c r="K160" t="str">
        <f>IF(StandardResults[[#This Row],[BT(SC)]]&lt;&gt;"-",IF(StandardResults[[#This Row],[BT(SC)]]&lt;=StandardResults[[#This Row],[AAs]],"AA",IF(StandardResults[[#This Row],[BT(SC)]]&lt;=StandardResults[[#This Row],[As]],"A",IF(StandardResults[[#This Row],[BT(SC)]]&lt;=StandardResults[[#This Row],[Bs]],"B","-"))),"")</f>
        <v/>
      </c>
      <c r="L160" t="str">
        <f>IF(ISBLANK(TimeVR[[#This Row],[Best Time(L)]]),"-",TimeVR[[#This Row],[Best Time(L)]])</f>
        <v>-</v>
      </c>
      <c r="M160" t="str">
        <f>IF(StandardResults[[#This Row],[BT(LC)]]&lt;&gt;"-",IF(StandardResults[[#This Row],[BT(LC)]]&lt;=StandardResults[[#This Row],[AA]],"AA",IF(StandardResults[[#This Row],[BT(LC)]]&lt;=StandardResults[[#This Row],[A]],"A",IF(StandardResults[[#This Row],[BT(LC)]]&lt;=StandardResults[[#This Row],[B]],"B","-"))),"")</f>
        <v/>
      </c>
      <c r="N160" s="14"/>
      <c r="O160" t="str">
        <f>IF(StandardResults[[#This Row],[BT(SC)]]&lt;&gt;"-",IF(StandardResults[[#This Row],[BT(SC)]]&lt;=StandardResults[[#This Row],[Ecs]],"EC","-"),"")</f>
        <v/>
      </c>
      <c r="Q160" t="str">
        <f>IF(StandardResults[[#This Row],[Ind/Rel]]="Ind",LEFT(StandardResults[[#This Row],[Gender]],1)&amp;MIN(MAX(StandardResults[[#This Row],[Age]],11),17)&amp;"-"&amp;StandardResults[[#This Row],[Event]],"")</f>
        <v>011-0</v>
      </c>
      <c r="R160" t="e">
        <f>IF(StandardResults[[#This Row],[Ind/Rel]]="Ind",_xlfn.XLOOKUP(StandardResults[[#This Row],[Code]],Std[Code],Std[AA]),"-")</f>
        <v>#N/A</v>
      </c>
      <c r="S160" t="e">
        <f>IF(StandardResults[[#This Row],[Ind/Rel]]="Ind",_xlfn.XLOOKUP(StandardResults[[#This Row],[Code]],Std[Code],Std[A]),"-")</f>
        <v>#N/A</v>
      </c>
      <c r="T160" t="e">
        <f>IF(StandardResults[[#This Row],[Ind/Rel]]="Ind",_xlfn.XLOOKUP(StandardResults[[#This Row],[Code]],Std[Code],Std[B]),"-")</f>
        <v>#N/A</v>
      </c>
      <c r="U160" t="e">
        <f>IF(StandardResults[[#This Row],[Ind/Rel]]="Ind",_xlfn.XLOOKUP(StandardResults[[#This Row],[Code]],Std[Code],Std[AAs]),"-")</f>
        <v>#N/A</v>
      </c>
      <c r="V160" t="e">
        <f>IF(StandardResults[[#This Row],[Ind/Rel]]="Ind",_xlfn.XLOOKUP(StandardResults[[#This Row],[Code]],Std[Code],Std[As]),"-")</f>
        <v>#N/A</v>
      </c>
      <c r="W160" t="e">
        <f>IF(StandardResults[[#This Row],[Ind/Rel]]="Ind",_xlfn.XLOOKUP(StandardResults[[#This Row],[Code]],Std[Code],Std[Bs]),"-")</f>
        <v>#N/A</v>
      </c>
      <c r="X160" t="e">
        <f>IF(StandardResults[[#This Row],[Ind/Rel]]="Ind",_xlfn.XLOOKUP(StandardResults[[#This Row],[Code]],Std[Code],Std[EC]),"-")</f>
        <v>#N/A</v>
      </c>
      <c r="Y160" t="e">
        <f>IF(StandardResults[[#This Row],[Ind/Rel]]="Ind",_xlfn.XLOOKUP(StandardResults[[#This Row],[Code]],Std[Code],Std[Ecs]),"-")</f>
        <v>#N/A</v>
      </c>
      <c r="Z160">
        <f>COUNTIFS(StandardResults[Name],StandardResults[[#This Row],[Name]],StandardResults[Entry
Std],"B")+COUNTIFS(StandardResults[Name],StandardResults[[#This Row],[Name]],StandardResults[Entry
Std],"A")+COUNTIFS(StandardResults[Name],StandardResults[[#This Row],[Name]],StandardResults[Entry
Std],"AA")</f>
        <v>0</v>
      </c>
      <c r="AA160">
        <f>COUNTIFS(StandardResults[Name],StandardResults[[#This Row],[Name]],StandardResults[Entry
Std],"AA")</f>
        <v>0</v>
      </c>
    </row>
    <row r="161" spans="1:27" x14ac:dyDescent="0.25">
      <c r="A161">
        <f>TimeVR[[#This Row],[Club]]</f>
        <v>0</v>
      </c>
      <c r="B161" t="str">
        <f>IF(OR(RIGHT(TimeVR[[#This Row],[Event]],3)="M.R", RIGHT(TimeVR[[#This Row],[Event]],3)="F.R"),"Relay","Ind")</f>
        <v>Ind</v>
      </c>
      <c r="C161">
        <f>TimeVR[[#This Row],[gender]]</f>
        <v>0</v>
      </c>
      <c r="D161">
        <f>TimeVR[[#This Row],[Age]]</f>
        <v>0</v>
      </c>
      <c r="E161">
        <f>TimeVR[[#This Row],[name]]</f>
        <v>0</v>
      </c>
      <c r="F161">
        <f>TimeVR[[#This Row],[Event]]</f>
        <v>0</v>
      </c>
      <c r="G161" t="str">
        <f>IF(OR(StandardResults[[#This Row],[Entry]]="-",TimeVR[[#This Row],[validation]]="Validated"),"Y","N")</f>
        <v>N</v>
      </c>
      <c r="H161">
        <f>IF(OR(LEFT(TimeVR[[#This Row],[Times]],8)="00:00.00", LEFT(TimeVR[[#This Row],[Times]],2)="NT"),"-",TimeVR[[#This Row],[Times]])</f>
        <v>0</v>
      </c>
      <c r="I1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 t="str">
        <f>IF(ISBLANK(TimeVR[[#This Row],[Best Time(S)]]),"-",TimeVR[[#This Row],[Best Time(S)]])</f>
        <v>-</v>
      </c>
      <c r="K161" t="str">
        <f>IF(StandardResults[[#This Row],[BT(SC)]]&lt;&gt;"-",IF(StandardResults[[#This Row],[BT(SC)]]&lt;=StandardResults[[#This Row],[AAs]],"AA",IF(StandardResults[[#This Row],[BT(SC)]]&lt;=StandardResults[[#This Row],[As]],"A",IF(StandardResults[[#This Row],[BT(SC)]]&lt;=StandardResults[[#This Row],[Bs]],"B","-"))),"")</f>
        <v/>
      </c>
      <c r="L161" t="str">
        <f>IF(ISBLANK(TimeVR[[#This Row],[Best Time(L)]]),"-",TimeVR[[#This Row],[Best Time(L)]])</f>
        <v>-</v>
      </c>
      <c r="M161" t="str">
        <f>IF(StandardResults[[#This Row],[BT(LC)]]&lt;&gt;"-",IF(StandardResults[[#This Row],[BT(LC)]]&lt;=StandardResults[[#This Row],[AA]],"AA",IF(StandardResults[[#This Row],[BT(LC)]]&lt;=StandardResults[[#This Row],[A]],"A",IF(StandardResults[[#This Row],[BT(LC)]]&lt;=StandardResults[[#This Row],[B]],"B","-"))),"")</f>
        <v/>
      </c>
      <c r="N161" s="14"/>
      <c r="O161" t="str">
        <f>IF(StandardResults[[#This Row],[BT(SC)]]&lt;&gt;"-",IF(StandardResults[[#This Row],[BT(SC)]]&lt;=StandardResults[[#This Row],[Ecs]],"EC","-"),"")</f>
        <v/>
      </c>
      <c r="Q161" t="str">
        <f>IF(StandardResults[[#This Row],[Ind/Rel]]="Ind",LEFT(StandardResults[[#This Row],[Gender]],1)&amp;MIN(MAX(StandardResults[[#This Row],[Age]],11),17)&amp;"-"&amp;StandardResults[[#This Row],[Event]],"")</f>
        <v>011-0</v>
      </c>
      <c r="R161" t="e">
        <f>IF(StandardResults[[#This Row],[Ind/Rel]]="Ind",_xlfn.XLOOKUP(StandardResults[[#This Row],[Code]],Std[Code],Std[AA]),"-")</f>
        <v>#N/A</v>
      </c>
      <c r="S161" t="e">
        <f>IF(StandardResults[[#This Row],[Ind/Rel]]="Ind",_xlfn.XLOOKUP(StandardResults[[#This Row],[Code]],Std[Code],Std[A]),"-")</f>
        <v>#N/A</v>
      </c>
      <c r="T161" t="e">
        <f>IF(StandardResults[[#This Row],[Ind/Rel]]="Ind",_xlfn.XLOOKUP(StandardResults[[#This Row],[Code]],Std[Code],Std[B]),"-")</f>
        <v>#N/A</v>
      </c>
      <c r="U161" t="e">
        <f>IF(StandardResults[[#This Row],[Ind/Rel]]="Ind",_xlfn.XLOOKUP(StandardResults[[#This Row],[Code]],Std[Code],Std[AAs]),"-")</f>
        <v>#N/A</v>
      </c>
      <c r="V161" t="e">
        <f>IF(StandardResults[[#This Row],[Ind/Rel]]="Ind",_xlfn.XLOOKUP(StandardResults[[#This Row],[Code]],Std[Code],Std[As]),"-")</f>
        <v>#N/A</v>
      </c>
      <c r="W161" t="e">
        <f>IF(StandardResults[[#This Row],[Ind/Rel]]="Ind",_xlfn.XLOOKUP(StandardResults[[#This Row],[Code]],Std[Code],Std[Bs]),"-")</f>
        <v>#N/A</v>
      </c>
      <c r="X161" t="e">
        <f>IF(StandardResults[[#This Row],[Ind/Rel]]="Ind",_xlfn.XLOOKUP(StandardResults[[#This Row],[Code]],Std[Code],Std[EC]),"-")</f>
        <v>#N/A</v>
      </c>
      <c r="Y161" t="e">
        <f>IF(StandardResults[[#This Row],[Ind/Rel]]="Ind",_xlfn.XLOOKUP(StandardResults[[#This Row],[Code]],Std[Code],Std[Ecs]),"-")</f>
        <v>#N/A</v>
      </c>
      <c r="Z161">
        <f>COUNTIFS(StandardResults[Name],StandardResults[[#This Row],[Name]],StandardResults[Entry
Std],"B")+COUNTIFS(StandardResults[Name],StandardResults[[#This Row],[Name]],StandardResults[Entry
Std],"A")+COUNTIFS(StandardResults[Name],StandardResults[[#This Row],[Name]],StandardResults[Entry
Std],"AA")</f>
        <v>0</v>
      </c>
      <c r="AA161">
        <f>COUNTIFS(StandardResults[Name],StandardResults[[#This Row],[Name]],StandardResults[Entry
Std],"AA")</f>
        <v>0</v>
      </c>
    </row>
    <row r="162" spans="1:27" x14ac:dyDescent="0.25">
      <c r="A162">
        <f>TimeVR[[#This Row],[Club]]</f>
        <v>0</v>
      </c>
      <c r="B162" t="str">
        <f>IF(OR(RIGHT(TimeVR[[#This Row],[Event]],3)="M.R", RIGHT(TimeVR[[#This Row],[Event]],3)="F.R"),"Relay","Ind")</f>
        <v>Ind</v>
      </c>
      <c r="C162">
        <f>TimeVR[[#This Row],[gender]]</f>
        <v>0</v>
      </c>
      <c r="D162">
        <f>TimeVR[[#This Row],[Age]]</f>
        <v>0</v>
      </c>
      <c r="E162">
        <f>TimeVR[[#This Row],[name]]</f>
        <v>0</v>
      </c>
      <c r="F162">
        <f>TimeVR[[#This Row],[Event]]</f>
        <v>0</v>
      </c>
      <c r="G162" t="str">
        <f>IF(OR(StandardResults[[#This Row],[Entry]]="-",TimeVR[[#This Row],[validation]]="Validated"),"Y","N")</f>
        <v>N</v>
      </c>
      <c r="H162">
        <f>IF(OR(LEFT(TimeVR[[#This Row],[Times]],8)="00:00.00", LEFT(TimeVR[[#This Row],[Times]],2)="NT"),"-",TimeVR[[#This Row],[Times]])</f>
        <v>0</v>
      </c>
      <c r="I1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 t="str">
        <f>IF(ISBLANK(TimeVR[[#This Row],[Best Time(S)]]),"-",TimeVR[[#This Row],[Best Time(S)]])</f>
        <v>-</v>
      </c>
      <c r="K162" t="str">
        <f>IF(StandardResults[[#This Row],[BT(SC)]]&lt;&gt;"-",IF(StandardResults[[#This Row],[BT(SC)]]&lt;=StandardResults[[#This Row],[AAs]],"AA",IF(StandardResults[[#This Row],[BT(SC)]]&lt;=StandardResults[[#This Row],[As]],"A",IF(StandardResults[[#This Row],[BT(SC)]]&lt;=StandardResults[[#This Row],[Bs]],"B","-"))),"")</f>
        <v/>
      </c>
      <c r="L162" t="str">
        <f>IF(ISBLANK(TimeVR[[#This Row],[Best Time(L)]]),"-",TimeVR[[#This Row],[Best Time(L)]])</f>
        <v>-</v>
      </c>
      <c r="M162" t="str">
        <f>IF(StandardResults[[#This Row],[BT(LC)]]&lt;&gt;"-",IF(StandardResults[[#This Row],[BT(LC)]]&lt;=StandardResults[[#This Row],[AA]],"AA",IF(StandardResults[[#This Row],[BT(LC)]]&lt;=StandardResults[[#This Row],[A]],"A",IF(StandardResults[[#This Row],[BT(LC)]]&lt;=StandardResults[[#This Row],[B]],"B","-"))),"")</f>
        <v/>
      </c>
      <c r="N162" s="14"/>
      <c r="O162" t="str">
        <f>IF(StandardResults[[#This Row],[BT(SC)]]&lt;&gt;"-",IF(StandardResults[[#This Row],[BT(SC)]]&lt;=StandardResults[[#This Row],[Ecs]],"EC","-"),"")</f>
        <v/>
      </c>
      <c r="Q162" t="str">
        <f>IF(StandardResults[[#This Row],[Ind/Rel]]="Ind",LEFT(StandardResults[[#This Row],[Gender]],1)&amp;MIN(MAX(StandardResults[[#This Row],[Age]],11),17)&amp;"-"&amp;StandardResults[[#This Row],[Event]],"")</f>
        <v>011-0</v>
      </c>
      <c r="R162" t="e">
        <f>IF(StandardResults[[#This Row],[Ind/Rel]]="Ind",_xlfn.XLOOKUP(StandardResults[[#This Row],[Code]],Std[Code],Std[AA]),"-")</f>
        <v>#N/A</v>
      </c>
      <c r="S162" t="e">
        <f>IF(StandardResults[[#This Row],[Ind/Rel]]="Ind",_xlfn.XLOOKUP(StandardResults[[#This Row],[Code]],Std[Code],Std[A]),"-")</f>
        <v>#N/A</v>
      </c>
      <c r="T162" t="e">
        <f>IF(StandardResults[[#This Row],[Ind/Rel]]="Ind",_xlfn.XLOOKUP(StandardResults[[#This Row],[Code]],Std[Code],Std[B]),"-")</f>
        <v>#N/A</v>
      </c>
      <c r="U162" t="e">
        <f>IF(StandardResults[[#This Row],[Ind/Rel]]="Ind",_xlfn.XLOOKUP(StandardResults[[#This Row],[Code]],Std[Code],Std[AAs]),"-")</f>
        <v>#N/A</v>
      </c>
      <c r="V162" t="e">
        <f>IF(StandardResults[[#This Row],[Ind/Rel]]="Ind",_xlfn.XLOOKUP(StandardResults[[#This Row],[Code]],Std[Code],Std[As]),"-")</f>
        <v>#N/A</v>
      </c>
      <c r="W162" t="e">
        <f>IF(StandardResults[[#This Row],[Ind/Rel]]="Ind",_xlfn.XLOOKUP(StandardResults[[#This Row],[Code]],Std[Code],Std[Bs]),"-")</f>
        <v>#N/A</v>
      </c>
      <c r="X162" t="e">
        <f>IF(StandardResults[[#This Row],[Ind/Rel]]="Ind",_xlfn.XLOOKUP(StandardResults[[#This Row],[Code]],Std[Code],Std[EC]),"-")</f>
        <v>#N/A</v>
      </c>
      <c r="Y162" t="e">
        <f>IF(StandardResults[[#This Row],[Ind/Rel]]="Ind",_xlfn.XLOOKUP(StandardResults[[#This Row],[Code]],Std[Code],Std[Ecs]),"-")</f>
        <v>#N/A</v>
      </c>
      <c r="Z162">
        <f>COUNTIFS(StandardResults[Name],StandardResults[[#This Row],[Name]],StandardResults[Entry
Std],"B")+COUNTIFS(StandardResults[Name],StandardResults[[#This Row],[Name]],StandardResults[Entry
Std],"A")+COUNTIFS(StandardResults[Name],StandardResults[[#This Row],[Name]],StandardResults[Entry
Std],"AA")</f>
        <v>0</v>
      </c>
      <c r="AA162">
        <f>COUNTIFS(StandardResults[Name],StandardResults[[#This Row],[Name]],StandardResults[Entry
Std],"AA")</f>
        <v>0</v>
      </c>
    </row>
    <row r="163" spans="1:27" x14ac:dyDescent="0.25">
      <c r="A163">
        <f>TimeVR[[#This Row],[Club]]</f>
        <v>0</v>
      </c>
      <c r="B163" t="str">
        <f>IF(OR(RIGHT(TimeVR[[#This Row],[Event]],3)="M.R", RIGHT(TimeVR[[#This Row],[Event]],3)="F.R"),"Relay","Ind")</f>
        <v>Ind</v>
      </c>
      <c r="C163">
        <f>TimeVR[[#This Row],[gender]]</f>
        <v>0</v>
      </c>
      <c r="D163">
        <f>TimeVR[[#This Row],[Age]]</f>
        <v>0</v>
      </c>
      <c r="E163">
        <f>TimeVR[[#This Row],[name]]</f>
        <v>0</v>
      </c>
      <c r="F163">
        <f>TimeVR[[#This Row],[Event]]</f>
        <v>0</v>
      </c>
      <c r="G163" t="str">
        <f>IF(OR(StandardResults[[#This Row],[Entry]]="-",TimeVR[[#This Row],[validation]]="Validated"),"Y","N")</f>
        <v>N</v>
      </c>
      <c r="H163">
        <f>IF(OR(LEFT(TimeVR[[#This Row],[Times]],8)="00:00.00", LEFT(TimeVR[[#This Row],[Times]],2)="NT"),"-",TimeVR[[#This Row],[Times]])</f>
        <v>0</v>
      </c>
      <c r="I1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 t="str">
        <f>IF(ISBLANK(TimeVR[[#This Row],[Best Time(S)]]),"-",TimeVR[[#This Row],[Best Time(S)]])</f>
        <v>-</v>
      </c>
      <c r="K163" t="str">
        <f>IF(StandardResults[[#This Row],[BT(SC)]]&lt;&gt;"-",IF(StandardResults[[#This Row],[BT(SC)]]&lt;=StandardResults[[#This Row],[AAs]],"AA",IF(StandardResults[[#This Row],[BT(SC)]]&lt;=StandardResults[[#This Row],[As]],"A",IF(StandardResults[[#This Row],[BT(SC)]]&lt;=StandardResults[[#This Row],[Bs]],"B","-"))),"")</f>
        <v/>
      </c>
      <c r="L163" t="str">
        <f>IF(ISBLANK(TimeVR[[#This Row],[Best Time(L)]]),"-",TimeVR[[#This Row],[Best Time(L)]])</f>
        <v>-</v>
      </c>
      <c r="M163" t="str">
        <f>IF(StandardResults[[#This Row],[BT(LC)]]&lt;&gt;"-",IF(StandardResults[[#This Row],[BT(LC)]]&lt;=StandardResults[[#This Row],[AA]],"AA",IF(StandardResults[[#This Row],[BT(LC)]]&lt;=StandardResults[[#This Row],[A]],"A",IF(StandardResults[[#This Row],[BT(LC)]]&lt;=StandardResults[[#This Row],[B]],"B","-"))),"")</f>
        <v/>
      </c>
      <c r="N163" s="14"/>
      <c r="O163" t="str">
        <f>IF(StandardResults[[#This Row],[BT(SC)]]&lt;&gt;"-",IF(StandardResults[[#This Row],[BT(SC)]]&lt;=StandardResults[[#This Row],[Ecs]],"EC","-"),"")</f>
        <v/>
      </c>
      <c r="Q163" t="str">
        <f>IF(StandardResults[[#This Row],[Ind/Rel]]="Ind",LEFT(StandardResults[[#This Row],[Gender]],1)&amp;MIN(MAX(StandardResults[[#This Row],[Age]],11),17)&amp;"-"&amp;StandardResults[[#This Row],[Event]],"")</f>
        <v>011-0</v>
      </c>
      <c r="R163" t="e">
        <f>IF(StandardResults[[#This Row],[Ind/Rel]]="Ind",_xlfn.XLOOKUP(StandardResults[[#This Row],[Code]],Std[Code],Std[AA]),"-")</f>
        <v>#N/A</v>
      </c>
      <c r="S163" t="e">
        <f>IF(StandardResults[[#This Row],[Ind/Rel]]="Ind",_xlfn.XLOOKUP(StandardResults[[#This Row],[Code]],Std[Code],Std[A]),"-")</f>
        <v>#N/A</v>
      </c>
      <c r="T163" t="e">
        <f>IF(StandardResults[[#This Row],[Ind/Rel]]="Ind",_xlfn.XLOOKUP(StandardResults[[#This Row],[Code]],Std[Code],Std[B]),"-")</f>
        <v>#N/A</v>
      </c>
      <c r="U163" t="e">
        <f>IF(StandardResults[[#This Row],[Ind/Rel]]="Ind",_xlfn.XLOOKUP(StandardResults[[#This Row],[Code]],Std[Code],Std[AAs]),"-")</f>
        <v>#N/A</v>
      </c>
      <c r="V163" t="e">
        <f>IF(StandardResults[[#This Row],[Ind/Rel]]="Ind",_xlfn.XLOOKUP(StandardResults[[#This Row],[Code]],Std[Code],Std[As]),"-")</f>
        <v>#N/A</v>
      </c>
      <c r="W163" t="e">
        <f>IF(StandardResults[[#This Row],[Ind/Rel]]="Ind",_xlfn.XLOOKUP(StandardResults[[#This Row],[Code]],Std[Code],Std[Bs]),"-")</f>
        <v>#N/A</v>
      </c>
      <c r="X163" t="e">
        <f>IF(StandardResults[[#This Row],[Ind/Rel]]="Ind",_xlfn.XLOOKUP(StandardResults[[#This Row],[Code]],Std[Code],Std[EC]),"-")</f>
        <v>#N/A</v>
      </c>
      <c r="Y163" t="e">
        <f>IF(StandardResults[[#This Row],[Ind/Rel]]="Ind",_xlfn.XLOOKUP(StandardResults[[#This Row],[Code]],Std[Code],Std[Ecs]),"-")</f>
        <v>#N/A</v>
      </c>
      <c r="Z163">
        <f>COUNTIFS(StandardResults[Name],StandardResults[[#This Row],[Name]],StandardResults[Entry
Std],"B")+COUNTIFS(StandardResults[Name],StandardResults[[#This Row],[Name]],StandardResults[Entry
Std],"A")+COUNTIFS(StandardResults[Name],StandardResults[[#This Row],[Name]],StandardResults[Entry
Std],"AA")</f>
        <v>0</v>
      </c>
      <c r="AA163">
        <f>COUNTIFS(StandardResults[Name],StandardResults[[#This Row],[Name]],StandardResults[Entry
Std],"AA")</f>
        <v>0</v>
      </c>
    </row>
    <row r="164" spans="1:27" x14ac:dyDescent="0.25">
      <c r="A164">
        <f>TimeVR[[#This Row],[Club]]</f>
        <v>0</v>
      </c>
      <c r="B164" t="str">
        <f>IF(OR(RIGHT(TimeVR[[#This Row],[Event]],3)="M.R", RIGHT(TimeVR[[#This Row],[Event]],3)="F.R"),"Relay","Ind")</f>
        <v>Ind</v>
      </c>
      <c r="C164">
        <f>TimeVR[[#This Row],[gender]]</f>
        <v>0</v>
      </c>
      <c r="D164">
        <f>TimeVR[[#This Row],[Age]]</f>
        <v>0</v>
      </c>
      <c r="E164">
        <f>TimeVR[[#This Row],[name]]</f>
        <v>0</v>
      </c>
      <c r="F164">
        <f>TimeVR[[#This Row],[Event]]</f>
        <v>0</v>
      </c>
      <c r="G164" t="str">
        <f>IF(OR(StandardResults[[#This Row],[Entry]]="-",TimeVR[[#This Row],[validation]]="Validated"),"Y","N")</f>
        <v>N</v>
      </c>
      <c r="H164">
        <f>IF(OR(LEFT(TimeVR[[#This Row],[Times]],8)="00:00.00", LEFT(TimeVR[[#This Row],[Times]],2)="NT"),"-",TimeVR[[#This Row],[Times]])</f>
        <v>0</v>
      </c>
      <c r="I1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 t="str">
        <f>IF(ISBLANK(TimeVR[[#This Row],[Best Time(S)]]),"-",TimeVR[[#This Row],[Best Time(S)]])</f>
        <v>-</v>
      </c>
      <c r="K164" t="str">
        <f>IF(StandardResults[[#This Row],[BT(SC)]]&lt;&gt;"-",IF(StandardResults[[#This Row],[BT(SC)]]&lt;=StandardResults[[#This Row],[AAs]],"AA",IF(StandardResults[[#This Row],[BT(SC)]]&lt;=StandardResults[[#This Row],[As]],"A",IF(StandardResults[[#This Row],[BT(SC)]]&lt;=StandardResults[[#This Row],[Bs]],"B","-"))),"")</f>
        <v/>
      </c>
      <c r="L164" t="str">
        <f>IF(ISBLANK(TimeVR[[#This Row],[Best Time(L)]]),"-",TimeVR[[#This Row],[Best Time(L)]])</f>
        <v>-</v>
      </c>
      <c r="M164" t="str">
        <f>IF(StandardResults[[#This Row],[BT(LC)]]&lt;&gt;"-",IF(StandardResults[[#This Row],[BT(LC)]]&lt;=StandardResults[[#This Row],[AA]],"AA",IF(StandardResults[[#This Row],[BT(LC)]]&lt;=StandardResults[[#This Row],[A]],"A",IF(StandardResults[[#This Row],[BT(LC)]]&lt;=StandardResults[[#This Row],[B]],"B","-"))),"")</f>
        <v/>
      </c>
      <c r="N164" s="14"/>
      <c r="O164" t="str">
        <f>IF(StandardResults[[#This Row],[BT(SC)]]&lt;&gt;"-",IF(StandardResults[[#This Row],[BT(SC)]]&lt;=StandardResults[[#This Row],[Ecs]],"EC","-"),"")</f>
        <v/>
      </c>
      <c r="Q164" t="str">
        <f>IF(StandardResults[[#This Row],[Ind/Rel]]="Ind",LEFT(StandardResults[[#This Row],[Gender]],1)&amp;MIN(MAX(StandardResults[[#This Row],[Age]],11),17)&amp;"-"&amp;StandardResults[[#This Row],[Event]],"")</f>
        <v>011-0</v>
      </c>
      <c r="R164" t="e">
        <f>IF(StandardResults[[#This Row],[Ind/Rel]]="Ind",_xlfn.XLOOKUP(StandardResults[[#This Row],[Code]],Std[Code],Std[AA]),"-")</f>
        <v>#N/A</v>
      </c>
      <c r="S164" t="e">
        <f>IF(StandardResults[[#This Row],[Ind/Rel]]="Ind",_xlfn.XLOOKUP(StandardResults[[#This Row],[Code]],Std[Code],Std[A]),"-")</f>
        <v>#N/A</v>
      </c>
      <c r="T164" t="e">
        <f>IF(StandardResults[[#This Row],[Ind/Rel]]="Ind",_xlfn.XLOOKUP(StandardResults[[#This Row],[Code]],Std[Code],Std[B]),"-")</f>
        <v>#N/A</v>
      </c>
      <c r="U164" t="e">
        <f>IF(StandardResults[[#This Row],[Ind/Rel]]="Ind",_xlfn.XLOOKUP(StandardResults[[#This Row],[Code]],Std[Code],Std[AAs]),"-")</f>
        <v>#N/A</v>
      </c>
      <c r="V164" t="e">
        <f>IF(StandardResults[[#This Row],[Ind/Rel]]="Ind",_xlfn.XLOOKUP(StandardResults[[#This Row],[Code]],Std[Code],Std[As]),"-")</f>
        <v>#N/A</v>
      </c>
      <c r="W164" t="e">
        <f>IF(StandardResults[[#This Row],[Ind/Rel]]="Ind",_xlfn.XLOOKUP(StandardResults[[#This Row],[Code]],Std[Code],Std[Bs]),"-")</f>
        <v>#N/A</v>
      </c>
      <c r="X164" t="e">
        <f>IF(StandardResults[[#This Row],[Ind/Rel]]="Ind",_xlfn.XLOOKUP(StandardResults[[#This Row],[Code]],Std[Code],Std[EC]),"-")</f>
        <v>#N/A</v>
      </c>
      <c r="Y164" t="e">
        <f>IF(StandardResults[[#This Row],[Ind/Rel]]="Ind",_xlfn.XLOOKUP(StandardResults[[#This Row],[Code]],Std[Code],Std[Ecs]),"-")</f>
        <v>#N/A</v>
      </c>
      <c r="Z164">
        <f>COUNTIFS(StandardResults[Name],StandardResults[[#This Row],[Name]],StandardResults[Entry
Std],"B")+COUNTIFS(StandardResults[Name],StandardResults[[#This Row],[Name]],StandardResults[Entry
Std],"A")+COUNTIFS(StandardResults[Name],StandardResults[[#This Row],[Name]],StandardResults[Entry
Std],"AA")</f>
        <v>0</v>
      </c>
      <c r="AA164">
        <f>COUNTIFS(StandardResults[Name],StandardResults[[#This Row],[Name]],StandardResults[Entry
Std],"AA")</f>
        <v>0</v>
      </c>
    </row>
    <row r="165" spans="1:27" x14ac:dyDescent="0.25">
      <c r="A165">
        <f>TimeVR[[#This Row],[Club]]</f>
        <v>0</v>
      </c>
      <c r="B165" t="str">
        <f>IF(OR(RIGHT(TimeVR[[#This Row],[Event]],3)="M.R", RIGHT(TimeVR[[#This Row],[Event]],3)="F.R"),"Relay","Ind")</f>
        <v>Ind</v>
      </c>
      <c r="C165">
        <f>TimeVR[[#This Row],[gender]]</f>
        <v>0</v>
      </c>
      <c r="D165">
        <f>TimeVR[[#This Row],[Age]]</f>
        <v>0</v>
      </c>
      <c r="E165">
        <f>TimeVR[[#This Row],[name]]</f>
        <v>0</v>
      </c>
      <c r="F165">
        <f>TimeVR[[#This Row],[Event]]</f>
        <v>0</v>
      </c>
      <c r="G165" t="str">
        <f>IF(OR(StandardResults[[#This Row],[Entry]]="-",TimeVR[[#This Row],[validation]]="Validated"),"Y","N")</f>
        <v>N</v>
      </c>
      <c r="H165">
        <f>IF(OR(LEFT(TimeVR[[#This Row],[Times]],8)="00:00.00", LEFT(TimeVR[[#This Row],[Times]],2)="NT"),"-",TimeVR[[#This Row],[Times]])</f>
        <v>0</v>
      </c>
      <c r="I1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 t="str">
        <f>IF(ISBLANK(TimeVR[[#This Row],[Best Time(S)]]),"-",TimeVR[[#This Row],[Best Time(S)]])</f>
        <v>-</v>
      </c>
      <c r="K165" t="str">
        <f>IF(StandardResults[[#This Row],[BT(SC)]]&lt;&gt;"-",IF(StandardResults[[#This Row],[BT(SC)]]&lt;=StandardResults[[#This Row],[AAs]],"AA",IF(StandardResults[[#This Row],[BT(SC)]]&lt;=StandardResults[[#This Row],[As]],"A",IF(StandardResults[[#This Row],[BT(SC)]]&lt;=StandardResults[[#This Row],[Bs]],"B","-"))),"")</f>
        <v/>
      </c>
      <c r="L165" t="str">
        <f>IF(ISBLANK(TimeVR[[#This Row],[Best Time(L)]]),"-",TimeVR[[#This Row],[Best Time(L)]])</f>
        <v>-</v>
      </c>
      <c r="M165" t="str">
        <f>IF(StandardResults[[#This Row],[BT(LC)]]&lt;&gt;"-",IF(StandardResults[[#This Row],[BT(LC)]]&lt;=StandardResults[[#This Row],[AA]],"AA",IF(StandardResults[[#This Row],[BT(LC)]]&lt;=StandardResults[[#This Row],[A]],"A",IF(StandardResults[[#This Row],[BT(LC)]]&lt;=StandardResults[[#This Row],[B]],"B","-"))),"")</f>
        <v/>
      </c>
      <c r="N165" s="14"/>
      <c r="O165" t="str">
        <f>IF(StandardResults[[#This Row],[BT(SC)]]&lt;&gt;"-",IF(StandardResults[[#This Row],[BT(SC)]]&lt;=StandardResults[[#This Row],[Ecs]],"EC","-"),"")</f>
        <v/>
      </c>
      <c r="Q165" t="str">
        <f>IF(StandardResults[[#This Row],[Ind/Rel]]="Ind",LEFT(StandardResults[[#This Row],[Gender]],1)&amp;MIN(MAX(StandardResults[[#This Row],[Age]],11),17)&amp;"-"&amp;StandardResults[[#This Row],[Event]],"")</f>
        <v>011-0</v>
      </c>
      <c r="R165" t="e">
        <f>IF(StandardResults[[#This Row],[Ind/Rel]]="Ind",_xlfn.XLOOKUP(StandardResults[[#This Row],[Code]],Std[Code],Std[AA]),"-")</f>
        <v>#N/A</v>
      </c>
      <c r="S165" t="e">
        <f>IF(StandardResults[[#This Row],[Ind/Rel]]="Ind",_xlfn.XLOOKUP(StandardResults[[#This Row],[Code]],Std[Code],Std[A]),"-")</f>
        <v>#N/A</v>
      </c>
      <c r="T165" t="e">
        <f>IF(StandardResults[[#This Row],[Ind/Rel]]="Ind",_xlfn.XLOOKUP(StandardResults[[#This Row],[Code]],Std[Code],Std[B]),"-")</f>
        <v>#N/A</v>
      </c>
      <c r="U165" t="e">
        <f>IF(StandardResults[[#This Row],[Ind/Rel]]="Ind",_xlfn.XLOOKUP(StandardResults[[#This Row],[Code]],Std[Code],Std[AAs]),"-")</f>
        <v>#N/A</v>
      </c>
      <c r="V165" t="e">
        <f>IF(StandardResults[[#This Row],[Ind/Rel]]="Ind",_xlfn.XLOOKUP(StandardResults[[#This Row],[Code]],Std[Code],Std[As]),"-")</f>
        <v>#N/A</v>
      </c>
      <c r="W165" t="e">
        <f>IF(StandardResults[[#This Row],[Ind/Rel]]="Ind",_xlfn.XLOOKUP(StandardResults[[#This Row],[Code]],Std[Code],Std[Bs]),"-")</f>
        <v>#N/A</v>
      </c>
      <c r="X165" t="e">
        <f>IF(StandardResults[[#This Row],[Ind/Rel]]="Ind",_xlfn.XLOOKUP(StandardResults[[#This Row],[Code]],Std[Code],Std[EC]),"-")</f>
        <v>#N/A</v>
      </c>
      <c r="Y165" t="e">
        <f>IF(StandardResults[[#This Row],[Ind/Rel]]="Ind",_xlfn.XLOOKUP(StandardResults[[#This Row],[Code]],Std[Code],Std[Ecs]),"-")</f>
        <v>#N/A</v>
      </c>
      <c r="Z165">
        <f>COUNTIFS(StandardResults[Name],StandardResults[[#This Row],[Name]],StandardResults[Entry
Std],"B")+COUNTIFS(StandardResults[Name],StandardResults[[#This Row],[Name]],StandardResults[Entry
Std],"A")+COUNTIFS(StandardResults[Name],StandardResults[[#This Row],[Name]],StandardResults[Entry
Std],"AA")</f>
        <v>0</v>
      </c>
      <c r="AA165">
        <f>COUNTIFS(StandardResults[Name],StandardResults[[#This Row],[Name]],StandardResults[Entry
Std],"AA")</f>
        <v>0</v>
      </c>
    </row>
    <row r="166" spans="1:27" x14ac:dyDescent="0.25">
      <c r="A166">
        <f>TimeVR[[#This Row],[Club]]</f>
        <v>0</v>
      </c>
      <c r="B166" t="str">
        <f>IF(OR(RIGHT(TimeVR[[#This Row],[Event]],3)="M.R", RIGHT(TimeVR[[#This Row],[Event]],3)="F.R"),"Relay","Ind")</f>
        <v>Ind</v>
      </c>
      <c r="C166">
        <f>TimeVR[[#This Row],[gender]]</f>
        <v>0</v>
      </c>
      <c r="D166">
        <f>TimeVR[[#This Row],[Age]]</f>
        <v>0</v>
      </c>
      <c r="E166">
        <f>TimeVR[[#This Row],[name]]</f>
        <v>0</v>
      </c>
      <c r="F166">
        <f>TimeVR[[#This Row],[Event]]</f>
        <v>0</v>
      </c>
      <c r="G166" t="str">
        <f>IF(OR(StandardResults[[#This Row],[Entry]]="-",TimeVR[[#This Row],[validation]]="Validated"),"Y","N")</f>
        <v>N</v>
      </c>
      <c r="H166">
        <f>IF(OR(LEFT(TimeVR[[#This Row],[Times]],8)="00:00.00", LEFT(TimeVR[[#This Row],[Times]],2)="NT"),"-",TimeVR[[#This Row],[Times]])</f>
        <v>0</v>
      </c>
      <c r="I1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 t="str">
        <f>IF(ISBLANK(TimeVR[[#This Row],[Best Time(S)]]),"-",TimeVR[[#This Row],[Best Time(S)]])</f>
        <v>-</v>
      </c>
      <c r="K166" t="str">
        <f>IF(StandardResults[[#This Row],[BT(SC)]]&lt;&gt;"-",IF(StandardResults[[#This Row],[BT(SC)]]&lt;=StandardResults[[#This Row],[AAs]],"AA",IF(StandardResults[[#This Row],[BT(SC)]]&lt;=StandardResults[[#This Row],[As]],"A",IF(StandardResults[[#This Row],[BT(SC)]]&lt;=StandardResults[[#This Row],[Bs]],"B","-"))),"")</f>
        <v/>
      </c>
      <c r="L166" t="str">
        <f>IF(ISBLANK(TimeVR[[#This Row],[Best Time(L)]]),"-",TimeVR[[#This Row],[Best Time(L)]])</f>
        <v>-</v>
      </c>
      <c r="M166" t="str">
        <f>IF(StandardResults[[#This Row],[BT(LC)]]&lt;&gt;"-",IF(StandardResults[[#This Row],[BT(LC)]]&lt;=StandardResults[[#This Row],[AA]],"AA",IF(StandardResults[[#This Row],[BT(LC)]]&lt;=StandardResults[[#This Row],[A]],"A",IF(StandardResults[[#This Row],[BT(LC)]]&lt;=StandardResults[[#This Row],[B]],"B","-"))),"")</f>
        <v/>
      </c>
      <c r="N166" s="14"/>
      <c r="O166" t="str">
        <f>IF(StandardResults[[#This Row],[BT(SC)]]&lt;&gt;"-",IF(StandardResults[[#This Row],[BT(SC)]]&lt;=StandardResults[[#This Row],[Ecs]],"EC","-"),"")</f>
        <v/>
      </c>
      <c r="Q166" t="str">
        <f>IF(StandardResults[[#This Row],[Ind/Rel]]="Ind",LEFT(StandardResults[[#This Row],[Gender]],1)&amp;MIN(MAX(StandardResults[[#This Row],[Age]],11),17)&amp;"-"&amp;StandardResults[[#This Row],[Event]],"")</f>
        <v>011-0</v>
      </c>
      <c r="R166" t="e">
        <f>IF(StandardResults[[#This Row],[Ind/Rel]]="Ind",_xlfn.XLOOKUP(StandardResults[[#This Row],[Code]],Std[Code],Std[AA]),"-")</f>
        <v>#N/A</v>
      </c>
      <c r="S166" t="e">
        <f>IF(StandardResults[[#This Row],[Ind/Rel]]="Ind",_xlfn.XLOOKUP(StandardResults[[#This Row],[Code]],Std[Code],Std[A]),"-")</f>
        <v>#N/A</v>
      </c>
      <c r="T166" t="e">
        <f>IF(StandardResults[[#This Row],[Ind/Rel]]="Ind",_xlfn.XLOOKUP(StandardResults[[#This Row],[Code]],Std[Code],Std[B]),"-")</f>
        <v>#N/A</v>
      </c>
      <c r="U166" t="e">
        <f>IF(StandardResults[[#This Row],[Ind/Rel]]="Ind",_xlfn.XLOOKUP(StandardResults[[#This Row],[Code]],Std[Code],Std[AAs]),"-")</f>
        <v>#N/A</v>
      </c>
      <c r="V166" t="e">
        <f>IF(StandardResults[[#This Row],[Ind/Rel]]="Ind",_xlfn.XLOOKUP(StandardResults[[#This Row],[Code]],Std[Code],Std[As]),"-")</f>
        <v>#N/A</v>
      </c>
      <c r="W166" t="e">
        <f>IF(StandardResults[[#This Row],[Ind/Rel]]="Ind",_xlfn.XLOOKUP(StandardResults[[#This Row],[Code]],Std[Code],Std[Bs]),"-")</f>
        <v>#N/A</v>
      </c>
      <c r="X166" t="e">
        <f>IF(StandardResults[[#This Row],[Ind/Rel]]="Ind",_xlfn.XLOOKUP(StandardResults[[#This Row],[Code]],Std[Code],Std[EC]),"-")</f>
        <v>#N/A</v>
      </c>
      <c r="Y166" t="e">
        <f>IF(StandardResults[[#This Row],[Ind/Rel]]="Ind",_xlfn.XLOOKUP(StandardResults[[#This Row],[Code]],Std[Code],Std[Ecs]),"-")</f>
        <v>#N/A</v>
      </c>
      <c r="Z166">
        <f>COUNTIFS(StandardResults[Name],StandardResults[[#This Row],[Name]],StandardResults[Entry
Std],"B")+COUNTIFS(StandardResults[Name],StandardResults[[#This Row],[Name]],StandardResults[Entry
Std],"A")+COUNTIFS(StandardResults[Name],StandardResults[[#This Row],[Name]],StandardResults[Entry
Std],"AA")</f>
        <v>0</v>
      </c>
      <c r="AA166">
        <f>COUNTIFS(StandardResults[Name],StandardResults[[#This Row],[Name]],StandardResults[Entry
Std],"AA")</f>
        <v>0</v>
      </c>
    </row>
    <row r="167" spans="1:27" x14ac:dyDescent="0.25">
      <c r="A167">
        <f>TimeVR[[#This Row],[Club]]</f>
        <v>0</v>
      </c>
      <c r="B167" t="str">
        <f>IF(OR(RIGHT(TimeVR[[#This Row],[Event]],3)="M.R", RIGHT(TimeVR[[#This Row],[Event]],3)="F.R"),"Relay","Ind")</f>
        <v>Ind</v>
      </c>
      <c r="C167">
        <f>TimeVR[[#This Row],[gender]]</f>
        <v>0</v>
      </c>
      <c r="D167">
        <f>TimeVR[[#This Row],[Age]]</f>
        <v>0</v>
      </c>
      <c r="E167">
        <f>TimeVR[[#This Row],[name]]</f>
        <v>0</v>
      </c>
      <c r="F167">
        <f>TimeVR[[#This Row],[Event]]</f>
        <v>0</v>
      </c>
      <c r="G167" t="str">
        <f>IF(OR(StandardResults[[#This Row],[Entry]]="-",TimeVR[[#This Row],[validation]]="Validated"),"Y","N")</f>
        <v>N</v>
      </c>
      <c r="H167">
        <f>IF(OR(LEFT(TimeVR[[#This Row],[Times]],8)="00:00.00", LEFT(TimeVR[[#This Row],[Times]],2)="NT"),"-",TimeVR[[#This Row],[Times]])</f>
        <v>0</v>
      </c>
      <c r="I1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 t="str">
        <f>IF(ISBLANK(TimeVR[[#This Row],[Best Time(S)]]),"-",TimeVR[[#This Row],[Best Time(S)]])</f>
        <v>-</v>
      </c>
      <c r="K167" t="str">
        <f>IF(StandardResults[[#This Row],[BT(SC)]]&lt;&gt;"-",IF(StandardResults[[#This Row],[BT(SC)]]&lt;=StandardResults[[#This Row],[AAs]],"AA",IF(StandardResults[[#This Row],[BT(SC)]]&lt;=StandardResults[[#This Row],[As]],"A",IF(StandardResults[[#This Row],[BT(SC)]]&lt;=StandardResults[[#This Row],[Bs]],"B","-"))),"")</f>
        <v/>
      </c>
      <c r="L167" t="str">
        <f>IF(ISBLANK(TimeVR[[#This Row],[Best Time(L)]]),"-",TimeVR[[#This Row],[Best Time(L)]])</f>
        <v>-</v>
      </c>
      <c r="M167" t="str">
        <f>IF(StandardResults[[#This Row],[BT(LC)]]&lt;&gt;"-",IF(StandardResults[[#This Row],[BT(LC)]]&lt;=StandardResults[[#This Row],[AA]],"AA",IF(StandardResults[[#This Row],[BT(LC)]]&lt;=StandardResults[[#This Row],[A]],"A",IF(StandardResults[[#This Row],[BT(LC)]]&lt;=StandardResults[[#This Row],[B]],"B","-"))),"")</f>
        <v/>
      </c>
      <c r="N167" s="14"/>
      <c r="O167" t="str">
        <f>IF(StandardResults[[#This Row],[BT(SC)]]&lt;&gt;"-",IF(StandardResults[[#This Row],[BT(SC)]]&lt;=StandardResults[[#This Row],[Ecs]],"EC","-"),"")</f>
        <v/>
      </c>
      <c r="Q167" t="str">
        <f>IF(StandardResults[[#This Row],[Ind/Rel]]="Ind",LEFT(StandardResults[[#This Row],[Gender]],1)&amp;MIN(MAX(StandardResults[[#This Row],[Age]],11),17)&amp;"-"&amp;StandardResults[[#This Row],[Event]],"")</f>
        <v>011-0</v>
      </c>
      <c r="R167" t="e">
        <f>IF(StandardResults[[#This Row],[Ind/Rel]]="Ind",_xlfn.XLOOKUP(StandardResults[[#This Row],[Code]],Std[Code],Std[AA]),"-")</f>
        <v>#N/A</v>
      </c>
      <c r="S167" t="e">
        <f>IF(StandardResults[[#This Row],[Ind/Rel]]="Ind",_xlfn.XLOOKUP(StandardResults[[#This Row],[Code]],Std[Code],Std[A]),"-")</f>
        <v>#N/A</v>
      </c>
      <c r="T167" t="e">
        <f>IF(StandardResults[[#This Row],[Ind/Rel]]="Ind",_xlfn.XLOOKUP(StandardResults[[#This Row],[Code]],Std[Code],Std[B]),"-")</f>
        <v>#N/A</v>
      </c>
      <c r="U167" t="e">
        <f>IF(StandardResults[[#This Row],[Ind/Rel]]="Ind",_xlfn.XLOOKUP(StandardResults[[#This Row],[Code]],Std[Code],Std[AAs]),"-")</f>
        <v>#N/A</v>
      </c>
      <c r="V167" t="e">
        <f>IF(StandardResults[[#This Row],[Ind/Rel]]="Ind",_xlfn.XLOOKUP(StandardResults[[#This Row],[Code]],Std[Code],Std[As]),"-")</f>
        <v>#N/A</v>
      </c>
      <c r="W167" t="e">
        <f>IF(StandardResults[[#This Row],[Ind/Rel]]="Ind",_xlfn.XLOOKUP(StandardResults[[#This Row],[Code]],Std[Code],Std[Bs]),"-")</f>
        <v>#N/A</v>
      </c>
      <c r="X167" t="e">
        <f>IF(StandardResults[[#This Row],[Ind/Rel]]="Ind",_xlfn.XLOOKUP(StandardResults[[#This Row],[Code]],Std[Code],Std[EC]),"-")</f>
        <v>#N/A</v>
      </c>
      <c r="Y167" t="e">
        <f>IF(StandardResults[[#This Row],[Ind/Rel]]="Ind",_xlfn.XLOOKUP(StandardResults[[#This Row],[Code]],Std[Code],Std[Ecs]),"-")</f>
        <v>#N/A</v>
      </c>
      <c r="Z167">
        <f>COUNTIFS(StandardResults[Name],StandardResults[[#This Row],[Name]],StandardResults[Entry
Std],"B")+COUNTIFS(StandardResults[Name],StandardResults[[#This Row],[Name]],StandardResults[Entry
Std],"A")+COUNTIFS(StandardResults[Name],StandardResults[[#This Row],[Name]],StandardResults[Entry
Std],"AA")</f>
        <v>0</v>
      </c>
      <c r="AA167">
        <f>COUNTIFS(StandardResults[Name],StandardResults[[#This Row],[Name]],StandardResults[Entry
Std],"AA")</f>
        <v>0</v>
      </c>
    </row>
    <row r="168" spans="1:27" x14ac:dyDescent="0.25">
      <c r="A168">
        <f>TimeVR[[#This Row],[Club]]</f>
        <v>0</v>
      </c>
      <c r="B168" t="str">
        <f>IF(OR(RIGHT(TimeVR[[#This Row],[Event]],3)="M.R", RIGHT(TimeVR[[#This Row],[Event]],3)="F.R"),"Relay","Ind")</f>
        <v>Ind</v>
      </c>
      <c r="C168">
        <f>TimeVR[[#This Row],[gender]]</f>
        <v>0</v>
      </c>
      <c r="D168">
        <f>TimeVR[[#This Row],[Age]]</f>
        <v>0</v>
      </c>
      <c r="E168">
        <f>TimeVR[[#This Row],[name]]</f>
        <v>0</v>
      </c>
      <c r="F168">
        <f>TimeVR[[#This Row],[Event]]</f>
        <v>0</v>
      </c>
      <c r="G168" t="str">
        <f>IF(OR(StandardResults[[#This Row],[Entry]]="-",TimeVR[[#This Row],[validation]]="Validated"),"Y","N")</f>
        <v>N</v>
      </c>
      <c r="H168">
        <f>IF(OR(LEFT(TimeVR[[#This Row],[Times]],8)="00:00.00", LEFT(TimeVR[[#This Row],[Times]],2)="NT"),"-",TimeVR[[#This Row],[Times]])</f>
        <v>0</v>
      </c>
      <c r="I1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 t="str">
        <f>IF(ISBLANK(TimeVR[[#This Row],[Best Time(S)]]),"-",TimeVR[[#This Row],[Best Time(S)]])</f>
        <v>-</v>
      </c>
      <c r="K168" t="str">
        <f>IF(StandardResults[[#This Row],[BT(SC)]]&lt;&gt;"-",IF(StandardResults[[#This Row],[BT(SC)]]&lt;=StandardResults[[#This Row],[AAs]],"AA",IF(StandardResults[[#This Row],[BT(SC)]]&lt;=StandardResults[[#This Row],[As]],"A",IF(StandardResults[[#This Row],[BT(SC)]]&lt;=StandardResults[[#This Row],[Bs]],"B","-"))),"")</f>
        <v/>
      </c>
      <c r="L168" t="str">
        <f>IF(ISBLANK(TimeVR[[#This Row],[Best Time(L)]]),"-",TimeVR[[#This Row],[Best Time(L)]])</f>
        <v>-</v>
      </c>
      <c r="M168" t="str">
        <f>IF(StandardResults[[#This Row],[BT(LC)]]&lt;&gt;"-",IF(StandardResults[[#This Row],[BT(LC)]]&lt;=StandardResults[[#This Row],[AA]],"AA",IF(StandardResults[[#This Row],[BT(LC)]]&lt;=StandardResults[[#This Row],[A]],"A",IF(StandardResults[[#This Row],[BT(LC)]]&lt;=StandardResults[[#This Row],[B]],"B","-"))),"")</f>
        <v/>
      </c>
      <c r="N168" s="14"/>
      <c r="O168" t="str">
        <f>IF(StandardResults[[#This Row],[BT(SC)]]&lt;&gt;"-",IF(StandardResults[[#This Row],[BT(SC)]]&lt;=StandardResults[[#This Row],[Ecs]],"EC","-"),"")</f>
        <v/>
      </c>
      <c r="Q168" t="str">
        <f>IF(StandardResults[[#This Row],[Ind/Rel]]="Ind",LEFT(StandardResults[[#This Row],[Gender]],1)&amp;MIN(MAX(StandardResults[[#This Row],[Age]],11),17)&amp;"-"&amp;StandardResults[[#This Row],[Event]],"")</f>
        <v>011-0</v>
      </c>
      <c r="R168" t="e">
        <f>IF(StandardResults[[#This Row],[Ind/Rel]]="Ind",_xlfn.XLOOKUP(StandardResults[[#This Row],[Code]],Std[Code],Std[AA]),"-")</f>
        <v>#N/A</v>
      </c>
      <c r="S168" t="e">
        <f>IF(StandardResults[[#This Row],[Ind/Rel]]="Ind",_xlfn.XLOOKUP(StandardResults[[#This Row],[Code]],Std[Code],Std[A]),"-")</f>
        <v>#N/A</v>
      </c>
      <c r="T168" t="e">
        <f>IF(StandardResults[[#This Row],[Ind/Rel]]="Ind",_xlfn.XLOOKUP(StandardResults[[#This Row],[Code]],Std[Code],Std[B]),"-")</f>
        <v>#N/A</v>
      </c>
      <c r="U168" t="e">
        <f>IF(StandardResults[[#This Row],[Ind/Rel]]="Ind",_xlfn.XLOOKUP(StandardResults[[#This Row],[Code]],Std[Code],Std[AAs]),"-")</f>
        <v>#N/A</v>
      </c>
      <c r="V168" t="e">
        <f>IF(StandardResults[[#This Row],[Ind/Rel]]="Ind",_xlfn.XLOOKUP(StandardResults[[#This Row],[Code]],Std[Code],Std[As]),"-")</f>
        <v>#N/A</v>
      </c>
      <c r="W168" t="e">
        <f>IF(StandardResults[[#This Row],[Ind/Rel]]="Ind",_xlfn.XLOOKUP(StandardResults[[#This Row],[Code]],Std[Code],Std[Bs]),"-")</f>
        <v>#N/A</v>
      </c>
      <c r="X168" t="e">
        <f>IF(StandardResults[[#This Row],[Ind/Rel]]="Ind",_xlfn.XLOOKUP(StandardResults[[#This Row],[Code]],Std[Code],Std[EC]),"-")</f>
        <v>#N/A</v>
      </c>
      <c r="Y168" t="e">
        <f>IF(StandardResults[[#This Row],[Ind/Rel]]="Ind",_xlfn.XLOOKUP(StandardResults[[#This Row],[Code]],Std[Code],Std[Ecs]),"-")</f>
        <v>#N/A</v>
      </c>
      <c r="Z168">
        <f>COUNTIFS(StandardResults[Name],StandardResults[[#This Row],[Name]],StandardResults[Entry
Std],"B")+COUNTIFS(StandardResults[Name],StandardResults[[#This Row],[Name]],StandardResults[Entry
Std],"A")+COUNTIFS(StandardResults[Name],StandardResults[[#This Row],[Name]],StandardResults[Entry
Std],"AA")</f>
        <v>0</v>
      </c>
      <c r="AA168">
        <f>COUNTIFS(StandardResults[Name],StandardResults[[#This Row],[Name]],StandardResults[Entry
Std],"AA")</f>
        <v>0</v>
      </c>
    </row>
    <row r="169" spans="1:27" x14ac:dyDescent="0.25">
      <c r="A169">
        <f>TimeVR[[#This Row],[Club]]</f>
        <v>0</v>
      </c>
      <c r="B169" t="str">
        <f>IF(OR(RIGHT(TimeVR[[#This Row],[Event]],3)="M.R", RIGHT(TimeVR[[#This Row],[Event]],3)="F.R"),"Relay","Ind")</f>
        <v>Ind</v>
      </c>
      <c r="C169">
        <f>TimeVR[[#This Row],[gender]]</f>
        <v>0</v>
      </c>
      <c r="D169">
        <f>TimeVR[[#This Row],[Age]]</f>
        <v>0</v>
      </c>
      <c r="E169">
        <f>TimeVR[[#This Row],[name]]</f>
        <v>0</v>
      </c>
      <c r="F169">
        <f>TimeVR[[#This Row],[Event]]</f>
        <v>0</v>
      </c>
      <c r="G169" t="str">
        <f>IF(OR(StandardResults[[#This Row],[Entry]]="-",TimeVR[[#This Row],[validation]]="Validated"),"Y","N")</f>
        <v>N</v>
      </c>
      <c r="H169">
        <f>IF(OR(LEFT(TimeVR[[#This Row],[Times]],8)="00:00.00", LEFT(TimeVR[[#This Row],[Times]],2)="NT"),"-",TimeVR[[#This Row],[Times]])</f>
        <v>0</v>
      </c>
      <c r="I1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 t="str">
        <f>IF(ISBLANK(TimeVR[[#This Row],[Best Time(S)]]),"-",TimeVR[[#This Row],[Best Time(S)]])</f>
        <v>-</v>
      </c>
      <c r="K169" t="str">
        <f>IF(StandardResults[[#This Row],[BT(SC)]]&lt;&gt;"-",IF(StandardResults[[#This Row],[BT(SC)]]&lt;=StandardResults[[#This Row],[AAs]],"AA",IF(StandardResults[[#This Row],[BT(SC)]]&lt;=StandardResults[[#This Row],[As]],"A",IF(StandardResults[[#This Row],[BT(SC)]]&lt;=StandardResults[[#This Row],[Bs]],"B","-"))),"")</f>
        <v/>
      </c>
      <c r="L169" t="str">
        <f>IF(ISBLANK(TimeVR[[#This Row],[Best Time(L)]]),"-",TimeVR[[#This Row],[Best Time(L)]])</f>
        <v>-</v>
      </c>
      <c r="M169" t="str">
        <f>IF(StandardResults[[#This Row],[BT(LC)]]&lt;&gt;"-",IF(StandardResults[[#This Row],[BT(LC)]]&lt;=StandardResults[[#This Row],[AA]],"AA",IF(StandardResults[[#This Row],[BT(LC)]]&lt;=StandardResults[[#This Row],[A]],"A",IF(StandardResults[[#This Row],[BT(LC)]]&lt;=StandardResults[[#This Row],[B]],"B","-"))),"")</f>
        <v/>
      </c>
      <c r="N169" s="14"/>
      <c r="O169" t="str">
        <f>IF(StandardResults[[#This Row],[BT(SC)]]&lt;&gt;"-",IF(StandardResults[[#This Row],[BT(SC)]]&lt;=StandardResults[[#This Row],[Ecs]],"EC","-"),"")</f>
        <v/>
      </c>
      <c r="Q169" t="str">
        <f>IF(StandardResults[[#This Row],[Ind/Rel]]="Ind",LEFT(StandardResults[[#This Row],[Gender]],1)&amp;MIN(MAX(StandardResults[[#This Row],[Age]],11),17)&amp;"-"&amp;StandardResults[[#This Row],[Event]],"")</f>
        <v>011-0</v>
      </c>
      <c r="R169" t="e">
        <f>IF(StandardResults[[#This Row],[Ind/Rel]]="Ind",_xlfn.XLOOKUP(StandardResults[[#This Row],[Code]],Std[Code],Std[AA]),"-")</f>
        <v>#N/A</v>
      </c>
      <c r="S169" t="e">
        <f>IF(StandardResults[[#This Row],[Ind/Rel]]="Ind",_xlfn.XLOOKUP(StandardResults[[#This Row],[Code]],Std[Code],Std[A]),"-")</f>
        <v>#N/A</v>
      </c>
      <c r="T169" t="e">
        <f>IF(StandardResults[[#This Row],[Ind/Rel]]="Ind",_xlfn.XLOOKUP(StandardResults[[#This Row],[Code]],Std[Code],Std[B]),"-")</f>
        <v>#N/A</v>
      </c>
      <c r="U169" t="e">
        <f>IF(StandardResults[[#This Row],[Ind/Rel]]="Ind",_xlfn.XLOOKUP(StandardResults[[#This Row],[Code]],Std[Code],Std[AAs]),"-")</f>
        <v>#N/A</v>
      </c>
      <c r="V169" t="e">
        <f>IF(StandardResults[[#This Row],[Ind/Rel]]="Ind",_xlfn.XLOOKUP(StandardResults[[#This Row],[Code]],Std[Code],Std[As]),"-")</f>
        <v>#N/A</v>
      </c>
      <c r="W169" t="e">
        <f>IF(StandardResults[[#This Row],[Ind/Rel]]="Ind",_xlfn.XLOOKUP(StandardResults[[#This Row],[Code]],Std[Code],Std[Bs]),"-")</f>
        <v>#N/A</v>
      </c>
      <c r="X169" t="e">
        <f>IF(StandardResults[[#This Row],[Ind/Rel]]="Ind",_xlfn.XLOOKUP(StandardResults[[#This Row],[Code]],Std[Code],Std[EC]),"-")</f>
        <v>#N/A</v>
      </c>
      <c r="Y169" t="e">
        <f>IF(StandardResults[[#This Row],[Ind/Rel]]="Ind",_xlfn.XLOOKUP(StandardResults[[#This Row],[Code]],Std[Code],Std[Ecs]),"-")</f>
        <v>#N/A</v>
      </c>
      <c r="Z169">
        <f>COUNTIFS(StandardResults[Name],StandardResults[[#This Row],[Name]],StandardResults[Entry
Std],"B")+COUNTIFS(StandardResults[Name],StandardResults[[#This Row],[Name]],StandardResults[Entry
Std],"A")+COUNTIFS(StandardResults[Name],StandardResults[[#This Row],[Name]],StandardResults[Entry
Std],"AA")</f>
        <v>0</v>
      </c>
      <c r="AA169">
        <f>COUNTIFS(StandardResults[Name],StandardResults[[#This Row],[Name]],StandardResults[Entry
Std],"AA")</f>
        <v>0</v>
      </c>
    </row>
    <row r="170" spans="1:27" x14ac:dyDescent="0.25">
      <c r="A170">
        <f>TimeVR[[#This Row],[Club]]</f>
        <v>0</v>
      </c>
      <c r="B170" t="str">
        <f>IF(OR(RIGHT(TimeVR[[#This Row],[Event]],3)="M.R", RIGHT(TimeVR[[#This Row],[Event]],3)="F.R"),"Relay","Ind")</f>
        <v>Ind</v>
      </c>
      <c r="C170">
        <f>TimeVR[[#This Row],[gender]]</f>
        <v>0</v>
      </c>
      <c r="D170">
        <f>TimeVR[[#This Row],[Age]]</f>
        <v>0</v>
      </c>
      <c r="E170">
        <f>TimeVR[[#This Row],[name]]</f>
        <v>0</v>
      </c>
      <c r="F170">
        <f>TimeVR[[#This Row],[Event]]</f>
        <v>0</v>
      </c>
      <c r="G170" t="str">
        <f>IF(OR(StandardResults[[#This Row],[Entry]]="-",TimeVR[[#This Row],[validation]]="Validated"),"Y","N")</f>
        <v>N</v>
      </c>
      <c r="H170">
        <f>IF(OR(LEFT(TimeVR[[#This Row],[Times]],8)="00:00.00", LEFT(TimeVR[[#This Row],[Times]],2)="NT"),"-",TimeVR[[#This Row],[Times]])</f>
        <v>0</v>
      </c>
      <c r="I1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 t="str">
        <f>IF(ISBLANK(TimeVR[[#This Row],[Best Time(S)]]),"-",TimeVR[[#This Row],[Best Time(S)]])</f>
        <v>-</v>
      </c>
      <c r="K170" t="str">
        <f>IF(StandardResults[[#This Row],[BT(SC)]]&lt;&gt;"-",IF(StandardResults[[#This Row],[BT(SC)]]&lt;=StandardResults[[#This Row],[AAs]],"AA",IF(StandardResults[[#This Row],[BT(SC)]]&lt;=StandardResults[[#This Row],[As]],"A",IF(StandardResults[[#This Row],[BT(SC)]]&lt;=StandardResults[[#This Row],[Bs]],"B","-"))),"")</f>
        <v/>
      </c>
      <c r="L170" t="str">
        <f>IF(ISBLANK(TimeVR[[#This Row],[Best Time(L)]]),"-",TimeVR[[#This Row],[Best Time(L)]])</f>
        <v>-</v>
      </c>
      <c r="M170" t="str">
        <f>IF(StandardResults[[#This Row],[BT(LC)]]&lt;&gt;"-",IF(StandardResults[[#This Row],[BT(LC)]]&lt;=StandardResults[[#This Row],[AA]],"AA",IF(StandardResults[[#This Row],[BT(LC)]]&lt;=StandardResults[[#This Row],[A]],"A",IF(StandardResults[[#This Row],[BT(LC)]]&lt;=StandardResults[[#This Row],[B]],"B","-"))),"")</f>
        <v/>
      </c>
      <c r="N170" s="14"/>
      <c r="O170" t="str">
        <f>IF(StandardResults[[#This Row],[BT(SC)]]&lt;&gt;"-",IF(StandardResults[[#This Row],[BT(SC)]]&lt;=StandardResults[[#This Row],[Ecs]],"EC","-"),"")</f>
        <v/>
      </c>
      <c r="Q170" t="str">
        <f>IF(StandardResults[[#This Row],[Ind/Rel]]="Ind",LEFT(StandardResults[[#This Row],[Gender]],1)&amp;MIN(MAX(StandardResults[[#This Row],[Age]],11),17)&amp;"-"&amp;StandardResults[[#This Row],[Event]],"")</f>
        <v>011-0</v>
      </c>
      <c r="R170" t="e">
        <f>IF(StandardResults[[#This Row],[Ind/Rel]]="Ind",_xlfn.XLOOKUP(StandardResults[[#This Row],[Code]],Std[Code],Std[AA]),"-")</f>
        <v>#N/A</v>
      </c>
      <c r="S170" t="e">
        <f>IF(StandardResults[[#This Row],[Ind/Rel]]="Ind",_xlfn.XLOOKUP(StandardResults[[#This Row],[Code]],Std[Code],Std[A]),"-")</f>
        <v>#N/A</v>
      </c>
      <c r="T170" t="e">
        <f>IF(StandardResults[[#This Row],[Ind/Rel]]="Ind",_xlfn.XLOOKUP(StandardResults[[#This Row],[Code]],Std[Code],Std[B]),"-")</f>
        <v>#N/A</v>
      </c>
      <c r="U170" t="e">
        <f>IF(StandardResults[[#This Row],[Ind/Rel]]="Ind",_xlfn.XLOOKUP(StandardResults[[#This Row],[Code]],Std[Code],Std[AAs]),"-")</f>
        <v>#N/A</v>
      </c>
      <c r="V170" t="e">
        <f>IF(StandardResults[[#This Row],[Ind/Rel]]="Ind",_xlfn.XLOOKUP(StandardResults[[#This Row],[Code]],Std[Code],Std[As]),"-")</f>
        <v>#N/A</v>
      </c>
      <c r="W170" t="e">
        <f>IF(StandardResults[[#This Row],[Ind/Rel]]="Ind",_xlfn.XLOOKUP(StandardResults[[#This Row],[Code]],Std[Code],Std[Bs]),"-")</f>
        <v>#N/A</v>
      </c>
      <c r="X170" t="e">
        <f>IF(StandardResults[[#This Row],[Ind/Rel]]="Ind",_xlfn.XLOOKUP(StandardResults[[#This Row],[Code]],Std[Code],Std[EC]),"-")</f>
        <v>#N/A</v>
      </c>
      <c r="Y170" t="e">
        <f>IF(StandardResults[[#This Row],[Ind/Rel]]="Ind",_xlfn.XLOOKUP(StandardResults[[#This Row],[Code]],Std[Code],Std[Ecs]),"-")</f>
        <v>#N/A</v>
      </c>
      <c r="Z170">
        <f>COUNTIFS(StandardResults[Name],StandardResults[[#This Row],[Name]],StandardResults[Entry
Std],"B")+COUNTIFS(StandardResults[Name],StandardResults[[#This Row],[Name]],StandardResults[Entry
Std],"A")+COUNTIFS(StandardResults[Name],StandardResults[[#This Row],[Name]],StandardResults[Entry
Std],"AA")</f>
        <v>0</v>
      </c>
      <c r="AA170">
        <f>COUNTIFS(StandardResults[Name],StandardResults[[#This Row],[Name]],StandardResults[Entry
Std],"AA")</f>
        <v>0</v>
      </c>
    </row>
    <row r="171" spans="1:27" x14ac:dyDescent="0.25">
      <c r="A171">
        <f>TimeVR[[#This Row],[Club]]</f>
        <v>0</v>
      </c>
      <c r="B171" t="str">
        <f>IF(OR(RIGHT(TimeVR[[#This Row],[Event]],3)="M.R", RIGHT(TimeVR[[#This Row],[Event]],3)="F.R"),"Relay","Ind")</f>
        <v>Ind</v>
      </c>
      <c r="C171">
        <f>TimeVR[[#This Row],[gender]]</f>
        <v>0</v>
      </c>
      <c r="D171">
        <f>TimeVR[[#This Row],[Age]]</f>
        <v>0</v>
      </c>
      <c r="E171">
        <f>TimeVR[[#This Row],[name]]</f>
        <v>0</v>
      </c>
      <c r="F171">
        <f>TimeVR[[#This Row],[Event]]</f>
        <v>0</v>
      </c>
      <c r="G171" t="str">
        <f>IF(OR(StandardResults[[#This Row],[Entry]]="-",TimeVR[[#This Row],[validation]]="Validated"),"Y","N")</f>
        <v>N</v>
      </c>
      <c r="H171">
        <f>IF(OR(LEFT(TimeVR[[#This Row],[Times]],8)="00:00.00", LEFT(TimeVR[[#This Row],[Times]],2)="NT"),"-",TimeVR[[#This Row],[Times]])</f>
        <v>0</v>
      </c>
      <c r="I1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 t="str">
        <f>IF(ISBLANK(TimeVR[[#This Row],[Best Time(S)]]),"-",TimeVR[[#This Row],[Best Time(S)]])</f>
        <v>-</v>
      </c>
      <c r="K171" t="str">
        <f>IF(StandardResults[[#This Row],[BT(SC)]]&lt;&gt;"-",IF(StandardResults[[#This Row],[BT(SC)]]&lt;=StandardResults[[#This Row],[AAs]],"AA",IF(StandardResults[[#This Row],[BT(SC)]]&lt;=StandardResults[[#This Row],[As]],"A",IF(StandardResults[[#This Row],[BT(SC)]]&lt;=StandardResults[[#This Row],[Bs]],"B","-"))),"")</f>
        <v/>
      </c>
      <c r="L171" t="str">
        <f>IF(ISBLANK(TimeVR[[#This Row],[Best Time(L)]]),"-",TimeVR[[#This Row],[Best Time(L)]])</f>
        <v>-</v>
      </c>
      <c r="M171" t="str">
        <f>IF(StandardResults[[#This Row],[BT(LC)]]&lt;&gt;"-",IF(StandardResults[[#This Row],[BT(LC)]]&lt;=StandardResults[[#This Row],[AA]],"AA",IF(StandardResults[[#This Row],[BT(LC)]]&lt;=StandardResults[[#This Row],[A]],"A",IF(StandardResults[[#This Row],[BT(LC)]]&lt;=StandardResults[[#This Row],[B]],"B","-"))),"")</f>
        <v/>
      </c>
      <c r="N171" s="14"/>
      <c r="O171" t="str">
        <f>IF(StandardResults[[#This Row],[BT(SC)]]&lt;&gt;"-",IF(StandardResults[[#This Row],[BT(SC)]]&lt;=StandardResults[[#This Row],[Ecs]],"EC","-"),"")</f>
        <v/>
      </c>
      <c r="Q171" t="str">
        <f>IF(StandardResults[[#This Row],[Ind/Rel]]="Ind",LEFT(StandardResults[[#This Row],[Gender]],1)&amp;MIN(MAX(StandardResults[[#This Row],[Age]],11),17)&amp;"-"&amp;StandardResults[[#This Row],[Event]],"")</f>
        <v>011-0</v>
      </c>
      <c r="R171" t="e">
        <f>IF(StandardResults[[#This Row],[Ind/Rel]]="Ind",_xlfn.XLOOKUP(StandardResults[[#This Row],[Code]],Std[Code],Std[AA]),"-")</f>
        <v>#N/A</v>
      </c>
      <c r="S171" t="e">
        <f>IF(StandardResults[[#This Row],[Ind/Rel]]="Ind",_xlfn.XLOOKUP(StandardResults[[#This Row],[Code]],Std[Code],Std[A]),"-")</f>
        <v>#N/A</v>
      </c>
      <c r="T171" t="e">
        <f>IF(StandardResults[[#This Row],[Ind/Rel]]="Ind",_xlfn.XLOOKUP(StandardResults[[#This Row],[Code]],Std[Code],Std[B]),"-")</f>
        <v>#N/A</v>
      </c>
      <c r="U171" t="e">
        <f>IF(StandardResults[[#This Row],[Ind/Rel]]="Ind",_xlfn.XLOOKUP(StandardResults[[#This Row],[Code]],Std[Code],Std[AAs]),"-")</f>
        <v>#N/A</v>
      </c>
      <c r="V171" t="e">
        <f>IF(StandardResults[[#This Row],[Ind/Rel]]="Ind",_xlfn.XLOOKUP(StandardResults[[#This Row],[Code]],Std[Code],Std[As]),"-")</f>
        <v>#N/A</v>
      </c>
      <c r="W171" t="e">
        <f>IF(StandardResults[[#This Row],[Ind/Rel]]="Ind",_xlfn.XLOOKUP(StandardResults[[#This Row],[Code]],Std[Code],Std[Bs]),"-")</f>
        <v>#N/A</v>
      </c>
      <c r="X171" t="e">
        <f>IF(StandardResults[[#This Row],[Ind/Rel]]="Ind",_xlfn.XLOOKUP(StandardResults[[#This Row],[Code]],Std[Code],Std[EC]),"-")</f>
        <v>#N/A</v>
      </c>
      <c r="Y171" t="e">
        <f>IF(StandardResults[[#This Row],[Ind/Rel]]="Ind",_xlfn.XLOOKUP(StandardResults[[#This Row],[Code]],Std[Code],Std[Ecs]),"-")</f>
        <v>#N/A</v>
      </c>
      <c r="Z171">
        <f>COUNTIFS(StandardResults[Name],StandardResults[[#This Row],[Name]],StandardResults[Entry
Std],"B")+COUNTIFS(StandardResults[Name],StandardResults[[#This Row],[Name]],StandardResults[Entry
Std],"A")+COUNTIFS(StandardResults[Name],StandardResults[[#This Row],[Name]],StandardResults[Entry
Std],"AA")</f>
        <v>0</v>
      </c>
      <c r="AA171">
        <f>COUNTIFS(StandardResults[Name],StandardResults[[#This Row],[Name]],StandardResults[Entry
Std],"AA")</f>
        <v>0</v>
      </c>
    </row>
    <row r="172" spans="1:27" x14ac:dyDescent="0.25">
      <c r="A172">
        <f>TimeVR[[#This Row],[Club]]</f>
        <v>0</v>
      </c>
      <c r="B172" t="str">
        <f>IF(OR(RIGHT(TimeVR[[#This Row],[Event]],3)="M.R", RIGHT(TimeVR[[#This Row],[Event]],3)="F.R"),"Relay","Ind")</f>
        <v>Ind</v>
      </c>
      <c r="C172">
        <f>TimeVR[[#This Row],[gender]]</f>
        <v>0</v>
      </c>
      <c r="D172">
        <f>TimeVR[[#This Row],[Age]]</f>
        <v>0</v>
      </c>
      <c r="E172">
        <f>TimeVR[[#This Row],[name]]</f>
        <v>0</v>
      </c>
      <c r="F172">
        <f>TimeVR[[#This Row],[Event]]</f>
        <v>0</v>
      </c>
      <c r="G172" t="str">
        <f>IF(OR(StandardResults[[#This Row],[Entry]]="-",TimeVR[[#This Row],[validation]]="Validated"),"Y","N")</f>
        <v>N</v>
      </c>
      <c r="H172">
        <f>IF(OR(LEFT(TimeVR[[#This Row],[Times]],8)="00:00.00", LEFT(TimeVR[[#This Row],[Times]],2)="NT"),"-",TimeVR[[#This Row],[Times]])</f>
        <v>0</v>
      </c>
      <c r="I1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 t="str">
        <f>IF(ISBLANK(TimeVR[[#This Row],[Best Time(S)]]),"-",TimeVR[[#This Row],[Best Time(S)]])</f>
        <v>-</v>
      </c>
      <c r="K172" t="str">
        <f>IF(StandardResults[[#This Row],[BT(SC)]]&lt;&gt;"-",IF(StandardResults[[#This Row],[BT(SC)]]&lt;=StandardResults[[#This Row],[AAs]],"AA",IF(StandardResults[[#This Row],[BT(SC)]]&lt;=StandardResults[[#This Row],[As]],"A",IF(StandardResults[[#This Row],[BT(SC)]]&lt;=StandardResults[[#This Row],[Bs]],"B","-"))),"")</f>
        <v/>
      </c>
      <c r="L172" t="str">
        <f>IF(ISBLANK(TimeVR[[#This Row],[Best Time(L)]]),"-",TimeVR[[#This Row],[Best Time(L)]])</f>
        <v>-</v>
      </c>
      <c r="M172" t="str">
        <f>IF(StandardResults[[#This Row],[BT(LC)]]&lt;&gt;"-",IF(StandardResults[[#This Row],[BT(LC)]]&lt;=StandardResults[[#This Row],[AA]],"AA",IF(StandardResults[[#This Row],[BT(LC)]]&lt;=StandardResults[[#This Row],[A]],"A",IF(StandardResults[[#This Row],[BT(LC)]]&lt;=StandardResults[[#This Row],[B]],"B","-"))),"")</f>
        <v/>
      </c>
      <c r="N172" s="14"/>
      <c r="O172" t="str">
        <f>IF(StandardResults[[#This Row],[BT(SC)]]&lt;&gt;"-",IF(StandardResults[[#This Row],[BT(SC)]]&lt;=StandardResults[[#This Row],[Ecs]],"EC","-"),"")</f>
        <v/>
      </c>
      <c r="Q172" t="str">
        <f>IF(StandardResults[[#This Row],[Ind/Rel]]="Ind",LEFT(StandardResults[[#This Row],[Gender]],1)&amp;MIN(MAX(StandardResults[[#This Row],[Age]],11),17)&amp;"-"&amp;StandardResults[[#This Row],[Event]],"")</f>
        <v>011-0</v>
      </c>
      <c r="R172" t="e">
        <f>IF(StandardResults[[#This Row],[Ind/Rel]]="Ind",_xlfn.XLOOKUP(StandardResults[[#This Row],[Code]],Std[Code],Std[AA]),"-")</f>
        <v>#N/A</v>
      </c>
      <c r="S172" t="e">
        <f>IF(StandardResults[[#This Row],[Ind/Rel]]="Ind",_xlfn.XLOOKUP(StandardResults[[#This Row],[Code]],Std[Code],Std[A]),"-")</f>
        <v>#N/A</v>
      </c>
      <c r="T172" t="e">
        <f>IF(StandardResults[[#This Row],[Ind/Rel]]="Ind",_xlfn.XLOOKUP(StandardResults[[#This Row],[Code]],Std[Code],Std[B]),"-")</f>
        <v>#N/A</v>
      </c>
      <c r="U172" t="e">
        <f>IF(StandardResults[[#This Row],[Ind/Rel]]="Ind",_xlfn.XLOOKUP(StandardResults[[#This Row],[Code]],Std[Code],Std[AAs]),"-")</f>
        <v>#N/A</v>
      </c>
      <c r="V172" t="e">
        <f>IF(StandardResults[[#This Row],[Ind/Rel]]="Ind",_xlfn.XLOOKUP(StandardResults[[#This Row],[Code]],Std[Code],Std[As]),"-")</f>
        <v>#N/A</v>
      </c>
      <c r="W172" t="e">
        <f>IF(StandardResults[[#This Row],[Ind/Rel]]="Ind",_xlfn.XLOOKUP(StandardResults[[#This Row],[Code]],Std[Code],Std[Bs]),"-")</f>
        <v>#N/A</v>
      </c>
      <c r="X172" t="e">
        <f>IF(StandardResults[[#This Row],[Ind/Rel]]="Ind",_xlfn.XLOOKUP(StandardResults[[#This Row],[Code]],Std[Code],Std[EC]),"-")</f>
        <v>#N/A</v>
      </c>
      <c r="Y172" t="e">
        <f>IF(StandardResults[[#This Row],[Ind/Rel]]="Ind",_xlfn.XLOOKUP(StandardResults[[#This Row],[Code]],Std[Code],Std[Ecs]),"-")</f>
        <v>#N/A</v>
      </c>
      <c r="Z172">
        <f>COUNTIFS(StandardResults[Name],StandardResults[[#This Row],[Name]],StandardResults[Entry
Std],"B")+COUNTIFS(StandardResults[Name],StandardResults[[#This Row],[Name]],StandardResults[Entry
Std],"A")+COUNTIFS(StandardResults[Name],StandardResults[[#This Row],[Name]],StandardResults[Entry
Std],"AA")</f>
        <v>0</v>
      </c>
      <c r="AA172">
        <f>COUNTIFS(StandardResults[Name],StandardResults[[#This Row],[Name]],StandardResults[Entry
Std],"AA")</f>
        <v>0</v>
      </c>
    </row>
    <row r="173" spans="1:27" x14ac:dyDescent="0.25">
      <c r="A173">
        <f>TimeVR[[#This Row],[Club]]</f>
        <v>0</v>
      </c>
      <c r="B173" t="str">
        <f>IF(OR(RIGHT(TimeVR[[#This Row],[Event]],3)="M.R", RIGHT(TimeVR[[#This Row],[Event]],3)="F.R"),"Relay","Ind")</f>
        <v>Ind</v>
      </c>
      <c r="C173">
        <f>TimeVR[[#This Row],[gender]]</f>
        <v>0</v>
      </c>
      <c r="D173">
        <f>TimeVR[[#This Row],[Age]]</f>
        <v>0</v>
      </c>
      <c r="E173">
        <f>TimeVR[[#This Row],[name]]</f>
        <v>0</v>
      </c>
      <c r="F173">
        <f>TimeVR[[#This Row],[Event]]</f>
        <v>0</v>
      </c>
      <c r="G173" t="str">
        <f>IF(OR(StandardResults[[#This Row],[Entry]]="-",TimeVR[[#This Row],[validation]]="Validated"),"Y","N")</f>
        <v>N</v>
      </c>
      <c r="H173">
        <f>IF(OR(LEFT(TimeVR[[#This Row],[Times]],8)="00:00.00", LEFT(TimeVR[[#This Row],[Times]],2)="NT"),"-",TimeVR[[#This Row],[Times]])</f>
        <v>0</v>
      </c>
      <c r="I1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 t="str">
        <f>IF(ISBLANK(TimeVR[[#This Row],[Best Time(S)]]),"-",TimeVR[[#This Row],[Best Time(S)]])</f>
        <v>-</v>
      </c>
      <c r="K173" t="str">
        <f>IF(StandardResults[[#This Row],[BT(SC)]]&lt;&gt;"-",IF(StandardResults[[#This Row],[BT(SC)]]&lt;=StandardResults[[#This Row],[AAs]],"AA",IF(StandardResults[[#This Row],[BT(SC)]]&lt;=StandardResults[[#This Row],[As]],"A",IF(StandardResults[[#This Row],[BT(SC)]]&lt;=StandardResults[[#This Row],[Bs]],"B","-"))),"")</f>
        <v/>
      </c>
      <c r="L173" t="str">
        <f>IF(ISBLANK(TimeVR[[#This Row],[Best Time(L)]]),"-",TimeVR[[#This Row],[Best Time(L)]])</f>
        <v>-</v>
      </c>
      <c r="M173" t="str">
        <f>IF(StandardResults[[#This Row],[BT(LC)]]&lt;&gt;"-",IF(StandardResults[[#This Row],[BT(LC)]]&lt;=StandardResults[[#This Row],[AA]],"AA",IF(StandardResults[[#This Row],[BT(LC)]]&lt;=StandardResults[[#This Row],[A]],"A",IF(StandardResults[[#This Row],[BT(LC)]]&lt;=StandardResults[[#This Row],[B]],"B","-"))),"")</f>
        <v/>
      </c>
      <c r="N173" s="14"/>
      <c r="O173" t="str">
        <f>IF(StandardResults[[#This Row],[BT(SC)]]&lt;&gt;"-",IF(StandardResults[[#This Row],[BT(SC)]]&lt;=StandardResults[[#This Row],[Ecs]],"EC","-"),"")</f>
        <v/>
      </c>
      <c r="Q173" t="str">
        <f>IF(StandardResults[[#This Row],[Ind/Rel]]="Ind",LEFT(StandardResults[[#This Row],[Gender]],1)&amp;MIN(MAX(StandardResults[[#This Row],[Age]],11),17)&amp;"-"&amp;StandardResults[[#This Row],[Event]],"")</f>
        <v>011-0</v>
      </c>
      <c r="R173" t="e">
        <f>IF(StandardResults[[#This Row],[Ind/Rel]]="Ind",_xlfn.XLOOKUP(StandardResults[[#This Row],[Code]],Std[Code],Std[AA]),"-")</f>
        <v>#N/A</v>
      </c>
      <c r="S173" t="e">
        <f>IF(StandardResults[[#This Row],[Ind/Rel]]="Ind",_xlfn.XLOOKUP(StandardResults[[#This Row],[Code]],Std[Code],Std[A]),"-")</f>
        <v>#N/A</v>
      </c>
      <c r="T173" t="e">
        <f>IF(StandardResults[[#This Row],[Ind/Rel]]="Ind",_xlfn.XLOOKUP(StandardResults[[#This Row],[Code]],Std[Code],Std[B]),"-")</f>
        <v>#N/A</v>
      </c>
      <c r="U173" t="e">
        <f>IF(StandardResults[[#This Row],[Ind/Rel]]="Ind",_xlfn.XLOOKUP(StandardResults[[#This Row],[Code]],Std[Code],Std[AAs]),"-")</f>
        <v>#N/A</v>
      </c>
      <c r="V173" t="e">
        <f>IF(StandardResults[[#This Row],[Ind/Rel]]="Ind",_xlfn.XLOOKUP(StandardResults[[#This Row],[Code]],Std[Code],Std[As]),"-")</f>
        <v>#N/A</v>
      </c>
      <c r="W173" t="e">
        <f>IF(StandardResults[[#This Row],[Ind/Rel]]="Ind",_xlfn.XLOOKUP(StandardResults[[#This Row],[Code]],Std[Code],Std[Bs]),"-")</f>
        <v>#N/A</v>
      </c>
      <c r="X173" t="e">
        <f>IF(StandardResults[[#This Row],[Ind/Rel]]="Ind",_xlfn.XLOOKUP(StandardResults[[#This Row],[Code]],Std[Code],Std[EC]),"-")</f>
        <v>#N/A</v>
      </c>
      <c r="Y173" t="e">
        <f>IF(StandardResults[[#This Row],[Ind/Rel]]="Ind",_xlfn.XLOOKUP(StandardResults[[#This Row],[Code]],Std[Code],Std[Ecs]),"-")</f>
        <v>#N/A</v>
      </c>
      <c r="Z173">
        <f>COUNTIFS(StandardResults[Name],StandardResults[[#This Row],[Name]],StandardResults[Entry
Std],"B")+COUNTIFS(StandardResults[Name],StandardResults[[#This Row],[Name]],StandardResults[Entry
Std],"A")+COUNTIFS(StandardResults[Name],StandardResults[[#This Row],[Name]],StandardResults[Entry
Std],"AA")</f>
        <v>0</v>
      </c>
      <c r="AA173">
        <f>COUNTIFS(StandardResults[Name],StandardResults[[#This Row],[Name]],StandardResults[Entry
Std],"AA")</f>
        <v>0</v>
      </c>
    </row>
    <row r="174" spans="1:27" x14ac:dyDescent="0.25">
      <c r="A174">
        <f>TimeVR[[#This Row],[Club]]</f>
        <v>0</v>
      </c>
      <c r="B174" t="str">
        <f>IF(OR(RIGHT(TimeVR[[#This Row],[Event]],3)="M.R", RIGHT(TimeVR[[#This Row],[Event]],3)="F.R"),"Relay","Ind")</f>
        <v>Ind</v>
      </c>
      <c r="C174">
        <f>TimeVR[[#This Row],[gender]]</f>
        <v>0</v>
      </c>
      <c r="D174">
        <f>TimeVR[[#This Row],[Age]]</f>
        <v>0</v>
      </c>
      <c r="E174">
        <f>TimeVR[[#This Row],[name]]</f>
        <v>0</v>
      </c>
      <c r="F174">
        <f>TimeVR[[#This Row],[Event]]</f>
        <v>0</v>
      </c>
      <c r="G174" t="str">
        <f>IF(OR(StandardResults[[#This Row],[Entry]]="-",TimeVR[[#This Row],[validation]]="Validated"),"Y","N")</f>
        <v>N</v>
      </c>
      <c r="H174">
        <f>IF(OR(LEFT(TimeVR[[#This Row],[Times]],8)="00:00.00", LEFT(TimeVR[[#This Row],[Times]],2)="NT"),"-",TimeVR[[#This Row],[Times]])</f>
        <v>0</v>
      </c>
      <c r="I1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 t="str">
        <f>IF(ISBLANK(TimeVR[[#This Row],[Best Time(S)]]),"-",TimeVR[[#This Row],[Best Time(S)]])</f>
        <v>-</v>
      </c>
      <c r="K174" t="str">
        <f>IF(StandardResults[[#This Row],[BT(SC)]]&lt;&gt;"-",IF(StandardResults[[#This Row],[BT(SC)]]&lt;=StandardResults[[#This Row],[AAs]],"AA",IF(StandardResults[[#This Row],[BT(SC)]]&lt;=StandardResults[[#This Row],[As]],"A",IF(StandardResults[[#This Row],[BT(SC)]]&lt;=StandardResults[[#This Row],[Bs]],"B","-"))),"")</f>
        <v/>
      </c>
      <c r="L174" t="str">
        <f>IF(ISBLANK(TimeVR[[#This Row],[Best Time(L)]]),"-",TimeVR[[#This Row],[Best Time(L)]])</f>
        <v>-</v>
      </c>
      <c r="M174" t="str">
        <f>IF(StandardResults[[#This Row],[BT(LC)]]&lt;&gt;"-",IF(StandardResults[[#This Row],[BT(LC)]]&lt;=StandardResults[[#This Row],[AA]],"AA",IF(StandardResults[[#This Row],[BT(LC)]]&lt;=StandardResults[[#This Row],[A]],"A",IF(StandardResults[[#This Row],[BT(LC)]]&lt;=StandardResults[[#This Row],[B]],"B","-"))),"")</f>
        <v/>
      </c>
      <c r="N174" s="14"/>
      <c r="O174" t="str">
        <f>IF(StandardResults[[#This Row],[BT(SC)]]&lt;&gt;"-",IF(StandardResults[[#This Row],[BT(SC)]]&lt;=StandardResults[[#This Row],[Ecs]],"EC","-"),"")</f>
        <v/>
      </c>
      <c r="Q174" t="str">
        <f>IF(StandardResults[[#This Row],[Ind/Rel]]="Ind",LEFT(StandardResults[[#This Row],[Gender]],1)&amp;MIN(MAX(StandardResults[[#This Row],[Age]],11),17)&amp;"-"&amp;StandardResults[[#This Row],[Event]],"")</f>
        <v>011-0</v>
      </c>
      <c r="R174" t="e">
        <f>IF(StandardResults[[#This Row],[Ind/Rel]]="Ind",_xlfn.XLOOKUP(StandardResults[[#This Row],[Code]],Std[Code],Std[AA]),"-")</f>
        <v>#N/A</v>
      </c>
      <c r="S174" t="e">
        <f>IF(StandardResults[[#This Row],[Ind/Rel]]="Ind",_xlfn.XLOOKUP(StandardResults[[#This Row],[Code]],Std[Code],Std[A]),"-")</f>
        <v>#N/A</v>
      </c>
      <c r="T174" t="e">
        <f>IF(StandardResults[[#This Row],[Ind/Rel]]="Ind",_xlfn.XLOOKUP(StandardResults[[#This Row],[Code]],Std[Code],Std[B]),"-")</f>
        <v>#N/A</v>
      </c>
      <c r="U174" t="e">
        <f>IF(StandardResults[[#This Row],[Ind/Rel]]="Ind",_xlfn.XLOOKUP(StandardResults[[#This Row],[Code]],Std[Code],Std[AAs]),"-")</f>
        <v>#N/A</v>
      </c>
      <c r="V174" t="e">
        <f>IF(StandardResults[[#This Row],[Ind/Rel]]="Ind",_xlfn.XLOOKUP(StandardResults[[#This Row],[Code]],Std[Code],Std[As]),"-")</f>
        <v>#N/A</v>
      </c>
      <c r="W174" t="e">
        <f>IF(StandardResults[[#This Row],[Ind/Rel]]="Ind",_xlfn.XLOOKUP(StandardResults[[#This Row],[Code]],Std[Code],Std[Bs]),"-")</f>
        <v>#N/A</v>
      </c>
      <c r="X174" t="e">
        <f>IF(StandardResults[[#This Row],[Ind/Rel]]="Ind",_xlfn.XLOOKUP(StandardResults[[#This Row],[Code]],Std[Code],Std[EC]),"-")</f>
        <v>#N/A</v>
      </c>
      <c r="Y174" t="e">
        <f>IF(StandardResults[[#This Row],[Ind/Rel]]="Ind",_xlfn.XLOOKUP(StandardResults[[#This Row],[Code]],Std[Code],Std[Ecs]),"-")</f>
        <v>#N/A</v>
      </c>
      <c r="Z174">
        <f>COUNTIFS(StandardResults[Name],StandardResults[[#This Row],[Name]],StandardResults[Entry
Std],"B")+COUNTIFS(StandardResults[Name],StandardResults[[#This Row],[Name]],StandardResults[Entry
Std],"A")+COUNTIFS(StandardResults[Name],StandardResults[[#This Row],[Name]],StandardResults[Entry
Std],"AA")</f>
        <v>0</v>
      </c>
      <c r="AA174">
        <f>COUNTIFS(StandardResults[Name],StandardResults[[#This Row],[Name]],StandardResults[Entry
Std],"AA")</f>
        <v>0</v>
      </c>
    </row>
    <row r="175" spans="1:27" x14ac:dyDescent="0.25">
      <c r="A175">
        <f>TimeVR[[#This Row],[Club]]</f>
        <v>0</v>
      </c>
      <c r="B175" t="str">
        <f>IF(OR(RIGHT(TimeVR[[#This Row],[Event]],3)="M.R", RIGHT(TimeVR[[#This Row],[Event]],3)="F.R"),"Relay","Ind")</f>
        <v>Ind</v>
      </c>
      <c r="C175">
        <f>TimeVR[[#This Row],[gender]]</f>
        <v>0</v>
      </c>
      <c r="D175">
        <f>TimeVR[[#This Row],[Age]]</f>
        <v>0</v>
      </c>
      <c r="E175">
        <f>TimeVR[[#This Row],[name]]</f>
        <v>0</v>
      </c>
      <c r="F175">
        <f>TimeVR[[#This Row],[Event]]</f>
        <v>0</v>
      </c>
      <c r="G175" t="str">
        <f>IF(OR(StandardResults[[#This Row],[Entry]]="-",TimeVR[[#This Row],[validation]]="Validated"),"Y","N")</f>
        <v>N</v>
      </c>
      <c r="H175">
        <f>IF(OR(LEFT(TimeVR[[#This Row],[Times]],8)="00:00.00", LEFT(TimeVR[[#This Row],[Times]],2)="NT"),"-",TimeVR[[#This Row],[Times]])</f>
        <v>0</v>
      </c>
      <c r="I1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 t="str">
        <f>IF(ISBLANK(TimeVR[[#This Row],[Best Time(S)]]),"-",TimeVR[[#This Row],[Best Time(S)]])</f>
        <v>-</v>
      </c>
      <c r="K175" t="str">
        <f>IF(StandardResults[[#This Row],[BT(SC)]]&lt;&gt;"-",IF(StandardResults[[#This Row],[BT(SC)]]&lt;=StandardResults[[#This Row],[AAs]],"AA",IF(StandardResults[[#This Row],[BT(SC)]]&lt;=StandardResults[[#This Row],[As]],"A",IF(StandardResults[[#This Row],[BT(SC)]]&lt;=StandardResults[[#This Row],[Bs]],"B","-"))),"")</f>
        <v/>
      </c>
      <c r="L175" t="str">
        <f>IF(ISBLANK(TimeVR[[#This Row],[Best Time(L)]]),"-",TimeVR[[#This Row],[Best Time(L)]])</f>
        <v>-</v>
      </c>
      <c r="M175" t="str">
        <f>IF(StandardResults[[#This Row],[BT(LC)]]&lt;&gt;"-",IF(StandardResults[[#This Row],[BT(LC)]]&lt;=StandardResults[[#This Row],[AA]],"AA",IF(StandardResults[[#This Row],[BT(LC)]]&lt;=StandardResults[[#This Row],[A]],"A",IF(StandardResults[[#This Row],[BT(LC)]]&lt;=StandardResults[[#This Row],[B]],"B","-"))),"")</f>
        <v/>
      </c>
      <c r="N175" s="14"/>
      <c r="O175" t="str">
        <f>IF(StandardResults[[#This Row],[BT(SC)]]&lt;&gt;"-",IF(StandardResults[[#This Row],[BT(SC)]]&lt;=StandardResults[[#This Row],[Ecs]],"EC","-"),"")</f>
        <v/>
      </c>
      <c r="Q175" t="str">
        <f>IF(StandardResults[[#This Row],[Ind/Rel]]="Ind",LEFT(StandardResults[[#This Row],[Gender]],1)&amp;MIN(MAX(StandardResults[[#This Row],[Age]],11),17)&amp;"-"&amp;StandardResults[[#This Row],[Event]],"")</f>
        <v>011-0</v>
      </c>
      <c r="R175" t="e">
        <f>IF(StandardResults[[#This Row],[Ind/Rel]]="Ind",_xlfn.XLOOKUP(StandardResults[[#This Row],[Code]],Std[Code],Std[AA]),"-")</f>
        <v>#N/A</v>
      </c>
      <c r="S175" t="e">
        <f>IF(StandardResults[[#This Row],[Ind/Rel]]="Ind",_xlfn.XLOOKUP(StandardResults[[#This Row],[Code]],Std[Code],Std[A]),"-")</f>
        <v>#N/A</v>
      </c>
      <c r="T175" t="e">
        <f>IF(StandardResults[[#This Row],[Ind/Rel]]="Ind",_xlfn.XLOOKUP(StandardResults[[#This Row],[Code]],Std[Code],Std[B]),"-")</f>
        <v>#N/A</v>
      </c>
      <c r="U175" t="e">
        <f>IF(StandardResults[[#This Row],[Ind/Rel]]="Ind",_xlfn.XLOOKUP(StandardResults[[#This Row],[Code]],Std[Code],Std[AAs]),"-")</f>
        <v>#N/A</v>
      </c>
      <c r="V175" t="e">
        <f>IF(StandardResults[[#This Row],[Ind/Rel]]="Ind",_xlfn.XLOOKUP(StandardResults[[#This Row],[Code]],Std[Code],Std[As]),"-")</f>
        <v>#N/A</v>
      </c>
      <c r="W175" t="e">
        <f>IF(StandardResults[[#This Row],[Ind/Rel]]="Ind",_xlfn.XLOOKUP(StandardResults[[#This Row],[Code]],Std[Code],Std[Bs]),"-")</f>
        <v>#N/A</v>
      </c>
      <c r="X175" t="e">
        <f>IF(StandardResults[[#This Row],[Ind/Rel]]="Ind",_xlfn.XLOOKUP(StandardResults[[#This Row],[Code]],Std[Code],Std[EC]),"-")</f>
        <v>#N/A</v>
      </c>
      <c r="Y175" t="e">
        <f>IF(StandardResults[[#This Row],[Ind/Rel]]="Ind",_xlfn.XLOOKUP(StandardResults[[#This Row],[Code]],Std[Code],Std[Ecs]),"-")</f>
        <v>#N/A</v>
      </c>
      <c r="Z175">
        <f>COUNTIFS(StandardResults[Name],StandardResults[[#This Row],[Name]],StandardResults[Entry
Std],"B")+COUNTIFS(StandardResults[Name],StandardResults[[#This Row],[Name]],StandardResults[Entry
Std],"A")+COUNTIFS(StandardResults[Name],StandardResults[[#This Row],[Name]],StandardResults[Entry
Std],"AA")</f>
        <v>0</v>
      </c>
      <c r="AA175">
        <f>COUNTIFS(StandardResults[Name],StandardResults[[#This Row],[Name]],StandardResults[Entry
Std],"AA")</f>
        <v>0</v>
      </c>
    </row>
    <row r="176" spans="1:27" x14ac:dyDescent="0.25">
      <c r="A176">
        <f>TimeVR[[#This Row],[Club]]</f>
        <v>0</v>
      </c>
      <c r="B176" t="str">
        <f>IF(OR(RIGHT(TimeVR[[#This Row],[Event]],3)="M.R", RIGHT(TimeVR[[#This Row],[Event]],3)="F.R"),"Relay","Ind")</f>
        <v>Ind</v>
      </c>
      <c r="C176">
        <f>TimeVR[[#This Row],[gender]]</f>
        <v>0</v>
      </c>
      <c r="D176">
        <f>TimeVR[[#This Row],[Age]]</f>
        <v>0</v>
      </c>
      <c r="E176">
        <f>TimeVR[[#This Row],[name]]</f>
        <v>0</v>
      </c>
      <c r="F176">
        <f>TimeVR[[#This Row],[Event]]</f>
        <v>0</v>
      </c>
      <c r="G176" t="str">
        <f>IF(OR(StandardResults[[#This Row],[Entry]]="-",TimeVR[[#This Row],[validation]]="Validated"),"Y","N")</f>
        <v>N</v>
      </c>
      <c r="H176">
        <f>IF(OR(LEFT(TimeVR[[#This Row],[Times]],8)="00:00.00", LEFT(TimeVR[[#This Row],[Times]],2)="NT"),"-",TimeVR[[#This Row],[Times]])</f>
        <v>0</v>
      </c>
      <c r="I1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 t="str">
        <f>IF(ISBLANK(TimeVR[[#This Row],[Best Time(S)]]),"-",TimeVR[[#This Row],[Best Time(S)]])</f>
        <v>-</v>
      </c>
      <c r="K176" t="str">
        <f>IF(StandardResults[[#This Row],[BT(SC)]]&lt;&gt;"-",IF(StandardResults[[#This Row],[BT(SC)]]&lt;=StandardResults[[#This Row],[AAs]],"AA",IF(StandardResults[[#This Row],[BT(SC)]]&lt;=StandardResults[[#This Row],[As]],"A",IF(StandardResults[[#This Row],[BT(SC)]]&lt;=StandardResults[[#This Row],[Bs]],"B","-"))),"")</f>
        <v/>
      </c>
      <c r="L176" t="str">
        <f>IF(ISBLANK(TimeVR[[#This Row],[Best Time(L)]]),"-",TimeVR[[#This Row],[Best Time(L)]])</f>
        <v>-</v>
      </c>
      <c r="M176" t="str">
        <f>IF(StandardResults[[#This Row],[BT(LC)]]&lt;&gt;"-",IF(StandardResults[[#This Row],[BT(LC)]]&lt;=StandardResults[[#This Row],[AA]],"AA",IF(StandardResults[[#This Row],[BT(LC)]]&lt;=StandardResults[[#This Row],[A]],"A",IF(StandardResults[[#This Row],[BT(LC)]]&lt;=StandardResults[[#This Row],[B]],"B","-"))),"")</f>
        <v/>
      </c>
      <c r="N176" s="14"/>
      <c r="O176" t="str">
        <f>IF(StandardResults[[#This Row],[BT(SC)]]&lt;&gt;"-",IF(StandardResults[[#This Row],[BT(SC)]]&lt;=StandardResults[[#This Row],[Ecs]],"EC","-"),"")</f>
        <v/>
      </c>
      <c r="Q176" t="str">
        <f>IF(StandardResults[[#This Row],[Ind/Rel]]="Ind",LEFT(StandardResults[[#This Row],[Gender]],1)&amp;MIN(MAX(StandardResults[[#This Row],[Age]],11),17)&amp;"-"&amp;StandardResults[[#This Row],[Event]],"")</f>
        <v>011-0</v>
      </c>
      <c r="R176" t="e">
        <f>IF(StandardResults[[#This Row],[Ind/Rel]]="Ind",_xlfn.XLOOKUP(StandardResults[[#This Row],[Code]],Std[Code],Std[AA]),"-")</f>
        <v>#N/A</v>
      </c>
      <c r="S176" t="e">
        <f>IF(StandardResults[[#This Row],[Ind/Rel]]="Ind",_xlfn.XLOOKUP(StandardResults[[#This Row],[Code]],Std[Code],Std[A]),"-")</f>
        <v>#N/A</v>
      </c>
      <c r="T176" t="e">
        <f>IF(StandardResults[[#This Row],[Ind/Rel]]="Ind",_xlfn.XLOOKUP(StandardResults[[#This Row],[Code]],Std[Code],Std[B]),"-")</f>
        <v>#N/A</v>
      </c>
      <c r="U176" t="e">
        <f>IF(StandardResults[[#This Row],[Ind/Rel]]="Ind",_xlfn.XLOOKUP(StandardResults[[#This Row],[Code]],Std[Code],Std[AAs]),"-")</f>
        <v>#N/A</v>
      </c>
      <c r="V176" t="e">
        <f>IF(StandardResults[[#This Row],[Ind/Rel]]="Ind",_xlfn.XLOOKUP(StandardResults[[#This Row],[Code]],Std[Code],Std[As]),"-")</f>
        <v>#N/A</v>
      </c>
      <c r="W176" t="e">
        <f>IF(StandardResults[[#This Row],[Ind/Rel]]="Ind",_xlfn.XLOOKUP(StandardResults[[#This Row],[Code]],Std[Code],Std[Bs]),"-")</f>
        <v>#N/A</v>
      </c>
      <c r="X176" t="e">
        <f>IF(StandardResults[[#This Row],[Ind/Rel]]="Ind",_xlfn.XLOOKUP(StandardResults[[#This Row],[Code]],Std[Code],Std[EC]),"-")</f>
        <v>#N/A</v>
      </c>
      <c r="Y176" t="e">
        <f>IF(StandardResults[[#This Row],[Ind/Rel]]="Ind",_xlfn.XLOOKUP(StandardResults[[#This Row],[Code]],Std[Code],Std[Ecs]),"-")</f>
        <v>#N/A</v>
      </c>
      <c r="Z176">
        <f>COUNTIFS(StandardResults[Name],StandardResults[[#This Row],[Name]],StandardResults[Entry
Std],"B")+COUNTIFS(StandardResults[Name],StandardResults[[#This Row],[Name]],StandardResults[Entry
Std],"A")+COUNTIFS(StandardResults[Name],StandardResults[[#This Row],[Name]],StandardResults[Entry
Std],"AA")</f>
        <v>0</v>
      </c>
      <c r="AA176">
        <f>COUNTIFS(StandardResults[Name],StandardResults[[#This Row],[Name]],StandardResults[Entry
Std],"AA")</f>
        <v>0</v>
      </c>
    </row>
    <row r="177" spans="1:27" x14ac:dyDescent="0.25">
      <c r="A177">
        <f>TimeVR[[#This Row],[Club]]</f>
        <v>0</v>
      </c>
      <c r="B177" t="str">
        <f>IF(OR(RIGHT(TimeVR[[#This Row],[Event]],3)="M.R", RIGHT(TimeVR[[#This Row],[Event]],3)="F.R"),"Relay","Ind")</f>
        <v>Ind</v>
      </c>
      <c r="C177">
        <f>TimeVR[[#This Row],[gender]]</f>
        <v>0</v>
      </c>
      <c r="D177">
        <f>TimeVR[[#This Row],[Age]]</f>
        <v>0</v>
      </c>
      <c r="E177">
        <f>TimeVR[[#This Row],[name]]</f>
        <v>0</v>
      </c>
      <c r="F177">
        <f>TimeVR[[#This Row],[Event]]</f>
        <v>0</v>
      </c>
      <c r="G177" t="str">
        <f>IF(OR(StandardResults[[#This Row],[Entry]]="-",TimeVR[[#This Row],[validation]]="Validated"),"Y","N")</f>
        <v>N</v>
      </c>
      <c r="H177">
        <f>IF(OR(LEFT(TimeVR[[#This Row],[Times]],8)="00:00.00", LEFT(TimeVR[[#This Row],[Times]],2)="NT"),"-",TimeVR[[#This Row],[Times]])</f>
        <v>0</v>
      </c>
      <c r="I1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 t="str">
        <f>IF(ISBLANK(TimeVR[[#This Row],[Best Time(S)]]),"-",TimeVR[[#This Row],[Best Time(S)]])</f>
        <v>-</v>
      </c>
      <c r="K177" t="str">
        <f>IF(StandardResults[[#This Row],[BT(SC)]]&lt;&gt;"-",IF(StandardResults[[#This Row],[BT(SC)]]&lt;=StandardResults[[#This Row],[AAs]],"AA",IF(StandardResults[[#This Row],[BT(SC)]]&lt;=StandardResults[[#This Row],[As]],"A",IF(StandardResults[[#This Row],[BT(SC)]]&lt;=StandardResults[[#This Row],[Bs]],"B","-"))),"")</f>
        <v/>
      </c>
      <c r="L177" t="str">
        <f>IF(ISBLANK(TimeVR[[#This Row],[Best Time(L)]]),"-",TimeVR[[#This Row],[Best Time(L)]])</f>
        <v>-</v>
      </c>
      <c r="M177" t="str">
        <f>IF(StandardResults[[#This Row],[BT(LC)]]&lt;&gt;"-",IF(StandardResults[[#This Row],[BT(LC)]]&lt;=StandardResults[[#This Row],[AA]],"AA",IF(StandardResults[[#This Row],[BT(LC)]]&lt;=StandardResults[[#This Row],[A]],"A",IF(StandardResults[[#This Row],[BT(LC)]]&lt;=StandardResults[[#This Row],[B]],"B","-"))),"")</f>
        <v/>
      </c>
      <c r="N177" s="14"/>
      <c r="O177" t="str">
        <f>IF(StandardResults[[#This Row],[BT(SC)]]&lt;&gt;"-",IF(StandardResults[[#This Row],[BT(SC)]]&lt;=StandardResults[[#This Row],[Ecs]],"EC","-"),"")</f>
        <v/>
      </c>
      <c r="Q177" t="str">
        <f>IF(StandardResults[[#This Row],[Ind/Rel]]="Ind",LEFT(StandardResults[[#This Row],[Gender]],1)&amp;MIN(MAX(StandardResults[[#This Row],[Age]],11),17)&amp;"-"&amp;StandardResults[[#This Row],[Event]],"")</f>
        <v>011-0</v>
      </c>
      <c r="R177" t="e">
        <f>IF(StandardResults[[#This Row],[Ind/Rel]]="Ind",_xlfn.XLOOKUP(StandardResults[[#This Row],[Code]],Std[Code],Std[AA]),"-")</f>
        <v>#N/A</v>
      </c>
      <c r="S177" t="e">
        <f>IF(StandardResults[[#This Row],[Ind/Rel]]="Ind",_xlfn.XLOOKUP(StandardResults[[#This Row],[Code]],Std[Code],Std[A]),"-")</f>
        <v>#N/A</v>
      </c>
      <c r="T177" t="e">
        <f>IF(StandardResults[[#This Row],[Ind/Rel]]="Ind",_xlfn.XLOOKUP(StandardResults[[#This Row],[Code]],Std[Code],Std[B]),"-")</f>
        <v>#N/A</v>
      </c>
      <c r="U177" t="e">
        <f>IF(StandardResults[[#This Row],[Ind/Rel]]="Ind",_xlfn.XLOOKUP(StandardResults[[#This Row],[Code]],Std[Code],Std[AAs]),"-")</f>
        <v>#N/A</v>
      </c>
      <c r="V177" t="e">
        <f>IF(StandardResults[[#This Row],[Ind/Rel]]="Ind",_xlfn.XLOOKUP(StandardResults[[#This Row],[Code]],Std[Code],Std[As]),"-")</f>
        <v>#N/A</v>
      </c>
      <c r="W177" t="e">
        <f>IF(StandardResults[[#This Row],[Ind/Rel]]="Ind",_xlfn.XLOOKUP(StandardResults[[#This Row],[Code]],Std[Code],Std[Bs]),"-")</f>
        <v>#N/A</v>
      </c>
      <c r="X177" t="e">
        <f>IF(StandardResults[[#This Row],[Ind/Rel]]="Ind",_xlfn.XLOOKUP(StandardResults[[#This Row],[Code]],Std[Code],Std[EC]),"-")</f>
        <v>#N/A</v>
      </c>
      <c r="Y177" t="e">
        <f>IF(StandardResults[[#This Row],[Ind/Rel]]="Ind",_xlfn.XLOOKUP(StandardResults[[#This Row],[Code]],Std[Code],Std[Ecs]),"-")</f>
        <v>#N/A</v>
      </c>
      <c r="Z177">
        <f>COUNTIFS(StandardResults[Name],StandardResults[[#This Row],[Name]],StandardResults[Entry
Std],"B")+COUNTIFS(StandardResults[Name],StandardResults[[#This Row],[Name]],StandardResults[Entry
Std],"A")+COUNTIFS(StandardResults[Name],StandardResults[[#This Row],[Name]],StandardResults[Entry
Std],"AA")</f>
        <v>0</v>
      </c>
      <c r="AA177">
        <f>COUNTIFS(StandardResults[Name],StandardResults[[#This Row],[Name]],StandardResults[Entry
Std],"AA")</f>
        <v>0</v>
      </c>
    </row>
    <row r="178" spans="1:27" x14ac:dyDescent="0.25">
      <c r="A178">
        <f>TimeVR[[#This Row],[Club]]</f>
        <v>0</v>
      </c>
      <c r="B178" t="str">
        <f>IF(OR(RIGHT(TimeVR[[#This Row],[Event]],3)="M.R", RIGHT(TimeVR[[#This Row],[Event]],3)="F.R"),"Relay","Ind")</f>
        <v>Ind</v>
      </c>
      <c r="C178">
        <f>TimeVR[[#This Row],[gender]]</f>
        <v>0</v>
      </c>
      <c r="D178">
        <f>TimeVR[[#This Row],[Age]]</f>
        <v>0</v>
      </c>
      <c r="E178">
        <f>TimeVR[[#This Row],[name]]</f>
        <v>0</v>
      </c>
      <c r="F178">
        <f>TimeVR[[#This Row],[Event]]</f>
        <v>0</v>
      </c>
      <c r="G178" t="str">
        <f>IF(OR(StandardResults[[#This Row],[Entry]]="-",TimeVR[[#This Row],[validation]]="Validated"),"Y","N")</f>
        <v>N</v>
      </c>
      <c r="H178">
        <f>IF(OR(LEFT(TimeVR[[#This Row],[Times]],8)="00:00.00", LEFT(TimeVR[[#This Row],[Times]],2)="NT"),"-",TimeVR[[#This Row],[Times]])</f>
        <v>0</v>
      </c>
      <c r="I1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 t="str">
        <f>IF(ISBLANK(TimeVR[[#This Row],[Best Time(S)]]),"-",TimeVR[[#This Row],[Best Time(S)]])</f>
        <v>-</v>
      </c>
      <c r="K178" t="str">
        <f>IF(StandardResults[[#This Row],[BT(SC)]]&lt;&gt;"-",IF(StandardResults[[#This Row],[BT(SC)]]&lt;=StandardResults[[#This Row],[AAs]],"AA",IF(StandardResults[[#This Row],[BT(SC)]]&lt;=StandardResults[[#This Row],[As]],"A",IF(StandardResults[[#This Row],[BT(SC)]]&lt;=StandardResults[[#This Row],[Bs]],"B","-"))),"")</f>
        <v/>
      </c>
      <c r="L178" t="str">
        <f>IF(ISBLANK(TimeVR[[#This Row],[Best Time(L)]]),"-",TimeVR[[#This Row],[Best Time(L)]])</f>
        <v>-</v>
      </c>
      <c r="M178" t="str">
        <f>IF(StandardResults[[#This Row],[BT(LC)]]&lt;&gt;"-",IF(StandardResults[[#This Row],[BT(LC)]]&lt;=StandardResults[[#This Row],[AA]],"AA",IF(StandardResults[[#This Row],[BT(LC)]]&lt;=StandardResults[[#This Row],[A]],"A",IF(StandardResults[[#This Row],[BT(LC)]]&lt;=StandardResults[[#This Row],[B]],"B","-"))),"")</f>
        <v/>
      </c>
      <c r="N178" s="14"/>
      <c r="O178" t="str">
        <f>IF(StandardResults[[#This Row],[BT(SC)]]&lt;&gt;"-",IF(StandardResults[[#This Row],[BT(SC)]]&lt;=StandardResults[[#This Row],[Ecs]],"EC","-"),"")</f>
        <v/>
      </c>
      <c r="Q178" t="str">
        <f>IF(StandardResults[[#This Row],[Ind/Rel]]="Ind",LEFT(StandardResults[[#This Row],[Gender]],1)&amp;MIN(MAX(StandardResults[[#This Row],[Age]],11),17)&amp;"-"&amp;StandardResults[[#This Row],[Event]],"")</f>
        <v>011-0</v>
      </c>
      <c r="R178" t="e">
        <f>IF(StandardResults[[#This Row],[Ind/Rel]]="Ind",_xlfn.XLOOKUP(StandardResults[[#This Row],[Code]],Std[Code],Std[AA]),"-")</f>
        <v>#N/A</v>
      </c>
      <c r="S178" t="e">
        <f>IF(StandardResults[[#This Row],[Ind/Rel]]="Ind",_xlfn.XLOOKUP(StandardResults[[#This Row],[Code]],Std[Code],Std[A]),"-")</f>
        <v>#N/A</v>
      </c>
      <c r="T178" t="e">
        <f>IF(StandardResults[[#This Row],[Ind/Rel]]="Ind",_xlfn.XLOOKUP(StandardResults[[#This Row],[Code]],Std[Code],Std[B]),"-")</f>
        <v>#N/A</v>
      </c>
      <c r="U178" t="e">
        <f>IF(StandardResults[[#This Row],[Ind/Rel]]="Ind",_xlfn.XLOOKUP(StandardResults[[#This Row],[Code]],Std[Code],Std[AAs]),"-")</f>
        <v>#N/A</v>
      </c>
      <c r="V178" t="e">
        <f>IF(StandardResults[[#This Row],[Ind/Rel]]="Ind",_xlfn.XLOOKUP(StandardResults[[#This Row],[Code]],Std[Code],Std[As]),"-")</f>
        <v>#N/A</v>
      </c>
      <c r="W178" t="e">
        <f>IF(StandardResults[[#This Row],[Ind/Rel]]="Ind",_xlfn.XLOOKUP(StandardResults[[#This Row],[Code]],Std[Code],Std[Bs]),"-")</f>
        <v>#N/A</v>
      </c>
      <c r="X178" t="e">
        <f>IF(StandardResults[[#This Row],[Ind/Rel]]="Ind",_xlfn.XLOOKUP(StandardResults[[#This Row],[Code]],Std[Code],Std[EC]),"-")</f>
        <v>#N/A</v>
      </c>
      <c r="Y178" t="e">
        <f>IF(StandardResults[[#This Row],[Ind/Rel]]="Ind",_xlfn.XLOOKUP(StandardResults[[#This Row],[Code]],Std[Code],Std[Ecs]),"-")</f>
        <v>#N/A</v>
      </c>
      <c r="Z178">
        <f>COUNTIFS(StandardResults[Name],StandardResults[[#This Row],[Name]],StandardResults[Entry
Std],"B")+COUNTIFS(StandardResults[Name],StandardResults[[#This Row],[Name]],StandardResults[Entry
Std],"A")+COUNTIFS(StandardResults[Name],StandardResults[[#This Row],[Name]],StandardResults[Entry
Std],"AA")</f>
        <v>0</v>
      </c>
      <c r="AA178">
        <f>COUNTIFS(StandardResults[Name],StandardResults[[#This Row],[Name]],StandardResults[Entry
Std],"AA")</f>
        <v>0</v>
      </c>
    </row>
    <row r="179" spans="1:27" x14ac:dyDescent="0.25">
      <c r="A179">
        <f>TimeVR[[#This Row],[Club]]</f>
        <v>0</v>
      </c>
      <c r="B179" t="str">
        <f>IF(OR(RIGHT(TimeVR[[#This Row],[Event]],3)="M.R", RIGHT(TimeVR[[#This Row],[Event]],3)="F.R"),"Relay","Ind")</f>
        <v>Ind</v>
      </c>
      <c r="C179">
        <f>TimeVR[[#This Row],[gender]]</f>
        <v>0</v>
      </c>
      <c r="D179">
        <f>TimeVR[[#This Row],[Age]]</f>
        <v>0</v>
      </c>
      <c r="E179">
        <f>TimeVR[[#This Row],[name]]</f>
        <v>0</v>
      </c>
      <c r="F179">
        <f>TimeVR[[#This Row],[Event]]</f>
        <v>0</v>
      </c>
      <c r="G179" t="str">
        <f>IF(OR(StandardResults[[#This Row],[Entry]]="-",TimeVR[[#This Row],[validation]]="Validated"),"Y","N")</f>
        <v>N</v>
      </c>
      <c r="H179">
        <f>IF(OR(LEFT(TimeVR[[#This Row],[Times]],8)="00:00.00", LEFT(TimeVR[[#This Row],[Times]],2)="NT"),"-",TimeVR[[#This Row],[Times]])</f>
        <v>0</v>
      </c>
      <c r="I1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 t="str">
        <f>IF(ISBLANK(TimeVR[[#This Row],[Best Time(S)]]),"-",TimeVR[[#This Row],[Best Time(S)]])</f>
        <v>-</v>
      </c>
      <c r="K179" t="str">
        <f>IF(StandardResults[[#This Row],[BT(SC)]]&lt;&gt;"-",IF(StandardResults[[#This Row],[BT(SC)]]&lt;=StandardResults[[#This Row],[AAs]],"AA",IF(StandardResults[[#This Row],[BT(SC)]]&lt;=StandardResults[[#This Row],[As]],"A",IF(StandardResults[[#This Row],[BT(SC)]]&lt;=StandardResults[[#This Row],[Bs]],"B","-"))),"")</f>
        <v/>
      </c>
      <c r="L179" t="str">
        <f>IF(ISBLANK(TimeVR[[#This Row],[Best Time(L)]]),"-",TimeVR[[#This Row],[Best Time(L)]])</f>
        <v>-</v>
      </c>
      <c r="M179" t="str">
        <f>IF(StandardResults[[#This Row],[BT(LC)]]&lt;&gt;"-",IF(StandardResults[[#This Row],[BT(LC)]]&lt;=StandardResults[[#This Row],[AA]],"AA",IF(StandardResults[[#This Row],[BT(LC)]]&lt;=StandardResults[[#This Row],[A]],"A",IF(StandardResults[[#This Row],[BT(LC)]]&lt;=StandardResults[[#This Row],[B]],"B","-"))),"")</f>
        <v/>
      </c>
      <c r="N179" s="14"/>
      <c r="O179" t="str">
        <f>IF(StandardResults[[#This Row],[BT(SC)]]&lt;&gt;"-",IF(StandardResults[[#This Row],[BT(SC)]]&lt;=StandardResults[[#This Row],[Ecs]],"EC","-"),"")</f>
        <v/>
      </c>
      <c r="Q179" t="str">
        <f>IF(StandardResults[[#This Row],[Ind/Rel]]="Ind",LEFT(StandardResults[[#This Row],[Gender]],1)&amp;MIN(MAX(StandardResults[[#This Row],[Age]],11),17)&amp;"-"&amp;StandardResults[[#This Row],[Event]],"")</f>
        <v>011-0</v>
      </c>
      <c r="R179" t="e">
        <f>IF(StandardResults[[#This Row],[Ind/Rel]]="Ind",_xlfn.XLOOKUP(StandardResults[[#This Row],[Code]],Std[Code],Std[AA]),"-")</f>
        <v>#N/A</v>
      </c>
      <c r="S179" t="e">
        <f>IF(StandardResults[[#This Row],[Ind/Rel]]="Ind",_xlfn.XLOOKUP(StandardResults[[#This Row],[Code]],Std[Code],Std[A]),"-")</f>
        <v>#N/A</v>
      </c>
      <c r="T179" t="e">
        <f>IF(StandardResults[[#This Row],[Ind/Rel]]="Ind",_xlfn.XLOOKUP(StandardResults[[#This Row],[Code]],Std[Code],Std[B]),"-")</f>
        <v>#N/A</v>
      </c>
      <c r="U179" t="e">
        <f>IF(StandardResults[[#This Row],[Ind/Rel]]="Ind",_xlfn.XLOOKUP(StandardResults[[#This Row],[Code]],Std[Code],Std[AAs]),"-")</f>
        <v>#N/A</v>
      </c>
      <c r="V179" t="e">
        <f>IF(StandardResults[[#This Row],[Ind/Rel]]="Ind",_xlfn.XLOOKUP(StandardResults[[#This Row],[Code]],Std[Code],Std[As]),"-")</f>
        <v>#N/A</v>
      </c>
      <c r="W179" t="e">
        <f>IF(StandardResults[[#This Row],[Ind/Rel]]="Ind",_xlfn.XLOOKUP(StandardResults[[#This Row],[Code]],Std[Code],Std[Bs]),"-")</f>
        <v>#N/A</v>
      </c>
      <c r="X179" t="e">
        <f>IF(StandardResults[[#This Row],[Ind/Rel]]="Ind",_xlfn.XLOOKUP(StandardResults[[#This Row],[Code]],Std[Code],Std[EC]),"-")</f>
        <v>#N/A</v>
      </c>
      <c r="Y179" t="e">
        <f>IF(StandardResults[[#This Row],[Ind/Rel]]="Ind",_xlfn.XLOOKUP(StandardResults[[#This Row],[Code]],Std[Code],Std[Ecs]),"-")</f>
        <v>#N/A</v>
      </c>
      <c r="Z179">
        <f>COUNTIFS(StandardResults[Name],StandardResults[[#This Row],[Name]],StandardResults[Entry
Std],"B")+COUNTIFS(StandardResults[Name],StandardResults[[#This Row],[Name]],StandardResults[Entry
Std],"A")+COUNTIFS(StandardResults[Name],StandardResults[[#This Row],[Name]],StandardResults[Entry
Std],"AA")</f>
        <v>0</v>
      </c>
      <c r="AA179">
        <f>COUNTIFS(StandardResults[Name],StandardResults[[#This Row],[Name]],StandardResults[Entry
Std],"AA")</f>
        <v>0</v>
      </c>
    </row>
    <row r="180" spans="1:27" x14ac:dyDescent="0.25">
      <c r="A180">
        <f>TimeVR[[#This Row],[Club]]</f>
        <v>0</v>
      </c>
      <c r="B180" t="str">
        <f>IF(OR(RIGHT(TimeVR[[#This Row],[Event]],3)="M.R", RIGHT(TimeVR[[#This Row],[Event]],3)="F.R"),"Relay","Ind")</f>
        <v>Ind</v>
      </c>
      <c r="C180">
        <f>TimeVR[[#This Row],[gender]]</f>
        <v>0</v>
      </c>
      <c r="D180">
        <f>TimeVR[[#This Row],[Age]]</f>
        <v>0</v>
      </c>
      <c r="E180">
        <f>TimeVR[[#This Row],[name]]</f>
        <v>0</v>
      </c>
      <c r="F180">
        <f>TimeVR[[#This Row],[Event]]</f>
        <v>0</v>
      </c>
      <c r="G180" t="str">
        <f>IF(OR(StandardResults[[#This Row],[Entry]]="-",TimeVR[[#This Row],[validation]]="Validated"),"Y","N")</f>
        <v>N</v>
      </c>
      <c r="H180">
        <f>IF(OR(LEFT(TimeVR[[#This Row],[Times]],8)="00:00.00", LEFT(TimeVR[[#This Row],[Times]],2)="NT"),"-",TimeVR[[#This Row],[Times]])</f>
        <v>0</v>
      </c>
      <c r="I1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 t="str">
        <f>IF(ISBLANK(TimeVR[[#This Row],[Best Time(S)]]),"-",TimeVR[[#This Row],[Best Time(S)]])</f>
        <v>-</v>
      </c>
      <c r="K180" t="str">
        <f>IF(StandardResults[[#This Row],[BT(SC)]]&lt;&gt;"-",IF(StandardResults[[#This Row],[BT(SC)]]&lt;=StandardResults[[#This Row],[AAs]],"AA",IF(StandardResults[[#This Row],[BT(SC)]]&lt;=StandardResults[[#This Row],[As]],"A",IF(StandardResults[[#This Row],[BT(SC)]]&lt;=StandardResults[[#This Row],[Bs]],"B","-"))),"")</f>
        <v/>
      </c>
      <c r="L180" t="str">
        <f>IF(ISBLANK(TimeVR[[#This Row],[Best Time(L)]]),"-",TimeVR[[#This Row],[Best Time(L)]])</f>
        <v>-</v>
      </c>
      <c r="M180" t="str">
        <f>IF(StandardResults[[#This Row],[BT(LC)]]&lt;&gt;"-",IF(StandardResults[[#This Row],[BT(LC)]]&lt;=StandardResults[[#This Row],[AA]],"AA",IF(StandardResults[[#This Row],[BT(LC)]]&lt;=StandardResults[[#This Row],[A]],"A",IF(StandardResults[[#This Row],[BT(LC)]]&lt;=StandardResults[[#This Row],[B]],"B","-"))),"")</f>
        <v/>
      </c>
      <c r="N180" s="14"/>
      <c r="O180" t="str">
        <f>IF(StandardResults[[#This Row],[BT(SC)]]&lt;&gt;"-",IF(StandardResults[[#This Row],[BT(SC)]]&lt;=StandardResults[[#This Row],[Ecs]],"EC","-"),"")</f>
        <v/>
      </c>
      <c r="Q180" t="str">
        <f>IF(StandardResults[[#This Row],[Ind/Rel]]="Ind",LEFT(StandardResults[[#This Row],[Gender]],1)&amp;MIN(MAX(StandardResults[[#This Row],[Age]],11),17)&amp;"-"&amp;StandardResults[[#This Row],[Event]],"")</f>
        <v>011-0</v>
      </c>
      <c r="R180" t="e">
        <f>IF(StandardResults[[#This Row],[Ind/Rel]]="Ind",_xlfn.XLOOKUP(StandardResults[[#This Row],[Code]],Std[Code],Std[AA]),"-")</f>
        <v>#N/A</v>
      </c>
      <c r="S180" t="e">
        <f>IF(StandardResults[[#This Row],[Ind/Rel]]="Ind",_xlfn.XLOOKUP(StandardResults[[#This Row],[Code]],Std[Code],Std[A]),"-")</f>
        <v>#N/A</v>
      </c>
      <c r="T180" t="e">
        <f>IF(StandardResults[[#This Row],[Ind/Rel]]="Ind",_xlfn.XLOOKUP(StandardResults[[#This Row],[Code]],Std[Code],Std[B]),"-")</f>
        <v>#N/A</v>
      </c>
      <c r="U180" t="e">
        <f>IF(StandardResults[[#This Row],[Ind/Rel]]="Ind",_xlfn.XLOOKUP(StandardResults[[#This Row],[Code]],Std[Code],Std[AAs]),"-")</f>
        <v>#N/A</v>
      </c>
      <c r="V180" t="e">
        <f>IF(StandardResults[[#This Row],[Ind/Rel]]="Ind",_xlfn.XLOOKUP(StandardResults[[#This Row],[Code]],Std[Code],Std[As]),"-")</f>
        <v>#N/A</v>
      </c>
      <c r="W180" t="e">
        <f>IF(StandardResults[[#This Row],[Ind/Rel]]="Ind",_xlfn.XLOOKUP(StandardResults[[#This Row],[Code]],Std[Code],Std[Bs]),"-")</f>
        <v>#N/A</v>
      </c>
      <c r="X180" t="e">
        <f>IF(StandardResults[[#This Row],[Ind/Rel]]="Ind",_xlfn.XLOOKUP(StandardResults[[#This Row],[Code]],Std[Code],Std[EC]),"-")</f>
        <v>#N/A</v>
      </c>
      <c r="Y180" t="e">
        <f>IF(StandardResults[[#This Row],[Ind/Rel]]="Ind",_xlfn.XLOOKUP(StandardResults[[#This Row],[Code]],Std[Code],Std[Ecs]),"-")</f>
        <v>#N/A</v>
      </c>
      <c r="Z180">
        <f>COUNTIFS(StandardResults[Name],StandardResults[[#This Row],[Name]],StandardResults[Entry
Std],"B")+COUNTIFS(StandardResults[Name],StandardResults[[#This Row],[Name]],StandardResults[Entry
Std],"A")+COUNTIFS(StandardResults[Name],StandardResults[[#This Row],[Name]],StandardResults[Entry
Std],"AA")</f>
        <v>0</v>
      </c>
      <c r="AA180">
        <f>COUNTIFS(StandardResults[Name],StandardResults[[#This Row],[Name]],StandardResults[Entry
Std],"AA")</f>
        <v>0</v>
      </c>
    </row>
    <row r="181" spans="1:27" x14ac:dyDescent="0.25">
      <c r="A181">
        <f>TimeVR[[#This Row],[Club]]</f>
        <v>0</v>
      </c>
      <c r="B181" t="str">
        <f>IF(OR(RIGHT(TimeVR[[#This Row],[Event]],3)="M.R", RIGHT(TimeVR[[#This Row],[Event]],3)="F.R"),"Relay","Ind")</f>
        <v>Ind</v>
      </c>
      <c r="C181">
        <f>TimeVR[[#This Row],[gender]]</f>
        <v>0</v>
      </c>
      <c r="D181">
        <f>TimeVR[[#This Row],[Age]]</f>
        <v>0</v>
      </c>
      <c r="E181">
        <f>TimeVR[[#This Row],[name]]</f>
        <v>0</v>
      </c>
      <c r="F181">
        <f>TimeVR[[#This Row],[Event]]</f>
        <v>0</v>
      </c>
      <c r="G181" t="str">
        <f>IF(OR(StandardResults[[#This Row],[Entry]]="-",TimeVR[[#This Row],[validation]]="Validated"),"Y","N")</f>
        <v>N</v>
      </c>
      <c r="H181">
        <f>IF(OR(LEFT(TimeVR[[#This Row],[Times]],8)="00:00.00", LEFT(TimeVR[[#This Row],[Times]],2)="NT"),"-",TimeVR[[#This Row],[Times]])</f>
        <v>0</v>
      </c>
      <c r="I1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 t="str">
        <f>IF(ISBLANK(TimeVR[[#This Row],[Best Time(S)]]),"-",TimeVR[[#This Row],[Best Time(S)]])</f>
        <v>-</v>
      </c>
      <c r="K181" t="str">
        <f>IF(StandardResults[[#This Row],[BT(SC)]]&lt;&gt;"-",IF(StandardResults[[#This Row],[BT(SC)]]&lt;=StandardResults[[#This Row],[AAs]],"AA",IF(StandardResults[[#This Row],[BT(SC)]]&lt;=StandardResults[[#This Row],[As]],"A",IF(StandardResults[[#This Row],[BT(SC)]]&lt;=StandardResults[[#This Row],[Bs]],"B","-"))),"")</f>
        <v/>
      </c>
      <c r="L181" t="str">
        <f>IF(ISBLANK(TimeVR[[#This Row],[Best Time(L)]]),"-",TimeVR[[#This Row],[Best Time(L)]])</f>
        <v>-</v>
      </c>
      <c r="M181" t="str">
        <f>IF(StandardResults[[#This Row],[BT(LC)]]&lt;&gt;"-",IF(StandardResults[[#This Row],[BT(LC)]]&lt;=StandardResults[[#This Row],[AA]],"AA",IF(StandardResults[[#This Row],[BT(LC)]]&lt;=StandardResults[[#This Row],[A]],"A",IF(StandardResults[[#This Row],[BT(LC)]]&lt;=StandardResults[[#This Row],[B]],"B","-"))),"")</f>
        <v/>
      </c>
      <c r="N181" s="14"/>
      <c r="O181" t="str">
        <f>IF(StandardResults[[#This Row],[BT(SC)]]&lt;&gt;"-",IF(StandardResults[[#This Row],[BT(SC)]]&lt;=StandardResults[[#This Row],[Ecs]],"EC","-"),"")</f>
        <v/>
      </c>
      <c r="Q181" t="str">
        <f>IF(StandardResults[[#This Row],[Ind/Rel]]="Ind",LEFT(StandardResults[[#This Row],[Gender]],1)&amp;MIN(MAX(StandardResults[[#This Row],[Age]],11),17)&amp;"-"&amp;StandardResults[[#This Row],[Event]],"")</f>
        <v>011-0</v>
      </c>
      <c r="R181" t="e">
        <f>IF(StandardResults[[#This Row],[Ind/Rel]]="Ind",_xlfn.XLOOKUP(StandardResults[[#This Row],[Code]],Std[Code],Std[AA]),"-")</f>
        <v>#N/A</v>
      </c>
      <c r="S181" t="e">
        <f>IF(StandardResults[[#This Row],[Ind/Rel]]="Ind",_xlfn.XLOOKUP(StandardResults[[#This Row],[Code]],Std[Code],Std[A]),"-")</f>
        <v>#N/A</v>
      </c>
      <c r="T181" t="e">
        <f>IF(StandardResults[[#This Row],[Ind/Rel]]="Ind",_xlfn.XLOOKUP(StandardResults[[#This Row],[Code]],Std[Code],Std[B]),"-")</f>
        <v>#N/A</v>
      </c>
      <c r="U181" t="e">
        <f>IF(StandardResults[[#This Row],[Ind/Rel]]="Ind",_xlfn.XLOOKUP(StandardResults[[#This Row],[Code]],Std[Code],Std[AAs]),"-")</f>
        <v>#N/A</v>
      </c>
      <c r="V181" t="e">
        <f>IF(StandardResults[[#This Row],[Ind/Rel]]="Ind",_xlfn.XLOOKUP(StandardResults[[#This Row],[Code]],Std[Code],Std[As]),"-")</f>
        <v>#N/A</v>
      </c>
      <c r="W181" t="e">
        <f>IF(StandardResults[[#This Row],[Ind/Rel]]="Ind",_xlfn.XLOOKUP(StandardResults[[#This Row],[Code]],Std[Code],Std[Bs]),"-")</f>
        <v>#N/A</v>
      </c>
      <c r="X181" t="e">
        <f>IF(StandardResults[[#This Row],[Ind/Rel]]="Ind",_xlfn.XLOOKUP(StandardResults[[#This Row],[Code]],Std[Code],Std[EC]),"-")</f>
        <v>#N/A</v>
      </c>
      <c r="Y181" t="e">
        <f>IF(StandardResults[[#This Row],[Ind/Rel]]="Ind",_xlfn.XLOOKUP(StandardResults[[#This Row],[Code]],Std[Code],Std[Ecs]),"-")</f>
        <v>#N/A</v>
      </c>
      <c r="Z181">
        <f>COUNTIFS(StandardResults[Name],StandardResults[[#This Row],[Name]],StandardResults[Entry
Std],"B")+COUNTIFS(StandardResults[Name],StandardResults[[#This Row],[Name]],StandardResults[Entry
Std],"A")+COUNTIFS(StandardResults[Name],StandardResults[[#This Row],[Name]],StandardResults[Entry
Std],"AA")</f>
        <v>0</v>
      </c>
      <c r="AA181">
        <f>COUNTIFS(StandardResults[Name],StandardResults[[#This Row],[Name]],StandardResults[Entry
Std],"AA")</f>
        <v>0</v>
      </c>
    </row>
    <row r="182" spans="1:27" x14ac:dyDescent="0.25">
      <c r="A182">
        <f>TimeVR[[#This Row],[Club]]</f>
        <v>0</v>
      </c>
      <c r="B182" t="str">
        <f>IF(OR(RIGHT(TimeVR[[#This Row],[Event]],3)="M.R", RIGHT(TimeVR[[#This Row],[Event]],3)="F.R"),"Relay","Ind")</f>
        <v>Ind</v>
      </c>
      <c r="C182">
        <f>TimeVR[[#This Row],[gender]]</f>
        <v>0</v>
      </c>
      <c r="D182">
        <f>TimeVR[[#This Row],[Age]]</f>
        <v>0</v>
      </c>
      <c r="E182">
        <f>TimeVR[[#This Row],[name]]</f>
        <v>0</v>
      </c>
      <c r="F182">
        <f>TimeVR[[#This Row],[Event]]</f>
        <v>0</v>
      </c>
      <c r="G182" t="str">
        <f>IF(OR(StandardResults[[#This Row],[Entry]]="-",TimeVR[[#This Row],[validation]]="Validated"),"Y","N")</f>
        <v>N</v>
      </c>
      <c r="H182">
        <f>IF(OR(LEFT(TimeVR[[#This Row],[Times]],8)="00:00.00", LEFT(TimeVR[[#This Row],[Times]],2)="NT"),"-",TimeVR[[#This Row],[Times]])</f>
        <v>0</v>
      </c>
      <c r="I1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 t="str">
        <f>IF(ISBLANK(TimeVR[[#This Row],[Best Time(S)]]),"-",TimeVR[[#This Row],[Best Time(S)]])</f>
        <v>-</v>
      </c>
      <c r="K182" t="str">
        <f>IF(StandardResults[[#This Row],[BT(SC)]]&lt;&gt;"-",IF(StandardResults[[#This Row],[BT(SC)]]&lt;=StandardResults[[#This Row],[AAs]],"AA",IF(StandardResults[[#This Row],[BT(SC)]]&lt;=StandardResults[[#This Row],[As]],"A",IF(StandardResults[[#This Row],[BT(SC)]]&lt;=StandardResults[[#This Row],[Bs]],"B","-"))),"")</f>
        <v/>
      </c>
      <c r="L182" t="str">
        <f>IF(ISBLANK(TimeVR[[#This Row],[Best Time(L)]]),"-",TimeVR[[#This Row],[Best Time(L)]])</f>
        <v>-</v>
      </c>
      <c r="M182" t="str">
        <f>IF(StandardResults[[#This Row],[BT(LC)]]&lt;&gt;"-",IF(StandardResults[[#This Row],[BT(LC)]]&lt;=StandardResults[[#This Row],[AA]],"AA",IF(StandardResults[[#This Row],[BT(LC)]]&lt;=StandardResults[[#This Row],[A]],"A",IF(StandardResults[[#This Row],[BT(LC)]]&lt;=StandardResults[[#This Row],[B]],"B","-"))),"")</f>
        <v/>
      </c>
      <c r="N182" s="14"/>
      <c r="O182" t="str">
        <f>IF(StandardResults[[#This Row],[BT(SC)]]&lt;&gt;"-",IF(StandardResults[[#This Row],[BT(SC)]]&lt;=StandardResults[[#This Row],[Ecs]],"EC","-"),"")</f>
        <v/>
      </c>
      <c r="Q182" t="str">
        <f>IF(StandardResults[[#This Row],[Ind/Rel]]="Ind",LEFT(StandardResults[[#This Row],[Gender]],1)&amp;MIN(MAX(StandardResults[[#This Row],[Age]],11),17)&amp;"-"&amp;StandardResults[[#This Row],[Event]],"")</f>
        <v>011-0</v>
      </c>
      <c r="R182" t="e">
        <f>IF(StandardResults[[#This Row],[Ind/Rel]]="Ind",_xlfn.XLOOKUP(StandardResults[[#This Row],[Code]],Std[Code],Std[AA]),"-")</f>
        <v>#N/A</v>
      </c>
      <c r="S182" t="e">
        <f>IF(StandardResults[[#This Row],[Ind/Rel]]="Ind",_xlfn.XLOOKUP(StandardResults[[#This Row],[Code]],Std[Code],Std[A]),"-")</f>
        <v>#N/A</v>
      </c>
      <c r="T182" t="e">
        <f>IF(StandardResults[[#This Row],[Ind/Rel]]="Ind",_xlfn.XLOOKUP(StandardResults[[#This Row],[Code]],Std[Code],Std[B]),"-")</f>
        <v>#N/A</v>
      </c>
      <c r="U182" t="e">
        <f>IF(StandardResults[[#This Row],[Ind/Rel]]="Ind",_xlfn.XLOOKUP(StandardResults[[#This Row],[Code]],Std[Code],Std[AAs]),"-")</f>
        <v>#N/A</v>
      </c>
      <c r="V182" t="e">
        <f>IF(StandardResults[[#This Row],[Ind/Rel]]="Ind",_xlfn.XLOOKUP(StandardResults[[#This Row],[Code]],Std[Code],Std[As]),"-")</f>
        <v>#N/A</v>
      </c>
      <c r="W182" t="e">
        <f>IF(StandardResults[[#This Row],[Ind/Rel]]="Ind",_xlfn.XLOOKUP(StandardResults[[#This Row],[Code]],Std[Code],Std[Bs]),"-")</f>
        <v>#N/A</v>
      </c>
      <c r="X182" t="e">
        <f>IF(StandardResults[[#This Row],[Ind/Rel]]="Ind",_xlfn.XLOOKUP(StandardResults[[#This Row],[Code]],Std[Code],Std[EC]),"-")</f>
        <v>#N/A</v>
      </c>
      <c r="Y182" t="e">
        <f>IF(StandardResults[[#This Row],[Ind/Rel]]="Ind",_xlfn.XLOOKUP(StandardResults[[#This Row],[Code]],Std[Code],Std[Ecs]),"-")</f>
        <v>#N/A</v>
      </c>
      <c r="Z182">
        <f>COUNTIFS(StandardResults[Name],StandardResults[[#This Row],[Name]],StandardResults[Entry
Std],"B")+COUNTIFS(StandardResults[Name],StandardResults[[#This Row],[Name]],StandardResults[Entry
Std],"A")+COUNTIFS(StandardResults[Name],StandardResults[[#This Row],[Name]],StandardResults[Entry
Std],"AA")</f>
        <v>0</v>
      </c>
      <c r="AA182">
        <f>COUNTIFS(StandardResults[Name],StandardResults[[#This Row],[Name]],StandardResults[Entry
Std],"AA")</f>
        <v>0</v>
      </c>
    </row>
    <row r="183" spans="1:27" x14ac:dyDescent="0.25">
      <c r="A183">
        <f>TimeVR[[#This Row],[Club]]</f>
        <v>0</v>
      </c>
      <c r="B183" t="str">
        <f>IF(OR(RIGHT(TimeVR[[#This Row],[Event]],3)="M.R", RIGHT(TimeVR[[#This Row],[Event]],3)="F.R"),"Relay","Ind")</f>
        <v>Ind</v>
      </c>
      <c r="C183">
        <f>TimeVR[[#This Row],[gender]]</f>
        <v>0</v>
      </c>
      <c r="D183">
        <f>TimeVR[[#This Row],[Age]]</f>
        <v>0</v>
      </c>
      <c r="E183">
        <f>TimeVR[[#This Row],[name]]</f>
        <v>0</v>
      </c>
      <c r="F183">
        <f>TimeVR[[#This Row],[Event]]</f>
        <v>0</v>
      </c>
      <c r="G183" t="str">
        <f>IF(OR(StandardResults[[#This Row],[Entry]]="-",TimeVR[[#This Row],[validation]]="Validated"),"Y","N")</f>
        <v>N</v>
      </c>
      <c r="H183">
        <f>IF(OR(LEFT(TimeVR[[#This Row],[Times]],8)="00:00.00", LEFT(TimeVR[[#This Row],[Times]],2)="NT"),"-",TimeVR[[#This Row],[Times]])</f>
        <v>0</v>
      </c>
      <c r="I1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 t="str">
        <f>IF(ISBLANK(TimeVR[[#This Row],[Best Time(S)]]),"-",TimeVR[[#This Row],[Best Time(S)]])</f>
        <v>-</v>
      </c>
      <c r="K183" t="str">
        <f>IF(StandardResults[[#This Row],[BT(SC)]]&lt;&gt;"-",IF(StandardResults[[#This Row],[BT(SC)]]&lt;=StandardResults[[#This Row],[AAs]],"AA",IF(StandardResults[[#This Row],[BT(SC)]]&lt;=StandardResults[[#This Row],[As]],"A",IF(StandardResults[[#This Row],[BT(SC)]]&lt;=StandardResults[[#This Row],[Bs]],"B","-"))),"")</f>
        <v/>
      </c>
      <c r="L183" t="str">
        <f>IF(ISBLANK(TimeVR[[#This Row],[Best Time(L)]]),"-",TimeVR[[#This Row],[Best Time(L)]])</f>
        <v>-</v>
      </c>
      <c r="M183" t="str">
        <f>IF(StandardResults[[#This Row],[BT(LC)]]&lt;&gt;"-",IF(StandardResults[[#This Row],[BT(LC)]]&lt;=StandardResults[[#This Row],[AA]],"AA",IF(StandardResults[[#This Row],[BT(LC)]]&lt;=StandardResults[[#This Row],[A]],"A",IF(StandardResults[[#This Row],[BT(LC)]]&lt;=StandardResults[[#This Row],[B]],"B","-"))),"")</f>
        <v/>
      </c>
      <c r="N183" s="14"/>
      <c r="O183" t="str">
        <f>IF(StandardResults[[#This Row],[BT(SC)]]&lt;&gt;"-",IF(StandardResults[[#This Row],[BT(SC)]]&lt;=StandardResults[[#This Row],[Ecs]],"EC","-"),"")</f>
        <v/>
      </c>
      <c r="Q183" t="str">
        <f>IF(StandardResults[[#This Row],[Ind/Rel]]="Ind",LEFT(StandardResults[[#This Row],[Gender]],1)&amp;MIN(MAX(StandardResults[[#This Row],[Age]],11),17)&amp;"-"&amp;StandardResults[[#This Row],[Event]],"")</f>
        <v>011-0</v>
      </c>
      <c r="R183" t="e">
        <f>IF(StandardResults[[#This Row],[Ind/Rel]]="Ind",_xlfn.XLOOKUP(StandardResults[[#This Row],[Code]],Std[Code],Std[AA]),"-")</f>
        <v>#N/A</v>
      </c>
      <c r="S183" t="e">
        <f>IF(StandardResults[[#This Row],[Ind/Rel]]="Ind",_xlfn.XLOOKUP(StandardResults[[#This Row],[Code]],Std[Code],Std[A]),"-")</f>
        <v>#N/A</v>
      </c>
      <c r="T183" t="e">
        <f>IF(StandardResults[[#This Row],[Ind/Rel]]="Ind",_xlfn.XLOOKUP(StandardResults[[#This Row],[Code]],Std[Code],Std[B]),"-")</f>
        <v>#N/A</v>
      </c>
      <c r="U183" t="e">
        <f>IF(StandardResults[[#This Row],[Ind/Rel]]="Ind",_xlfn.XLOOKUP(StandardResults[[#This Row],[Code]],Std[Code],Std[AAs]),"-")</f>
        <v>#N/A</v>
      </c>
      <c r="V183" t="e">
        <f>IF(StandardResults[[#This Row],[Ind/Rel]]="Ind",_xlfn.XLOOKUP(StandardResults[[#This Row],[Code]],Std[Code],Std[As]),"-")</f>
        <v>#N/A</v>
      </c>
      <c r="W183" t="e">
        <f>IF(StandardResults[[#This Row],[Ind/Rel]]="Ind",_xlfn.XLOOKUP(StandardResults[[#This Row],[Code]],Std[Code],Std[Bs]),"-")</f>
        <v>#N/A</v>
      </c>
      <c r="X183" t="e">
        <f>IF(StandardResults[[#This Row],[Ind/Rel]]="Ind",_xlfn.XLOOKUP(StandardResults[[#This Row],[Code]],Std[Code],Std[EC]),"-")</f>
        <v>#N/A</v>
      </c>
      <c r="Y183" t="e">
        <f>IF(StandardResults[[#This Row],[Ind/Rel]]="Ind",_xlfn.XLOOKUP(StandardResults[[#This Row],[Code]],Std[Code],Std[Ecs]),"-")</f>
        <v>#N/A</v>
      </c>
      <c r="Z183">
        <f>COUNTIFS(StandardResults[Name],StandardResults[[#This Row],[Name]],StandardResults[Entry
Std],"B")+COUNTIFS(StandardResults[Name],StandardResults[[#This Row],[Name]],StandardResults[Entry
Std],"A")+COUNTIFS(StandardResults[Name],StandardResults[[#This Row],[Name]],StandardResults[Entry
Std],"AA")</f>
        <v>0</v>
      </c>
      <c r="AA183">
        <f>COUNTIFS(StandardResults[Name],StandardResults[[#This Row],[Name]],StandardResults[Entry
Std],"AA")</f>
        <v>0</v>
      </c>
    </row>
    <row r="184" spans="1:27" x14ac:dyDescent="0.25">
      <c r="A184">
        <f>TimeVR[[#This Row],[Club]]</f>
        <v>0</v>
      </c>
      <c r="B184" t="str">
        <f>IF(OR(RIGHT(TimeVR[[#This Row],[Event]],3)="M.R", RIGHT(TimeVR[[#This Row],[Event]],3)="F.R"),"Relay","Ind")</f>
        <v>Ind</v>
      </c>
      <c r="C184">
        <f>TimeVR[[#This Row],[gender]]</f>
        <v>0</v>
      </c>
      <c r="D184">
        <f>TimeVR[[#This Row],[Age]]</f>
        <v>0</v>
      </c>
      <c r="E184">
        <f>TimeVR[[#This Row],[name]]</f>
        <v>0</v>
      </c>
      <c r="F184">
        <f>TimeVR[[#This Row],[Event]]</f>
        <v>0</v>
      </c>
      <c r="G184" t="str">
        <f>IF(OR(StandardResults[[#This Row],[Entry]]="-",TimeVR[[#This Row],[validation]]="Validated"),"Y","N")</f>
        <v>N</v>
      </c>
      <c r="H184">
        <f>IF(OR(LEFT(TimeVR[[#This Row],[Times]],8)="00:00.00", LEFT(TimeVR[[#This Row],[Times]],2)="NT"),"-",TimeVR[[#This Row],[Times]])</f>
        <v>0</v>
      </c>
      <c r="I1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 t="str">
        <f>IF(ISBLANK(TimeVR[[#This Row],[Best Time(S)]]),"-",TimeVR[[#This Row],[Best Time(S)]])</f>
        <v>-</v>
      </c>
      <c r="K184" t="str">
        <f>IF(StandardResults[[#This Row],[BT(SC)]]&lt;&gt;"-",IF(StandardResults[[#This Row],[BT(SC)]]&lt;=StandardResults[[#This Row],[AAs]],"AA",IF(StandardResults[[#This Row],[BT(SC)]]&lt;=StandardResults[[#This Row],[As]],"A",IF(StandardResults[[#This Row],[BT(SC)]]&lt;=StandardResults[[#This Row],[Bs]],"B","-"))),"")</f>
        <v/>
      </c>
      <c r="L184" t="str">
        <f>IF(ISBLANK(TimeVR[[#This Row],[Best Time(L)]]),"-",TimeVR[[#This Row],[Best Time(L)]])</f>
        <v>-</v>
      </c>
      <c r="M184" t="str">
        <f>IF(StandardResults[[#This Row],[BT(LC)]]&lt;&gt;"-",IF(StandardResults[[#This Row],[BT(LC)]]&lt;=StandardResults[[#This Row],[AA]],"AA",IF(StandardResults[[#This Row],[BT(LC)]]&lt;=StandardResults[[#This Row],[A]],"A",IF(StandardResults[[#This Row],[BT(LC)]]&lt;=StandardResults[[#This Row],[B]],"B","-"))),"")</f>
        <v/>
      </c>
      <c r="N184" s="14"/>
      <c r="O184" t="str">
        <f>IF(StandardResults[[#This Row],[BT(SC)]]&lt;&gt;"-",IF(StandardResults[[#This Row],[BT(SC)]]&lt;=StandardResults[[#This Row],[Ecs]],"EC","-"),"")</f>
        <v/>
      </c>
      <c r="Q184" t="str">
        <f>IF(StandardResults[[#This Row],[Ind/Rel]]="Ind",LEFT(StandardResults[[#This Row],[Gender]],1)&amp;MIN(MAX(StandardResults[[#This Row],[Age]],11),17)&amp;"-"&amp;StandardResults[[#This Row],[Event]],"")</f>
        <v>011-0</v>
      </c>
      <c r="R184" t="e">
        <f>IF(StandardResults[[#This Row],[Ind/Rel]]="Ind",_xlfn.XLOOKUP(StandardResults[[#This Row],[Code]],Std[Code],Std[AA]),"-")</f>
        <v>#N/A</v>
      </c>
      <c r="S184" t="e">
        <f>IF(StandardResults[[#This Row],[Ind/Rel]]="Ind",_xlfn.XLOOKUP(StandardResults[[#This Row],[Code]],Std[Code],Std[A]),"-")</f>
        <v>#N/A</v>
      </c>
      <c r="T184" t="e">
        <f>IF(StandardResults[[#This Row],[Ind/Rel]]="Ind",_xlfn.XLOOKUP(StandardResults[[#This Row],[Code]],Std[Code],Std[B]),"-")</f>
        <v>#N/A</v>
      </c>
      <c r="U184" t="e">
        <f>IF(StandardResults[[#This Row],[Ind/Rel]]="Ind",_xlfn.XLOOKUP(StandardResults[[#This Row],[Code]],Std[Code],Std[AAs]),"-")</f>
        <v>#N/A</v>
      </c>
      <c r="V184" t="e">
        <f>IF(StandardResults[[#This Row],[Ind/Rel]]="Ind",_xlfn.XLOOKUP(StandardResults[[#This Row],[Code]],Std[Code],Std[As]),"-")</f>
        <v>#N/A</v>
      </c>
      <c r="W184" t="e">
        <f>IF(StandardResults[[#This Row],[Ind/Rel]]="Ind",_xlfn.XLOOKUP(StandardResults[[#This Row],[Code]],Std[Code],Std[Bs]),"-")</f>
        <v>#N/A</v>
      </c>
      <c r="X184" t="e">
        <f>IF(StandardResults[[#This Row],[Ind/Rel]]="Ind",_xlfn.XLOOKUP(StandardResults[[#This Row],[Code]],Std[Code],Std[EC]),"-")</f>
        <v>#N/A</v>
      </c>
      <c r="Y184" t="e">
        <f>IF(StandardResults[[#This Row],[Ind/Rel]]="Ind",_xlfn.XLOOKUP(StandardResults[[#This Row],[Code]],Std[Code],Std[Ecs]),"-")</f>
        <v>#N/A</v>
      </c>
      <c r="Z184">
        <f>COUNTIFS(StandardResults[Name],StandardResults[[#This Row],[Name]],StandardResults[Entry
Std],"B")+COUNTIFS(StandardResults[Name],StandardResults[[#This Row],[Name]],StandardResults[Entry
Std],"A")+COUNTIFS(StandardResults[Name],StandardResults[[#This Row],[Name]],StandardResults[Entry
Std],"AA")</f>
        <v>0</v>
      </c>
      <c r="AA184">
        <f>COUNTIFS(StandardResults[Name],StandardResults[[#This Row],[Name]],StandardResults[Entry
Std],"AA")</f>
        <v>0</v>
      </c>
    </row>
    <row r="185" spans="1:27" x14ac:dyDescent="0.25">
      <c r="A185">
        <f>TimeVR[[#This Row],[Club]]</f>
        <v>0</v>
      </c>
      <c r="B185" t="str">
        <f>IF(OR(RIGHT(TimeVR[[#This Row],[Event]],3)="M.R", RIGHT(TimeVR[[#This Row],[Event]],3)="F.R"),"Relay","Ind")</f>
        <v>Ind</v>
      </c>
      <c r="C185">
        <f>TimeVR[[#This Row],[gender]]</f>
        <v>0</v>
      </c>
      <c r="D185">
        <f>TimeVR[[#This Row],[Age]]</f>
        <v>0</v>
      </c>
      <c r="E185">
        <f>TimeVR[[#This Row],[name]]</f>
        <v>0</v>
      </c>
      <c r="F185">
        <f>TimeVR[[#This Row],[Event]]</f>
        <v>0</v>
      </c>
      <c r="G185" t="str">
        <f>IF(OR(StandardResults[[#This Row],[Entry]]="-",TimeVR[[#This Row],[validation]]="Validated"),"Y","N")</f>
        <v>N</v>
      </c>
      <c r="H185">
        <f>IF(OR(LEFT(TimeVR[[#This Row],[Times]],8)="00:00.00", LEFT(TimeVR[[#This Row],[Times]],2)="NT"),"-",TimeVR[[#This Row],[Times]])</f>
        <v>0</v>
      </c>
      <c r="I1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 t="str">
        <f>IF(ISBLANK(TimeVR[[#This Row],[Best Time(S)]]),"-",TimeVR[[#This Row],[Best Time(S)]])</f>
        <v>-</v>
      </c>
      <c r="K185" t="str">
        <f>IF(StandardResults[[#This Row],[BT(SC)]]&lt;&gt;"-",IF(StandardResults[[#This Row],[BT(SC)]]&lt;=StandardResults[[#This Row],[AAs]],"AA",IF(StandardResults[[#This Row],[BT(SC)]]&lt;=StandardResults[[#This Row],[As]],"A",IF(StandardResults[[#This Row],[BT(SC)]]&lt;=StandardResults[[#This Row],[Bs]],"B","-"))),"")</f>
        <v/>
      </c>
      <c r="L185" t="str">
        <f>IF(ISBLANK(TimeVR[[#This Row],[Best Time(L)]]),"-",TimeVR[[#This Row],[Best Time(L)]])</f>
        <v>-</v>
      </c>
      <c r="M185" t="str">
        <f>IF(StandardResults[[#This Row],[BT(LC)]]&lt;&gt;"-",IF(StandardResults[[#This Row],[BT(LC)]]&lt;=StandardResults[[#This Row],[AA]],"AA",IF(StandardResults[[#This Row],[BT(LC)]]&lt;=StandardResults[[#This Row],[A]],"A",IF(StandardResults[[#This Row],[BT(LC)]]&lt;=StandardResults[[#This Row],[B]],"B","-"))),"")</f>
        <v/>
      </c>
      <c r="N185" s="14"/>
      <c r="O185" t="str">
        <f>IF(StandardResults[[#This Row],[BT(SC)]]&lt;&gt;"-",IF(StandardResults[[#This Row],[BT(SC)]]&lt;=StandardResults[[#This Row],[Ecs]],"EC","-"),"")</f>
        <v/>
      </c>
      <c r="Q185" t="str">
        <f>IF(StandardResults[[#This Row],[Ind/Rel]]="Ind",LEFT(StandardResults[[#This Row],[Gender]],1)&amp;MIN(MAX(StandardResults[[#This Row],[Age]],11),17)&amp;"-"&amp;StandardResults[[#This Row],[Event]],"")</f>
        <v>011-0</v>
      </c>
      <c r="R185" t="e">
        <f>IF(StandardResults[[#This Row],[Ind/Rel]]="Ind",_xlfn.XLOOKUP(StandardResults[[#This Row],[Code]],Std[Code],Std[AA]),"-")</f>
        <v>#N/A</v>
      </c>
      <c r="S185" t="e">
        <f>IF(StandardResults[[#This Row],[Ind/Rel]]="Ind",_xlfn.XLOOKUP(StandardResults[[#This Row],[Code]],Std[Code],Std[A]),"-")</f>
        <v>#N/A</v>
      </c>
      <c r="T185" t="e">
        <f>IF(StandardResults[[#This Row],[Ind/Rel]]="Ind",_xlfn.XLOOKUP(StandardResults[[#This Row],[Code]],Std[Code],Std[B]),"-")</f>
        <v>#N/A</v>
      </c>
      <c r="U185" t="e">
        <f>IF(StandardResults[[#This Row],[Ind/Rel]]="Ind",_xlfn.XLOOKUP(StandardResults[[#This Row],[Code]],Std[Code],Std[AAs]),"-")</f>
        <v>#N/A</v>
      </c>
      <c r="V185" t="e">
        <f>IF(StandardResults[[#This Row],[Ind/Rel]]="Ind",_xlfn.XLOOKUP(StandardResults[[#This Row],[Code]],Std[Code],Std[As]),"-")</f>
        <v>#N/A</v>
      </c>
      <c r="W185" t="e">
        <f>IF(StandardResults[[#This Row],[Ind/Rel]]="Ind",_xlfn.XLOOKUP(StandardResults[[#This Row],[Code]],Std[Code],Std[Bs]),"-")</f>
        <v>#N/A</v>
      </c>
      <c r="X185" t="e">
        <f>IF(StandardResults[[#This Row],[Ind/Rel]]="Ind",_xlfn.XLOOKUP(StandardResults[[#This Row],[Code]],Std[Code],Std[EC]),"-")</f>
        <v>#N/A</v>
      </c>
      <c r="Y185" t="e">
        <f>IF(StandardResults[[#This Row],[Ind/Rel]]="Ind",_xlfn.XLOOKUP(StandardResults[[#This Row],[Code]],Std[Code],Std[Ecs]),"-")</f>
        <v>#N/A</v>
      </c>
      <c r="Z185">
        <f>COUNTIFS(StandardResults[Name],StandardResults[[#This Row],[Name]],StandardResults[Entry
Std],"B")+COUNTIFS(StandardResults[Name],StandardResults[[#This Row],[Name]],StandardResults[Entry
Std],"A")+COUNTIFS(StandardResults[Name],StandardResults[[#This Row],[Name]],StandardResults[Entry
Std],"AA")</f>
        <v>0</v>
      </c>
      <c r="AA185">
        <f>COUNTIFS(StandardResults[Name],StandardResults[[#This Row],[Name]],StandardResults[Entry
Std],"AA")</f>
        <v>0</v>
      </c>
    </row>
    <row r="186" spans="1:27" x14ac:dyDescent="0.25">
      <c r="A186">
        <f>TimeVR[[#This Row],[Club]]</f>
        <v>0</v>
      </c>
      <c r="B186" t="str">
        <f>IF(OR(RIGHT(TimeVR[[#This Row],[Event]],3)="M.R", RIGHT(TimeVR[[#This Row],[Event]],3)="F.R"),"Relay","Ind")</f>
        <v>Ind</v>
      </c>
      <c r="C186">
        <f>TimeVR[[#This Row],[gender]]</f>
        <v>0</v>
      </c>
      <c r="D186">
        <f>TimeVR[[#This Row],[Age]]</f>
        <v>0</v>
      </c>
      <c r="E186">
        <f>TimeVR[[#This Row],[name]]</f>
        <v>0</v>
      </c>
      <c r="F186">
        <f>TimeVR[[#This Row],[Event]]</f>
        <v>0</v>
      </c>
      <c r="G186" t="str">
        <f>IF(OR(StandardResults[[#This Row],[Entry]]="-",TimeVR[[#This Row],[validation]]="Validated"),"Y","N")</f>
        <v>N</v>
      </c>
      <c r="H186">
        <f>IF(OR(LEFT(TimeVR[[#This Row],[Times]],8)="00:00.00", LEFT(TimeVR[[#This Row],[Times]],2)="NT"),"-",TimeVR[[#This Row],[Times]])</f>
        <v>0</v>
      </c>
      <c r="I1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 t="str">
        <f>IF(ISBLANK(TimeVR[[#This Row],[Best Time(S)]]),"-",TimeVR[[#This Row],[Best Time(S)]])</f>
        <v>-</v>
      </c>
      <c r="K186" t="str">
        <f>IF(StandardResults[[#This Row],[BT(SC)]]&lt;&gt;"-",IF(StandardResults[[#This Row],[BT(SC)]]&lt;=StandardResults[[#This Row],[AAs]],"AA",IF(StandardResults[[#This Row],[BT(SC)]]&lt;=StandardResults[[#This Row],[As]],"A",IF(StandardResults[[#This Row],[BT(SC)]]&lt;=StandardResults[[#This Row],[Bs]],"B","-"))),"")</f>
        <v/>
      </c>
      <c r="L186" t="str">
        <f>IF(ISBLANK(TimeVR[[#This Row],[Best Time(L)]]),"-",TimeVR[[#This Row],[Best Time(L)]])</f>
        <v>-</v>
      </c>
      <c r="M186" t="str">
        <f>IF(StandardResults[[#This Row],[BT(LC)]]&lt;&gt;"-",IF(StandardResults[[#This Row],[BT(LC)]]&lt;=StandardResults[[#This Row],[AA]],"AA",IF(StandardResults[[#This Row],[BT(LC)]]&lt;=StandardResults[[#This Row],[A]],"A",IF(StandardResults[[#This Row],[BT(LC)]]&lt;=StandardResults[[#This Row],[B]],"B","-"))),"")</f>
        <v/>
      </c>
      <c r="N186" s="14"/>
      <c r="O186" t="str">
        <f>IF(StandardResults[[#This Row],[BT(SC)]]&lt;&gt;"-",IF(StandardResults[[#This Row],[BT(SC)]]&lt;=StandardResults[[#This Row],[Ecs]],"EC","-"),"")</f>
        <v/>
      </c>
      <c r="Q186" t="str">
        <f>IF(StandardResults[[#This Row],[Ind/Rel]]="Ind",LEFT(StandardResults[[#This Row],[Gender]],1)&amp;MIN(MAX(StandardResults[[#This Row],[Age]],11),17)&amp;"-"&amp;StandardResults[[#This Row],[Event]],"")</f>
        <v>011-0</v>
      </c>
      <c r="R186" t="e">
        <f>IF(StandardResults[[#This Row],[Ind/Rel]]="Ind",_xlfn.XLOOKUP(StandardResults[[#This Row],[Code]],Std[Code],Std[AA]),"-")</f>
        <v>#N/A</v>
      </c>
      <c r="S186" t="e">
        <f>IF(StandardResults[[#This Row],[Ind/Rel]]="Ind",_xlfn.XLOOKUP(StandardResults[[#This Row],[Code]],Std[Code],Std[A]),"-")</f>
        <v>#N/A</v>
      </c>
      <c r="T186" t="e">
        <f>IF(StandardResults[[#This Row],[Ind/Rel]]="Ind",_xlfn.XLOOKUP(StandardResults[[#This Row],[Code]],Std[Code],Std[B]),"-")</f>
        <v>#N/A</v>
      </c>
      <c r="U186" t="e">
        <f>IF(StandardResults[[#This Row],[Ind/Rel]]="Ind",_xlfn.XLOOKUP(StandardResults[[#This Row],[Code]],Std[Code],Std[AAs]),"-")</f>
        <v>#N/A</v>
      </c>
      <c r="V186" t="e">
        <f>IF(StandardResults[[#This Row],[Ind/Rel]]="Ind",_xlfn.XLOOKUP(StandardResults[[#This Row],[Code]],Std[Code],Std[As]),"-")</f>
        <v>#N/A</v>
      </c>
      <c r="W186" t="e">
        <f>IF(StandardResults[[#This Row],[Ind/Rel]]="Ind",_xlfn.XLOOKUP(StandardResults[[#This Row],[Code]],Std[Code],Std[Bs]),"-")</f>
        <v>#N/A</v>
      </c>
      <c r="X186" t="e">
        <f>IF(StandardResults[[#This Row],[Ind/Rel]]="Ind",_xlfn.XLOOKUP(StandardResults[[#This Row],[Code]],Std[Code],Std[EC]),"-")</f>
        <v>#N/A</v>
      </c>
      <c r="Y186" t="e">
        <f>IF(StandardResults[[#This Row],[Ind/Rel]]="Ind",_xlfn.XLOOKUP(StandardResults[[#This Row],[Code]],Std[Code],Std[Ecs]),"-")</f>
        <v>#N/A</v>
      </c>
      <c r="Z186">
        <f>COUNTIFS(StandardResults[Name],StandardResults[[#This Row],[Name]],StandardResults[Entry
Std],"B")+COUNTIFS(StandardResults[Name],StandardResults[[#This Row],[Name]],StandardResults[Entry
Std],"A")+COUNTIFS(StandardResults[Name],StandardResults[[#This Row],[Name]],StandardResults[Entry
Std],"AA")</f>
        <v>0</v>
      </c>
      <c r="AA186">
        <f>COUNTIFS(StandardResults[Name],StandardResults[[#This Row],[Name]],StandardResults[Entry
Std],"AA")</f>
        <v>0</v>
      </c>
    </row>
    <row r="187" spans="1:27" x14ac:dyDescent="0.25">
      <c r="A187">
        <f>TimeVR[[#This Row],[Club]]</f>
        <v>0</v>
      </c>
      <c r="B187" t="str">
        <f>IF(OR(RIGHT(TimeVR[[#This Row],[Event]],3)="M.R", RIGHT(TimeVR[[#This Row],[Event]],3)="F.R"),"Relay","Ind")</f>
        <v>Ind</v>
      </c>
      <c r="C187">
        <f>TimeVR[[#This Row],[gender]]</f>
        <v>0</v>
      </c>
      <c r="D187">
        <f>TimeVR[[#This Row],[Age]]</f>
        <v>0</v>
      </c>
      <c r="E187">
        <f>TimeVR[[#This Row],[name]]</f>
        <v>0</v>
      </c>
      <c r="F187">
        <f>TimeVR[[#This Row],[Event]]</f>
        <v>0</v>
      </c>
      <c r="G187" t="str">
        <f>IF(OR(StandardResults[[#This Row],[Entry]]="-",TimeVR[[#This Row],[validation]]="Validated"),"Y","N")</f>
        <v>N</v>
      </c>
      <c r="H187">
        <f>IF(OR(LEFT(TimeVR[[#This Row],[Times]],8)="00:00.00", LEFT(TimeVR[[#This Row],[Times]],2)="NT"),"-",TimeVR[[#This Row],[Times]])</f>
        <v>0</v>
      </c>
      <c r="I1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 t="str">
        <f>IF(ISBLANK(TimeVR[[#This Row],[Best Time(S)]]),"-",TimeVR[[#This Row],[Best Time(S)]])</f>
        <v>-</v>
      </c>
      <c r="K187" t="str">
        <f>IF(StandardResults[[#This Row],[BT(SC)]]&lt;&gt;"-",IF(StandardResults[[#This Row],[BT(SC)]]&lt;=StandardResults[[#This Row],[AAs]],"AA",IF(StandardResults[[#This Row],[BT(SC)]]&lt;=StandardResults[[#This Row],[As]],"A",IF(StandardResults[[#This Row],[BT(SC)]]&lt;=StandardResults[[#This Row],[Bs]],"B","-"))),"")</f>
        <v/>
      </c>
      <c r="L187" t="str">
        <f>IF(ISBLANK(TimeVR[[#This Row],[Best Time(L)]]),"-",TimeVR[[#This Row],[Best Time(L)]])</f>
        <v>-</v>
      </c>
      <c r="M187" t="str">
        <f>IF(StandardResults[[#This Row],[BT(LC)]]&lt;&gt;"-",IF(StandardResults[[#This Row],[BT(LC)]]&lt;=StandardResults[[#This Row],[AA]],"AA",IF(StandardResults[[#This Row],[BT(LC)]]&lt;=StandardResults[[#This Row],[A]],"A",IF(StandardResults[[#This Row],[BT(LC)]]&lt;=StandardResults[[#This Row],[B]],"B","-"))),"")</f>
        <v/>
      </c>
      <c r="N187" s="14"/>
      <c r="O187" t="str">
        <f>IF(StandardResults[[#This Row],[BT(SC)]]&lt;&gt;"-",IF(StandardResults[[#This Row],[BT(SC)]]&lt;=StandardResults[[#This Row],[Ecs]],"EC","-"),"")</f>
        <v/>
      </c>
      <c r="Q187" t="str">
        <f>IF(StandardResults[[#This Row],[Ind/Rel]]="Ind",LEFT(StandardResults[[#This Row],[Gender]],1)&amp;MIN(MAX(StandardResults[[#This Row],[Age]],11),17)&amp;"-"&amp;StandardResults[[#This Row],[Event]],"")</f>
        <v>011-0</v>
      </c>
      <c r="R187" t="e">
        <f>IF(StandardResults[[#This Row],[Ind/Rel]]="Ind",_xlfn.XLOOKUP(StandardResults[[#This Row],[Code]],Std[Code],Std[AA]),"-")</f>
        <v>#N/A</v>
      </c>
      <c r="S187" t="e">
        <f>IF(StandardResults[[#This Row],[Ind/Rel]]="Ind",_xlfn.XLOOKUP(StandardResults[[#This Row],[Code]],Std[Code],Std[A]),"-")</f>
        <v>#N/A</v>
      </c>
      <c r="T187" t="e">
        <f>IF(StandardResults[[#This Row],[Ind/Rel]]="Ind",_xlfn.XLOOKUP(StandardResults[[#This Row],[Code]],Std[Code],Std[B]),"-")</f>
        <v>#N/A</v>
      </c>
      <c r="U187" t="e">
        <f>IF(StandardResults[[#This Row],[Ind/Rel]]="Ind",_xlfn.XLOOKUP(StandardResults[[#This Row],[Code]],Std[Code],Std[AAs]),"-")</f>
        <v>#N/A</v>
      </c>
      <c r="V187" t="e">
        <f>IF(StandardResults[[#This Row],[Ind/Rel]]="Ind",_xlfn.XLOOKUP(StandardResults[[#This Row],[Code]],Std[Code],Std[As]),"-")</f>
        <v>#N/A</v>
      </c>
      <c r="W187" t="e">
        <f>IF(StandardResults[[#This Row],[Ind/Rel]]="Ind",_xlfn.XLOOKUP(StandardResults[[#This Row],[Code]],Std[Code],Std[Bs]),"-")</f>
        <v>#N/A</v>
      </c>
      <c r="X187" t="e">
        <f>IF(StandardResults[[#This Row],[Ind/Rel]]="Ind",_xlfn.XLOOKUP(StandardResults[[#This Row],[Code]],Std[Code],Std[EC]),"-")</f>
        <v>#N/A</v>
      </c>
      <c r="Y187" t="e">
        <f>IF(StandardResults[[#This Row],[Ind/Rel]]="Ind",_xlfn.XLOOKUP(StandardResults[[#This Row],[Code]],Std[Code],Std[Ecs]),"-")</f>
        <v>#N/A</v>
      </c>
      <c r="Z187">
        <f>COUNTIFS(StandardResults[Name],StandardResults[[#This Row],[Name]],StandardResults[Entry
Std],"B")+COUNTIFS(StandardResults[Name],StandardResults[[#This Row],[Name]],StandardResults[Entry
Std],"A")+COUNTIFS(StandardResults[Name],StandardResults[[#This Row],[Name]],StandardResults[Entry
Std],"AA")</f>
        <v>0</v>
      </c>
      <c r="AA187">
        <f>COUNTIFS(StandardResults[Name],StandardResults[[#This Row],[Name]],StandardResults[Entry
Std],"AA")</f>
        <v>0</v>
      </c>
    </row>
    <row r="188" spans="1:27" x14ac:dyDescent="0.25">
      <c r="A188">
        <f>TimeVR[[#This Row],[Club]]</f>
        <v>0</v>
      </c>
      <c r="B188" t="str">
        <f>IF(OR(RIGHT(TimeVR[[#This Row],[Event]],3)="M.R", RIGHT(TimeVR[[#This Row],[Event]],3)="F.R"),"Relay","Ind")</f>
        <v>Ind</v>
      </c>
      <c r="C188">
        <f>TimeVR[[#This Row],[gender]]</f>
        <v>0</v>
      </c>
      <c r="D188">
        <f>TimeVR[[#This Row],[Age]]</f>
        <v>0</v>
      </c>
      <c r="E188">
        <f>TimeVR[[#This Row],[name]]</f>
        <v>0</v>
      </c>
      <c r="F188">
        <f>TimeVR[[#This Row],[Event]]</f>
        <v>0</v>
      </c>
      <c r="G188" t="str">
        <f>IF(OR(StandardResults[[#This Row],[Entry]]="-",TimeVR[[#This Row],[validation]]="Validated"),"Y","N")</f>
        <v>N</v>
      </c>
      <c r="H188">
        <f>IF(OR(LEFT(TimeVR[[#This Row],[Times]],8)="00:00.00", LEFT(TimeVR[[#This Row],[Times]],2)="NT"),"-",TimeVR[[#This Row],[Times]])</f>
        <v>0</v>
      </c>
      <c r="I1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 t="str">
        <f>IF(ISBLANK(TimeVR[[#This Row],[Best Time(S)]]),"-",TimeVR[[#This Row],[Best Time(S)]])</f>
        <v>-</v>
      </c>
      <c r="K188" t="str">
        <f>IF(StandardResults[[#This Row],[BT(SC)]]&lt;&gt;"-",IF(StandardResults[[#This Row],[BT(SC)]]&lt;=StandardResults[[#This Row],[AAs]],"AA",IF(StandardResults[[#This Row],[BT(SC)]]&lt;=StandardResults[[#This Row],[As]],"A",IF(StandardResults[[#This Row],[BT(SC)]]&lt;=StandardResults[[#This Row],[Bs]],"B","-"))),"")</f>
        <v/>
      </c>
      <c r="L188" t="str">
        <f>IF(ISBLANK(TimeVR[[#This Row],[Best Time(L)]]),"-",TimeVR[[#This Row],[Best Time(L)]])</f>
        <v>-</v>
      </c>
      <c r="M188" t="str">
        <f>IF(StandardResults[[#This Row],[BT(LC)]]&lt;&gt;"-",IF(StandardResults[[#This Row],[BT(LC)]]&lt;=StandardResults[[#This Row],[AA]],"AA",IF(StandardResults[[#This Row],[BT(LC)]]&lt;=StandardResults[[#This Row],[A]],"A",IF(StandardResults[[#This Row],[BT(LC)]]&lt;=StandardResults[[#This Row],[B]],"B","-"))),"")</f>
        <v/>
      </c>
      <c r="N188" s="14"/>
      <c r="O188" t="str">
        <f>IF(StandardResults[[#This Row],[BT(SC)]]&lt;&gt;"-",IF(StandardResults[[#This Row],[BT(SC)]]&lt;=StandardResults[[#This Row],[Ecs]],"EC","-"),"")</f>
        <v/>
      </c>
      <c r="Q188" t="str">
        <f>IF(StandardResults[[#This Row],[Ind/Rel]]="Ind",LEFT(StandardResults[[#This Row],[Gender]],1)&amp;MIN(MAX(StandardResults[[#This Row],[Age]],11),17)&amp;"-"&amp;StandardResults[[#This Row],[Event]],"")</f>
        <v>011-0</v>
      </c>
      <c r="R188" t="e">
        <f>IF(StandardResults[[#This Row],[Ind/Rel]]="Ind",_xlfn.XLOOKUP(StandardResults[[#This Row],[Code]],Std[Code],Std[AA]),"-")</f>
        <v>#N/A</v>
      </c>
      <c r="S188" t="e">
        <f>IF(StandardResults[[#This Row],[Ind/Rel]]="Ind",_xlfn.XLOOKUP(StandardResults[[#This Row],[Code]],Std[Code],Std[A]),"-")</f>
        <v>#N/A</v>
      </c>
      <c r="T188" t="e">
        <f>IF(StandardResults[[#This Row],[Ind/Rel]]="Ind",_xlfn.XLOOKUP(StandardResults[[#This Row],[Code]],Std[Code],Std[B]),"-")</f>
        <v>#N/A</v>
      </c>
      <c r="U188" t="e">
        <f>IF(StandardResults[[#This Row],[Ind/Rel]]="Ind",_xlfn.XLOOKUP(StandardResults[[#This Row],[Code]],Std[Code],Std[AAs]),"-")</f>
        <v>#N/A</v>
      </c>
      <c r="V188" t="e">
        <f>IF(StandardResults[[#This Row],[Ind/Rel]]="Ind",_xlfn.XLOOKUP(StandardResults[[#This Row],[Code]],Std[Code],Std[As]),"-")</f>
        <v>#N/A</v>
      </c>
      <c r="W188" t="e">
        <f>IF(StandardResults[[#This Row],[Ind/Rel]]="Ind",_xlfn.XLOOKUP(StandardResults[[#This Row],[Code]],Std[Code],Std[Bs]),"-")</f>
        <v>#N/A</v>
      </c>
      <c r="X188" t="e">
        <f>IF(StandardResults[[#This Row],[Ind/Rel]]="Ind",_xlfn.XLOOKUP(StandardResults[[#This Row],[Code]],Std[Code],Std[EC]),"-")</f>
        <v>#N/A</v>
      </c>
      <c r="Y188" t="e">
        <f>IF(StandardResults[[#This Row],[Ind/Rel]]="Ind",_xlfn.XLOOKUP(StandardResults[[#This Row],[Code]],Std[Code],Std[Ecs]),"-")</f>
        <v>#N/A</v>
      </c>
      <c r="Z188">
        <f>COUNTIFS(StandardResults[Name],StandardResults[[#This Row],[Name]],StandardResults[Entry
Std],"B")+COUNTIFS(StandardResults[Name],StandardResults[[#This Row],[Name]],StandardResults[Entry
Std],"A")+COUNTIFS(StandardResults[Name],StandardResults[[#This Row],[Name]],StandardResults[Entry
Std],"AA")</f>
        <v>0</v>
      </c>
      <c r="AA188">
        <f>COUNTIFS(StandardResults[Name],StandardResults[[#This Row],[Name]],StandardResults[Entry
Std],"AA")</f>
        <v>0</v>
      </c>
    </row>
    <row r="189" spans="1:27" x14ac:dyDescent="0.25">
      <c r="A189">
        <f>TimeVR[[#This Row],[Club]]</f>
        <v>0</v>
      </c>
      <c r="B189" t="str">
        <f>IF(OR(RIGHT(TimeVR[[#This Row],[Event]],3)="M.R", RIGHT(TimeVR[[#This Row],[Event]],3)="F.R"),"Relay","Ind")</f>
        <v>Ind</v>
      </c>
      <c r="C189">
        <f>TimeVR[[#This Row],[gender]]</f>
        <v>0</v>
      </c>
      <c r="D189">
        <f>TimeVR[[#This Row],[Age]]</f>
        <v>0</v>
      </c>
      <c r="E189">
        <f>TimeVR[[#This Row],[name]]</f>
        <v>0</v>
      </c>
      <c r="F189">
        <f>TimeVR[[#This Row],[Event]]</f>
        <v>0</v>
      </c>
      <c r="G189" t="str">
        <f>IF(OR(StandardResults[[#This Row],[Entry]]="-",TimeVR[[#This Row],[validation]]="Validated"),"Y","N")</f>
        <v>N</v>
      </c>
      <c r="H189">
        <f>IF(OR(LEFT(TimeVR[[#This Row],[Times]],8)="00:00.00", LEFT(TimeVR[[#This Row],[Times]],2)="NT"),"-",TimeVR[[#This Row],[Times]])</f>
        <v>0</v>
      </c>
      <c r="I1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 t="str">
        <f>IF(ISBLANK(TimeVR[[#This Row],[Best Time(S)]]),"-",TimeVR[[#This Row],[Best Time(S)]])</f>
        <v>-</v>
      </c>
      <c r="K189" t="str">
        <f>IF(StandardResults[[#This Row],[BT(SC)]]&lt;&gt;"-",IF(StandardResults[[#This Row],[BT(SC)]]&lt;=StandardResults[[#This Row],[AAs]],"AA",IF(StandardResults[[#This Row],[BT(SC)]]&lt;=StandardResults[[#This Row],[As]],"A",IF(StandardResults[[#This Row],[BT(SC)]]&lt;=StandardResults[[#This Row],[Bs]],"B","-"))),"")</f>
        <v/>
      </c>
      <c r="L189" t="str">
        <f>IF(ISBLANK(TimeVR[[#This Row],[Best Time(L)]]),"-",TimeVR[[#This Row],[Best Time(L)]])</f>
        <v>-</v>
      </c>
      <c r="M189" t="str">
        <f>IF(StandardResults[[#This Row],[BT(LC)]]&lt;&gt;"-",IF(StandardResults[[#This Row],[BT(LC)]]&lt;=StandardResults[[#This Row],[AA]],"AA",IF(StandardResults[[#This Row],[BT(LC)]]&lt;=StandardResults[[#This Row],[A]],"A",IF(StandardResults[[#This Row],[BT(LC)]]&lt;=StandardResults[[#This Row],[B]],"B","-"))),"")</f>
        <v/>
      </c>
      <c r="N189" s="14"/>
      <c r="O189" t="str">
        <f>IF(StandardResults[[#This Row],[BT(SC)]]&lt;&gt;"-",IF(StandardResults[[#This Row],[BT(SC)]]&lt;=StandardResults[[#This Row],[Ecs]],"EC","-"),"")</f>
        <v/>
      </c>
      <c r="Q189" t="str">
        <f>IF(StandardResults[[#This Row],[Ind/Rel]]="Ind",LEFT(StandardResults[[#This Row],[Gender]],1)&amp;MIN(MAX(StandardResults[[#This Row],[Age]],11),17)&amp;"-"&amp;StandardResults[[#This Row],[Event]],"")</f>
        <v>011-0</v>
      </c>
      <c r="R189" t="e">
        <f>IF(StandardResults[[#This Row],[Ind/Rel]]="Ind",_xlfn.XLOOKUP(StandardResults[[#This Row],[Code]],Std[Code],Std[AA]),"-")</f>
        <v>#N/A</v>
      </c>
      <c r="S189" t="e">
        <f>IF(StandardResults[[#This Row],[Ind/Rel]]="Ind",_xlfn.XLOOKUP(StandardResults[[#This Row],[Code]],Std[Code],Std[A]),"-")</f>
        <v>#N/A</v>
      </c>
      <c r="T189" t="e">
        <f>IF(StandardResults[[#This Row],[Ind/Rel]]="Ind",_xlfn.XLOOKUP(StandardResults[[#This Row],[Code]],Std[Code],Std[B]),"-")</f>
        <v>#N/A</v>
      </c>
      <c r="U189" t="e">
        <f>IF(StandardResults[[#This Row],[Ind/Rel]]="Ind",_xlfn.XLOOKUP(StandardResults[[#This Row],[Code]],Std[Code],Std[AAs]),"-")</f>
        <v>#N/A</v>
      </c>
      <c r="V189" t="e">
        <f>IF(StandardResults[[#This Row],[Ind/Rel]]="Ind",_xlfn.XLOOKUP(StandardResults[[#This Row],[Code]],Std[Code],Std[As]),"-")</f>
        <v>#N/A</v>
      </c>
      <c r="W189" t="e">
        <f>IF(StandardResults[[#This Row],[Ind/Rel]]="Ind",_xlfn.XLOOKUP(StandardResults[[#This Row],[Code]],Std[Code],Std[Bs]),"-")</f>
        <v>#N/A</v>
      </c>
      <c r="X189" t="e">
        <f>IF(StandardResults[[#This Row],[Ind/Rel]]="Ind",_xlfn.XLOOKUP(StandardResults[[#This Row],[Code]],Std[Code],Std[EC]),"-")</f>
        <v>#N/A</v>
      </c>
      <c r="Y189" t="e">
        <f>IF(StandardResults[[#This Row],[Ind/Rel]]="Ind",_xlfn.XLOOKUP(StandardResults[[#This Row],[Code]],Std[Code],Std[Ecs]),"-")</f>
        <v>#N/A</v>
      </c>
      <c r="Z189">
        <f>COUNTIFS(StandardResults[Name],StandardResults[[#This Row],[Name]],StandardResults[Entry
Std],"B")+COUNTIFS(StandardResults[Name],StandardResults[[#This Row],[Name]],StandardResults[Entry
Std],"A")+COUNTIFS(StandardResults[Name],StandardResults[[#This Row],[Name]],StandardResults[Entry
Std],"AA")</f>
        <v>0</v>
      </c>
      <c r="AA189">
        <f>COUNTIFS(StandardResults[Name],StandardResults[[#This Row],[Name]],StandardResults[Entry
Std],"AA")</f>
        <v>0</v>
      </c>
    </row>
    <row r="190" spans="1:27" x14ac:dyDescent="0.25">
      <c r="A190">
        <f>TimeVR[[#This Row],[Club]]</f>
        <v>0</v>
      </c>
      <c r="B190" t="str">
        <f>IF(OR(RIGHT(TimeVR[[#This Row],[Event]],3)="M.R", RIGHT(TimeVR[[#This Row],[Event]],3)="F.R"),"Relay","Ind")</f>
        <v>Ind</v>
      </c>
      <c r="C190">
        <f>TimeVR[[#This Row],[gender]]</f>
        <v>0</v>
      </c>
      <c r="D190">
        <f>TimeVR[[#This Row],[Age]]</f>
        <v>0</v>
      </c>
      <c r="E190">
        <f>TimeVR[[#This Row],[name]]</f>
        <v>0</v>
      </c>
      <c r="F190">
        <f>TimeVR[[#This Row],[Event]]</f>
        <v>0</v>
      </c>
      <c r="G190" t="str">
        <f>IF(OR(StandardResults[[#This Row],[Entry]]="-",TimeVR[[#This Row],[validation]]="Validated"),"Y","N")</f>
        <v>N</v>
      </c>
      <c r="H190">
        <f>IF(OR(LEFT(TimeVR[[#This Row],[Times]],8)="00:00.00", LEFT(TimeVR[[#This Row],[Times]],2)="NT"),"-",TimeVR[[#This Row],[Times]])</f>
        <v>0</v>
      </c>
      <c r="I1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 t="str">
        <f>IF(ISBLANK(TimeVR[[#This Row],[Best Time(S)]]),"-",TimeVR[[#This Row],[Best Time(S)]])</f>
        <v>-</v>
      </c>
      <c r="K190" t="str">
        <f>IF(StandardResults[[#This Row],[BT(SC)]]&lt;&gt;"-",IF(StandardResults[[#This Row],[BT(SC)]]&lt;=StandardResults[[#This Row],[AAs]],"AA",IF(StandardResults[[#This Row],[BT(SC)]]&lt;=StandardResults[[#This Row],[As]],"A",IF(StandardResults[[#This Row],[BT(SC)]]&lt;=StandardResults[[#This Row],[Bs]],"B","-"))),"")</f>
        <v/>
      </c>
      <c r="L190" t="str">
        <f>IF(ISBLANK(TimeVR[[#This Row],[Best Time(L)]]),"-",TimeVR[[#This Row],[Best Time(L)]])</f>
        <v>-</v>
      </c>
      <c r="M190" t="str">
        <f>IF(StandardResults[[#This Row],[BT(LC)]]&lt;&gt;"-",IF(StandardResults[[#This Row],[BT(LC)]]&lt;=StandardResults[[#This Row],[AA]],"AA",IF(StandardResults[[#This Row],[BT(LC)]]&lt;=StandardResults[[#This Row],[A]],"A",IF(StandardResults[[#This Row],[BT(LC)]]&lt;=StandardResults[[#This Row],[B]],"B","-"))),"")</f>
        <v/>
      </c>
      <c r="N190" s="14"/>
      <c r="O190" t="str">
        <f>IF(StandardResults[[#This Row],[BT(SC)]]&lt;&gt;"-",IF(StandardResults[[#This Row],[BT(SC)]]&lt;=StandardResults[[#This Row],[Ecs]],"EC","-"),"")</f>
        <v/>
      </c>
      <c r="Q190" t="str">
        <f>IF(StandardResults[[#This Row],[Ind/Rel]]="Ind",LEFT(StandardResults[[#This Row],[Gender]],1)&amp;MIN(MAX(StandardResults[[#This Row],[Age]],11),17)&amp;"-"&amp;StandardResults[[#This Row],[Event]],"")</f>
        <v>011-0</v>
      </c>
      <c r="R190" t="e">
        <f>IF(StandardResults[[#This Row],[Ind/Rel]]="Ind",_xlfn.XLOOKUP(StandardResults[[#This Row],[Code]],Std[Code],Std[AA]),"-")</f>
        <v>#N/A</v>
      </c>
      <c r="S190" t="e">
        <f>IF(StandardResults[[#This Row],[Ind/Rel]]="Ind",_xlfn.XLOOKUP(StandardResults[[#This Row],[Code]],Std[Code],Std[A]),"-")</f>
        <v>#N/A</v>
      </c>
      <c r="T190" t="e">
        <f>IF(StandardResults[[#This Row],[Ind/Rel]]="Ind",_xlfn.XLOOKUP(StandardResults[[#This Row],[Code]],Std[Code],Std[B]),"-")</f>
        <v>#N/A</v>
      </c>
      <c r="U190" t="e">
        <f>IF(StandardResults[[#This Row],[Ind/Rel]]="Ind",_xlfn.XLOOKUP(StandardResults[[#This Row],[Code]],Std[Code],Std[AAs]),"-")</f>
        <v>#N/A</v>
      </c>
      <c r="V190" t="e">
        <f>IF(StandardResults[[#This Row],[Ind/Rel]]="Ind",_xlfn.XLOOKUP(StandardResults[[#This Row],[Code]],Std[Code],Std[As]),"-")</f>
        <v>#N/A</v>
      </c>
      <c r="W190" t="e">
        <f>IF(StandardResults[[#This Row],[Ind/Rel]]="Ind",_xlfn.XLOOKUP(StandardResults[[#This Row],[Code]],Std[Code],Std[Bs]),"-")</f>
        <v>#N/A</v>
      </c>
      <c r="X190" t="e">
        <f>IF(StandardResults[[#This Row],[Ind/Rel]]="Ind",_xlfn.XLOOKUP(StandardResults[[#This Row],[Code]],Std[Code],Std[EC]),"-")</f>
        <v>#N/A</v>
      </c>
      <c r="Y190" t="e">
        <f>IF(StandardResults[[#This Row],[Ind/Rel]]="Ind",_xlfn.XLOOKUP(StandardResults[[#This Row],[Code]],Std[Code],Std[Ecs]),"-")</f>
        <v>#N/A</v>
      </c>
      <c r="Z190">
        <f>COUNTIFS(StandardResults[Name],StandardResults[[#This Row],[Name]],StandardResults[Entry
Std],"B")+COUNTIFS(StandardResults[Name],StandardResults[[#This Row],[Name]],StandardResults[Entry
Std],"A")+COUNTIFS(StandardResults[Name],StandardResults[[#This Row],[Name]],StandardResults[Entry
Std],"AA")</f>
        <v>0</v>
      </c>
      <c r="AA190">
        <f>COUNTIFS(StandardResults[Name],StandardResults[[#This Row],[Name]],StandardResults[Entry
Std],"AA")</f>
        <v>0</v>
      </c>
    </row>
    <row r="191" spans="1:27" x14ac:dyDescent="0.25">
      <c r="A191">
        <f>TimeVR[[#This Row],[Club]]</f>
        <v>0</v>
      </c>
      <c r="B191" t="str">
        <f>IF(OR(RIGHT(TimeVR[[#This Row],[Event]],3)="M.R", RIGHT(TimeVR[[#This Row],[Event]],3)="F.R"),"Relay","Ind")</f>
        <v>Ind</v>
      </c>
      <c r="C191">
        <f>TimeVR[[#This Row],[gender]]</f>
        <v>0</v>
      </c>
      <c r="D191">
        <f>TimeVR[[#This Row],[Age]]</f>
        <v>0</v>
      </c>
      <c r="E191">
        <f>TimeVR[[#This Row],[name]]</f>
        <v>0</v>
      </c>
      <c r="F191">
        <f>TimeVR[[#This Row],[Event]]</f>
        <v>0</v>
      </c>
      <c r="G191" t="str">
        <f>IF(OR(StandardResults[[#This Row],[Entry]]="-",TimeVR[[#This Row],[validation]]="Validated"),"Y","N")</f>
        <v>N</v>
      </c>
      <c r="H191">
        <f>IF(OR(LEFT(TimeVR[[#This Row],[Times]],8)="00:00.00", LEFT(TimeVR[[#This Row],[Times]],2)="NT"),"-",TimeVR[[#This Row],[Times]])</f>
        <v>0</v>
      </c>
      <c r="I1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 t="str">
        <f>IF(ISBLANK(TimeVR[[#This Row],[Best Time(S)]]),"-",TimeVR[[#This Row],[Best Time(S)]])</f>
        <v>-</v>
      </c>
      <c r="K191" t="str">
        <f>IF(StandardResults[[#This Row],[BT(SC)]]&lt;&gt;"-",IF(StandardResults[[#This Row],[BT(SC)]]&lt;=StandardResults[[#This Row],[AAs]],"AA",IF(StandardResults[[#This Row],[BT(SC)]]&lt;=StandardResults[[#This Row],[As]],"A",IF(StandardResults[[#This Row],[BT(SC)]]&lt;=StandardResults[[#This Row],[Bs]],"B","-"))),"")</f>
        <v/>
      </c>
      <c r="L191" t="str">
        <f>IF(ISBLANK(TimeVR[[#This Row],[Best Time(L)]]),"-",TimeVR[[#This Row],[Best Time(L)]])</f>
        <v>-</v>
      </c>
      <c r="M191" t="str">
        <f>IF(StandardResults[[#This Row],[BT(LC)]]&lt;&gt;"-",IF(StandardResults[[#This Row],[BT(LC)]]&lt;=StandardResults[[#This Row],[AA]],"AA",IF(StandardResults[[#This Row],[BT(LC)]]&lt;=StandardResults[[#This Row],[A]],"A",IF(StandardResults[[#This Row],[BT(LC)]]&lt;=StandardResults[[#This Row],[B]],"B","-"))),"")</f>
        <v/>
      </c>
      <c r="N191" s="14"/>
      <c r="O191" t="str">
        <f>IF(StandardResults[[#This Row],[BT(SC)]]&lt;&gt;"-",IF(StandardResults[[#This Row],[BT(SC)]]&lt;=StandardResults[[#This Row],[Ecs]],"EC","-"),"")</f>
        <v/>
      </c>
      <c r="Q191" t="str">
        <f>IF(StandardResults[[#This Row],[Ind/Rel]]="Ind",LEFT(StandardResults[[#This Row],[Gender]],1)&amp;MIN(MAX(StandardResults[[#This Row],[Age]],11),17)&amp;"-"&amp;StandardResults[[#This Row],[Event]],"")</f>
        <v>011-0</v>
      </c>
      <c r="R191" t="e">
        <f>IF(StandardResults[[#This Row],[Ind/Rel]]="Ind",_xlfn.XLOOKUP(StandardResults[[#This Row],[Code]],Std[Code],Std[AA]),"-")</f>
        <v>#N/A</v>
      </c>
      <c r="S191" t="e">
        <f>IF(StandardResults[[#This Row],[Ind/Rel]]="Ind",_xlfn.XLOOKUP(StandardResults[[#This Row],[Code]],Std[Code],Std[A]),"-")</f>
        <v>#N/A</v>
      </c>
      <c r="T191" t="e">
        <f>IF(StandardResults[[#This Row],[Ind/Rel]]="Ind",_xlfn.XLOOKUP(StandardResults[[#This Row],[Code]],Std[Code],Std[B]),"-")</f>
        <v>#N/A</v>
      </c>
      <c r="U191" t="e">
        <f>IF(StandardResults[[#This Row],[Ind/Rel]]="Ind",_xlfn.XLOOKUP(StandardResults[[#This Row],[Code]],Std[Code],Std[AAs]),"-")</f>
        <v>#N/A</v>
      </c>
      <c r="V191" t="e">
        <f>IF(StandardResults[[#This Row],[Ind/Rel]]="Ind",_xlfn.XLOOKUP(StandardResults[[#This Row],[Code]],Std[Code],Std[As]),"-")</f>
        <v>#N/A</v>
      </c>
      <c r="W191" t="e">
        <f>IF(StandardResults[[#This Row],[Ind/Rel]]="Ind",_xlfn.XLOOKUP(StandardResults[[#This Row],[Code]],Std[Code],Std[Bs]),"-")</f>
        <v>#N/A</v>
      </c>
      <c r="X191" t="e">
        <f>IF(StandardResults[[#This Row],[Ind/Rel]]="Ind",_xlfn.XLOOKUP(StandardResults[[#This Row],[Code]],Std[Code],Std[EC]),"-")</f>
        <v>#N/A</v>
      </c>
      <c r="Y191" t="e">
        <f>IF(StandardResults[[#This Row],[Ind/Rel]]="Ind",_xlfn.XLOOKUP(StandardResults[[#This Row],[Code]],Std[Code],Std[Ecs]),"-")</f>
        <v>#N/A</v>
      </c>
      <c r="Z191">
        <f>COUNTIFS(StandardResults[Name],StandardResults[[#This Row],[Name]],StandardResults[Entry
Std],"B")+COUNTIFS(StandardResults[Name],StandardResults[[#This Row],[Name]],StandardResults[Entry
Std],"A")+COUNTIFS(StandardResults[Name],StandardResults[[#This Row],[Name]],StandardResults[Entry
Std],"AA")</f>
        <v>0</v>
      </c>
      <c r="AA191">
        <f>COUNTIFS(StandardResults[Name],StandardResults[[#This Row],[Name]],StandardResults[Entry
Std],"AA")</f>
        <v>0</v>
      </c>
    </row>
    <row r="192" spans="1:27" x14ac:dyDescent="0.25">
      <c r="A192">
        <f>TimeVR[[#This Row],[Club]]</f>
        <v>0</v>
      </c>
      <c r="B192" t="str">
        <f>IF(OR(RIGHT(TimeVR[[#This Row],[Event]],3)="M.R", RIGHT(TimeVR[[#This Row],[Event]],3)="F.R"),"Relay","Ind")</f>
        <v>Ind</v>
      </c>
      <c r="C192">
        <f>TimeVR[[#This Row],[gender]]</f>
        <v>0</v>
      </c>
      <c r="D192">
        <f>TimeVR[[#This Row],[Age]]</f>
        <v>0</v>
      </c>
      <c r="E192">
        <f>TimeVR[[#This Row],[name]]</f>
        <v>0</v>
      </c>
      <c r="F192">
        <f>TimeVR[[#This Row],[Event]]</f>
        <v>0</v>
      </c>
      <c r="G192" t="str">
        <f>IF(OR(StandardResults[[#This Row],[Entry]]="-",TimeVR[[#This Row],[validation]]="Validated"),"Y","N")</f>
        <v>N</v>
      </c>
      <c r="H192">
        <f>IF(OR(LEFT(TimeVR[[#This Row],[Times]],8)="00:00.00", LEFT(TimeVR[[#This Row],[Times]],2)="NT"),"-",TimeVR[[#This Row],[Times]])</f>
        <v>0</v>
      </c>
      <c r="I1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 t="str">
        <f>IF(ISBLANK(TimeVR[[#This Row],[Best Time(S)]]),"-",TimeVR[[#This Row],[Best Time(S)]])</f>
        <v>-</v>
      </c>
      <c r="K192" t="str">
        <f>IF(StandardResults[[#This Row],[BT(SC)]]&lt;&gt;"-",IF(StandardResults[[#This Row],[BT(SC)]]&lt;=StandardResults[[#This Row],[AAs]],"AA",IF(StandardResults[[#This Row],[BT(SC)]]&lt;=StandardResults[[#This Row],[As]],"A",IF(StandardResults[[#This Row],[BT(SC)]]&lt;=StandardResults[[#This Row],[Bs]],"B","-"))),"")</f>
        <v/>
      </c>
      <c r="L192" t="str">
        <f>IF(ISBLANK(TimeVR[[#This Row],[Best Time(L)]]),"-",TimeVR[[#This Row],[Best Time(L)]])</f>
        <v>-</v>
      </c>
      <c r="M192" t="str">
        <f>IF(StandardResults[[#This Row],[BT(LC)]]&lt;&gt;"-",IF(StandardResults[[#This Row],[BT(LC)]]&lt;=StandardResults[[#This Row],[AA]],"AA",IF(StandardResults[[#This Row],[BT(LC)]]&lt;=StandardResults[[#This Row],[A]],"A",IF(StandardResults[[#This Row],[BT(LC)]]&lt;=StandardResults[[#This Row],[B]],"B","-"))),"")</f>
        <v/>
      </c>
      <c r="N192" s="14"/>
      <c r="O192" t="str">
        <f>IF(StandardResults[[#This Row],[BT(SC)]]&lt;&gt;"-",IF(StandardResults[[#This Row],[BT(SC)]]&lt;=StandardResults[[#This Row],[Ecs]],"EC","-"),"")</f>
        <v/>
      </c>
      <c r="Q192" t="str">
        <f>IF(StandardResults[[#This Row],[Ind/Rel]]="Ind",LEFT(StandardResults[[#This Row],[Gender]],1)&amp;MIN(MAX(StandardResults[[#This Row],[Age]],11),17)&amp;"-"&amp;StandardResults[[#This Row],[Event]],"")</f>
        <v>011-0</v>
      </c>
      <c r="R192" t="e">
        <f>IF(StandardResults[[#This Row],[Ind/Rel]]="Ind",_xlfn.XLOOKUP(StandardResults[[#This Row],[Code]],Std[Code],Std[AA]),"-")</f>
        <v>#N/A</v>
      </c>
      <c r="S192" t="e">
        <f>IF(StandardResults[[#This Row],[Ind/Rel]]="Ind",_xlfn.XLOOKUP(StandardResults[[#This Row],[Code]],Std[Code],Std[A]),"-")</f>
        <v>#N/A</v>
      </c>
      <c r="T192" t="e">
        <f>IF(StandardResults[[#This Row],[Ind/Rel]]="Ind",_xlfn.XLOOKUP(StandardResults[[#This Row],[Code]],Std[Code],Std[B]),"-")</f>
        <v>#N/A</v>
      </c>
      <c r="U192" t="e">
        <f>IF(StandardResults[[#This Row],[Ind/Rel]]="Ind",_xlfn.XLOOKUP(StandardResults[[#This Row],[Code]],Std[Code],Std[AAs]),"-")</f>
        <v>#N/A</v>
      </c>
      <c r="V192" t="e">
        <f>IF(StandardResults[[#This Row],[Ind/Rel]]="Ind",_xlfn.XLOOKUP(StandardResults[[#This Row],[Code]],Std[Code],Std[As]),"-")</f>
        <v>#N/A</v>
      </c>
      <c r="W192" t="e">
        <f>IF(StandardResults[[#This Row],[Ind/Rel]]="Ind",_xlfn.XLOOKUP(StandardResults[[#This Row],[Code]],Std[Code],Std[Bs]),"-")</f>
        <v>#N/A</v>
      </c>
      <c r="X192" t="e">
        <f>IF(StandardResults[[#This Row],[Ind/Rel]]="Ind",_xlfn.XLOOKUP(StandardResults[[#This Row],[Code]],Std[Code],Std[EC]),"-")</f>
        <v>#N/A</v>
      </c>
      <c r="Y192" t="e">
        <f>IF(StandardResults[[#This Row],[Ind/Rel]]="Ind",_xlfn.XLOOKUP(StandardResults[[#This Row],[Code]],Std[Code],Std[Ecs]),"-")</f>
        <v>#N/A</v>
      </c>
      <c r="Z192">
        <f>COUNTIFS(StandardResults[Name],StandardResults[[#This Row],[Name]],StandardResults[Entry
Std],"B")+COUNTIFS(StandardResults[Name],StandardResults[[#This Row],[Name]],StandardResults[Entry
Std],"A")+COUNTIFS(StandardResults[Name],StandardResults[[#This Row],[Name]],StandardResults[Entry
Std],"AA")</f>
        <v>0</v>
      </c>
      <c r="AA192">
        <f>COUNTIFS(StandardResults[Name],StandardResults[[#This Row],[Name]],StandardResults[Entry
Std],"AA")</f>
        <v>0</v>
      </c>
    </row>
    <row r="193" spans="1:27" x14ac:dyDescent="0.25">
      <c r="A193">
        <f>TimeVR[[#This Row],[Club]]</f>
        <v>0</v>
      </c>
      <c r="B193" t="str">
        <f>IF(OR(RIGHT(TimeVR[[#This Row],[Event]],3)="M.R", RIGHT(TimeVR[[#This Row],[Event]],3)="F.R"),"Relay","Ind")</f>
        <v>Ind</v>
      </c>
      <c r="C193">
        <f>TimeVR[[#This Row],[gender]]</f>
        <v>0</v>
      </c>
      <c r="D193">
        <f>TimeVR[[#This Row],[Age]]</f>
        <v>0</v>
      </c>
      <c r="E193">
        <f>TimeVR[[#This Row],[name]]</f>
        <v>0</v>
      </c>
      <c r="F193">
        <f>TimeVR[[#This Row],[Event]]</f>
        <v>0</v>
      </c>
      <c r="G193" t="str">
        <f>IF(OR(StandardResults[[#This Row],[Entry]]="-",TimeVR[[#This Row],[validation]]="Validated"),"Y","N")</f>
        <v>N</v>
      </c>
      <c r="H193">
        <f>IF(OR(LEFT(TimeVR[[#This Row],[Times]],8)="00:00.00", LEFT(TimeVR[[#This Row],[Times]],2)="NT"),"-",TimeVR[[#This Row],[Times]])</f>
        <v>0</v>
      </c>
      <c r="I1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 t="str">
        <f>IF(ISBLANK(TimeVR[[#This Row],[Best Time(S)]]),"-",TimeVR[[#This Row],[Best Time(S)]])</f>
        <v>-</v>
      </c>
      <c r="K193" t="str">
        <f>IF(StandardResults[[#This Row],[BT(SC)]]&lt;&gt;"-",IF(StandardResults[[#This Row],[BT(SC)]]&lt;=StandardResults[[#This Row],[AAs]],"AA",IF(StandardResults[[#This Row],[BT(SC)]]&lt;=StandardResults[[#This Row],[As]],"A",IF(StandardResults[[#This Row],[BT(SC)]]&lt;=StandardResults[[#This Row],[Bs]],"B","-"))),"")</f>
        <v/>
      </c>
      <c r="L193" t="str">
        <f>IF(ISBLANK(TimeVR[[#This Row],[Best Time(L)]]),"-",TimeVR[[#This Row],[Best Time(L)]])</f>
        <v>-</v>
      </c>
      <c r="M193" t="str">
        <f>IF(StandardResults[[#This Row],[BT(LC)]]&lt;&gt;"-",IF(StandardResults[[#This Row],[BT(LC)]]&lt;=StandardResults[[#This Row],[AA]],"AA",IF(StandardResults[[#This Row],[BT(LC)]]&lt;=StandardResults[[#This Row],[A]],"A",IF(StandardResults[[#This Row],[BT(LC)]]&lt;=StandardResults[[#This Row],[B]],"B","-"))),"")</f>
        <v/>
      </c>
      <c r="N193" s="14"/>
      <c r="O193" t="str">
        <f>IF(StandardResults[[#This Row],[BT(SC)]]&lt;&gt;"-",IF(StandardResults[[#This Row],[BT(SC)]]&lt;=StandardResults[[#This Row],[Ecs]],"EC","-"),"")</f>
        <v/>
      </c>
      <c r="Q193" t="str">
        <f>IF(StandardResults[[#This Row],[Ind/Rel]]="Ind",LEFT(StandardResults[[#This Row],[Gender]],1)&amp;MIN(MAX(StandardResults[[#This Row],[Age]],11),17)&amp;"-"&amp;StandardResults[[#This Row],[Event]],"")</f>
        <v>011-0</v>
      </c>
      <c r="R193" t="e">
        <f>IF(StandardResults[[#This Row],[Ind/Rel]]="Ind",_xlfn.XLOOKUP(StandardResults[[#This Row],[Code]],Std[Code],Std[AA]),"-")</f>
        <v>#N/A</v>
      </c>
      <c r="S193" t="e">
        <f>IF(StandardResults[[#This Row],[Ind/Rel]]="Ind",_xlfn.XLOOKUP(StandardResults[[#This Row],[Code]],Std[Code],Std[A]),"-")</f>
        <v>#N/A</v>
      </c>
      <c r="T193" t="e">
        <f>IF(StandardResults[[#This Row],[Ind/Rel]]="Ind",_xlfn.XLOOKUP(StandardResults[[#This Row],[Code]],Std[Code],Std[B]),"-")</f>
        <v>#N/A</v>
      </c>
      <c r="U193" t="e">
        <f>IF(StandardResults[[#This Row],[Ind/Rel]]="Ind",_xlfn.XLOOKUP(StandardResults[[#This Row],[Code]],Std[Code],Std[AAs]),"-")</f>
        <v>#N/A</v>
      </c>
      <c r="V193" t="e">
        <f>IF(StandardResults[[#This Row],[Ind/Rel]]="Ind",_xlfn.XLOOKUP(StandardResults[[#This Row],[Code]],Std[Code],Std[As]),"-")</f>
        <v>#N/A</v>
      </c>
      <c r="W193" t="e">
        <f>IF(StandardResults[[#This Row],[Ind/Rel]]="Ind",_xlfn.XLOOKUP(StandardResults[[#This Row],[Code]],Std[Code],Std[Bs]),"-")</f>
        <v>#N/A</v>
      </c>
      <c r="X193" t="e">
        <f>IF(StandardResults[[#This Row],[Ind/Rel]]="Ind",_xlfn.XLOOKUP(StandardResults[[#This Row],[Code]],Std[Code],Std[EC]),"-")</f>
        <v>#N/A</v>
      </c>
      <c r="Y193" t="e">
        <f>IF(StandardResults[[#This Row],[Ind/Rel]]="Ind",_xlfn.XLOOKUP(StandardResults[[#This Row],[Code]],Std[Code],Std[Ecs]),"-")</f>
        <v>#N/A</v>
      </c>
      <c r="Z193">
        <f>COUNTIFS(StandardResults[Name],StandardResults[[#This Row],[Name]],StandardResults[Entry
Std],"B")+COUNTIFS(StandardResults[Name],StandardResults[[#This Row],[Name]],StandardResults[Entry
Std],"A")+COUNTIFS(StandardResults[Name],StandardResults[[#This Row],[Name]],StandardResults[Entry
Std],"AA")</f>
        <v>0</v>
      </c>
      <c r="AA193">
        <f>COUNTIFS(StandardResults[Name],StandardResults[[#This Row],[Name]],StandardResults[Entry
Std],"AA")</f>
        <v>0</v>
      </c>
    </row>
    <row r="194" spans="1:27" x14ac:dyDescent="0.25">
      <c r="A194">
        <f>TimeVR[[#This Row],[Club]]</f>
        <v>0</v>
      </c>
      <c r="B194" t="str">
        <f>IF(OR(RIGHT(TimeVR[[#This Row],[Event]],3)="M.R", RIGHT(TimeVR[[#This Row],[Event]],3)="F.R"),"Relay","Ind")</f>
        <v>Ind</v>
      </c>
      <c r="C194">
        <f>TimeVR[[#This Row],[gender]]</f>
        <v>0</v>
      </c>
      <c r="D194">
        <f>TimeVR[[#This Row],[Age]]</f>
        <v>0</v>
      </c>
      <c r="E194">
        <f>TimeVR[[#This Row],[name]]</f>
        <v>0</v>
      </c>
      <c r="F194">
        <f>TimeVR[[#This Row],[Event]]</f>
        <v>0</v>
      </c>
      <c r="G194" t="str">
        <f>IF(OR(StandardResults[[#This Row],[Entry]]="-",TimeVR[[#This Row],[validation]]="Validated"),"Y","N")</f>
        <v>N</v>
      </c>
      <c r="H194">
        <f>IF(OR(LEFT(TimeVR[[#This Row],[Times]],8)="00:00.00", LEFT(TimeVR[[#This Row],[Times]],2)="NT"),"-",TimeVR[[#This Row],[Times]])</f>
        <v>0</v>
      </c>
      <c r="I1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 t="str">
        <f>IF(ISBLANK(TimeVR[[#This Row],[Best Time(S)]]),"-",TimeVR[[#This Row],[Best Time(S)]])</f>
        <v>-</v>
      </c>
      <c r="K194" t="str">
        <f>IF(StandardResults[[#This Row],[BT(SC)]]&lt;&gt;"-",IF(StandardResults[[#This Row],[BT(SC)]]&lt;=StandardResults[[#This Row],[AAs]],"AA",IF(StandardResults[[#This Row],[BT(SC)]]&lt;=StandardResults[[#This Row],[As]],"A",IF(StandardResults[[#This Row],[BT(SC)]]&lt;=StandardResults[[#This Row],[Bs]],"B","-"))),"")</f>
        <v/>
      </c>
      <c r="L194" t="str">
        <f>IF(ISBLANK(TimeVR[[#This Row],[Best Time(L)]]),"-",TimeVR[[#This Row],[Best Time(L)]])</f>
        <v>-</v>
      </c>
      <c r="M194" t="str">
        <f>IF(StandardResults[[#This Row],[BT(LC)]]&lt;&gt;"-",IF(StandardResults[[#This Row],[BT(LC)]]&lt;=StandardResults[[#This Row],[AA]],"AA",IF(StandardResults[[#This Row],[BT(LC)]]&lt;=StandardResults[[#This Row],[A]],"A",IF(StandardResults[[#This Row],[BT(LC)]]&lt;=StandardResults[[#This Row],[B]],"B","-"))),"")</f>
        <v/>
      </c>
      <c r="N194" s="14"/>
      <c r="O194" t="str">
        <f>IF(StandardResults[[#This Row],[BT(SC)]]&lt;&gt;"-",IF(StandardResults[[#This Row],[BT(SC)]]&lt;=StandardResults[[#This Row],[Ecs]],"EC","-"),"")</f>
        <v/>
      </c>
      <c r="Q194" t="str">
        <f>IF(StandardResults[[#This Row],[Ind/Rel]]="Ind",LEFT(StandardResults[[#This Row],[Gender]],1)&amp;MIN(MAX(StandardResults[[#This Row],[Age]],11),17)&amp;"-"&amp;StandardResults[[#This Row],[Event]],"")</f>
        <v>011-0</v>
      </c>
      <c r="R194" t="e">
        <f>IF(StandardResults[[#This Row],[Ind/Rel]]="Ind",_xlfn.XLOOKUP(StandardResults[[#This Row],[Code]],Std[Code],Std[AA]),"-")</f>
        <v>#N/A</v>
      </c>
      <c r="S194" t="e">
        <f>IF(StandardResults[[#This Row],[Ind/Rel]]="Ind",_xlfn.XLOOKUP(StandardResults[[#This Row],[Code]],Std[Code],Std[A]),"-")</f>
        <v>#N/A</v>
      </c>
      <c r="T194" t="e">
        <f>IF(StandardResults[[#This Row],[Ind/Rel]]="Ind",_xlfn.XLOOKUP(StandardResults[[#This Row],[Code]],Std[Code],Std[B]),"-")</f>
        <v>#N/A</v>
      </c>
      <c r="U194" t="e">
        <f>IF(StandardResults[[#This Row],[Ind/Rel]]="Ind",_xlfn.XLOOKUP(StandardResults[[#This Row],[Code]],Std[Code],Std[AAs]),"-")</f>
        <v>#N/A</v>
      </c>
      <c r="V194" t="e">
        <f>IF(StandardResults[[#This Row],[Ind/Rel]]="Ind",_xlfn.XLOOKUP(StandardResults[[#This Row],[Code]],Std[Code],Std[As]),"-")</f>
        <v>#N/A</v>
      </c>
      <c r="W194" t="e">
        <f>IF(StandardResults[[#This Row],[Ind/Rel]]="Ind",_xlfn.XLOOKUP(StandardResults[[#This Row],[Code]],Std[Code],Std[Bs]),"-")</f>
        <v>#N/A</v>
      </c>
      <c r="X194" t="e">
        <f>IF(StandardResults[[#This Row],[Ind/Rel]]="Ind",_xlfn.XLOOKUP(StandardResults[[#This Row],[Code]],Std[Code],Std[EC]),"-")</f>
        <v>#N/A</v>
      </c>
      <c r="Y194" t="e">
        <f>IF(StandardResults[[#This Row],[Ind/Rel]]="Ind",_xlfn.XLOOKUP(StandardResults[[#This Row],[Code]],Std[Code],Std[Ecs]),"-")</f>
        <v>#N/A</v>
      </c>
      <c r="Z194">
        <f>COUNTIFS(StandardResults[Name],StandardResults[[#This Row],[Name]],StandardResults[Entry
Std],"B")+COUNTIFS(StandardResults[Name],StandardResults[[#This Row],[Name]],StandardResults[Entry
Std],"A")+COUNTIFS(StandardResults[Name],StandardResults[[#This Row],[Name]],StandardResults[Entry
Std],"AA")</f>
        <v>0</v>
      </c>
      <c r="AA194">
        <f>COUNTIFS(StandardResults[Name],StandardResults[[#This Row],[Name]],StandardResults[Entry
Std],"AA")</f>
        <v>0</v>
      </c>
    </row>
    <row r="195" spans="1:27" x14ac:dyDescent="0.25">
      <c r="A195">
        <f>TimeVR[[#This Row],[Club]]</f>
        <v>0</v>
      </c>
      <c r="B195" t="str">
        <f>IF(OR(RIGHT(TimeVR[[#This Row],[Event]],3)="M.R", RIGHT(TimeVR[[#This Row],[Event]],3)="F.R"),"Relay","Ind")</f>
        <v>Ind</v>
      </c>
      <c r="C195">
        <f>TimeVR[[#This Row],[gender]]</f>
        <v>0</v>
      </c>
      <c r="D195">
        <f>TimeVR[[#This Row],[Age]]</f>
        <v>0</v>
      </c>
      <c r="E195">
        <f>TimeVR[[#This Row],[name]]</f>
        <v>0</v>
      </c>
      <c r="F195">
        <f>TimeVR[[#This Row],[Event]]</f>
        <v>0</v>
      </c>
      <c r="G195" t="str">
        <f>IF(OR(StandardResults[[#This Row],[Entry]]="-",TimeVR[[#This Row],[validation]]="Validated"),"Y","N")</f>
        <v>N</v>
      </c>
      <c r="H195">
        <f>IF(OR(LEFT(TimeVR[[#This Row],[Times]],8)="00:00.00", LEFT(TimeVR[[#This Row],[Times]],2)="NT"),"-",TimeVR[[#This Row],[Times]])</f>
        <v>0</v>
      </c>
      <c r="I1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 t="str">
        <f>IF(ISBLANK(TimeVR[[#This Row],[Best Time(S)]]),"-",TimeVR[[#This Row],[Best Time(S)]])</f>
        <v>-</v>
      </c>
      <c r="K195" t="str">
        <f>IF(StandardResults[[#This Row],[BT(SC)]]&lt;&gt;"-",IF(StandardResults[[#This Row],[BT(SC)]]&lt;=StandardResults[[#This Row],[AAs]],"AA",IF(StandardResults[[#This Row],[BT(SC)]]&lt;=StandardResults[[#This Row],[As]],"A",IF(StandardResults[[#This Row],[BT(SC)]]&lt;=StandardResults[[#This Row],[Bs]],"B","-"))),"")</f>
        <v/>
      </c>
      <c r="L195" t="str">
        <f>IF(ISBLANK(TimeVR[[#This Row],[Best Time(L)]]),"-",TimeVR[[#This Row],[Best Time(L)]])</f>
        <v>-</v>
      </c>
      <c r="M195" t="str">
        <f>IF(StandardResults[[#This Row],[BT(LC)]]&lt;&gt;"-",IF(StandardResults[[#This Row],[BT(LC)]]&lt;=StandardResults[[#This Row],[AA]],"AA",IF(StandardResults[[#This Row],[BT(LC)]]&lt;=StandardResults[[#This Row],[A]],"A",IF(StandardResults[[#This Row],[BT(LC)]]&lt;=StandardResults[[#This Row],[B]],"B","-"))),"")</f>
        <v/>
      </c>
      <c r="N195" s="14"/>
      <c r="O195" t="str">
        <f>IF(StandardResults[[#This Row],[BT(SC)]]&lt;&gt;"-",IF(StandardResults[[#This Row],[BT(SC)]]&lt;=StandardResults[[#This Row],[Ecs]],"EC","-"),"")</f>
        <v/>
      </c>
      <c r="Q195" t="str">
        <f>IF(StandardResults[[#This Row],[Ind/Rel]]="Ind",LEFT(StandardResults[[#This Row],[Gender]],1)&amp;MIN(MAX(StandardResults[[#This Row],[Age]],11),17)&amp;"-"&amp;StandardResults[[#This Row],[Event]],"")</f>
        <v>011-0</v>
      </c>
      <c r="R195" t="e">
        <f>IF(StandardResults[[#This Row],[Ind/Rel]]="Ind",_xlfn.XLOOKUP(StandardResults[[#This Row],[Code]],Std[Code],Std[AA]),"-")</f>
        <v>#N/A</v>
      </c>
      <c r="S195" t="e">
        <f>IF(StandardResults[[#This Row],[Ind/Rel]]="Ind",_xlfn.XLOOKUP(StandardResults[[#This Row],[Code]],Std[Code],Std[A]),"-")</f>
        <v>#N/A</v>
      </c>
      <c r="T195" t="e">
        <f>IF(StandardResults[[#This Row],[Ind/Rel]]="Ind",_xlfn.XLOOKUP(StandardResults[[#This Row],[Code]],Std[Code],Std[B]),"-")</f>
        <v>#N/A</v>
      </c>
      <c r="U195" t="e">
        <f>IF(StandardResults[[#This Row],[Ind/Rel]]="Ind",_xlfn.XLOOKUP(StandardResults[[#This Row],[Code]],Std[Code],Std[AAs]),"-")</f>
        <v>#N/A</v>
      </c>
      <c r="V195" t="e">
        <f>IF(StandardResults[[#This Row],[Ind/Rel]]="Ind",_xlfn.XLOOKUP(StandardResults[[#This Row],[Code]],Std[Code],Std[As]),"-")</f>
        <v>#N/A</v>
      </c>
      <c r="W195" t="e">
        <f>IF(StandardResults[[#This Row],[Ind/Rel]]="Ind",_xlfn.XLOOKUP(StandardResults[[#This Row],[Code]],Std[Code],Std[Bs]),"-")</f>
        <v>#N/A</v>
      </c>
      <c r="X195" t="e">
        <f>IF(StandardResults[[#This Row],[Ind/Rel]]="Ind",_xlfn.XLOOKUP(StandardResults[[#This Row],[Code]],Std[Code],Std[EC]),"-")</f>
        <v>#N/A</v>
      </c>
      <c r="Y195" t="e">
        <f>IF(StandardResults[[#This Row],[Ind/Rel]]="Ind",_xlfn.XLOOKUP(StandardResults[[#This Row],[Code]],Std[Code],Std[Ecs]),"-")</f>
        <v>#N/A</v>
      </c>
      <c r="Z195">
        <f>COUNTIFS(StandardResults[Name],StandardResults[[#This Row],[Name]],StandardResults[Entry
Std],"B")+COUNTIFS(StandardResults[Name],StandardResults[[#This Row],[Name]],StandardResults[Entry
Std],"A")+COUNTIFS(StandardResults[Name],StandardResults[[#This Row],[Name]],StandardResults[Entry
Std],"AA")</f>
        <v>0</v>
      </c>
      <c r="AA195">
        <f>COUNTIFS(StandardResults[Name],StandardResults[[#This Row],[Name]],StandardResults[Entry
Std],"AA")</f>
        <v>0</v>
      </c>
    </row>
    <row r="196" spans="1:27" x14ac:dyDescent="0.25">
      <c r="A196">
        <f>TimeVR[[#This Row],[Club]]</f>
        <v>0</v>
      </c>
      <c r="B196" t="str">
        <f>IF(OR(RIGHT(TimeVR[[#This Row],[Event]],3)="M.R", RIGHT(TimeVR[[#This Row],[Event]],3)="F.R"),"Relay","Ind")</f>
        <v>Ind</v>
      </c>
      <c r="C196">
        <f>TimeVR[[#This Row],[gender]]</f>
        <v>0</v>
      </c>
      <c r="D196">
        <f>TimeVR[[#This Row],[Age]]</f>
        <v>0</v>
      </c>
      <c r="E196">
        <f>TimeVR[[#This Row],[name]]</f>
        <v>0</v>
      </c>
      <c r="F196">
        <f>TimeVR[[#This Row],[Event]]</f>
        <v>0</v>
      </c>
      <c r="G196" t="str">
        <f>IF(OR(StandardResults[[#This Row],[Entry]]="-",TimeVR[[#This Row],[validation]]="Validated"),"Y","N")</f>
        <v>N</v>
      </c>
      <c r="H196">
        <f>IF(OR(LEFT(TimeVR[[#This Row],[Times]],8)="00:00.00", LEFT(TimeVR[[#This Row],[Times]],2)="NT"),"-",TimeVR[[#This Row],[Times]])</f>
        <v>0</v>
      </c>
      <c r="I1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 t="str">
        <f>IF(ISBLANK(TimeVR[[#This Row],[Best Time(S)]]),"-",TimeVR[[#This Row],[Best Time(S)]])</f>
        <v>-</v>
      </c>
      <c r="K196" t="str">
        <f>IF(StandardResults[[#This Row],[BT(SC)]]&lt;&gt;"-",IF(StandardResults[[#This Row],[BT(SC)]]&lt;=StandardResults[[#This Row],[AAs]],"AA",IF(StandardResults[[#This Row],[BT(SC)]]&lt;=StandardResults[[#This Row],[As]],"A",IF(StandardResults[[#This Row],[BT(SC)]]&lt;=StandardResults[[#This Row],[Bs]],"B","-"))),"")</f>
        <v/>
      </c>
      <c r="L196" t="str">
        <f>IF(ISBLANK(TimeVR[[#This Row],[Best Time(L)]]),"-",TimeVR[[#This Row],[Best Time(L)]])</f>
        <v>-</v>
      </c>
      <c r="M196" t="str">
        <f>IF(StandardResults[[#This Row],[BT(LC)]]&lt;&gt;"-",IF(StandardResults[[#This Row],[BT(LC)]]&lt;=StandardResults[[#This Row],[AA]],"AA",IF(StandardResults[[#This Row],[BT(LC)]]&lt;=StandardResults[[#This Row],[A]],"A",IF(StandardResults[[#This Row],[BT(LC)]]&lt;=StandardResults[[#This Row],[B]],"B","-"))),"")</f>
        <v/>
      </c>
      <c r="N196" s="14"/>
      <c r="O196" t="str">
        <f>IF(StandardResults[[#This Row],[BT(SC)]]&lt;&gt;"-",IF(StandardResults[[#This Row],[BT(SC)]]&lt;=StandardResults[[#This Row],[Ecs]],"EC","-"),"")</f>
        <v/>
      </c>
      <c r="Q196" t="str">
        <f>IF(StandardResults[[#This Row],[Ind/Rel]]="Ind",LEFT(StandardResults[[#This Row],[Gender]],1)&amp;MIN(MAX(StandardResults[[#This Row],[Age]],11),17)&amp;"-"&amp;StandardResults[[#This Row],[Event]],"")</f>
        <v>011-0</v>
      </c>
      <c r="R196" t="e">
        <f>IF(StandardResults[[#This Row],[Ind/Rel]]="Ind",_xlfn.XLOOKUP(StandardResults[[#This Row],[Code]],Std[Code],Std[AA]),"-")</f>
        <v>#N/A</v>
      </c>
      <c r="S196" t="e">
        <f>IF(StandardResults[[#This Row],[Ind/Rel]]="Ind",_xlfn.XLOOKUP(StandardResults[[#This Row],[Code]],Std[Code],Std[A]),"-")</f>
        <v>#N/A</v>
      </c>
      <c r="T196" t="e">
        <f>IF(StandardResults[[#This Row],[Ind/Rel]]="Ind",_xlfn.XLOOKUP(StandardResults[[#This Row],[Code]],Std[Code],Std[B]),"-")</f>
        <v>#N/A</v>
      </c>
      <c r="U196" t="e">
        <f>IF(StandardResults[[#This Row],[Ind/Rel]]="Ind",_xlfn.XLOOKUP(StandardResults[[#This Row],[Code]],Std[Code],Std[AAs]),"-")</f>
        <v>#N/A</v>
      </c>
      <c r="V196" t="e">
        <f>IF(StandardResults[[#This Row],[Ind/Rel]]="Ind",_xlfn.XLOOKUP(StandardResults[[#This Row],[Code]],Std[Code],Std[As]),"-")</f>
        <v>#N/A</v>
      </c>
      <c r="W196" t="e">
        <f>IF(StandardResults[[#This Row],[Ind/Rel]]="Ind",_xlfn.XLOOKUP(StandardResults[[#This Row],[Code]],Std[Code],Std[Bs]),"-")</f>
        <v>#N/A</v>
      </c>
      <c r="X196" t="e">
        <f>IF(StandardResults[[#This Row],[Ind/Rel]]="Ind",_xlfn.XLOOKUP(StandardResults[[#This Row],[Code]],Std[Code],Std[EC]),"-")</f>
        <v>#N/A</v>
      </c>
      <c r="Y196" t="e">
        <f>IF(StandardResults[[#This Row],[Ind/Rel]]="Ind",_xlfn.XLOOKUP(StandardResults[[#This Row],[Code]],Std[Code],Std[Ecs]),"-")</f>
        <v>#N/A</v>
      </c>
      <c r="Z196">
        <f>COUNTIFS(StandardResults[Name],StandardResults[[#This Row],[Name]],StandardResults[Entry
Std],"B")+COUNTIFS(StandardResults[Name],StandardResults[[#This Row],[Name]],StandardResults[Entry
Std],"A")+COUNTIFS(StandardResults[Name],StandardResults[[#This Row],[Name]],StandardResults[Entry
Std],"AA")</f>
        <v>0</v>
      </c>
      <c r="AA196">
        <f>COUNTIFS(StandardResults[Name],StandardResults[[#This Row],[Name]],StandardResults[Entry
Std],"AA")</f>
        <v>0</v>
      </c>
    </row>
    <row r="197" spans="1:27" x14ac:dyDescent="0.25">
      <c r="A197">
        <f>TimeVR[[#This Row],[Club]]</f>
        <v>0</v>
      </c>
      <c r="B197" t="str">
        <f>IF(OR(RIGHT(TimeVR[[#This Row],[Event]],3)="M.R", RIGHT(TimeVR[[#This Row],[Event]],3)="F.R"),"Relay","Ind")</f>
        <v>Ind</v>
      </c>
      <c r="C197">
        <f>TimeVR[[#This Row],[gender]]</f>
        <v>0</v>
      </c>
      <c r="D197">
        <f>TimeVR[[#This Row],[Age]]</f>
        <v>0</v>
      </c>
      <c r="E197">
        <f>TimeVR[[#This Row],[name]]</f>
        <v>0</v>
      </c>
      <c r="F197">
        <f>TimeVR[[#This Row],[Event]]</f>
        <v>0</v>
      </c>
      <c r="G197" t="str">
        <f>IF(OR(StandardResults[[#This Row],[Entry]]="-",TimeVR[[#This Row],[validation]]="Validated"),"Y","N")</f>
        <v>N</v>
      </c>
      <c r="H197">
        <f>IF(OR(LEFT(TimeVR[[#This Row],[Times]],8)="00:00.00", LEFT(TimeVR[[#This Row],[Times]],2)="NT"),"-",TimeVR[[#This Row],[Times]])</f>
        <v>0</v>
      </c>
      <c r="I1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 t="str">
        <f>IF(ISBLANK(TimeVR[[#This Row],[Best Time(S)]]),"-",TimeVR[[#This Row],[Best Time(S)]])</f>
        <v>-</v>
      </c>
      <c r="K197" t="str">
        <f>IF(StandardResults[[#This Row],[BT(SC)]]&lt;&gt;"-",IF(StandardResults[[#This Row],[BT(SC)]]&lt;=StandardResults[[#This Row],[AAs]],"AA",IF(StandardResults[[#This Row],[BT(SC)]]&lt;=StandardResults[[#This Row],[As]],"A",IF(StandardResults[[#This Row],[BT(SC)]]&lt;=StandardResults[[#This Row],[Bs]],"B","-"))),"")</f>
        <v/>
      </c>
      <c r="L197" t="str">
        <f>IF(ISBLANK(TimeVR[[#This Row],[Best Time(L)]]),"-",TimeVR[[#This Row],[Best Time(L)]])</f>
        <v>-</v>
      </c>
      <c r="M197" t="str">
        <f>IF(StandardResults[[#This Row],[BT(LC)]]&lt;&gt;"-",IF(StandardResults[[#This Row],[BT(LC)]]&lt;=StandardResults[[#This Row],[AA]],"AA",IF(StandardResults[[#This Row],[BT(LC)]]&lt;=StandardResults[[#This Row],[A]],"A",IF(StandardResults[[#This Row],[BT(LC)]]&lt;=StandardResults[[#This Row],[B]],"B","-"))),"")</f>
        <v/>
      </c>
      <c r="N197" s="14"/>
      <c r="O197" t="str">
        <f>IF(StandardResults[[#This Row],[BT(SC)]]&lt;&gt;"-",IF(StandardResults[[#This Row],[BT(SC)]]&lt;=StandardResults[[#This Row],[Ecs]],"EC","-"),"")</f>
        <v/>
      </c>
      <c r="Q197" t="str">
        <f>IF(StandardResults[[#This Row],[Ind/Rel]]="Ind",LEFT(StandardResults[[#This Row],[Gender]],1)&amp;MIN(MAX(StandardResults[[#This Row],[Age]],11),17)&amp;"-"&amp;StandardResults[[#This Row],[Event]],"")</f>
        <v>011-0</v>
      </c>
      <c r="R197" t="e">
        <f>IF(StandardResults[[#This Row],[Ind/Rel]]="Ind",_xlfn.XLOOKUP(StandardResults[[#This Row],[Code]],Std[Code],Std[AA]),"-")</f>
        <v>#N/A</v>
      </c>
      <c r="S197" t="e">
        <f>IF(StandardResults[[#This Row],[Ind/Rel]]="Ind",_xlfn.XLOOKUP(StandardResults[[#This Row],[Code]],Std[Code],Std[A]),"-")</f>
        <v>#N/A</v>
      </c>
      <c r="T197" t="e">
        <f>IF(StandardResults[[#This Row],[Ind/Rel]]="Ind",_xlfn.XLOOKUP(StandardResults[[#This Row],[Code]],Std[Code],Std[B]),"-")</f>
        <v>#N/A</v>
      </c>
      <c r="U197" t="e">
        <f>IF(StandardResults[[#This Row],[Ind/Rel]]="Ind",_xlfn.XLOOKUP(StandardResults[[#This Row],[Code]],Std[Code],Std[AAs]),"-")</f>
        <v>#N/A</v>
      </c>
      <c r="V197" t="e">
        <f>IF(StandardResults[[#This Row],[Ind/Rel]]="Ind",_xlfn.XLOOKUP(StandardResults[[#This Row],[Code]],Std[Code],Std[As]),"-")</f>
        <v>#N/A</v>
      </c>
      <c r="W197" t="e">
        <f>IF(StandardResults[[#This Row],[Ind/Rel]]="Ind",_xlfn.XLOOKUP(StandardResults[[#This Row],[Code]],Std[Code],Std[Bs]),"-")</f>
        <v>#N/A</v>
      </c>
      <c r="X197" t="e">
        <f>IF(StandardResults[[#This Row],[Ind/Rel]]="Ind",_xlfn.XLOOKUP(StandardResults[[#This Row],[Code]],Std[Code],Std[EC]),"-")</f>
        <v>#N/A</v>
      </c>
      <c r="Y197" t="e">
        <f>IF(StandardResults[[#This Row],[Ind/Rel]]="Ind",_xlfn.XLOOKUP(StandardResults[[#This Row],[Code]],Std[Code],Std[Ecs]),"-")</f>
        <v>#N/A</v>
      </c>
      <c r="Z197">
        <f>COUNTIFS(StandardResults[Name],StandardResults[[#This Row],[Name]],StandardResults[Entry
Std],"B")+COUNTIFS(StandardResults[Name],StandardResults[[#This Row],[Name]],StandardResults[Entry
Std],"A")+COUNTIFS(StandardResults[Name],StandardResults[[#This Row],[Name]],StandardResults[Entry
Std],"AA")</f>
        <v>0</v>
      </c>
      <c r="AA197">
        <f>COUNTIFS(StandardResults[Name],StandardResults[[#This Row],[Name]],StandardResults[Entry
Std],"AA")</f>
        <v>0</v>
      </c>
    </row>
    <row r="198" spans="1:27" x14ac:dyDescent="0.25">
      <c r="A198">
        <f>TimeVR[[#This Row],[Club]]</f>
        <v>0</v>
      </c>
      <c r="B198" t="str">
        <f>IF(OR(RIGHT(TimeVR[[#This Row],[Event]],3)="M.R", RIGHT(TimeVR[[#This Row],[Event]],3)="F.R"),"Relay","Ind")</f>
        <v>Ind</v>
      </c>
      <c r="C198">
        <f>TimeVR[[#This Row],[gender]]</f>
        <v>0</v>
      </c>
      <c r="D198">
        <f>TimeVR[[#This Row],[Age]]</f>
        <v>0</v>
      </c>
      <c r="E198">
        <f>TimeVR[[#This Row],[name]]</f>
        <v>0</v>
      </c>
      <c r="F198">
        <f>TimeVR[[#This Row],[Event]]</f>
        <v>0</v>
      </c>
      <c r="G198" t="str">
        <f>IF(OR(StandardResults[[#This Row],[Entry]]="-",TimeVR[[#This Row],[validation]]="Validated"),"Y","N")</f>
        <v>N</v>
      </c>
      <c r="H198">
        <f>IF(OR(LEFT(TimeVR[[#This Row],[Times]],8)="00:00.00", LEFT(TimeVR[[#This Row],[Times]],2)="NT"),"-",TimeVR[[#This Row],[Times]])</f>
        <v>0</v>
      </c>
      <c r="I1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 t="str">
        <f>IF(ISBLANK(TimeVR[[#This Row],[Best Time(S)]]),"-",TimeVR[[#This Row],[Best Time(S)]])</f>
        <v>-</v>
      </c>
      <c r="K198" t="str">
        <f>IF(StandardResults[[#This Row],[BT(SC)]]&lt;&gt;"-",IF(StandardResults[[#This Row],[BT(SC)]]&lt;=StandardResults[[#This Row],[AAs]],"AA",IF(StandardResults[[#This Row],[BT(SC)]]&lt;=StandardResults[[#This Row],[As]],"A",IF(StandardResults[[#This Row],[BT(SC)]]&lt;=StandardResults[[#This Row],[Bs]],"B","-"))),"")</f>
        <v/>
      </c>
      <c r="L198" t="str">
        <f>IF(ISBLANK(TimeVR[[#This Row],[Best Time(L)]]),"-",TimeVR[[#This Row],[Best Time(L)]])</f>
        <v>-</v>
      </c>
      <c r="M198" t="str">
        <f>IF(StandardResults[[#This Row],[BT(LC)]]&lt;&gt;"-",IF(StandardResults[[#This Row],[BT(LC)]]&lt;=StandardResults[[#This Row],[AA]],"AA",IF(StandardResults[[#This Row],[BT(LC)]]&lt;=StandardResults[[#This Row],[A]],"A",IF(StandardResults[[#This Row],[BT(LC)]]&lt;=StandardResults[[#This Row],[B]],"B","-"))),"")</f>
        <v/>
      </c>
      <c r="N198" s="14"/>
      <c r="O198" t="str">
        <f>IF(StandardResults[[#This Row],[BT(SC)]]&lt;&gt;"-",IF(StandardResults[[#This Row],[BT(SC)]]&lt;=StandardResults[[#This Row],[Ecs]],"EC","-"),"")</f>
        <v/>
      </c>
      <c r="Q198" t="str">
        <f>IF(StandardResults[[#This Row],[Ind/Rel]]="Ind",LEFT(StandardResults[[#This Row],[Gender]],1)&amp;MIN(MAX(StandardResults[[#This Row],[Age]],11),17)&amp;"-"&amp;StandardResults[[#This Row],[Event]],"")</f>
        <v>011-0</v>
      </c>
      <c r="R198" t="e">
        <f>IF(StandardResults[[#This Row],[Ind/Rel]]="Ind",_xlfn.XLOOKUP(StandardResults[[#This Row],[Code]],Std[Code],Std[AA]),"-")</f>
        <v>#N/A</v>
      </c>
      <c r="S198" t="e">
        <f>IF(StandardResults[[#This Row],[Ind/Rel]]="Ind",_xlfn.XLOOKUP(StandardResults[[#This Row],[Code]],Std[Code],Std[A]),"-")</f>
        <v>#N/A</v>
      </c>
      <c r="T198" t="e">
        <f>IF(StandardResults[[#This Row],[Ind/Rel]]="Ind",_xlfn.XLOOKUP(StandardResults[[#This Row],[Code]],Std[Code],Std[B]),"-")</f>
        <v>#N/A</v>
      </c>
      <c r="U198" t="e">
        <f>IF(StandardResults[[#This Row],[Ind/Rel]]="Ind",_xlfn.XLOOKUP(StandardResults[[#This Row],[Code]],Std[Code],Std[AAs]),"-")</f>
        <v>#N/A</v>
      </c>
      <c r="V198" t="e">
        <f>IF(StandardResults[[#This Row],[Ind/Rel]]="Ind",_xlfn.XLOOKUP(StandardResults[[#This Row],[Code]],Std[Code],Std[As]),"-")</f>
        <v>#N/A</v>
      </c>
      <c r="W198" t="e">
        <f>IF(StandardResults[[#This Row],[Ind/Rel]]="Ind",_xlfn.XLOOKUP(StandardResults[[#This Row],[Code]],Std[Code],Std[Bs]),"-")</f>
        <v>#N/A</v>
      </c>
      <c r="X198" t="e">
        <f>IF(StandardResults[[#This Row],[Ind/Rel]]="Ind",_xlfn.XLOOKUP(StandardResults[[#This Row],[Code]],Std[Code],Std[EC]),"-")</f>
        <v>#N/A</v>
      </c>
      <c r="Y198" t="e">
        <f>IF(StandardResults[[#This Row],[Ind/Rel]]="Ind",_xlfn.XLOOKUP(StandardResults[[#This Row],[Code]],Std[Code],Std[Ecs]),"-")</f>
        <v>#N/A</v>
      </c>
      <c r="Z198">
        <f>COUNTIFS(StandardResults[Name],StandardResults[[#This Row],[Name]],StandardResults[Entry
Std],"B")+COUNTIFS(StandardResults[Name],StandardResults[[#This Row],[Name]],StandardResults[Entry
Std],"A")+COUNTIFS(StandardResults[Name],StandardResults[[#This Row],[Name]],StandardResults[Entry
Std],"AA")</f>
        <v>0</v>
      </c>
      <c r="AA198">
        <f>COUNTIFS(StandardResults[Name],StandardResults[[#This Row],[Name]],StandardResults[Entry
Std],"AA")</f>
        <v>0</v>
      </c>
    </row>
    <row r="199" spans="1:27" x14ac:dyDescent="0.25">
      <c r="A199">
        <f>TimeVR[[#This Row],[Club]]</f>
        <v>0</v>
      </c>
      <c r="B199" t="str">
        <f>IF(OR(RIGHT(TimeVR[[#This Row],[Event]],3)="M.R", RIGHT(TimeVR[[#This Row],[Event]],3)="F.R"),"Relay","Ind")</f>
        <v>Ind</v>
      </c>
      <c r="C199">
        <f>TimeVR[[#This Row],[gender]]</f>
        <v>0</v>
      </c>
      <c r="D199">
        <f>TimeVR[[#This Row],[Age]]</f>
        <v>0</v>
      </c>
      <c r="E199">
        <f>TimeVR[[#This Row],[name]]</f>
        <v>0</v>
      </c>
      <c r="F199">
        <f>TimeVR[[#This Row],[Event]]</f>
        <v>0</v>
      </c>
      <c r="G199" t="str">
        <f>IF(OR(StandardResults[[#This Row],[Entry]]="-",TimeVR[[#This Row],[validation]]="Validated"),"Y","N")</f>
        <v>N</v>
      </c>
      <c r="H199">
        <f>IF(OR(LEFT(TimeVR[[#This Row],[Times]],8)="00:00.00", LEFT(TimeVR[[#This Row],[Times]],2)="NT"),"-",TimeVR[[#This Row],[Times]])</f>
        <v>0</v>
      </c>
      <c r="I1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 t="str">
        <f>IF(ISBLANK(TimeVR[[#This Row],[Best Time(S)]]),"-",TimeVR[[#This Row],[Best Time(S)]])</f>
        <v>-</v>
      </c>
      <c r="K199" t="str">
        <f>IF(StandardResults[[#This Row],[BT(SC)]]&lt;&gt;"-",IF(StandardResults[[#This Row],[BT(SC)]]&lt;=StandardResults[[#This Row],[AAs]],"AA",IF(StandardResults[[#This Row],[BT(SC)]]&lt;=StandardResults[[#This Row],[As]],"A",IF(StandardResults[[#This Row],[BT(SC)]]&lt;=StandardResults[[#This Row],[Bs]],"B","-"))),"")</f>
        <v/>
      </c>
      <c r="L199" t="str">
        <f>IF(ISBLANK(TimeVR[[#This Row],[Best Time(L)]]),"-",TimeVR[[#This Row],[Best Time(L)]])</f>
        <v>-</v>
      </c>
      <c r="M199" t="str">
        <f>IF(StandardResults[[#This Row],[BT(LC)]]&lt;&gt;"-",IF(StandardResults[[#This Row],[BT(LC)]]&lt;=StandardResults[[#This Row],[AA]],"AA",IF(StandardResults[[#This Row],[BT(LC)]]&lt;=StandardResults[[#This Row],[A]],"A",IF(StandardResults[[#This Row],[BT(LC)]]&lt;=StandardResults[[#This Row],[B]],"B","-"))),"")</f>
        <v/>
      </c>
      <c r="N199" s="14"/>
      <c r="O199" t="str">
        <f>IF(StandardResults[[#This Row],[BT(SC)]]&lt;&gt;"-",IF(StandardResults[[#This Row],[BT(SC)]]&lt;=StandardResults[[#This Row],[Ecs]],"EC","-"),"")</f>
        <v/>
      </c>
      <c r="Q199" t="str">
        <f>IF(StandardResults[[#This Row],[Ind/Rel]]="Ind",LEFT(StandardResults[[#This Row],[Gender]],1)&amp;MIN(MAX(StandardResults[[#This Row],[Age]],11),17)&amp;"-"&amp;StandardResults[[#This Row],[Event]],"")</f>
        <v>011-0</v>
      </c>
      <c r="R199" t="e">
        <f>IF(StandardResults[[#This Row],[Ind/Rel]]="Ind",_xlfn.XLOOKUP(StandardResults[[#This Row],[Code]],Std[Code],Std[AA]),"-")</f>
        <v>#N/A</v>
      </c>
      <c r="S199" t="e">
        <f>IF(StandardResults[[#This Row],[Ind/Rel]]="Ind",_xlfn.XLOOKUP(StandardResults[[#This Row],[Code]],Std[Code],Std[A]),"-")</f>
        <v>#N/A</v>
      </c>
      <c r="T199" t="e">
        <f>IF(StandardResults[[#This Row],[Ind/Rel]]="Ind",_xlfn.XLOOKUP(StandardResults[[#This Row],[Code]],Std[Code],Std[B]),"-")</f>
        <v>#N/A</v>
      </c>
      <c r="U199" t="e">
        <f>IF(StandardResults[[#This Row],[Ind/Rel]]="Ind",_xlfn.XLOOKUP(StandardResults[[#This Row],[Code]],Std[Code],Std[AAs]),"-")</f>
        <v>#N/A</v>
      </c>
      <c r="V199" t="e">
        <f>IF(StandardResults[[#This Row],[Ind/Rel]]="Ind",_xlfn.XLOOKUP(StandardResults[[#This Row],[Code]],Std[Code],Std[As]),"-")</f>
        <v>#N/A</v>
      </c>
      <c r="W199" t="e">
        <f>IF(StandardResults[[#This Row],[Ind/Rel]]="Ind",_xlfn.XLOOKUP(StandardResults[[#This Row],[Code]],Std[Code],Std[Bs]),"-")</f>
        <v>#N/A</v>
      </c>
      <c r="X199" t="e">
        <f>IF(StandardResults[[#This Row],[Ind/Rel]]="Ind",_xlfn.XLOOKUP(StandardResults[[#This Row],[Code]],Std[Code],Std[EC]),"-")</f>
        <v>#N/A</v>
      </c>
      <c r="Y199" t="e">
        <f>IF(StandardResults[[#This Row],[Ind/Rel]]="Ind",_xlfn.XLOOKUP(StandardResults[[#This Row],[Code]],Std[Code],Std[Ecs]),"-")</f>
        <v>#N/A</v>
      </c>
      <c r="Z199">
        <f>COUNTIFS(StandardResults[Name],StandardResults[[#This Row],[Name]],StandardResults[Entry
Std],"B")+COUNTIFS(StandardResults[Name],StandardResults[[#This Row],[Name]],StandardResults[Entry
Std],"A")+COUNTIFS(StandardResults[Name],StandardResults[[#This Row],[Name]],StandardResults[Entry
Std],"AA")</f>
        <v>0</v>
      </c>
      <c r="AA199">
        <f>COUNTIFS(StandardResults[Name],StandardResults[[#This Row],[Name]],StandardResults[Entry
Std],"AA")</f>
        <v>0</v>
      </c>
    </row>
    <row r="200" spans="1:27" x14ac:dyDescent="0.25">
      <c r="A200">
        <f>TimeVR[[#This Row],[Club]]</f>
        <v>0</v>
      </c>
      <c r="B200" t="str">
        <f>IF(OR(RIGHT(TimeVR[[#This Row],[Event]],3)="M.R", RIGHT(TimeVR[[#This Row],[Event]],3)="F.R"),"Relay","Ind")</f>
        <v>Ind</v>
      </c>
      <c r="C200">
        <f>TimeVR[[#This Row],[gender]]</f>
        <v>0</v>
      </c>
      <c r="D200">
        <f>TimeVR[[#This Row],[Age]]</f>
        <v>0</v>
      </c>
      <c r="E200">
        <f>TimeVR[[#This Row],[name]]</f>
        <v>0</v>
      </c>
      <c r="F200">
        <f>TimeVR[[#This Row],[Event]]</f>
        <v>0</v>
      </c>
      <c r="G200" t="str">
        <f>IF(OR(StandardResults[[#This Row],[Entry]]="-",TimeVR[[#This Row],[validation]]="Validated"),"Y","N")</f>
        <v>N</v>
      </c>
      <c r="H200">
        <f>IF(OR(LEFT(TimeVR[[#This Row],[Times]],8)="00:00.00", LEFT(TimeVR[[#This Row],[Times]],2)="NT"),"-",TimeVR[[#This Row],[Times]])</f>
        <v>0</v>
      </c>
      <c r="I2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0" t="str">
        <f>IF(ISBLANK(TimeVR[[#This Row],[Best Time(S)]]),"-",TimeVR[[#This Row],[Best Time(S)]])</f>
        <v>-</v>
      </c>
      <c r="K200" t="str">
        <f>IF(StandardResults[[#This Row],[BT(SC)]]&lt;&gt;"-",IF(StandardResults[[#This Row],[BT(SC)]]&lt;=StandardResults[[#This Row],[AAs]],"AA",IF(StandardResults[[#This Row],[BT(SC)]]&lt;=StandardResults[[#This Row],[As]],"A",IF(StandardResults[[#This Row],[BT(SC)]]&lt;=StandardResults[[#This Row],[Bs]],"B","-"))),"")</f>
        <v/>
      </c>
      <c r="L200" t="str">
        <f>IF(ISBLANK(TimeVR[[#This Row],[Best Time(L)]]),"-",TimeVR[[#This Row],[Best Time(L)]])</f>
        <v>-</v>
      </c>
      <c r="M200" t="str">
        <f>IF(StandardResults[[#This Row],[BT(LC)]]&lt;&gt;"-",IF(StandardResults[[#This Row],[BT(LC)]]&lt;=StandardResults[[#This Row],[AA]],"AA",IF(StandardResults[[#This Row],[BT(LC)]]&lt;=StandardResults[[#This Row],[A]],"A",IF(StandardResults[[#This Row],[BT(LC)]]&lt;=StandardResults[[#This Row],[B]],"B","-"))),"")</f>
        <v/>
      </c>
      <c r="N200" s="14"/>
      <c r="O200" t="str">
        <f>IF(StandardResults[[#This Row],[BT(SC)]]&lt;&gt;"-",IF(StandardResults[[#This Row],[BT(SC)]]&lt;=StandardResults[[#This Row],[Ecs]],"EC","-"),"")</f>
        <v/>
      </c>
      <c r="Q200" t="str">
        <f>IF(StandardResults[[#This Row],[Ind/Rel]]="Ind",LEFT(StandardResults[[#This Row],[Gender]],1)&amp;MIN(MAX(StandardResults[[#This Row],[Age]],11),17)&amp;"-"&amp;StandardResults[[#This Row],[Event]],"")</f>
        <v>011-0</v>
      </c>
      <c r="R200" t="e">
        <f>IF(StandardResults[[#This Row],[Ind/Rel]]="Ind",_xlfn.XLOOKUP(StandardResults[[#This Row],[Code]],Std[Code],Std[AA]),"-")</f>
        <v>#N/A</v>
      </c>
      <c r="S200" t="e">
        <f>IF(StandardResults[[#This Row],[Ind/Rel]]="Ind",_xlfn.XLOOKUP(StandardResults[[#This Row],[Code]],Std[Code],Std[A]),"-")</f>
        <v>#N/A</v>
      </c>
      <c r="T200" t="e">
        <f>IF(StandardResults[[#This Row],[Ind/Rel]]="Ind",_xlfn.XLOOKUP(StandardResults[[#This Row],[Code]],Std[Code],Std[B]),"-")</f>
        <v>#N/A</v>
      </c>
      <c r="U200" t="e">
        <f>IF(StandardResults[[#This Row],[Ind/Rel]]="Ind",_xlfn.XLOOKUP(StandardResults[[#This Row],[Code]],Std[Code],Std[AAs]),"-")</f>
        <v>#N/A</v>
      </c>
      <c r="V200" t="e">
        <f>IF(StandardResults[[#This Row],[Ind/Rel]]="Ind",_xlfn.XLOOKUP(StandardResults[[#This Row],[Code]],Std[Code],Std[As]),"-")</f>
        <v>#N/A</v>
      </c>
      <c r="W200" t="e">
        <f>IF(StandardResults[[#This Row],[Ind/Rel]]="Ind",_xlfn.XLOOKUP(StandardResults[[#This Row],[Code]],Std[Code],Std[Bs]),"-")</f>
        <v>#N/A</v>
      </c>
      <c r="X200" t="e">
        <f>IF(StandardResults[[#This Row],[Ind/Rel]]="Ind",_xlfn.XLOOKUP(StandardResults[[#This Row],[Code]],Std[Code],Std[EC]),"-")</f>
        <v>#N/A</v>
      </c>
      <c r="Y200" t="e">
        <f>IF(StandardResults[[#This Row],[Ind/Rel]]="Ind",_xlfn.XLOOKUP(StandardResults[[#This Row],[Code]],Std[Code],Std[Ecs]),"-")</f>
        <v>#N/A</v>
      </c>
      <c r="Z200">
        <f>COUNTIFS(StandardResults[Name],StandardResults[[#This Row],[Name]],StandardResults[Entry
Std],"B")+COUNTIFS(StandardResults[Name],StandardResults[[#This Row],[Name]],StandardResults[Entry
Std],"A")+COUNTIFS(StandardResults[Name],StandardResults[[#This Row],[Name]],StandardResults[Entry
Std],"AA")</f>
        <v>0</v>
      </c>
      <c r="AA200">
        <f>COUNTIFS(StandardResults[Name],StandardResults[[#This Row],[Name]],StandardResults[Entry
Std],"AA")</f>
        <v>0</v>
      </c>
    </row>
    <row r="201" spans="1:27" x14ac:dyDescent="0.25">
      <c r="A201">
        <f>TimeVR[[#This Row],[Club]]</f>
        <v>0</v>
      </c>
      <c r="B201" t="str">
        <f>IF(OR(RIGHT(TimeVR[[#This Row],[Event]],3)="M.R", RIGHT(TimeVR[[#This Row],[Event]],3)="F.R"),"Relay","Ind")</f>
        <v>Ind</v>
      </c>
      <c r="C201">
        <f>TimeVR[[#This Row],[gender]]</f>
        <v>0</v>
      </c>
      <c r="D201">
        <f>TimeVR[[#This Row],[Age]]</f>
        <v>0</v>
      </c>
      <c r="E201">
        <f>TimeVR[[#This Row],[name]]</f>
        <v>0</v>
      </c>
      <c r="F201">
        <f>TimeVR[[#This Row],[Event]]</f>
        <v>0</v>
      </c>
      <c r="G201" t="str">
        <f>IF(OR(StandardResults[[#This Row],[Entry]]="-",TimeVR[[#This Row],[validation]]="Validated"),"Y","N")</f>
        <v>N</v>
      </c>
      <c r="H201">
        <f>IF(OR(LEFT(TimeVR[[#This Row],[Times]],8)="00:00.00", LEFT(TimeVR[[#This Row],[Times]],2)="NT"),"-",TimeVR[[#This Row],[Times]])</f>
        <v>0</v>
      </c>
      <c r="I2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1" t="str">
        <f>IF(ISBLANK(TimeVR[[#This Row],[Best Time(S)]]),"-",TimeVR[[#This Row],[Best Time(S)]])</f>
        <v>-</v>
      </c>
      <c r="K201" t="str">
        <f>IF(StandardResults[[#This Row],[BT(SC)]]&lt;&gt;"-",IF(StandardResults[[#This Row],[BT(SC)]]&lt;=StandardResults[[#This Row],[AAs]],"AA",IF(StandardResults[[#This Row],[BT(SC)]]&lt;=StandardResults[[#This Row],[As]],"A",IF(StandardResults[[#This Row],[BT(SC)]]&lt;=StandardResults[[#This Row],[Bs]],"B","-"))),"")</f>
        <v/>
      </c>
      <c r="L201" t="str">
        <f>IF(ISBLANK(TimeVR[[#This Row],[Best Time(L)]]),"-",TimeVR[[#This Row],[Best Time(L)]])</f>
        <v>-</v>
      </c>
      <c r="M201" t="str">
        <f>IF(StandardResults[[#This Row],[BT(LC)]]&lt;&gt;"-",IF(StandardResults[[#This Row],[BT(LC)]]&lt;=StandardResults[[#This Row],[AA]],"AA",IF(StandardResults[[#This Row],[BT(LC)]]&lt;=StandardResults[[#This Row],[A]],"A",IF(StandardResults[[#This Row],[BT(LC)]]&lt;=StandardResults[[#This Row],[B]],"B","-"))),"")</f>
        <v/>
      </c>
      <c r="N201" s="14"/>
      <c r="O201" t="str">
        <f>IF(StandardResults[[#This Row],[BT(SC)]]&lt;&gt;"-",IF(StandardResults[[#This Row],[BT(SC)]]&lt;=StandardResults[[#This Row],[Ecs]],"EC","-"),"")</f>
        <v/>
      </c>
      <c r="Q201" t="str">
        <f>IF(StandardResults[[#This Row],[Ind/Rel]]="Ind",LEFT(StandardResults[[#This Row],[Gender]],1)&amp;MIN(MAX(StandardResults[[#This Row],[Age]],11),17)&amp;"-"&amp;StandardResults[[#This Row],[Event]],"")</f>
        <v>011-0</v>
      </c>
      <c r="R201" t="e">
        <f>IF(StandardResults[[#This Row],[Ind/Rel]]="Ind",_xlfn.XLOOKUP(StandardResults[[#This Row],[Code]],Std[Code],Std[AA]),"-")</f>
        <v>#N/A</v>
      </c>
      <c r="S201" t="e">
        <f>IF(StandardResults[[#This Row],[Ind/Rel]]="Ind",_xlfn.XLOOKUP(StandardResults[[#This Row],[Code]],Std[Code],Std[A]),"-")</f>
        <v>#N/A</v>
      </c>
      <c r="T201" t="e">
        <f>IF(StandardResults[[#This Row],[Ind/Rel]]="Ind",_xlfn.XLOOKUP(StandardResults[[#This Row],[Code]],Std[Code],Std[B]),"-")</f>
        <v>#N/A</v>
      </c>
      <c r="U201" t="e">
        <f>IF(StandardResults[[#This Row],[Ind/Rel]]="Ind",_xlfn.XLOOKUP(StandardResults[[#This Row],[Code]],Std[Code],Std[AAs]),"-")</f>
        <v>#N/A</v>
      </c>
      <c r="V201" t="e">
        <f>IF(StandardResults[[#This Row],[Ind/Rel]]="Ind",_xlfn.XLOOKUP(StandardResults[[#This Row],[Code]],Std[Code],Std[As]),"-")</f>
        <v>#N/A</v>
      </c>
      <c r="W201" t="e">
        <f>IF(StandardResults[[#This Row],[Ind/Rel]]="Ind",_xlfn.XLOOKUP(StandardResults[[#This Row],[Code]],Std[Code],Std[Bs]),"-")</f>
        <v>#N/A</v>
      </c>
      <c r="X201" t="e">
        <f>IF(StandardResults[[#This Row],[Ind/Rel]]="Ind",_xlfn.XLOOKUP(StandardResults[[#This Row],[Code]],Std[Code],Std[EC]),"-")</f>
        <v>#N/A</v>
      </c>
      <c r="Y201" t="e">
        <f>IF(StandardResults[[#This Row],[Ind/Rel]]="Ind",_xlfn.XLOOKUP(StandardResults[[#This Row],[Code]],Std[Code],Std[Ecs]),"-")</f>
        <v>#N/A</v>
      </c>
      <c r="Z201">
        <f>COUNTIFS(StandardResults[Name],StandardResults[[#This Row],[Name]],StandardResults[Entry
Std],"B")+COUNTIFS(StandardResults[Name],StandardResults[[#This Row],[Name]],StandardResults[Entry
Std],"A")+COUNTIFS(StandardResults[Name],StandardResults[[#This Row],[Name]],StandardResults[Entry
Std],"AA")</f>
        <v>0</v>
      </c>
      <c r="AA201">
        <f>COUNTIFS(StandardResults[Name],StandardResults[[#This Row],[Name]],StandardResults[Entry
Std],"AA")</f>
        <v>0</v>
      </c>
    </row>
    <row r="202" spans="1:27" x14ac:dyDescent="0.25">
      <c r="A202">
        <f>TimeVR[[#This Row],[Club]]</f>
        <v>0</v>
      </c>
      <c r="B202" t="str">
        <f>IF(OR(RIGHT(TimeVR[[#This Row],[Event]],3)="M.R", RIGHT(TimeVR[[#This Row],[Event]],3)="F.R"),"Relay","Ind")</f>
        <v>Ind</v>
      </c>
      <c r="C202">
        <f>TimeVR[[#This Row],[gender]]</f>
        <v>0</v>
      </c>
      <c r="D202">
        <f>TimeVR[[#This Row],[Age]]</f>
        <v>0</v>
      </c>
      <c r="E202">
        <f>TimeVR[[#This Row],[name]]</f>
        <v>0</v>
      </c>
      <c r="F202">
        <f>TimeVR[[#This Row],[Event]]</f>
        <v>0</v>
      </c>
      <c r="G202" t="str">
        <f>IF(OR(StandardResults[[#This Row],[Entry]]="-",TimeVR[[#This Row],[validation]]="Validated"),"Y","N")</f>
        <v>N</v>
      </c>
      <c r="H202">
        <f>IF(OR(LEFT(TimeVR[[#This Row],[Times]],8)="00:00.00", LEFT(TimeVR[[#This Row],[Times]],2)="NT"),"-",TimeVR[[#This Row],[Times]])</f>
        <v>0</v>
      </c>
      <c r="I2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2" t="str">
        <f>IF(ISBLANK(TimeVR[[#This Row],[Best Time(S)]]),"-",TimeVR[[#This Row],[Best Time(S)]])</f>
        <v>-</v>
      </c>
      <c r="K202" t="str">
        <f>IF(StandardResults[[#This Row],[BT(SC)]]&lt;&gt;"-",IF(StandardResults[[#This Row],[BT(SC)]]&lt;=StandardResults[[#This Row],[AAs]],"AA",IF(StandardResults[[#This Row],[BT(SC)]]&lt;=StandardResults[[#This Row],[As]],"A",IF(StandardResults[[#This Row],[BT(SC)]]&lt;=StandardResults[[#This Row],[Bs]],"B","-"))),"")</f>
        <v/>
      </c>
      <c r="L202" t="str">
        <f>IF(ISBLANK(TimeVR[[#This Row],[Best Time(L)]]),"-",TimeVR[[#This Row],[Best Time(L)]])</f>
        <v>-</v>
      </c>
      <c r="M202" t="str">
        <f>IF(StandardResults[[#This Row],[BT(LC)]]&lt;&gt;"-",IF(StandardResults[[#This Row],[BT(LC)]]&lt;=StandardResults[[#This Row],[AA]],"AA",IF(StandardResults[[#This Row],[BT(LC)]]&lt;=StandardResults[[#This Row],[A]],"A",IF(StandardResults[[#This Row],[BT(LC)]]&lt;=StandardResults[[#This Row],[B]],"B","-"))),"")</f>
        <v/>
      </c>
      <c r="N202" s="14"/>
      <c r="O202" t="str">
        <f>IF(StandardResults[[#This Row],[BT(SC)]]&lt;&gt;"-",IF(StandardResults[[#This Row],[BT(SC)]]&lt;=StandardResults[[#This Row],[Ecs]],"EC","-"),"")</f>
        <v/>
      </c>
      <c r="Q202" t="str">
        <f>IF(StandardResults[[#This Row],[Ind/Rel]]="Ind",LEFT(StandardResults[[#This Row],[Gender]],1)&amp;MIN(MAX(StandardResults[[#This Row],[Age]],11),17)&amp;"-"&amp;StandardResults[[#This Row],[Event]],"")</f>
        <v>011-0</v>
      </c>
      <c r="R202" t="e">
        <f>IF(StandardResults[[#This Row],[Ind/Rel]]="Ind",_xlfn.XLOOKUP(StandardResults[[#This Row],[Code]],Std[Code],Std[AA]),"-")</f>
        <v>#N/A</v>
      </c>
      <c r="S202" t="e">
        <f>IF(StandardResults[[#This Row],[Ind/Rel]]="Ind",_xlfn.XLOOKUP(StandardResults[[#This Row],[Code]],Std[Code],Std[A]),"-")</f>
        <v>#N/A</v>
      </c>
      <c r="T202" t="e">
        <f>IF(StandardResults[[#This Row],[Ind/Rel]]="Ind",_xlfn.XLOOKUP(StandardResults[[#This Row],[Code]],Std[Code],Std[B]),"-")</f>
        <v>#N/A</v>
      </c>
      <c r="U202" t="e">
        <f>IF(StandardResults[[#This Row],[Ind/Rel]]="Ind",_xlfn.XLOOKUP(StandardResults[[#This Row],[Code]],Std[Code],Std[AAs]),"-")</f>
        <v>#N/A</v>
      </c>
      <c r="V202" t="e">
        <f>IF(StandardResults[[#This Row],[Ind/Rel]]="Ind",_xlfn.XLOOKUP(StandardResults[[#This Row],[Code]],Std[Code],Std[As]),"-")</f>
        <v>#N/A</v>
      </c>
      <c r="W202" t="e">
        <f>IF(StandardResults[[#This Row],[Ind/Rel]]="Ind",_xlfn.XLOOKUP(StandardResults[[#This Row],[Code]],Std[Code],Std[Bs]),"-")</f>
        <v>#N/A</v>
      </c>
      <c r="X202" t="e">
        <f>IF(StandardResults[[#This Row],[Ind/Rel]]="Ind",_xlfn.XLOOKUP(StandardResults[[#This Row],[Code]],Std[Code],Std[EC]),"-")</f>
        <v>#N/A</v>
      </c>
      <c r="Y202" t="e">
        <f>IF(StandardResults[[#This Row],[Ind/Rel]]="Ind",_xlfn.XLOOKUP(StandardResults[[#This Row],[Code]],Std[Code],Std[Ecs]),"-")</f>
        <v>#N/A</v>
      </c>
      <c r="Z202">
        <f>COUNTIFS(StandardResults[Name],StandardResults[[#This Row],[Name]],StandardResults[Entry
Std],"B")+COUNTIFS(StandardResults[Name],StandardResults[[#This Row],[Name]],StandardResults[Entry
Std],"A")+COUNTIFS(StandardResults[Name],StandardResults[[#This Row],[Name]],StandardResults[Entry
Std],"AA")</f>
        <v>0</v>
      </c>
      <c r="AA202">
        <f>COUNTIFS(StandardResults[Name],StandardResults[[#This Row],[Name]],StandardResults[Entry
Std],"AA")</f>
        <v>0</v>
      </c>
    </row>
    <row r="203" spans="1:27" x14ac:dyDescent="0.25">
      <c r="A203">
        <f>TimeVR[[#This Row],[Club]]</f>
        <v>0</v>
      </c>
      <c r="B203" t="str">
        <f>IF(OR(RIGHT(TimeVR[[#This Row],[Event]],3)="M.R", RIGHT(TimeVR[[#This Row],[Event]],3)="F.R"),"Relay","Ind")</f>
        <v>Ind</v>
      </c>
      <c r="C203">
        <f>TimeVR[[#This Row],[gender]]</f>
        <v>0</v>
      </c>
      <c r="D203">
        <f>TimeVR[[#This Row],[Age]]</f>
        <v>0</v>
      </c>
      <c r="E203">
        <f>TimeVR[[#This Row],[name]]</f>
        <v>0</v>
      </c>
      <c r="F203">
        <f>TimeVR[[#This Row],[Event]]</f>
        <v>0</v>
      </c>
      <c r="G203" t="str">
        <f>IF(OR(StandardResults[[#This Row],[Entry]]="-",TimeVR[[#This Row],[validation]]="Validated"),"Y","N")</f>
        <v>N</v>
      </c>
      <c r="H203">
        <f>IF(OR(LEFT(TimeVR[[#This Row],[Times]],8)="00:00.00", LEFT(TimeVR[[#This Row],[Times]],2)="NT"),"-",TimeVR[[#This Row],[Times]])</f>
        <v>0</v>
      </c>
      <c r="I2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3" t="str">
        <f>IF(ISBLANK(TimeVR[[#This Row],[Best Time(S)]]),"-",TimeVR[[#This Row],[Best Time(S)]])</f>
        <v>-</v>
      </c>
      <c r="K203" t="str">
        <f>IF(StandardResults[[#This Row],[BT(SC)]]&lt;&gt;"-",IF(StandardResults[[#This Row],[BT(SC)]]&lt;=StandardResults[[#This Row],[AAs]],"AA",IF(StandardResults[[#This Row],[BT(SC)]]&lt;=StandardResults[[#This Row],[As]],"A",IF(StandardResults[[#This Row],[BT(SC)]]&lt;=StandardResults[[#This Row],[Bs]],"B","-"))),"")</f>
        <v/>
      </c>
      <c r="L203" t="str">
        <f>IF(ISBLANK(TimeVR[[#This Row],[Best Time(L)]]),"-",TimeVR[[#This Row],[Best Time(L)]])</f>
        <v>-</v>
      </c>
      <c r="M203" t="str">
        <f>IF(StandardResults[[#This Row],[BT(LC)]]&lt;&gt;"-",IF(StandardResults[[#This Row],[BT(LC)]]&lt;=StandardResults[[#This Row],[AA]],"AA",IF(StandardResults[[#This Row],[BT(LC)]]&lt;=StandardResults[[#This Row],[A]],"A",IF(StandardResults[[#This Row],[BT(LC)]]&lt;=StandardResults[[#This Row],[B]],"B","-"))),"")</f>
        <v/>
      </c>
      <c r="N203" s="14"/>
      <c r="O203" t="str">
        <f>IF(StandardResults[[#This Row],[BT(SC)]]&lt;&gt;"-",IF(StandardResults[[#This Row],[BT(SC)]]&lt;=StandardResults[[#This Row],[Ecs]],"EC","-"),"")</f>
        <v/>
      </c>
      <c r="Q203" t="str">
        <f>IF(StandardResults[[#This Row],[Ind/Rel]]="Ind",LEFT(StandardResults[[#This Row],[Gender]],1)&amp;MIN(MAX(StandardResults[[#This Row],[Age]],11),17)&amp;"-"&amp;StandardResults[[#This Row],[Event]],"")</f>
        <v>011-0</v>
      </c>
      <c r="R203" t="e">
        <f>IF(StandardResults[[#This Row],[Ind/Rel]]="Ind",_xlfn.XLOOKUP(StandardResults[[#This Row],[Code]],Std[Code],Std[AA]),"-")</f>
        <v>#N/A</v>
      </c>
      <c r="S203" t="e">
        <f>IF(StandardResults[[#This Row],[Ind/Rel]]="Ind",_xlfn.XLOOKUP(StandardResults[[#This Row],[Code]],Std[Code],Std[A]),"-")</f>
        <v>#N/A</v>
      </c>
      <c r="T203" t="e">
        <f>IF(StandardResults[[#This Row],[Ind/Rel]]="Ind",_xlfn.XLOOKUP(StandardResults[[#This Row],[Code]],Std[Code],Std[B]),"-")</f>
        <v>#N/A</v>
      </c>
      <c r="U203" t="e">
        <f>IF(StandardResults[[#This Row],[Ind/Rel]]="Ind",_xlfn.XLOOKUP(StandardResults[[#This Row],[Code]],Std[Code],Std[AAs]),"-")</f>
        <v>#N/A</v>
      </c>
      <c r="V203" t="e">
        <f>IF(StandardResults[[#This Row],[Ind/Rel]]="Ind",_xlfn.XLOOKUP(StandardResults[[#This Row],[Code]],Std[Code],Std[As]),"-")</f>
        <v>#N/A</v>
      </c>
      <c r="W203" t="e">
        <f>IF(StandardResults[[#This Row],[Ind/Rel]]="Ind",_xlfn.XLOOKUP(StandardResults[[#This Row],[Code]],Std[Code],Std[Bs]),"-")</f>
        <v>#N/A</v>
      </c>
      <c r="X203" t="e">
        <f>IF(StandardResults[[#This Row],[Ind/Rel]]="Ind",_xlfn.XLOOKUP(StandardResults[[#This Row],[Code]],Std[Code],Std[EC]),"-")</f>
        <v>#N/A</v>
      </c>
      <c r="Y203" t="e">
        <f>IF(StandardResults[[#This Row],[Ind/Rel]]="Ind",_xlfn.XLOOKUP(StandardResults[[#This Row],[Code]],Std[Code],Std[Ecs]),"-")</f>
        <v>#N/A</v>
      </c>
      <c r="Z203">
        <f>COUNTIFS(StandardResults[Name],StandardResults[[#This Row],[Name]],StandardResults[Entry
Std],"B")+COUNTIFS(StandardResults[Name],StandardResults[[#This Row],[Name]],StandardResults[Entry
Std],"A")+COUNTIFS(StandardResults[Name],StandardResults[[#This Row],[Name]],StandardResults[Entry
Std],"AA")</f>
        <v>0</v>
      </c>
      <c r="AA203">
        <f>COUNTIFS(StandardResults[Name],StandardResults[[#This Row],[Name]],StandardResults[Entry
Std],"AA")</f>
        <v>0</v>
      </c>
    </row>
    <row r="204" spans="1:27" x14ac:dyDescent="0.25">
      <c r="A204">
        <f>TimeVR[[#This Row],[Club]]</f>
        <v>0</v>
      </c>
      <c r="B204" t="str">
        <f>IF(OR(RIGHT(TimeVR[[#This Row],[Event]],3)="M.R", RIGHT(TimeVR[[#This Row],[Event]],3)="F.R"),"Relay","Ind")</f>
        <v>Ind</v>
      </c>
      <c r="C204">
        <f>TimeVR[[#This Row],[gender]]</f>
        <v>0</v>
      </c>
      <c r="D204">
        <f>TimeVR[[#This Row],[Age]]</f>
        <v>0</v>
      </c>
      <c r="E204">
        <f>TimeVR[[#This Row],[name]]</f>
        <v>0</v>
      </c>
      <c r="F204">
        <f>TimeVR[[#This Row],[Event]]</f>
        <v>0</v>
      </c>
      <c r="G204" t="str">
        <f>IF(OR(StandardResults[[#This Row],[Entry]]="-",TimeVR[[#This Row],[validation]]="Validated"),"Y","N")</f>
        <v>N</v>
      </c>
      <c r="H204">
        <f>IF(OR(LEFT(TimeVR[[#This Row],[Times]],8)="00:00.00", LEFT(TimeVR[[#This Row],[Times]],2)="NT"),"-",TimeVR[[#This Row],[Times]])</f>
        <v>0</v>
      </c>
      <c r="I2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4" t="str">
        <f>IF(ISBLANK(TimeVR[[#This Row],[Best Time(S)]]),"-",TimeVR[[#This Row],[Best Time(S)]])</f>
        <v>-</v>
      </c>
      <c r="K204" t="str">
        <f>IF(StandardResults[[#This Row],[BT(SC)]]&lt;&gt;"-",IF(StandardResults[[#This Row],[BT(SC)]]&lt;=StandardResults[[#This Row],[AAs]],"AA",IF(StandardResults[[#This Row],[BT(SC)]]&lt;=StandardResults[[#This Row],[As]],"A",IF(StandardResults[[#This Row],[BT(SC)]]&lt;=StandardResults[[#This Row],[Bs]],"B","-"))),"")</f>
        <v/>
      </c>
      <c r="L204" t="str">
        <f>IF(ISBLANK(TimeVR[[#This Row],[Best Time(L)]]),"-",TimeVR[[#This Row],[Best Time(L)]])</f>
        <v>-</v>
      </c>
      <c r="M204" t="str">
        <f>IF(StandardResults[[#This Row],[BT(LC)]]&lt;&gt;"-",IF(StandardResults[[#This Row],[BT(LC)]]&lt;=StandardResults[[#This Row],[AA]],"AA",IF(StandardResults[[#This Row],[BT(LC)]]&lt;=StandardResults[[#This Row],[A]],"A",IF(StandardResults[[#This Row],[BT(LC)]]&lt;=StandardResults[[#This Row],[B]],"B","-"))),"")</f>
        <v/>
      </c>
      <c r="N204" s="14"/>
      <c r="O204" t="str">
        <f>IF(StandardResults[[#This Row],[BT(SC)]]&lt;&gt;"-",IF(StandardResults[[#This Row],[BT(SC)]]&lt;=StandardResults[[#This Row],[Ecs]],"EC","-"),"")</f>
        <v/>
      </c>
      <c r="Q204" t="str">
        <f>IF(StandardResults[[#This Row],[Ind/Rel]]="Ind",LEFT(StandardResults[[#This Row],[Gender]],1)&amp;MIN(MAX(StandardResults[[#This Row],[Age]],11),17)&amp;"-"&amp;StandardResults[[#This Row],[Event]],"")</f>
        <v>011-0</v>
      </c>
      <c r="R204" t="e">
        <f>IF(StandardResults[[#This Row],[Ind/Rel]]="Ind",_xlfn.XLOOKUP(StandardResults[[#This Row],[Code]],Std[Code],Std[AA]),"-")</f>
        <v>#N/A</v>
      </c>
      <c r="S204" t="e">
        <f>IF(StandardResults[[#This Row],[Ind/Rel]]="Ind",_xlfn.XLOOKUP(StandardResults[[#This Row],[Code]],Std[Code],Std[A]),"-")</f>
        <v>#N/A</v>
      </c>
      <c r="T204" t="e">
        <f>IF(StandardResults[[#This Row],[Ind/Rel]]="Ind",_xlfn.XLOOKUP(StandardResults[[#This Row],[Code]],Std[Code],Std[B]),"-")</f>
        <v>#N/A</v>
      </c>
      <c r="U204" t="e">
        <f>IF(StandardResults[[#This Row],[Ind/Rel]]="Ind",_xlfn.XLOOKUP(StandardResults[[#This Row],[Code]],Std[Code],Std[AAs]),"-")</f>
        <v>#N/A</v>
      </c>
      <c r="V204" t="e">
        <f>IF(StandardResults[[#This Row],[Ind/Rel]]="Ind",_xlfn.XLOOKUP(StandardResults[[#This Row],[Code]],Std[Code],Std[As]),"-")</f>
        <v>#N/A</v>
      </c>
      <c r="W204" t="e">
        <f>IF(StandardResults[[#This Row],[Ind/Rel]]="Ind",_xlfn.XLOOKUP(StandardResults[[#This Row],[Code]],Std[Code],Std[Bs]),"-")</f>
        <v>#N/A</v>
      </c>
      <c r="X204" t="e">
        <f>IF(StandardResults[[#This Row],[Ind/Rel]]="Ind",_xlfn.XLOOKUP(StandardResults[[#This Row],[Code]],Std[Code],Std[EC]),"-")</f>
        <v>#N/A</v>
      </c>
      <c r="Y204" t="e">
        <f>IF(StandardResults[[#This Row],[Ind/Rel]]="Ind",_xlfn.XLOOKUP(StandardResults[[#This Row],[Code]],Std[Code],Std[Ecs]),"-")</f>
        <v>#N/A</v>
      </c>
      <c r="Z204">
        <f>COUNTIFS(StandardResults[Name],StandardResults[[#This Row],[Name]],StandardResults[Entry
Std],"B")+COUNTIFS(StandardResults[Name],StandardResults[[#This Row],[Name]],StandardResults[Entry
Std],"A")+COUNTIFS(StandardResults[Name],StandardResults[[#This Row],[Name]],StandardResults[Entry
Std],"AA")</f>
        <v>0</v>
      </c>
      <c r="AA204">
        <f>COUNTIFS(StandardResults[Name],StandardResults[[#This Row],[Name]],StandardResults[Entry
Std],"AA")</f>
        <v>0</v>
      </c>
    </row>
    <row r="205" spans="1:27" x14ac:dyDescent="0.25">
      <c r="A205">
        <f>TimeVR[[#This Row],[Club]]</f>
        <v>0</v>
      </c>
      <c r="B205" t="str">
        <f>IF(OR(RIGHT(TimeVR[[#This Row],[Event]],3)="M.R", RIGHT(TimeVR[[#This Row],[Event]],3)="F.R"),"Relay","Ind")</f>
        <v>Ind</v>
      </c>
      <c r="C205">
        <f>TimeVR[[#This Row],[gender]]</f>
        <v>0</v>
      </c>
      <c r="D205">
        <f>TimeVR[[#This Row],[Age]]</f>
        <v>0</v>
      </c>
      <c r="E205">
        <f>TimeVR[[#This Row],[name]]</f>
        <v>0</v>
      </c>
      <c r="F205">
        <f>TimeVR[[#This Row],[Event]]</f>
        <v>0</v>
      </c>
      <c r="G205" t="str">
        <f>IF(OR(StandardResults[[#This Row],[Entry]]="-",TimeVR[[#This Row],[validation]]="Validated"),"Y","N")</f>
        <v>N</v>
      </c>
      <c r="H205">
        <f>IF(OR(LEFT(TimeVR[[#This Row],[Times]],8)="00:00.00", LEFT(TimeVR[[#This Row],[Times]],2)="NT"),"-",TimeVR[[#This Row],[Times]])</f>
        <v>0</v>
      </c>
      <c r="I2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5" t="str">
        <f>IF(ISBLANK(TimeVR[[#This Row],[Best Time(S)]]),"-",TimeVR[[#This Row],[Best Time(S)]])</f>
        <v>-</v>
      </c>
      <c r="K205" t="str">
        <f>IF(StandardResults[[#This Row],[BT(SC)]]&lt;&gt;"-",IF(StandardResults[[#This Row],[BT(SC)]]&lt;=StandardResults[[#This Row],[AAs]],"AA",IF(StandardResults[[#This Row],[BT(SC)]]&lt;=StandardResults[[#This Row],[As]],"A",IF(StandardResults[[#This Row],[BT(SC)]]&lt;=StandardResults[[#This Row],[Bs]],"B","-"))),"")</f>
        <v/>
      </c>
      <c r="L205" t="str">
        <f>IF(ISBLANK(TimeVR[[#This Row],[Best Time(L)]]),"-",TimeVR[[#This Row],[Best Time(L)]])</f>
        <v>-</v>
      </c>
      <c r="M205" t="str">
        <f>IF(StandardResults[[#This Row],[BT(LC)]]&lt;&gt;"-",IF(StandardResults[[#This Row],[BT(LC)]]&lt;=StandardResults[[#This Row],[AA]],"AA",IF(StandardResults[[#This Row],[BT(LC)]]&lt;=StandardResults[[#This Row],[A]],"A",IF(StandardResults[[#This Row],[BT(LC)]]&lt;=StandardResults[[#This Row],[B]],"B","-"))),"")</f>
        <v/>
      </c>
      <c r="N205" s="14"/>
      <c r="O205" t="str">
        <f>IF(StandardResults[[#This Row],[BT(SC)]]&lt;&gt;"-",IF(StandardResults[[#This Row],[BT(SC)]]&lt;=StandardResults[[#This Row],[Ecs]],"EC","-"),"")</f>
        <v/>
      </c>
      <c r="Q205" t="str">
        <f>IF(StandardResults[[#This Row],[Ind/Rel]]="Ind",LEFT(StandardResults[[#This Row],[Gender]],1)&amp;MIN(MAX(StandardResults[[#This Row],[Age]],11),17)&amp;"-"&amp;StandardResults[[#This Row],[Event]],"")</f>
        <v>011-0</v>
      </c>
      <c r="R205" t="e">
        <f>IF(StandardResults[[#This Row],[Ind/Rel]]="Ind",_xlfn.XLOOKUP(StandardResults[[#This Row],[Code]],Std[Code],Std[AA]),"-")</f>
        <v>#N/A</v>
      </c>
      <c r="S205" t="e">
        <f>IF(StandardResults[[#This Row],[Ind/Rel]]="Ind",_xlfn.XLOOKUP(StandardResults[[#This Row],[Code]],Std[Code],Std[A]),"-")</f>
        <v>#N/A</v>
      </c>
      <c r="T205" t="e">
        <f>IF(StandardResults[[#This Row],[Ind/Rel]]="Ind",_xlfn.XLOOKUP(StandardResults[[#This Row],[Code]],Std[Code],Std[B]),"-")</f>
        <v>#N/A</v>
      </c>
      <c r="U205" t="e">
        <f>IF(StandardResults[[#This Row],[Ind/Rel]]="Ind",_xlfn.XLOOKUP(StandardResults[[#This Row],[Code]],Std[Code],Std[AAs]),"-")</f>
        <v>#N/A</v>
      </c>
      <c r="V205" t="e">
        <f>IF(StandardResults[[#This Row],[Ind/Rel]]="Ind",_xlfn.XLOOKUP(StandardResults[[#This Row],[Code]],Std[Code],Std[As]),"-")</f>
        <v>#N/A</v>
      </c>
      <c r="W205" t="e">
        <f>IF(StandardResults[[#This Row],[Ind/Rel]]="Ind",_xlfn.XLOOKUP(StandardResults[[#This Row],[Code]],Std[Code],Std[Bs]),"-")</f>
        <v>#N/A</v>
      </c>
      <c r="X205" t="e">
        <f>IF(StandardResults[[#This Row],[Ind/Rel]]="Ind",_xlfn.XLOOKUP(StandardResults[[#This Row],[Code]],Std[Code],Std[EC]),"-")</f>
        <v>#N/A</v>
      </c>
      <c r="Y205" t="e">
        <f>IF(StandardResults[[#This Row],[Ind/Rel]]="Ind",_xlfn.XLOOKUP(StandardResults[[#This Row],[Code]],Std[Code],Std[Ecs]),"-")</f>
        <v>#N/A</v>
      </c>
      <c r="Z205">
        <f>COUNTIFS(StandardResults[Name],StandardResults[[#This Row],[Name]],StandardResults[Entry
Std],"B")+COUNTIFS(StandardResults[Name],StandardResults[[#This Row],[Name]],StandardResults[Entry
Std],"A")+COUNTIFS(StandardResults[Name],StandardResults[[#This Row],[Name]],StandardResults[Entry
Std],"AA")</f>
        <v>0</v>
      </c>
      <c r="AA205">
        <f>COUNTIFS(StandardResults[Name],StandardResults[[#This Row],[Name]],StandardResults[Entry
Std],"AA")</f>
        <v>0</v>
      </c>
    </row>
    <row r="206" spans="1:27" x14ac:dyDescent="0.25">
      <c r="A206">
        <f>TimeVR[[#This Row],[Club]]</f>
        <v>0</v>
      </c>
      <c r="B206" t="str">
        <f>IF(OR(RIGHT(TimeVR[[#This Row],[Event]],3)="M.R", RIGHT(TimeVR[[#This Row],[Event]],3)="F.R"),"Relay","Ind")</f>
        <v>Ind</v>
      </c>
      <c r="C206">
        <f>TimeVR[[#This Row],[gender]]</f>
        <v>0</v>
      </c>
      <c r="D206">
        <f>TimeVR[[#This Row],[Age]]</f>
        <v>0</v>
      </c>
      <c r="E206">
        <f>TimeVR[[#This Row],[name]]</f>
        <v>0</v>
      </c>
      <c r="F206">
        <f>TimeVR[[#This Row],[Event]]</f>
        <v>0</v>
      </c>
      <c r="G206" t="str">
        <f>IF(OR(StandardResults[[#This Row],[Entry]]="-",TimeVR[[#This Row],[validation]]="Validated"),"Y","N")</f>
        <v>N</v>
      </c>
      <c r="H206">
        <f>IF(OR(LEFT(TimeVR[[#This Row],[Times]],8)="00:00.00", LEFT(TimeVR[[#This Row],[Times]],2)="NT"),"-",TimeVR[[#This Row],[Times]])</f>
        <v>0</v>
      </c>
      <c r="I2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6" t="str">
        <f>IF(ISBLANK(TimeVR[[#This Row],[Best Time(S)]]),"-",TimeVR[[#This Row],[Best Time(S)]])</f>
        <v>-</v>
      </c>
      <c r="K206" t="str">
        <f>IF(StandardResults[[#This Row],[BT(SC)]]&lt;&gt;"-",IF(StandardResults[[#This Row],[BT(SC)]]&lt;=StandardResults[[#This Row],[AAs]],"AA",IF(StandardResults[[#This Row],[BT(SC)]]&lt;=StandardResults[[#This Row],[As]],"A",IF(StandardResults[[#This Row],[BT(SC)]]&lt;=StandardResults[[#This Row],[Bs]],"B","-"))),"")</f>
        <v/>
      </c>
      <c r="L206" t="str">
        <f>IF(ISBLANK(TimeVR[[#This Row],[Best Time(L)]]),"-",TimeVR[[#This Row],[Best Time(L)]])</f>
        <v>-</v>
      </c>
      <c r="M206" t="str">
        <f>IF(StandardResults[[#This Row],[BT(LC)]]&lt;&gt;"-",IF(StandardResults[[#This Row],[BT(LC)]]&lt;=StandardResults[[#This Row],[AA]],"AA",IF(StandardResults[[#This Row],[BT(LC)]]&lt;=StandardResults[[#This Row],[A]],"A",IF(StandardResults[[#This Row],[BT(LC)]]&lt;=StandardResults[[#This Row],[B]],"B","-"))),"")</f>
        <v/>
      </c>
      <c r="N206" s="14"/>
      <c r="O206" t="str">
        <f>IF(StandardResults[[#This Row],[BT(SC)]]&lt;&gt;"-",IF(StandardResults[[#This Row],[BT(SC)]]&lt;=StandardResults[[#This Row],[Ecs]],"EC","-"),"")</f>
        <v/>
      </c>
      <c r="Q206" t="str">
        <f>IF(StandardResults[[#This Row],[Ind/Rel]]="Ind",LEFT(StandardResults[[#This Row],[Gender]],1)&amp;MIN(MAX(StandardResults[[#This Row],[Age]],11),17)&amp;"-"&amp;StandardResults[[#This Row],[Event]],"")</f>
        <v>011-0</v>
      </c>
      <c r="R206" t="e">
        <f>IF(StandardResults[[#This Row],[Ind/Rel]]="Ind",_xlfn.XLOOKUP(StandardResults[[#This Row],[Code]],Std[Code],Std[AA]),"-")</f>
        <v>#N/A</v>
      </c>
      <c r="S206" t="e">
        <f>IF(StandardResults[[#This Row],[Ind/Rel]]="Ind",_xlfn.XLOOKUP(StandardResults[[#This Row],[Code]],Std[Code],Std[A]),"-")</f>
        <v>#N/A</v>
      </c>
      <c r="T206" t="e">
        <f>IF(StandardResults[[#This Row],[Ind/Rel]]="Ind",_xlfn.XLOOKUP(StandardResults[[#This Row],[Code]],Std[Code],Std[B]),"-")</f>
        <v>#N/A</v>
      </c>
      <c r="U206" t="e">
        <f>IF(StandardResults[[#This Row],[Ind/Rel]]="Ind",_xlfn.XLOOKUP(StandardResults[[#This Row],[Code]],Std[Code],Std[AAs]),"-")</f>
        <v>#N/A</v>
      </c>
      <c r="V206" t="e">
        <f>IF(StandardResults[[#This Row],[Ind/Rel]]="Ind",_xlfn.XLOOKUP(StandardResults[[#This Row],[Code]],Std[Code],Std[As]),"-")</f>
        <v>#N/A</v>
      </c>
      <c r="W206" t="e">
        <f>IF(StandardResults[[#This Row],[Ind/Rel]]="Ind",_xlfn.XLOOKUP(StandardResults[[#This Row],[Code]],Std[Code],Std[Bs]),"-")</f>
        <v>#N/A</v>
      </c>
      <c r="X206" t="e">
        <f>IF(StandardResults[[#This Row],[Ind/Rel]]="Ind",_xlfn.XLOOKUP(StandardResults[[#This Row],[Code]],Std[Code],Std[EC]),"-")</f>
        <v>#N/A</v>
      </c>
      <c r="Y206" t="e">
        <f>IF(StandardResults[[#This Row],[Ind/Rel]]="Ind",_xlfn.XLOOKUP(StandardResults[[#This Row],[Code]],Std[Code],Std[Ecs]),"-")</f>
        <v>#N/A</v>
      </c>
      <c r="Z206">
        <f>COUNTIFS(StandardResults[Name],StandardResults[[#This Row],[Name]],StandardResults[Entry
Std],"B")+COUNTIFS(StandardResults[Name],StandardResults[[#This Row],[Name]],StandardResults[Entry
Std],"A")+COUNTIFS(StandardResults[Name],StandardResults[[#This Row],[Name]],StandardResults[Entry
Std],"AA")</f>
        <v>0</v>
      </c>
      <c r="AA206">
        <f>COUNTIFS(StandardResults[Name],StandardResults[[#This Row],[Name]],StandardResults[Entry
Std],"AA")</f>
        <v>0</v>
      </c>
    </row>
    <row r="207" spans="1:27" x14ac:dyDescent="0.25">
      <c r="A207">
        <f>TimeVR[[#This Row],[Club]]</f>
        <v>0</v>
      </c>
      <c r="B207" t="str">
        <f>IF(OR(RIGHT(TimeVR[[#This Row],[Event]],3)="M.R", RIGHT(TimeVR[[#This Row],[Event]],3)="F.R"),"Relay","Ind")</f>
        <v>Ind</v>
      </c>
      <c r="C207">
        <f>TimeVR[[#This Row],[gender]]</f>
        <v>0</v>
      </c>
      <c r="D207">
        <f>TimeVR[[#This Row],[Age]]</f>
        <v>0</v>
      </c>
      <c r="E207">
        <f>TimeVR[[#This Row],[name]]</f>
        <v>0</v>
      </c>
      <c r="F207">
        <f>TimeVR[[#This Row],[Event]]</f>
        <v>0</v>
      </c>
      <c r="G207" t="str">
        <f>IF(OR(StandardResults[[#This Row],[Entry]]="-",TimeVR[[#This Row],[validation]]="Validated"),"Y","N")</f>
        <v>N</v>
      </c>
      <c r="H207">
        <f>IF(OR(LEFT(TimeVR[[#This Row],[Times]],8)="00:00.00", LEFT(TimeVR[[#This Row],[Times]],2)="NT"),"-",TimeVR[[#This Row],[Times]])</f>
        <v>0</v>
      </c>
      <c r="I2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7" t="str">
        <f>IF(ISBLANK(TimeVR[[#This Row],[Best Time(S)]]),"-",TimeVR[[#This Row],[Best Time(S)]])</f>
        <v>-</v>
      </c>
      <c r="K207" t="str">
        <f>IF(StandardResults[[#This Row],[BT(SC)]]&lt;&gt;"-",IF(StandardResults[[#This Row],[BT(SC)]]&lt;=StandardResults[[#This Row],[AAs]],"AA",IF(StandardResults[[#This Row],[BT(SC)]]&lt;=StandardResults[[#This Row],[As]],"A",IF(StandardResults[[#This Row],[BT(SC)]]&lt;=StandardResults[[#This Row],[Bs]],"B","-"))),"")</f>
        <v/>
      </c>
      <c r="L207" t="str">
        <f>IF(ISBLANK(TimeVR[[#This Row],[Best Time(L)]]),"-",TimeVR[[#This Row],[Best Time(L)]])</f>
        <v>-</v>
      </c>
      <c r="M207" t="str">
        <f>IF(StandardResults[[#This Row],[BT(LC)]]&lt;&gt;"-",IF(StandardResults[[#This Row],[BT(LC)]]&lt;=StandardResults[[#This Row],[AA]],"AA",IF(StandardResults[[#This Row],[BT(LC)]]&lt;=StandardResults[[#This Row],[A]],"A",IF(StandardResults[[#This Row],[BT(LC)]]&lt;=StandardResults[[#This Row],[B]],"B","-"))),"")</f>
        <v/>
      </c>
      <c r="N207" s="14"/>
      <c r="O207" t="str">
        <f>IF(StandardResults[[#This Row],[BT(SC)]]&lt;&gt;"-",IF(StandardResults[[#This Row],[BT(SC)]]&lt;=StandardResults[[#This Row],[Ecs]],"EC","-"),"")</f>
        <v/>
      </c>
      <c r="Q207" t="str">
        <f>IF(StandardResults[[#This Row],[Ind/Rel]]="Ind",LEFT(StandardResults[[#This Row],[Gender]],1)&amp;MIN(MAX(StandardResults[[#This Row],[Age]],11),17)&amp;"-"&amp;StandardResults[[#This Row],[Event]],"")</f>
        <v>011-0</v>
      </c>
      <c r="R207" t="e">
        <f>IF(StandardResults[[#This Row],[Ind/Rel]]="Ind",_xlfn.XLOOKUP(StandardResults[[#This Row],[Code]],Std[Code],Std[AA]),"-")</f>
        <v>#N/A</v>
      </c>
      <c r="S207" t="e">
        <f>IF(StandardResults[[#This Row],[Ind/Rel]]="Ind",_xlfn.XLOOKUP(StandardResults[[#This Row],[Code]],Std[Code],Std[A]),"-")</f>
        <v>#N/A</v>
      </c>
      <c r="T207" t="e">
        <f>IF(StandardResults[[#This Row],[Ind/Rel]]="Ind",_xlfn.XLOOKUP(StandardResults[[#This Row],[Code]],Std[Code],Std[B]),"-")</f>
        <v>#N/A</v>
      </c>
      <c r="U207" t="e">
        <f>IF(StandardResults[[#This Row],[Ind/Rel]]="Ind",_xlfn.XLOOKUP(StandardResults[[#This Row],[Code]],Std[Code],Std[AAs]),"-")</f>
        <v>#N/A</v>
      </c>
      <c r="V207" t="e">
        <f>IF(StandardResults[[#This Row],[Ind/Rel]]="Ind",_xlfn.XLOOKUP(StandardResults[[#This Row],[Code]],Std[Code],Std[As]),"-")</f>
        <v>#N/A</v>
      </c>
      <c r="W207" t="e">
        <f>IF(StandardResults[[#This Row],[Ind/Rel]]="Ind",_xlfn.XLOOKUP(StandardResults[[#This Row],[Code]],Std[Code],Std[Bs]),"-")</f>
        <v>#N/A</v>
      </c>
      <c r="X207" t="e">
        <f>IF(StandardResults[[#This Row],[Ind/Rel]]="Ind",_xlfn.XLOOKUP(StandardResults[[#This Row],[Code]],Std[Code],Std[EC]),"-")</f>
        <v>#N/A</v>
      </c>
      <c r="Y207" t="e">
        <f>IF(StandardResults[[#This Row],[Ind/Rel]]="Ind",_xlfn.XLOOKUP(StandardResults[[#This Row],[Code]],Std[Code],Std[Ecs]),"-")</f>
        <v>#N/A</v>
      </c>
      <c r="Z207">
        <f>COUNTIFS(StandardResults[Name],StandardResults[[#This Row],[Name]],StandardResults[Entry
Std],"B")+COUNTIFS(StandardResults[Name],StandardResults[[#This Row],[Name]],StandardResults[Entry
Std],"A")+COUNTIFS(StandardResults[Name],StandardResults[[#This Row],[Name]],StandardResults[Entry
Std],"AA")</f>
        <v>0</v>
      </c>
      <c r="AA207">
        <f>COUNTIFS(StandardResults[Name],StandardResults[[#This Row],[Name]],StandardResults[Entry
Std],"AA")</f>
        <v>0</v>
      </c>
    </row>
    <row r="208" spans="1:27" x14ac:dyDescent="0.25">
      <c r="A208">
        <f>TimeVR[[#This Row],[Club]]</f>
        <v>0</v>
      </c>
      <c r="B208" t="str">
        <f>IF(OR(RIGHT(TimeVR[[#This Row],[Event]],3)="M.R", RIGHT(TimeVR[[#This Row],[Event]],3)="F.R"),"Relay","Ind")</f>
        <v>Ind</v>
      </c>
      <c r="C208">
        <f>TimeVR[[#This Row],[gender]]</f>
        <v>0</v>
      </c>
      <c r="D208">
        <f>TimeVR[[#This Row],[Age]]</f>
        <v>0</v>
      </c>
      <c r="E208">
        <f>TimeVR[[#This Row],[name]]</f>
        <v>0</v>
      </c>
      <c r="F208">
        <f>TimeVR[[#This Row],[Event]]</f>
        <v>0</v>
      </c>
      <c r="G208" t="str">
        <f>IF(OR(StandardResults[[#This Row],[Entry]]="-",TimeVR[[#This Row],[validation]]="Validated"),"Y","N")</f>
        <v>N</v>
      </c>
      <c r="H208">
        <f>IF(OR(LEFT(TimeVR[[#This Row],[Times]],8)="00:00.00", LEFT(TimeVR[[#This Row],[Times]],2)="NT"),"-",TimeVR[[#This Row],[Times]])</f>
        <v>0</v>
      </c>
      <c r="I2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8" t="str">
        <f>IF(ISBLANK(TimeVR[[#This Row],[Best Time(S)]]),"-",TimeVR[[#This Row],[Best Time(S)]])</f>
        <v>-</v>
      </c>
      <c r="K208" t="str">
        <f>IF(StandardResults[[#This Row],[BT(SC)]]&lt;&gt;"-",IF(StandardResults[[#This Row],[BT(SC)]]&lt;=StandardResults[[#This Row],[AAs]],"AA",IF(StandardResults[[#This Row],[BT(SC)]]&lt;=StandardResults[[#This Row],[As]],"A",IF(StandardResults[[#This Row],[BT(SC)]]&lt;=StandardResults[[#This Row],[Bs]],"B","-"))),"")</f>
        <v/>
      </c>
      <c r="L208" t="str">
        <f>IF(ISBLANK(TimeVR[[#This Row],[Best Time(L)]]),"-",TimeVR[[#This Row],[Best Time(L)]])</f>
        <v>-</v>
      </c>
      <c r="M208" t="str">
        <f>IF(StandardResults[[#This Row],[BT(LC)]]&lt;&gt;"-",IF(StandardResults[[#This Row],[BT(LC)]]&lt;=StandardResults[[#This Row],[AA]],"AA",IF(StandardResults[[#This Row],[BT(LC)]]&lt;=StandardResults[[#This Row],[A]],"A",IF(StandardResults[[#This Row],[BT(LC)]]&lt;=StandardResults[[#This Row],[B]],"B","-"))),"")</f>
        <v/>
      </c>
      <c r="N208" s="14"/>
      <c r="O208" t="str">
        <f>IF(StandardResults[[#This Row],[BT(SC)]]&lt;&gt;"-",IF(StandardResults[[#This Row],[BT(SC)]]&lt;=StandardResults[[#This Row],[Ecs]],"EC","-"),"")</f>
        <v/>
      </c>
      <c r="Q208" t="str">
        <f>IF(StandardResults[[#This Row],[Ind/Rel]]="Ind",LEFT(StandardResults[[#This Row],[Gender]],1)&amp;MIN(MAX(StandardResults[[#This Row],[Age]],11),17)&amp;"-"&amp;StandardResults[[#This Row],[Event]],"")</f>
        <v>011-0</v>
      </c>
      <c r="R208" t="e">
        <f>IF(StandardResults[[#This Row],[Ind/Rel]]="Ind",_xlfn.XLOOKUP(StandardResults[[#This Row],[Code]],Std[Code],Std[AA]),"-")</f>
        <v>#N/A</v>
      </c>
      <c r="S208" t="e">
        <f>IF(StandardResults[[#This Row],[Ind/Rel]]="Ind",_xlfn.XLOOKUP(StandardResults[[#This Row],[Code]],Std[Code],Std[A]),"-")</f>
        <v>#N/A</v>
      </c>
      <c r="T208" t="e">
        <f>IF(StandardResults[[#This Row],[Ind/Rel]]="Ind",_xlfn.XLOOKUP(StandardResults[[#This Row],[Code]],Std[Code],Std[B]),"-")</f>
        <v>#N/A</v>
      </c>
      <c r="U208" t="e">
        <f>IF(StandardResults[[#This Row],[Ind/Rel]]="Ind",_xlfn.XLOOKUP(StandardResults[[#This Row],[Code]],Std[Code],Std[AAs]),"-")</f>
        <v>#N/A</v>
      </c>
      <c r="V208" t="e">
        <f>IF(StandardResults[[#This Row],[Ind/Rel]]="Ind",_xlfn.XLOOKUP(StandardResults[[#This Row],[Code]],Std[Code],Std[As]),"-")</f>
        <v>#N/A</v>
      </c>
      <c r="W208" t="e">
        <f>IF(StandardResults[[#This Row],[Ind/Rel]]="Ind",_xlfn.XLOOKUP(StandardResults[[#This Row],[Code]],Std[Code],Std[Bs]),"-")</f>
        <v>#N/A</v>
      </c>
      <c r="X208" t="e">
        <f>IF(StandardResults[[#This Row],[Ind/Rel]]="Ind",_xlfn.XLOOKUP(StandardResults[[#This Row],[Code]],Std[Code],Std[EC]),"-")</f>
        <v>#N/A</v>
      </c>
      <c r="Y208" t="e">
        <f>IF(StandardResults[[#This Row],[Ind/Rel]]="Ind",_xlfn.XLOOKUP(StandardResults[[#This Row],[Code]],Std[Code],Std[Ecs]),"-")</f>
        <v>#N/A</v>
      </c>
      <c r="Z208">
        <f>COUNTIFS(StandardResults[Name],StandardResults[[#This Row],[Name]],StandardResults[Entry
Std],"B")+COUNTIFS(StandardResults[Name],StandardResults[[#This Row],[Name]],StandardResults[Entry
Std],"A")+COUNTIFS(StandardResults[Name],StandardResults[[#This Row],[Name]],StandardResults[Entry
Std],"AA")</f>
        <v>0</v>
      </c>
      <c r="AA208">
        <f>COUNTIFS(StandardResults[Name],StandardResults[[#This Row],[Name]],StandardResults[Entry
Std],"AA")</f>
        <v>0</v>
      </c>
    </row>
    <row r="209" spans="1:27" x14ac:dyDescent="0.25">
      <c r="A209">
        <f>TimeVR[[#This Row],[Club]]</f>
        <v>0</v>
      </c>
      <c r="B209" t="str">
        <f>IF(OR(RIGHT(TimeVR[[#This Row],[Event]],3)="M.R", RIGHT(TimeVR[[#This Row],[Event]],3)="F.R"),"Relay","Ind")</f>
        <v>Ind</v>
      </c>
      <c r="C209">
        <f>TimeVR[[#This Row],[gender]]</f>
        <v>0</v>
      </c>
      <c r="D209">
        <f>TimeVR[[#This Row],[Age]]</f>
        <v>0</v>
      </c>
      <c r="E209">
        <f>TimeVR[[#This Row],[name]]</f>
        <v>0</v>
      </c>
      <c r="F209">
        <f>TimeVR[[#This Row],[Event]]</f>
        <v>0</v>
      </c>
      <c r="G209" t="str">
        <f>IF(OR(StandardResults[[#This Row],[Entry]]="-",TimeVR[[#This Row],[validation]]="Validated"),"Y","N")</f>
        <v>N</v>
      </c>
      <c r="H209">
        <f>IF(OR(LEFT(TimeVR[[#This Row],[Times]],8)="00:00.00", LEFT(TimeVR[[#This Row],[Times]],2)="NT"),"-",TimeVR[[#This Row],[Times]])</f>
        <v>0</v>
      </c>
      <c r="I2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9" t="str">
        <f>IF(ISBLANK(TimeVR[[#This Row],[Best Time(S)]]),"-",TimeVR[[#This Row],[Best Time(S)]])</f>
        <v>-</v>
      </c>
      <c r="K209" t="str">
        <f>IF(StandardResults[[#This Row],[BT(SC)]]&lt;&gt;"-",IF(StandardResults[[#This Row],[BT(SC)]]&lt;=StandardResults[[#This Row],[AAs]],"AA",IF(StandardResults[[#This Row],[BT(SC)]]&lt;=StandardResults[[#This Row],[As]],"A",IF(StandardResults[[#This Row],[BT(SC)]]&lt;=StandardResults[[#This Row],[Bs]],"B","-"))),"")</f>
        <v/>
      </c>
      <c r="L209" t="str">
        <f>IF(ISBLANK(TimeVR[[#This Row],[Best Time(L)]]),"-",TimeVR[[#This Row],[Best Time(L)]])</f>
        <v>-</v>
      </c>
      <c r="M209" t="str">
        <f>IF(StandardResults[[#This Row],[BT(LC)]]&lt;&gt;"-",IF(StandardResults[[#This Row],[BT(LC)]]&lt;=StandardResults[[#This Row],[AA]],"AA",IF(StandardResults[[#This Row],[BT(LC)]]&lt;=StandardResults[[#This Row],[A]],"A",IF(StandardResults[[#This Row],[BT(LC)]]&lt;=StandardResults[[#This Row],[B]],"B","-"))),"")</f>
        <v/>
      </c>
      <c r="N209" s="14"/>
      <c r="O209" t="str">
        <f>IF(StandardResults[[#This Row],[BT(SC)]]&lt;&gt;"-",IF(StandardResults[[#This Row],[BT(SC)]]&lt;=StandardResults[[#This Row],[Ecs]],"EC","-"),"")</f>
        <v/>
      </c>
      <c r="Q209" t="str">
        <f>IF(StandardResults[[#This Row],[Ind/Rel]]="Ind",LEFT(StandardResults[[#This Row],[Gender]],1)&amp;MIN(MAX(StandardResults[[#This Row],[Age]],11),17)&amp;"-"&amp;StandardResults[[#This Row],[Event]],"")</f>
        <v>011-0</v>
      </c>
      <c r="R209" t="e">
        <f>IF(StandardResults[[#This Row],[Ind/Rel]]="Ind",_xlfn.XLOOKUP(StandardResults[[#This Row],[Code]],Std[Code],Std[AA]),"-")</f>
        <v>#N/A</v>
      </c>
      <c r="S209" t="e">
        <f>IF(StandardResults[[#This Row],[Ind/Rel]]="Ind",_xlfn.XLOOKUP(StandardResults[[#This Row],[Code]],Std[Code],Std[A]),"-")</f>
        <v>#N/A</v>
      </c>
      <c r="T209" t="e">
        <f>IF(StandardResults[[#This Row],[Ind/Rel]]="Ind",_xlfn.XLOOKUP(StandardResults[[#This Row],[Code]],Std[Code],Std[B]),"-")</f>
        <v>#N/A</v>
      </c>
      <c r="U209" t="e">
        <f>IF(StandardResults[[#This Row],[Ind/Rel]]="Ind",_xlfn.XLOOKUP(StandardResults[[#This Row],[Code]],Std[Code],Std[AAs]),"-")</f>
        <v>#N/A</v>
      </c>
      <c r="V209" t="e">
        <f>IF(StandardResults[[#This Row],[Ind/Rel]]="Ind",_xlfn.XLOOKUP(StandardResults[[#This Row],[Code]],Std[Code],Std[As]),"-")</f>
        <v>#N/A</v>
      </c>
      <c r="W209" t="e">
        <f>IF(StandardResults[[#This Row],[Ind/Rel]]="Ind",_xlfn.XLOOKUP(StandardResults[[#This Row],[Code]],Std[Code],Std[Bs]),"-")</f>
        <v>#N/A</v>
      </c>
      <c r="X209" t="e">
        <f>IF(StandardResults[[#This Row],[Ind/Rel]]="Ind",_xlfn.XLOOKUP(StandardResults[[#This Row],[Code]],Std[Code],Std[EC]),"-")</f>
        <v>#N/A</v>
      </c>
      <c r="Y209" t="e">
        <f>IF(StandardResults[[#This Row],[Ind/Rel]]="Ind",_xlfn.XLOOKUP(StandardResults[[#This Row],[Code]],Std[Code],Std[Ecs]),"-")</f>
        <v>#N/A</v>
      </c>
      <c r="Z209">
        <f>COUNTIFS(StandardResults[Name],StandardResults[[#This Row],[Name]],StandardResults[Entry
Std],"B")+COUNTIFS(StandardResults[Name],StandardResults[[#This Row],[Name]],StandardResults[Entry
Std],"A")+COUNTIFS(StandardResults[Name],StandardResults[[#This Row],[Name]],StandardResults[Entry
Std],"AA")</f>
        <v>0</v>
      </c>
      <c r="AA209">
        <f>COUNTIFS(StandardResults[Name],StandardResults[[#This Row],[Name]],StandardResults[Entry
Std],"AA")</f>
        <v>0</v>
      </c>
    </row>
    <row r="210" spans="1:27" x14ac:dyDescent="0.25">
      <c r="A210">
        <f>TimeVR[[#This Row],[Club]]</f>
        <v>0</v>
      </c>
      <c r="B210" t="str">
        <f>IF(OR(RIGHT(TimeVR[[#This Row],[Event]],3)="M.R", RIGHT(TimeVR[[#This Row],[Event]],3)="F.R"),"Relay","Ind")</f>
        <v>Ind</v>
      </c>
      <c r="C210">
        <f>TimeVR[[#This Row],[gender]]</f>
        <v>0</v>
      </c>
      <c r="D210">
        <f>TimeVR[[#This Row],[Age]]</f>
        <v>0</v>
      </c>
      <c r="E210">
        <f>TimeVR[[#This Row],[name]]</f>
        <v>0</v>
      </c>
      <c r="F210">
        <f>TimeVR[[#This Row],[Event]]</f>
        <v>0</v>
      </c>
      <c r="G210" t="str">
        <f>IF(OR(StandardResults[[#This Row],[Entry]]="-",TimeVR[[#This Row],[validation]]="Validated"),"Y","N")</f>
        <v>N</v>
      </c>
      <c r="H210">
        <f>IF(OR(LEFT(TimeVR[[#This Row],[Times]],8)="00:00.00", LEFT(TimeVR[[#This Row],[Times]],2)="NT"),"-",TimeVR[[#This Row],[Times]])</f>
        <v>0</v>
      </c>
      <c r="I2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0" t="str">
        <f>IF(ISBLANK(TimeVR[[#This Row],[Best Time(S)]]),"-",TimeVR[[#This Row],[Best Time(S)]])</f>
        <v>-</v>
      </c>
      <c r="K210" t="str">
        <f>IF(StandardResults[[#This Row],[BT(SC)]]&lt;&gt;"-",IF(StandardResults[[#This Row],[BT(SC)]]&lt;=StandardResults[[#This Row],[AAs]],"AA",IF(StandardResults[[#This Row],[BT(SC)]]&lt;=StandardResults[[#This Row],[As]],"A",IF(StandardResults[[#This Row],[BT(SC)]]&lt;=StandardResults[[#This Row],[Bs]],"B","-"))),"")</f>
        <v/>
      </c>
      <c r="L210" t="str">
        <f>IF(ISBLANK(TimeVR[[#This Row],[Best Time(L)]]),"-",TimeVR[[#This Row],[Best Time(L)]])</f>
        <v>-</v>
      </c>
      <c r="M210" t="str">
        <f>IF(StandardResults[[#This Row],[BT(LC)]]&lt;&gt;"-",IF(StandardResults[[#This Row],[BT(LC)]]&lt;=StandardResults[[#This Row],[AA]],"AA",IF(StandardResults[[#This Row],[BT(LC)]]&lt;=StandardResults[[#This Row],[A]],"A",IF(StandardResults[[#This Row],[BT(LC)]]&lt;=StandardResults[[#This Row],[B]],"B","-"))),"")</f>
        <v/>
      </c>
      <c r="N210" s="14"/>
      <c r="O210" t="str">
        <f>IF(StandardResults[[#This Row],[BT(SC)]]&lt;&gt;"-",IF(StandardResults[[#This Row],[BT(SC)]]&lt;=StandardResults[[#This Row],[Ecs]],"EC","-"),"")</f>
        <v/>
      </c>
      <c r="Q210" t="str">
        <f>IF(StandardResults[[#This Row],[Ind/Rel]]="Ind",LEFT(StandardResults[[#This Row],[Gender]],1)&amp;MIN(MAX(StandardResults[[#This Row],[Age]],11),17)&amp;"-"&amp;StandardResults[[#This Row],[Event]],"")</f>
        <v>011-0</v>
      </c>
      <c r="R210" t="e">
        <f>IF(StandardResults[[#This Row],[Ind/Rel]]="Ind",_xlfn.XLOOKUP(StandardResults[[#This Row],[Code]],Std[Code],Std[AA]),"-")</f>
        <v>#N/A</v>
      </c>
      <c r="S210" t="e">
        <f>IF(StandardResults[[#This Row],[Ind/Rel]]="Ind",_xlfn.XLOOKUP(StandardResults[[#This Row],[Code]],Std[Code],Std[A]),"-")</f>
        <v>#N/A</v>
      </c>
      <c r="T210" t="e">
        <f>IF(StandardResults[[#This Row],[Ind/Rel]]="Ind",_xlfn.XLOOKUP(StandardResults[[#This Row],[Code]],Std[Code],Std[B]),"-")</f>
        <v>#N/A</v>
      </c>
      <c r="U210" t="e">
        <f>IF(StandardResults[[#This Row],[Ind/Rel]]="Ind",_xlfn.XLOOKUP(StandardResults[[#This Row],[Code]],Std[Code],Std[AAs]),"-")</f>
        <v>#N/A</v>
      </c>
      <c r="V210" t="e">
        <f>IF(StandardResults[[#This Row],[Ind/Rel]]="Ind",_xlfn.XLOOKUP(StandardResults[[#This Row],[Code]],Std[Code],Std[As]),"-")</f>
        <v>#N/A</v>
      </c>
      <c r="W210" t="e">
        <f>IF(StandardResults[[#This Row],[Ind/Rel]]="Ind",_xlfn.XLOOKUP(StandardResults[[#This Row],[Code]],Std[Code],Std[Bs]),"-")</f>
        <v>#N/A</v>
      </c>
      <c r="X210" t="e">
        <f>IF(StandardResults[[#This Row],[Ind/Rel]]="Ind",_xlfn.XLOOKUP(StandardResults[[#This Row],[Code]],Std[Code],Std[EC]),"-")</f>
        <v>#N/A</v>
      </c>
      <c r="Y210" t="e">
        <f>IF(StandardResults[[#This Row],[Ind/Rel]]="Ind",_xlfn.XLOOKUP(StandardResults[[#This Row],[Code]],Std[Code],Std[Ecs]),"-")</f>
        <v>#N/A</v>
      </c>
      <c r="Z210">
        <f>COUNTIFS(StandardResults[Name],StandardResults[[#This Row],[Name]],StandardResults[Entry
Std],"B")+COUNTIFS(StandardResults[Name],StandardResults[[#This Row],[Name]],StandardResults[Entry
Std],"A")+COUNTIFS(StandardResults[Name],StandardResults[[#This Row],[Name]],StandardResults[Entry
Std],"AA")</f>
        <v>0</v>
      </c>
      <c r="AA210">
        <f>COUNTIFS(StandardResults[Name],StandardResults[[#This Row],[Name]],StandardResults[Entry
Std],"AA")</f>
        <v>0</v>
      </c>
    </row>
    <row r="211" spans="1:27" x14ac:dyDescent="0.25">
      <c r="A211">
        <f>TimeVR[[#This Row],[Club]]</f>
        <v>0</v>
      </c>
      <c r="B211" t="str">
        <f>IF(OR(RIGHT(TimeVR[[#This Row],[Event]],3)="M.R", RIGHT(TimeVR[[#This Row],[Event]],3)="F.R"),"Relay","Ind")</f>
        <v>Ind</v>
      </c>
      <c r="C211">
        <f>TimeVR[[#This Row],[gender]]</f>
        <v>0</v>
      </c>
      <c r="D211">
        <f>TimeVR[[#This Row],[Age]]</f>
        <v>0</v>
      </c>
      <c r="E211">
        <f>TimeVR[[#This Row],[name]]</f>
        <v>0</v>
      </c>
      <c r="F211">
        <f>TimeVR[[#This Row],[Event]]</f>
        <v>0</v>
      </c>
      <c r="G211" t="str">
        <f>IF(OR(StandardResults[[#This Row],[Entry]]="-",TimeVR[[#This Row],[validation]]="Validated"),"Y","N")</f>
        <v>N</v>
      </c>
      <c r="H211">
        <f>IF(OR(LEFT(TimeVR[[#This Row],[Times]],8)="00:00.00", LEFT(TimeVR[[#This Row],[Times]],2)="NT"),"-",TimeVR[[#This Row],[Times]])</f>
        <v>0</v>
      </c>
      <c r="I2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1" t="str">
        <f>IF(ISBLANK(TimeVR[[#This Row],[Best Time(S)]]),"-",TimeVR[[#This Row],[Best Time(S)]])</f>
        <v>-</v>
      </c>
      <c r="K211" t="str">
        <f>IF(StandardResults[[#This Row],[BT(SC)]]&lt;&gt;"-",IF(StandardResults[[#This Row],[BT(SC)]]&lt;=StandardResults[[#This Row],[AAs]],"AA",IF(StandardResults[[#This Row],[BT(SC)]]&lt;=StandardResults[[#This Row],[As]],"A",IF(StandardResults[[#This Row],[BT(SC)]]&lt;=StandardResults[[#This Row],[Bs]],"B","-"))),"")</f>
        <v/>
      </c>
      <c r="L211" t="str">
        <f>IF(ISBLANK(TimeVR[[#This Row],[Best Time(L)]]),"-",TimeVR[[#This Row],[Best Time(L)]])</f>
        <v>-</v>
      </c>
      <c r="M211" t="str">
        <f>IF(StandardResults[[#This Row],[BT(LC)]]&lt;&gt;"-",IF(StandardResults[[#This Row],[BT(LC)]]&lt;=StandardResults[[#This Row],[AA]],"AA",IF(StandardResults[[#This Row],[BT(LC)]]&lt;=StandardResults[[#This Row],[A]],"A",IF(StandardResults[[#This Row],[BT(LC)]]&lt;=StandardResults[[#This Row],[B]],"B","-"))),"")</f>
        <v/>
      </c>
      <c r="N211" s="14"/>
      <c r="O211" t="str">
        <f>IF(StandardResults[[#This Row],[BT(SC)]]&lt;&gt;"-",IF(StandardResults[[#This Row],[BT(SC)]]&lt;=StandardResults[[#This Row],[Ecs]],"EC","-"),"")</f>
        <v/>
      </c>
      <c r="Q211" t="str">
        <f>IF(StandardResults[[#This Row],[Ind/Rel]]="Ind",LEFT(StandardResults[[#This Row],[Gender]],1)&amp;MIN(MAX(StandardResults[[#This Row],[Age]],11),17)&amp;"-"&amp;StandardResults[[#This Row],[Event]],"")</f>
        <v>011-0</v>
      </c>
      <c r="R211" t="e">
        <f>IF(StandardResults[[#This Row],[Ind/Rel]]="Ind",_xlfn.XLOOKUP(StandardResults[[#This Row],[Code]],Std[Code],Std[AA]),"-")</f>
        <v>#N/A</v>
      </c>
      <c r="S211" t="e">
        <f>IF(StandardResults[[#This Row],[Ind/Rel]]="Ind",_xlfn.XLOOKUP(StandardResults[[#This Row],[Code]],Std[Code],Std[A]),"-")</f>
        <v>#N/A</v>
      </c>
      <c r="T211" t="e">
        <f>IF(StandardResults[[#This Row],[Ind/Rel]]="Ind",_xlfn.XLOOKUP(StandardResults[[#This Row],[Code]],Std[Code],Std[B]),"-")</f>
        <v>#N/A</v>
      </c>
      <c r="U211" t="e">
        <f>IF(StandardResults[[#This Row],[Ind/Rel]]="Ind",_xlfn.XLOOKUP(StandardResults[[#This Row],[Code]],Std[Code],Std[AAs]),"-")</f>
        <v>#N/A</v>
      </c>
      <c r="V211" t="e">
        <f>IF(StandardResults[[#This Row],[Ind/Rel]]="Ind",_xlfn.XLOOKUP(StandardResults[[#This Row],[Code]],Std[Code],Std[As]),"-")</f>
        <v>#N/A</v>
      </c>
      <c r="W211" t="e">
        <f>IF(StandardResults[[#This Row],[Ind/Rel]]="Ind",_xlfn.XLOOKUP(StandardResults[[#This Row],[Code]],Std[Code],Std[Bs]),"-")</f>
        <v>#N/A</v>
      </c>
      <c r="X211" t="e">
        <f>IF(StandardResults[[#This Row],[Ind/Rel]]="Ind",_xlfn.XLOOKUP(StandardResults[[#This Row],[Code]],Std[Code],Std[EC]),"-")</f>
        <v>#N/A</v>
      </c>
      <c r="Y211" t="e">
        <f>IF(StandardResults[[#This Row],[Ind/Rel]]="Ind",_xlfn.XLOOKUP(StandardResults[[#This Row],[Code]],Std[Code],Std[Ecs]),"-")</f>
        <v>#N/A</v>
      </c>
      <c r="Z211">
        <f>COUNTIFS(StandardResults[Name],StandardResults[[#This Row],[Name]],StandardResults[Entry
Std],"B")+COUNTIFS(StandardResults[Name],StandardResults[[#This Row],[Name]],StandardResults[Entry
Std],"A")+COUNTIFS(StandardResults[Name],StandardResults[[#This Row],[Name]],StandardResults[Entry
Std],"AA")</f>
        <v>0</v>
      </c>
      <c r="AA211">
        <f>COUNTIFS(StandardResults[Name],StandardResults[[#This Row],[Name]],StandardResults[Entry
Std],"AA")</f>
        <v>0</v>
      </c>
    </row>
    <row r="212" spans="1:27" x14ac:dyDescent="0.25">
      <c r="A212">
        <f>TimeVR[[#This Row],[Club]]</f>
        <v>0</v>
      </c>
      <c r="B212" t="str">
        <f>IF(OR(RIGHT(TimeVR[[#This Row],[Event]],3)="M.R", RIGHT(TimeVR[[#This Row],[Event]],3)="F.R"),"Relay","Ind")</f>
        <v>Ind</v>
      </c>
      <c r="C212">
        <f>TimeVR[[#This Row],[gender]]</f>
        <v>0</v>
      </c>
      <c r="D212">
        <f>TimeVR[[#This Row],[Age]]</f>
        <v>0</v>
      </c>
      <c r="E212">
        <f>TimeVR[[#This Row],[name]]</f>
        <v>0</v>
      </c>
      <c r="F212">
        <f>TimeVR[[#This Row],[Event]]</f>
        <v>0</v>
      </c>
      <c r="G212" t="str">
        <f>IF(OR(StandardResults[[#This Row],[Entry]]="-",TimeVR[[#This Row],[validation]]="Validated"),"Y","N")</f>
        <v>N</v>
      </c>
      <c r="H212">
        <f>IF(OR(LEFT(TimeVR[[#This Row],[Times]],8)="00:00.00", LEFT(TimeVR[[#This Row],[Times]],2)="NT"),"-",TimeVR[[#This Row],[Times]])</f>
        <v>0</v>
      </c>
      <c r="I2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2" t="str">
        <f>IF(ISBLANK(TimeVR[[#This Row],[Best Time(S)]]),"-",TimeVR[[#This Row],[Best Time(S)]])</f>
        <v>-</v>
      </c>
      <c r="K212" t="str">
        <f>IF(StandardResults[[#This Row],[BT(SC)]]&lt;&gt;"-",IF(StandardResults[[#This Row],[BT(SC)]]&lt;=StandardResults[[#This Row],[AAs]],"AA",IF(StandardResults[[#This Row],[BT(SC)]]&lt;=StandardResults[[#This Row],[As]],"A",IF(StandardResults[[#This Row],[BT(SC)]]&lt;=StandardResults[[#This Row],[Bs]],"B","-"))),"")</f>
        <v/>
      </c>
      <c r="L212" t="str">
        <f>IF(ISBLANK(TimeVR[[#This Row],[Best Time(L)]]),"-",TimeVR[[#This Row],[Best Time(L)]])</f>
        <v>-</v>
      </c>
      <c r="M212" t="str">
        <f>IF(StandardResults[[#This Row],[BT(LC)]]&lt;&gt;"-",IF(StandardResults[[#This Row],[BT(LC)]]&lt;=StandardResults[[#This Row],[AA]],"AA",IF(StandardResults[[#This Row],[BT(LC)]]&lt;=StandardResults[[#This Row],[A]],"A",IF(StandardResults[[#This Row],[BT(LC)]]&lt;=StandardResults[[#This Row],[B]],"B","-"))),"")</f>
        <v/>
      </c>
      <c r="N212" s="14"/>
      <c r="O212" t="str">
        <f>IF(StandardResults[[#This Row],[BT(SC)]]&lt;&gt;"-",IF(StandardResults[[#This Row],[BT(SC)]]&lt;=StandardResults[[#This Row],[Ecs]],"EC","-"),"")</f>
        <v/>
      </c>
      <c r="Q212" t="str">
        <f>IF(StandardResults[[#This Row],[Ind/Rel]]="Ind",LEFT(StandardResults[[#This Row],[Gender]],1)&amp;MIN(MAX(StandardResults[[#This Row],[Age]],11),17)&amp;"-"&amp;StandardResults[[#This Row],[Event]],"")</f>
        <v>011-0</v>
      </c>
      <c r="R212" t="e">
        <f>IF(StandardResults[[#This Row],[Ind/Rel]]="Ind",_xlfn.XLOOKUP(StandardResults[[#This Row],[Code]],Std[Code],Std[AA]),"-")</f>
        <v>#N/A</v>
      </c>
      <c r="S212" t="e">
        <f>IF(StandardResults[[#This Row],[Ind/Rel]]="Ind",_xlfn.XLOOKUP(StandardResults[[#This Row],[Code]],Std[Code],Std[A]),"-")</f>
        <v>#N/A</v>
      </c>
      <c r="T212" t="e">
        <f>IF(StandardResults[[#This Row],[Ind/Rel]]="Ind",_xlfn.XLOOKUP(StandardResults[[#This Row],[Code]],Std[Code],Std[B]),"-")</f>
        <v>#N/A</v>
      </c>
      <c r="U212" t="e">
        <f>IF(StandardResults[[#This Row],[Ind/Rel]]="Ind",_xlfn.XLOOKUP(StandardResults[[#This Row],[Code]],Std[Code],Std[AAs]),"-")</f>
        <v>#N/A</v>
      </c>
      <c r="V212" t="e">
        <f>IF(StandardResults[[#This Row],[Ind/Rel]]="Ind",_xlfn.XLOOKUP(StandardResults[[#This Row],[Code]],Std[Code],Std[As]),"-")</f>
        <v>#N/A</v>
      </c>
      <c r="W212" t="e">
        <f>IF(StandardResults[[#This Row],[Ind/Rel]]="Ind",_xlfn.XLOOKUP(StandardResults[[#This Row],[Code]],Std[Code],Std[Bs]),"-")</f>
        <v>#N/A</v>
      </c>
      <c r="X212" t="e">
        <f>IF(StandardResults[[#This Row],[Ind/Rel]]="Ind",_xlfn.XLOOKUP(StandardResults[[#This Row],[Code]],Std[Code],Std[EC]),"-")</f>
        <v>#N/A</v>
      </c>
      <c r="Y212" t="e">
        <f>IF(StandardResults[[#This Row],[Ind/Rel]]="Ind",_xlfn.XLOOKUP(StandardResults[[#This Row],[Code]],Std[Code],Std[Ecs]),"-")</f>
        <v>#N/A</v>
      </c>
      <c r="Z212">
        <f>COUNTIFS(StandardResults[Name],StandardResults[[#This Row],[Name]],StandardResults[Entry
Std],"B")+COUNTIFS(StandardResults[Name],StandardResults[[#This Row],[Name]],StandardResults[Entry
Std],"A")+COUNTIFS(StandardResults[Name],StandardResults[[#This Row],[Name]],StandardResults[Entry
Std],"AA")</f>
        <v>0</v>
      </c>
      <c r="AA212">
        <f>COUNTIFS(StandardResults[Name],StandardResults[[#This Row],[Name]],StandardResults[Entry
Std],"AA")</f>
        <v>0</v>
      </c>
    </row>
    <row r="213" spans="1:27" x14ac:dyDescent="0.25">
      <c r="A213">
        <f>TimeVR[[#This Row],[Club]]</f>
        <v>0</v>
      </c>
      <c r="B213" t="str">
        <f>IF(OR(RIGHT(TimeVR[[#This Row],[Event]],3)="M.R", RIGHT(TimeVR[[#This Row],[Event]],3)="F.R"),"Relay","Ind")</f>
        <v>Ind</v>
      </c>
      <c r="C213">
        <f>TimeVR[[#This Row],[gender]]</f>
        <v>0</v>
      </c>
      <c r="D213">
        <f>TimeVR[[#This Row],[Age]]</f>
        <v>0</v>
      </c>
      <c r="E213">
        <f>TimeVR[[#This Row],[name]]</f>
        <v>0</v>
      </c>
      <c r="F213">
        <f>TimeVR[[#This Row],[Event]]</f>
        <v>0</v>
      </c>
      <c r="G213" t="str">
        <f>IF(OR(StandardResults[[#This Row],[Entry]]="-",TimeVR[[#This Row],[validation]]="Validated"),"Y","N")</f>
        <v>N</v>
      </c>
      <c r="H213">
        <f>IF(OR(LEFT(TimeVR[[#This Row],[Times]],8)="00:00.00", LEFT(TimeVR[[#This Row],[Times]],2)="NT"),"-",TimeVR[[#This Row],[Times]])</f>
        <v>0</v>
      </c>
      <c r="I2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3" t="str">
        <f>IF(ISBLANK(TimeVR[[#This Row],[Best Time(S)]]),"-",TimeVR[[#This Row],[Best Time(S)]])</f>
        <v>-</v>
      </c>
      <c r="K213" t="str">
        <f>IF(StandardResults[[#This Row],[BT(SC)]]&lt;&gt;"-",IF(StandardResults[[#This Row],[BT(SC)]]&lt;=StandardResults[[#This Row],[AAs]],"AA",IF(StandardResults[[#This Row],[BT(SC)]]&lt;=StandardResults[[#This Row],[As]],"A",IF(StandardResults[[#This Row],[BT(SC)]]&lt;=StandardResults[[#This Row],[Bs]],"B","-"))),"")</f>
        <v/>
      </c>
      <c r="L213" t="str">
        <f>IF(ISBLANK(TimeVR[[#This Row],[Best Time(L)]]),"-",TimeVR[[#This Row],[Best Time(L)]])</f>
        <v>-</v>
      </c>
      <c r="M213" t="str">
        <f>IF(StandardResults[[#This Row],[BT(LC)]]&lt;&gt;"-",IF(StandardResults[[#This Row],[BT(LC)]]&lt;=StandardResults[[#This Row],[AA]],"AA",IF(StandardResults[[#This Row],[BT(LC)]]&lt;=StandardResults[[#This Row],[A]],"A",IF(StandardResults[[#This Row],[BT(LC)]]&lt;=StandardResults[[#This Row],[B]],"B","-"))),"")</f>
        <v/>
      </c>
      <c r="N213" s="14"/>
      <c r="O213" t="str">
        <f>IF(StandardResults[[#This Row],[BT(SC)]]&lt;&gt;"-",IF(StandardResults[[#This Row],[BT(SC)]]&lt;=StandardResults[[#This Row],[Ecs]],"EC","-"),"")</f>
        <v/>
      </c>
      <c r="Q213" t="str">
        <f>IF(StandardResults[[#This Row],[Ind/Rel]]="Ind",LEFT(StandardResults[[#This Row],[Gender]],1)&amp;MIN(MAX(StandardResults[[#This Row],[Age]],11),17)&amp;"-"&amp;StandardResults[[#This Row],[Event]],"")</f>
        <v>011-0</v>
      </c>
      <c r="R213" t="e">
        <f>IF(StandardResults[[#This Row],[Ind/Rel]]="Ind",_xlfn.XLOOKUP(StandardResults[[#This Row],[Code]],Std[Code],Std[AA]),"-")</f>
        <v>#N/A</v>
      </c>
      <c r="S213" t="e">
        <f>IF(StandardResults[[#This Row],[Ind/Rel]]="Ind",_xlfn.XLOOKUP(StandardResults[[#This Row],[Code]],Std[Code],Std[A]),"-")</f>
        <v>#N/A</v>
      </c>
      <c r="T213" t="e">
        <f>IF(StandardResults[[#This Row],[Ind/Rel]]="Ind",_xlfn.XLOOKUP(StandardResults[[#This Row],[Code]],Std[Code],Std[B]),"-")</f>
        <v>#N/A</v>
      </c>
      <c r="U213" t="e">
        <f>IF(StandardResults[[#This Row],[Ind/Rel]]="Ind",_xlfn.XLOOKUP(StandardResults[[#This Row],[Code]],Std[Code],Std[AAs]),"-")</f>
        <v>#N/A</v>
      </c>
      <c r="V213" t="e">
        <f>IF(StandardResults[[#This Row],[Ind/Rel]]="Ind",_xlfn.XLOOKUP(StandardResults[[#This Row],[Code]],Std[Code],Std[As]),"-")</f>
        <v>#N/A</v>
      </c>
      <c r="W213" t="e">
        <f>IF(StandardResults[[#This Row],[Ind/Rel]]="Ind",_xlfn.XLOOKUP(StandardResults[[#This Row],[Code]],Std[Code],Std[Bs]),"-")</f>
        <v>#N/A</v>
      </c>
      <c r="X213" t="e">
        <f>IF(StandardResults[[#This Row],[Ind/Rel]]="Ind",_xlfn.XLOOKUP(StandardResults[[#This Row],[Code]],Std[Code],Std[EC]),"-")</f>
        <v>#N/A</v>
      </c>
      <c r="Y213" t="e">
        <f>IF(StandardResults[[#This Row],[Ind/Rel]]="Ind",_xlfn.XLOOKUP(StandardResults[[#This Row],[Code]],Std[Code],Std[Ecs]),"-")</f>
        <v>#N/A</v>
      </c>
      <c r="Z213">
        <f>COUNTIFS(StandardResults[Name],StandardResults[[#This Row],[Name]],StandardResults[Entry
Std],"B")+COUNTIFS(StandardResults[Name],StandardResults[[#This Row],[Name]],StandardResults[Entry
Std],"A")+COUNTIFS(StandardResults[Name],StandardResults[[#This Row],[Name]],StandardResults[Entry
Std],"AA")</f>
        <v>0</v>
      </c>
      <c r="AA213">
        <f>COUNTIFS(StandardResults[Name],StandardResults[[#This Row],[Name]],StandardResults[Entry
Std],"AA")</f>
        <v>0</v>
      </c>
    </row>
    <row r="214" spans="1:27" x14ac:dyDescent="0.25">
      <c r="A214">
        <f>TimeVR[[#This Row],[Club]]</f>
        <v>0</v>
      </c>
      <c r="B214" t="str">
        <f>IF(OR(RIGHT(TimeVR[[#This Row],[Event]],3)="M.R", RIGHT(TimeVR[[#This Row],[Event]],3)="F.R"),"Relay","Ind")</f>
        <v>Ind</v>
      </c>
      <c r="C214">
        <f>TimeVR[[#This Row],[gender]]</f>
        <v>0</v>
      </c>
      <c r="D214">
        <f>TimeVR[[#This Row],[Age]]</f>
        <v>0</v>
      </c>
      <c r="E214">
        <f>TimeVR[[#This Row],[name]]</f>
        <v>0</v>
      </c>
      <c r="F214">
        <f>TimeVR[[#This Row],[Event]]</f>
        <v>0</v>
      </c>
      <c r="G214" t="str">
        <f>IF(OR(StandardResults[[#This Row],[Entry]]="-",TimeVR[[#This Row],[validation]]="Validated"),"Y","N")</f>
        <v>N</v>
      </c>
      <c r="H214">
        <f>IF(OR(LEFT(TimeVR[[#This Row],[Times]],8)="00:00.00", LEFT(TimeVR[[#This Row],[Times]],2)="NT"),"-",TimeVR[[#This Row],[Times]])</f>
        <v>0</v>
      </c>
      <c r="I2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4" t="str">
        <f>IF(ISBLANK(TimeVR[[#This Row],[Best Time(S)]]),"-",TimeVR[[#This Row],[Best Time(S)]])</f>
        <v>-</v>
      </c>
      <c r="K214" t="str">
        <f>IF(StandardResults[[#This Row],[BT(SC)]]&lt;&gt;"-",IF(StandardResults[[#This Row],[BT(SC)]]&lt;=StandardResults[[#This Row],[AAs]],"AA",IF(StandardResults[[#This Row],[BT(SC)]]&lt;=StandardResults[[#This Row],[As]],"A",IF(StandardResults[[#This Row],[BT(SC)]]&lt;=StandardResults[[#This Row],[Bs]],"B","-"))),"")</f>
        <v/>
      </c>
      <c r="L214" t="str">
        <f>IF(ISBLANK(TimeVR[[#This Row],[Best Time(L)]]),"-",TimeVR[[#This Row],[Best Time(L)]])</f>
        <v>-</v>
      </c>
      <c r="M214" t="str">
        <f>IF(StandardResults[[#This Row],[BT(LC)]]&lt;&gt;"-",IF(StandardResults[[#This Row],[BT(LC)]]&lt;=StandardResults[[#This Row],[AA]],"AA",IF(StandardResults[[#This Row],[BT(LC)]]&lt;=StandardResults[[#This Row],[A]],"A",IF(StandardResults[[#This Row],[BT(LC)]]&lt;=StandardResults[[#This Row],[B]],"B","-"))),"")</f>
        <v/>
      </c>
      <c r="N214" s="14"/>
      <c r="O214" t="str">
        <f>IF(StandardResults[[#This Row],[BT(SC)]]&lt;&gt;"-",IF(StandardResults[[#This Row],[BT(SC)]]&lt;=StandardResults[[#This Row],[Ecs]],"EC","-"),"")</f>
        <v/>
      </c>
      <c r="Q214" t="str">
        <f>IF(StandardResults[[#This Row],[Ind/Rel]]="Ind",LEFT(StandardResults[[#This Row],[Gender]],1)&amp;MIN(MAX(StandardResults[[#This Row],[Age]],11),17)&amp;"-"&amp;StandardResults[[#This Row],[Event]],"")</f>
        <v>011-0</v>
      </c>
      <c r="R214" t="e">
        <f>IF(StandardResults[[#This Row],[Ind/Rel]]="Ind",_xlfn.XLOOKUP(StandardResults[[#This Row],[Code]],Std[Code],Std[AA]),"-")</f>
        <v>#N/A</v>
      </c>
      <c r="S214" t="e">
        <f>IF(StandardResults[[#This Row],[Ind/Rel]]="Ind",_xlfn.XLOOKUP(StandardResults[[#This Row],[Code]],Std[Code],Std[A]),"-")</f>
        <v>#N/A</v>
      </c>
      <c r="T214" t="e">
        <f>IF(StandardResults[[#This Row],[Ind/Rel]]="Ind",_xlfn.XLOOKUP(StandardResults[[#This Row],[Code]],Std[Code],Std[B]),"-")</f>
        <v>#N/A</v>
      </c>
      <c r="U214" t="e">
        <f>IF(StandardResults[[#This Row],[Ind/Rel]]="Ind",_xlfn.XLOOKUP(StandardResults[[#This Row],[Code]],Std[Code],Std[AAs]),"-")</f>
        <v>#N/A</v>
      </c>
      <c r="V214" t="e">
        <f>IF(StandardResults[[#This Row],[Ind/Rel]]="Ind",_xlfn.XLOOKUP(StandardResults[[#This Row],[Code]],Std[Code],Std[As]),"-")</f>
        <v>#N/A</v>
      </c>
      <c r="W214" t="e">
        <f>IF(StandardResults[[#This Row],[Ind/Rel]]="Ind",_xlfn.XLOOKUP(StandardResults[[#This Row],[Code]],Std[Code],Std[Bs]),"-")</f>
        <v>#N/A</v>
      </c>
      <c r="X214" t="e">
        <f>IF(StandardResults[[#This Row],[Ind/Rel]]="Ind",_xlfn.XLOOKUP(StandardResults[[#This Row],[Code]],Std[Code],Std[EC]),"-")</f>
        <v>#N/A</v>
      </c>
      <c r="Y214" t="e">
        <f>IF(StandardResults[[#This Row],[Ind/Rel]]="Ind",_xlfn.XLOOKUP(StandardResults[[#This Row],[Code]],Std[Code],Std[Ecs]),"-")</f>
        <v>#N/A</v>
      </c>
      <c r="Z214">
        <f>COUNTIFS(StandardResults[Name],StandardResults[[#This Row],[Name]],StandardResults[Entry
Std],"B")+COUNTIFS(StandardResults[Name],StandardResults[[#This Row],[Name]],StandardResults[Entry
Std],"A")+COUNTIFS(StandardResults[Name],StandardResults[[#This Row],[Name]],StandardResults[Entry
Std],"AA")</f>
        <v>0</v>
      </c>
      <c r="AA214">
        <f>COUNTIFS(StandardResults[Name],StandardResults[[#This Row],[Name]],StandardResults[Entry
Std],"AA")</f>
        <v>0</v>
      </c>
    </row>
    <row r="215" spans="1:27" x14ac:dyDescent="0.25">
      <c r="A215">
        <f>TimeVR[[#This Row],[Club]]</f>
        <v>0</v>
      </c>
      <c r="B215" t="str">
        <f>IF(OR(RIGHT(TimeVR[[#This Row],[Event]],3)="M.R", RIGHT(TimeVR[[#This Row],[Event]],3)="F.R"),"Relay","Ind")</f>
        <v>Ind</v>
      </c>
      <c r="C215">
        <f>TimeVR[[#This Row],[gender]]</f>
        <v>0</v>
      </c>
      <c r="D215">
        <f>TimeVR[[#This Row],[Age]]</f>
        <v>0</v>
      </c>
      <c r="E215">
        <f>TimeVR[[#This Row],[name]]</f>
        <v>0</v>
      </c>
      <c r="F215">
        <f>TimeVR[[#This Row],[Event]]</f>
        <v>0</v>
      </c>
      <c r="G215" t="str">
        <f>IF(OR(StandardResults[[#This Row],[Entry]]="-",TimeVR[[#This Row],[validation]]="Validated"),"Y","N")</f>
        <v>N</v>
      </c>
      <c r="H215">
        <f>IF(OR(LEFT(TimeVR[[#This Row],[Times]],8)="00:00.00", LEFT(TimeVR[[#This Row],[Times]],2)="NT"),"-",TimeVR[[#This Row],[Times]])</f>
        <v>0</v>
      </c>
      <c r="I2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5" t="str">
        <f>IF(ISBLANK(TimeVR[[#This Row],[Best Time(S)]]),"-",TimeVR[[#This Row],[Best Time(S)]])</f>
        <v>-</v>
      </c>
      <c r="K215" t="str">
        <f>IF(StandardResults[[#This Row],[BT(SC)]]&lt;&gt;"-",IF(StandardResults[[#This Row],[BT(SC)]]&lt;=StandardResults[[#This Row],[AAs]],"AA",IF(StandardResults[[#This Row],[BT(SC)]]&lt;=StandardResults[[#This Row],[As]],"A",IF(StandardResults[[#This Row],[BT(SC)]]&lt;=StandardResults[[#This Row],[Bs]],"B","-"))),"")</f>
        <v/>
      </c>
      <c r="L215" t="str">
        <f>IF(ISBLANK(TimeVR[[#This Row],[Best Time(L)]]),"-",TimeVR[[#This Row],[Best Time(L)]])</f>
        <v>-</v>
      </c>
      <c r="M215" t="str">
        <f>IF(StandardResults[[#This Row],[BT(LC)]]&lt;&gt;"-",IF(StandardResults[[#This Row],[BT(LC)]]&lt;=StandardResults[[#This Row],[AA]],"AA",IF(StandardResults[[#This Row],[BT(LC)]]&lt;=StandardResults[[#This Row],[A]],"A",IF(StandardResults[[#This Row],[BT(LC)]]&lt;=StandardResults[[#This Row],[B]],"B","-"))),"")</f>
        <v/>
      </c>
      <c r="N215" s="14"/>
      <c r="O215" t="str">
        <f>IF(StandardResults[[#This Row],[BT(SC)]]&lt;&gt;"-",IF(StandardResults[[#This Row],[BT(SC)]]&lt;=StandardResults[[#This Row],[Ecs]],"EC","-"),"")</f>
        <v/>
      </c>
      <c r="Q215" t="str">
        <f>IF(StandardResults[[#This Row],[Ind/Rel]]="Ind",LEFT(StandardResults[[#This Row],[Gender]],1)&amp;MIN(MAX(StandardResults[[#This Row],[Age]],11),17)&amp;"-"&amp;StandardResults[[#This Row],[Event]],"")</f>
        <v>011-0</v>
      </c>
      <c r="R215" t="e">
        <f>IF(StandardResults[[#This Row],[Ind/Rel]]="Ind",_xlfn.XLOOKUP(StandardResults[[#This Row],[Code]],Std[Code],Std[AA]),"-")</f>
        <v>#N/A</v>
      </c>
      <c r="S215" t="e">
        <f>IF(StandardResults[[#This Row],[Ind/Rel]]="Ind",_xlfn.XLOOKUP(StandardResults[[#This Row],[Code]],Std[Code],Std[A]),"-")</f>
        <v>#N/A</v>
      </c>
      <c r="T215" t="e">
        <f>IF(StandardResults[[#This Row],[Ind/Rel]]="Ind",_xlfn.XLOOKUP(StandardResults[[#This Row],[Code]],Std[Code],Std[B]),"-")</f>
        <v>#N/A</v>
      </c>
      <c r="U215" t="e">
        <f>IF(StandardResults[[#This Row],[Ind/Rel]]="Ind",_xlfn.XLOOKUP(StandardResults[[#This Row],[Code]],Std[Code],Std[AAs]),"-")</f>
        <v>#N/A</v>
      </c>
      <c r="V215" t="e">
        <f>IF(StandardResults[[#This Row],[Ind/Rel]]="Ind",_xlfn.XLOOKUP(StandardResults[[#This Row],[Code]],Std[Code],Std[As]),"-")</f>
        <v>#N/A</v>
      </c>
      <c r="W215" t="e">
        <f>IF(StandardResults[[#This Row],[Ind/Rel]]="Ind",_xlfn.XLOOKUP(StandardResults[[#This Row],[Code]],Std[Code],Std[Bs]),"-")</f>
        <v>#N/A</v>
      </c>
      <c r="X215" t="e">
        <f>IF(StandardResults[[#This Row],[Ind/Rel]]="Ind",_xlfn.XLOOKUP(StandardResults[[#This Row],[Code]],Std[Code],Std[EC]),"-")</f>
        <v>#N/A</v>
      </c>
      <c r="Y215" t="e">
        <f>IF(StandardResults[[#This Row],[Ind/Rel]]="Ind",_xlfn.XLOOKUP(StandardResults[[#This Row],[Code]],Std[Code],Std[Ecs]),"-")</f>
        <v>#N/A</v>
      </c>
      <c r="Z215">
        <f>COUNTIFS(StandardResults[Name],StandardResults[[#This Row],[Name]],StandardResults[Entry
Std],"B")+COUNTIFS(StandardResults[Name],StandardResults[[#This Row],[Name]],StandardResults[Entry
Std],"A")+COUNTIFS(StandardResults[Name],StandardResults[[#This Row],[Name]],StandardResults[Entry
Std],"AA")</f>
        <v>0</v>
      </c>
      <c r="AA215">
        <f>COUNTIFS(StandardResults[Name],StandardResults[[#This Row],[Name]],StandardResults[Entry
Std],"AA")</f>
        <v>0</v>
      </c>
    </row>
    <row r="216" spans="1:27" x14ac:dyDescent="0.25">
      <c r="A216">
        <f>TimeVR[[#This Row],[Club]]</f>
        <v>0</v>
      </c>
      <c r="B216" t="str">
        <f>IF(OR(RIGHT(TimeVR[[#This Row],[Event]],3)="M.R", RIGHT(TimeVR[[#This Row],[Event]],3)="F.R"),"Relay","Ind")</f>
        <v>Ind</v>
      </c>
      <c r="C216">
        <f>TimeVR[[#This Row],[gender]]</f>
        <v>0</v>
      </c>
      <c r="D216">
        <f>TimeVR[[#This Row],[Age]]</f>
        <v>0</v>
      </c>
      <c r="E216">
        <f>TimeVR[[#This Row],[name]]</f>
        <v>0</v>
      </c>
      <c r="F216">
        <f>TimeVR[[#This Row],[Event]]</f>
        <v>0</v>
      </c>
      <c r="G216" t="str">
        <f>IF(OR(StandardResults[[#This Row],[Entry]]="-",TimeVR[[#This Row],[validation]]="Validated"),"Y","N")</f>
        <v>N</v>
      </c>
      <c r="H216">
        <f>IF(OR(LEFT(TimeVR[[#This Row],[Times]],8)="00:00.00", LEFT(TimeVR[[#This Row],[Times]],2)="NT"),"-",TimeVR[[#This Row],[Times]])</f>
        <v>0</v>
      </c>
      <c r="I2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6" t="str">
        <f>IF(ISBLANK(TimeVR[[#This Row],[Best Time(S)]]),"-",TimeVR[[#This Row],[Best Time(S)]])</f>
        <v>-</v>
      </c>
      <c r="K216" t="str">
        <f>IF(StandardResults[[#This Row],[BT(SC)]]&lt;&gt;"-",IF(StandardResults[[#This Row],[BT(SC)]]&lt;=StandardResults[[#This Row],[AAs]],"AA",IF(StandardResults[[#This Row],[BT(SC)]]&lt;=StandardResults[[#This Row],[As]],"A",IF(StandardResults[[#This Row],[BT(SC)]]&lt;=StandardResults[[#This Row],[Bs]],"B","-"))),"")</f>
        <v/>
      </c>
      <c r="L216" t="str">
        <f>IF(ISBLANK(TimeVR[[#This Row],[Best Time(L)]]),"-",TimeVR[[#This Row],[Best Time(L)]])</f>
        <v>-</v>
      </c>
      <c r="M216" t="str">
        <f>IF(StandardResults[[#This Row],[BT(LC)]]&lt;&gt;"-",IF(StandardResults[[#This Row],[BT(LC)]]&lt;=StandardResults[[#This Row],[AA]],"AA",IF(StandardResults[[#This Row],[BT(LC)]]&lt;=StandardResults[[#This Row],[A]],"A",IF(StandardResults[[#This Row],[BT(LC)]]&lt;=StandardResults[[#This Row],[B]],"B","-"))),"")</f>
        <v/>
      </c>
      <c r="N216" s="14"/>
      <c r="O216" t="str">
        <f>IF(StandardResults[[#This Row],[BT(SC)]]&lt;&gt;"-",IF(StandardResults[[#This Row],[BT(SC)]]&lt;=StandardResults[[#This Row],[Ecs]],"EC","-"),"")</f>
        <v/>
      </c>
      <c r="Q216" t="str">
        <f>IF(StandardResults[[#This Row],[Ind/Rel]]="Ind",LEFT(StandardResults[[#This Row],[Gender]],1)&amp;MIN(MAX(StandardResults[[#This Row],[Age]],11),17)&amp;"-"&amp;StandardResults[[#This Row],[Event]],"")</f>
        <v>011-0</v>
      </c>
      <c r="R216" t="e">
        <f>IF(StandardResults[[#This Row],[Ind/Rel]]="Ind",_xlfn.XLOOKUP(StandardResults[[#This Row],[Code]],Std[Code],Std[AA]),"-")</f>
        <v>#N/A</v>
      </c>
      <c r="S216" t="e">
        <f>IF(StandardResults[[#This Row],[Ind/Rel]]="Ind",_xlfn.XLOOKUP(StandardResults[[#This Row],[Code]],Std[Code],Std[A]),"-")</f>
        <v>#N/A</v>
      </c>
      <c r="T216" t="e">
        <f>IF(StandardResults[[#This Row],[Ind/Rel]]="Ind",_xlfn.XLOOKUP(StandardResults[[#This Row],[Code]],Std[Code],Std[B]),"-")</f>
        <v>#N/A</v>
      </c>
      <c r="U216" t="e">
        <f>IF(StandardResults[[#This Row],[Ind/Rel]]="Ind",_xlfn.XLOOKUP(StandardResults[[#This Row],[Code]],Std[Code],Std[AAs]),"-")</f>
        <v>#N/A</v>
      </c>
      <c r="V216" t="e">
        <f>IF(StandardResults[[#This Row],[Ind/Rel]]="Ind",_xlfn.XLOOKUP(StandardResults[[#This Row],[Code]],Std[Code],Std[As]),"-")</f>
        <v>#N/A</v>
      </c>
      <c r="W216" t="e">
        <f>IF(StandardResults[[#This Row],[Ind/Rel]]="Ind",_xlfn.XLOOKUP(StandardResults[[#This Row],[Code]],Std[Code],Std[Bs]),"-")</f>
        <v>#N/A</v>
      </c>
      <c r="X216" t="e">
        <f>IF(StandardResults[[#This Row],[Ind/Rel]]="Ind",_xlfn.XLOOKUP(StandardResults[[#This Row],[Code]],Std[Code],Std[EC]),"-")</f>
        <v>#N/A</v>
      </c>
      <c r="Y216" t="e">
        <f>IF(StandardResults[[#This Row],[Ind/Rel]]="Ind",_xlfn.XLOOKUP(StandardResults[[#This Row],[Code]],Std[Code],Std[Ecs]),"-")</f>
        <v>#N/A</v>
      </c>
      <c r="Z216">
        <f>COUNTIFS(StandardResults[Name],StandardResults[[#This Row],[Name]],StandardResults[Entry
Std],"B")+COUNTIFS(StandardResults[Name],StandardResults[[#This Row],[Name]],StandardResults[Entry
Std],"A")+COUNTIFS(StandardResults[Name],StandardResults[[#This Row],[Name]],StandardResults[Entry
Std],"AA")</f>
        <v>0</v>
      </c>
      <c r="AA216">
        <f>COUNTIFS(StandardResults[Name],StandardResults[[#This Row],[Name]],StandardResults[Entry
Std],"AA")</f>
        <v>0</v>
      </c>
    </row>
    <row r="217" spans="1:27" x14ac:dyDescent="0.25">
      <c r="A217">
        <f>TimeVR[[#This Row],[Club]]</f>
        <v>0</v>
      </c>
      <c r="B217" t="str">
        <f>IF(OR(RIGHT(TimeVR[[#This Row],[Event]],3)="M.R", RIGHT(TimeVR[[#This Row],[Event]],3)="F.R"),"Relay","Ind")</f>
        <v>Ind</v>
      </c>
      <c r="C217">
        <f>TimeVR[[#This Row],[gender]]</f>
        <v>0</v>
      </c>
      <c r="D217">
        <f>TimeVR[[#This Row],[Age]]</f>
        <v>0</v>
      </c>
      <c r="E217">
        <f>TimeVR[[#This Row],[name]]</f>
        <v>0</v>
      </c>
      <c r="F217">
        <f>TimeVR[[#This Row],[Event]]</f>
        <v>0</v>
      </c>
      <c r="G217" t="str">
        <f>IF(OR(StandardResults[[#This Row],[Entry]]="-",TimeVR[[#This Row],[validation]]="Validated"),"Y","N")</f>
        <v>N</v>
      </c>
      <c r="H217">
        <f>IF(OR(LEFT(TimeVR[[#This Row],[Times]],8)="00:00.00", LEFT(TimeVR[[#This Row],[Times]],2)="NT"),"-",TimeVR[[#This Row],[Times]])</f>
        <v>0</v>
      </c>
      <c r="I2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7" t="str">
        <f>IF(ISBLANK(TimeVR[[#This Row],[Best Time(S)]]),"-",TimeVR[[#This Row],[Best Time(S)]])</f>
        <v>-</v>
      </c>
      <c r="K217" t="str">
        <f>IF(StandardResults[[#This Row],[BT(SC)]]&lt;&gt;"-",IF(StandardResults[[#This Row],[BT(SC)]]&lt;=StandardResults[[#This Row],[AAs]],"AA",IF(StandardResults[[#This Row],[BT(SC)]]&lt;=StandardResults[[#This Row],[As]],"A",IF(StandardResults[[#This Row],[BT(SC)]]&lt;=StandardResults[[#This Row],[Bs]],"B","-"))),"")</f>
        <v/>
      </c>
      <c r="L217" t="str">
        <f>IF(ISBLANK(TimeVR[[#This Row],[Best Time(L)]]),"-",TimeVR[[#This Row],[Best Time(L)]])</f>
        <v>-</v>
      </c>
      <c r="M217" t="str">
        <f>IF(StandardResults[[#This Row],[BT(LC)]]&lt;&gt;"-",IF(StandardResults[[#This Row],[BT(LC)]]&lt;=StandardResults[[#This Row],[AA]],"AA",IF(StandardResults[[#This Row],[BT(LC)]]&lt;=StandardResults[[#This Row],[A]],"A",IF(StandardResults[[#This Row],[BT(LC)]]&lt;=StandardResults[[#This Row],[B]],"B","-"))),"")</f>
        <v/>
      </c>
      <c r="N217" s="14"/>
      <c r="O217" t="str">
        <f>IF(StandardResults[[#This Row],[BT(SC)]]&lt;&gt;"-",IF(StandardResults[[#This Row],[BT(SC)]]&lt;=StandardResults[[#This Row],[Ecs]],"EC","-"),"")</f>
        <v/>
      </c>
      <c r="Q217" t="str">
        <f>IF(StandardResults[[#This Row],[Ind/Rel]]="Ind",LEFT(StandardResults[[#This Row],[Gender]],1)&amp;MIN(MAX(StandardResults[[#This Row],[Age]],11),17)&amp;"-"&amp;StandardResults[[#This Row],[Event]],"")</f>
        <v>011-0</v>
      </c>
      <c r="R217" t="e">
        <f>IF(StandardResults[[#This Row],[Ind/Rel]]="Ind",_xlfn.XLOOKUP(StandardResults[[#This Row],[Code]],Std[Code],Std[AA]),"-")</f>
        <v>#N/A</v>
      </c>
      <c r="S217" t="e">
        <f>IF(StandardResults[[#This Row],[Ind/Rel]]="Ind",_xlfn.XLOOKUP(StandardResults[[#This Row],[Code]],Std[Code],Std[A]),"-")</f>
        <v>#N/A</v>
      </c>
      <c r="T217" t="e">
        <f>IF(StandardResults[[#This Row],[Ind/Rel]]="Ind",_xlfn.XLOOKUP(StandardResults[[#This Row],[Code]],Std[Code],Std[B]),"-")</f>
        <v>#N/A</v>
      </c>
      <c r="U217" t="e">
        <f>IF(StandardResults[[#This Row],[Ind/Rel]]="Ind",_xlfn.XLOOKUP(StandardResults[[#This Row],[Code]],Std[Code],Std[AAs]),"-")</f>
        <v>#N/A</v>
      </c>
      <c r="V217" t="e">
        <f>IF(StandardResults[[#This Row],[Ind/Rel]]="Ind",_xlfn.XLOOKUP(StandardResults[[#This Row],[Code]],Std[Code],Std[As]),"-")</f>
        <v>#N/A</v>
      </c>
      <c r="W217" t="e">
        <f>IF(StandardResults[[#This Row],[Ind/Rel]]="Ind",_xlfn.XLOOKUP(StandardResults[[#This Row],[Code]],Std[Code],Std[Bs]),"-")</f>
        <v>#N/A</v>
      </c>
      <c r="X217" t="e">
        <f>IF(StandardResults[[#This Row],[Ind/Rel]]="Ind",_xlfn.XLOOKUP(StandardResults[[#This Row],[Code]],Std[Code],Std[EC]),"-")</f>
        <v>#N/A</v>
      </c>
      <c r="Y217" t="e">
        <f>IF(StandardResults[[#This Row],[Ind/Rel]]="Ind",_xlfn.XLOOKUP(StandardResults[[#This Row],[Code]],Std[Code],Std[Ecs]),"-")</f>
        <v>#N/A</v>
      </c>
      <c r="Z217">
        <f>COUNTIFS(StandardResults[Name],StandardResults[[#This Row],[Name]],StandardResults[Entry
Std],"B")+COUNTIFS(StandardResults[Name],StandardResults[[#This Row],[Name]],StandardResults[Entry
Std],"A")+COUNTIFS(StandardResults[Name],StandardResults[[#This Row],[Name]],StandardResults[Entry
Std],"AA")</f>
        <v>0</v>
      </c>
      <c r="AA217">
        <f>COUNTIFS(StandardResults[Name],StandardResults[[#This Row],[Name]],StandardResults[Entry
Std],"AA")</f>
        <v>0</v>
      </c>
    </row>
    <row r="218" spans="1:27" x14ac:dyDescent="0.25">
      <c r="A218">
        <f>TimeVR[[#This Row],[Club]]</f>
        <v>0</v>
      </c>
      <c r="B218" t="str">
        <f>IF(OR(RIGHT(TimeVR[[#This Row],[Event]],3)="M.R", RIGHT(TimeVR[[#This Row],[Event]],3)="F.R"),"Relay","Ind")</f>
        <v>Ind</v>
      </c>
      <c r="C218">
        <f>TimeVR[[#This Row],[gender]]</f>
        <v>0</v>
      </c>
      <c r="D218">
        <f>TimeVR[[#This Row],[Age]]</f>
        <v>0</v>
      </c>
      <c r="E218">
        <f>TimeVR[[#This Row],[name]]</f>
        <v>0</v>
      </c>
      <c r="F218">
        <f>TimeVR[[#This Row],[Event]]</f>
        <v>0</v>
      </c>
      <c r="G218" t="str">
        <f>IF(OR(StandardResults[[#This Row],[Entry]]="-",TimeVR[[#This Row],[validation]]="Validated"),"Y","N")</f>
        <v>N</v>
      </c>
      <c r="H218">
        <f>IF(OR(LEFT(TimeVR[[#This Row],[Times]],8)="00:00.00", LEFT(TimeVR[[#This Row],[Times]],2)="NT"),"-",TimeVR[[#This Row],[Times]])</f>
        <v>0</v>
      </c>
      <c r="I2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8" t="str">
        <f>IF(ISBLANK(TimeVR[[#This Row],[Best Time(S)]]),"-",TimeVR[[#This Row],[Best Time(S)]])</f>
        <v>-</v>
      </c>
      <c r="K218" t="str">
        <f>IF(StandardResults[[#This Row],[BT(SC)]]&lt;&gt;"-",IF(StandardResults[[#This Row],[BT(SC)]]&lt;=StandardResults[[#This Row],[AAs]],"AA",IF(StandardResults[[#This Row],[BT(SC)]]&lt;=StandardResults[[#This Row],[As]],"A",IF(StandardResults[[#This Row],[BT(SC)]]&lt;=StandardResults[[#This Row],[Bs]],"B","-"))),"")</f>
        <v/>
      </c>
      <c r="L218" t="str">
        <f>IF(ISBLANK(TimeVR[[#This Row],[Best Time(L)]]),"-",TimeVR[[#This Row],[Best Time(L)]])</f>
        <v>-</v>
      </c>
      <c r="M218" t="str">
        <f>IF(StandardResults[[#This Row],[BT(LC)]]&lt;&gt;"-",IF(StandardResults[[#This Row],[BT(LC)]]&lt;=StandardResults[[#This Row],[AA]],"AA",IF(StandardResults[[#This Row],[BT(LC)]]&lt;=StandardResults[[#This Row],[A]],"A",IF(StandardResults[[#This Row],[BT(LC)]]&lt;=StandardResults[[#This Row],[B]],"B","-"))),"")</f>
        <v/>
      </c>
      <c r="N218" s="14"/>
      <c r="O218" t="str">
        <f>IF(StandardResults[[#This Row],[BT(SC)]]&lt;&gt;"-",IF(StandardResults[[#This Row],[BT(SC)]]&lt;=StandardResults[[#This Row],[Ecs]],"EC","-"),"")</f>
        <v/>
      </c>
      <c r="Q218" t="str">
        <f>IF(StandardResults[[#This Row],[Ind/Rel]]="Ind",LEFT(StandardResults[[#This Row],[Gender]],1)&amp;MIN(MAX(StandardResults[[#This Row],[Age]],11),17)&amp;"-"&amp;StandardResults[[#This Row],[Event]],"")</f>
        <v>011-0</v>
      </c>
      <c r="R218" t="e">
        <f>IF(StandardResults[[#This Row],[Ind/Rel]]="Ind",_xlfn.XLOOKUP(StandardResults[[#This Row],[Code]],Std[Code],Std[AA]),"-")</f>
        <v>#N/A</v>
      </c>
      <c r="S218" t="e">
        <f>IF(StandardResults[[#This Row],[Ind/Rel]]="Ind",_xlfn.XLOOKUP(StandardResults[[#This Row],[Code]],Std[Code],Std[A]),"-")</f>
        <v>#N/A</v>
      </c>
      <c r="T218" t="e">
        <f>IF(StandardResults[[#This Row],[Ind/Rel]]="Ind",_xlfn.XLOOKUP(StandardResults[[#This Row],[Code]],Std[Code],Std[B]),"-")</f>
        <v>#N/A</v>
      </c>
      <c r="U218" t="e">
        <f>IF(StandardResults[[#This Row],[Ind/Rel]]="Ind",_xlfn.XLOOKUP(StandardResults[[#This Row],[Code]],Std[Code],Std[AAs]),"-")</f>
        <v>#N/A</v>
      </c>
      <c r="V218" t="e">
        <f>IF(StandardResults[[#This Row],[Ind/Rel]]="Ind",_xlfn.XLOOKUP(StandardResults[[#This Row],[Code]],Std[Code],Std[As]),"-")</f>
        <v>#N/A</v>
      </c>
      <c r="W218" t="e">
        <f>IF(StandardResults[[#This Row],[Ind/Rel]]="Ind",_xlfn.XLOOKUP(StandardResults[[#This Row],[Code]],Std[Code],Std[Bs]),"-")</f>
        <v>#N/A</v>
      </c>
      <c r="X218" t="e">
        <f>IF(StandardResults[[#This Row],[Ind/Rel]]="Ind",_xlfn.XLOOKUP(StandardResults[[#This Row],[Code]],Std[Code],Std[EC]),"-")</f>
        <v>#N/A</v>
      </c>
      <c r="Y218" t="e">
        <f>IF(StandardResults[[#This Row],[Ind/Rel]]="Ind",_xlfn.XLOOKUP(StandardResults[[#This Row],[Code]],Std[Code],Std[Ecs]),"-")</f>
        <v>#N/A</v>
      </c>
      <c r="Z218">
        <f>COUNTIFS(StandardResults[Name],StandardResults[[#This Row],[Name]],StandardResults[Entry
Std],"B")+COUNTIFS(StandardResults[Name],StandardResults[[#This Row],[Name]],StandardResults[Entry
Std],"A")+COUNTIFS(StandardResults[Name],StandardResults[[#This Row],[Name]],StandardResults[Entry
Std],"AA")</f>
        <v>0</v>
      </c>
      <c r="AA218">
        <f>COUNTIFS(StandardResults[Name],StandardResults[[#This Row],[Name]],StandardResults[Entry
Std],"AA")</f>
        <v>0</v>
      </c>
    </row>
    <row r="219" spans="1:27" x14ac:dyDescent="0.25">
      <c r="A219">
        <f>TimeVR[[#This Row],[Club]]</f>
        <v>0</v>
      </c>
      <c r="B219" t="str">
        <f>IF(OR(RIGHT(TimeVR[[#This Row],[Event]],3)="M.R", RIGHT(TimeVR[[#This Row],[Event]],3)="F.R"),"Relay","Ind")</f>
        <v>Ind</v>
      </c>
      <c r="C219">
        <f>TimeVR[[#This Row],[gender]]</f>
        <v>0</v>
      </c>
      <c r="D219">
        <f>TimeVR[[#This Row],[Age]]</f>
        <v>0</v>
      </c>
      <c r="E219">
        <f>TimeVR[[#This Row],[name]]</f>
        <v>0</v>
      </c>
      <c r="F219">
        <f>TimeVR[[#This Row],[Event]]</f>
        <v>0</v>
      </c>
      <c r="G219" t="str">
        <f>IF(OR(StandardResults[[#This Row],[Entry]]="-",TimeVR[[#This Row],[validation]]="Validated"),"Y","N")</f>
        <v>N</v>
      </c>
      <c r="H219">
        <f>IF(OR(LEFT(TimeVR[[#This Row],[Times]],8)="00:00.00", LEFT(TimeVR[[#This Row],[Times]],2)="NT"),"-",TimeVR[[#This Row],[Times]])</f>
        <v>0</v>
      </c>
      <c r="I2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19" t="str">
        <f>IF(ISBLANK(TimeVR[[#This Row],[Best Time(S)]]),"-",TimeVR[[#This Row],[Best Time(S)]])</f>
        <v>-</v>
      </c>
      <c r="K219" t="str">
        <f>IF(StandardResults[[#This Row],[BT(SC)]]&lt;&gt;"-",IF(StandardResults[[#This Row],[BT(SC)]]&lt;=StandardResults[[#This Row],[AAs]],"AA",IF(StandardResults[[#This Row],[BT(SC)]]&lt;=StandardResults[[#This Row],[As]],"A",IF(StandardResults[[#This Row],[BT(SC)]]&lt;=StandardResults[[#This Row],[Bs]],"B","-"))),"")</f>
        <v/>
      </c>
      <c r="L219" t="str">
        <f>IF(ISBLANK(TimeVR[[#This Row],[Best Time(L)]]),"-",TimeVR[[#This Row],[Best Time(L)]])</f>
        <v>-</v>
      </c>
      <c r="M219" t="str">
        <f>IF(StandardResults[[#This Row],[BT(LC)]]&lt;&gt;"-",IF(StandardResults[[#This Row],[BT(LC)]]&lt;=StandardResults[[#This Row],[AA]],"AA",IF(StandardResults[[#This Row],[BT(LC)]]&lt;=StandardResults[[#This Row],[A]],"A",IF(StandardResults[[#This Row],[BT(LC)]]&lt;=StandardResults[[#This Row],[B]],"B","-"))),"")</f>
        <v/>
      </c>
      <c r="N219" s="14"/>
      <c r="O219" t="str">
        <f>IF(StandardResults[[#This Row],[BT(SC)]]&lt;&gt;"-",IF(StandardResults[[#This Row],[BT(SC)]]&lt;=StandardResults[[#This Row],[Ecs]],"EC","-"),"")</f>
        <v/>
      </c>
      <c r="Q219" t="str">
        <f>IF(StandardResults[[#This Row],[Ind/Rel]]="Ind",LEFT(StandardResults[[#This Row],[Gender]],1)&amp;MIN(MAX(StandardResults[[#This Row],[Age]],11),17)&amp;"-"&amp;StandardResults[[#This Row],[Event]],"")</f>
        <v>011-0</v>
      </c>
      <c r="R219" t="e">
        <f>IF(StandardResults[[#This Row],[Ind/Rel]]="Ind",_xlfn.XLOOKUP(StandardResults[[#This Row],[Code]],Std[Code],Std[AA]),"-")</f>
        <v>#N/A</v>
      </c>
      <c r="S219" t="e">
        <f>IF(StandardResults[[#This Row],[Ind/Rel]]="Ind",_xlfn.XLOOKUP(StandardResults[[#This Row],[Code]],Std[Code],Std[A]),"-")</f>
        <v>#N/A</v>
      </c>
      <c r="T219" t="e">
        <f>IF(StandardResults[[#This Row],[Ind/Rel]]="Ind",_xlfn.XLOOKUP(StandardResults[[#This Row],[Code]],Std[Code],Std[B]),"-")</f>
        <v>#N/A</v>
      </c>
      <c r="U219" t="e">
        <f>IF(StandardResults[[#This Row],[Ind/Rel]]="Ind",_xlfn.XLOOKUP(StandardResults[[#This Row],[Code]],Std[Code],Std[AAs]),"-")</f>
        <v>#N/A</v>
      </c>
      <c r="V219" t="e">
        <f>IF(StandardResults[[#This Row],[Ind/Rel]]="Ind",_xlfn.XLOOKUP(StandardResults[[#This Row],[Code]],Std[Code],Std[As]),"-")</f>
        <v>#N/A</v>
      </c>
      <c r="W219" t="e">
        <f>IF(StandardResults[[#This Row],[Ind/Rel]]="Ind",_xlfn.XLOOKUP(StandardResults[[#This Row],[Code]],Std[Code],Std[Bs]),"-")</f>
        <v>#N/A</v>
      </c>
      <c r="X219" t="e">
        <f>IF(StandardResults[[#This Row],[Ind/Rel]]="Ind",_xlfn.XLOOKUP(StandardResults[[#This Row],[Code]],Std[Code],Std[EC]),"-")</f>
        <v>#N/A</v>
      </c>
      <c r="Y219" t="e">
        <f>IF(StandardResults[[#This Row],[Ind/Rel]]="Ind",_xlfn.XLOOKUP(StandardResults[[#This Row],[Code]],Std[Code],Std[Ecs]),"-")</f>
        <v>#N/A</v>
      </c>
      <c r="Z219">
        <f>COUNTIFS(StandardResults[Name],StandardResults[[#This Row],[Name]],StandardResults[Entry
Std],"B")+COUNTIFS(StandardResults[Name],StandardResults[[#This Row],[Name]],StandardResults[Entry
Std],"A")+COUNTIFS(StandardResults[Name],StandardResults[[#This Row],[Name]],StandardResults[Entry
Std],"AA")</f>
        <v>0</v>
      </c>
      <c r="AA219">
        <f>COUNTIFS(StandardResults[Name],StandardResults[[#This Row],[Name]],StandardResults[Entry
Std],"AA")</f>
        <v>0</v>
      </c>
    </row>
    <row r="220" spans="1:27" x14ac:dyDescent="0.25">
      <c r="A220">
        <f>TimeVR[[#This Row],[Club]]</f>
        <v>0</v>
      </c>
      <c r="B220" t="str">
        <f>IF(OR(RIGHT(TimeVR[[#This Row],[Event]],3)="M.R", RIGHT(TimeVR[[#This Row],[Event]],3)="F.R"),"Relay","Ind")</f>
        <v>Ind</v>
      </c>
      <c r="C220">
        <f>TimeVR[[#This Row],[gender]]</f>
        <v>0</v>
      </c>
      <c r="D220">
        <f>TimeVR[[#This Row],[Age]]</f>
        <v>0</v>
      </c>
      <c r="E220">
        <f>TimeVR[[#This Row],[name]]</f>
        <v>0</v>
      </c>
      <c r="F220">
        <f>TimeVR[[#This Row],[Event]]</f>
        <v>0</v>
      </c>
      <c r="G220" t="str">
        <f>IF(OR(StandardResults[[#This Row],[Entry]]="-",TimeVR[[#This Row],[validation]]="Validated"),"Y","N")</f>
        <v>N</v>
      </c>
      <c r="H220">
        <f>IF(OR(LEFT(TimeVR[[#This Row],[Times]],8)="00:00.00", LEFT(TimeVR[[#This Row],[Times]],2)="NT"),"-",TimeVR[[#This Row],[Times]])</f>
        <v>0</v>
      </c>
      <c r="I2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0" t="str">
        <f>IF(ISBLANK(TimeVR[[#This Row],[Best Time(S)]]),"-",TimeVR[[#This Row],[Best Time(S)]])</f>
        <v>-</v>
      </c>
      <c r="K220" t="str">
        <f>IF(StandardResults[[#This Row],[BT(SC)]]&lt;&gt;"-",IF(StandardResults[[#This Row],[BT(SC)]]&lt;=StandardResults[[#This Row],[AAs]],"AA",IF(StandardResults[[#This Row],[BT(SC)]]&lt;=StandardResults[[#This Row],[As]],"A",IF(StandardResults[[#This Row],[BT(SC)]]&lt;=StandardResults[[#This Row],[Bs]],"B","-"))),"")</f>
        <v/>
      </c>
      <c r="L220" t="str">
        <f>IF(ISBLANK(TimeVR[[#This Row],[Best Time(L)]]),"-",TimeVR[[#This Row],[Best Time(L)]])</f>
        <v>-</v>
      </c>
      <c r="M220" t="str">
        <f>IF(StandardResults[[#This Row],[BT(LC)]]&lt;&gt;"-",IF(StandardResults[[#This Row],[BT(LC)]]&lt;=StandardResults[[#This Row],[AA]],"AA",IF(StandardResults[[#This Row],[BT(LC)]]&lt;=StandardResults[[#This Row],[A]],"A",IF(StandardResults[[#This Row],[BT(LC)]]&lt;=StandardResults[[#This Row],[B]],"B","-"))),"")</f>
        <v/>
      </c>
      <c r="N220" s="14"/>
      <c r="O220" t="str">
        <f>IF(StandardResults[[#This Row],[BT(SC)]]&lt;&gt;"-",IF(StandardResults[[#This Row],[BT(SC)]]&lt;=StandardResults[[#This Row],[Ecs]],"EC","-"),"")</f>
        <v/>
      </c>
      <c r="Q220" t="str">
        <f>IF(StandardResults[[#This Row],[Ind/Rel]]="Ind",LEFT(StandardResults[[#This Row],[Gender]],1)&amp;MIN(MAX(StandardResults[[#This Row],[Age]],11),17)&amp;"-"&amp;StandardResults[[#This Row],[Event]],"")</f>
        <v>011-0</v>
      </c>
      <c r="R220" t="e">
        <f>IF(StandardResults[[#This Row],[Ind/Rel]]="Ind",_xlfn.XLOOKUP(StandardResults[[#This Row],[Code]],Std[Code],Std[AA]),"-")</f>
        <v>#N/A</v>
      </c>
      <c r="S220" t="e">
        <f>IF(StandardResults[[#This Row],[Ind/Rel]]="Ind",_xlfn.XLOOKUP(StandardResults[[#This Row],[Code]],Std[Code],Std[A]),"-")</f>
        <v>#N/A</v>
      </c>
      <c r="T220" t="e">
        <f>IF(StandardResults[[#This Row],[Ind/Rel]]="Ind",_xlfn.XLOOKUP(StandardResults[[#This Row],[Code]],Std[Code],Std[B]),"-")</f>
        <v>#N/A</v>
      </c>
      <c r="U220" t="e">
        <f>IF(StandardResults[[#This Row],[Ind/Rel]]="Ind",_xlfn.XLOOKUP(StandardResults[[#This Row],[Code]],Std[Code],Std[AAs]),"-")</f>
        <v>#N/A</v>
      </c>
      <c r="V220" t="e">
        <f>IF(StandardResults[[#This Row],[Ind/Rel]]="Ind",_xlfn.XLOOKUP(StandardResults[[#This Row],[Code]],Std[Code],Std[As]),"-")</f>
        <v>#N/A</v>
      </c>
      <c r="W220" t="e">
        <f>IF(StandardResults[[#This Row],[Ind/Rel]]="Ind",_xlfn.XLOOKUP(StandardResults[[#This Row],[Code]],Std[Code],Std[Bs]),"-")</f>
        <v>#N/A</v>
      </c>
      <c r="X220" t="e">
        <f>IF(StandardResults[[#This Row],[Ind/Rel]]="Ind",_xlfn.XLOOKUP(StandardResults[[#This Row],[Code]],Std[Code],Std[EC]),"-")</f>
        <v>#N/A</v>
      </c>
      <c r="Y220" t="e">
        <f>IF(StandardResults[[#This Row],[Ind/Rel]]="Ind",_xlfn.XLOOKUP(StandardResults[[#This Row],[Code]],Std[Code],Std[Ecs]),"-")</f>
        <v>#N/A</v>
      </c>
      <c r="Z220">
        <f>COUNTIFS(StandardResults[Name],StandardResults[[#This Row],[Name]],StandardResults[Entry
Std],"B")+COUNTIFS(StandardResults[Name],StandardResults[[#This Row],[Name]],StandardResults[Entry
Std],"A")+COUNTIFS(StandardResults[Name],StandardResults[[#This Row],[Name]],StandardResults[Entry
Std],"AA")</f>
        <v>0</v>
      </c>
      <c r="AA220">
        <f>COUNTIFS(StandardResults[Name],StandardResults[[#This Row],[Name]],StandardResults[Entry
Std],"AA")</f>
        <v>0</v>
      </c>
    </row>
    <row r="221" spans="1:27" x14ac:dyDescent="0.25">
      <c r="A221">
        <f>TimeVR[[#This Row],[Club]]</f>
        <v>0</v>
      </c>
      <c r="B221" t="str">
        <f>IF(OR(RIGHT(TimeVR[[#This Row],[Event]],3)="M.R", RIGHT(TimeVR[[#This Row],[Event]],3)="F.R"),"Relay","Ind")</f>
        <v>Ind</v>
      </c>
      <c r="C221">
        <f>TimeVR[[#This Row],[gender]]</f>
        <v>0</v>
      </c>
      <c r="D221">
        <f>TimeVR[[#This Row],[Age]]</f>
        <v>0</v>
      </c>
      <c r="E221">
        <f>TimeVR[[#This Row],[name]]</f>
        <v>0</v>
      </c>
      <c r="F221">
        <f>TimeVR[[#This Row],[Event]]</f>
        <v>0</v>
      </c>
      <c r="G221" t="str">
        <f>IF(OR(StandardResults[[#This Row],[Entry]]="-",TimeVR[[#This Row],[validation]]="Validated"),"Y","N")</f>
        <v>N</v>
      </c>
      <c r="H221">
        <f>IF(OR(LEFT(TimeVR[[#This Row],[Times]],8)="00:00.00", LEFT(TimeVR[[#This Row],[Times]],2)="NT"),"-",TimeVR[[#This Row],[Times]])</f>
        <v>0</v>
      </c>
      <c r="I2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1" t="str">
        <f>IF(ISBLANK(TimeVR[[#This Row],[Best Time(S)]]),"-",TimeVR[[#This Row],[Best Time(S)]])</f>
        <v>-</v>
      </c>
      <c r="K221" t="str">
        <f>IF(StandardResults[[#This Row],[BT(SC)]]&lt;&gt;"-",IF(StandardResults[[#This Row],[BT(SC)]]&lt;=StandardResults[[#This Row],[AAs]],"AA",IF(StandardResults[[#This Row],[BT(SC)]]&lt;=StandardResults[[#This Row],[As]],"A",IF(StandardResults[[#This Row],[BT(SC)]]&lt;=StandardResults[[#This Row],[Bs]],"B","-"))),"")</f>
        <v/>
      </c>
      <c r="L221" t="str">
        <f>IF(ISBLANK(TimeVR[[#This Row],[Best Time(L)]]),"-",TimeVR[[#This Row],[Best Time(L)]])</f>
        <v>-</v>
      </c>
      <c r="M221" t="str">
        <f>IF(StandardResults[[#This Row],[BT(LC)]]&lt;&gt;"-",IF(StandardResults[[#This Row],[BT(LC)]]&lt;=StandardResults[[#This Row],[AA]],"AA",IF(StandardResults[[#This Row],[BT(LC)]]&lt;=StandardResults[[#This Row],[A]],"A",IF(StandardResults[[#This Row],[BT(LC)]]&lt;=StandardResults[[#This Row],[B]],"B","-"))),"")</f>
        <v/>
      </c>
      <c r="N221" s="14"/>
      <c r="O221" t="str">
        <f>IF(StandardResults[[#This Row],[BT(SC)]]&lt;&gt;"-",IF(StandardResults[[#This Row],[BT(SC)]]&lt;=StandardResults[[#This Row],[Ecs]],"EC","-"),"")</f>
        <v/>
      </c>
      <c r="Q221" t="str">
        <f>IF(StandardResults[[#This Row],[Ind/Rel]]="Ind",LEFT(StandardResults[[#This Row],[Gender]],1)&amp;MIN(MAX(StandardResults[[#This Row],[Age]],11),17)&amp;"-"&amp;StandardResults[[#This Row],[Event]],"")</f>
        <v>011-0</v>
      </c>
      <c r="R221" t="e">
        <f>IF(StandardResults[[#This Row],[Ind/Rel]]="Ind",_xlfn.XLOOKUP(StandardResults[[#This Row],[Code]],Std[Code],Std[AA]),"-")</f>
        <v>#N/A</v>
      </c>
      <c r="S221" t="e">
        <f>IF(StandardResults[[#This Row],[Ind/Rel]]="Ind",_xlfn.XLOOKUP(StandardResults[[#This Row],[Code]],Std[Code],Std[A]),"-")</f>
        <v>#N/A</v>
      </c>
      <c r="T221" t="e">
        <f>IF(StandardResults[[#This Row],[Ind/Rel]]="Ind",_xlfn.XLOOKUP(StandardResults[[#This Row],[Code]],Std[Code],Std[B]),"-")</f>
        <v>#N/A</v>
      </c>
      <c r="U221" t="e">
        <f>IF(StandardResults[[#This Row],[Ind/Rel]]="Ind",_xlfn.XLOOKUP(StandardResults[[#This Row],[Code]],Std[Code],Std[AAs]),"-")</f>
        <v>#N/A</v>
      </c>
      <c r="V221" t="e">
        <f>IF(StandardResults[[#This Row],[Ind/Rel]]="Ind",_xlfn.XLOOKUP(StandardResults[[#This Row],[Code]],Std[Code],Std[As]),"-")</f>
        <v>#N/A</v>
      </c>
      <c r="W221" t="e">
        <f>IF(StandardResults[[#This Row],[Ind/Rel]]="Ind",_xlfn.XLOOKUP(StandardResults[[#This Row],[Code]],Std[Code],Std[Bs]),"-")</f>
        <v>#N/A</v>
      </c>
      <c r="X221" t="e">
        <f>IF(StandardResults[[#This Row],[Ind/Rel]]="Ind",_xlfn.XLOOKUP(StandardResults[[#This Row],[Code]],Std[Code],Std[EC]),"-")</f>
        <v>#N/A</v>
      </c>
      <c r="Y221" t="e">
        <f>IF(StandardResults[[#This Row],[Ind/Rel]]="Ind",_xlfn.XLOOKUP(StandardResults[[#This Row],[Code]],Std[Code],Std[Ecs]),"-")</f>
        <v>#N/A</v>
      </c>
      <c r="Z221">
        <f>COUNTIFS(StandardResults[Name],StandardResults[[#This Row],[Name]],StandardResults[Entry
Std],"B")+COUNTIFS(StandardResults[Name],StandardResults[[#This Row],[Name]],StandardResults[Entry
Std],"A")+COUNTIFS(StandardResults[Name],StandardResults[[#This Row],[Name]],StandardResults[Entry
Std],"AA")</f>
        <v>0</v>
      </c>
      <c r="AA221">
        <f>COUNTIFS(StandardResults[Name],StandardResults[[#This Row],[Name]],StandardResults[Entry
Std],"AA")</f>
        <v>0</v>
      </c>
    </row>
    <row r="222" spans="1:27" x14ac:dyDescent="0.25">
      <c r="A222">
        <f>TimeVR[[#This Row],[Club]]</f>
        <v>0</v>
      </c>
      <c r="B222" t="str">
        <f>IF(OR(RIGHT(TimeVR[[#This Row],[Event]],3)="M.R", RIGHT(TimeVR[[#This Row],[Event]],3)="F.R"),"Relay","Ind")</f>
        <v>Ind</v>
      </c>
      <c r="C222">
        <f>TimeVR[[#This Row],[gender]]</f>
        <v>0</v>
      </c>
      <c r="D222">
        <f>TimeVR[[#This Row],[Age]]</f>
        <v>0</v>
      </c>
      <c r="E222">
        <f>TimeVR[[#This Row],[name]]</f>
        <v>0</v>
      </c>
      <c r="F222">
        <f>TimeVR[[#This Row],[Event]]</f>
        <v>0</v>
      </c>
      <c r="G222" t="str">
        <f>IF(OR(StandardResults[[#This Row],[Entry]]="-",TimeVR[[#This Row],[validation]]="Validated"),"Y","N")</f>
        <v>N</v>
      </c>
      <c r="H222">
        <f>IF(OR(LEFT(TimeVR[[#This Row],[Times]],8)="00:00.00", LEFT(TimeVR[[#This Row],[Times]],2)="NT"),"-",TimeVR[[#This Row],[Times]])</f>
        <v>0</v>
      </c>
      <c r="I2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2" t="str">
        <f>IF(ISBLANK(TimeVR[[#This Row],[Best Time(S)]]),"-",TimeVR[[#This Row],[Best Time(S)]])</f>
        <v>-</v>
      </c>
      <c r="K222" t="str">
        <f>IF(StandardResults[[#This Row],[BT(SC)]]&lt;&gt;"-",IF(StandardResults[[#This Row],[BT(SC)]]&lt;=StandardResults[[#This Row],[AAs]],"AA",IF(StandardResults[[#This Row],[BT(SC)]]&lt;=StandardResults[[#This Row],[As]],"A",IF(StandardResults[[#This Row],[BT(SC)]]&lt;=StandardResults[[#This Row],[Bs]],"B","-"))),"")</f>
        <v/>
      </c>
      <c r="L222" t="str">
        <f>IF(ISBLANK(TimeVR[[#This Row],[Best Time(L)]]),"-",TimeVR[[#This Row],[Best Time(L)]])</f>
        <v>-</v>
      </c>
      <c r="M222" t="str">
        <f>IF(StandardResults[[#This Row],[BT(LC)]]&lt;&gt;"-",IF(StandardResults[[#This Row],[BT(LC)]]&lt;=StandardResults[[#This Row],[AA]],"AA",IF(StandardResults[[#This Row],[BT(LC)]]&lt;=StandardResults[[#This Row],[A]],"A",IF(StandardResults[[#This Row],[BT(LC)]]&lt;=StandardResults[[#This Row],[B]],"B","-"))),"")</f>
        <v/>
      </c>
      <c r="N222" s="14"/>
      <c r="O222" t="str">
        <f>IF(StandardResults[[#This Row],[BT(SC)]]&lt;&gt;"-",IF(StandardResults[[#This Row],[BT(SC)]]&lt;=StandardResults[[#This Row],[Ecs]],"EC","-"),"")</f>
        <v/>
      </c>
      <c r="Q222" t="str">
        <f>IF(StandardResults[[#This Row],[Ind/Rel]]="Ind",LEFT(StandardResults[[#This Row],[Gender]],1)&amp;MIN(MAX(StandardResults[[#This Row],[Age]],11),17)&amp;"-"&amp;StandardResults[[#This Row],[Event]],"")</f>
        <v>011-0</v>
      </c>
      <c r="R222" t="e">
        <f>IF(StandardResults[[#This Row],[Ind/Rel]]="Ind",_xlfn.XLOOKUP(StandardResults[[#This Row],[Code]],Std[Code],Std[AA]),"-")</f>
        <v>#N/A</v>
      </c>
      <c r="S222" t="e">
        <f>IF(StandardResults[[#This Row],[Ind/Rel]]="Ind",_xlfn.XLOOKUP(StandardResults[[#This Row],[Code]],Std[Code],Std[A]),"-")</f>
        <v>#N/A</v>
      </c>
      <c r="T222" t="e">
        <f>IF(StandardResults[[#This Row],[Ind/Rel]]="Ind",_xlfn.XLOOKUP(StandardResults[[#This Row],[Code]],Std[Code],Std[B]),"-")</f>
        <v>#N/A</v>
      </c>
      <c r="U222" t="e">
        <f>IF(StandardResults[[#This Row],[Ind/Rel]]="Ind",_xlfn.XLOOKUP(StandardResults[[#This Row],[Code]],Std[Code],Std[AAs]),"-")</f>
        <v>#N/A</v>
      </c>
      <c r="V222" t="e">
        <f>IF(StandardResults[[#This Row],[Ind/Rel]]="Ind",_xlfn.XLOOKUP(StandardResults[[#This Row],[Code]],Std[Code],Std[As]),"-")</f>
        <v>#N/A</v>
      </c>
      <c r="W222" t="e">
        <f>IF(StandardResults[[#This Row],[Ind/Rel]]="Ind",_xlfn.XLOOKUP(StandardResults[[#This Row],[Code]],Std[Code],Std[Bs]),"-")</f>
        <v>#N/A</v>
      </c>
      <c r="X222" t="e">
        <f>IF(StandardResults[[#This Row],[Ind/Rel]]="Ind",_xlfn.XLOOKUP(StandardResults[[#This Row],[Code]],Std[Code],Std[EC]),"-")</f>
        <v>#N/A</v>
      </c>
      <c r="Y222" t="e">
        <f>IF(StandardResults[[#This Row],[Ind/Rel]]="Ind",_xlfn.XLOOKUP(StandardResults[[#This Row],[Code]],Std[Code],Std[Ecs]),"-")</f>
        <v>#N/A</v>
      </c>
      <c r="Z222">
        <f>COUNTIFS(StandardResults[Name],StandardResults[[#This Row],[Name]],StandardResults[Entry
Std],"B")+COUNTIFS(StandardResults[Name],StandardResults[[#This Row],[Name]],StandardResults[Entry
Std],"A")+COUNTIFS(StandardResults[Name],StandardResults[[#This Row],[Name]],StandardResults[Entry
Std],"AA")</f>
        <v>0</v>
      </c>
      <c r="AA222">
        <f>COUNTIFS(StandardResults[Name],StandardResults[[#This Row],[Name]],StandardResults[Entry
Std],"AA")</f>
        <v>0</v>
      </c>
    </row>
    <row r="223" spans="1:27" x14ac:dyDescent="0.25">
      <c r="A223">
        <f>TimeVR[[#This Row],[Club]]</f>
        <v>0</v>
      </c>
      <c r="B223" t="str">
        <f>IF(OR(RIGHT(TimeVR[[#This Row],[Event]],3)="M.R", RIGHT(TimeVR[[#This Row],[Event]],3)="F.R"),"Relay","Ind")</f>
        <v>Ind</v>
      </c>
      <c r="C223">
        <f>TimeVR[[#This Row],[gender]]</f>
        <v>0</v>
      </c>
      <c r="D223">
        <f>TimeVR[[#This Row],[Age]]</f>
        <v>0</v>
      </c>
      <c r="E223">
        <f>TimeVR[[#This Row],[name]]</f>
        <v>0</v>
      </c>
      <c r="F223">
        <f>TimeVR[[#This Row],[Event]]</f>
        <v>0</v>
      </c>
      <c r="G223" t="str">
        <f>IF(OR(StandardResults[[#This Row],[Entry]]="-",TimeVR[[#This Row],[validation]]="Validated"),"Y","N")</f>
        <v>N</v>
      </c>
      <c r="H223">
        <f>IF(OR(LEFT(TimeVR[[#This Row],[Times]],8)="00:00.00", LEFT(TimeVR[[#This Row],[Times]],2)="NT"),"-",TimeVR[[#This Row],[Times]])</f>
        <v>0</v>
      </c>
      <c r="I2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3" t="str">
        <f>IF(ISBLANK(TimeVR[[#This Row],[Best Time(S)]]),"-",TimeVR[[#This Row],[Best Time(S)]])</f>
        <v>-</v>
      </c>
      <c r="K223" t="str">
        <f>IF(StandardResults[[#This Row],[BT(SC)]]&lt;&gt;"-",IF(StandardResults[[#This Row],[BT(SC)]]&lt;=StandardResults[[#This Row],[AAs]],"AA",IF(StandardResults[[#This Row],[BT(SC)]]&lt;=StandardResults[[#This Row],[As]],"A",IF(StandardResults[[#This Row],[BT(SC)]]&lt;=StandardResults[[#This Row],[Bs]],"B","-"))),"")</f>
        <v/>
      </c>
      <c r="L223" t="str">
        <f>IF(ISBLANK(TimeVR[[#This Row],[Best Time(L)]]),"-",TimeVR[[#This Row],[Best Time(L)]])</f>
        <v>-</v>
      </c>
      <c r="M223" t="str">
        <f>IF(StandardResults[[#This Row],[BT(LC)]]&lt;&gt;"-",IF(StandardResults[[#This Row],[BT(LC)]]&lt;=StandardResults[[#This Row],[AA]],"AA",IF(StandardResults[[#This Row],[BT(LC)]]&lt;=StandardResults[[#This Row],[A]],"A",IF(StandardResults[[#This Row],[BT(LC)]]&lt;=StandardResults[[#This Row],[B]],"B","-"))),"")</f>
        <v/>
      </c>
      <c r="N223" s="14"/>
      <c r="O223" t="str">
        <f>IF(StandardResults[[#This Row],[BT(SC)]]&lt;&gt;"-",IF(StandardResults[[#This Row],[BT(SC)]]&lt;=StandardResults[[#This Row],[Ecs]],"EC","-"),"")</f>
        <v/>
      </c>
      <c r="Q223" t="str">
        <f>IF(StandardResults[[#This Row],[Ind/Rel]]="Ind",LEFT(StandardResults[[#This Row],[Gender]],1)&amp;MIN(MAX(StandardResults[[#This Row],[Age]],11),17)&amp;"-"&amp;StandardResults[[#This Row],[Event]],"")</f>
        <v>011-0</v>
      </c>
      <c r="R223" t="e">
        <f>IF(StandardResults[[#This Row],[Ind/Rel]]="Ind",_xlfn.XLOOKUP(StandardResults[[#This Row],[Code]],Std[Code],Std[AA]),"-")</f>
        <v>#N/A</v>
      </c>
      <c r="S223" t="e">
        <f>IF(StandardResults[[#This Row],[Ind/Rel]]="Ind",_xlfn.XLOOKUP(StandardResults[[#This Row],[Code]],Std[Code],Std[A]),"-")</f>
        <v>#N/A</v>
      </c>
      <c r="T223" t="e">
        <f>IF(StandardResults[[#This Row],[Ind/Rel]]="Ind",_xlfn.XLOOKUP(StandardResults[[#This Row],[Code]],Std[Code],Std[B]),"-")</f>
        <v>#N/A</v>
      </c>
      <c r="U223" t="e">
        <f>IF(StandardResults[[#This Row],[Ind/Rel]]="Ind",_xlfn.XLOOKUP(StandardResults[[#This Row],[Code]],Std[Code],Std[AAs]),"-")</f>
        <v>#N/A</v>
      </c>
      <c r="V223" t="e">
        <f>IF(StandardResults[[#This Row],[Ind/Rel]]="Ind",_xlfn.XLOOKUP(StandardResults[[#This Row],[Code]],Std[Code],Std[As]),"-")</f>
        <v>#N/A</v>
      </c>
      <c r="W223" t="e">
        <f>IF(StandardResults[[#This Row],[Ind/Rel]]="Ind",_xlfn.XLOOKUP(StandardResults[[#This Row],[Code]],Std[Code],Std[Bs]),"-")</f>
        <v>#N/A</v>
      </c>
      <c r="X223" t="e">
        <f>IF(StandardResults[[#This Row],[Ind/Rel]]="Ind",_xlfn.XLOOKUP(StandardResults[[#This Row],[Code]],Std[Code],Std[EC]),"-")</f>
        <v>#N/A</v>
      </c>
      <c r="Y223" t="e">
        <f>IF(StandardResults[[#This Row],[Ind/Rel]]="Ind",_xlfn.XLOOKUP(StandardResults[[#This Row],[Code]],Std[Code],Std[Ecs]),"-")</f>
        <v>#N/A</v>
      </c>
      <c r="Z223">
        <f>COUNTIFS(StandardResults[Name],StandardResults[[#This Row],[Name]],StandardResults[Entry
Std],"B")+COUNTIFS(StandardResults[Name],StandardResults[[#This Row],[Name]],StandardResults[Entry
Std],"A")+COUNTIFS(StandardResults[Name],StandardResults[[#This Row],[Name]],StandardResults[Entry
Std],"AA")</f>
        <v>0</v>
      </c>
      <c r="AA223">
        <f>COUNTIFS(StandardResults[Name],StandardResults[[#This Row],[Name]],StandardResults[Entry
Std],"AA")</f>
        <v>0</v>
      </c>
    </row>
    <row r="224" spans="1:27" x14ac:dyDescent="0.25">
      <c r="A224">
        <f>TimeVR[[#This Row],[Club]]</f>
        <v>0</v>
      </c>
      <c r="B224" t="str">
        <f>IF(OR(RIGHT(TimeVR[[#This Row],[Event]],3)="M.R", RIGHT(TimeVR[[#This Row],[Event]],3)="F.R"),"Relay","Ind")</f>
        <v>Ind</v>
      </c>
      <c r="C224">
        <f>TimeVR[[#This Row],[gender]]</f>
        <v>0</v>
      </c>
      <c r="D224">
        <f>TimeVR[[#This Row],[Age]]</f>
        <v>0</v>
      </c>
      <c r="E224">
        <f>TimeVR[[#This Row],[name]]</f>
        <v>0</v>
      </c>
      <c r="F224">
        <f>TimeVR[[#This Row],[Event]]</f>
        <v>0</v>
      </c>
      <c r="G224" t="str">
        <f>IF(OR(StandardResults[[#This Row],[Entry]]="-",TimeVR[[#This Row],[validation]]="Validated"),"Y","N")</f>
        <v>N</v>
      </c>
      <c r="H224">
        <f>IF(OR(LEFT(TimeVR[[#This Row],[Times]],8)="00:00.00", LEFT(TimeVR[[#This Row],[Times]],2)="NT"),"-",TimeVR[[#This Row],[Times]])</f>
        <v>0</v>
      </c>
      <c r="I2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4" t="str">
        <f>IF(ISBLANK(TimeVR[[#This Row],[Best Time(S)]]),"-",TimeVR[[#This Row],[Best Time(S)]])</f>
        <v>-</v>
      </c>
      <c r="K224" t="str">
        <f>IF(StandardResults[[#This Row],[BT(SC)]]&lt;&gt;"-",IF(StandardResults[[#This Row],[BT(SC)]]&lt;=StandardResults[[#This Row],[AAs]],"AA",IF(StandardResults[[#This Row],[BT(SC)]]&lt;=StandardResults[[#This Row],[As]],"A",IF(StandardResults[[#This Row],[BT(SC)]]&lt;=StandardResults[[#This Row],[Bs]],"B","-"))),"")</f>
        <v/>
      </c>
      <c r="L224" t="str">
        <f>IF(ISBLANK(TimeVR[[#This Row],[Best Time(L)]]),"-",TimeVR[[#This Row],[Best Time(L)]])</f>
        <v>-</v>
      </c>
      <c r="M224" t="str">
        <f>IF(StandardResults[[#This Row],[BT(LC)]]&lt;&gt;"-",IF(StandardResults[[#This Row],[BT(LC)]]&lt;=StandardResults[[#This Row],[AA]],"AA",IF(StandardResults[[#This Row],[BT(LC)]]&lt;=StandardResults[[#This Row],[A]],"A",IF(StandardResults[[#This Row],[BT(LC)]]&lt;=StandardResults[[#This Row],[B]],"B","-"))),"")</f>
        <v/>
      </c>
      <c r="N224" s="14"/>
      <c r="O224" t="str">
        <f>IF(StandardResults[[#This Row],[BT(SC)]]&lt;&gt;"-",IF(StandardResults[[#This Row],[BT(SC)]]&lt;=StandardResults[[#This Row],[Ecs]],"EC","-"),"")</f>
        <v/>
      </c>
      <c r="Q224" t="str">
        <f>IF(StandardResults[[#This Row],[Ind/Rel]]="Ind",LEFT(StandardResults[[#This Row],[Gender]],1)&amp;MIN(MAX(StandardResults[[#This Row],[Age]],11),17)&amp;"-"&amp;StandardResults[[#This Row],[Event]],"")</f>
        <v>011-0</v>
      </c>
      <c r="R224" t="e">
        <f>IF(StandardResults[[#This Row],[Ind/Rel]]="Ind",_xlfn.XLOOKUP(StandardResults[[#This Row],[Code]],Std[Code],Std[AA]),"-")</f>
        <v>#N/A</v>
      </c>
      <c r="S224" t="e">
        <f>IF(StandardResults[[#This Row],[Ind/Rel]]="Ind",_xlfn.XLOOKUP(StandardResults[[#This Row],[Code]],Std[Code],Std[A]),"-")</f>
        <v>#N/A</v>
      </c>
      <c r="T224" t="e">
        <f>IF(StandardResults[[#This Row],[Ind/Rel]]="Ind",_xlfn.XLOOKUP(StandardResults[[#This Row],[Code]],Std[Code],Std[B]),"-")</f>
        <v>#N/A</v>
      </c>
      <c r="U224" t="e">
        <f>IF(StandardResults[[#This Row],[Ind/Rel]]="Ind",_xlfn.XLOOKUP(StandardResults[[#This Row],[Code]],Std[Code],Std[AAs]),"-")</f>
        <v>#N/A</v>
      </c>
      <c r="V224" t="e">
        <f>IF(StandardResults[[#This Row],[Ind/Rel]]="Ind",_xlfn.XLOOKUP(StandardResults[[#This Row],[Code]],Std[Code],Std[As]),"-")</f>
        <v>#N/A</v>
      </c>
      <c r="W224" t="e">
        <f>IF(StandardResults[[#This Row],[Ind/Rel]]="Ind",_xlfn.XLOOKUP(StandardResults[[#This Row],[Code]],Std[Code],Std[Bs]),"-")</f>
        <v>#N/A</v>
      </c>
      <c r="X224" t="e">
        <f>IF(StandardResults[[#This Row],[Ind/Rel]]="Ind",_xlfn.XLOOKUP(StandardResults[[#This Row],[Code]],Std[Code],Std[EC]),"-")</f>
        <v>#N/A</v>
      </c>
      <c r="Y224" t="e">
        <f>IF(StandardResults[[#This Row],[Ind/Rel]]="Ind",_xlfn.XLOOKUP(StandardResults[[#This Row],[Code]],Std[Code],Std[Ecs]),"-")</f>
        <v>#N/A</v>
      </c>
      <c r="Z224">
        <f>COUNTIFS(StandardResults[Name],StandardResults[[#This Row],[Name]],StandardResults[Entry
Std],"B")+COUNTIFS(StandardResults[Name],StandardResults[[#This Row],[Name]],StandardResults[Entry
Std],"A")+COUNTIFS(StandardResults[Name],StandardResults[[#This Row],[Name]],StandardResults[Entry
Std],"AA")</f>
        <v>0</v>
      </c>
      <c r="AA224">
        <f>COUNTIFS(StandardResults[Name],StandardResults[[#This Row],[Name]],StandardResults[Entry
Std],"AA")</f>
        <v>0</v>
      </c>
    </row>
    <row r="225" spans="1:27" x14ac:dyDescent="0.25">
      <c r="A225">
        <f>TimeVR[[#This Row],[Club]]</f>
        <v>0</v>
      </c>
      <c r="B225" t="str">
        <f>IF(OR(RIGHT(TimeVR[[#This Row],[Event]],3)="M.R", RIGHT(TimeVR[[#This Row],[Event]],3)="F.R"),"Relay","Ind")</f>
        <v>Ind</v>
      </c>
      <c r="C225">
        <f>TimeVR[[#This Row],[gender]]</f>
        <v>0</v>
      </c>
      <c r="D225">
        <f>TimeVR[[#This Row],[Age]]</f>
        <v>0</v>
      </c>
      <c r="E225">
        <f>TimeVR[[#This Row],[name]]</f>
        <v>0</v>
      </c>
      <c r="F225">
        <f>TimeVR[[#This Row],[Event]]</f>
        <v>0</v>
      </c>
      <c r="G225" t="str">
        <f>IF(OR(StandardResults[[#This Row],[Entry]]="-",TimeVR[[#This Row],[validation]]="Validated"),"Y","N")</f>
        <v>N</v>
      </c>
      <c r="H225">
        <f>IF(OR(LEFT(TimeVR[[#This Row],[Times]],8)="00:00.00", LEFT(TimeVR[[#This Row],[Times]],2)="NT"),"-",TimeVR[[#This Row],[Times]])</f>
        <v>0</v>
      </c>
      <c r="I2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5" t="str">
        <f>IF(ISBLANK(TimeVR[[#This Row],[Best Time(S)]]),"-",TimeVR[[#This Row],[Best Time(S)]])</f>
        <v>-</v>
      </c>
      <c r="K225" t="str">
        <f>IF(StandardResults[[#This Row],[BT(SC)]]&lt;&gt;"-",IF(StandardResults[[#This Row],[BT(SC)]]&lt;=StandardResults[[#This Row],[AAs]],"AA",IF(StandardResults[[#This Row],[BT(SC)]]&lt;=StandardResults[[#This Row],[As]],"A",IF(StandardResults[[#This Row],[BT(SC)]]&lt;=StandardResults[[#This Row],[Bs]],"B","-"))),"")</f>
        <v/>
      </c>
      <c r="L225" t="str">
        <f>IF(ISBLANK(TimeVR[[#This Row],[Best Time(L)]]),"-",TimeVR[[#This Row],[Best Time(L)]])</f>
        <v>-</v>
      </c>
      <c r="M225" t="str">
        <f>IF(StandardResults[[#This Row],[BT(LC)]]&lt;&gt;"-",IF(StandardResults[[#This Row],[BT(LC)]]&lt;=StandardResults[[#This Row],[AA]],"AA",IF(StandardResults[[#This Row],[BT(LC)]]&lt;=StandardResults[[#This Row],[A]],"A",IF(StandardResults[[#This Row],[BT(LC)]]&lt;=StandardResults[[#This Row],[B]],"B","-"))),"")</f>
        <v/>
      </c>
      <c r="N225" s="14"/>
      <c r="O225" t="str">
        <f>IF(StandardResults[[#This Row],[BT(SC)]]&lt;&gt;"-",IF(StandardResults[[#This Row],[BT(SC)]]&lt;=StandardResults[[#This Row],[Ecs]],"EC","-"),"")</f>
        <v/>
      </c>
      <c r="Q225" t="str">
        <f>IF(StandardResults[[#This Row],[Ind/Rel]]="Ind",LEFT(StandardResults[[#This Row],[Gender]],1)&amp;MIN(MAX(StandardResults[[#This Row],[Age]],11),17)&amp;"-"&amp;StandardResults[[#This Row],[Event]],"")</f>
        <v>011-0</v>
      </c>
      <c r="R225" t="e">
        <f>IF(StandardResults[[#This Row],[Ind/Rel]]="Ind",_xlfn.XLOOKUP(StandardResults[[#This Row],[Code]],Std[Code],Std[AA]),"-")</f>
        <v>#N/A</v>
      </c>
      <c r="S225" t="e">
        <f>IF(StandardResults[[#This Row],[Ind/Rel]]="Ind",_xlfn.XLOOKUP(StandardResults[[#This Row],[Code]],Std[Code],Std[A]),"-")</f>
        <v>#N/A</v>
      </c>
      <c r="T225" t="e">
        <f>IF(StandardResults[[#This Row],[Ind/Rel]]="Ind",_xlfn.XLOOKUP(StandardResults[[#This Row],[Code]],Std[Code],Std[B]),"-")</f>
        <v>#N/A</v>
      </c>
      <c r="U225" t="e">
        <f>IF(StandardResults[[#This Row],[Ind/Rel]]="Ind",_xlfn.XLOOKUP(StandardResults[[#This Row],[Code]],Std[Code],Std[AAs]),"-")</f>
        <v>#N/A</v>
      </c>
      <c r="V225" t="e">
        <f>IF(StandardResults[[#This Row],[Ind/Rel]]="Ind",_xlfn.XLOOKUP(StandardResults[[#This Row],[Code]],Std[Code],Std[As]),"-")</f>
        <v>#N/A</v>
      </c>
      <c r="W225" t="e">
        <f>IF(StandardResults[[#This Row],[Ind/Rel]]="Ind",_xlfn.XLOOKUP(StandardResults[[#This Row],[Code]],Std[Code],Std[Bs]),"-")</f>
        <v>#N/A</v>
      </c>
      <c r="X225" t="e">
        <f>IF(StandardResults[[#This Row],[Ind/Rel]]="Ind",_xlfn.XLOOKUP(StandardResults[[#This Row],[Code]],Std[Code],Std[EC]),"-")</f>
        <v>#N/A</v>
      </c>
      <c r="Y225" t="e">
        <f>IF(StandardResults[[#This Row],[Ind/Rel]]="Ind",_xlfn.XLOOKUP(StandardResults[[#This Row],[Code]],Std[Code],Std[Ecs]),"-")</f>
        <v>#N/A</v>
      </c>
      <c r="Z225">
        <f>COUNTIFS(StandardResults[Name],StandardResults[[#This Row],[Name]],StandardResults[Entry
Std],"B")+COUNTIFS(StandardResults[Name],StandardResults[[#This Row],[Name]],StandardResults[Entry
Std],"A")+COUNTIFS(StandardResults[Name],StandardResults[[#This Row],[Name]],StandardResults[Entry
Std],"AA")</f>
        <v>0</v>
      </c>
      <c r="AA225">
        <f>COUNTIFS(StandardResults[Name],StandardResults[[#This Row],[Name]],StandardResults[Entry
Std],"AA")</f>
        <v>0</v>
      </c>
    </row>
    <row r="226" spans="1:27" x14ac:dyDescent="0.25">
      <c r="A226">
        <f>TimeVR[[#This Row],[Club]]</f>
        <v>0</v>
      </c>
      <c r="B226" t="str">
        <f>IF(OR(RIGHT(TimeVR[[#This Row],[Event]],3)="M.R", RIGHT(TimeVR[[#This Row],[Event]],3)="F.R"),"Relay","Ind")</f>
        <v>Ind</v>
      </c>
      <c r="C226">
        <f>TimeVR[[#This Row],[gender]]</f>
        <v>0</v>
      </c>
      <c r="D226">
        <f>TimeVR[[#This Row],[Age]]</f>
        <v>0</v>
      </c>
      <c r="E226">
        <f>TimeVR[[#This Row],[name]]</f>
        <v>0</v>
      </c>
      <c r="F226">
        <f>TimeVR[[#This Row],[Event]]</f>
        <v>0</v>
      </c>
      <c r="G226" t="str">
        <f>IF(OR(StandardResults[[#This Row],[Entry]]="-",TimeVR[[#This Row],[validation]]="Validated"),"Y","N")</f>
        <v>N</v>
      </c>
      <c r="H226">
        <f>IF(OR(LEFT(TimeVR[[#This Row],[Times]],8)="00:00.00", LEFT(TimeVR[[#This Row],[Times]],2)="NT"),"-",TimeVR[[#This Row],[Times]])</f>
        <v>0</v>
      </c>
      <c r="I2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6" t="str">
        <f>IF(ISBLANK(TimeVR[[#This Row],[Best Time(S)]]),"-",TimeVR[[#This Row],[Best Time(S)]])</f>
        <v>-</v>
      </c>
      <c r="K226" t="str">
        <f>IF(StandardResults[[#This Row],[BT(SC)]]&lt;&gt;"-",IF(StandardResults[[#This Row],[BT(SC)]]&lt;=StandardResults[[#This Row],[AAs]],"AA",IF(StandardResults[[#This Row],[BT(SC)]]&lt;=StandardResults[[#This Row],[As]],"A",IF(StandardResults[[#This Row],[BT(SC)]]&lt;=StandardResults[[#This Row],[Bs]],"B","-"))),"")</f>
        <v/>
      </c>
      <c r="L226" t="str">
        <f>IF(ISBLANK(TimeVR[[#This Row],[Best Time(L)]]),"-",TimeVR[[#This Row],[Best Time(L)]])</f>
        <v>-</v>
      </c>
      <c r="M226" t="str">
        <f>IF(StandardResults[[#This Row],[BT(LC)]]&lt;&gt;"-",IF(StandardResults[[#This Row],[BT(LC)]]&lt;=StandardResults[[#This Row],[AA]],"AA",IF(StandardResults[[#This Row],[BT(LC)]]&lt;=StandardResults[[#This Row],[A]],"A",IF(StandardResults[[#This Row],[BT(LC)]]&lt;=StandardResults[[#This Row],[B]],"B","-"))),"")</f>
        <v/>
      </c>
      <c r="N226" s="14"/>
      <c r="O226" t="str">
        <f>IF(StandardResults[[#This Row],[BT(SC)]]&lt;&gt;"-",IF(StandardResults[[#This Row],[BT(SC)]]&lt;=StandardResults[[#This Row],[Ecs]],"EC","-"),"")</f>
        <v/>
      </c>
      <c r="Q226" t="str">
        <f>IF(StandardResults[[#This Row],[Ind/Rel]]="Ind",LEFT(StandardResults[[#This Row],[Gender]],1)&amp;MIN(MAX(StandardResults[[#This Row],[Age]],11),17)&amp;"-"&amp;StandardResults[[#This Row],[Event]],"")</f>
        <v>011-0</v>
      </c>
      <c r="R226" t="e">
        <f>IF(StandardResults[[#This Row],[Ind/Rel]]="Ind",_xlfn.XLOOKUP(StandardResults[[#This Row],[Code]],Std[Code],Std[AA]),"-")</f>
        <v>#N/A</v>
      </c>
      <c r="S226" t="e">
        <f>IF(StandardResults[[#This Row],[Ind/Rel]]="Ind",_xlfn.XLOOKUP(StandardResults[[#This Row],[Code]],Std[Code],Std[A]),"-")</f>
        <v>#N/A</v>
      </c>
      <c r="T226" t="e">
        <f>IF(StandardResults[[#This Row],[Ind/Rel]]="Ind",_xlfn.XLOOKUP(StandardResults[[#This Row],[Code]],Std[Code],Std[B]),"-")</f>
        <v>#N/A</v>
      </c>
      <c r="U226" t="e">
        <f>IF(StandardResults[[#This Row],[Ind/Rel]]="Ind",_xlfn.XLOOKUP(StandardResults[[#This Row],[Code]],Std[Code],Std[AAs]),"-")</f>
        <v>#N/A</v>
      </c>
      <c r="V226" t="e">
        <f>IF(StandardResults[[#This Row],[Ind/Rel]]="Ind",_xlfn.XLOOKUP(StandardResults[[#This Row],[Code]],Std[Code],Std[As]),"-")</f>
        <v>#N/A</v>
      </c>
      <c r="W226" t="e">
        <f>IF(StandardResults[[#This Row],[Ind/Rel]]="Ind",_xlfn.XLOOKUP(StandardResults[[#This Row],[Code]],Std[Code],Std[Bs]),"-")</f>
        <v>#N/A</v>
      </c>
      <c r="X226" t="e">
        <f>IF(StandardResults[[#This Row],[Ind/Rel]]="Ind",_xlfn.XLOOKUP(StandardResults[[#This Row],[Code]],Std[Code],Std[EC]),"-")</f>
        <v>#N/A</v>
      </c>
      <c r="Y226" t="e">
        <f>IF(StandardResults[[#This Row],[Ind/Rel]]="Ind",_xlfn.XLOOKUP(StandardResults[[#This Row],[Code]],Std[Code],Std[Ecs]),"-")</f>
        <v>#N/A</v>
      </c>
      <c r="Z226">
        <f>COUNTIFS(StandardResults[Name],StandardResults[[#This Row],[Name]],StandardResults[Entry
Std],"B")+COUNTIFS(StandardResults[Name],StandardResults[[#This Row],[Name]],StandardResults[Entry
Std],"A")+COUNTIFS(StandardResults[Name],StandardResults[[#This Row],[Name]],StandardResults[Entry
Std],"AA")</f>
        <v>0</v>
      </c>
      <c r="AA226">
        <f>COUNTIFS(StandardResults[Name],StandardResults[[#This Row],[Name]],StandardResults[Entry
Std],"AA")</f>
        <v>0</v>
      </c>
    </row>
    <row r="227" spans="1:27" x14ac:dyDescent="0.25">
      <c r="A227">
        <f>TimeVR[[#This Row],[Club]]</f>
        <v>0</v>
      </c>
      <c r="B227" t="str">
        <f>IF(OR(RIGHT(TimeVR[[#This Row],[Event]],3)="M.R", RIGHT(TimeVR[[#This Row],[Event]],3)="F.R"),"Relay","Ind")</f>
        <v>Ind</v>
      </c>
      <c r="C227">
        <f>TimeVR[[#This Row],[gender]]</f>
        <v>0</v>
      </c>
      <c r="D227">
        <f>TimeVR[[#This Row],[Age]]</f>
        <v>0</v>
      </c>
      <c r="E227">
        <f>TimeVR[[#This Row],[name]]</f>
        <v>0</v>
      </c>
      <c r="F227">
        <f>TimeVR[[#This Row],[Event]]</f>
        <v>0</v>
      </c>
      <c r="G227" t="str">
        <f>IF(OR(StandardResults[[#This Row],[Entry]]="-",TimeVR[[#This Row],[validation]]="Validated"),"Y","N")</f>
        <v>N</v>
      </c>
      <c r="H227">
        <f>IF(OR(LEFT(TimeVR[[#This Row],[Times]],8)="00:00.00", LEFT(TimeVR[[#This Row],[Times]],2)="NT"),"-",TimeVR[[#This Row],[Times]])</f>
        <v>0</v>
      </c>
      <c r="I2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7" t="str">
        <f>IF(ISBLANK(TimeVR[[#This Row],[Best Time(S)]]),"-",TimeVR[[#This Row],[Best Time(S)]])</f>
        <v>-</v>
      </c>
      <c r="K227" t="str">
        <f>IF(StandardResults[[#This Row],[BT(SC)]]&lt;&gt;"-",IF(StandardResults[[#This Row],[BT(SC)]]&lt;=StandardResults[[#This Row],[AAs]],"AA",IF(StandardResults[[#This Row],[BT(SC)]]&lt;=StandardResults[[#This Row],[As]],"A",IF(StandardResults[[#This Row],[BT(SC)]]&lt;=StandardResults[[#This Row],[Bs]],"B","-"))),"")</f>
        <v/>
      </c>
      <c r="L227" t="str">
        <f>IF(ISBLANK(TimeVR[[#This Row],[Best Time(L)]]),"-",TimeVR[[#This Row],[Best Time(L)]])</f>
        <v>-</v>
      </c>
      <c r="M227" t="str">
        <f>IF(StandardResults[[#This Row],[BT(LC)]]&lt;&gt;"-",IF(StandardResults[[#This Row],[BT(LC)]]&lt;=StandardResults[[#This Row],[AA]],"AA",IF(StandardResults[[#This Row],[BT(LC)]]&lt;=StandardResults[[#This Row],[A]],"A",IF(StandardResults[[#This Row],[BT(LC)]]&lt;=StandardResults[[#This Row],[B]],"B","-"))),"")</f>
        <v/>
      </c>
      <c r="N227" s="14"/>
      <c r="O227" t="str">
        <f>IF(StandardResults[[#This Row],[BT(SC)]]&lt;&gt;"-",IF(StandardResults[[#This Row],[BT(SC)]]&lt;=StandardResults[[#This Row],[Ecs]],"EC","-"),"")</f>
        <v/>
      </c>
      <c r="Q227" t="str">
        <f>IF(StandardResults[[#This Row],[Ind/Rel]]="Ind",LEFT(StandardResults[[#This Row],[Gender]],1)&amp;MIN(MAX(StandardResults[[#This Row],[Age]],11),17)&amp;"-"&amp;StandardResults[[#This Row],[Event]],"")</f>
        <v>011-0</v>
      </c>
      <c r="R227" t="e">
        <f>IF(StandardResults[[#This Row],[Ind/Rel]]="Ind",_xlfn.XLOOKUP(StandardResults[[#This Row],[Code]],Std[Code],Std[AA]),"-")</f>
        <v>#N/A</v>
      </c>
      <c r="S227" t="e">
        <f>IF(StandardResults[[#This Row],[Ind/Rel]]="Ind",_xlfn.XLOOKUP(StandardResults[[#This Row],[Code]],Std[Code],Std[A]),"-")</f>
        <v>#N/A</v>
      </c>
      <c r="T227" t="e">
        <f>IF(StandardResults[[#This Row],[Ind/Rel]]="Ind",_xlfn.XLOOKUP(StandardResults[[#This Row],[Code]],Std[Code],Std[B]),"-")</f>
        <v>#N/A</v>
      </c>
      <c r="U227" t="e">
        <f>IF(StandardResults[[#This Row],[Ind/Rel]]="Ind",_xlfn.XLOOKUP(StandardResults[[#This Row],[Code]],Std[Code],Std[AAs]),"-")</f>
        <v>#N/A</v>
      </c>
      <c r="V227" t="e">
        <f>IF(StandardResults[[#This Row],[Ind/Rel]]="Ind",_xlfn.XLOOKUP(StandardResults[[#This Row],[Code]],Std[Code],Std[As]),"-")</f>
        <v>#N/A</v>
      </c>
      <c r="W227" t="e">
        <f>IF(StandardResults[[#This Row],[Ind/Rel]]="Ind",_xlfn.XLOOKUP(StandardResults[[#This Row],[Code]],Std[Code],Std[Bs]),"-")</f>
        <v>#N/A</v>
      </c>
      <c r="X227" t="e">
        <f>IF(StandardResults[[#This Row],[Ind/Rel]]="Ind",_xlfn.XLOOKUP(StandardResults[[#This Row],[Code]],Std[Code],Std[EC]),"-")</f>
        <v>#N/A</v>
      </c>
      <c r="Y227" t="e">
        <f>IF(StandardResults[[#This Row],[Ind/Rel]]="Ind",_xlfn.XLOOKUP(StandardResults[[#This Row],[Code]],Std[Code],Std[Ecs]),"-")</f>
        <v>#N/A</v>
      </c>
      <c r="Z227">
        <f>COUNTIFS(StandardResults[Name],StandardResults[[#This Row],[Name]],StandardResults[Entry
Std],"B")+COUNTIFS(StandardResults[Name],StandardResults[[#This Row],[Name]],StandardResults[Entry
Std],"A")+COUNTIFS(StandardResults[Name],StandardResults[[#This Row],[Name]],StandardResults[Entry
Std],"AA")</f>
        <v>0</v>
      </c>
      <c r="AA227">
        <f>COUNTIFS(StandardResults[Name],StandardResults[[#This Row],[Name]],StandardResults[Entry
Std],"AA")</f>
        <v>0</v>
      </c>
    </row>
    <row r="228" spans="1:27" x14ac:dyDescent="0.25">
      <c r="A228">
        <f>TimeVR[[#This Row],[Club]]</f>
        <v>0</v>
      </c>
      <c r="B228" t="str">
        <f>IF(OR(RIGHT(TimeVR[[#This Row],[Event]],3)="M.R", RIGHT(TimeVR[[#This Row],[Event]],3)="F.R"),"Relay","Ind")</f>
        <v>Ind</v>
      </c>
      <c r="C228">
        <f>TimeVR[[#This Row],[gender]]</f>
        <v>0</v>
      </c>
      <c r="D228">
        <f>TimeVR[[#This Row],[Age]]</f>
        <v>0</v>
      </c>
      <c r="E228">
        <f>TimeVR[[#This Row],[name]]</f>
        <v>0</v>
      </c>
      <c r="F228">
        <f>TimeVR[[#This Row],[Event]]</f>
        <v>0</v>
      </c>
      <c r="G228" t="str">
        <f>IF(OR(StandardResults[[#This Row],[Entry]]="-",TimeVR[[#This Row],[validation]]="Validated"),"Y","N")</f>
        <v>N</v>
      </c>
      <c r="H228">
        <f>IF(OR(LEFT(TimeVR[[#This Row],[Times]],8)="00:00.00", LEFT(TimeVR[[#This Row],[Times]],2)="NT"),"-",TimeVR[[#This Row],[Times]])</f>
        <v>0</v>
      </c>
      <c r="I2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8" t="str">
        <f>IF(ISBLANK(TimeVR[[#This Row],[Best Time(S)]]),"-",TimeVR[[#This Row],[Best Time(S)]])</f>
        <v>-</v>
      </c>
      <c r="K228" t="str">
        <f>IF(StandardResults[[#This Row],[BT(SC)]]&lt;&gt;"-",IF(StandardResults[[#This Row],[BT(SC)]]&lt;=StandardResults[[#This Row],[AAs]],"AA",IF(StandardResults[[#This Row],[BT(SC)]]&lt;=StandardResults[[#This Row],[As]],"A",IF(StandardResults[[#This Row],[BT(SC)]]&lt;=StandardResults[[#This Row],[Bs]],"B","-"))),"")</f>
        <v/>
      </c>
      <c r="L228" t="str">
        <f>IF(ISBLANK(TimeVR[[#This Row],[Best Time(L)]]),"-",TimeVR[[#This Row],[Best Time(L)]])</f>
        <v>-</v>
      </c>
      <c r="M228" t="str">
        <f>IF(StandardResults[[#This Row],[BT(LC)]]&lt;&gt;"-",IF(StandardResults[[#This Row],[BT(LC)]]&lt;=StandardResults[[#This Row],[AA]],"AA",IF(StandardResults[[#This Row],[BT(LC)]]&lt;=StandardResults[[#This Row],[A]],"A",IF(StandardResults[[#This Row],[BT(LC)]]&lt;=StandardResults[[#This Row],[B]],"B","-"))),"")</f>
        <v/>
      </c>
      <c r="N228" s="14"/>
      <c r="O228" t="str">
        <f>IF(StandardResults[[#This Row],[BT(SC)]]&lt;&gt;"-",IF(StandardResults[[#This Row],[BT(SC)]]&lt;=StandardResults[[#This Row],[Ecs]],"EC","-"),"")</f>
        <v/>
      </c>
      <c r="Q228" t="str">
        <f>IF(StandardResults[[#This Row],[Ind/Rel]]="Ind",LEFT(StandardResults[[#This Row],[Gender]],1)&amp;MIN(MAX(StandardResults[[#This Row],[Age]],11),17)&amp;"-"&amp;StandardResults[[#This Row],[Event]],"")</f>
        <v>011-0</v>
      </c>
      <c r="R228" t="e">
        <f>IF(StandardResults[[#This Row],[Ind/Rel]]="Ind",_xlfn.XLOOKUP(StandardResults[[#This Row],[Code]],Std[Code],Std[AA]),"-")</f>
        <v>#N/A</v>
      </c>
      <c r="S228" t="e">
        <f>IF(StandardResults[[#This Row],[Ind/Rel]]="Ind",_xlfn.XLOOKUP(StandardResults[[#This Row],[Code]],Std[Code],Std[A]),"-")</f>
        <v>#N/A</v>
      </c>
      <c r="T228" t="e">
        <f>IF(StandardResults[[#This Row],[Ind/Rel]]="Ind",_xlfn.XLOOKUP(StandardResults[[#This Row],[Code]],Std[Code],Std[B]),"-")</f>
        <v>#N/A</v>
      </c>
      <c r="U228" t="e">
        <f>IF(StandardResults[[#This Row],[Ind/Rel]]="Ind",_xlfn.XLOOKUP(StandardResults[[#This Row],[Code]],Std[Code],Std[AAs]),"-")</f>
        <v>#N/A</v>
      </c>
      <c r="V228" t="e">
        <f>IF(StandardResults[[#This Row],[Ind/Rel]]="Ind",_xlfn.XLOOKUP(StandardResults[[#This Row],[Code]],Std[Code],Std[As]),"-")</f>
        <v>#N/A</v>
      </c>
      <c r="W228" t="e">
        <f>IF(StandardResults[[#This Row],[Ind/Rel]]="Ind",_xlfn.XLOOKUP(StandardResults[[#This Row],[Code]],Std[Code],Std[Bs]),"-")</f>
        <v>#N/A</v>
      </c>
      <c r="X228" t="e">
        <f>IF(StandardResults[[#This Row],[Ind/Rel]]="Ind",_xlfn.XLOOKUP(StandardResults[[#This Row],[Code]],Std[Code],Std[EC]),"-")</f>
        <v>#N/A</v>
      </c>
      <c r="Y228" t="e">
        <f>IF(StandardResults[[#This Row],[Ind/Rel]]="Ind",_xlfn.XLOOKUP(StandardResults[[#This Row],[Code]],Std[Code],Std[Ecs]),"-")</f>
        <v>#N/A</v>
      </c>
      <c r="Z228">
        <f>COUNTIFS(StandardResults[Name],StandardResults[[#This Row],[Name]],StandardResults[Entry
Std],"B")+COUNTIFS(StandardResults[Name],StandardResults[[#This Row],[Name]],StandardResults[Entry
Std],"A")+COUNTIFS(StandardResults[Name],StandardResults[[#This Row],[Name]],StandardResults[Entry
Std],"AA")</f>
        <v>0</v>
      </c>
      <c r="AA228">
        <f>COUNTIFS(StandardResults[Name],StandardResults[[#This Row],[Name]],StandardResults[Entry
Std],"AA")</f>
        <v>0</v>
      </c>
    </row>
    <row r="229" spans="1:27" x14ac:dyDescent="0.25">
      <c r="A229">
        <f>TimeVR[[#This Row],[Club]]</f>
        <v>0</v>
      </c>
      <c r="B229" t="str">
        <f>IF(OR(RIGHT(TimeVR[[#This Row],[Event]],3)="M.R", RIGHT(TimeVR[[#This Row],[Event]],3)="F.R"),"Relay","Ind")</f>
        <v>Ind</v>
      </c>
      <c r="C229">
        <f>TimeVR[[#This Row],[gender]]</f>
        <v>0</v>
      </c>
      <c r="D229">
        <f>TimeVR[[#This Row],[Age]]</f>
        <v>0</v>
      </c>
      <c r="E229">
        <f>TimeVR[[#This Row],[name]]</f>
        <v>0</v>
      </c>
      <c r="F229">
        <f>TimeVR[[#This Row],[Event]]</f>
        <v>0</v>
      </c>
      <c r="G229" t="str">
        <f>IF(OR(StandardResults[[#This Row],[Entry]]="-",TimeVR[[#This Row],[validation]]="Validated"),"Y","N")</f>
        <v>N</v>
      </c>
      <c r="H229">
        <f>IF(OR(LEFT(TimeVR[[#This Row],[Times]],8)="00:00.00", LEFT(TimeVR[[#This Row],[Times]],2)="NT"),"-",TimeVR[[#This Row],[Times]])</f>
        <v>0</v>
      </c>
      <c r="I2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29" t="str">
        <f>IF(ISBLANK(TimeVR[[#This Row],[Best Time(S)]]),"-",TimeVR[[#This Row],[Best Time(S)]])</f>
        <v>-</v>
      </c>
      <c r="K229" t="str">
        <f>IF(StandardResults[[#This Row],[BT(SC)]]&lt;&gt;"-",IF(StandardResults[[#This Row],[BT(SC)]]&lt;=StandardResults[[#This Row],[AAs]],"AA",IF(StandardResults[[#This Row],[BT(SC)]]&lt;=StandardResults[[#This Row],[As]],"A",IF(StandardResults[[#This Row],[BT(SC)]]&lt;=StandardResults[[#This Row],[Bs]],"B","-"))),"")</f>
        <v/>
      </c>
      <c r="L229" t="str">
        <f>IF(ISBLANK(TimeVR[[#This Row],[Best Time(L)]]),"-",TimeVR[[#This Row],[Best Time(L)]])</f>
        <v>-</v>
      </c>
      <c r="M229" t="str">
        <f>IF(StandardResults[[#This Row],[BT(LC)]]&lt;&gt;"-",IF(StandardResults[[#This Row],[BT(LC)]]&lt;=StandardResults[[#This Row],[AA]],"AA",IF(StandardResults[[#This Row],[BT(LC)]]&lt;=StandardResults[[#This Row],[A]],"A",IF(StandardResults[[#This Row],[BT(LC)]]&lt;=StandardResults[[#This Row],[B]],"B","-"))),"")</f>
        <v/>
      </c>
      <c r="N229" s="14"/>
      <c r="O229" t="str">
        <f>IF(StandardResults[[#This Row],[BT(SC)]]&lt;&gt;"-",IF(StandardResults[[#This Row],[BT(SC)]]&lt;=StandardResults[[#This Row],[Ecs]],"EC","-"),"")</f>
        <v/>
      </c>
      <c r="Q229" t="str">
        <f>IF(StandardResults[[#This Row],[Ind/Rel]]="Ind",LEFT(StandardResults[[#This Row],[Gender]],1)&amp;MIN(MAX(StandardResults[[#This Row],[Age]],11),17)&amp;"-"&amp;StandardResults[[#This Row],[Event]],"")</f>
        <v>011-0</v>
      </c>
      <c r="R229" t="e">
        <f>IF(StandardResults[[#This Row],[Ind/Rel]]="Ind",_xlfn.XLOOKUP(StandardResults[[#This Row],[Code]],Std[Code],Std[AA]),"-")</f>
        <v>#N/A</v>
      </c>
      <c r="S229" t="e">
        <f>IF(StandardResults[[#This Row],[Ind/Rel]]="Ind",_xlfn.XLOOKUP(StandardResults[[#This Row],[Code]],Std[Code],Std[A]),"-")</f>
        <v>#N/A</v>
      </c>
      <c r="T229" t="e">
        <f>IF(StandardResults[[#This Row],[Ind/Rel]]="Ind",_xlfn.XLOOKUP(StandardResults[[#This Row],[Code]],Std[Code],Std[B]),"-")</f>
        <v>#N/A</v>
      </c>
      <c r="U229" t="e">
        <f>IF(StandardResults[[#This Row],[Ind/Rel]]="Ind",_xlfn.XLOOKUP(StandardResults[[#This Row],[Code]],Std[Code],Std[AAs]),"-")</f>
        <v>#N/A</v>
      </c>
      <c r="V229" t="e">
        <f>IF(StandardResults[[#This Row],[Ind/Rel]]="Ind",_xlfn.XLOOKUP(StandardResults[[#This Row],[Code]],Std[Code],Std[As]),"-")</f>
        <v>#N/A</v>
      </c>
      <c r="W229" t="e">
        <f>IF(StandardResults[[#This Row],[Ind/Rel]]="Ind",_xlfn.XLOOKUP(StandardResults[[#This Row],[Code]],Std[Code],Std[Bs]),"-")</f>
        <v>#N/A</v>
      </c>
      <c r="X229" t="e">
        <f>IF(StandardResults[[#This Row],[Ind/Rel]]="Ind",_xlfn.XLOOKUP(StandardResults[[#This Row],[Code]],Std[Code],Std[EC]),"-")</f>
        <v>#N/A</v>
      </c>
      <c r="Y229" t="e">
        <f>IF(StandardResults[[#This Row],[Ind/Rel]]="Ind",_xlfn.XLOOKUP(StandardResults[[#This Row],[Code]],Std[Code],Std[Ecs]),"-")</f>
        <v>#N/A</v>
      </c>
      <c r="Z229">
        <f>COUNTIFS(StandardResults[Name],StandardResults[[#This Row],[Name]],StandardResults[Entry
Std],"B")+COUNTIFS(StandardResults[Name],StandardResults[[#This Row],[Name]],StandardResults[Entry
Std],"A")+COUNTIFS(StandardResults[Name],StandardResults[[#This Row],[Name]],StandardResults[Entry
Std],"AA")</f>
        <v>0</v>
      </c>
      <c r="AA229">
        <f>COUNTIFS(StandardResults[Name],StandardResults[[#This Row],[Name]],StandardResults[Entry
Std],"AA")</f>
        <v>0</v>
      </c>
    </row>
    <row r="230" spans="1:27" x14ac:dyDescent="0.25">
      <c r="A230">
        <f>TimeVR[[#This Row],[Club]]</f>
        <v>0</v>
      </c>
      <c r="B230" t="str">
        <f>IF(OR(RIGHT(TimeVR[[#This Row],[Event]],3)="M.R", RIGHT(TimeVR[[#This Row],[Event]],3)="F.R"),"Relay","Ind")</f>
        <v>Ind</v>
      </c>
      <c r="C230">
        <f>TimeVR[[#This Row],[gender]]</f>
        <v>0</v>
      </c>
      <c r="D230">
        <f>TimeVR[[#This Row],[Age]]</f>
        <v>0</v>
      </c>
      <c r="E230">
        <f>TimeVR[[#This Row],[name]]</f>
        <v>0</v>
      </c>
      <c r="F230">
        <f>TimeVR[[#This Row],[Event]]</f>
        <v>0</v>
      </c>
      <c r="G230" t="str">
        <f>IF(OR(StandardResults[[#This Row],[Entry]]="-",TimeVR[[#This Row],[validation]]="Validated"),"Y","N")</f>
        <v>N</v>
      </c>
      <c r="H230">
        <f>IF(OR(LEFT(TimeVR[[#This Row],[Times]],8)="00:00.00", LEFT(TimeVR[[#This Row],[Times]],2)="NT"),"-",TimeVR[[#This Row],[Times]])</f>
        <v>0</v>
      </c>
      <c r="I2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0" t="str">
        <f>IF(ISBLANK(TimeVR[[#This Row],[Best Time(S)]]),"-",TimeVR[[#This Row],[Best Time(S)]])</f>
        <v>-</v>
      </c>
      <c r="K230" t="str">
        <f>IF(StandardResults[[#This Row],[BT(SC)]]&lt;&gt;"-",IF(StandardResults[[#This Row],[BT(SC)]]&lt;=StandardResults[[#This Row],[AAs]],"AA",IF(StandardResults[[#This Row],[BT(SC)]]&lt;=StandardResults[[#This Row],[As]],"A",IF(StandardResults[[#This Row],[BT(SC)]]&lt;=StandardResults[[#This Row],[Bs]],"B","-"))),"")</f>
        <v/>
      </c>
      <c r="L230" t="str">
        <f>IF(ISBLANK(TimeVR[[#This Row],[Best Time(L)]]),"-",TimeVR[[#This Row],[Best Time(L)]])</f>
        <v>-</v>
      </c>
      <c r="M230" t="str">
        <f>IF(StandardResults[[#This Row],[BT(LC)]]&lt;&gt;"-",IF(StandardResults[[#This Row],[BT(LC)]]&lt;=StandardResults[[#This Row],[AA]],"AA",IF(StandardResults[[#This Row],[BT(LC)]]&lt;=StandardResults[[#This Row],[A]],"A",IF(StandardResults[[#This Row],[BT(LC)]]&lt;=StandardResults[[#This Row],[B]],"B","-"))),"")</f>
        <v/>
      </c>
      <c r="N230" s="14"/>
      <c r="O230" t="str">
        <f>IF(StandardResults[[#This Row],[BT(SC)]]&lt;&gt;"-",IF(StandardResults[[#This Row],[BT(SC)]]&lt;=StandardResults[[#This Row],[Ecs]],"EC","-"),"")</f>
        <v/>
      </c>
      <c r="Q230" t="str">
        <f>IF(StandardResults[[#This Row],[Ind/Rel]]="Ind",LEFT(StandardResults[[#This Row],[Gender]],1)&amp;MIN(MAX(StandardResults[[#This Row],[Age]],11),17)&amp;"-"&amp;StandardResults[[#This Row],[Event]],"")</f>
        <v>011-0</v>
      </c>
      <c r="R230" t="e">
        <f>IF(StandardResults[[#This Row],[Ind/Rel]]="Ind",_xlfn.XLOOKUP(StandardResults[[#This Row],[Code]],Std[Code],Std[AA]),"-")</f>
        <v>#N/A</v>
      </c>
      <c r="S230" t="e">
        <f>IF(StandardResults[[#This Row],[Ind/Rel]]="Ind",_xlfn.XLOOKUP(StandardResults[[#This Row],[Code]],Std[Code],Std[A]),"-")</f>
        <v>#N/A</v>
      </c>
      <c r="T230" t="e">
        <f>IF(StandardResults[[#This Row],[Ind/Rel]]="Ind",_xlfn.XLOOKUP(StandardResults[[#This Row],[Code]],Std[Code],Std[B]),"-")</f>
        <v>#N/A</v>
      </c>
      <c r="U230" t="e">
        <f>IF(StandardResults[[#This Row],[Ind/Rel]]="Ind",_xlfn.XLOOKUP(StandardResults[[#This Row],[Code]],Std[Code],Std[AAs]),"-")</f>
        <v>#N/A</v>
      </c>
      <c r="V230" t="e">
        <f>IF(StandardResults[[#This Row],[Ind/Rel]]="Ind",_xlfn.XLOOKUP(StandardResults[[#This Row],[Code]],Std[Code],Std[As]),"-")</f>
        <v>#N/A</v>
      </c>
      <c r="W230" t="e">
        <f>IF(StandardResults[[#This Row],[Ind/Rel]]="Ind",_xlfn.XLOOKUP(StandardResults[[#This Row],[Code]],Std[Code],Std[Bs]),"-")</f>
        <v>#N/A</v>
      </c>
      <c r="X230" t="e">
        <f>IF(StandardResults[[#This Row],[Ind/Rel]]="Ind",_xlfn.XLOOKUP(StandardResults[[#This Row],[Code]],Std[Code],Std[EC]),"-")</f>
        <v>#N/A</v>
      </c>
      <c r="Y230" t="e">
        <f>IF(StandardResults[[#This Row],[Ind/Rel]]="Ind",_xlfn.XLOOKUP(StandardResults[[#This Row],[Code]],Std[Code],Std[Ecs]),"-")</f>
        <v>#N/A</v>
      </c>
      <c r="Z230">
        <f>COUNTIFS(StandardResults[Name],StandardResults[[#This Row],[Name]],StandardResults[Entry
Std],"B")+COUNTIFS(StandardResults[Name],StandardResults[[#This Row],[Name]],StandardResults[Entry
Std],"A")+COUNTIFS(StandardResults[Name],StandardResults[[#This Row],[Name]],StandardResults[Entry
Std],"AA")</f>
        <v>0</v>
      </c>
      <c r="AA230">
        <f>COUNTIFS(StandardResults[Name],StandardResults[[#This Row],[Name]],StandardResults[Entry
Std],"AA")</f>
        <v>0</v>
      </c>
    </row>
    <row r="231" spans="1:27" x14ac:dyDescent="0.25">
      <c r="A231">
        <f>TimeVR[[#This Row],[Club]]</f>
        <v>0</v>
      </c>
      <c r="B231" t="str">
        <f>IF(OR(RIGHT(TimeVR[[#This Row],[Event]],3)="M.R", RIGHT(TimeVR[[#This Row],[Event]],3)="F.R"),"Relay","Ind")</f>
        <v>Ind</v>
      </c>
      <c r="C231">
        <f>TimeVR[[#This Row],[gender]]</f>
        <v>0</v>
      </c>
      <c r="D231">
        <f>TimeVR[[#This Row],[Age]]</f>
        <v>0</v>
      </c>
      <c r="E231">
        <f>TimeVR[[#This Row],[name]]</f>
        <v>0</v>
      </c>
      <c r="F231">
        <f>TimeVR[[#This Row],[Event]]</f>
        <v>0</v>
      </c>
      <c r="G231" t="str">
        <f>IF(OR(StandardResults[[#This Row],[Entry]]="-",TimeVR[[#This Row],[validation]]="Validated"),"Y","N")</f>
        <v>N</v>
      </c>
      <c r="H231">
        <f>IF(OR(LEFT(TimeVR[[#This Row],[Times]],8)="00:00.00", LEFT(TimeVR[[#This Row],[Times]],2)="NT"),"-",TimeVR[[#This Row],[Times]])</f>
        <v>0</v>
      </c>
      <c r="I2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1" t="str">
        <f>IF(ISBLANK(TimeVR[[#This Row],[Best Time(S)]]),"-",TimeVR[[#This Row],[Best Time(S)]])</f>
        <v>-</v>
      </c>
      <c r="K231" t="str">
        <f>IF(StandardResults[[#This Row],[BT(SC)]]&lt;&gt;"-",IF(StandardResults[[#This Row],[BT(SC)]]&lt;=StandardResults[[#This Row],[AAs]],"AA",IF(StandardResults[[#This Row],[BT(SC)]]&lt;=StandardResults[[#This Row],[As]],"A",IF(StandardResults[[#This Row],[BT(SC)]]&lt;=StandardResults[[#This Row],[Bs]],"B","-"))),"")</f>
        <v/>
      </c>
      <c r="L231" t="str">
        <f>IF(ISBLANK(TimeVR[[#This Row],[Best Time(L)]]),"-",TimeVR[[#This Row],[Best Time(L)]])</f>
        <v>-</v>
      </c>
      <c r="M231" t="str">
        <f>IF(StandardResults[[#This Row],[BT(LC)]]&lt;&gt;"-",IF(StandardResults[[#This Row],[BT(LC)]]&lt;=StandardResults[[#This Row],[AA]],"AA",IF(StandardResults[[#This Row],[BT(LC)]]&lt;=StandardResults[[#This Row],[A]],"A",IF(StandardResults[[#This Row],[BT(LC)]]&lt;=StandardResults[[#This Row],[B]],"B","-"))),"")</f>
        <v/>
      </c>
      <c r="N231" s="14"/>
      <c r="O231" t="str">
        <f>IF(StandardResults[[#This Row],[BT(SC)]]&lt;&gt;"-",IF(StandardResults[[#This Row],[BT(SC)]]&lt;=StandardResults[[#This Row],[Ecs]],"EC","-"),"")</f>
        <v/>
      </c>
      <c r="Q231" t="str">
        <f>IF(StandardResults[[#This Row],[Ind/Rel]]="Ind",LEFT(StandardResults[[#This Row],[Gender]],1)&amp;MIN(MAX(StandardResults[[#This Row],[Age]],11),17)&amp;"-"&amp;StandardResults[[#This Row],[Event]],"")</f>
        <v>011-0</v>
      </c>
      <c r="R231" t="e">
        <f>IF(StandardResults[[#This Row],[Ind/Rel]]="Ind",_xlfn.XLOOKUP(StandardResults[[#This Row],[Code]],Std[Code],Std[AA]),"-")</f>
        <v>#N/A</v>
      </c>
      <c r="S231" t="e">
        <f>IF(StandardResults[[#This Row],[Ind/Rel]]="Ind",_xlfn.XLOOKUP(StandardResults[[#This Row],[Code]],Std[Code],Std[A]),"-")</f>
        <v>#N/A</v>
      </c>
      <c r="T231" t="e">
        <f>IF(StandardResults[[#This Row],[Ind/Rel]]="Ind",_xlfn.XLOOKUP(StandardResults[[#This Row],[Code]],Std[Code],Std[B]),"-")</f>
        <v>#N/A</v>
      </c>
      <c r="U231" t="e">
        <f>IF(StandardResults[[#This Row],[Ind/Rel]]="Ind",_xlfn.XLOOKUP(StandardResults[[#This Row],[Code]],Std[Code],Std[AAs]),"-")</f>
        <v>#N/A</v>
      </c>
      <c r="V231" t="e">
        <f>IF(StandardResults[[#This Row],[Ind/Rel]]="Ind",_xlfn.XLOOKUP(StandardResults[[#This Row],[Code]],Std[Code],Std[As]),"-")</f>
        <v>#N/A</v>
      </c>
      <c r="W231" t="e">
        <f>IF(StandardResults[[#This Row],[Ind/Rel]]="Ind",_xlfn.XLOOKUP(StandardResults[[#This Row],[Code]],Std[Code],Std[Bs]),"-")</f>
        <v>#N/A</v>
      </c>
      <c r="X231" t="e">
        <f>IF(StandardResults[[#This Row],[Ind/Rel]]="Ind",_xlfn.XLOOKUP(StandardResults[[#This Row],[Code]],Std[Code],Std[EC]),"-")</f>
        <v>#N/A</v>
      </c>
      <c r="Y231" t="e">
        <f>IF(StandardResults[[#This Row],[Ind/Rel]]="Ind",_xlfn.XLOOKUP(StandardResults[[#This Row],[Code]],Std[Code],Std[Ecs]),"-")</f>
        <v>#N/A</v>
      </c>
      <c r="Z231">
        <f>COUNTIFS(StandardResults[Name],StandardResults[[#This Row],[Name]],StandardResults[Entry
Std],"B")+COUNTIFS(StandardResults[Name],StandardResults[[#This Row],[Name]],StandardResults[Entry
Std],"A")+COUNTIFS(StandardResults[Name],StandardResults[[#This Row],[Name]],StandardResults[Entry
Std],"AA")</f>
        <v>0</v>
      </c>
      <c r="AA231">
        <f>COUNTIFS(StandardResults[Name],StandardResults[[#This Row],[Name]],StandardResults[Entry
Std],"AA")</f>
        <v>0</v>
      </c>
    </row>
    <row r="232" spans="1:27" x14ac:dyDescent="0.25">
      <c r="A232">
        <f>TimeVR[[#This Row],[Club]]</f>
        <v>0</v>
      </c>
      <c r="B232" t="str">
        <f>IF(OR(RIGHT(TimeVR[[#This Row],[Event]],3)="M.R", RIGHT(TimeVR[[#This Row],[Event]],3)="F.R"),"Relay","Ind")</f>
        <v>Ind</v>
      </c>
      <c r="C232">
        <f>TimeVR[[#This Row],[gender]]</f>
        <v>0</v>
      </c>
      <c r="D232">
        <f>TimeVR[[#This Row],[Age]]</f>
        <v>0</v>
      </c>
      <c r="E232">
        <f>TimeVR[[#This Row],[name]]</f>
        <v>0</v>
      </c>
      <c r="F232">
        <f>TimeVR[[#This Row],[Event]]</f>
        <v>0</v>
      </c>
      <c r="G232" t="str">
        <f>IF(OR(StandardResults[[#This Row],[Entry]]="-",TimeVR[[#This Row],[validation]]="Validated"),"Y","N")</f>
        <v>N</v>
      </c>
      <c r="H232">
        <f>IF(OR(LEFT(TimeVR[[#This Row],[Times]],8)="00:00.00", LEFT(TimeVR[[#This Row],[Times]],2)="NT"),"-",TimeVR[[#This Row],[Times]])</f>
        <v>0</v>
      </c>
      <c r="I2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2" t="str">
        <f>IF(ISBLANK(TimeVR[[#This Row],[Best Time(S)]]),"-",TimeVR[[#This Row],[Best Time(S)]])</f>
        <v>-</v>
      </c>
      <c r="K232" t="str">
        <f>IF(StandardResults[[#This Row],[BT(SC)]]&lt;&gt;"-",IF(StandardResults[[#This Row],[BT(SC)]]&lt;=StandardResults[[#This Row],[AAs]],"AA",IF(StandardResults[[#This Row],[BT(SC)]]&lt;=StandardResults[[#This Row],[As]],"A",IF(StandardResults[[#This Row],[BT(SC)]]&lt;=StandardResults[[#This Row],[Bs]],"B","-"))),"")</f>
        <v/>
      </c>
      <c r="L232" t="str">
        <f>IF(ISBLANK(TimeVR[[#This Row],[Best Time(L)]]),"-",TimeVR[[#This Row],[Best Time(L)]])</f>
        <v>-</v>
      </c>
      <c r="M232" t="str">
        <f>IF(StandardResults[[#This Row],[BT(LC)]]&lt;&gt;"-",IF(StandardResults[[#This Row],[BT(LC)]]&lt;=StandardResults[[#This Row],[AA]],"AA",IF(StandardResults[[#This Row],[BT(LC)]]&lt;=StandardResults[[#This Row],[A]],"A",IF(StandardResults[[#This Row],[BT(LC)]]&lt;=StandardResults[[#This Row],[B]],"B","-"))),"")</f>
        <v/>
      </c>
      <c r="N232" s="14"/>
      <c r="O232" t="str">
        <f>IF(StandardResults[[#This Row],[BT(SC)]]&lt;&gt;"-",IF(StandardResults[[#This Row],[BT(SC)]]&lt;=StandardResults[[#This Row],[Ecs]],"EC","-"),"")</f>
        <v/>
      </c>
      <c r="Q232" t="str">
        <f>IF(StandardResults[[#This Row],[Ind/Rel]]="Ind",LEFT(StandardResults[[#This Row],[Gender]],1)&amp;MIN(MAX(StandardResults[[#This Row],[Age]],11),17)&amp;"-"&amp;StandardResults[[#This Row],[Event]],"")</f>
        <v>011-0</v>
      </c>
      <c r="R232" t="e">
        <f>IF(StandardResults[[#This Row],[Ind/Rel]]="Ind",_xlfn.XLOOKUP(StandardResults[[#This Row],[Code]],Std[Code],Std[AA]),"-")</f>
        <v>#N/A</v>
      </c>
      <c r="S232" t="e">
        <f>IF(StandardResults[[#This Row],[Ind/Rel]]="Ind",_xlfn.XLOOKUP(StandardResults[[#This Row],[Code]],Std[Code],Std[A]),"-")</f>
        <v>#N/A</v>
      </c>
      <c r="T232" t="e">
        <f>IF(StandardResults[[#This Row],[Ind/Rel]]="Ind",_xlfn.XLOOKUP(StandardResults[[#This Row],[Code]],Std[Code],Std[B]),"-")</f>
        <v>#N/A</v>
      </c>
      <c r="U232" t="e">
        <f>IF(StandardResults[[#This Row],[Ind/Rel]]="Ind",_xlfn.XLOOKUP(StandardResults[[#This Row],[Code]],Std[Code],Std[AAs]),"-")</f>
        <v>#N/A</v>
      </c>
      <c r="V232" t="e">
        <f>IF(StandardResults[[#This Row],[Ind/Rel]]="Ind",_xlfn.XLOOKUP(StandardResults[[#This Row],[Code]],Std[Code],Std[As]),"-")</f>
        <v>#N/A</v>
      </c>
      <c r="W232" t="e">
        <f>IF(StandardResults[[#This Row],[Ind/Rel]]="Ind",_xlfn.XLOOKUP(StandardResults[[#This Row],[Code]],Std[Code],Std[Bs]),"-")</f>
        <v>#N/A</v>
      </c>
      <c r="X232" t="e">
        <f>IF(StandardResults[[#This Row],[Ind/Rel]]="Ind",_xlfn.XLOOKUP(StandardResults[[#This Row],[Code]],Std[Code],Std[EC]),"-")</f>
        <v>#N/A</v>
      </c>
      <c r="Y232" t="e">
        <f>IF(StandardResults[[#This Row],[Ind/Rel]]="Ind",_xlfn.XLOOKUP(StandardResults[[#This Row],[Code]],Std[Code],Std[Ecs]),"-")</f>
        <v>#N/A</v>
      </c>
      <c r="Z232">
        <f>COUNTIFS(StandardResults[Name],StandardResults[[#This Row],[Name]],StandardResults[Entry
Std],"B")+COUNTIFS(StandardResults[Name],StandardResults[[#This Row],[Name]],StandardResults[Entry
Std],"A")+COUNTIFS(StandardResults[Name],StandardResults[[#This Row],[Name]],StandardResults[Entry
Std],"AA")</f>
        <v>0</v>
      </c>
      <c r="AA232">
        <f>COUNTIFS(StandardResults[Name],StandardResults[[#This Row],[Name]],StandardResults[Entry
Std],"AA")</f>
        <v>0</v>
      </c>
    </row>
    <row r="233" spans="1:27" x14ac:dyDescent="0.25">
      <c r="A233">
        <f>TimeVR[[#This Row],[Club]]</f>
        <v>0</v>
      </c>
      <c r="B233" t="str">
        <f>IF(OR(RIGHT(TimeVR[[#This Row],[Event]],3)="M.R", RIGHT(TimeVR[[#This Row],[Event]],3)="F.R"),"Relay","Ind")</f>
        <v>Ind</v>
      </c>
      <c r="C233">
        <f>TimeVR[[#This Row],[gender]]</f>
        <v>0</v>
      </c>
      <c r="D233">
        <f>TimeVR[[#This Row],[Age]]</f>
        <v>0</v>
      </c>
      <c r="E233">
        <f>TimeVR[[#This Row],[name]]</f>
        <v>0</v>
      </c>
      <c r="F233">
        <f>TimeVR[[#This Row],[Event]]</f>
        <v>0</v>
      </c>
      <c r="G233" t="str">
        <f>IF(OR(StandardResults[[#This Row],[Entry]]="-",TimeVR[[#This Row],[validation]]="Validated"),"Y","N")</f>
        <v>N</v>
      </c>
      <c r="H233">
        <f>IF(OR(LEFT(TimeVR[[#This Row],[Times]],8)="00:00.00", LEFT(TimeVR[[#This Row],[Times]],2)="NT"),"-",TimeVR[[#This Row],[Times]])</f>
        <v>0</v>
      </c>
      <c r="I2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3" t="str">
        <f>IF(ISBLANK(TimeVR[[#This Row],[Best Time(S)]]),"-",TimeVR[[#This Row],[Best Time(S)]])</f>
        <v>-</v>
      </c>
      <c r="K233" t="str">
        <f>IF(StandardResults[[#This Row],[BT(SC)]]&lt;&gt;"-",IF(StandardResults[[#This Row],[BT(SC)]]&lt;=StandardResults[[#This Row],[AAs]],"AA",IF(StandardResults[[#This Row],[BT(SC)]]&lt;=StandardResults[[#This Row],[As]],"A",IF(StandardResults[[#This Row],[BT(SC)]]&lt;=StandardResults[[#This Row],[Bs]],"B","-"))),"")</f>
        <v/>
      </c>
      <c r="L233" t="str">
        <f>IF(ISBLANK(TimeVR[[#This Row],[Best Time(L)]]),"-",TimeVR[[#This Row],[Best Time(L)]])</f>
        <v>-</v>
      </c>
      <c r="M233" t="str">
        <f>IF(StandardResults[[#This Row],[BT(LC)]]&lt;&gt;"-",IF(StandardResults[[#This Row],[BT(LC)]]&lt;=StandardResults[[#This Row],[AA]],"AA",IF(StandardResults[[#This Row],[BT(LC)]]&lt;=StandardResults[[#This Row],[A]],"A",IF(StandardResults[[#This Row],[BT(LC)]]&lt;=StandardResults[[#This Row],[B]],"B","-"))),"")</f>
        <v/>
      </c>
      <c r="N233" s="14"/>
      <c r="O233" t="str">
        <f>IF(StandardResults[[#This Row],[BT(SC)]]&lt;&gt;"-",IF(StandardResults[[#This Row],[BT(SC)]]&lt;=StandardResults[[#This Row],[Ecs]],"EC","-"),"")</f>
        <v/>
      </c>
      <c r="Q233" t="str">
        <f>IF(StandardResults[[#This Row],[Ind/Rel]]="Ind",LEFT(StandardResults[[#This Row],[Gender]],1)&amp;MIN(MAX(StandardResults[[#This Row],[Age]],11),17)&amp;"-"&amp;StandardResults[[#This Row],[Event]],"")</f>
        <v>011-0</v>
      </c>
      <c r="R233" t="e">
        <f>IF(StandardResults[[#This Row],[Ind/Rel]]="Ind",_xlfn.XLOOKUP(StandardResults[[#This Row],[Code]],Std[Code],Std[AA]),"-")</f>
        <v>#N/A</v>
      </c>
      <c r="S233" t="e">
        <f>IF(StandardResults[[#This Row],[Ind/Rel]]="Ind",_xlfn.XLOOKUP(StandardResults[[#This Row],[Code]],Std[Code],Std[A]),"-")</f>
        <v>#N/A</v>
      </c>
      <c r="T233" t="e">
        <f>IF(StandardResults[[#This Row],[Ind/Rel]]="Ind",_xlfn.XLOOKUP(StandardResults[[#This Row],[Code]],Std[Code],Std[B]),"-")</f>
        <v>#N/A</v>
      </c>
      <c r="U233" t="e">
        <f>IF(StandardResults[[#This Row],[Ind/Rel]]="Ind",_xlfn.XLOOKUP(StandardResults[[#This Row],[Code]],Std[Code],Std[AAs]),"-")</f>
        <v>#N/A</v>
      </c>
      <c r="V233" t="e">
        <f>IF(StandardResults[[#This Row],[Ind/Rel]]="Ind",_xlfn.XLOOKUP(StandardResults[[#This Row],[Code]],Std[Code],Std[As]),"-")</f>
        <v>#N/A</v>
      </c>
      <c r="W233" t="e">
        <f>IF(StandardResults[[#This Row],[Ind/Rel]]="Ind",_xlfn.XLOOKUP(StandardResults[[#This Row],[Code]],Std[Code],Std[Bs]),"-")</f>
        <v>#N/A</v>
      </c>
      <c r="X233" t="e">
        <f>IF(StandardResults[[#This Row],[Ind/Rel]]="Ind",_xlfn.XLOOKUP(StandardResults[[#This Row],[Code]],Std[Code],Std[EC]),"-")</f>
        <v>#N/A</v>
      </c>
      <c r="Y233" t="e">
        <f>IF(StandardResults[[#This Row],[Ind/Rel]]="Ind",_xlfn.XLOOKUP(StandardResults[[#This Row],[Code]],Std[Code],Std[Ecs]),"-")</f>
        <v>#N/A</v>
      </c>
      <c r="Z233">
        <f>COUNTIFS(StandardResults[Name],StandardResults[[#This Row],[Name]],StandardResults[Entry
Std],"B")+COUNTIFS(StandardResults[Name],StandardResults[[#This Row],[Name]],StandardResults[Entry
Std],"A")+COUNTIFS(StandardResults[Name],StandardResults[[#This Row],[Name]],StandardResults[Entry
Std],"AA")</f>
        <v>0</v>
      </c>
      <c r="AA233">
        <f>COUNTIFS(StandardResults[Name],StandardResults[[#This Row],[Name]],StandardResults[Entry
Std],"AA")</f>
        <v>0</v>
      </c>
    </row>
    <row r="234" spans="1:27" x14ac:dyDescent="0.25">
      <c r="A234">
        <f>TimeVR[[#This Row],[Club]]</f>
        <v>0</v>
      </c>
      <c r="B234" t="str">
        <f>IF(OR(RIGHT(TimeVR[[#This Row],[Event]],3)="M.R", RIGHT(TimeVR[[#This Row],[Event]],3)="F.R"),"Relay","Ind")</f>
        <v>Ind</v>
      </c>
      <c r="C234">
        <f>TimeVR[[#This Row],[gender]]</f>
        <v>0</v>
      </c>
      <c r="D234">
        <f>TimeVR[[#This Row],[Age]]</f>
        <v>0</v>
      </c>
      <c r="E234">
        <f>TimeVR[[#This Row],[name]]</f>
        <v>0</v>
      </c>
      <c r="F234">
        <f>TimeVR[[#This Row],[Event]]</f>
        <v>0</v>
      </c>
      <c r="G234" t="str">
        <f>IF(OR(StandardResults[[#This Row],[Entry]]="-",TimeVR[[#This Row],[validation]]="Validated"),"Y","N")</f>
        <v>N</v>
      </c>
      <c r="H234">
        <f>IF(OR(LEFT(TimeVR[[#This Row],[Times]],8)="00:00.00", LEFT(TimeVR[[#This Row],[Times]],2)="NT"),"-",TimeVR[[#This Row],[Times]])</f>
        <v>0</v>
      </c>
      <c r="I2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4" t="str">
        <f>IF(ISBLANK(TimeVR[[#This Row],[Best Time(S)]]),"-",TimeVR[[#This Row],[Best Time(S)]])</f>
        <v>-</v>
      </c>
      <c r="K234" t="str">
        <f>IF(StandardResults[[#This Row],[BT(SC)]]&lt;&gt;"-",IF(StandardResults[[#This Row],[BT(SC)]]&lt;=StandardResults[[#This Row],[AAs]],"AA",IF(StandardResults[[#This Row],[BT(SC)]]&lt;=StandardResults[[#This Row],[As]],"A",IF(StandardResults[[#This Row],[BT(SC)]]&lt;=StandardResults[[#This Row],[Bs]],"B","-"))),"")</f>
        <v/>
      </c>
      <c r="L234" t="str">
        <f>IF(ISBLANK(TimeVR[[#This Row],[Best Time(L)]]),"-",TimeVR[[#This Row],[Best Time(L)]])</f>
        <v>-</v>
      </c>
      <c r="M234" t="str">
        <f>IF(StandardResults[[#This Row],[BT(LC)]]&lt;&gt;"-",IF(StandardResults[[#This Row],[BT(LC)]]&lt;=StandardResults[[#This Row],[AA]],"AA",IF(StandardResults[[#This Row],[BT(LC)]]&lt;=StandardResults[[#This Row],[A]],"A",IF(StandardResults[[#This Row],[BT(LC)]]&lt;=StandardResults[[#This Row],[B]],"B","-"))),"")</f>
        <v/>
      </c>
      <c r="N234" s="14"/>
      <c r="O234" t="str">
        <f>IF(StandardResults[[#This Row],[BT(SC)]]&lt;&gt;"-",IF(StandardResults[[#This Row],[BT(SC)]]&lt;=StandardResults[[#This Row],[Ecs]],"EC","-"),"")</f>
        <v/>
      </c>
      <c r="Q234" t="str">
        <f>IF(StandardResults[[#This Row],[Ind/Rel]]="Ind",LEFT(StandardResults[[#This Row],[Gender]],1)&amp;MIN(MAX(StandardResults[[#This Row],[Age]],11),17)&amp;"-"&amp;StandardResults[[#This Row],[Event]],"")</f>
        <v>011-0</v>
      </c>
      <c r="R234" t="e">
        <f>IF(StandardResults[[#This Row],[Ind/Rel]]="Ind",_xlfn.XLOOKUP(StandardResults[[#This Row],[Code]],Std[Code],Std[AA]),"-")</f>
        <v>#N/A</v>
      </c>
      <c r="S234" t="e">
        <f>IF(StandardResults[[#This Row],[Ind/Rel]]="Ind",_xlfn.XLOOKUP(StandardResults[[#This Row],[Code]],Std[Code],Std[A]),"-")</f>
        <v>#N/A</v>
      </c>
      <c r="T234" t="e">
        <f>IF(StandardResults[[#This Row],[Ind/Rel]]="Ind",_xlfn.XLOOKUP(StandardResults[[#This Row],[Code]],Std[Code],Std[B]),"-")</f>
        <v>#N/A</v>
      </c>
      <c r="U234" t="e">
        <f>IF(StandardResults[[#This Row],[Ind/Rel]]="Ind",_xlfn.XLOOKUP(StandardResults[[#This Row],[Code]],Std[Code],Std[AAs]),"-")</f>
        <v>#N/A</v>
      </c>
      <c r="V234" t="e">
        <f>IF(StandardResults[[#This Row],[Ind/Rel]]="Ind",_xlfn.XLOOKUP(StandardResults[[#This Row],[Code]],Std[Code],Std[As]),"-")</f>
        <v>#N/A</v>
      </c>
      <c r="W234" t="e">
        <f>IF(StandardResults[[#This Row],[Ind/Rel]]="Ind",_xlfn.XLOOKUP(StandardResults[[#This Row],[Code]],Std[Code],Std[Bs]),"-")</f>
        <v>#N/A</v>
      </c>
      <c r="X234" t="e">
        <f>IF(StandardResults[[#This Row],[Ind/Rel]]="Ind",_xlfn.XLOOKUP(StandardResults[[#This Row],[Code]],Std[Code],Std[EC]),"-")</f>
        <v>#N/A</v>
      </c>
      <c r="Y234" t="e">
        <f>IF(StandardResults[[#This Row],[Ind/Rel]]="Ind",_xlfn.XLOOKUP(StandardResults[[#This Row],[Code]],Std[Code],Std[Ecs]),"-")</f>
        <v>#N/A</v>
      </c>
      <c r="Z234">
        <f>COUNTIFS(StandardResults[Name],StandardResults[[#This Row],[Name]],StandardResults[Entry
Std],"B")+COUNTIFS(StandardResults[Name],StandardResults[[#This Row],[Name]],StandardResults[Entry
Std],"A")+COUNTIFS(StandardResults[Name],StandardResults[[#This Row],[Name]],StandardResults[Entry
Std],"AA")</f>
        <v>0</v>
      </c>
      <c r="AA234">
        <f>COUNTIFS(StandardResults[Name],StandardResults[[#This Row],[Name]],StandardResults[Entry
Std],"AA")</f>
        <v>0</v>
      </c>
    </row>
    <row r="235" spans="1:27" x14ac:dyDescent="0.25">
      <c r="A235">
        <f>TimeVR[[#This Row],[Club]]</f>
        <v>0</v>
      </c>
      <c r="B235" t="str">
        <f>IF(OR(RIGHT(TimeVR[[#This Row],[Event]],3)="M.R", RIGHT(TimeVR[[#This Row],[Event]],3)="F.R"),"Relay","Ind")</f>
        <v>Ind</v>
      </c>
      <c r="C235">
        <f>TimeVR[[#This Row],[gender]]</f>
        <v>0</v>
      </c>
      <c r="D235">
        <f>TimeVR[[#This Row],[Age]]</f>
        <v>0</v>
      </c>
      <c r="E235">
        <f>TimeVR[[#This Row],[name]]</f>
        <v>0</v>
      </c>
      <c r="F235">
        <f>TimeVR[[#This Row],[Event]]</f>
        <v>0</v>
      </c>
      <c r="G235" t="str">
        <f>IF(OR(StandardResults[[#This Row],[Entry]]="-",TimeVR[[#This Row],[validation]]="Validated"),"Y","N")</f>
        <v>N</v>
      </c>
      <c r="H235">
        <f>IF(OR(LEFT(TimeVR[[#This Row],[Times]],8)="00:00.00", LEFT(TimeVR[[#This Row],[Times]],2)="NT"),"-",TimeVR[[#This Row],[Times]])</f>
        <v>0</v>
      </c>
      <c r="I2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5" t="str">
        <f>IF(ISBLANK(TimeVR[[#This Row],[Best Time(S)]]),"-",TimeVR[[#This Row],[Best Time(S)]])</f>
        <v>-</v>
      </c>
      <c r="K235" t="str">
        <f>IF(StandardResults[[#This Row],[BT(SC)]]&lt;&gt;"-",IF(StandardResults[[#This Row],[BT(SC)]]&lt;=StandardResults[[#This Row],[AAs]],"AA",IF(StandardResults[[#This Row],[BT(SC)]]&lt;=StandardResults[[#This Row],[As]],"A",IF(StandardResults[[#This Row],[BT(SC)]]&lt;=StandardResults[[#This Row],[Bs]],"B","-"))),"")</f>
        <v/>
      </c>
      <c r="L235" t="str">
        <f>IF(ISBLANK(TimeVR[[#This Row],[Best Time(L)]]),"-",TimeVR[[#This Row],[Best Time(L)]])</f>
        <v>-</v>
      </c>
      <c r="M235" t="str">
        <f>IF(StandardResults[[#This Row],[BT(LC)]]&lt;&gt;"-",IF(StandardResults[[#This Row],[BT(LC)]]&lt;=StandardResults[[#This Row],[AA]],"AA",IF(StandardResults[[#This Row],[BT(LC)]]&lt;=StandardResults[[#This Row],[A]],"A",IF(StandardResults[[#This Row],[BT(LC)]]&lt;=StandardResults[[#This Row],[B]],"B","-"))),"")</f>
        <v/>
      </c>
      <c r="N235" s="14"/>
      <c r="O235" t="str">
        <f>IF(StandardResults[[#This Row],[BT(SC)]]&lt;&gt;"-",IF(StandardResults[[#This Row],[BT(SC)]]&lt;=StandardResults[[#This Row],[Ecs]],"EC","-"),"")</f>
        <v/>
      </c>
      <c r="Q235" t="str">
        <f>IF(StandardResults[[#This Row],[Ind/Rel]]="Ind",LEFT(StandardResults[[#This Row],[Gender]],1)&amp;MIN(MAX(StandardResults[[#This Row],[Age]],11),17)&amp;"-"&amp;StandardResults[[#This Row],[Event]],"")</f>
        <v>011-0</v>
      </c>
      <c r="R235" t="e">
        <f>IF(StandardResults[[#This Row],[Ind/Rel]]="Ind",_xlfn.XLOOKUP(StandardResults[[#This Row],[Code]],Std[Code],Std[AA]),"-")</f>
        <v>#N/A</v>
      </c>
      <c r="S235" t="e">
        <f>IF(StandardResults[[#This Row],[Ind/Rel]]="Ind",_xlfn.XLOOKUP(StandardResults[[#This Row],[Code]],Std[Code],Std[A]),"-")</f>
        <v>#N/A</v>
      </c>
      <c r="T235" t="e">
        <f>IF(StandardResults[[#This Row],[Ind/Rel]]="Ind",_xlfn.XLOOKUP(StandardResults[[#This Row],[Code]],Std[Code],Std[B]),"-")</f>
        <v>#N/A</v>
      </c>
      <c r="U235" t="e">
        <f>IF(StandardResults[[#This Row],[Ind/Rel]]="Ind",_xlfn.XLOOKUP(StandardResults[[#This Row],[Code]],Std[Code],Std[AAs]),"-")</f>
        <v>#N/A</v>
      </c>
      <c r="V235" t="e">
        <f>IF(StandardResults[[#This Row],[Ind/Rel]]="Ind",_xlfn.XLOOKUP(StandardResults[[#This Row],[Code]],Std[Code],Std[As]),"-")</f>
        <v>#N/A</v>
      </c>
      <c r="W235" t="e">
        <f>IF(StandardResults[[#This Row],[Ind/Rel]]="Ind",_xlfn.XLOOKUP(StandardResults[[#This Row],[Code]],Std[Code],Std[Bs]),"-")</f>
        <v>#N/A</v>
      </c>
      <c r="X235" t="e">
        <f>IF(StandardResults[[#This Row],[Ind/Rel]]="Ind",_xlfn.XLOOKUP(StandardResults[[#This Row],[Code]],Std[Code],Std[EC]),"-")</f>
        <v>#N/A</v>
      </c>
      <c r="Y235" t="e">
        <f>IF(StandardResults[[#This Row],[Ind/Rel]]="Ind",_xlfn.XLOOKUP(StandardResults[[#This Row],[Code]],Std[Code],Std[Ecs]),"-")</f>
        <v>#N/A</v>
      </c>
      <c r="Z235">
        <f>COUNTIFS(StandardResults[Name],StandardResults[[#This Row],[Name]],StandardResults[Entry
Std],"B")+COUNTIFS(StandardResults[Name],StandardResults[[#This Row],[Name]],StandardResults[Entry
Std],"A")+COUNTIFS(StandardResults[Name],StandardResults[[#This Row],[Name]],StandardResults[Entry
Std],"AA")</f>
        <v>0</v>
      </c>
      <c r="AA235">
        <f>COUNTIFS(StandardResults[Name],StandardResults[[#This Row],[Name]],StandardResults[Entry
Std],"AA")</f>
        <v>0</v>
      </c>
    </row>
    <row r="236" spans="1:27" x14ac:dyDescent="0.25">
      <c r="A236">
        <f>TimeVR[[#This Row],[Club]]</f>
        <v>0</v>
      </c>
      <c r="B236" t="str">
        <f>IF(OR(RIGHT(TimeVR[[#This Row],[Event]],3)="M.R", RIGHT(TimeVR[[#This Row],[Event]],3)="F.R"),"Relay","Ind")</f>
        <v>Ind</v>
      </c>
      <c r="C236">
        <f>TimeVR[[#This Row],[gender]]</f>
        <v>0</v>
      </c>
      <c r="D236">
        <f>TimeVR[[#This Row],[Age]]</f>
        <v>0</v>
      </c>
      <c r="E236">
        <f>TimeVR[[#This Row],[name]]</f>
        <v>0</v>
      </c>
      <c r="F236">
        <f>TimeVR[[#This Row],[Event]]</f>
        <v>0</v>
      </c>
      <c r="G236" t="str">
        <f>IF(OR(StandardResults[[#This Row],[Entry]]="-",TimeVR[[#This Row],[validation]]="Validated"),"Y","N")</f>
        <v>N</v>
      </c>
      <c r="H236">
        <f>IF(OR(LEFT(TimeVR[[#This Row],[Times]],8)="00:00.00", LEFT(TimeVR[[#This Row],[Times]],2)="NT"),"-",TimeVR[[#This Row],[Times]])</f>
        <v>0</v>
      </c>
      <c r="I2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6" t="str">
        <f>IF(ISBLANK(TimeVR[[#This Row],[Best Time(S)]]),"-",TimeVR[[#This Row],[Best Time(S)]])</f>
        <v>-</v>
      </c>
      <c r="K236" t="str">
        <f>IF(StandardResults[[#This Row],[BT(SC)]]&lt;&gt;"-",IF(StandardResults[[#This Row],[BT(SC)]]&lt;=StandardResults[[#This Row],[AAs]],"AA",IF(StandardResults[[#This Row],[BT(SC)]]&lt;=StandardResults[[#This Row],[As]],"A",IF(StandardResults[[#This Row],[BT(SC)]]&lt;=StandardResults[[#This Row],[Bs]],"B","-"))),"")</f>
        <v/>
      </c>
      <c r="L236" t="str">
        <f>IF(ISBLANK(TimeVR[[#This Row],[Best Time(L)]]),"-",TimeVR[[#This Row],[Best Time(L)]])</f>
        <v>-</v>
      </c>
      <c r="M236" t="str">
        <f>IF(StandardResults[[#This Row],[BT(LC)]]&lt;&gt;"-",IF(StandardResults[[#This Row],[BT(LC)]]&lt;=StandardResults[[#This Row],[AA]],"AA",IF(StandardResults[[#This Row],[BT(LC)]]&lt;=StandardResults[[#This Row],[A]],"A",IF(StandardResults[[#This Row],[BT(LC)]]&lt;=StandardResults[[#This Row],[B]],"B","-"))),"")</f>
        <v/>
      </c>
      <c r="N236" s="14"/>
      <c r="O236" t="str">
        <f>IF(StandardResults[[#This Row],[BT(SC)]]&lt;&gt;"-",IF(StandardResults[[#This Row],[BT(SC)]]&lt;=StandardResults[[#This Row],[Ecs]],"EC","-"),"")</f>
        <v/>
      </c>
      <c r="Q236" t="str">
        <f>IF(StandardResults[[#This Row],[Ind/Rel]]="Ind",LEFT(StandardResults[[#This Row],[Gender]],1)&amp;MIN(MAX(StandardResults[[#This Row],[Age]],11),17)&amp;"-"&amp;StandardResults[[#This Row],[Event]],"")</f>
        <v>011-0</v>
      </c>
      <c r="R236" t="e">
        <f>IF(StandardResults[[#This Row],[Ind/Rel]]="Ind",_xlfn.XLOOKUP(StandardResults[[#This Row],[Code]],Std[Code],Std[AA]),"-")</f>
        <v>#N/A</v>
      </c>
      <c r="S236" t="e">
        <f>IF(StandardResults[[#This Row],[Ind/Rel]]="Ind",_xlfn.XLOOKUP(StandardResults[[#This Row],[Code]],Std[Code],Std[A]),"-")</f>
        <v>#N/A</v>
      </c>
      <c r="T236" t="e">
        <f>IF(StandardResults[[#This Row],[Ind/Rel]]="Ind",_xlfn.XLOOKUP(StandardResults[[#This Row],[Code]],Std[Code],Std[B]),"-")</f>
        <v>#N/A</v>
      </c>
      <c r="U236" t="e">
        <f>IF(StandardResults[[#This Row],[Ind/Rel]]="Ind",_xlfn.XLOOKUP(StandardResults[[#This Row],[Code]],Std[Code],Std[AAs]),"-")</f>
        <v>#N/A</v>
      </c>
      <c r="V236" t="e">
        <f>IF(StandardResults[[#This Row],[Ind/Rel]]="Ind",_xlfn.XLOOKUP(StandardResults[[#This Row],[Code]],Std[Code],Std[As]),"-")</f>
        <v>#N/A</v>
      </c>
      <c r="W236" t="e">
        <f>IF(StandardResults[[#This Row],[Ind/Rel]]="Ind",_xlfn.XLOOKUP(StandardResults[[#This Row],[Code]],Std[Code],Std[Bs]),"-")</f>
        <v>#N/A</v>
      </c>
      <c r="X236" t="e">
        <f>IF(StandardResults[[#This Row],[Ind/Rel]]="Ind",_xlfn.XLOOKUP(StandardResults[[#This Row],[Code]],Std[Code],Std[EC]),"-")</f>
        <v>#N/A</v>
      </c>
      <c r="Y236" t="e">
        <f>IF(StandardResults[[#This Row],[Ind/Rel]]="Ind",_xlfn.XLOOKUP(StandardResults[[#This Row],[Code]],Std[Code],Std[Ecs]),"-")</f>
        <v>#N/A</v>
      </c>
      <c r="Z236">
        <f>COUNTIFS(StandardResults[Name],StandardResults[[#This Row],[Name]],StandardResults[Entry
Std],"B")+COUNTIFS(StandardResults[Name],StandardResults[[#This Row],[Name]],StandardResults[Entry
Std],"A")+COUNTIFS(StandardResults[Name],StandardResults[[#This Row],[Name]],StandardResults[Entry
Std],"AA")</f>
        <v>0</v>
      </c>
      <c r="AA236">
        <f>COUNTIFS(StandardResults[Name],StandardResults[[#This Row],[Name]],StandardResults[Entry
Std],"AA")</f>
        <v>0</v>
      </c>
    </row>
    <row r="237" spans="1:27" x14ac:dyDescent="0.25">
      <c r="A237">
        <f>TimeVR[[#This Row],[Club]]</f>
        <v>0</v>
      </c>
      <c r="B237" t="str">
        <f>IF(OR(RIGHT(TimeVR[[#This Row],[Event]],3)="M.R", RIGHT(TimeVR[[#This Row],[Event]],3)="F.R"),"Relay","Ind")</f>
        <v>Ind</v>
      </c>
      <c r="C237">
        <f>TimeVR[[#This Row],[gender]]</f>
        <v>0</v>
      </c>
      <c r="D237">
        <f>TimeVR[[#This Row],[Age]]</f>
        <v>0</v>
      </c>
      <c r="E237">
        <f>TimeVR[[#This Row],[name]]</f>
        <v>0</v>
      </c>
      <c r="F237">
        <f>TimeVR[[#This Row],[Event]]</f>
        <v>0</v>
      </c>
      <c r="G237" t="str">
        <f>IF(OR(StandardResults[[#This Row],[Entry]]="-",TimeVR[[#This Row],[validation]]="Validated"),"Y","N")</f>
        <v>N</v>
      </c>
      <c r="H237">
        <f>IF(OR(LEFT(TimeVR[[#This Row],[Times]],8)="00:00.00", LEFT(TimeVR[[#This Row],[Times]],2)="NT"),"-",TimeVR[[#This Row],[Times]])</f>
        <v>0</v>
      </c>
      <c r="I2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7" t="str">
        <f>IF(ISBLANK(TimeVR[[#This Row],[Best Time(S)]]),"-",TimeVR[[#This Row],[Best Time(S)]])</f>
        <v>-</v>
      </c>
      <c r="K237" t="str">
        <f>IF(StandardResults[[#This Row],[BT(SC)]]&lt;&gt;"-",IF(StandardResults[[#This Row],[BT(SC)]]&lt;=StandardResults[[#This Row],[AAs]],"AA",IF(StandardResults[[#This Row],[BT(SC)]]&lt;=StandardResults[[#This Row],[As]],"A",IF(StandardResults[[#This Row],[BT(SC)]]&lt;=StandardResults[[#This Row],[Bs]],"B","-"))),"")</f>
        <v/>
      </c>
      <c r="L237" t="str">
        <f>IF(ISBLANK(TimeVR[[#This Row],[Best Time(L)]]),"-",TimeVR[[#This Row],[Best Time(L)]])</f>
        <v>-</v>
      </c>
      <c r="M237" t="str">
        <f>IF(StandardResults[[#This Row],[BT(LC)]]&lt;&gt;"-",IF(StandardResults[[#This Row],[BT(LC)]]&lt;=StandardResults[[#This Row],[AA]],"AA",IF(StandardResults[[#This Row],[BT(LC)]]&lt;=StandardResults[[#This Row],[A]],"A",IF(StandardResults[[#This Row],[BT(LC)]]&lt;=StandardResults[[#This Row],[B]],"B","-"))),"")</f>
        <v/>
      </c>
      <c r="N237" s="14"/>
      <c r="O237" t="str">
        <f>IF(StandardResults[[#This Row],[BT(SC)]]&lt;&gt;"-",IF(StandardResults[[#This Row],[BT(SC)]]&lt;=StandardResults[[#This Row],[Ecs]],"EC","-"),"")</f>
        <v/>
      </c>
      <c r="Q237" t="str">
        <f>IF(StandardResults[[#This Row],[Ind/Rel]]="Ind",LEFT(StandardResults[[#This Row],[Gender]],1)&amp;MIN(MAX(StandardResults[[#This Row],[Age]],11),17)&amp;"-"&amp;StandardResults[[#This Row],[Event]],"")</f>
        <v>011-0</v>
      </c>
      <c r="R237" t="e">
        <f>IF(StandardResults[[#This Row],[Ind/Rel]]="Ind",_xlfn.XLOOKUP(StandardResults[[#This Row],[Code]],Std[Code],Std[AA]),"-")</f>
        <v>#N/A</v>
      </c>
      <c r="S237" t="e">
        <f>IF(StandardResults[[#This Row],[Ind/Rel]]="Ind",_xlfn.XLOOKUP(StandardResults[[#This Row],[Code]],Std[Code],Std[A]),"-")</f>
        <v>#N/A</v>
      </c>
      <c r="T237" t="e">
        <f>IF(StandardResults[[#This Row],[Ind/Rel]]="Ind",_xlfn.XLOOKUP(StandardResults[[#This Row],[Code]],Std[Code],Std[B]),"-")</f>
        <v>#N/A</v>
      </c>
      <c r="U237" t="e">
        <f>IF(StandardResults[[#This Row],[Ind/Rel]]="Ind",_xlfn.XLOOKUP(StandardResults[[#This Row],[Code]],Std[Code],Std[AAs]),"-")</f>
        <v>#N/A</v>
      </c>
      <c r="V237" t="e">
        <f>IF(StandardResults[[#This Row],[Ind/Rel]]="Ind",_xlfn.XLOOKUP(StandardResults[[#This Row],[Code]],Std[Code],Std[As]),"-")</f>
        <v>#N/A</v>
      </c>
      <c r="W237" t="e">
        <f>IF(StandardResults[[#This Row],[Ind/Rel]]="Ind",_xlfn.XLOOKUP(StandardResults[[#This Row],[Code]],Std[Code],Std[Bs]),"-")</f>
        <v>#N/A</v>
      </c>
      <c r="X237" t="e">
        <f>IF(StandardResults[[#This Row],[Ind/Rel]]="Ind",_xlfn.XLOOKUP(StandardResults[[#This Row],[Code]],Std[Code],Std[EC]),"-")</f>
        <v>#N/A</v>
      </c>
      <c r="Y237" t="e">
        <f>IF(StandardResults[[#This Row],[Ind/Rel]]="Ind",_xlfn.XLOOKUP(StandardResults[[#This Row],[Code]],Std[Code],Std[Ecs]),"-")</f>
        <v>#N/A</v>
      </c>
      <c r="Z237">
        <f>COUNTIFS(StandardResults[Name],StandardResults[[#This Row],[Name]],StandardResults[Entry
Std],"B")+COUNTIFS(StandardResults[Name],StandardResults[[#This Row],[Name]],StandardResults[Entry
Std],"A")+COUNTIFS(StandardResults[Name],StandardResults[[#This Row],[Name]],StandardResults[Entry
Std],"AA")</f>
        <v>0</v>
      </c>
      <c r="AA237">
        <f>COUNTIFS(StandardResults[Name],StandardResults[[#This Row],[Name]],StandardResults[Entry
Std],"AA")</f>
        <v>0</v>
      </c>
    </row>
    <row r="238" spans="1:27" x14ac:dyDescent="0.25">
      <c r="A238">
        <f>TimeVR[[#This Row],[Club]]</f>
        <v>0</v>
      </c>
      <c r="B238" t="str">
        <f>IF(OR(RIGHT(TimeVR[[#This Row],[Event]],3)="M.R", RIGHT(TimeVR[[#This Row],[Event]],3)="F.R"),"Relay","Ind")</f>
        <v>Ind</v>
      </c>
      <c r="C238">
        <f>TimeVR[[#This Row],[gender]]</f>
        <v>0</v>
      </c>
      <c r="D238">
        <f>TimeVR[[#This Row],[Age]]</f>
        <v>0</v>
      </c>
      <c r="E238">
        <f>TimeVR[[#This Row],[name]]</f>
        <v>0</v>
      </c>
      <c r="F238">
        <f>TimeVR[[#This Row],[Event]]</f>
        <v>0</v>
      </c>
      <c r="G238" t="str">
        <f>IF(OR(StandardResults[[#This Row],[Entry]]="-",TimeVR[[#This Row],[validation]]="Validated"),"Y","N")</f>
        <v>N</v>
      </c>
      <c r="H238">
        <f>IF(OR(LEFT(TimeVR[[#This Row],[Times]],8)="00:00.00", LEFT(TimeVR[[#This Row],[Times]],2)="NT"),"-",TimeVR[[#This Row],[Times]])</f>
        <v>0</v>
      </c>
      <c r="I2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8" t="str">
        <f>IF(ISBLANK(TimeVR[[#This Row],[Best Time(S)]]),"-",TimeVR[[#This Row],[Best Time(S)]])</f>
        <v>-</v>
      </c>
      <c r="K238" t="str">
        <f>IF(StandardResults[[#This Row],[BT(SC)]]&lt;&gt;"-",IF(StandardResults[[#This Row],[BT(SC)]]&lt;=StandardResults[[#This Row],[AAs]],"AA",IF(StandardResults[[#This Row],[BT(SC)]]&lt;=StandardResults[[#This Row],[As]],"A",IF(StandardResults[[#This Row],[BT(SC)]]&lt;=StandardResults[[#This Row],[Bs]],"B","-"))),"")</f>
        <v/>
      </c>
      <c r="L238" t="str">
        <f>IF(ISBLANK(TimeVR[[#This Row],[Best Time(L)]]),"-",TimeVR[[#This Row],[Best Time(L)]])</f>
        <v>-</v>
      </c>
      <c r="M238" t="str">
        <f>IF(StandardResults[[#This Row],[BT(LC)]]&lt;&gt;"-",IF(StandardResults[[#This Row],[BT(LC)]]&lt;=StandardResults[[#This Row],[AA]],"AA",IF(StandardResults[[#This Row],[BT(LC)]]&lt;=StandardResults[[#This Row],[A]],"A",IF(StandardResults[[#This Row],[BT(LC)]]&lt;=StandardResults[[#This Row],[B]],"B","-"))),"")</f>
        <v/>
      </c>
      <c r="N238" s="14"/>
      <c r="O238" t="str">
        <f>IF(StandardResults[[#This Row],[BT(SC)]]&lt;&gt;"-",IF(StandardResults[[#This Row],[BT(SC)]]&lt;=StandardResults[[#This Row],[Ecs]],"EC","-"),"")</f>
        <v/>
      </c>
      <c r="Q238" t="str">
        <f>IF(StandardResults[[#This Row],[Ind/Rel]]="Ind",LEFT(StandardResults[[#This Row],[Gender]],1)&amp;MIN(MAX(StandardResults[[#This Row],[Age]],11),17)&amp;"-"&amp;StandardResults[[#This Row],[Event]],"")</f>
        <v>011-0</v>
      </c>
      <c r="R238" t="e">
        <f>IF(StandardResults[[#This Row],[Ind/Rel]]="Ind",_xlfn.XLOOKUP(StandardResults[[#This Row],[Code]],Std[Code],Std[AA]),"-")</f>
        <v>#N/A</v>
      </c>
      <c r="S238" t="e">
        <f>IF(StandardResults[[#This Row],[Ind/Rel]]="Ind",_xlfn.XLOOKUP(StandardResults[[#This Row],[Code]],Std[Code],Std[A]),"-")</f>
        <v>#N/A</v>
      </c>
      <c r="T238" t="e">
        <f>IF(StandardResults[[#This Row],[Ind/Rel]]="Ind",_xlfn.XLOOKUP(StandardResults[[#This Row],[Code]],Std[Code],Std[B]),"-")</f>
        <v>#N/A</v>
      </c>
      <c r="U238" t="e">
        <f>IF(StandardResults[[#This Row],[Ind/Rel]]="Ind",_xlfn.XLOOKUP(StandardResults[[#This Row],[Code]],Std[Code],Std[AAs]),"-")</f>
        <v>#N/A</v>
      </c>
      <c r="V238" t="e">
        <f>IF(StandardResults[[#This Row],[Ind/Rel]]="Ind",_xlfn.XLOOKUP(StandardResults[[#This Row],[Code]],Std[Code],Std[As]),"-")</f>
        <v>#N/A</v>
      </c>
      <c r="W238" t="e">
        <f>IF(StandardResults[[#This Row],[Ind/Rel]]="Ind",_xlfn.XLOOKUP(StandardResults[[#This Row],[Code]],Std[Code],Std[Bs]),"-")</f>
        <v>#N/A</v>
      </c>
      <c r="X238" t="e">
        <f>IF(StandardResults[[#This Row],[Ind/Rel]]="Ind",_xlfn.XLOOKUP(StandardResults[[#This Row],[Code]],Std[Code],Std[EC]),"-")</f>
        <v>#N/A</v>
      </c>
      <c r="Y238" t="e">
        <f>IF(StandardResults[[#This Row],[Ind/Rel]]="Ind",_xlfn.XLOOKUP(StandardResults[[#This Row],[Code]],Std[Code],Std[Ecs]),"-")</f>
        <v>#N/A</v>
      </c>
      <c r="Z238">
        <f>COUNTIFS(StandardResults[Name],StandardResults[[#This Row],[Name]],StandardResults[Entry
Std],"B")+COUNTIFS(StandardResults[Name],StandardResults[[#This Row],[Name]],StandardResults[Entry
Std],"A")+COUNTIFS(StandardResults[Name],StandardResults[[#This Row],[Name]],StandardResults[Entry
Std],"AA")</f>
        <v>0</v>
      </c>
      <c r="AA238">
        <f>COUNTIFS(StandardResults[Name],StandardResults[[#This Row],[Name]],StandardResults[Entry
Std],"AA")</f>
        <v>0</v>
      </c>
    </row>
    <row r="239" spans="1:27" x14ac:dyDescent="0.25">
      <c r="A239">
        <f>TimeVR[[#This Row],[Club]]</f>
        <v>0</v>
      </c>
      <c r="B239" t="str">
        <f>IF(OR(RIGHT(TimeVR[[#This Row],[Event]],3)="M.R", RIGHT(TimeVR[[#This Row],[Event]],3)="F.R"),"Relay","Ind")</f>
        <v>Ind</v>
      </c>
      <c r="C239">
        <f>TimeVR[[#This Row],[gender]]</f>
        <v>0</v>
      </c>
      <c r="D239">
        <f>TimeVR[[#This Row],[Age]]</f>
        <v>0</v>
      </c>
      <c r="E239">
        <f>TimeVR[[#This Row],[name]]</f>
        <v>0</v>
      </c>
      <c r="F239">
        <f>TimeVR[[#This Row],[Event]]</f>
        <v>0</v>
      </c>
      <c r="G239" t="str">
        <f>IF(OR(StandardResults[[#This Row],[Entry]]="-",TimeVR[[#This Row],[validation]]="Validated"),"Y","N")</f>
        <v>N</v>
      </c>
      <c r="H239">
        <f>IF(OR(LEFT(TimeVR[[#This Row],[Times]],8)="00:00.00", LEFT(TimeVR[[#This Row],[Times]],2)="NT"),"-",TimeVR[[#This Row],[Times]])</f>
        <v>0</v>
      </c>
      <c r="I2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39" t="str">
        <f>IF(ISBLANK(TimeVR[[#This Row],[Best Time(S)]]),"-",TimeVR[[#This Row],[Best Time(S)]])</f>
        <v>-</v>
      </c>
      <c r="K239" t="str">
        <f>IF(StandardResults[[#This Row],[BT(SC)]]&lt;&gt;"-",IF(StandardResults[[#This Row],[BT(SC)]]&lt;=StandardResults[[#This Row],[AAs]],"AA",IF(StandardResults[[#This Row],[BT(SC)]]&lt;=StandardResults[[#This Row],[As]],"A",IF(StandardResults[[#This Row],[BT(SC)]]&lt;=StandardResults[[#This Row],[Bs]],"B","-"))),"")</f>
        <v/>
      </c>
      <c r="L239" t="str">
        <f>IF(ISBLANK(TimeVR[[#This Row],[Best Time(L)]]),"-",TimeVR[[#This Row],[Best Time(L)]])</f>
        <v>-</v>
      </c>
      <c r="M239" t="str">
        <f>IF(StandardResults[[#This Row],[BT(LC)]]&lt;&gt;"-",IF(StandardResults[[#This Row],[BT(LC)]]&lt;=StandardResults[[#This Row],[AA]],"AA",IF(StandardResults[[#This Row],[BT(LC)]]&lt;=StandardResults[[#This Row],[A]],"A",IF(StandardResults[[#This Row],[BT(LC)]]&lt;=StandardResults[[#This Row],[B]],"B","-"))),"")</f>
        <v/>
      </c>
      <c r="N239" s="14"/>
      <c r="O239" t="str">
        <f>IF(StandardResults[[#This Row],[BT(SC)]]&lt;&gt;"-",IF(StandardResults[[#This Row],[BT(SC)]]&lt;=StandardResults[[#This Row],[Ecs]],"EC","-"),"")</f>
        <v/>
      </c>
      <c r="Q239" t="str">
        <f>IF(StandardResults[[#This Row],[Ind/Rel]]="Ind",LEFT(StandardResults[[#This Row],[Gender]],1)&amp;MIN(MAX(StandardResults[[#This Row],[Age]],11),17)&amp;"-"&amp;StandardResults[[#This Row],[Event]],"")</f>
        <v>011-0</v>
      </c>
      <c r="R239" t="e">
        <f>IF(StandardResults[[#This Row],[Ind/Rel]]="Ind",_xlfn.XLOOKUP(StandardResults[[#This Row],[Code]],Std[Code],Std[AA]),"-")</f>
        <v>#N/A</v>
      </c>
      <c r="S239" t="e">
        <f>IF(StandardResults[[#This Row],[Ind/Rel]]="Ind",_xlfn.XLOOKUP(StandardResults[[#This Row],[Code]],Std[Code],Std[A]),"-")</f>
        <v>#N/A</v>
      </c>
      <c r="T239" t="e">
        <f>IF(StandardResults[[#This Row],[Ind/Rel]]="Ind",_xlfn.XLOOKUP(StandardResults[[#This Row],[Code]],Std[Code],Std[B]),"-")</f>
        <v>#N/A</v>
      </c>
      <c r="U239" t="e">
        <f>IF(StandardResults[[#This Row],[Ind/Rel]]="Ind",_xlfn.XLOOKUP(StandardResults[[#This Row],[Code]],Std[Code],Std[AAs]),"-")</f>
        <v>#N/A</v>
      </c>
      <c r="V239" t="e">
        <f>IF(StandardResults[[#This Row],[Ind/Rel]]="Ind",_xlfn.XLOOKUP(StandardResults[[#This Row],[Code]],Std[Code],Std[As]),"-")</f>
        <v>#N/A</v>
      </c>
      <c r="W239" t="e">
        <f>IF(StandardResults[[#This Row],[Ind/Rel]]="Ind",_xlfn.XLOOKUP(StandardResults[[#This Row],[Code]],Std[Code],Std[Bs]),"-")</f>
        <v>#N/A</v>
      </c>
      <c r="X239" t="e">
        <f>IF(StandardResults[[#This Row],[Ind/Rel]]="Ind",_xlfn.XLOOKUP(StandardResults[[#This Row],[Code]],Std[Code],Std[EC]),"-")</f>
        <v>#N/A</v>
      </c>
      <c r="Y239" t="e">
        <f>IF(StandardResults[[#This Row],[Ind/Rel]]="Ind",_xlfn.XLOOKUP(StandardResults[[#This Row],[Code]],Std[Code],Std[Ecs]),"-")</f>
        <v>#N/A</v>
      </c>
      <c r="Z239">
        <f>COUNTIFS(StandardResults[Name],StandardResults[[#This Row],[Name]],StandardResults[Entry
Std],"B")+COUNTIFS(StandardResults[Name],StandardResults[[#This Row],[Name]],StandardResults[Entry
Std],"A")+COUNTIFS(StandardResults[Name],StandardResults[[#This Row],[Name]],StandardResults[Entry
Std],"AA")</f>
        <v>0</v>
      </c>
      <c r="AA239">
        <f>COUNTIFS(StandardResults[Name],StandardResults[[#This Row],[Name]],StandardResults[Entry
Std],"AA")</f>
        <v>0</v>
      </c>
    </row>
    <row r="240" spans="1:27" x14ac:dyDescent="0.25">
      <c r="A240">
        <f>TimeVR[[#This Row],[Club]]</f>
        <v>0</v>
      </c>
      <c r="B240" t="str">
        <f>IF(OR(RIGHT(TimeVR[[#This Row],[Event]],3)="M.R", RIGHT(TimeVR[[#This Row],[Event]],3)="F.R"),"Relay","Ind")</f>
        <v>Ind</v>
      </c>
      <c r="C240">
        <f>TimeVR[[#This Row],[gender]]</f>
        <v>0</v>
      </c>
      <c r="D240">
        <f>TimeVR[[#This Row],[Age]]</f>
        <v>0</v>
      </c>
      <c r="E240">
        <f>TimeVR[[#This Row],[name]]</f>
        <v>0</v>
      </c>
      <c r="F240">
        <f>TimeVR[[#This Row],[Event]]</f>
        <v>0</v>
      </c>
      <c r="G240" t="str">
        <f>IF(OR(StandardResults[[#This Row],[Entry]]="-",TimeVR[[#This Row],[validation]]="Validated"),"Y","N")</f>
        <v>N</v>
      </c>
      <c r="H240">
        <f>IF(OR(LEFT(TimeVR[[#This Row],[Times]],8)="00:00.00", LEFT(TimeVR[[#This Row],[Times]],2)="NT"),"-",TimeVR[[#This Row],[Times]])</f>
        <v>0</v>
      </c>
      <c r="I2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0" t="str">
        <f>IF(ISBLANK(TimeVR[[#This Row],[Best Time(S)]]),"-",TimeVR[[#This Row],[Best Time(S)]])</f>
        <v>-</v>
      </c>
      <c r="K240" t="str">
        <f>IF(StandardResults[[#This Row],[BT(SC)]]&lt;&gt;"-",IF(StandardResults[[#This Row],[BT(SC)]]&lt;=StandardResults[[#This Row],[AAs]],"AA",IF(StandardResults[[#This Row],[BT(SC)]]&lt;=StandardResults[[#This Row],[As]],"A",IF(StandardResults[[#This Row],[BT(SC)]]&lt;=StandardResults[[#This Row],[Bs]],"B","-"))),"")</f>
        <v/>
      </c>
      <c r="L240" t="str">
        <f>IF(ISBLANK(TimeVR[[#This Row],[Best Time(L)]]),"-",TimeVR[[#This Row],[Best Time(L)]])</f>
        <v>-</v>
      </c>
      <c r="M240" t="str">
        <f>IF(StandardResults[[#This Row],[BT(LC)]]&lt;&gt;"-",IF(StandardResults[[#This Row],[BT(LC)]]&lt;=StandardResults[[#This Row],[AA]],"AA",IF(StandardResults[[#This Row],[BT(LC)]]&lt;=StandardResults[[#This Row],[A]],"A",IF(StandardResults[[#This Row],[BT(LC)]]&lt;=StandardResults[[#This Row],[B]],"B","-"))),"")</f>
        <v/>
      </c>
      <c r="N240" s="14"/>
      <c r="O240" t="str">
        <f>IF(StandardResults[[#This Row],[BT(SC)]]&lt;&gt;"-",IF(StandardResults[[#This Row],[BT(SC)]]&lt;=StandardResults[[#This Row],[Ecs]],"EC","-"),"")</f>
        <v/>
      </c>
      <c r="Q240" t="str">
        <f>IF(StandardResults[[#This Row],[Ind/Rel]]="Ind",LEFT(StandardResults[[#This Row],[Gender]],1)&amp;MIN(MAX(StandardResults[[#This Row],[Age]],11),17)&amp;"-"&amp;StandardResults[[#This Row],[Event]],"")</f>
        <v>011-0</v>
      </c>
      <c r="R240" t="e">
        <f>IF(StandardResults[[#This Row],[Ind/Rel]]="Ind",_xlfn.XLOOKUP(StandardResults[[#This Row],[Code]],Std[Code],Std[AA]),"-")</f>
        <v>#N/A</v>
      </c>
      <c r="S240" t="e">
        <f>IF(StandardResults[[#This Row],[Ind/Rel]]="Ind",_xlfn.XLOOKUP(StandardResults[[#This Row],[Code]],Std[Code],Std[A]),"-")</f>
        <v>#N/A</v>
      </c>
      <c r="T240" t="e">
        <f>IF(StandardResults[[#This Row],[Ind/Rel]]="Ind",_xlfn.XLOOKUP(StandardResults[[#This Row],[Code]],Std[Code],Std[B]),"-")</f>
        <v>#N/A</v>
      </c>
      <c r="U240" t="e">
        <f>IF(StandardResults[[#This Row],[Ind/Rel]]="Ind",_xlfn.XLOOKUP(StandardResults[[#This Row],[Code]],Std[Code],Std[AAs]),"-")</f>
        <v>#N/A</v>
      </c>
      <c r="V240" t="e">
        <f>IF(StandardResults[[#This Row],[Ind/Rel]]="Ind",_xlfn.XLOOKUP(StandardResults[[#This Row],[Code]],Std[Code],Std[As]),"-")</f>
        <v>#N/A</v>
      </c>
      <c r="W240" t="e">
        <f>IF(StandardResults[[#This Row],[Ind/Rel]]="Ind",_xlfn.XLOOKUP(StandardResults[[#This Row],[Code]],Std[Code],Std[Bs]),"-")</f>
        <v>#N/A</v>
      </c>
      <c r="X240" t="e">
        <f>IF(StandardResults[[#This Row],[Ind/Rel]]="Ind",_xlfn.XLOOKUP(StandardResults[[#This Row],[Code]],Std[Code],Std[EC]),"-")</f>
        <v>#N/A</v>
      </c>
      <c r="Y240" t="e">
        <f>IF(StandardResults[[#This Row],[Ind/Rel]]="Ind",_xlfn.XLOOKUP(StandardResults[[#This Row],[Code]],Std[Code],Std[Ecs]),"-")</f>
        <v>#N/A</v>
      </c>
      <c r="Z240">
        <f>COUNTIFS(StandardResults[Name],StandardResults[[#This Row],[Name]],StandardResults[Entry
Std],"B")+COUNTIFS(StandardResults[Name],StandardResults[[#This Row],[Name]],StandardResults[Entry
Std],"A")+COUNTIFS(StandardResults[Name],StandardResults[[#This Row],[Name]],StandardResults[Entry
Std],"AA")</f>
        <v>0</v>
      </c>
      <c r="AA240">
        <f>COUNTIFS(StandardResults[Name],StandardResults[[#This Row],[Name]],StandardResults[Entry
Std],"AA")</f>
        <v>0</v>
      </c>
    </row>
    <row r="241" spans="1:27" x14ac:dyDescent="0.25">
      <c r="A241">
        <f>TimeVR[[#This Row],[Club]]</f>
        <v>0</v>
      </c>
      <c r="B241" t="str">
        <f>IF(OR(RIGHT(TimeVR[[#This Row],[Event]],3)="M.R", RIGHT(TimeVR[[#This Row],[Event]],3)="F.R"),"Relay","Ind")</f>
        <v>Ind</v>
      </c>
      <c r="C241">
        <f>TimeVR[[#This Row],[gender]]</f>
        <v>0</v>
      </c>
      <c r="D241">
        <f>TimeVR[[#This Row],[Age]]</f>
        <v>0</v>
      </c>
      <c r="E241">
        <f>TimeVR[[#This Row],[name]]</f>
        <v>0</v>
      </c>
      <c r="F241">
        <f>TimeVR[[#This Row],[Event]]</f>
        <v>0</v>
      </c>
      <c r="G241" t="str">
        <f>IF(OR(StandardResults[[#This Row],[Entry]]="-",TimeVR[[#This Row],[validation]]="Validated"),"Y","N")</f>
        <v>N</v>
      </c>
      <c r="H241">
        <f>IF(OR(LEFT(TimeVR[[#This Row],[Times]],8)="00:00.00", LEFT(TimeVR[[#This Row],[Times]],2)="NT"),"-",TimeVR[[#This Row],[Times]])</f>
        <v>0</v>
      </c>
      <c r="I2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1" t="str">
        <f>IF(ISBLANK(TimeVR[[#This Row],[Best Time(S)]]),"-",TimeVR[[#This Row],[Best Time(S)]])</f>
        <v>-</v>
      </c>
      <c r="K241" t="str">
        <f>IF(StandardResults[[#This Row],[BT(SC)]]&lt;&gt;"-",IF(StandardResults[[#This Row],[BT(SC)]]&lt;=StandardResults[[#This Row],[AAs]],"AA",IF(StandardResults[[#This Row],[BT(SC)]]&lt;=StandardResults[[#This Row],[As]],"A",IF(StandardResults[[#This Row],[BT(SC)]]&lt;=StandardResults[[#This Row],[Bs]],"B","-"))),"")</f>
        <v/>
      </c>
      <c r="L241" t="str">
        <f>IF(ISBLANK(TimeVR[[#This Row],[Best Time(L)]]),"-",TimeVR[[#This Row],[Best Time(L)]])</f>
        <v>-</v>
      </c>
      <c r="M241" t="str">
        <f>IF(StandardResults[[#This Row],[BT(LC)]]&lt;&gt;"-",IF(StandardResults[[#This Row],[BT(LC)]]&lt;=StandardResults[[#This Row],[AA]],"AA",IF(StandardResults[[#This Row],[BT(LC)]]&lt;=StandardResults[[#This Row],[A]],"A",IF(StandardResults[[#This Row],[BT(LC)]]&lt;=StandardResults[[#This Row],[B]],"B","-"))),"")</f>
        <v/>
      </c>
      <c r="N241" s="14"/>
      <c r="O241" t="str">
        <f>IF(StandardResults[[#This Row],[BT(SC)]]&lt;&gt;"-",IF(StandardResults[[#This Row],[BT(SC)]]&lt;=StandardResults[[#This Row],[Ecs]],"EC","-"),"")</f>
        <v/>
      </c>
      <c r="Q241" t="str">
        <f>IF(StandardResults[[#This Row],[Ind/Rel]]="Ind",LEFT(StandardResults[[#This Row],[Gender]],1)&amp;MIN(MAX(StandardResults[[#This Row],[Age]],11),17)&amp;"-"&amp;StandardResults[[#This Row],[Event]],"")</f>
        <v>011-0</v>
      </c>
      <c r="R241" t="e">
        <f>IF(StandardResults[[#This Row],[Ind/Rel]]="Ind",_xlfn.XLOOKUP(StandardResults[[#This Row],[Code]],Std[Code],Std[AA]),"-")</f>
        <v>#N/A</v>
      </c>
      <c r="S241" t="e">
        <f>IF(StandardResults[[#This Row],[Ind/Rel]]="Ind",_xlfn.XLOOKUP(StandardResults[[#This Row],[Code]],Std[Code],Std[A]),"-")</f>
        <v>#N/A</v>
      </c>
      <c r="T241" t="e">
        <f>IF(StandardResults[[#This Row],[Ind/Rel]]="Ind",_xlfn.XLOOKUP(StandardResults[[#This Row],[Code]],Std[Code],Std[B]),"-")</f>
        <v>#N/A</v>
      </c>
      <c r="U241" t="e">
        <f>IF(StandardResults[[#This Row],[Ind/Rel]]="Ind",_xlfn.XLOOKUP(StandardResults[[#This Row],[Code]],Std[Code],Std[AAs]),"-")</f>
        <v>#N/A</v>
      </c>
      <c r="V241" t="e">
        <f>IF(StandardResults[[#This Row],[Ind/Rel]]="Ind",_xlfn.XLOOKUP(StandardResults[[#This Row],[Code]],Std[Code],Std[As]),"-")</f>
        <v>#N/A</v>
      </c>
      <c r="W241" t="e">
        <f>IF(StandardResults[[#This Row],[Ind/Rel]]="Ind",_xlfn.XLOOKUP(StandardResults[[#This Row],[Code]],Std[Code],Std[Bs]),"-")</f>
        <v>#N/A</v>
      </c>
      <c r="X241" t="e">
        <f>IF(StandardResults[[#This Row],[Ind/Rel]]="Ind",_xlfn.XLOOKUP(StandardResults[[#This Row],[Code]],Std[Code],Std[EC]),"-")</f>
        <v>#N/A</v>
      </c>
      <c r="Y241" t="e">
        <f>IF(StandardResults[[#This Row],[Ind/Rel]]="Ind",_xlfn.XLOOKUP(StandardResults[[#This Row],[Code]],Std[Code],Std[Ecs]),"-")</f>
        <v>#N/A</v>
      </c>
      <c r="Z241">
        <f>COUNTIFS(StandardResults[Name],StandardResults[[#This Row],[Name]],StandardResults[Entry
Std],"B")+COUNTIFS(StandardResults[Name],StandardResults[[#This Row],[Name]],StandardResults[Entry
Std],"A")+COUNTIFS(StandardResults[Name],StandardResults[[#This Row],[Name]],StandardResults[Entry
Std],"AA")</f>
        <v>0</v>
      </c>
      <c r="AA241">
        <f>COUNTIFS(StandardResults[Name],StandardResults[[#This Row],[Name]],StandardResults[Entry
Std],"AA")</f>
        <v>0</v>
      </c>
    </row>
    <row r="242" spans="1:27" x14ac:dyDescent="0.25">
      <c r="A242">
        <f>TimeVR[[#This Row],[Club]]</f>
        <v>0</v>
      </c>
      <c r="B242" t="str">
        <f>IF(OR(RIGHT(TimeVR[[#This Row],[Event]],3)="M.R", RIGHT(TimeVR[[#This Row],[Event]],3)="F.R"),"Relay","Ind")</f>
        <v>Ind</v>
      </c>
      <c r="C242">
        <f>TimeVR[[#This Row],[gender]]</f>
        <v>0</v>
      </c>
      <c r="D242">
        <f>TimeVR[[#This Row],[Age]]</f>
        <v>0</v>
      </c>
      <c r="E242">
        <f>TimeVR[[#This Row],[name]]</f>
        <v>0</v>
      </c>
      <c r="F242">
        <f>TimeVR[[#This Row],[Event]]</f>
        <v>0</v>
      </c>
      <c r="G242" t="str">
        <f>IF(OR(StandardResults[[#This Row],[Entry]]="-",TimeVR[[#This Row],[validation]]="Validated"),"Y","N")</f>
        <v>N</v>
      </c>
      <c r="H242">
        <f>IF(OR(LEFT(TimeVR[[#This Row],[Times]],8)="00:00.00", LEFT(TimeVR[[#This Row],[Times]],2)="NT"),"-",TimeVR[[#This Row],[Times]])</f>
        <v>0</v>
      </c>
      <c r="I2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2" t="str">
        <f>IF(ISBLANK(TimeVR[[#This Row],[Best Time(S)]]),"-",TimeVR[[#This Row],[Best Time(S)]])</f>
        <v>-</v>
      </c>
      <c r="K242" t="str">
        <f>IF(StandardResults[[#This Row],[BT(SC)]]&lt;&gt;"-",IF(StandardResults[[#This Row],[BT(SC)]]&lt;=StandardResults[[#This Row],[AAs]],"AA",IF(StandardResults[[#This Row],[BT(SC)]]&lt;=StandardResults[[#This Row],[As]],"A",IF(StandardResults[[#This Row],[BT(SC)]]&lt;=StandardResults[[#This Row],[Bs]],"B","-"))),"")</f>
        <v/>
      </c>
      <c r="L242" t="str">
        <f>IF(ISBLANK(TimeVR[[#This Row],[Best Time(L)]]),"-",TimeVR[[#This Row],[Best Time(L)]])</f>
        <v>-</v>
      </c>
      <c r="M242" t="str">
        <f>IF(StandardResults[[#This Row],[BT(LC)]]&lt;&gt;"-",IF(StandardResults[[#This Row],[BT(LC)]]&lt;=StandardResults[[#This Row],[AA]],"AA",IF(StandardResults[[#This Row],[BT(LC)]]&lt;=StandardResults[[#This Row],[A]],"A",IF(StandardResults[[#This Row],[BT(LC)]]&lt;=StandardResults[[#This Row],[B]],"B","-"))),"")</f>
        <v/>
      </c>
      <c r="N242" s="14"/>
      <c r="O242" t="str">
        <f>IF(StandardResults[[#This Row],[BT(SC)]]&lt;&gt;"-",IF(StandardResults[[#This Row],[BT(SC)]]&lt;=StandardResults[[#This Row],[Ecs]],"EC","-"),"")</f>
        <v/>
      </c>
      <c r="Q242" t="str">
        <f>IF(StandardResults[[#This Row],[Ind/Rel]]="Ind",LEFT(StandardResults[[#This Row],[Gender]],1)&amp;MIN(MAX(StandardResults[[#This Row],[Age]],11),17)&amp;"-"&amp;StandardResults[[#This Row],[Event]],"")</f>
        <v>011-0</v>
      </c>
      <c r="R242" t="e">
        <f>IF(StandardResults[[#This Row],[Ind/Rel]]="Ind",_xlfn.XLOOKUP(StandardResults[[#This Row],[Code]],Std[Code],Std[AA]),"-")</f>
        <v>#N/A</v>
      </c>
      <c r="S242" t="e">
        <f>IF(StandardResults[[#This Row],[Ind/Rel]]="Ind",_xlfn.XLOOKUP(StandardResults[[#This Row],[Code]],Std[Code],Std[A]),"-")</f>
        <v>#N/A</v>
      </c>
      <c r="T242" t="e">
        <f>IF(StandardResults[[#This Row],[Ind/Rel]]="Ind",_xlfn.XLOOKUP(StandardResults[[#This Row],[Code]],Std[Code],Std[B]),"-")</f>
        <v>#N/A</v>
      </c>
      <c r="U242" t="e">
        <f>IF(StandardResults[[#This Row],[Ind/Rel]]="Ind",_xlfn.XLOOKUP(StandardResults[[#This Row],[Code]],Std[Code],Std[AAs]),"-")</f>
        <v>#N/A</v>
      </c>
      <c r="V242" t="e">
        <f>IF(StandardResults[[#This Row],[Ind/Rel]]="Ind",_xlfn.XLOOKUP(StandardResults[[#This Row],[Code]],Std[Code],Std[As]),"-")</f>
        <v>#N/A</v>
      </c>
      <c r="W242" t="e">
        <f>IF(StandardResults[[#This Row],[Ind/Rel]]="Ind",_xlfn.XLOOKUP(StandardResults[[#This Row],[Code]],Std[Code],Std[Bs]),"-")</f>
        <v>#N/A</v>
      </c>
      <c r="X242" t="e">
        <f>IF(StandardResults[[#This Row],[Ind/Rel]]="Ind",_xlfn.XLOOKUP(StandardResults[[#This Row],[Code]],Std[Code],Std[EC]),"-")</f>
        <v>#N/A</v>
      </c>
      <c r="Y242" t="e">
        <f>IF(StandardResults[[#This Row],[Ind/Rel]]="Ind",_xlfn.XLOOKUP(StandardResults[[#This Row],[Code]],Std[Code],Std[Ecs]),"-")</f>
        <v>#N/A</v>
      </c>
      <c r="Z242">
        <f>COUNTIFS(StandardResults[Name],StandardResults[[#This Row],[Name]],StandardResults[Entry
Std],"B")+COUNTIFS(StandardResults[Name],StandardResults[[#This Row],[Name]],StandardResults[Entry
Std],"A")+COUNTIFS(StandardResults[Name],StandardResults[[#This Row],[Name]],StandardResults[Entry
Std],"AA")</f>
        <v>0</v>
      </c>
      <c r="AA242">
        <f>COUNTIFS(StandardResults[Name],StandardResults[[#This Row],[Name]],StandardResults[Entry
Std],"AA")</f>
        <v>0</v>
      </c>
    </row>
    <row r="243" spans="1:27" x14ac:dyDescent="0.25">
      <c r="A243">
        <f>TimeVR[[#This Row],[Club]]</f>
        <v>0</v>
      </c>
      <c r="B243" t="str">
        <f>IF(OR(RIGHT(TimeVR[[#This Row],[Event]],3)="M.R", RIGHT(TimeVR[[#This Row],[Event]],3)="F.R"),"Relay","Ind")</f>
        <v>Ind</v>
      </c>
      <c r="C243">
        <f>TimeVR[[#This Row],[gender]]</f>
        <v>0</v>
      </c>
      <c r="D243">
        <f>TimeVR[[#This Row],[Age]]</f>
        <v>0</v>
      </c>
      <c r="E243">
        <f>TimeVR[[#This Row],[name]]</f>
        <v>0</v>
      </c>
      <c r="F243">
        <f>TimeVR[[#This Row],[Event]]</f>
        <v>0</v>
      </c>
      <c r="G243" t="str">
        <f>IF(OR(StandardResults[[#This Row],[Entry]]="-",TimeVR[[#This Row],[validation]]="Validated"),"Y","N")</f>
        <v>N</v>
      </c>
      <c r="H243">
        <f>IF(OR(LEFT(TimeVR[[#This Row],[Times]],8)="00:00.00", LEFT(TimeVR[[#This Row],[Times]],2)="NT"),"-",TimeVR[[#This Row],[Times]])</f>
        <v>0</v>
      </c>
      <c r="I2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3" t="str">
        <f>IF(ISBLANK(TimeVR[[#This Row],[Best Time(S)]]),"-",TimeVR[[#This Row],[Best Time(S)]])</f>
        <v>-</v>
      </c>
      <c r="K243" t="str">
        <f>IF(StandardResults[[#This Row],[BT(SC)]]&lt;&gt;"-",IF(StandardResults[[#This Row],[BT(SC)]]&lt;=StandardResults[[#This Row],[AAs]],"AA",IF(StandardResults[[#This Row],[BT(SC)]]&lt;=StandardResults[[#This Row],[As]],"A",IF(StandardResults[[#This Row],[BT(SC)]]&lt;=StandardResults[[#This Row],[Bs]],"B","-"))),"")</f>
        <v/>
      </c>
      <c r="L243" t="str">
        <f>IF(ISBLANK(TimeVR[[#This Row],[Best Time(L)]]),"-",TimeVR[[#This Row],[Best Time(L)]])</f>
        <v>-</v>
      </c>
      <c r="M243" t="str">
        <f>IF(StandardResults[[#This Row],[BT(LC)]]&lt;&gt;"-",IF(StandardResults[[#This Row],[BT(LC)]]&lt;=StandardResults[[#This Row],[AA]],"AA",IF(StandardResults[[#This Row],[BT(LC)]]&lt;=StandardResults[[#This Row],[A]],"A",IF(StandardResults[[#This Row],[BT(LC)]]&lt;=StandardResults[[#This Row],[B]],"B","-"))),"")</f>
        <v/>
      </c>
      <c r="N243" s="14"/>
      <c r="O243" t="str">
        <f>IF(StandardResults[[#This Row],[BT(SC)]]&lt;&gt;"-",IF(StandardResults[[#This Row],[BT(SC)]]&lt;=StandardResults[[#This Row],[Ecs]],"EC","-"),"")</f>
        <v/>
      </c>
      <c r="Q243" t="str">
        <f>IF(StandardResults[[#This Row],[Ind/Rel]]="Ind",LEFT(StandardResults[[#This Row],[Gender]],1)&amp;MIN(MAX(StandardResults[[#This Row],[Age]],11),17)&amp;"-"&amp;StandardResults[[#This Row],[Event]],"")</f>
        <v>011-0</v>
      </c>
      <c r="R243" t="e">
        <f>IF(StandardResults[[#This Row],[Ind/Rel]]="Ind",_xlfn.XLOOKUP(StandardResults[[#This Row],[Code]],Std[Code],Std[AA]),"-")</f>
        <v>#N/A</v>
      </c>
      <c r="S243" t="e">
        <f>IF(StandardResults[[#This Row],[Ind/Rel]]="Ind",_xlfn.XLOOKUP(StandardResults[[#This Row],[Code]],Std[Code],Std[A]),"-")</f>
        <v>#N/A</v>
      </c>
      <c r="T243" t="e">
        <f>IF(StandardResults[[#This Row],[Ind/Rel]]="Ind",_xlfn.XLOOKUP(StandardResults[[#This Row],[Code]],Std[Code],Std[B]),"-")</f>
        <v>#N/A</v>
      </c>
      <c r="U243" t="e">
        <f>IF(StandardResults[[#This Row],[Ind/Rel]]="Ind",_xlfn.XLOOKUP(StandardResults[[#This Row],[Code]],Std[Code],Std[AAs]),"-")</f>
        <v>#N/A</v>
      </c>
      <c r="V243" t="e">
        <f>IF(StandardResults[[#This Row],[Ind/Rel]]="Ind",_xlfn.XLOOKUP(StandardResults[[#This Row],[Code]],Std[Code],Std[As]),"-")</f>
        <v>#N/A</v>
      </c>
      <c r="W243" t="e">
        <f>IF(StandardResults[[#This Row],[Ind/Rel]]="Ind",_xlfn.XLOOKUP(StandardResults[[#This Row],[Code]],Std[Code],Std[Bs]),"-")</f>
        <v>#N/A</v>
      </c>
      <c r="X243" t="e">
        <f>IF(StandardResults[[#This Row],[Ind/Rel]]="Ind",_xlfn.XLOOKUP(StandardResults[[#This Row],[Code]],Std[Code],Std[EC]),"-")</f>
        <v>#N/A</v>
      </c>
      <c r="Y243" t="e">
        <f>IF(StandardResults[[#This Row],[Ind/Rel]]="Ind",_xlfn.XLOOKUP(StandardResults[[#This Row],[Code]],Std[Code],Std[Ecs]),"-")</f>
        <v>#N/A</v>
      </c>
      <c r="Z243">
        <f>COUNTIFS(StandardResults[Name],StandardResults[[#This Row],[Name]],StandardResults[Entry
Std],"B")+COUNTIFS(StandardResults[Name],StandardResults[[#This Row],[Name]],StandardResults[Entry
Std],"A")+COUNTIFS(StandardResults[Name],StandardResults[[#This Row],[Name]],StandardResults[Entry
Std],"AA")</f>
        <v>0</v>
      </c>
      <c r="AA243">
        <f>COUNTIFS(StandardResults[Name],StandardResults[[#This Row],[Name]],StandardResults[Entry
Std],"AA")</f>
        <v>0</v>
      </c>
    </row>
    <row r="244" spans="1:27" x14ac:dyDescent="0.25">
      <c r="A244">
        <f>TimeVR[[#This Row],[Club]]</f>
        <v>0</v>
      </c>
      <c r="B244" t="str">
        <f>IF(OR(RIGHT(TimeVR[[#This Row],[Event]],3)="M.R", RIGHT(TimeVR[[#This Row],[Event]],3)="F.R"),"Relay","Ind")</f>
        <v>Ind</v>
      </c>
      <c r="C244">
        <f>TimeVR[[#This Row],[gender]]</f>
        <v>0</v>
      </c>
      <c r="D244">
        <f>TimeVR[[#This Row],[Age]]</f>
        <v>0</v>
      </c>
      <c r="E244">
        <f>TimeVR[[#This Row],[name]]</f>
        <v>0</v>
      </c>
      <c r="F244">
        <f>TimeVR[[#This Row],[Event]]</f>
        <v>0</v>
      </c>
      <c r="G244" t="str">
        <f>IF(OR(StandardResults[[#This Row],[Entry]]="-",TimeVR[[#This Row],[validation]]="Validated"),"Y","N")</f>
        <v>N</v>
      </c>
      <c r="H244">
        <f>IF(OR(LEFT(TimeVR[[#This Row],[Times]],8)="00:00.00", LEFT(TimeVR[[#This Row],[Times]],2)="NT"),"-",TimeVR[[#This Row],[Times]])</f>
        <v>0</v>
      </c>
      <c r="I2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4" t="str">
        <f>IF(ISBLANK(TimeVR[[#This Row],[Best Time(S)]]),"-",TimeVR[[#This Row],[Best Time(S)]])</f>
        <v>-</v>
      </c>
      <c r="K244" t="str">
        <f>IF(StandardResults[[#This Row],[BT(SC)]]&lt;&gt;"-",IF(StandardResults[[#This Row],[BT(SC)]]&lt;=StandardResults[[#This Row],[AAs]],"AA",IF(StandardResults[[#This Row],[BT(SC)]]&lt;=StandardResults[[#This Row],[As]],"A",IF(StandardResults[[#This Row],[BT(SC)]]&lt;=StandardResults[[#This Row],[Bs]],"B","-"))),"")</f>
        <v/>
      </c>
      <c r="L244" t="str">
        <f>IF(ISBLANK(TimeVR[[#This Row],[Best Time(L)]]),"-",TimeVR[[#This Row],[Best Time(L)]])</f>
        <v>-</v>
      </c>
      <c r="M244" t="str">
        <f>IF(StandardResults[[#This Row],[BT(LC)]]&lt;&gt;"-",IF(StandardResults[[#This Row],[BT(LC)]]&lt;=StandardResults[[#This Row],[AA]],"AA",IF(StandardResults[[#This Row],[BT(LC)]]&lt;=StandardResults[[#This Row],[A]],"A",IF(StandardResults[[#This Row],[BT(LC)]]&lt;=StandardResults[[#This Row],[B]],"B","-"))),"")</f>
        <v/>
      </c>
      <c r="N244" s="14"/>
      <c r="O244" t="str">
        <f>IF(StandardResults[[#This Row],[BT(SC)]]&lt;&gt;"-",IF(StandardResults[[#This Row],[BT(SC)]]&lt;=StandardResults[[#This Row],[Ecs]],"EC","-"),"")</f>
        <v/>
      </c>
      <c r="Q244" t="str">
        <f>IF(StandardResults[[#This Row],[Ind/Rel]]="Ind",LEFT(StandardResults[[#This Row],[Gender]],1)&amp;MIN(MAX(StandardResults[[#This Row],[Age]],11),17)&amp;"-"&amp;StandardResults[[#This Row],[Event]],"")</f>
        <v>011-0</v>
      </c>
      <c r="R244" t="e">
        <f>IF(StandardResults[[#This Row],[Ind/Rel]]="Ind",_xlfn.XLOOKUP(StandardResults[[#This Row],[Code]],Std[Code],Std[AA]),"-")</f>
        <v>#N/A</v>
      </c>
      <c r="S244" t="e">
        <f>IF(StandardResults[[#This Row],[Ind/Rel]]="Ind",_xlfn.XLOOKUP(StandardResults[[#This Row],[Code]],Std[Code],Std[A]),"-")</f>
        <v>#N/A</v>
      </c>
      <c r="T244" t="e">
        <f>IF(StandardResults[[#This Row],[Ind/Rel]]="Ind",_xlfn.XLOOKUP(StandardResults[[#This Row],[Code]],Std[Code],Std[B]),"-")</f>
        <v>#N/A</v>
      </c>
      <c r="U244" t="e">
        <f>IF(StandardResults[[#This Row],[Ind/Rel]]="Ind",_xlfn.XLOOKUP(StandardResults[[#This Row],[Code]],Std[Code],Std[AAs]),"-")</f>
        <v>#N/A</v>
      </c>
      <c r="V244" t="e">
        <f>IF(StandardResults[[#This Row],[Ind/Rel]]="Ind",_xlfn.XLOOKUP(StandardResults[[#This Row],[Code]],Std[Code],Std[As]),"-")</f>
        <v>#N/A</v>
      </c>
      <c r="W244" t="e">
        <f>IF(StandardResults[[#This Row],[Ind/Rel]]="Ind",_xlfn.XLOOKUP(StandardResults[[#This Row],[Code]],Std[Code],Std[Bs]),"-")</f>
        <v>#N/A</v>
      </c>
      <c r="X244" t="e">
        <f>IF(StandardResults[[#This Row],[Ind/Rel]]="Ind",_xlfn.XLOOKUP(StandardResults[[#This Row],[Code]],Std[Code],Std[EC]),"-")</f>
        <v>#N/A</v>
      </c>
      <c r="Y244" t="e">
        <f>IF(StandardResults[[#This Row],[Ind/Rel]]="Ind",_xlfn.XLOOKUP(StandardResults[[#This Row],[Code]],Std[Code],Std[Ecs]),"-")</f>
        <v>#N/A</v>
      </c>
      <c r="Z244">
        <f>COUNTIFS(StandardResults[Name],StandardResults[[#This Row],[Name]],StandardResults[Entry
Std],"B")+COUNTIFS(StandardResults[Name],StandardResults[[#This Row],[Name]],StandardResults[Entry
Std],"A")+COUNTIFS(StandardResults[Name],StandardResults[[#This Row],[Name]],StandardResults[Entry
Std],"AA")</f>
        <v>0</v>
      </c>
      <c r="AA244">
        <f>COUNTIFS(StandardResults[Name],StandardResults[[#This Row],[Name]],StandardResults[Entry
Std],"AA")</f>
        <v>0</v>
      </c>
    </row>
    <row r="245" spans="1:27" x14ac:dyDescent="0.25">
      <c r="A245">
        <f>TimeVR[[#This Row],[Club]]</f>
        <v>0</v>
      </c>
      <c r="B245" t="str">
        <f>IF(OR(RIGHT(TimeVR[[#This Row],[Event]],3)="M.R", RIGHT(TimeVR[[#This Row],[Event]],3)="F.R"),"Relay","Ind")</f>
        <v>Ind</v>
      </c>
      <c r="C245">
        <f>TimeVR[[#This Row],[gender]]</f>
        <v>0</v>
      </c>
      <c r="D245">
        <f>TimeVR[[#This Row],[Age]]</f>
        <v>0</v>
      </c>
      <c r="E245">
        <f>TimeVR[[#This Row],[name]]</f>
        <v>0</v>
      </c>
      <c r="F245">
        <f>TimeVR[[#This Row],[Event]]</f>
        <v>0</v>
      </c>
      <c r="G245" t="str">
        <f>IF(OR(StandardResults[[#This Row],[Entry]]="-",TimeVR[[#This Row],[validation]]="Validated"),"Y","N")</f>
        <v>N</v>
      </c>
      <c r="H245">
        <f>IF(OR(LEFT(TimeVR[[#This Row],[Times]],8)="00:00.00", LEFT(TimeVR[[#This Row],[Times]],2)="NT"),"-",TimeVR[[#This Row],[Times]])</f>
        <v>0</v>
      </c>
      <c r="I2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5" t="str">
        <f>IF(ISBLANK(TimeVR[[#This Row],[Best Time(S)]]),"-",TimeVR[[#This Row],[Best Time(S)]])</f>
        <v>-</v>
      </c>
      <c r="K245" t="str">
        <f>IF(StandardResults[[#This Row],[BT(SC)]]&lt;&gt;"-",IF(StandardResults[[#This Row],[BT(SC)]]&lt;=StandardResults[[#This Row],[AAs]],"AA",IF(StandardResults[[#This Row],[BT(SC)]]&lt;=StandardResults[[#This Row],[As]],"A",IF(StandardResults[[#This Row],[BT(SC)]]&lt;=StandardResults[[#This Row],[Bs]],"B","-"))),"")</f>
        <v/>
      </c>
      <c r="L245" t="str">
        <f>IF(ISBLANK(TimeVR[[#This Row],[Best Time(L)]]),"-",TimeVR[[#This Row],[Best Time(L)]])</f>
        <v>-</v>
      </c>
      <c r="M245" t="str">
        <f>IF(StandardResults[[#This Row],[BT(LC)]]&lt;&gt;"-",IF(StandardResults[[#This Row],[BT(LC)]]&lt;=StandardResults[[#This Row],[AA]],"AA",IF(StandardResults[[#This Row],[BT(LC)]]&lt;=StandardResults[[#This Row],[A]],"A",IF(StandardResults[[#This Row],[BT(LC)]]&lt;=StandardResults[[#This Row],[B]],"B","-"))),"")</f>
        <v/>
      </c>
      <c r="N245" s="14"/>
      <c r="O245" t="str">
        <f>IF(StandardResults[[#This Row],[BT(SC)]]&lt;&gt;"-",IF(StandardResults[[#This Row],[BT(SC)]]&lt;=StandardResults[[#This Row],[Ecs]],"EC","-"),"")</f>
        <v/>
      </c>
      <c r="Q245" t="str">
        <f>IF(StandardResults[[#This Row],[Ind/Rel]]="Ind",LEFT(StandardResults[[#This Row],[Gender]],1)&amp;MIN(MAX(StandardResults[[#This Row],[Age]],11),17)&amp;"-"&amp;StandardResults[[#This Row],[Event]],"")</f>
        <v>011-0</v>
      </c>
      <c r="R245" t="e">
        <f>IF(StandardResults[[#This Row],[Ind/Rel]]="Ind",_xlfn.XLOOKUP(StandardResults[[#This Row],[Code]],Std[Code],Std[AA]),"-")</f>
        <v>#N/A</v>
      </c>
      <c r="S245" t="e">
        <f>IF(StandardResults[[#This Row],[Ind/Rel]]="Ind",_xlfn.XLOOKUP(StandardResults[[#This Row],[Code]],Std[Code],Std[A]),"-")</f>
        <v>#N/A</v>
      </c>
      <c r="T245" t="e">
        <f>IF(StandardResults[[#This Row],[Ind/Rel]]="Ind",_xlfn.XLOOKUP(StandardResults[[#This Row],[Code]],Std[Code],Std[B]),"-")</f>
        <v>#N/A</v>
      </c>
      <c r="U245" t="e">
        <f>IF(StandardResults[[#This Row],[Ind/Rel]]="Ind",_xlfn.XLOOKUP(StandardResults[[#This Row],[Code]],Std[Code],Std[AAs]),"-")</f>
        <v>#N/A</v>
      </c>
      <c r="V245" t="e">
        <f>IF(StandardResults[[#This Row],[Ind/Rel]]="Ind",_xlfn.XLOOKUP(StandardResults[[#This Row],[Code]],Std[Code],Std[As]),"-")</f>
        <v>#N/A</v>
      </c>
      <c r="W245" t="e">
        <f>IF(StandardResults[[#This Row],[Ind/Rel]]="Ind",_xlfn.XLOOKUP(StandardResults[[#This Row],[Code]],Std[Code],Std[Bs]),"-")</f>
        <v>#N/A</v>
      </c>
      <c r="X245" t="e">
        <f>IF(StandardResults[[#This Row],[Ind/Rel]]="Ind",_xlfn.XLOOKUP(StandardResults[[#This Row],[Code]],Std[Code],Std[EC]),"-")</f>
        <v>#N/A</v>
      </c>
      <c r="Y245" t="e">
        <f>IF(StandardResults[[#This Row],[Ind/Rel]]="Ind",_xlfn.XLOOKUP(StandardResults[[#This Row],[Code]],Std[Code],Std[Ecs]),"-")</f>
        <v>#N/A</v>
      </c>
      <c r="Z245">
        <f>COUNTIFS(StandardResults[Name],StandardResults[[#This Row],[Name]],StandardResults[Entry
Std],"B")+COUNTIFS(StandardResults[Name],StandardResults[[#This Row],[Name]],StandardResults[Entry
Std],"A")+COUNTIFS(StandardResults[Name],StandardResults[[#This Row],[Name]],StandardResults[Entry
Std],"AA")</f>
        <v>0</v>
      </c>
      <c r="AA245">
        <f>COUNTIFS(StandardResults[Name],StandardResults[[#This Row],[Name]],StandardResults[Entry
Std],"AA")</f>
        <v>0</v>
      </c>
    </row>
    <row r="246" spans="1:27" x14ac:dyDescent="0.25">
      <c r="A246">
        <f>TimeVR[[#This Row],[Club]]</f>
        <v>0</v>
      </c>
      <c r="B246" t="str">
        <f>IF(OR(RIGHT(TimeVR[[#This Row],[Event]],3)="M.R", RIGHT(TimeVR[[#This Row],[Event]],3)="F.R"),"Relay","Ind")</f>
        <v>Ind</v>
      </c>
      <c r="C246">
        <f>TimeVR[[#This Row],[gender]]</f>
        <v>0</v>
      </c>
      <c r="D246">
        <f>TimeVR[[#This Row],[Age]]</f>
        <v>0</v>
      </c>
      <c r="E246">
        <f>TimeVR[[#This Row],[name]]</f>
        <v>0</v>
      </c>
      <c r="F246">
        <f>TimeVR[[#This Row],[Event]]</f>
        <v>0</v>
      </c>
      <c r="G246" t="str">
        <f>IF(OR(StandardResults[[#This Row],[Entry]]="-",TimeVR[[#This Row],[validation]]="Validated"),"Y","N")</f>
        <v>N</v>
      </c>
      <c r="H246">
        <f>IF(OR(LEFT(TimeVR[[#This Row],[Times]],8)="00:00.00", LEFT(TimeVR[[#This Row],[Times]],2)="NT"),"-",TimeVR[[#This Row],[Times]])</f>
        <v>0</v>
      </c>
      <c r="I2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6" t="str">
        <f>IF(ISBLANK(TimeVR[[#This Row],[Best Time(S)]]),"-",TimeVR[[#This Row],[Best Time(S)]])</f>
        <v>-</v>
      </c>
      <c r="K246" t="str">
        <f>IF(StandardResults[[#This Row],[BT(SC)]]&lt;&gt;"-",IF(StandardResults[[#This Row],[BT(SC)]]&lt;=StandardResults[[#This Row],[AAs]],"AA",IF(StandardResults[[#This Row],[BT(SC)]]&lt;=StandardResults[[#This Row],[As]],"A",IF(StandardResults[[#This Row],[BT(SC)]]&lt;=StandardResults[[#This Row],[Bs]],"B","-"))),"")</f>
        <v/>
      </c>
      <c r="L246" t="str">
        <f>IF(ISBLANK(TimeVR[[#This Row],[Best Time(L)]]),"-",TimeVR[[#This Row],[Best Time(L)]])</f>
        <v>-</v>
      </c>
      <c r="M246" t="str">
        <f>IF(StandardResults[[#This Row],[BT(LC)]]&lt;&gt;"-",IF(StandardResults[[#This Row],[BT(LC)]]&lt;=StandardResults[[#This Row],[AA]],"AA",IF(StandardResults[[#This Row],[BT(LC)]]&lt;=StandardResults[[#This Row],[A]],"A",IF(StandardResults[[#This Row],[BT(LC)]]&lt;=StandardResults[[#This Row],[B]],"B","-"))),"")</f>
        <v/>
      </c>
      <c r="N246" s="14"/>
      <c r="O246" t="str">
        <f>IF(StandardResults[[#This Row],[BT(SC)]]&lt;&gt;"-",IF(StandardResults[[#This Row],[BT(SC)]]&lt;=StandardResults[[#This Row],[Ecs]],"EC","-"),"")</f>
        <v/>
      </c>
      <c r="Q246" t="str">
        <f>IF(StandardResults[[#This Row],[Ind/Rel]]="Ind",LEFT(StandardResults[[#This Row],[Gender]],1)&amp;MIN(MAX(StandardResults[[#This Row],[Age]],11),17)&amp;"-"&amp;StandardResults[[#This Row],[Event]],"")</f>
        <v>011-0</v>
      </c>
      <c r="R246" t="e">
        <f>IF(StandardResults[[#This Row],[Ind/Rel]]="Ind",_xlfn.XLOOKUP(StandardResults[[#This Row],[Code]],Std[Code],Std[AA]),"-")</f>
        <v>#N/A</v>
      </c>
      <c r="S246" t="e">
        <f>IF(StandardResults[[#This Row],[Ind/Rel]]="Ind",_xlfn.XLOOKUP(StandardResults[[#This Row],[Code]],Std[Code],Std[A]),"-")</f>
        <v>#N/A</v>
      </c>
      <c r="T246" t="e">
        <f>IF(StandardResults[[#This Row],[Ind/Rel]]="Ind",_xlfn.XLOOKUP(StandardResults[[#This Row],[Code]],Std[Code],Std[B]),"-")</f>
        <v>#N/A</v>
      </c>
      <c r="U246" t="e">
        <f>IF(StandardResults[[#This Row],[Ind/Rel]]="Ind",_xlfn.XLOOKUP(StandardResults[[#This Row],[Code]],Std[Code],Std[AAs]),"-")</f>
        <v>#N/A</v>
      </c>
      <c r="V246" t="e">
        <f>IF(StandardResults[[#This Row],[Ind/Rel]]="Ind",_xlfn.XLOOKUP(StandardResults[[#This Row],[Code]],Std[Code],Std[As]),"-")</f>
        <v>#N/A</v>
      </c>
      <c r="W246" t="e">
        <f>IF(StandardResults[[#This Row],[Ind/Rel]]="Ind",_xlfn.XLOOKUP(StandardResults[[#This Row],[Code]],Std[Code],Std[Bs]),"-")</f>
        <v>#N/A</v>
      </c>
      <c r="X246" t="e">
        <f>IF(StandardResults[[#This Row],[Ind/Rel]]="Ind",_xlfn.XLOOKUP(StandardResults[[#This Row],[Code]],Std[Code],Std[EC]),"-")</f>
        <v>#N/A</v>
      </c>
      <c r="Y246" t="e">
        <f>IF(StandardResults[[#This Row],[Ind/Rel]]="Ind",_xlfn.XLOOKUP(StandardResults[[#This Row],[Code]],Std[Code],Std[Ecs]),"-")</f>
        <v>#N/A</v>
      </c>
      <c r="Z246">
        <f>COUNTIFS(StandardResults[Name],StandardResults[[#This Row],[Name]],StandardResults[Entry
Std],"B")+COUNTIFS(StandardResults[Name],StandardResults[[#This Row],[Name]],StandardResults[Entry
Std],"A")+COUNTIFS(StandardResults[Name],StandardResults[[#This Row],[Name]],StandardResults[Entry
Std],"AA")</f>
        <v>0</v>
      </c>
      <c r="AA246">
        <f>COUNTIFS(StandardResults[Name],StandardResults[[#This Row],[Name]],StandardResults[Entry
Std],"AA")</f>
        <v>0</v>
      </c>
    </row>
    <row r="247" spans="1:27" x14ac:dyDescent="0.25">
      <c r="A247">
        <f>TimeVR[[#This Row],[Club]]</f>
        <v>0</v>
      </c>
      <c r="B247" t="str">
        <f>IF(OR(RIGHT(TimeVR[[#This Row],[Event]],3)="M.R", RIGHT(TimeVR[[#This Row],[Event]],3)="F.R"),"Relay","Ind")</f>
        <v>Ind</v>
      </c>
      <c r="C247">
        <f>TimeVR[[#This Row],[gender]]</f>
        <v>0</v>
      </c>
      <c r="D247">
        <f>TimeVR[[#This Row],[Age]]</f>
        <v>0</v>
      </c>
      <c r="E247">
        <f>TimeVR[[#This Row],[name]]</f>
        <v>0</v>
      </c>
      <c r="F247">
        <f>TimeVR[[#This Row],[Event]]</f>
        <v>0</v>
      </c>
      <c r="G247" t="str">
        <f>IF(OR(StandardResults[[#This Row],[Entry]]="-",TimeVR[[#This Row],[validation]]="Validated"),"Y","N")</f>
        <v>N</v>
      </c>
      <c r="H247">
        <f>IF(OR(LEFT(TimeVR[[#This Row],[Times]],8)="00:00.00", LEFT(TimeVR[[#This Row],[Times]],2)="NT"),"-",TimeVR[[#This Row],[Times]])</f>
        <v>0</v>
      </c>
      <c r="I2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7" t="str">
        <f>IF(ISBLANK(TimeVR[[#This Row],[Best Time(S)]]),"-",TimeVR[[#This Row],[Best Time(S)]])</f>
        <v>-</v>
      </c>
      <c r="K247" t="str">
        <f>IF(StandardResults[[#This Row],[BT(SC)]]&lt;&gt;"-",IF(StandardResults[[#This Row],[BT(SC)]]&lt;=StandardResults[[#This Row],[AAs]],"AA",IF(StandardResults[[#This Row],[BT(SC)]]&lt;=StandardResults[[#This Row],[As]],"A",IF(StandardResults[[#This Row],[BT(SC)]]&lt;=StandardResults[[#This Row],[Bs]],"B","-"))),"")</f>
        <v/>
      </c>
      <c r="L247" t="str">
        <f>IF(ISBLANK(TimeVR[[#This Row],[Best Time(L)]]),"-",TimeVR[[#This Row],[Best Time(L)]])</f>
        <v>-</v>
      </c>
      <c r="M247" t="str">
        <f>IF(StandardResults[[#This Row],[BT(LC)]]&lt;&gt;"-",IF(StandardResults[[#This Row],[BT(LC)]]&lt;=StandardResults[[#This Row],[AA]],"AA",IF(StandardResults[[#This Row],[BT(LC)]]&lt;=StandardResults[[#This Row],[A]],"A",IF(StandardResults[[#This Row],[BT(LC)]]&lt;=StandardResults[[#This Row],[B]],"B","-"))),"")</f>
        <v/>
      </c>
      <c r="N247" s="14"/>
      <c r="O247" t="str">
        <f>IF(StandardResults[[#This Row],[BT(SC)]]&lt;&gt;"-",IF(StandardResults[[#This Row],[BT(SC)]]&lt;=StandardResults[[#This Row],[Ecs]],"EC","-"),"")</f>
        <v/>
      </c>
      <c r="Q247" t="str">
        <f>IF(StandardResults[[#This Row],[Ind/Rel]]="Ind",LEFT(StandardResults[[#This Row],[Gender]],1)&amp;MIN(MAX(StandardResults[[#This Row],[Age]],11),17)&amp;"-"&amp;StandardResults[[#This Row],[Event]],"")</f>
        <v>011-0</v>
      </c>
      <c r="R247" t="e">
        <f>IF(StandardResults[[#This Row],[Ind/Rel]]="Ind",_xlfn.XLOOKUP(StandardResults[[#This Row],[Code]],Std[Code],Std[AA]),"-")</f>
        <v>#N/A</v>
      </c>
      <c r="S247" t="e">
        <f>IF(StandardResults[[#This Row],[Ind/Rel]]="Ind",_xlfn.XLOOKUP(StandardResults[[#This Row],[Code]],Std[Code],Std[A]),"-")</f>
        <v>#N/A</v>
      </c>
      <c r="T247" t="e">
        <f>IF(StandardResults[[#This Row],[Ind/Rel]]="Ind",_xlfn.XLOOKUP(StandardResults[[#This Row],[Code]],Std[Code],Std[B]),"-")</f>
        <v>#N/A</v>
      </c>
      <c r="U247" t="e">
        <f>IF(StandardResults[[#This Row],[Ind/Rel]]="Ind",_xlfn.XLOOKUP(StandardResults[[#This Row],[Code]],Std[Code],Std[AAs]),"-")</f>
        <v>#N/A</v>
      </c>
      <c r="V247" t="e">
        <f>IF(StandardResults[[#This Row],[Ind/Rel]]="Ind",_xlfn.XLOOKUP(StandardResults[[#This Row],[Code]],Std[Code],Std[As]),"-")</f>
        <v>#N/A</v>
      </c>
      <c r="W247" t="e">
        <f>IF(StandardResults[[#This Row],[Ind/Rel]]="Ind",_xlfn.XLOOKUP(StandardResults[[#This Row],[Code]],Std[Code],Std[Bs]),"-")</f>
        <v>#N/A</v>
      </c>
      <c r="X247" t="e">
        <f>IF(StandardResults[[#This Row],[Ind/Rel]]="Ind",_xlfn.XLOOKUP(StandardResults[[#This Row],[Code]],Std[Code],Std[EC]),"-")</f>
        <v>#N/A</v>
      </c>
      <c r="Y247" t="e">
        <f>IF(StandardResults[[#This Row],[Ind/Rel]]="Ind",_xlfn.XLOOKUP(StandardResults[[#This Row],[Code]],Std[Code],Std[Ecs]),"-")</f>
        <v>#N/A</v>
      </c>
      <c r="Z247">
        <f>COUNTIFS(StandardResults[Name],StandardResults[[#This Row],[Name]],StandardResults[Entry
Std],"B")+COUNTIFS(StandardResults[Name],StandardResults[[#This Row],[Name]],StandardResults[Entry
Std],"A")+COUNTIFS(StandardResults[Name],StandardResults[[#This Row],[Name]],StandardResults[Entry
Std],"AA")</f>
        <v>0</v>
      </c>
      <c r="AA247">
        <f>COUNTIFS(StandardResults[Name],StandardResults[[#This Row],[Name]],StandardResults[Entry
Std],"AA")</f>
        <v>0</v>
      </c>
    </row>
    <row r="248" spans="1:27" x14ac:dyDescent="0.25">
      <c r="A248">
        <f>TimeVR[[#This Row],[Club]]</f>
        <v>0</v>
      </c>
      <c r="B248" t="str">
        <f>IF(OR(RIGHT(TimeVR[[#This Row],[Event]],3)="M.R", RIGHT(TimeVR[[#This Row],[Event]],3)="F.R"),"Relay","Ind")</f>
        <v>Ind</v>
      </c>
      <c r="C248">
        <f>TimeVR[[#This Row],[gender]]</f>
        <v>0</v>
      </c>
      <c r="D248">
        <f>TimeVR[[#This Row],[Age]]</f>
        <v>0</v>
      </c>
      <c r="E248">
        <f>TimeVR[[#This Row],[name]]</f>
        <v>0</v>
      </c>
      <c r="F248">
        <f>TimeVR[[#This Row],[Event]]</f>
        <v>0</v>
      </c>
      <c r="G248" t="str">
        <f>IF(OR(StandardResults[[#This Row],[Entry]]="-",TimeVR[[#This Row],[validation]]="Validated"),"Y","N")</f>
        <v>N</v>
      </c>
      <c r="H248">
        <f>IF(OR(LEFT(TimeVR[[#This Row],[Times]],8)="00:00.00", LEFT(TimeVR[[#This Row],[Times]],2)="NT"),"-",TimeVR[[#This Row],[Times]])</f>
        <v>0</v>
      </c>
      <c r="I2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8" t="str">
        <f>IF(ISBLANK(TimeVR[[#This Row],[Best Time(S)]]),"-",TimeVR[[#This Row],[Best Time(S)]])</f>
        <v>-</v>
      </c>
      <c r="K248" t="str">
        <f>IF(StandardResults[[#This Row],[BT(SC)]]&lt;&gt;"-",IF(StandardResults[[#This Row],[BT(SC)]]&lt;=StandardResults[[#This Row],[AAs]],"AA",IF(StandardResults[[#This Row],[BT(SC)]]&lt;=StandardResults[[#This Row],[As]],"A",IF(StandardResults[[#This Row],[BT(SC)]]&lt;=StandardResults[[#This Row],[Bs]],"B","-"))),"")</f>
        <v/>
      </c>
      <c r="L248" t="str">
        <f>IF(ISBLANK(TimeVR[[#This Row],[Best Time(L)]]),"-",TimeVR[[#This Row],[Best Time(L)]])</f>
        <v>-</v>
      </c>
      <c r="M248" t="str">
        <f>IF(StandardResults[[#This Row],[BT(LC)]]&lt;&gt;"-",IF(StandardResults[[#This Row],[BT(LC)]]&lt;=StandardResults[[#This Row],[AA]],"AA",IF(StandardResults[[#This Row],[BT(LC)]]&lt;=StandardResults[[#This Row],[A]],"A",IF(StandardResults[[#This Row],[BT(LC)]]&lt;=StandardResults[[#This Row],[B]],"B","-"))),"")</f>
        <v/>
      </c>
      <c r="N248" s="14"/>
      <c r="O248" t="str">
        <f>IF(StandardResults[[#This Row],[BT(SC)]]&lt;&gt;"-",IF(StandardResults[[#This Row],[BT(SC)]]&lt;=StandardResults[[#This Row],[Ecs]],"EC","-"),"")</f>
        <v/>
      </c>
      <c r="Q248" t="str">
        <f>IF(StandardResults[[#This Row],[Ind/Rel]]="Ind",LEFT(StandardResults[[#This Row],[Gender]],1)&amp;MIN(MAX(StandardResults[[#This Row],[Age]],11),17)&amp;"-"&amp;StandardResults[[#This Row],[Event]],"")</f>
        <v>011-0</v>
      </c>
      <c r="R248" t="e">
        <f>IF(StandardResults[[#This Row],[Ind/Rel]]="Ind",_xlfn.XLOOKUP(StandardResults[[#This Row],[Code]],Std[Code],Std[AA]),"-")</f>
        <v>#N/A</v>
      </c>
      <c r="S248" t="e">
        <f>IF(StandardResults[[#This Row],[Ind/Rel]]="Ind",_xlfn.XLOOKUP(StandardResults[[#This Row],[Code]],Std[Code],Std[A]),"-")</f>
        <v>#N/A</v>
      </c>
      <c r="T248" t="e">
        <f>IF(StandardResults[[#This Row],[Ind/Rel]]="Ind",_xlfn.XLOOKUP(StandardResults[[#This Row],[Code]],Std[Code],Std[B]),"-")</f>
        <v>#N/A</v>
      </c>
      <c r="U248" t="e">
        <f>IF(StandardResults[[#This Row],[Ind/Rel]]="Ind",_xlfn.XLOOKUP(StandardResults[[#This Row],[Code]],Std[Code],Std[AAs]),"-")</f>
        <v>#N/A</v>
      </c>
      <c r="V248" t="e">
        <f>IF(StandardResults[[#This Row],[Ind/Rel]]="Ind",_xlfn.XLOOKUP(StandardResults[[#This Row],[Code]],Std[Code],Std[As]),"-")</f>
        <v>#N/A</v>
      </c>
      <c r="W248" t="e">
        <f>IF(StandardResults[[#This Row],[Ind/Rel]]="Ind",_xlfn.XLOOKUP(StandardResults[[#This Row],[Code]],Std[Code],Std[Bs]),"-")</f>
        <v>#N/A</v>
      </c>
      <c r="X248" t="e">
        <f>IF(StandardResults[[#This Row],[Ind/Rel]]="Ind",_xlfn.XLOOKUP(StandardResults[[#This Row],[Code]],Std[Code],Std[EC]),"-")</f>
        <v>#N/A</v>
      </c>
      <c r="Y248" t="e">
        <f>IF(StandardResults[[#This Row],[Ind/Rel]]="Ind",_xlfn.XLOOKUP(StandardResults[[#This Row],[Code]],Std[Code],Std[Ecs]),"-")</f>
        <v>#N/A</v>
      </c>
      <c r="Z248">
        <f>COUNTIFS(StandardResults[Name],StandardResults[[#This Row],[Name]],StandardResults[Entry
Std],"B")+COUNTIFS(StandardResults[Name],StandardResults[[#This Row],[Name]],StandardResults[Entry
Std],"A")+COUNTIFS(StandardResults[Name],StandardResults[[#This Row],[Name]],StandardResults[Entry
Std],"AA")</f>
        <v>0</v>
      </c>
      <c r="AA248">
        <f>COUNTIFS(StandardResults[Name],StandardResults[[#This Row],[Name]],StandardResults[Entry
Std],"AA")</f>
        <v>0</v>
      </c>
    </row>
    <row r="249" spans="1:27" x14ac:dyDescent="0.25">
      <c r="A249">
        <f>TimeVR[[#This Row],[Club]]</f>
        <v>0</v>
      </c>
      <c r="B249" t="str">
        <f>IF(OR(RIGHT(TimeVR[[#This Row],[Event]],3)="M.R", RIGHT(TimeVR[[#This Row],[Event]],3)="F.R"),"Relay","Ind")</f>
        <v>Ind</v>
      </c>
      <c r="C249">
        <f>TimeVR[[#This Row],[gender]]</f>
        <v>0</v>
      </c>
      <c r="D249">
        <f>TimeVR[[#This Row],[Age]]</f>
        <v>0</v>
      </c>
      <c r="E249">
        <f>TimeVR[[#This Row],[name]]</f>
        <v>0</v>
      </c>
      <c r="F249">
        <f>TimeVR[[#This Row],[Event]]</f>
        <v>0</v>
      </c>
      <c r="G249" t="str">
        <f>IF(OR(StandardResults[[#This Row],[Entry]]="-",TimeVR[[#This Row],[validation]]="Validated"),"Y","N")</f>
        <v>N</v>
      </c>
      <c r="H249">
        <f>IF(OR(LEFT(TimeVR[[#This Row],[Times]],8)="00:00.00", LEFT(TimeVR[[#This Row],[Times]],2)="NT"),"-",TimeVR[[#This Row],[Times]])</f>
        <v>0</v>
      </c>
      <c r="I2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49" t="str">
        <f>IF(ISBLANK(TimeVR[[#This Row],[Best Time(S)]]),"-",TimeVR[[#This Row],[Best Time(S)]])</f>
        <v>-</v>
      </c>
      <c r="K249" t="str">
        <f>IF(StandardResults[[#This Row],[BT(SC)]]&lt;&gt;"-",IF(StandardResults[[#This Row],[BT(SC)]]&lt;=StandardResults[[#This Row],[AAs]],"AA",IF(StandardResults[[#This Row],[BT(SC)]]&lt;=StandardResults[[#This Row],[As]],"A",IF(StandardResults[[#This Row],[BT(SC)]]&lt;=StandardResults[[#This Row],[Bs]],"B","-"))),"")</f>
        <v/>
      </c>
      <c r="L249" t="str">
        <f>IF(ISBLANK(TimeVR[[#This Row],[Best Time(L)]]),"-",TimeVR[[#This Row],[Best Time(L)]])</f>
        <v>-</v>
      </c>
      <c r="M249" t="str">
        <f>IF(StandardResults[[#This Row],[BT(LC)]]&lt;&gt;"-",IF(StandardResults[[#This Row],[BT(LC)]]&lt;=StandardResults[[#This Row],[AA]],"AA",IF(StandardResults[[#This Row],[BT(LC)]]&lt;=StandardResults[[#This Row],[A]],"A",IF(StandardResults[[#This Row],[BT(LC)]]&lt;=StandardResults[[#This Row],[B]],"B","-"))),"")</f>
        <v/>
      </c>
      <c r="N249" s="14"/>
      <c r="O249" t="str">
        <f>IF(StandardResults[[#This Row],[BT(SC)]]&lt;&gt;"-",IF(StandardResults[[#This Row],[BT(SC)]]&lt;=StandardResults[[#This Row],[Ecs]],"EC","-"),"")</f>
        <v/>
      </c>
      <c r="Q249" t="str">
        <f>IF(StandardResults[[#This Row],[Ind/Rel]]="Ind",LEFT(StandardResults[[#This Row],[Gender]],1)&amp;MIN(MAX(StandardResults[[#This Row],[Age]],11),17)&amp;"-"&amp;StandardResults[[#This Row],[Event]],"")</f>
        <v>011-0</v>
      </c>
      <c r="R249" t="e">
        <f>IF(StandardResults[[#This Row],[Ind/Rel]]="Ind",_xlfn.XLOOKUP(StandardResults[[#This Row],[Code]],Std[Code],Std[AA]),"-")</f>
        <v>#N/A</v>
      </c>
      <c r="S249" t="e">
        <f>IF(StandardResults[[#This Row],[Ind/Rel]]="Ind",_xlfn.XLOOKUP(StandardResults[[#This Row],[Code]],Std[Code],Std[A]),"-")</f>
        <v>#N/A</v>
      </c>
      <c r="T249" t="e">
        <f>IF(StandardResults[[#This Row],[Ind/Rel]]="Ind",_xlfn.XLOOKUP(StandardResults[[#This Row],[Code]],Std[Code],Std[B]),"-")</f>
        <v>#N/A</v>
      </c>
      <c r="U249" t="e">
        <f>IF(StandardResults[[#This Row],[Ind/Rel]]="Ind",_xlfn.XLOOKUP(StandardResults[[#This Row],[Code]],Std[Code],Std[AAs]),"-")</f>
        <v>#N/A</v>
      </c>
      <c r="V249" t="e">
        <f>IF(StandardResults[[#This Row],[Ind/Rel]]="Ind",_xlfn.XLOOKUP(StandardResults[[#This Row],[Code]],Std[Code],Std[As]),"-")</f>
        <v>#N/A</v>
      </c>
      <c r="W249" t="e">
        <f>IF(StandardResults[[#This Row],[Ind/Rel]]="Ind",_xlfn.XLOOKUP(StandardResults[[#This Row],[Code]],Std[Code],Std[Bs]),"-")</f>
        <v>#N/A</v>
      </c>
      <c r="X249" t="e">
        <f>IF(StandardResults[[#This Row],[Ind/Rel]]="Ind",_xlfn.XLOOKUP(StandardResults[[#This Row],[Code]],Std[Code],Std[EC]),"-")</f>
        <v>#N/A</v>
      </c>
      <c r="Y249" t="e">
        <f>IF(StandardResults[[#This Row],[Ind/Rel]]="Ind",_xlfn.XLOOKUP(StandardResults[[#This Row],[Code]],Std[Code],Std[Ecs]),"-")</f>
        <v>#N/A</v>
      </c>
      <c r="Z249">
        <f>COUNTIFS(StandardResults[Name],StandardResults[[#This Row],[Name]],StandardResults[Entry
Std],"B")+COUNTIFS(StandardResults[Name],StandardResults[[#This Row],[Name]],StandardResults[Entry
Std],"A")+COUNTIFS(StandardResults[Name],StandardResults[[#This Row],[Name]],StandardResults[Entry
Std],"AA")</f>
        <v>0</v>
      </c>
      <c r="AA249">
        <f>COUNTIFS(StandardResults[Name],StandardResults[[#This Row],[Name]],StandardResults[Entry
Std],"AA")</f>
        <v>0</v>
      </c>
    </row>
    <row r="250" spans="1:27" x14ac:dyDescent="0.25">
      <c r="A250">
        <f>TimeVR[[#This Row],[Club]]</f>
        <v>0</v>
      </c>
      <c r="B250" t="str">
        <f>IF(OR(RIGHT(TimeVR[[#This Row],[Event]],3)="M.R", RIGHT(TimeVR[[#This Row],[Event]],3)="F.R"),"Relay","Ind")</f>
        <v>Ind</v>
      </c>
      <c r="C250">
        <f>TimeVR[[#This Row],[gender]]</f>
        <v>0</v>
      </c>
      <c r="D250">
        <f>TimeVR[[#This Row],[Age]]</f>
        <v>0</v>
      </c>
      <c r="E250">
        <f>TimeVR[[#This Row],[name]]</f>
        <v>0</v>
      </c>
      <c r="F250">
        <f>TimeVR[[#This Row],[Event]]</f>
        <v>0</v>
      </c>
      <c r="G250" t="str">
        <f>IF(OR(StandardResults[[#This Row],[Entry]]="-",TimeVR[[#This Row],[validation]]="Validated"),"Y","N")</f>
        <v>N</v>
      </c>
      <c r="H250">
        <f>IF(OR(LEFT(TimeVR[[#This Row],[Times]],8)="00:00.00", LEFT(TimeVR[[#This Row],[Times]],2)="NT"),"-",TimeVR[[#This Row],[Times]])</f>
        <v>0</v>
      </c>
      <c r="I2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0" t="str">
        <f>IF(ISBLANK(TimeVR[[#This Row],[Best Time(S)]]),"-",TimeVR[[#This Row],[Best Time(S)]])</f>
        <v>-</v>
      </c>
      <c r="K250" t="str">
        <f>IF(StandardResults[[#This Row],[BT(SC)]]&lt;&gt;"-",IF(StandardResults[[#This Row],[BT(SC)]]&lt;=StandardResults[[#This Row],[AAs]],"AA",IF(StandardResults[[#This Row],[BT(SC)]]&lt;=StandardResults[[#This Row],[As]],"A",IF(StandardResults[[#This Row],[BT(SC)]]&lt;=StandardResults[[#This Row],[Bs]],"B","-"))),"")</f>
        <v/>
      </c>
      <c r="L250" t="str">
        <f>IF(ISBLANK(TimeVR[[#This Row],[Best Time(L)]]),"-",TimeVR[[#This Row],[Best Time(L)]])</f>
        <v>-</v>
      </c>
      <c r="M250" t="str">
        <f>IF(StandardResults[[#This Row],[BT(LC)]]&lt;&gt;"-",IF(StandardResults[[#This Row],[BT(LC)]]&lt;=StandardResults[[#This Row],[AA]],"AA",IF(StandardResults[[#This Row],[BT(LC)]]&lt;=StandardResults[[#This Row],[A]],"A",IF(StandardResults[[#This Row],[BT(LC)]]&lt;=StandardResults[[#This Row],[B]],"B","-"))),"")</f>
        <v/>
      </c>
      <c r="N250" s="14"/>
      <c r="O250" t="str">
        <f>IF(StandardResults[[#This Row],[BT(SC)]]&lt;&gt;"-",IF(StandardResults[[#This Row],[BT(SC)]]&lt;=StandardResults[[#This Row],[Ecs]],"EC","-"),"")</f>
        <v/>
      </c>
      <c r="Q250" t="str">
        <f>IF(StandardResults[[#This Row],[Ind/Rel]]="Ind",LEFT(StandardResults[[#This Row],[Gender]],1)&amp;MIN(MAX(StandardResults[[#This Row],[Age]],11),17)&amp;"-"&amp;StandardResults[[#This Row],[Event]],"")</f>
        <v>011-0</v>
      </c>
      <c r="R250" t="e">
        <f>IF(StandardResults[[#This Row],[Ind/Rel]]="Ind",_xlfn.XLOOKUP(StandardResults[[#This Row],[Code]],Std[Code],Std[AA]),"-")</f>
        <v>#N/A</v>
      </c>
      <c r="S250" t="e">
        <f>IF(StandardResults[[#This Row],[Ind/Rel]]="Ind",_xlfn.XLOOKUP(StandardResults[[#This Row],[Code]],Std[Code],Std[A]),"-")</f>
        <v>#N/A</v>
      </c>
      <c r="T250" t="e">
        <f>IF(StandardResults[[#This Row],[Ind/Rel]]="Ind",_xlfn.XLOOKUP(StandardResults[[#This Row],[Code]],Std[Code],Std[B]),"-")</f>
        <v>#N/A</v>
      </c>
      <c r="U250" t="e">
        <f>IF(StandardResults[[#This Row],[Ind/Rel]]="Ind",_xlfn.XLOOKUP(StandardResults[[#This Row],[Code]],Std[Code],Std[AAs]),"-")</f>
        <v>#N/A</v>
      </c>
      <c r="V250" t="e">
        <f>IF(StandardResults[[#This Row],[Ind/Rel]]="Ind",_xlfn.XLOOKUP(StandardResults[[#This Row],[Code]],Std[Code],Std[As]),"-")</f>
        <v>#N/A</v>
      </c>
      <c r="W250" t="e">
        <f>IF(StandardResults[[#This Row],[Ind/Rel]]="Ind",_xlfn.XLOOKUP(StandardResults[[#This Row],[Code]],Std[Code],Std[Bs]),"-")</f>
        <v>#N/A</v>
      </c>
      <c r="X250" t="e">
        <f>IF(StandardResults[[#This Row],[Ind/Rel]]="Ind",_xlfn.XLOOKUP(StandardResults[[#This Row],[Code]],Std[Code],Std[EC]),"-")</f>
        <v>#N/A</v>
      </c>
      <c r="Y250" t="e">
        <f>IF(StandardResults[[#This Row],[Ind/Rel]]="Ind",_xlfn.XLOOKUP(StandardResults[[#This Row],[Code]],Std[Code],Std[Ecs]),"-")</f>
        <v>#N/A</v>
      </c>
      <c r="Z250">
        <f>COUNTIFS(StandardResults[Name],StandardResults[[#This Row],[Name]],StandardResults[Entry
Std],"B")+COUNTIFS(StandardResults[Name],StandardResults[[#This Row],[Name]],StandardResults[Entry
Std],"A")+COUNTIFS(StandardResults[Name],StandardResults[[#This Row],[Name]],StandardResults[Entry
Std],"AA")</f>
        <v>0</v>
      </c>
      <c r="AA250">
        <f>COUNTIFS(StandardResults[Name],StandardResults[[#This Row],[Name]],StandardResults[Entry
Std],"AA")</f>
        <v>0</v>
      </c>
    </row>
    <row r="251" spans="1:27" x14ac:dyDescent="0.25">
      <c r="A251">
        <f>TimeVR[[#This Row],[Club]]</f>
        <v>0</v>
      </c>
      <c r="B251" t="str">
        <f>IF(OR(RIGHT(TimeVR[[#This Row],[Event]],3)="M.R", RIGHT(TimeVR[[#This Row],[Event]],3)="F.R"),"Relay","Ind")</f>
        <v>Ind</v>
      </c>
      <c r="C251">
        <f>TimeVR[[#This Row],[gender]]</f>
        <v>0</v>
      </c>
      <c r="D251">
        <f>TimeVR[[#This Row],[Age]]</f>
        <v>0</v>
      </c>
      <c r="E251">
        <f>TimeVR[[#This Row],[name]]</f>
        <v>0</v>
      </c>
      <c r="F251">
        <f>TimeVR[[#This Row],[Event]]</f>
        <v>0</v>
      </c>
      <c r="G251" t="str">
        <f>IF(OR(StandardResults[[#This Row],[Entry]]="-",TimeVR[[#This Row],[validation]]="Validated"),"Y","N")</f>
        <v>N</v>
      </c>
      <c r="H251">
        <f>IF(OR(LEFT(TimeVR[[#This Row],[Times]],8)="00:00.00", LEFT(TimeVR[[#This Row],[Times]],2)="NT"),"-",TimeVR[[#This Row],[Times]])</f>
        <v>0</v>
      </c>
      <c r="I2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1" t="str">
        <f>IF(ISBLANK(TimeVR[[#This Row],[Best Time(S)]]),"-",TimeVR[[#This Row],[Best Time(S)]])</f>
        <v>-</v>
      </c>
      <c r="K251" t="str">
        <f>IF(StandardResults[[#This Row],[BT(SC)]]&lt;&gt;"-",IF(StandardResults[[#This Row],[BT(SC)]]&lt;=StandardResults[[#This Row],[AAs]],"AA",IF(StandardResults[[#This Row],[BT(SC)]]&lt;=StandardResults[[#This Row],[As]],"A",IF(StandardResults[[#This Row],[BT(SC)]]&lt;=StandardResults[[#This Row],[Bs]],"B","-"))),"")</f>
        <v/>
      </c>
      <c r="L251" t="str">
        <f>IF(ISBLANK(TimeVR[[#This Row],[Best Time(L)]]),"-",TimeVR[[#This Row],[Best Time(L)]])</f>
        <v>-</v>
      </c>
      <c r="M251" t="str">
        <f>IF(StandardResults[[#This Row],[BT(LC)]]&lt;&gt;"-",IF(StandardResults[[#This Row],[BT(LC)]]&lt;=StandardResults[[#This Row],[AA]],"AA",IF(StandardResults[[#This Row],[BT(LC)]]&lt;=StandardResults[[#This Row],[A]],"A",IF(StandardResults[[#This Row],[BT(LC)]]&lt;=StandardResults[[#This Row],[B]],"B","-"))),"")</f>
        <v/>
      </c>
      <c r="N251" s="14"/>
      <c r="O251" t="str">
        <f>IF(StandardResults[[#This Row],[BT(SC)]]&lt;&gt;"-",IF(StandardResults[[#This Row],[BT(SC)]]&lt;=StandardResults[[#This Row],[Ecs]],"EC","-"),"")</f>
        <v/>
      </c>
      <c r="Q251" t="str">
        <f>IF(StandardResults[[#This Row],[Ind/Rel]]="Ind",LEFT(StandardResults[[#This Row],[Gender]],1)&amp;MIN(MAX(StandardResults[[#This Row],[Age]],11),17)&amp;"-"&amp;StandardResults[[#This Row],[Event]],"")</f>
        <v>011-0</v>
      </c>
      <c r="R251" t="e">
        <f>IF(StandardResults[[#This Row],[Ind/Rel]]="Ind",_xlfn.XLOOKUP(StandardResults[[#This Row],[Code]],Std[Code],Std[AA]),"-")</f>
        <v>#N/A</v>
      </c>
      <c r="S251" t="e">
        <f>IF(StandardResults[[#This Row],[Ind/Rel]]="Ind",_xlfn.XLOOKUP(StandardResults[[#This Row],[Code]],Std[Code],Std[A]),"-")</f>
        <v>#N/A</v>
      </c>
      <c r="T251" t="e">
        <f>IF(StandardResults[[#This Row],[Ind/Rel]]="Ind",_xlfn.XLOOKUP(StandardResults[[#This Row],[Code]],Std[Code],Std[B]),"-")</f>
        <v>#N/A</v>
      </c>
      <c r="U251" t="e">
        <f>IF(StandardResults[[#This Row],[Ind/Rel]]="Ind",_xlfn.XLOOKUP(StandardResults[[#This Row],[Code]],Std[Code],Std[AAs]),"-")</f>
        <v>#N/A</v>
      </c>
      <c r="V251" t="e">
        <f>IF(StandardResults[[#This Row],[Ind/Rel]]="Ind",_xlfn.XLOOKUP(StandardResults[[#This Row],[Code]],Std[Code],Std[As]),"-")</f>
        <v>#N/A</v>
      </c>
      <c r="W251" t="e">
        <f>IF(StandardResults[[#This Row],[Ind/Rel]]="Ind",_xlfn.XLOOKUP(StandardResults[[#This Row],[Code]],Std[Code],Std[Bs]),"-")</f>
        <v>#N/A</v>
      </c>
      <c r="X251" t="e">
        <f>IF(StandardResults[[#This Row],[Ind/Rel]]="Ind",_xlfn.XLOOKUP(StandardResults[[#This Row],[Code]],Std[Code],Std[EC]),"-")</f>
        <v>#N/A</v>
      </c>
      <c r="Y251" t="e">
        <f>IF(StandardResults[[#This Row],[Ind/Rel]]="Ind",_xlfn.XLOOKUP(StandardResults[[#This Row],[Code]],Std[Code],Std[Ecs]),"-")</f>
        <v>#N/A</v>
      </c>
      <c r="Z251">
        <f>COUNTIFS(StandardResults[Name],StandardResults[[#This Row],[Name]],StandardResults[Entry
Std],"B")+COUNTIFS(StandardResults[Name],StandardResults[[#This Row],[Name]],StandardResults[Entry
Std],"A")+COUNTIFS(StandardResults[Name],StandardResults[[#This Row],[Name]],StandardResults[Entry
Std],"AA")</f>
        <v>0</v>
      </c>
      <c r="AA251">
        <f>COUNTIFS(StandardResults[Name],StandardResults[[#This Row],[Name]],StandardResults[Entry
Std],"AA")</f>
        <v>0</v>
      </c>
    </row>
    <row r="252" spans="1:27" x14ac:dyDescent="0.25">
      <c r="A252">
        <f>TimeVR[[#This Row],[Club]]</f>
        <v>0</v>
      </c>
      <c r="B252" t="str">
        <f>IF(OR(RIGHT(TimeVR[[#This Row],[Event]],3)="M.R", RIGHT(TimeVR[[#This Row],[Event]],3)="F.R"),"Relay","Ind")</f>
        <v>Ind</v>
      </c>
      <c r="C252">
        <f>TimeVR[[#This Row],[gender]]</f>
        <v>0</v>
      </c>
      <c r="D252">
        <f>TimeVR[[#This Row],[Age]]</f>
        <v>0</v>
      </c>
      <c r="E252">
        <f>TimeVR[[#This Row],[name]]</f>
        <v>0</v>
      </c>
      <c r="F252">
        <f>TimeVR[[#This Row],[Event]]</f>
        <v>0</v>
      </c>
      <c r="G252" t="str">
        <f>IF(OR(StandardResults[[#This Row],[Entry]]="-",TimeVR[[#This Row],[validation]]="Validated"),"Y","N")</f>
        <v>N</v>
      </c>
      <c r="H252">
        <f>IF(OR(LEFT(TimeVR[[#This Row],[Times]],8)="00:00.00", LEFT(TimeVR[[#This Row],[Times]],2)="NT"),"-",TimeVR[[#This Row],[Times]])</f>
        <v>0</v>
      </c>
      <c r="I2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2" t="str">
        <f>IF(ISBLANK(TimeVR[[#This Row],[Best Time(S)]]),"-",TimeVR[[#This Row],[Best Time(S)]])</f>
        <v>-</v>
      </c>
      <c r="K252" t="str">
        <f>IF(StandardResults[[#This Row],[BT(SC)]]&lt;&gt;"-",IF(StandardResults[[#This Row],[BT(SC)]]&lt;=StandardResults[[#This Row],[AAs]],"AA",IF(StandardResults[[#This Row],[BT(SC)]]&lt;=StandardResults[[#This Row],[As]],"A",IF(StandardResults[[#This Row],[BT(SC)]]&lt;=StandardResults[[#This Row],[Bs]],"B","-"))),"")</f>
        <v/>
      </c>
      <c r="L252" t="str">
        <f>IF(ISBLANK(TimeVR[[#This Row],[Best Time(L)]]),"-",TimeVR[[#This Row],[Best Time(L)]])</f>
        <v>-</v>
      </c>
      <c r="M252" t="str">
        <f>IF(StandardResults[[#This Row],[BT(LC)]]&lt;&gt;"-",IF(StandardResults[[#This Row],[BT(LC)]]&lt;=StandardResults[[#This Row],[AA]],"AA",IF(StandardResults[[#This Row],[BT(LC)]]&lt;=StandardResults[[#This Row],[A]],"A",IF(StandardResults[[#This Row],[BT(LC)]]&lt;=StandardResults[[#This Row],[B]],"B","-"))),"")</f>
        <v/>
      </c>
      <c r="N252" s="14"/>
      <c r="O252" t="str">
        <f>IF(StandardResults[[#This Row],[BT(SC)]]&lt;&gt;"-",IF(StandardResults[[#This Row],[BT(SC)]]&lt;=StandardResults[[#This Row],[Ecs]],"EC","-"),"")</f>
        <v/>
      </c>
      <c r="Q252" t="str">
        <f>IF(StandardResults[[#This Row],[Ind/Rel]]="Ind",LEFT(StandardResults[[#This Row],[Gender]],1)&amp;MIN(MAX(StandardResults[[#This Row],[Age]],11),17)&amp;"-"&amp;StandardResults[[#This Row],[Event]],"")</f>
        <v>011-0</v>
      </c>
      <c r="R252" t="e">
        <f>IF(StandardResults[[#This Row],[Ind/Rel]]="Ind",_xlfn.XLOOKUP(StandardResults[[#This Row],[Code]],Std[Code],Std[AA]),"-")</f>
        <v>#N/A</v>
      </c>
      <c r="S252" t="e">
        <f>IF(StandardResults[[#This Row],[Ind/Rel]]="Ind",_xlfn.XLOOKUP(StandardResults[[#This Row],[Code]],Std[Code],Std[A]),"-")</f>
        <v>#N/A</v>
      </c>
      <c r="T252" t="e">
        <f>IF(StandardResults[[#This Row],[Ind/Rel]]="Ind",_xlfn.XLOOKUP(StandardResults[[#This Row],[Code]],Std[Code],Std[B]),"-")</f>
        <v>#N/A</v>
      </c>
      <c r="U252" t="e">
        <f>IF(StandardResults[[#This Row],[Ind/Rel]]="Ind",_xlfn.XLOOKUP(StandardResults[[#This Row],[Code]],Std[Code],Std[AAs]),"-")</f>
        <v>#N/A</v>
      </c>
      <c r="V252" t="e">
        <f>IF(StandardResults[[#This Row],[Ind/Rel]]="Ind",_xlfn.XLOOKUP(StandardResults[[#This Row],[Code]],Std[Code],Std[As]),"-")</f>
        <v>#N/A</v>
      </c>
      <c r="W252" t="e">
        <f>IF(StandardResults[[#This Row],[Ind/Rel]]="Ind",_xlfn.XLOOKUP(StandardResults[[#This Row],[Code]],Std[Code],Std[Bs]),"-")</f>
        <v>#N/A</v>
      </c>
      <c r="X252" t="e">
        <f>IF(StandardResults[[#This Row],[Ind/Rel]]="Ind",_xlfn.XLOOKUP(StandardResults[[#This Row],[Code]],Std[Code],Std[EC]),"-")</f>
        <v>#N/A</v>
      </c>
      <c r="Y252" t="e">
        <f>IF(StandardResults[[#This Row],[Ind/Rel]]="Ind",_xlfn.XLOOKUP(StandardResults[[#This Row],[Code]],Std[Code],Std[Ecs]),"-")</f>
        <v>#N/A</v>
      </c>
      <c r="Z252">
        <f>COUNTIFS(StandardResults[Name],StandardResults[[#This Row],[Name]],StandardResults[Entry
Std],"B")+COUNTIFS(StandardResults[Name],StandardResults[[#This Row],[Name]],StandardResults[Entry
Std],"A")+COUNTIFS(StandardResults[Name],StandardResults[[#This Row],[Name]],StandardResults[Entry
Std],"AA")</f>
        <v>0</v>
      </c>
      <c r="AA252">
        <f>COUNTIFS(StandardResults[Name],StandardResults[[#This Row],[Name]],StandardResults[Entry
Std],"AA")</f>
        <v>0</v>
      </c>
    </row>
    <row r="253" spans="1:27" x14ac:dyDescent="0.25">
      <c r="A253">
        <f>TimeVR[[#This Row],[Club]]</f>
        <v>0</v>
      </c>
      <c r="B253" t="str">
        <f>IF(OR(RIGHT(TimeVR[[#This Row],[Event]],3)="M.R", RIGHT(TimeVR[[#This Row],[Event]],3)="F.R"),"Relay","Ind")</f>
        <v>Ind</v>
      </c>
      <c r="C253">
        <f>TimeVR[[#This Row],[gender]]</f>
        <v>0</v>
      </c>
      <c r="D253">
        <f>TimeVR[[#This Row],[Age]]</f>
        <v>0</v>
      </c>
      <c r="E253">
        <f>TimeVR[[#This Row],[name]]</f>
        <v>0</v>
      </c>
      <c r="F253">
        <f>TimeVR[[#This Row],[Event]]</f>
        <v>0</v>
      </c>
      <c r="G253" t="str">
        <f>IF(OR(StandardResults[[#This Row],[Entry]]="-",TimeVR[[#This Row],[validation]]="Validated"),"Y","N")</f>
        <v>N</v>
      </c>
      <c r="H253">
        <f>IF(OR(LEFT(TimeVR[[#This Row],[Times]],8)="00:00.00", LEFT(TimeVR[[#This Row],[Times]],2)="NT"),"-",TimeVR[[#This Row],[Times]])</f>
        <v>0</v>
      </c>
      <c r="I2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3" t="str">
        <f>IF(ISBLANK(TimeVR[[#This Row],[Best Time(S)]]),"-",TimeVR[[#This Row],[Best Time(S)]])</f>
        <v>-</v>
      </c>
      <c r="K253" t="str">
        <f>IF(StandardResults[[#This Row],[BT(SC)]]&lt;&gt;"-",IF(StandardResults[[#This Row],[BT(SC)]]&lt;=StandardResults[[#This Row],[AAs]],"AA",IF(StandardResults[[#This Row],[BT(SC)]]&lt;=StandardResults[[#This Row],[As]],"A",IF(StandardResults[[#This Row],[BT(SC)]]&lt;=StandardResults[[#This Row],[Bs]],"B","-"))),"")</f>
        <v/>
      </c>
      <c r="L253" t="str">
        <f>IF(ISBLANK(TimeVR[[#This Row],[Best Time(L)]]),"-",TimeVR[[#This Row],[Best Time(L)]])</f>
        <v>-</v>
      </c>
      <c r="M253" t="str">
        <f>IF(StandardResults[[#This Row],[BT(LC)]]&lt;&gt;"-",IF(StandardResults[[#This Row],[BT(LC)]]&lt;=StandardResults[[#This Row],[AA]],"AA",IF(StandardResults[[#This Row],[BT(LC)]]&lt;=StandardResults[[#This Row],[A]],"A",IF(StandardResults[[#This Row],[BT(LC)]]&lt;=StandardResults[[#This Row],[B]],"B","-"))),"")</f>
        <v/>
      </c>
      <c r="N253" s="14"/>
      <c r="O253" t="str">
        <f>IF(StandardResults[[#This Row],[BT(SC)]]&lt;&gt;"-",IF(StandardResults[[#This Row],[BT(SC)]]&lt;=StandardResults[[#This Row],[Ecs]],"EC","-"),"")</f>
        <v/>
      </c>
      <c r="Q253" t="str">
        <f>IF(StandardResults[[#This Row],[Ind/Rel]]="Ind",LEFT(StandardResults[[#This Row],[Gender]],1)&amp;MIN(MAX(StandardResults[[#This Row],[Age]],11),17)&amp;"-"&amp;StandardResults[[#This Row],[Event]],"")</f>
        <v>011-0</v>
      </c>
      <c r="R253" t="e">
        <f>IF(StandardResults[[#This Row],[Ind/Rel]]="Ind",_xlfn.XLOOKUP(StandardResults[[#This Row],[Code]],Std[Code],Std[AA]),"-")</f>
        <v>#N/A</v>
      </c>
      <c r="S253" t="e">
        <f>IF(StandardResults[[#This Row],[Ind/Rel]]="Ind",_xlfn.XLOOKUP(StandardResults[[#This Row],[Code]],Std[Code],Std[A]),"-")</f>
        <v>#N/A</v>
      </c>
      <c r="T253" t="e">
        <f>IF(StandardResults[[#This Row],[Ind/Rel]]="Ind",_xlfn.XLOOKUP(StandardResults[[#This Row],[Code]],Std[Code],Std[B]),"-")</f>
        <v>#N/A</v>
      </c>
      <c r="U253" t="e">
        <f>IF(StandardResults[[#This Row],[Ind/Rel]]="Ind",_xlfn.XLOOKUP(StandardResults[[#This Row],[Code]],Std[Code],Std[AAs]),"-")</f>
        <v>#N/A</v>
      </c>
      <c r="V253" t="e">
        <f>IF(StandardResults[[#This Row],[Ind/Rel]]="Ind",_xlfn.XLOOKUP(StandardResults[[#This Row],[Code]],Std[Code],Std[As]),"-")</f>
        <v>#N/A</v>
      </c>
      <c r="W253" t="e">
        <f>IF(StandardResults[[#This Row],[Ind/Rel]]="Ind",_xlfn.XLOOKUP(StandardResults[[#This Row],[Code]],Std[Code],Std[Bs]),"-")</f>
        <v>#N/A</v>
      </c>
      <c r="X253" t="e">
        <f>IF(StandardResults[[#This Row],[Ind/Rel]]="Ind",_xlfn.XLOOKUP(StandardResults[[#This Row],[Code]],Std[Code],Std[EC]),"-")</f>
        <v>#N/A</v>
      </c>
      <c r="Y253" t="e">
        <f>IF(StandardResults[[#This Row],[Ind/Rel]]="Ind",_xlfn.XLOOKUP(StandardResults[[#This Row],[Code]],Std[Code],Std[Ecs]),"-")</f>
        <v>#N/A</v>
      </c>
      <c r="Z253">
        <f>COUNTIFS(StandardResults[Name],StandardResults[[#This Row],[Name]],StandardResults[Entry
Std],"B")+COUNTIFS(StandardResults[Name],StandardResults[[#This Row],[Name]],StandardResults[Entry
Std],"A")+COUNTIFS(StandardResults[Name],StandardResults[[#This Row],[Name]],StandardResults[Entry
Std],"AA")</f>
        <v>0</v>
      </c>
      <c r="AA253">
        <f>COUNTIFS(StandardResults[Name],StandardResults[[#This Row],[Name]],StandardResults[Entry
Std],"AA")</f>
        <v>0</v>
      </c>
    </row>
    <row r="254" spans="1:27" x14ac:dyDescent="0.25">
      <c r="A254">
        <f>TimeVR[[#This Row],[Club]]</f>
        <v>0</v>
      </c>
      <c r="B254" t="str">
        <f>IF(OR(RIGHT(TimeVR[[#This Row],[Event]],3)="M.R", RIGHT(TimeVR[[#This Row],[Event]],3)="F.R"),"Relay","Ind")</f>
        <v>Ind</v>
      </c>
      <c r="C254">
        <f>TimeVR[[#This Row],[gender]]</f>
        <v>0</v>
      </c>
      <c r="D254">
        <f>TimeVR[[#This Row],[Age]]</f>
        <v>0</v>
      </c>
      <c r="E254">
        <f>TimeVR[[#This Row],[name]]</f>
        <v>0</v>
      </c>
      <c r="F254">
        <f>TimeVR[[#This Row],[Event]]</f>
        <v>0</v>
      </c>
      <c r="G254" t="str">
        <f>IF(OR(StandardResults[[#This Row],[Entry]]="-",TimeVR[[#This Row],[validation]]="Validated"),"Y","N")</f>
        <v>N</v>
      </c>
      <c r="H254">
        <f>IF(OR(LEFT(TimeVR[[#This Row],[Times]],8)="00:00.00", LEFT(TimeVR[[#This Row],[Times]],2)="NT"),"-",TimeVR[[#This Row],[Times]])</f>
        <v>0</v>
      </c>
      <c r="I2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4" t="str">
        <f>IF(ISBLANK(TimeVR[[#This Row],[Best Time(S)]]),"-",TimeVR[[#This Row],[Best Time(S)]])</f>
        <v>-</v>
      </c>
      <c r="K254" t="str">
        <f>IF(StandardResults[[#This Row],[BT(SC)]]&lt;&gt;"-",IF(StandardResults[[#This Row],[BT(SC)]]&lt;=StandardResults[[#This Row],[AAs]],"AA",IF(StandardResults[[#This Row],[BT(SC)]]&lt;=StandardResults[[#This Row],[As]],"A",IF(StandardResults[[#This Row],[BT(SC)]]&lt;=StandardResults[[#This Row],[Bs]],"B","-"))),"")</f>
        <v/>
      </c>
      <c r="L254" t="str">
        <f>IF(ISBLANK(TimeVR[[#This Row],[Best Time(L)]]),"-",TimeVR[[#This Row],[Best Time(L)]])</f>
        <v>-</v>
      </c>
      <c r="M254" t="str">
        <f>IF(StandardResults[[#This Row],[BT(LC)]]&lt;&gt;"-",IF(StandardResults[[#This Row],[BT(LC)]]&lt;=StandardResults[[#This Row],[AA]],"AA",IF(StandardResults[[#This Row],[BT(LC)]]&lt;=StandardResults[[#This Row],[A]],"A",IF(StandardResults[[#This Row],[BT(LC)]]&lt;=StandardResults[[#This Row],[B]],"B","-"))),"")</f>
        <v/>
      </c>
      <c r="N254" s="14"/>
      <c r="O254" t="str">
        <f>IF(StandardResults[[#This Row],[BT(SC)]]&lt;&gt;"-",IF(StandardResults[[#This Row],[BT(SC)]]&lt;=StandardResults[[#This Row],[Ecs]],"EC","-"),"")</f>
        <v/>
      </c>
      <c r="Q254" t="str">
        <f>IF(StandardResults[[#This Row],[Ind/Rel]]="Ind",LEFT(StandardResults[[#This Row],[Gender]],1)&amp;MIN(MAX(StandardResults[[#This Row],[Age]],11),17)&amp;"-"&amp;StandardResults[[#This Row],[Event]],"")</f>
        <v>011-0</v>
      </c>
      <c r="R254" t="e">
        <f>IF(StandardResults[[#This Row],[Ind/Rel]]="Ind",_xlfn.XLOOKUP(StandardResults[[#This Row],[Code]],Std[Code],Std[AA]),"-")</f>
        <v>#N/A</v>
      </c>
      <c r="S254" t="e">
        <f>IF(StandardResults[[#This Row],[Ind/Rel]]="Ind",_xlfn.XLOOKUP(StandardResults[[#This Row],[Code]],Std[Code],Std[A]),"-")</f>
        <v>#N/A</v>
      </c>
      <c r="T254" t="e">
        <f>IF(StandardResults[[#This Row],[Ind/Rel]]="Ind",_xlfn.XLOOKUP(StandardResults[[#This Row],[Code]],Std[Code],Std[B]),"-")</f>
        <v>#N/A</v>
      </c>
      <c r="U254" t="e">
        <f>IF(StandardResults[[#This Row],[Ind/Rel]]="Ind",_xlfn.XLOOKUP(StandardResults[[#This Row],[Code]],Std[Code],Std[AAs]),"-")</f>
        <v>#N/A</v>
      </c>
      <c r="V254" t="e">
        <f>IF(StandardResults[[#This Row],[Ind/Rel]]="Ind",_xlfn.XLOOKUP(StandardResults[[#This Row],[Code]],Std[Code],Std[As]),"-")</f>
        <v>#N/A</v>
      </c>
      <c r="W254" t="e">
        <f>IF(StandardResults[[#This Row],[Ind/Rel]]="Ind",_xlfn.XLOOKUP(StandardResults[[#This Row],[Code]],Std[Code],Std[Bs]),"-")</f>
        <v>#N/A</v>
      </c>
      <c r="X254" t="e">
        <f>IF(StandardResults[[#This Row],[Ind/Rel]]="Ind",_xlfn.XLOOKUP(StandardResults[[#This Row],[Code]],Std[Code],Std[EC]),"-")</f>
        <v>#N/A</v>
      </c>
      <c r="Y254" t="e">
        <f>IF(StandardResults[[#This Row],[Ind/Rel]]="Ind",_xlfn.XLOOKUP(StandardResults[[#This Row],[Code]],Std[Code],Std[Ecs]),"-")</f>
        <v>#N/A</v>
      </c>
      <c r="Z254">
        <f>COUNTIFS(StandardResults[Name],StandardResults[[#This Row],[Name]],StandardResults[Entry
Std],"B")+COUNTIFS(StandardResults[Name],StandardResults[[#This Row],[Name]],StandardResults[Entry
Std],"A")+COUNTIFS(StandardResults[Name],StandardResults[[#This Row],[Name]],StandardResults[Entry
Std],"AA")</f>
        <v>0</v>
      </c>
      <c r="AA254">
        <f>COUNTIFS(StandardResults[Name],StandardResults[[#This Row],[Name]],StandardResults[Entry
Std],"AA")</f>
        <v>0</v>
      </c>
    </row>
    <row r="255" spans="1:27" x14ac:dyDescent="0.25">
      <c r="A255">
        <f>TimeVR[[#This Row],[Club]]</f>
        <v>0</v>
      </c>
      <c r="B255" t="str">
        <f>IF(OR(RIGHT(TimeVR[[#This Row],[Event]],3)="M.R", RIGHT(TimeVR[[#This Row],[Event]],3)="F.R"),"Relay","Ind")</f>
        <v>Ind</v>
      </c>
      <c r="C255">
        <f>TimeVR[[#This Row],[gender]]</f>
        <v>0</v>
      </c>
      <c r="D255">
        <f>TimeVR[[#This Row],[Age]]</f>
        <v>0</v>
      </c>
      <c r="E255">
        <f>TimeVR[[#This Row],[name]]</f>
        <v>0</v>
      </c>
      <c r="F255">
        <f>TimeVR[[#This Row],[Event]]</f>
        <v>0</v>
      </c>
      <c r="G255" t="str">
        <f>IF(OR(StandardResults[[#This Row],[Entry]]="-",TimeVR[[#This Row],[validation]]="Validated"),"Y","N")</f>
        <v>N</v>
      </c>
      <c r="H255">
        <f>IF(OR(LEFT(TimeVR[[#This Row],[Times]],8)="00:00.00", LEFT(TimeVR[[#This Row],[Times]],2)="NT"),"-",TimeVR[[#This Row],[Times]])</f>
        <v>0</v>
      </c>
      <c r="I2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5" t="str">
        <f>IF(ISBLANK(TimeVR[[#This Row],[Best Time(S)]]),"-",TimeVR[[#This Row],[Best Time(S)]])</f>
        <v>-</v>
      </c>
      <c r="K255" t="str">
        <f>IF(StandardResults[[#This Row],[BT(SC)]]&lt;&gt;"-",IF(StandardResults[[#This Row],[BT(SC)]]&lt;=StandardResults[[#This Row],[AAs]],"AA",IF(StandardResults[[#This Row],[BT(SC)]]&lt;=StandardResults[[#This Row],[As]],"A",IF(StandardResults[[#This Row],[BT(SC)]]&lt;=StandardResults[[#This Row],[Bs]],"B","-"))),"")</f>
        <v/>
      </c>
      <c r="L255" t="str">
        <f>IF(ISBLANK(TimeVR[[#This Row],[Best Time(L)]]),"-",TimeVR[[#This Row],[Best Time(L)]])</f>
        <v>-</v>
      </c>
      <c r="M255" t="str">
        <f>IF(StandardResults[[#This Row],[BT(LC)]]&lt;&gt;"-",IF(StandardResults[[#This Row],[BT(LC)]]&lt;=StandardResults[[#This Row],[AA]],"AA",IF(StandardResults[[#This Row],[BT(LC)]]&lt;=StandardResults[[#This Row],[A]],"A",IF(StandardResults[[#This Row],[BT(LC)]]&lt;=StandardResults[[#This Row],[B]],"B","-"))),"")</f>
        <v/>
      </c>
      <c r="N255" s="14"/>
      <c r="O255" t="str">
        <f>IF(StandardResults[[#This Row],[BT(SC)]]&lt;&gt;"-",IF(StandardResults[[#This Row],[BT(SC)]]&lt;=StandardResults[[#This Row],[Ecs]],"EC","-"),"")</f>
        <v/>
      </c>
      <c r="Q255" t="str">
        <f>IF(StandardResults[[#This Row],[Ind/Rel]]="Ind",LEFT(StandardResults[[#This Row],[Gender]],1)&amp;MIN(MAX(StandardResults[[#This Row],[Age]],11),17)&amp;"-"&amp;StandardResults[[#This Row],[Event]],"")</f>
        <v>011-0</v>
      </c>
      <c r="R255" t="e">
        <f>IF(StandardResults[[#This Row],[Ind/Rel]]="Ind",_xlfn.XLOOKUP(StandardResults[[#This Row],[Code]],Std[Code],Std[AA]),"-")</f>
        <v>#N/A</v>
      </c>
      <c r="S255" t="e">
        <f>IF(StandardResults[[#This Row],[Ind/Rel]]="Ind",_xlfn.XLOOKUP(StandardResults[[#This Row],[Code]],Std[Code],Std[A]),"-")</f>
        <v>#N/A</v>
      </c>
      <c r="T255" t="e">
        <f>IF(StandardResults[[#This Row],[Ind/Rel]]="Ind",_xlfn.XLOOKUP(StandardResults[[#This Row],[Code]],Std[Code],Std[B]),"-")</f>
        <v>#N/A</v>
      </c>
      <c r="U255" t="e">
        <f>IF(StandardResults[[#This Row],[Ind/Rel]]="Ind",_xlfn.XLOOKUP(StandardResults[[#This Row],[Code]],Std[Code],Std[AAs]),"-")</f>
        <v>#N/A</v>
      </c>
      <c r="V255" t="e">
        <f>IF(StandardResults[[#This Row],[Ind/Rel]]="Ind",_xlfn.XLOOKUP(StandardResults[[#This Row],[Code]],Std[Code],Std[As]),"-")</f>
        <v>#N/A</v>
      </c>
      <c r="W255" t="e">
        <f>IF(StandardResults[[#This Row],[Ind/Rel]]="Ind",_xlfn.XLOOKUP(StandardResults[[#This Row],[Code]],Std[Code],Std[Bs]),"-")</f>
        <v>#N/A</v>
      </c>
      <c r="X255" t="e">
        <f>IF(StandardResults[[#This Row],[Ind/Rel]]="Ind",_xlfn.XLOOKUP(StandardResults[[#This Row],[Code]],Std[Code],Std[EC]),"-")</f>
        <v>#N/A</v>
      </c>
      <c r="Y255" t="e">
        <f>IF(StandardResults[[#This Row],[Ind/Rel]]="Ind",_xlfn.XLOOKUP(StandardResults[[#This Row],[Code]],Std[Code],Std[Ecs]),"-")</f>
        <v>#N/A</v>
      </c>
      <c r="Z255">
        <f>COUNTIFS(StandardResults[Name],StandardResults[[#This Row],[Name]],StandardResults[Entry
Std],"B")+COUNTIFS(StandardResults[Name],StandardResults[[#This Row],[Name]],StandardResults[Entry
Std],"A")+COUNTIFS(StandardResults[Name],StandardResults[[#This Row],[Name]],StandardResults[Entry
Std],"AA")</f>
        <v>0</v>
      </c>
      <c r="AA255">
        <f>COUNTIFS(StandardResults[Name],StandardResults[[#This Row],[Name]],StandardResults[Entry
Std],"AA")</f>
        <v>0</v>
      </c>
    </row>
    <row r="256" spans="1:27" x14ac:dyDescent="0.25">
      <c r="A256">
        <f>TimeVR[[#This Row],[Club]]</f>
        <v>0</v>
      </c>
      <c r="B256" t="str">
        <f>IF(OR(RIGHT(TimeVR[[#This Row],[Event]],3)="M.R", RIGHT(TimeVR[[#This Row],[Event]],3)="F.R"),"Relay","Ind")</f>
        <v>Ind</v>
      </c>
      <c r="C256">
        <f>TimeVR[[#This Row],[gender]]</f>
        <v>0</v>
      </c>
      <c r="D256">
        <f>TimeVR[[#This Row],[Age]]</f>
        <v>0</v>
      </c>
      <c r="E256">
        <f>TimeVR[[#This Row],[name]]</f>
        <v>0</v>
      </c>
      <c r="F256">
        <f>TimeVR[[#This Row],[Event]]</f>
        <v>0</v>
      </c>
      <c r="G256" t="str">
        <f>IF(OR(StandardResults[[#This Row],[Entry]]="-",TimeVR[[#This Row],[validation]]="Validated"),"Y","N")</f>
        <v>N</v>
      </c>
      <c r="H256">
        <f>IF(OR(LEFT(TimeVR[[#This Row],[Times]],8)="00:00.00", LEFT(TimeVR[[#This Row],[Times]],2)="NT"),"-",TimeVR[[#This Row],[Times]])</f>
        <v>0</v>
      </c>
      <c r="I2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6" t="str">
        <f>IF(ISBLANK(TimeVR[[#This Row],[Best Time(S)]]),"-",TimeVR[[#This Row],[Best Time(S)]])</f>
        <v>-</v>
      </c>
      <c r="K256" t="str">
        <f>IF(StandardResults[[#This Row],[BT(SC)]]&lt;&gt;"-",IF(StandardResults[[#This Row],[BT(SC)]]&lt;=StandardResults[[#This Row],[AAs]],"AA",IF(StandardResults[[#This Row],[BT(SC)]]&lt;=StandardResults[[#This Row],[As]],"A",IF(StandardResults[[#This Row],[BT(SC)]]&lt;=StandardResults[[#This Row],[Bs]],"B","-"))),"")</f>
        <v/>
      </c>
      <c r="L256" t="str">
        <f>IF(ISBLANK(TimeVR[[#This Row],[Best Time(L)]]),"-",TimeVR[[#This Row],[Best Time(L)]])</f>
        <v>-</v>
      </c>
      <c r="M256" t="str">
        <f>IF(StandardResults[[#This Row],[BT(LC)]]&lt;&gt;"-",IF(StandardResults[[#This Row],[BT(LC)]]&lt;=StandardResults[[#This Row],[AA]],"AA",IF(StandardResults[[#This Row],[BT(LC)]]&lt;=StandardResults[[#This Row],[A]],"A",IF(StandardResults[[#This Row],[BT(LC)]]&lt;=StandardResults[[#This Row],[B]],"B","-"))),"")</f>
        <v/>
      </c>
      <c r="N256" s="14"/>
      <c r="O256" t="str">
        <f>IF(StandardResults[[#This Row],[BT(SC)]]&lt;&gt;"-",IF(StandardResults[[#This Row],[BT(SC)]]&lt;=StandardResults[[#This Row],[Ecs]],"EC","-"),"")</f>
        <v/>
      </c>
      <c r="Q256" t="str">
        <f>IF(StandardResults[[#This Row],[Ind/Rel]]="Ind",LEFT(StandardResults[[#This Row],[Gender]],1)&amp;MIN(MAX(StandardResults[[#This Row],[Age]],11),17)&amp;"-"&amp;StandardResults[[#This Row],[Event]],"")</f>
        <v>011-0</v>
      </c>
      <c r="R256" t="e">
        <f>IF(StandardResults[[#This Row],[Ind/Rel]]="Ind",_xlfn.XLOOKUP(StandardResults[[#This Row],[Code]],Std[Code],Std[AA]),"-")</f>
        <v>#N/A</v>
      </c>
      <c r="S256" t="e">
        <f>IF(StandardResults[[#This Row],[Ind/Rel]]="Ind",_xlfn.XLOOKUP(StandardResults[[#This Row],[Code]],Std[Code],Std[A]),"-")</f>
        <v>#N/A</v>
      </c>
      <c r="T256" t="e">
        <f>IF(StandardResults[[#This Row],[Ind/Rel]]="Ind",_xlfn.XLOOKUP(StandardResults[[#This Row],[Code]],Std[Code],Std[B]),"-")</f>
        <v>#N/A</v>
      </c>
      <c r="U256" t="e">
        <f>IF(StandardResults[[#This Row],[Ind/Rel]]="Ind",_xlfn.XLOOKUP(StandardResults[[#This Row],[Code]],Std[Code],Std[AAs]),"-")</f>
        <v>#N/A</v>
      </c>
      <c r="V256" t="e">
        <f>IF(StandardResults[[#This Row],[Ind/Rel]]="Ind",_xlfn.XLOOKUP(StandardResults[[#This Row],[Code]],Std[Code],Std[As]),"-")</f>
        <v>#N/A</v>
      </c>
      <c r="W256" t="e">
        <f>IF(StandardResults[[#This Row],[Ind/Rel]]="Ind",_xlfn.XLOOKUP(StandardResults[[#This Row],[Code]],Std[Code],Std[Bs]),"-")</f>
        <v>#N/A</v>
      </c>
      <c r="X256" t="e">
        <f>IF(StandardResults[[#This Row],[Ind/Rel]]="Ind",_xlfn.XLOOKUP(StandardResults[[#This Row],[Code]],Std[Code],Std[EC]),"-")</f>
        <v>#N/A</v>
      </c>
      <c r="Y256" t="e">
        <f>IF(StandardResults[[#This Row],[Ind/Rel]]="Ind",_xlfn.XLOOKUP(StandardResults[[#This Row],[Code]],Std[Code],Std[Ecs]),"-")</f>
        <v>#N/A</v>
      </c>
      <c r="Z256">
        <f>COUNTIFS(StandardResults[Name],StandardResults[[#This Row],[Name]],StandardResults[Entry
Std],"B")+COUNTIFS(StandardResults[Name],StandardResults[[#This Row],[Name]],StandardResults[Entry
Std],"A")+COUNTIFS(StandardResults[Name],StandardResults[[#This Row],[Name]],StandardResults[Entry
Std],"AA")</f>
        <v>0</v>
      </c>
      <c r="AA256">
        <f>COUNTIFS(StandardResults[Name],StandardResults[[#This Row],[Name]],StandardResults[Entry
Std],"AA")</f>
        <v>0</v>
      </c>
    </row>
    <row r="257" spans="1:27" x14ac:dyDescent="0.25">
      <c r="A257">
        <f>TimeVR[[#This Row],[Club]]</f>
        <v>0</v>
      </c>
      <c r="B257" t="str">
        <f>IF(OR(RIGHT(TimeVR[[#This Row],[Event]],3)="M.R", RIGHT(TimeVR[[#This Row],[Event]],3)="F.R"),"Relay","Ind")</f>
        <v>Ind</v>
      </c>
      <c r="C257">
        <f>TimeVR[[#This Row],[gender]]</f>
        <v>0</v>
      </c>
      <c r="D257">
        <f>TimeVR[[#This Row],[Age]]</f>
        <v>0</v>
      </c>
      <c r="E257">
        <f>TimeVR[[#This Row],[name]]</f>
        <v>0</v>
      </c>
      <c r="F257">
        <f>TimeVR[[#This Row],[Event]]</f>
        <v>0</v>
      </c>
      <c r="G257" t="str">
        <f>IF(OR(StandardResults[[#This Row],[Entry]]="-",TimeVR[[#This Row],[validation]]="Validated"),"Y","N")</f>
        <v>N</v>
      </c>
      <c r="H257">
        <f>IF(OR(LEFT(TimeVR[[#This Row],[Times]],8)="00:00.00", LEFT(TimeVR[[#This Row],[Times]],2)="NT"),"-",TimeVR[[#This Row],[Times]])</f>
        <v>0</v>
      </c>
      <c r="I2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7" t="str">
        <f>IF(ISBLANK(TimeVR[[#This Row],[Best Time(S)]]),"-",TimeVR[[#This Row],[Best Time(S)]])</f>
        <v>-</v>
      </c>
      <c r="K257" t="str">
        <f>IF(StandardResults[[#This Row],[BT(SC)]]&lt;&gt;"-",IF(StandardResults[[#This Row],[BT(SC)]]&lt;=StandardResults[[#This Row],[AAs]],"AA",IF(StandardResults[[#This Row],[BT(SC)]]&lt;=StandardResults[[#This Row],[As]],"A",IF(StandardResults[[#This Row],[BT(SC)]]&lt;=StandardResults[[#This Row],[Bs]],"B","-"))),"")</f>
        <v/>
      </c>
      <c r="L257" t="str">
        <f>IF(ISBLANK(TimeVR[[#This Row],[Best Time(L)]]),"-",TimeVR[[#This Row],[Best Time(L)]])</f>
        <v>-</v>
      </c>
      <c r="M257" t="str">
        <f>IF(StandardResults[[#This Row],[BT(LC)]]&lt;&gt;"-",IF(StandardResults[[#This Row],[BT(LC)]]&lt;=StandardResults[[#This Row],[AA]],"AA",IF(StandardResults[[#This Row],[BT(LC)]]&lt;=StandardResults[[#This Row],[A]],"A",IF(StandardResults[[#This Row],[BT(LC)]]&lt;=StandardResults[[#This Row],[B]],"B","-"))),"")</f>
        <v/>
      </c>
      <c r="N257" s="14"/>
      <c r="O257" t="str">
        <f>IF(StandardResults[[#This Row],[BT(SC)]]&lt;&gt;"-",IF(StandardResults[[#This Row],[BT(SC)]]&lt;=StandardResults[[#This Row],[Ecs]],"EC","-"),"")</f>
        <v/>
      </c>
      <c r="Q257" t="str">
        <f>IF(StandardResults[[#This Row],[Ind/Rel]]="Ind",LEFT(StandardResults[[#This Row],[Gender]],1)&amp;MIN(MAX(StandardResults[[#This Row],[Age]],11),17)&amp;"-"&amp;StandardResults[[#This Row],[Event]],"")</f>
        <v>011-0</v>
      </c>
      <c r="R257" t="e">
        <f>IF(StandardResults[[#This Row],[Ind/Rel]]="Ind",_xlfn.XLOOKUP(StandardResults[[#This Row],[Code]],Std[Code],Std[AA]),"-")</f>
        <v>#N/A</v>
      </c>
      <c r="S257" t="e">
        <f>IF(StandardResults[[#This Row],[Ind/Rel]]="Ind",_xlfn.XLOOKUP(StandardResults[[#This Row],[Code]],Std[Code],Std[A]),"-")</f>
        <v>#N/A</v>
      </c>
      <c r="T257" t="e">
        <f>IF(StandardResults[[#This Row],[Ind/Rel]]="Ind",_xlfn.XLOOKUP(StandardResults[[#This Row],[Code]],Std[Code],Std[B]),"-")</f>
        <v>#N/A</v>
      </c>
      <c r="U257" t="e">
        <f>IF(StandardResults[[#This Row],[Ind/Rel]]="Ind",_xlfn.XLOOKUP(StandardResults[[#This Row],[Code]],Std[Code],Std[AAs]),"-")</f>
        <v>#N/A</v>
      </c>
      <c r="V257" t="e">
        <f>IF(StandardResults[[#This Row],[Ind/Rel]]="Ind",_xlfn.XLOOKUP(StandardResults[[#This Row],[Code]],Std[Code],Std[As]),"-")</f>
        <v>#N/A</v>
      </c>
      <c r="W257" t="e">
        <f>IF(StandardResults[[#This Row],[Ind/Rel]]="Ind",_xlfn.XLOOKUP(StandardResults[[#This Row],[Code]],Std[Code],Std[Bs]),"-")</f>
        <v>#N/A</v>
      </c>
      <c r="X257" t="e">
        <f>IF(StandardResults[[#This Row],[Ind/Rel]]="Ind",_xlfn.XLOOKUP(StandardResults[[#This Row],[Code]],Std[Code],Std[EC]),"-")</f>
        <v>#N/A</v>
      </c>
      <c r="Y257" t="e">
        <f>IF(StandardResults[[#This Row],[Ind/Rel]]="Ind",_xlfn.XLOOKUP(StandardResults[[#This Row],[Code]],Std[Code],Std[Ecs]),"-")</f>
        <v>#N/A</v>
      </c>
      <c r="Z257">
        <f>COUNTIFS(StandardResults[Name],StandardResults[[#This Row],[Name]],StandardResults[Entry
Std],"B")+COUNTIFS(StandardResults[Name],StandardResults[[#This Row],[Name]],StandardResults[Entry
Std],"A")+COUNTIFS(StandardResults[Name],StandardResults[[#This Row],[Name]],StandardResults[Entry
Std],"AA")</f>
        <v>0</v>
      </c>
      <c r="AA257">
        <f>COUNTIFS(StandardResults[Name],StandardResults[[#This Row],[Name]],StandardResults[Entry
Std],"AA")</f>
        <v>0</v>
      </c>
    </row>
    <row r="258" spans="1:27" x14ac:dyDescent="0.25">
      <c r="A258">
        <f>TimeVR[[#This Row],[Club]]</f>
        <v>0</v>
      </c>
      <c r="B258" t="str">
        <f>IF(OR(RIGHT(TimeVR[[#This Row],[Event]],3)="M.R", RIGHT(TimeVR[[#This Row],[Event]],3)="F.R"),"Relay","Ind")</f>
        <v>Ind</v>
      </c>
      <c r="C258">
        <f>TimeVR[[#This Row],[gender]]</f>
        <v>0</v>
      </c>
      <c r="D258">
        <f>TimeVR[[#This Row],[Age]]</f>
        <v>0</v>
      </c>
      <c r="E258">
        <f>TimeVR[[#This Row],[name]]</f>
        <v>0</v>
      </c>
      <c r="F258">
        <f>TimeVR[[#This Row],[Event]]</f>
        <v>0</v>
      </c>
      <c r="G258" t="str">
        <f>IF(OR(StandardResults[[#This Row],[Entry]]="-",TimeVR[[#This Row],[validation]]="Validated"),"Y","N")</f>
        <v>N</v>
      </c>
      <c r="H258">
        <f>IF(OR(LEFT(TimeVR[[#This Row],[Times]],8)="00:00.00", LEFT(TimeVR[[#This Row],[Times]],2)="NT"),"-",TimeVR[[#This Row],[Times]])</f>
        <v>0</v>
      </c>
      <c r="I2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8" t="str">
        <f>IF(ISBLANK(TimeVR[[#This Row],[Best Time(S)]]),"-",TimeVR[[#This Row],[Best Time(S)]])</f>
        <v>-</v>
      </c>
      <c r="K258" t="str">
        <f>IF(StandardResults[[#This Row],[BT(SC)]]&lt;&gt;"-",IF(StandardResults[[#This Row],[BT(SC)]]&lt;=StandardResults[[#This Row],[AAs]],"AA",IF(StandardResults[[#This Row],[BT(SC)]]&lt;=StandardResults[[#This Row],[As]],"A",IF(StandardResults[[#This Row],[BT(SC)]]&lt;=StandardResults[[#This Row],[Bs]],"B","-"))),"")</f>
        <v/>
      </c>
      <c r="L258" t="str">
        <f>IF(ISBLANK(TimeVR[[#This Row],[Best Time(L)]]),"-",TimeVR[[#This Row],[Best Time(L)]])</f>
        <v>-</v>
      </c>
      <c r="M258" t="str">
        <f>IF(StandardResults[[#This Row],[BT(LC)]]&lt;&gt;"-",IF(StandardResults[[#This Row],[BT(LC)]]&lt;=StandardResults[[#This Row],[AA]],"AA",IF(StandardResults[[#This Row],[BT(LC)]]&lt;=StandardResults[[#This Row],[A]],"A",IF(StandardResults[[#This Row],[BT(LC)]]&lt;=StandardResults[[#This Row],[B]],"B","-"))),"")</f>
        <v/>
      </c>
      <c r="N258" s="14"/>
      <c r="O258" t="str">
        <f>IF(StandardResults[[#This Row],[BT(SC)]]&lt;&gt;"-",IF(StandardResults[[#This Row],[BT(SC)]]&lt;=StandardResults[[#This Row],[Ecs]],"EC","-"),"")</f>
        <v/>
      </c>
      <c r="Q258" t="str">
        <f>IF(StandardResults[[#This Row],[Ind/Rel]]="Ind",LEFT(StandardResults[[#This Row],[Gender]],1)&amp;MIN(MAX(StandardResults[[#This Row],[Age]],11),17)&amp;"-"&amp;StandardResults[[#This Row],[Event]],"")</f>
        <v>011-0</v>
      </c>
      <c r="R258" t="e">
        <f>IF(StandardResults[[#This Row],[Ind/Rel]]="Ind",_xlfn.XLOOKUP(StandardResults[[#This Row],[Code]],Std[Code],Std[AA]),"-")</f>
        <v>#N/A</v>
      </c>
      <c r="S258" t="e">
        <f>IF(StandardResults[[#This Row],[Ind/Rel]]="Ind",_xlfn.XLOOKUP(StandardResults[[#This Row],[Code]],Std[Code],Std[A]),"-")</f>
        <v>#N/A</v>
      </c>
      <c r="T258" t="e">
        <f>IF(StandardResults[[#This Row],[Ind/Rel]]="Ind",_xlfn.XLOOKUP(StandardResults[[#This Row],[Code]],Std[Code],Std[B]),"-")</f>
        <v>#N/A</v>
      </c>
      <c r="U258" t="e">
        <f>IF(StandardResults[[#This Row],[Ind/Rel]]="Ind",_xlfn.XLOOKUP(StandardResults[[#This Row],[Code]],Std[Code],Std[AAs]),"-")</f>
        <v>#N/A</v>
      </c>
      <c r="V258" t="e">
        <f>IF(StandardResults[[#This Row],[Ind/Rel]]="Ind",_xlfn.XLOOKUP(StandardResults[[#This Row],[Code]],Std[Code],Std[As]),"-")</f>
        <v>#N/A</v>
      </c>
      <c r="W258" t="e">
        <f>IF(StandardResults[[#This Row],[Ind/Rel]]="Ind",_xlfn.XLOOKUP(StandardResults[[#This Row],[Code]],Std[Code],Std[Bs]),"-")</f>
        <v>#N/A</v>
      </c>
      <c r="X258" t="e">
        <f>IF(StandardResults[[#This Row],[Ind/Rel]]="Ind",_xlfn.XLOOKUP(StandardResults[[#This Row],[Code]],Std[Code],Std[EC]),"-")</f>
        <v>#N/A</v>
      </c>
      <c r="Y258" t="e">
        <f>IF(StandardResults[[#This Row],[Ind/Rel]]="Ind",_xlfn.XLOOKUP(StandardResults[[#This Row],[Code]],Std[Code],Std[Ecs]),"-")</f>
        <v>#N/A</v>
      </c>
      <c r="Z258">
        <f>COUNTIFS(StandardResults[Name],StandardResults[[#This Row],[Name]],StandardResults[Entry
Std],"B")+COUNTIFS(StandardResults[Name],StandardResults[[#This Row],[Name]],StandardResults[Entry
Std],"A")+COUNTIFS(StandardResults[Name],StandardResults[[#This Row],[Name]],StandardResults[Entry
Std],"AA")</f>
        <v>0</v>
      </c>
      <c r="AA258">
        <f>COUNTIFS(StandardResults[Name],StandardResults[[#This Row],[Name]],StandardResults[Entry
Std],"AA")</f>
        <v>0</v>
      </c>
    </row>
    <row r="259" spans="1:27" x14ac:dyDescent="0.25">
      <c r="A259">
        <f>TimeVR[[#This Row],[Club]]</f>
        <v>0</v>
      </c>
      <c r="B259" t="str">
        <f>IF(OR(RIGHT(TimeVR[[#This Row],[Event]],3)="M.R", RIGHT(TimeVR[[#This Row],[Event]],3)="F.R"),"Relay","Ind")</f>
        <v>Ind</v>
      </c>
      <c r="C259">
        <f>TimeVR[[#This Row],[gender]]</f>
        <v>0</v>
      </c>
      <c r="D259">
        <f>TimeVR[[#This Row],[Age]]</f>
        <v>0</v>
      </c>
      <c r="E259">
        <f>TimeVR[[#This Row],[name]]</f>
        <v>0</v>
      </c>
      <c r="F259">
        <f>TimeVR[[#This Row],[Event]]</f>
        <v>0</v>
      </c>
      <c r="G259" t="str">
        <f>IF(OR(StandardResults[[#This Row],[Entry]]="-",TimeVR[[#This Row],[validation]]="Validated"),"Y","N")</f>
        <v>N</v>
      </c>
      <c r="H259">
        <f>IF(OR(LEFT(TimeVR[[#This Row],[Times]],8)="00:00.00", LEFT(TimeVR[[#This Row],[Times]],2)="NT"),"-",TimeVR[[#This Row],[Times]])</f>
        <v>0</v>
      </c>
      <c r="I2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59" t="str">
        <f>IF(ISBLANK(TimeVR[[#This Row],[Best Time(S)]]),"-",TimeVR[[#This Row],[Best Time(S)]])</f>
        <v>-</v>
      </c>
      <c r="K259" t="str">
        <f>IF(StandardResults[[#This Row],[BT(SC)]]&lt;&gt;"-",IF(StandardResults[[#This Row],[BT(SC)]]&lt;=StandardResults[[#This Row],[AAs]],"AA",IF(StandardResults[[#This Row],[BT(SC)]]&lt;=StandardResults[[#This Row],[As]],"A",IF(StandardResults[[#This Row],[BT(SC)]]&lt;=StandardResults[[#This Row],[Bs]],"B","-"))),"")</f>
        <v/>
      </c>
      <c r="L259" t="str">
        <f>IF(ISBLANK(TimeVR[[#This Row],[Best Time(L)]]),"-",TimeVR[[#This Row],[Best Time(L)]])</f>
        <v>-</v>
      </c>
      <c r="M259" t="str">
        <f>IF(StandardResults[[#This Row],[BT(LC)]]&lt;&gt;"-",IF(StandardResults[[#This Row],[BT(LC)]]&lt;=StandardResults[[#This Row],[AA]],"AA",IF(StandardResults[[#This Row],[BT(LC)]]&lt;=StandardResults[[#This Row],[A]],"A",IF(StandardResults[[#This Row],[BT(LC)]]&lt;=StandardResults[[#This Row],[B]],"B","-"))),"")</f>
        <v/>
      </c>
      <c r="N259" s="14"/>
      <c r="O259" t="str">
        <f>IF(StandardResults[[#This Row],[BT(SC)]]&lt;&gt;"-",IF(StandardResults[[#This Row],[BT(SC)]]&lt;=StandardResults[[#This Row],[Ecs]],"EC","-"),"")</f>
        <v/>
      </c>
      <c r="Q259" t="str">
        <f>IF(StandardResults[[#This Row],[Ind/Rel]]="Ind",LEFT(StandardResults[[#This Row],[Gender]],1)&amp;MIN(MAX(StandardResults[[#This Row],[Age]],11),17)&amp;"-"&amp;StandardResults[[#This Row],[Event]],"")</f>
        <v>011-0</v>
      </c>
      <c r="R259" t="e">
        <f>IF(StandardResults[[#This Row],[Ind/Rel]]="Ind",_xlfn.XLOOKUP(StandardResults[[#This Row],[Code]],Std[Code],Std[AA]),"-")</f>
        <v>#N/A</v>
      </c>
      <c r="S259" t="e">
        <f>IF(StandardResults[[#This Row],[Ind/Rel]]="Ind",_xlfn.XLOOKUP(StandardResults[[#This Row],[Code]],Std[Code],Std[A]),"-")</f>
        <v>#N/A</v>
      </c>
      <c r="T259" t="e">
        <f>IF(StandardResults[[#This Row],[Ind/Rel]]="Ind",_xlfn.XLOOKUP(StandardResults[[#This Row],[Code]],Std[Code],Std[B]),"-")</f>
        <v>#N/A</v>
      </c>
      <c r="U259" t="e">
        <f>IF(StandardResults[[#This Row],[Ind/Rel]]="Ind",_xlfn.XLOOKUP(StandardResults[[#This Row],[Code]],Std[Code],Std[AAs]),"-")</f>
        <v>#N/A</v>
      </c>
      <c r="V259" t="e">
        <f>IF(StandardResults[[#This Row],[Ind/Rel]]="Ind",_xlfn.XLOOKUP(StandardResults[[#This Row],[Code]],Std[Code],Std[As]),"-")</f>
        <v>#N/A</v>
      </c>
      <c r="W259" t="e">
        <f>IF(StandardResults[[#This Row],[Ind/Rel]]="Ind",_xlfn.XLOOKUP(StandardResults[[#This Row],[Code]],Std[Code],Std[Bs]),"-")</f>
        <v>#N/A</v>
      </c>
      <c r="X259" t="e">
        <f>IF(StandardResults[[#This Row],[Ind/Rel]]="Ind",_xlfn.XLOOKUP(StandardResults[[#This Row],[Code]],Std[Code],Std[EC]),"-")</f>
        <v>#N/A</v>
      </c>
      <c r="Y259" t="e">
        <f>IF(StandardResults[[#This Row],[Ind/Rel]]="Ind",_xlfn.XLOOKUP(StandardResults[[#This Row],[Code]],Std[Code],Std[Ecs]),"-")</f>
        <v>#N/A</v>
      </c>
      <c r="Z259">
        <f>COUNTIFS(StandardResults[Name],StandardResults[[#This Row],[Name]],StandardResults[Entry
Std],"B")+COUNTIFS(StandardResults[Name],StandardResults[[#This Row],[Name]],StandardResults[Entry
Std],"A")+COUNTIFS(StandardResults[Name],StandardResults[[#This Row],[Name]],StandardResults[Entry
Std],"AA")</f>
        <v>0</v>
      </c>
      <c r="AA259">
        <f>COUNTIFS(StandardResults[Name],StandardResults[[#This Row],[Name]],StandardResults[Entry
Std],"AA")</f>
        <v>0</v>
      </c>
    </row>
    <row r="260" spans="1:27" x14ac:dyDescent="0.25">
      <c r="A260">
        <f>TimeVR[[#This Row],[Club]]</f>
        <v>0</v>
      </c>
      <c r="B260" t="str">
        <f>IF(OR(RIGHT(TimeVR[[#This Row],[Event]],3)="M.R", RIGHT(TimeVR[[#This Row],[Event]],3)="F.R"),"Relay","Ind")</f>
        <v>Ind</v>
      </c>
      <c r="C260">
        <f>TimeVR[[#This Row],[gender]]</f>
        <v>0</v>
      </c>
      <c r="D260">
        <f>TimeVR[[#This Row],[Age]]</f>
        <v>0</v>
      </c>
      <c r="E260">
        <f>TimeVR[[#This Row],[name]]</f>
        <v>0</v>
      </c>
      <c r="F260">
        <f>TimeVR[[#This Row],[Event]]</f>
        <v>0</v>
      </c>
      <c r="G260" t="str">
        <f>IF(OR(StandardResults[[#This Row],[Entry]]="-",TimeVR[[#This Row],[validation]]="Validated"),"Y","N")</f>
        <v>N</v>
      </c>
      <c r="H260">
        <f>IF(OR(LEFT(TimeVR[[#This Row],[Times]],8)="00:00.00", LEFT(TimeVR[[#This Row],[Times]],2)="NT"),"-",TimeVR[[#This Row],[Times]])</f>
        <v>0</v>
      </c>
      <c r="I2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0" t="str">
        <f>IF(ISBLANK(TimeVR[[#This Row],[Best Time(S)]]),"-",TimeVR[[#This Row],[Best Time(S)]])</f>
        <v>-</v>
      </c>
      <c r="K260" t="str">
        <f>IF(StandardResults[[#This Row],[BT(SC)]]&lt;&gt;"-",IF(StandardResults[[#This Row],[BT(SC)]]&lt;=StandardResults[[#This Row],[AAs]],"AA",IF(StandardResults[[#This Row],[BT(SC)]]&lt;=StandardResults[[#This Row],[As]],"A",IF(StandardResults[[#This Row],[BT(SC)]]&lt;=StandardResults[[#This Row],[Bs]],"B","-"))),"")</f>
        <v/>
      </c>
      <c r="L260" t="str">
        <f>IF(ISBLANK(TimeVR[[#This Row],[Best Time(L)]]),"-",TimeVR[[#This Row],[Best Time(L)]])</f>
        <v>-</v>
      </c>
      <c r="M260" t="str">
        <f>IF(StandardResults[[#This Row],[BT(LC)]]&lt;&gt;"-",IF(StandardResults[[#This Row],[BT(LC)]]&lt;=StandardResults[[#This Row],[AA]],"AA",IF(StandardResults[[#This Row],[BT(LC)]]&lt;=StandardResults[[#This Row],[A]],"A",IF(StandardResults[[#This Row],[BT(LC)]]&lt;=StandardResults[[#This Row],[B]],"B","-"))),"")</f>
        <v/>
      </c>
      <c r="N260" s="14"/>
      <c r="O260" t="str">
        <f>IF(StandardResults[[#This Row],[BT(SC)]]&lt;&gt;"-",IF(StandardResults[[#This Row],[BT(SC)]]&lt;=StandardResults[[#This Row],[Ecs]],"EC","-"),"")</f>
        <v/>
      </c>
      <c r="Q260" t="str">
        <f>IF(StandardResults[[#This Row],[Ind/Rel]]="Ind",LEFT(StandardResults[[#This Row],[Gender]],1)&amp;MIN(MAX(StandardResults[[#This Row],[Age]],11),17)&amp;"-"&amp;StandardResults[[#This Row],[Event]],"")</f>
        <v>011-0</v>
      </c>
      <c r="R260" t="e">
        <f>IF(StandardResults[[#This Row],[Ind/Rel]]="Ind",_xlfn.XLOOKUP(StandardResults[[#This Row],[Code]],Std[Code],Std[AA]),"-")</f>
        <v>#N/A</v>
      </c>
      <c r="S260" t="e">
        <f>IF(StandardResults[[#This Row],[Ind/Rel]]="Ind",_xlfn.XLOOKUP(StandardResults[[#This Row],[Code]],Std[Code],Std[A]),"-")</f>
        <v>#N/A</v>
      </c>
      <c r="T260" t="e">
        <f>IF(StandardResults[[#This Row],[Ind/Rel]]="Ind",_xlfn.XLOOKUP(StandardResults[[#This Row],[Code]],Std[Code],Std[B]),"-")</f>
        <v>#N/A</v>
      </c>
      <c r="U260" t="e">
        <f>IF(StandardResults[[#This Row],[Ind/Rel]]="Ind",_xlfn.XLOOKUP(StandardResults[[#This Row],[Code]],Std[Code],Std[AAs]),"-")</f>
        <v>#N/A</v>
      </c>
      <c r="V260" t="e">
        <f>IF(StandardResults[[#This Row],[Ind/Rel]]="Ind",_xlfn.XLOOKUP(StandardResults[[#This Row],[Code]],Std[Code],Std[As]),"-")</f>
        <v>#N/A</v>
      </c>
      <c r="W260" t="e">
        <f>IF(StandardResults[[#This Row],[Ind/Rel]]="Ind",_xlfn.XLOOKUP(StandardResults[[#This Row],[Code]],Std[Code],Std[Bs]),"-")</f>
        <v>#N/A</v>
      </c>
      <c r="X260" t="e">
        <f>IF(StandardResults[[#This Row],[Ind/Rel]]="Ind",_xlfn.XLOOKUP(StandardResults[[#This Row],[Code]],Std[Code],Std[EC]),"-")</f>
        <v>#N/A</v>
      </c>
      <c r="Y260" t="e">
        <f>IF(StandardResults[[#This Row],[Ind/Rel]]="Ind",_xlfn.XLOOKUP(StandardResults[[#This Row],[Code]],Std[Code],Std[Ecs]),"-")</f>
        <v>#N/A</v>
      </c>
      <c r="Z260">
        <f>COUNTIFS(StandardResults[Name],StandardResults[[#This Row],[Name]],StandardResults[Entry
Std],"B")+COUNTIFS(StandardResults[Name],StandardResults[[#This Row],[Name]],StandardResults[Entry
Std],"A")+COUNTIFS(StandardResults[Name],StandardResults[[#This Row],[Name]],StandardResults[Entry
Std],"AA")</f>
        <v>0</v>
      </c>
      <c r="AA260">
        <f>COUNTIFS(StandardResults[Name],StandardResults[[#This Row],[Name]],StandardResults[Entry
Std],"AA")</f>
        <v>0</v>
      </c>
    </row>
    <row r="261" spans="1:27" x14ac:dyDescent="0.25">
      <c r="A261">
        <f>TimeVR[[#This Row],[Club]]</f>
        <v>0</v>
      </c>
      <c r="B261" t="str">
        <f>IF(OR(RIGHT(TimeVR[[#This Row],[Event]],3)="M.R", RIGHT(TimeVR[[#This Row],[Event]],3)="F.R"),"Relay","Ind")</f>
        <v>Ind</v>
      </c>
      <c r="C261">
        <f>TimeVR[[#This Row],[gender]]</f>
        <v>0</v>
      </c>
      <c r="D261">
        <f>TimeVR[[#This Row],[Age]]</f>
        <v>0</v>
      </c>
      <c r="E261">
        <f>TimeVR[[#This Row],[name]]</f>
        <v>0</v>
      </c>
      <c r="F261">
        <f>TimeVR[[#This Row],[Event]]</f>
        <v>0</v>
      </c>
      <c r="G261" t="str">
        <f>IF(OR(StandardResults[[#This Row],[Entry]]="-",TimeVR[[#This Row],[validation]]="Validated"),"Y","N")</f>
        <v>N</v>
      </c>
      <c r="H261">
        <f>IF(OR(LEFT(TimeVR[[#This Row],[Times]],8)="00:00.00", LEFT(TimeVR[[#This Row],[Times]],2)="NT"),"-",TimeVR[[#This Row],[Times]])</f>
        <v>0</v>
      </c>
      <c r="I2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1" t="str">
        <f>IF(ISBLANK(TimeVR[[#This Row],[Best Time(S)]]),"-",TimeVR[[#This Row],[Best Time(S)]])</f>
        <v>-</v>
      </c>
      <c r="K261" t="str">
        <f>IF(StandardResults[[#This Row],[BT(SC)]]&lt;&gt;"-",IF(StandardResults[[#This Row],[BT(SC)]]&lt;=StandardResults[[#This Row],[AAs]],"AA",IF(StandardResults[[#This Row],[BT(SC)]]&lt;=StandardResults[[#This Row],[As]],"A",IF(StandardResults[[#This Row],[BT(SC)]]&lt;=StandardResults[[#This Row],[Bs]],"B","-"))),"")</f>
        <v/>
      </c>
      <c r="L261" t="str">
        <f>IF(ISBLANK(TimeVR[[#This Row],[Best Time(L)]]),"-",TimeVR[[#This Row],[Best Time(L)]])</f>
        <v>-</v>
      </c>
      <c r="M261" t="str">
        <f>IF(StandardResults[[#This Row],[BT(LC)]]&lt;&gt;"-",IF(StandardResults[[#This Row],[BT(LC)]]&lt;=StandardResults[[#This Row],[AA]],"AA",IF(StandardResults[[#This Row],[BT(LC)]]&lt;=StandardResults[[#This Row],[A]],"A",IF(StandardResults[[#This Row],[BT(LC)]]&lt;=StandardResults[[#This Row],[B]],"B","-"))),"")</f>
        <v/>
      </c>
      <c r="N261" s="14"/>
      <c r="O261" t="str">
        <f>IF(StandardResults[[#This Row],[BT(SC)]]&lt;&gt;"-",IF(StandardResults[[#This Row],[BT(SC)]]&lt;=StandardResults[[#This Row],[Ecs]],"EC","-"),"")</f>
        <v/>
      </c>
      <c r="Q261" t="str">
        <f>IF(StandardResults[[#This Row],[Ind/Rel]]="Ind",LEFT(StandardResults[[#This Row],[Gender]],1)&amp;MIN(MAX(StandardResults[[#This Row],[Age]],11),17)&amp;"-"&amp;StandardResults[[#This Row],[Event]],"")</f>
        <v>011-0</v>
      </c>
      <c r="R261" t="e">
        <f>IF(StandardResults[[#This Row],[Ind/Rel]]="Ind",_xlfn.XLOOKUP(StandardResults[[#This Row],[Code]],Std[Code],Std[AA]),"-")</f>
        <v>#N/A</v>
      </c>
      <c r="S261" t="e">
        <f>IF(StandardResults[[#This Row],[Ind/Rel]]="Ind",_xlfn.XLOOKUP(StandardResults[[#This Row],[Code]],Std[Code],Std[A]),"-")</f>
        <v>#N/A</v>
      </c>
      <c r="T261" t="e">
        <f>IF(StandardResults[[#This Row],[Ind/Rel]]="Ind",_xlfn.XLOOKUP(StandardResults[[#This Row],[Code]],Std[Code],Std[B]),"-")</f>
        <v>#N/A</v>
      </c>
      <c r="U261" t="e">
        <f>IF(StandardResults[[#This Row],[Ind/Rel]]="Ind",_xlfn.XLOOKUP(StandardResults[[#This Row],[Code]],Std[Code],Std[AAs]),"-")</f>
        <v>#N/A</v>
      </c>
      <c r="V261" t="e">
        <f>IF(StandardResults[[#This Row],[Ind/Rel]]="Ind",_xlfn.XLOOKUP(StandardResults[[#This Row],[Code]],Std[Code],Std[As]),"-")</f>
        <v>#N/A</v>
      </c>
      <c r="W261" t="e">
        <f>IF(StandardResults[[#This Row],[Ind/Rel]]="Ind",_xlfn.XLOOKUP(StandardResults[[#This Row],[Code]],Std[Code],Std[Bs]),"-")</f>
        <v>#N/A</v>
      </c>
      <c r="X261" t="e">
        <f>IF(StandardResults[[#This Row],[Ind/Rel]]="Ind",_xlfn.XLOOKUP(StandardResults[[#This Row],[Code]],Std[Code],Std[EC]),"-")</f>
        <v>#N/A</v>
      </c>
      <c r="Y261" t="e">
        <f>IF(StandardResults[[#This Row],[Ind/Rel]]="Ind",_xlfn.XLOOKUP(StandardResults[[#This Row],[Code]],Std[Code],Std[Ecs]),"-")</f>
        <v>#N/A</v>
      </c>
      <c r="Z261">
        <f>COUNTIFS(StandardResults[Name],StandardResults[[#This Row],[Name]],StandardResults[Entry
Std],"B")+COUNTIFS(StandardResults[Name],StandardResults[[#This Row],[Name]],StandardResults[Entry
Std],"A")+COUNTIFS(StandardResults[Name],StandardResults[[#This Row],[Name]],StandardResults[Entry
Std],"AA")</f>
        <v>0</v>
      </c>
      <c r="AA261">
        <f>COUNTIFS(StandardResults[Name],StandardResults[[#This Row],[Name]],StandardResults[Entry
Std],"AA")</f>
        <v>0</v>
      </c>
    </row>
    <row r="262" spans="1:27" x14ac:dyDescent="0.25">
      <c r="A262">
        <f>TimeVR[[#This Row],[Club]]</f>
        <v>0</v>
      </c>
      <c r="B262" t="str">
        <f>IF(OR(RIGHT(TimeVR[[#This Row],[Event]],3)="M.R", RIGHT(TimeVR[[#This Row],[Event]],3)="F.R"),"Relay","Ind")</f>
        <v>Ind</v>
      </c>
      <c r="C262">
        <f>TimeVR[[#This Row],[gender]]</f>
        <v>0</v>
      </c>
      <c r="D262">
        <f>TimeVR[[#This Row],[Age]]</f>
        <v>0</v>
      </c>
      <c r="E262">
        <f>TimeVR[[#This Row],[name]]</f>
        <v>0</v>
      </c>
      <c r="F262">
        <f>TimeVR[[#This Row],[Event]]</f>
        <v>0</v>
      </c>
      <c r="G262" t="str">
        <f>IF(OR(StandardResults[[#This Row],[Entry]]="-",TimeVR[[#This Row],[validation]]="Validated"),"Y","N")</f>
        <v>N</v>
      </c>
      <c r="H262">
        <f>IF(OR(LEFT(TimeVR[[#This Row],[Times]],8)="00:00.00", LEFT(TimeVR[[#This Row],[Times]],2)="NT"),"-",TimeVR[[#This Row],[Times]])</f>
        <v>0</v>
      </c>
      <c r="I2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2" t="str">
        <f>IF(ISBLANK(TimeVR[[#This Row],[Best Time(S)]]),"-",TimeVR[[#This Row],[Best Time(S)]])</f>
        <v>-</v>
      </c>
      <c r="K262" t="str">
        <f>IF(StandardResults[[#This Row],[BT(SC)]]&lt;&gt;"-",IF(StandardResults[[#This Row],[BT(SC)]]&lt;=StandardResults[[#This Row],[AAs]],"AA",IF(StandardResults[[#This Row],[BT(SC)]]&lt;=StandardResults[[#This Row],[As]],"A",IF(StandardResults[[#This Row],[BT(SC)]]&lt;=StandardResults[[#This Row],[Bs]],"B","-"))),"")</f>
        <v/>
      </c>
      <c r="L262" t="str">
        <f>IF(ISBLANK(TimeVR[[#This Row],[Best Time(L)]]),"-",TimeVR[[#This Row],[Best Time(L)]])</f>
        <v>-</v>
      </c>
      <c r="M262" t="str">
        <f>IF(StandardResults[[#This Row],[BT(LC)]]&lt;&gt;"-",IF(StandardResults[[#This Row],[BT(LC)]]&lt;=StandardResults[[#This Row],[AA]],"AA",IF(StandardResults[[#This Row],[BT(LC)]]&lt;=StandardResults[[#This Row],[A]],"A",IF(StandardResults[[#This Row],[BT(LC)]]&lt;=StandardResults[[#This Row],[B]],"B","-"))),"")</f>
        <v/>
      </c>
      <c r="N262" s="14"/>
      <c r="O262" t="str">
        <f>IF(StandardResults[[#This Row],[BT(SC)]]&lt;&gt;"-",IF(StandardResults[[#This Row],[BT(SC)]]&lt;=StandardResults[[#This Row],[Ecs]],"EC","-"),"")</f>
        <v/>
      </c>
      <c r="Q262" t="str">
        <f>IF(StandardResults[[#This Row],[Ind/Rel]]="Ind",LEFT(StandardResults[[#This Row],[Gender]],1)&amp;MIN(MAX(StandardResults[[#This Row],[Age]],11),17)&amp;"-"&amp;StandardResults[[#This Row],[Event]],"")</f>
        <v>011-0</v>
      </c>
      <c r="R262" t="e">
        <f>IF(StandardResults[[#This Row],[Ind/Rel]]="Ind",_xlfn.XLOOKUP(StandardResults[[#This Row],[Code]],Std[Code],Std[AA]),"-")</f>
        <v>#N/A</v>
      </c>
      <c r="S262" t="e">
        <f>IF(StandardResults[[#This Row],[Ind/Rel]]="Ind",_xlfn.XLOOKUP(StandardResults[[#This Row],[Code]],Std[Code],Std[A]),"-")</f>
        <v>#N/A</v>
      </c>
      <c r="T262" t="e">
        <f>IF(StandardResults[[#This Row],[Ind/Rel]]="Ind",_xlfn.XLOOKUP(StandardResults[[#This Row],[Code]],Std[Code],Std[B]),"-")</f>
        <v>#N/A</v>
      </c>
      <c r="U262" t="e">
        <f>IF(StandardResults[[#This Row],[Ind/Rel]]="Ind",_xlfn.XLOOKUP(StandardResults[[#This Row],[Code]],Std[Code],Std[AAs]),"-")</f>
        <v>#N/A</v>
      </c>
      <c r="V262" t="e">
        <f>IF(StandardResults[[#This Row],[Ind/Rel]]="Ind",_xlfn.XLOOKUP(StandardResults[[#This Row],[Code]],Std[Code],Std[As]),"-")</f>
        <v>#N/A</v>
      </c>
      <c r="W262" t="e">
        <f>IF(StandardResults[[#This Row],[Ind/Rel]]="Ind",_xlfn.XLOOKUP(StandardResults[[#This Row],[Code]],Std[Code],Std[Bs]),"-")</f>
        <v>#N/A</v>
      </c>
      <c r="X262" t="e">
        <f>IF(StandardResults[[#This Row],[Ind/Rel]]="Ind",_xlfn.XLOOKUP(StandardResults[[#This Row],[Code]],Std[Code],Std[EC]),"-")</f>
        <v>#N/A</v>
      </c>
      <c r="Y262" t="e">
        <f>IF(StandardResults[[#This Row],[Ind/Rel]]="Ind",_xlfn.XLOOKUP(StandardResults[[#This Row],[Code]],Std[Code],Std[Ecs]),"-")</f>
        <v>#N/A</v>
      </c>
      <c r="Z262">
        <f>COUNTIFS(StandardResults[Name],StandardResults[[#This Row],[Name]],StandardResults[Entry
Std],"B")+COUNTIFS(StandardResults[Name],StandardResults[[#This Row],[Name]],StandardResults[Entry
Std],"A")+COUNTIFS(StandardResults[Name],StandardResults[[#This Row],[Name]],StandardResults[Entry
Std],"AA")</f>
        <v>0</v>
      </c>
      <c r="AA262">
        <f>COUNTIFS(StandardResults[Name],StandardResults[[#This Row],[Name]],StandardResults[Entry
Std],"AA")</f>
        <v>0</v>
      </c>
    </row>
    <row r="263" spans="1:27" x14ac:dyDescent="0.25">
      <c r="A263">
        <f>TimeVR[[#This Row],[Club]]</f>
        <v>0</v>
      </c>
      <c r="B263" t="str">
        <f>IF(OR(RIGHT(TimeVR[[#This Row],[Event]],3)="M.R", RIGHT(TimeVR[[#This Row],[Event]],3)="F.R"),"Relay","Ind")</f>
        <v>Ind</v>
      </c>
      <c r="C263">
        <f>TimeVR[[#This Row],[gender]]</f>
        <v>0</v>
      </c>
      <c r="D263">
        <f>TimeVR[[#This Row],[Age]]</f>
        <v>0</v>
      </c>
      <c r="E263">
        <f>TimeVR[[#This Row],[name]]</f>
        <v>0</v>
      </c>
      <c r="F263">
        <f>TimeVR[[#This Row],[Event]]</f>
        <v>0</v>
      </c>
      <c r="G263" t="str">
        <f>IF(OR(StandardResults[[#This Row],[Entry]]="-",TimeVR[[#This Row],[validation]]="Validated"),"Y","N")</f>
        <v>N</v>
      </c>
      <c r="H263">
        <f>IF(OR(LEFT(TimeVR[[#This Row],[Times]],8)="00:00.00", LEFT(TimeVR[[#This Row],[Times]],2)="NT"),"-",TimeVR[[#This Row],[Times]])</f>
        <v>0</v>
      </c>
      <c r="I2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3" t="str">
        <f>IF(ISBLANK(TimeVR[[#This Row],[Best Time(S)]]),"-",TimeVR[[#This Row],[Best Time(S)]])</f>
        <v>-</v>
      </c>
      <c r="K263" t="str">
        <f>IF(StandardResults[[#This Row],[BT(SC)]]&lt;&gt;"-",IF(StandardResults[[#This Row],[BT(SC)]]&lt;=StandardResults[[#This Row],[AAs]],"AA",IF(StandardResults[[#This Row],[BT(SC)]]&lt;=StandardResults[[#This Row],[As]],"A",IF(StandardResults[[#This Row],[BT(SC)]]&lt;=StandardResults[[#This Row],[Bs]],"B","-"))),"")</f>
        <v/>
      </c>
      <c r="L263" t="str">
        <f>IF(ISBLANK(TimeVR[[#This Row],[Best Time(L)]]),"-",TimeVR[[#This Row],[Best Time(L)]])</f>
        <v>-</v>
      </c>
      <c r="M263" t="str">
        <f>IF(StandardResults[[#This Row],[BT(LC)]]&lt;&gt;"-",IF(StandardResults[[#This Row],[BT(LC)]]&lt;=StandardResults[[#This Row],[AA]],"AA",IF(StandardResults[[#This Row],[BT(LC)]]&lt;=StandardResults[[#This Row],[A]],"A",IF(StandardResults[[#This Row],[BT(LC)]]&lt;=StandardResults[[#This Row],[B]],"B","-"))),"")</f>
        <v/>
      </c>
      <c r="N263" s="14"/>
      <c r="O263" t="str">
        <f>IF(StandardResults[[#This Row],[BT(SC)]]&lt;&gt;"-",IF(StandardResults[[#This Row],[BT(SC)]]&lt;=StandardResults[[#This Row],[Ecs]],"EC","-"),"")</f>
        <v/>
      </c>
      <c r="Q263" t="str">
        <f>IF(StandardResults[[#This Row],[Ind/Rel]]="Ind",LEFT(StandardResults[[#This Row],[Gender]],1)&amp;MIN(MAX(StandardResults[[#This Row],[Age]],11),17)&amp;"-"&amp;StandardResults[[#This Row],[Event]],"")</f>
        <v>011-0</v>
      </c>
      <c r="R263" t="e">
        <f>IF(StandardResults[[#This Row],[Ind/Rel]]="Ind",_xlfn.XLOOKUP(StandardResults[[#This Row],[Code]],Std[Code],Std[AA]),"-")</f>
        <v>#N/A</v>
      </c>
      <c r="S263" t="e">
        <f>IF(StandardResults[[#This Row],[Ind/Rel]]="Ind",_xlfn.XLOOKUP(StandardResults[[#This Row],[Code]],Std[Code],Std[A]),"-")</f>
        <v>#N/A</v>
      </c>
      <c r="T263" t="e">
        <f>IF(StandardResults[[#This Row],[Ind/Rel]]="Ind",_xlfn.XLOOKUP(StandardResults[[#This Row],[Code]],Std[Code],Std[B]),"-")</f>
        <v>#N/A</v>
      </c>
      <c r="U263" t="e">
        <f>IF(StandardResults[[#This Row],[Ind/Rel]]="Ind",_xlfn.XLOOKUP(StandardResults[[#This Row],[Code]],Std[Code],Std[AAs]),"-")</f>
        <v>#N/A</v>
      </c>
      <c r="V263" t="e">
        <f>IF(StandardResults[[#This Row],[Ind/Rel]]="Ind",_xlfn.XLOOKUP(StandardResults[[#This Row],[Code]],Std[Code],Std[As]),"-")</f>
        <v>#N/A</v>
      </c>
      <c r="W263" t="e">
        <f>IF(StandardResults[[#This Row],[Ind/Rel]]="Ind",_xlfn.XLOOKUP(StandardResults[[#This Row],[Code]],Std[Code],Std[Bs]),"-")</f>
        <v>#N/A</v>
      </c>
      <c r="X263" t="e">
        <f>IF(StandardResults[[#This Row],[Ind/Rel]]="Ind",_xlfn.XLOOKUP(StandardResults[[#This Row],[Code]],Std[Code],Std[EC]),"-")</f>
        <v>#N/A</v>
      </c>
      <c r="Y263" t="e">
        <f>IF(StandardResults[[#This Row],[Ind/Rel]]="Ind",_xlfn.XLOOKUP(StandardResults[[#This Row],[Code]],Std[Code],Std[Ecs]),"-")</f>
        <v>#N/A</v>
      </c>
      <c r="Z263">
        <f>COUNTIFS(StandardResults[Name],StandardResults[[#This Row],[Name]],StandardResults[Entry
Std],"B")+COUNTIFS(StandardResults[Name],StandardResults[[#This Row],[Name]],StandardResults[Entry
Std],"A")+COUNTIFS(StandardResults[Name],StandardResults[[#This Row],[Name]],StandardResults[Entry
Std],"AA")</f>
        <v>0</v>
      </c>
      <c r="AA263">
        <f>COUNTIFS(StandardResults[Name],StandardResults[[#This Row],[Name]],StandardResults[Entry
Std],"AA")</f>
        <v>0</v>
      </c>
    </row>
    <row r="264" spans="1:27" x14ac:dyDescent="0.25">
      <c r="A264">
        <f>TimeVR[[#This Row],[Club]]</f>
        <v>0</v>
      </c>
      <c r="B264" t="str">
        <f>IF(OR(RIGHT(TimeVR[[#This Row],[Event]],3)="M.R", RIGHT(TimeVR[[#This Row],[Event]],3)="F.R"),"Relay","Ind")</f>
        <v>Ind</v>
      </c>
      <c r="C264">
        <f>TimeVR[[#This Row],[gender]]</f>
        <v>0</v>
      </c>
      <c r="D264">
        <f>TimeVR[[#This Row],[Age]]</f>
        <v>0</v>
      </c>
      <c r="E264">
        <f>TimeVR[[#This Row],[name]]</f>
        <v>0</v>
      </c>
      <c r="F264">
        <f>TimeVR[[#This Row],[Event]]</f>
        <v>0</v>
      </c>
      <c r="G264" t="str">
        <f>IF(OR(StandardResults[[#This Row],[Entry]]="-",TimeVR[[#This Row],[validation]]="Validated"),"Y","N")</f>
        <v>N</v>
      </c>
      <c r="H264">
        <f>IF(OR(LEFT(TimeVR[[#This Row],[Times]],8)="00:00.00", LEFT(TimeVR[[#This Row],[Times]],2)="NT"),"-",TimeVR[[#This Row],[Times]])</f>
        <v>0</v>
      </c>
      <c r="I2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4" t="str">
        <f>IF(ISBLANK(TimeVR[[#This Row],[Best Time(S)]]),"-",TimeVR[[#This Row],[Best Time(S)]])</f>
        <v>-</v>
      </c>
      <c r="K264" t="str">
        <f>IF(StandardResults[[#This Row],[BT(SC)]]&lt;&gt;"-",IF(StandardResults[[#This Row],[BT(SC)]]&lt;=StandardResults[[#This Row],[AAs]],"AA",IF(StandardResults[[#This Row],[BT(SC)]]&lt;=StandardResults[[#This Row],[As]],"A",IF(StandardResults[[#This Row],[BT(SC)]]&lt;=StandardResults[[#This Row],[Bs]],"B","-"))),"")</f>
        <v/>
      </c>
      <c r="L264" t="str">
        <f>IF(ISBLANK(TimeVR[[#This Row],[Best Time(L)]]),"-",TimeVR[[#This Row],[Best Time(L)]])</f>
        <v>-</v>
      </c>
      <c r="M264" t="str">
        <f>IF(StandardResults[[#This Row],[BT(LC)]]&lt;&gt;"-",IF(StandardResults[[#This Row],[BT(LC)]]&lt;=StandardResults[[#This Row],[AA]],"AA",IF(StandardResults[[#This Row],[BT(LC)]]&lt;=StandardResults[[#This Row],[A]],"A",IF(StandardResults[[#This Row],[BT(LC)]]&lt;=StandardResults[[#This Row],[B]],"B","-"))),"")</f>
        <v/>
      </c>
      <c r="N264" s="14"/>
      <c r="O264" t="str">
        <f>IF(StandardResults[[#This Row],[BT(SC)]]&lt;&gt;"-",IF(StandardResults[[#This Row],[BT(SC)]]&lt;=StandardResults[[#This Row],[Ecs]],"EC","-"),"")</f>
        <v/>
      </c>
      <c r="Q264" t="str">
        <f>IF(StandardResults[[#This Row],[Ind/Rel]]="Ind",LEFT(StandardResults[[#This Row],[Gender]],1)&amp;MIN(MAX(StandardResults[[#This Row],[Age]],11),17)&amp;"-"&amp;StandardResults[[#This Row],[Event]],"")</f>
        <v>011-0</v>
      </c>
      <c r="R264" t="e">
        <f>IF(StandardResults[[#This Row],[Ind/Rel]]="Ind",_xlfn.XLOOKUP(StandardResults[[#This Row],[Code]],Std[Code],Std[AA]),"-")</f>
        <v>#N/A</v>
      </c>
      <c r="S264" t="e">
        <f>IF(StandardResults[[#This Row],[Ind/Rel]]="Ind",_xlfn.XLOOKUP(StandardResults[[#This Row],[Code]],Std[Code],Std[A]),"-")</f>
        <v>#N/A</v>
      </c>
      <c r="T264" t="e">
        <f>IF(StandardResults[[#This Row],[Ind/Rel]]="Ind",_xlfn.XLOOKUP(StandardResults[[#This Row],[Code]],Std[Code],Std[B]),"-")</f>
        <v>#N/A</v>
      </c>
      <c r="U264" t="e">
        <f>IF(StandardResults[[#This Row],[Ind/Rel]]="Ind",_xlfn.XLOOKUP(StandardResults[[#This Row],[Code]],Std[Code],Std[AAs]),"-")</f>
        <v>#N/A</v>
      </c>
      <c r="V264" t="e">
        <f>IF(StandardResults[[#This Row],[Ind/Rel]]="Ind",_xlfn.XLOOKUP(StandardResults[[#This Row],[Code]],Std[Code],Std[As]),"-")</f>
        <v>#N/A</v>
      </c>
      <c r="W264" t="e">
        <f>IF(StandardResults[[#This Row],[Ind/Rel]]="Ind",_xlfn.XLOOKUP(StandardResults[[#This Row],[Code]],Std[Code],Std[Bs]),"-")</f>
        <v>#N/A</v>
      </c>
      <c r="X264" t="e">
        <f>IF(StandardResults[[#This Row],[Ind/Rel]]="Ind",_xlfn.XLOOKUP(StandardResults[[#This Row],[Code]],Std[Code],Std[EC]),"-")</f>
        <v>#N/A</v>
      </c>
      <c r="Y264" t="e">
        <f>IF(StandardResults[[#This Row],[Ind/Rel]]="Ind",_xlfn.XLOOKUP(StandardResults[[#This Row],[Code]],Std[Code],Std[Ecs]),"-")</f>
        <v>#N/A</v>
      </c>
      <c r="Z264">
        <f>COUNTIFS(StandardResults[Name],StandardResults[[#This Row],[Name]],StandardResults[Entry
Std],"B")+COUNTIFS(StandardResults[Name],StandardResults[[#This Row],[Name]],StandardResults[Entry
Std],"A")+COUNTIFS(StandardResults[Name],StandardResults[[#This Row],[Name]],StandardResults[Entry
Std],"AA")</f>
        <v>0</v>
      </c>
      <c r="AA264">
        <f>COUNTIFS(StandardResults[Name],StandardResults[[#This Row],[Name]],StandardResults[Entry
Std],"AA")</f>
        <v>0</v>
      </c>
    </row>
    <row r="265" spans="1:27" x14ac:dyDescent="0.25">
      <c r="A265">
        <f>TimeVR[[#This Row],[Club]]</f>
        <v>0</v>
      </c>
      <c r="B265" t="str">
        <f>IF(OR(RIGHT(TimeVR[[#This Row],[Event]],3)="M.R", RIGHT(TimeVR[[#This Row],[Event]],3)="F.R"),"Relay","Ind")</f>
        <v>Ind</v>
      </c>
      <c r="C265">
        <f>TimeVR[[#This Row],[gender]]</f>
        <v>0</v>
      </c>
      <c r="D265">
        <f>TimeVR[[#This Row],[Age]]</f>
        <v>0</v>
      </c>
      <c r="E265">
        <f>TimeVR[[#This Row],[name]]</f>
        <v>0</v>
      </c>
      <c r="F265">
        <f>TimeVR[[#This Row],[Event]]</f>
        <v>0</v>
      </c>
      <c r="G265" t="str">
        <f>IF(OR(StandardResults[[#This Row],[Entry]]="-",TimeVR[[#This Row],[validation]]="Validated"),"Y","N")</f>
        <v>N</v>
      </c>
      <c r="H265">
        <f>IF(OR(LEFT(TimeVR[[#This Row],[Times]],8)="00:00.00", LEFT(TimeVR[[#This Row],[Times]],2)="NT"),"-",TimeVR[[#This Row],[Times]])</f>
        <v>0</v>
      </c>
      <c r="I2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5" t="str">
        <f>IF(ISBLANK(TimeVR[[#This Row],[Best Time(S)]]),"-",TimeVR[[#This Row],[Best Time(S)]])</f>
        <v>-</v>
      </c>
      <c r="K265" t="str">
        <f>IF(StandardResults[[#This Row],[BT(SC)]]&lt;&gt;"-",IF(StandardResults[[#This Row],[BT(SC)]]&lt;=StandardResults[[#This Row],[AAs]],"AA",IF(StandardResults[[#This Row],[BT(SC)]]&lt;=StandardResults[[#This Row],[As]],"A",IF(StandardResults[[#This Row],[BT(SC)]]&lt;=StandardResults[[#This Row],[Bs]],"B","-"))),"")</f>
        <v/>
      </c>
      <c r="L265" t="str">
        <f>IF(ISBLANK(TimeVR[[#This Row],[Best Time(L)]]),"-",TimeVR[[#This Row],[Best Time(L)]])</f>
        <v>-</v>
      </c>
      <c r="M265" t="str">
        <f>IF(StandardResults[[#This Row],[BT(LC)]]&lt;&gt;"-",IF(StandardResults[[#This Row],[BT(LC)]]&lt;=StandardResults[[#This Row],[AA]],"AA",IF(StandardResults[[#This Row],[BT(LC)]]&lt;=StandardResults[[#This Row],[A]],"A",IF(StandardResults[[#This Row],[BT(LC)]]&lt;=StandardResults[[#This Row],[B]],"B","-"))),"")</f>
        <v/>
      </c>
      <c r="N265" s="14"/>
      <c r="O265" t="str">
        <f>IF(StandardResults[[#This Row],[BT(SC)]]&lt;&gt;"-",IF(StandardResults[[#This Row],[BT(SC)]]&lt;=StandardResults[[#This Row],[Ecs]],"EC","-"),"")</f>
        <v/>
      </c>
      <c r="Q265" t="str">
        <f>IF(StandardResults[[#This Row],[Ind/Rel]]="Ind",LEFT(StandardResults[[#This Row],[Gender]],1)&amp;MIN(MAX(StandardResults[[#This Row],[Age]],11),17)&amp;"-"&amp;StandardResults[[#This Row],[Event]],"")</f>
        <v>011-0</v>
      </c>
      <c r="R265" t="e">
        <f>IF(StandardResults[[#This Row],[Ind/Rel]]="Ind",_xlfn.XLOOKUP(StandardResults[[#This Row],[Code]],Std[Code],Std[AA]),"-")</f>
        <v>#N/A</v>
      </c>
      <c r="S265" t="e">
        <f>IF(StandardResults[[#This Row],[Ind/Rel]]="Ind",_xlfn.XLOOKUP(StandardResults[[#This Row],[Code]],Std[Code],Std[A]),"-")</f>
        <v>#N/A</v>
      </c>
      <c r="T265" t="e">
        <f>IF(StandardResults[[#This Row],[Ind/Rel]]="Ind",_xlfn.XLOOKUP(StandardResults[[#This Row],[Code]],Std[Code],Std[B]),"-")</f>
        <v>#N/A</v>
      </c>
      <c r="U265" t="e">
        <f>IF(StandardResults[[#This Row],[Ind/Rel]]="Ind",_xlfn.XLOOKUP(StandardResults[[#This Row],[Code]],Std[Code],Std[AAs]),"-")</f>
        <v>#N/A</v>
      </c>
      <c r="V265" t="e">
        <f>IF(StandardResults[[#This Row],[Ind/Rel]]="Ind",_xlfn.XLOOKUP(StandardResults[[#This Row],[Code]],Std[Code],Std[As]),"-")</f>
        <v>#N/A</v>
      </c>
      <c r="W265" t="e">
        <f>IF(StandardResults[[#This Row],[Ind/Rel]]="Ind",_xlfn.XLOOKUP(StandardResults[[#This Row],[Code]],Std[Code],Std[Bs]),"-")</f>
        <v>#N/A</v>
      </c>
      <c r="X265" t="e">
        <f>IF(StandardResults[[#This Row],[Ind/Rel]]="Ind",_xlfn.XLOOKUP(StandardResults[[#This Row],[Code]],Std[Code],Std[EC]),"-")</f>
        <v>#N/A</v>
      </c>
      <c r="Y265" t="e">
        <f>IF(StandardResults[[#This Row],[Ind/Rel]]="Ind",_xlfn.XLOOKUP(StandardResults[[#This Row],[Code]],Std[Code],Std[Ecs]),"-")</f>
        <v>#N/A</v>
      </c>
      <c r="Z265">
        <f>COUNTIFS(StandardResults[Name],StandardResults[[#This Row],[Name]],StandardResults[Entry
Std],"B")+COUNTIFS(StandardResults[Name],StandardResults[[#This Row],[Name]],StandardResults[Entry
Std],"A")+COUNTIFS(StandardResults[Name],StandardResults[[#This Row],[Name]],StandardResults[Entry
Std],"AA")</f>
        <v>0</v>
      </c>
      <c r="AA265">
        <f>COUNTIFS(StandardResults[Name],StandardResults[[#This Row],[Name]],StandardResults[Entry
Std],"AA")</f>
        <v>0</v>
      </c>
    </row>
    <row r="266" spans="1:27" x14ac:dyDescent="0.25">
      <c r="A266">
        <f>TimeVR[[#This Row],[Club]]</f>
        <v>0</v>
      </c>
      <c r="B266" t="str">
        <f>IF(OR(RIGHT(TimeVR[[#This Row],[Event]],3)="M.R", RIGHT(TimeVR[[#This Row],[Event]],3)="F.R"),"Relay","Ind")</f>
        <v>Ind</v>
      </c>
      <c r="C266">
        <f>TimeVR[[#This Row],[gender]]</f>
        <v>0</v>
      </c>
      <c r="D266">
        <f>TimeVR[[#This Row],[Age]]</f>
        <v>0</v>
      </c>
      <c r="E266">
        <f>TimeVR[[#This Row],[name]]</f>
        <v>0</v>
      </c>
      <c r="F266">
        <f>TimeVR[[#This Row],[Event]]</f>
        <v>0</v>
      </c>
      <c r="G266" t="str">
        <f>IF(OR(StandardResults[[#This Row],[Entry]]="-",TimeVR[[#This Row],[validation]]="Validated"),"Y","N")</f>
        <v>N</v>
      </c>
      <c r="H266">
        <f>IF(OR(LEFT(TimeVR[[#This Row],[Times]],8)="00:00.00", LEFT(TimeVR[[#This Row],[Times]],2)="NT"),"-",TimeVR[[#This Row],[Times]])</f>
        <v>0</v>
      </c>
      <c r="I2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6" t="str">
        <f>IF(ISBLANK(TimeVR[[#This Row],[Best Time(S)]]),"-",TimeVR[[#This Row],[Best Time(S)]])</f>
        <v>-</v>
      </c>
      <c r="K266" t="str">
        <f>IF(StandardResults[[#This Row],[BT(SC)]]&lt;&gt;"-",IF(StandardResults[[#This Row],[BT(SC)]]&lt;=StandardResults[[#This Row],[AAs]],"AA",IF(StandardResults[[#This Row],[BT(SC)]]&lt;=StandardResults[[#This Row],[As]],"A",IF(StandardResults[[#This Row],[BT(SC)]]&lt;=StandardResults[[#This Row],[Bs]],"B","-"))),"")</f>
        <v/>
      </c>
      <c r="L266" t="str">
        <f>IF(ISBLANK(TimeVR[[#This Row],[Best Time(L)]]),"-",TimeVR[[#This Row],[Best Time(L)]])</f>
        <v>-</v>
      </c>
      <c r="M266" t="str">
        <f>IF(StandardResults[[#This Row],[BT(LC)]]&lt;&gt;"-",IF(StandardResults[[#This Row],[BT(LC)]]&lt;=StandardResults[[#This Row],[AA]],"AA",IF(StandardResults[[#This Row],[BT(LC)]]&lt;=StandardResults[[#This Row],[A]],"A",IF(StandardResults[[#This Row],[BT(LC)]]&lt;=StandardResults[[#This Row],[B]],"B","-"))),"")</f>
        <v/>
      </c>
      <c r="N266" s="14"/>
      <c r="O266" t="str">
        <f>IF(StandardResults[[#This Row],[BT(SC)]]&lt;&gt;"-",IF(StandardResults[[#This Row],[BT(SC)]]&lt;=StandardResults[[#This Row],[Ecs]],"EC","-"),"")</f>
        <v/>
      </c>
      <c r="Q266" t="str">
        <f>IF(StandardResults[[#This Row],[Ind/Rel]]="Ind",LEFT(StandardResults[[#This Row],[Gender]],1)&amp;MIN(MAX(StandardResults[[#This Row],[Age]],11),17)&amp;"-"&amp;StandardResults[[#This Row],[Event]],"")</f>
        <v>011-0</v>
      </c>
      <c r="R266" t="e">
        <f>IF(StandardResults[[#This Row],[Ind/Rel]]="Ind",_xlfn.XLOOKUP(StandardResults[[#This Row],[Code]],Std[Code],Std[AA]),"-")</f>
        <v>#N/A</v>
      </c>
      <c r="S266" t="e">
        <f>IF(StandardResults[[#This Row],[Ind/Rel]]="Ind",_xlfn.XLOOKUP(StandardResults[[#This Row],[Code]],Std[Code],Std[A]),"-")</f>
        <v>#N/A</v>
      </c>
      <c r="T266" t="e">
        <f>IF(StandardResults[[#This Row],[Ind/Rel]]="Ind",_xlfn.XLOOKUP(StandardResults[[#This Row],[Code]],Std[Code],Std[B]),"-")</f>
        <v>#N/A</v>
      </c>
      <c r="U266" t="e">
        <f>IF(StandardResults[[#This Row],[Ind/Rel]]="Ind",_xlfn.XLOOKUP(StandardResults[[#This Row],[Code]],Std[Code],Std[AAs]),"-")</f>
        <v>#N/A</v>
      </c>
      <c r="V266" t="e">
        <f>IF(StandardResults[[#This Row],[Ind/Rel]]="Ind",_xlfn.XLOOKUP(StandardResults[[#This Row],[Code]],Std[Code],Std[As]),"-")</f>
        <v>#N/A</v>
      </c>
      <c r="W266" t="e">
        <f>IF(StandardResults[[#This Row],[Ind/Rel]]="Ind",_xlfn.XLOOKUP(StandardResults[[#This Row],[Code]],Std[Code],Std[Bs]),"-")</f>
        <v>#N/A</v>
      </c>
      <c r="X266" t="e">
        <f>IF(StandardResults[[#This Row],[Ind/Rel]]="Ind",_xlfn.XLOOKUP(StandardResults[[#This Row],[Code]],Std[Code],Std[EC]),"-")</f>
        <v>#N/A</v>
      </c>
      <c r="Y266" t="e">
        <f>IF(StandardResults[[#This Row],[Ind/Rel]]="Ind",_xlfn.XLOOKUP(StandardResults[[#This Row],[Code]],Std[Code],Std[Ecs]),"-")</f>
        <v>#N/A</v>
      </c>
      <c r="Z266">
        <f>COUNTIFS(StandardResults[Name],StandardResults[[#This Row],[Name]],StandardResults[Entry
Std],"B")+COUNTIFS(StandardResults[Name],StandardResults[[#This Row],[Name]],StandardResults[Entry
Std],"A")+COUNTIFS(StandardResults[Name],StandardResults[[#This Row],[Name]],StandardResults[Entry
Std],"AA")</f>
        <v>0</v>
      </c>
      <c r="AA266">
        <f>COUNTIFS(StandardResults[Name],StandardResults[[#This Row],[Name]],StandardResults[Entry
Std],"AA")</f>
        <v>0</v>
      </c>
    </row>
    <row r="267" spans="1:27" x14ac:dyDescent="0.25">
      <c r="A267">
        <f>TimeVR[[#This Row],[Club]]</f>
        <v>0</v>
      </c>
      <c r="B267" t="str">
        <f>IF(OR(RIGHT(TimeVR[[#This Row],[Event]],3)="M.R", RIGHT(TimeVR[[#This Row],[Event]],3)="F.R"),"Relay","Ind")</f>
        <v>Ind</v>
      </c>
      <c r="C267">
        <f>TimeVR[[#This Row],[gender]]</f>
        <v>0</v>
      </c>
      <c r="D267">
        <f>TimeVR[[#This Row],[Age]]</f>
        <v>0</v>
      </c>
      <c r="E267">
        <f>TimeVR[[#This Row],[name]]</f>
        <v>0</v>
      </c>
      <c r="F267">
        <f>TimeVR[[#This Row],[Event]]</f>
        <v>0</v>
      </c>
      <c r="G267" t="str">
        <f>IF(OR(StandardResults[[#This Row],[Entry]]="-",TimeVR[[#This Row],[validation]]="Validated"),"Y","N")</f>
        <v>N</v>
      </c>
      <c r="H267">
        <f>IF(OR(LEFT(TimeVR[[#This Row],[Times]],8)="00:00.00", LEFT(TimeVR[[#This Row],[Times]],2)="NT"),"-",TimeVR[[#This Row],[Times]])</f>
        <v>0</v>
      </c>
      <c r="I2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7" t="str">
        <f>IF(ISBLANK(TimeVR[[#This Row],[Best Time(S)]]),"-",TimeVR[[#This Row],[Best Time(S)]])</f>
        <v>-</v>
      </c>
      <c r="K267" t="str">
        <f>IF(StandardResults[[#This Row],[BT(SC)]]&lt;&gt;"-",IF(StandardResults[[#This Row],[BT(SC)]]&lt;=StandardResults[[#This Row],[AAs]],"AA",IF(StandardResults[[#This Row],[BT(SC)]]&lt;=StandardResults[[#This Row],[As]],"A",IF(StandardResults[[#This Row],[BT(SC)]]&lt;=StandardResults[[#This Row],[Bs]],"B","-"))),"")</f>
        <v/>
      </c>
      <c r="L267" t="str">
        <f>IF(ISBLANK(TimeVR[[#This Row],[Best Time(L)]]),"-",TimeVR[[#This Row],[Best Time(L)]])</f>
        <v>-</v>
      </c>
      <c r="M267" t="str">
        <f>IF(StandardResults[[#This Row],[BT(LC)]]&lt;&gt;"-",IF(StandardResults[[#This Row],[BT(LC)]]&lt;=StandardResults[[#This Row],[AA]],"AA",IF(StandardResults[[#This Row],[BT(LC)]]&lt;=StandardResults[[#This Row],[A]],"A",IF(StandardResults[[#This Row],[BT(LC)]]&lt;=StandardResults[[#This Row],[B]],"B","-"))),"")</f>
        <v/>
      </c>
      <c r="N267" s="14"/>
      <c r="O267" t="str">
        <f>IF(StandardResults[[#This Row],[BT(SC)]]&lt;&gt;"-",IF(StandardResults[[#This Row],[BT(SC)]]&lt;=StandardResults[[#This Row],[Ecs]],"EC","-"),"")</f>
        <v/>
      </c>
      <c r="Q267" t="str">
        <f>IF(StandardResults[[#This Row],[Ind/Rel]]="Ind",LEFT(StandardResults[[#This Row],[Gender]],1)&amp;MIN(MAX(StandardResults[[#This Row],[Age]],11),17)&amp;"-"&amp;StandardResults[[#This Row],[Event]],"")</f>
        <v>011-0</v>
      </c>
      <c r="R267" t="e">
        <f>IF(StandardResults[[#This Row],[Ind/Rel]]="Ind",_xlfn.XLOOKUP(StandardResults[[#This Row],[Code]],Std[Code],Std[AA]),"-")</f>
        <v>#N/A</v>
      </c>
      <c r="S267" t="e">
        <f>IF(StandardResults[[#This Row],[Ind/Rel]]="Ind",_xlfn.XLOOKUP(StandardResults[[#This Row],[Code]],Std[Code],Std[A]),"-")</f>
        <v>#N/A</v>
      </c>
      <c r="T267" t="e">
        <f>IF(StandardResults[[#This Row],[Ind/Rel]]="Ind",_xlfn.XLOOKUP(StandardResults[[#This Row],[Code]],Std[Code],Std[B]),"-")</f>
        <v>#N/A</v>
      </c>
      <c r="U267" t="e">
        <f>IF(StandardResults[[#This Row],[Ind/Rel]]="Ind",_xlfn.XLOOKUP(StandardResults[[#This Row],[Code]],Std[Code],Std[AAs]),"-")</f>
        <v>#N/A</v>
      </c>
      <c r="V267" t="e">
        <f>IF(StandardResults[[#This Row],[Ind/Rel]]="Ind",_xlfn.XLOOKUP(StandardResults[[#This Row],[Code]],Std[Code],Std[As]),"-")</f>
        <v>#N/A</v>
      </c>
      <c r="W267" t="e">
        <f>IF(StandardResults[[#This Row],[Ind/Rel]]="Ind",_xlfn.XLOOKUP(StandardResults[[#This Row],[Code]],Std[Code],Std[Bs]),"-")</f>
        <v>#N/A</v>
      </c>
      <c r="X267" t="e">
        <f>IF(StandardResults[[#This Row],[Ind/Rel]]="Ind",_xlfn.XLOOKUP(StandardResults[[#This Row],[Code]],Std[Code],Std[EC]),"-")</f>
        <v>#N/A</v>
      </c>
      <c r="Y267" t="e">
        <f>IF(StandardResults[[#This Row],[Ind/Rel]]="Ind",_xlfn.XLOOKUP(StandardResults[[#This Row],[Code]],Std[Code],Std[Ecs]),"-")</f>
        <v>#N/A</v>
      </c>
      <c r="Z267">
        <f>COUNTIFS(StandardResults[Name],StandardResults[[#This Row],[Name]],StandardResults[Entry
Std],"B")+COUNTIFS(StandardResults[Name],StandardResults[[#This Row],[Name]],StandardResults[Entry
Std],"A")+COUNTIFS(StandardResults[Name],StandardResults[[#This Row],[Name]],StandardResults[Entry
Std],"AA")</f>
        <v>0</v>
      </c>
      <c r="AA267">
        <f>COUNTIFS(StandardResults[Name],StandardResults[[#This Row],[Name]],StandardResults[Entry
Std],"AA")</f>
        <v>0</v>
      </c>
    </row>
    <row r="268" spans="1:27" x14ac:dyDescent="0.25">
      <c r="A268">
        <f>TimeVR[[#This Row],[Club]]</f>
        <v>0</v>
      </c>
      <c r="B268" t="str">
        <f>IF(OR(RIGHT(TimeVR[[#This Row],[Event]],3)="M.R", RIGHT(TimeVR[[#This Row],[Event]],3)="F.R"),"Relay","Ind")</f>
        <v>Ind</v>
      </c>
      <c r="C268">
        <f>TimeVR[[#This Row],[gender]]</f>
        <v>0</v>
      </c>
      <c r="D268">
        <f>TimeVR[[#This Row],[Age]]</f>
        <v>0</v>
      </c>
      <c r="E268">
        <f>TimeVR[[#This Row],[name]]</f>
        <v>0</v>
      </c>
      <c r="F268">
        <f>TimeVR[[#This Row],[Event]]</f>
        <v>0</v>
      </c>
      <c r="G268" t="str">
        <f>IF(OR(StandardResults[[#This Row],[Entry]]="-",TimeVR[[#This Row],[validation]]="Validated"),"Y","N")</f>
        <v>N</v>
      </c>
      <c r="H268">
        <f>IF(OR(LEFT(TimeVR[[#This Row],[Times]],8)="00:00.00", LEFT(TimeVR[[#This Row],[Times]],2)="NT"),"-",TimeVR[[#This Row],[Times]])</f>
        <v>0</v>
      </c>
      <c r="I2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8" t="str">
        <f>IF(ISBLANK(TimeVR[[#This Row],[Best Time(S)]]),"-",TimeVR[[#This Row],[Best Time(S)]])</f>
        <v>-</v>
      </c>
      <c r="K268" t="str">
        <f>IF(StandardResults[[#This Row],[BT(SC)]]&lt;&gt;"-",IF(StandardResults[[#This Row],[BT(SC)]]&lt;=StandardResults[[#This Row],[AAs]],"AA",IF(StandardResults[[#This Row],[BT(SC)]]&lt;=StandardResults[[#This Row],[As]],"A",IF(StandardResults[[#This Row],[BT(SC)]]&lt;=StandardResults[[#This Row],[Bs]],"B","-"))),"")</f>
        <v/>
      </c>
      <c r="L268" t="str">
        <f>IF(ISBLANK(TimeVR[[#This Row],[Best Time(L)]]),"-",TimeVR[[#This Row],[Best Time(L)]])</f>
        <v>-</v>
      </c>
      <c r="M268" t="str">
        <f>IF(StandardResults[[#This Row],[BT(LC)]]&lt;&gt;"-",IF(StandardResults[[#This Row],[BT(LC)]]&lt;=StandardResults[[#This Row],[AA]],"AA",IF(StandardResults[[#This Row],[BT(LC)]]&lt;=StandardResults[[#This Row],[A]],"A",IF(StandardResults[[#This Row],[BT(LC)]]&lt;=StandardResults[[#This Row],[B]],"B","-"))),"")</f>
        <v/>
      </c>
      <c r="N268" s="14"/>
      <c r="O268" t="str">
        <f>IF(StandardResults[[#This Row],[BT(SC)]]&lt;&gt;"-",IF(StandardResults[[#This Row],[BT(SC)]]&lt;=StandardResults[[#This Row],[Ecs]],"EC","-"),"")</f>
        <v/>
      </c>
      <c r="Q268" t="str">
        <f>IF(StandardResults[[#This Row],[Ind/Rel]]="Ind",LEFT(StandardResults[[#This Row],[Gender]],1)&amp;MIN(MAX(StandardResults[[#This Row],[Age]],11),17)&amp;"-"&amp;StandardResults[[#This Row],[Event]],"")</f>
        <v>011-0</v>
      </c>
      <c r="R268" t="e">
        <f>IF(StandardResults[[#This Row],[Ind/Rel]]="Ind",_xlfn.XLOOKUP(StandardResults[[#This Row],[Code]],Std[Code],Std[AA]),"-")</f>
        <v>#N/A</v>
      </c>
      <c r="S268" t="e">
        <f>IF(StandardResults[[#This Row],[Ind/Rel]]="Ind",_xlfn.XLOOKUP(StandardResults[[#This Row],[Code]],Std[Code],Std[A]),"-")</f>
        <v>#N/A</v>
      </c>
      <c r="T268" t="e">
        <f>IF(StandardResults[[#This Row],[Ind/Rel]]="Ind",_xlfn.XLOOKUP(StandardResults[[#This Row],[Code]],Std[Code],Std[B]),"-")</f>
        <v>#N/A</v>
      </c>
      <c r="U268" t="e">
        <f>IF(StandardResults[[#This Row],[Ind/Rel]]="Ind",_xlfn.XLOOKUP(StandardResults[[#This Row],[Code]],Std[Code],Std[AAs]),"-")</f>
        <v>#N/A</v>
      </c>
      <c r="V268" t="e">
        <f>IF(StandardResults[[#This Row],[Ind/Rel]]="Ind",_xlfn.XLOOKUP(StandardResults[[#This Row],[Code]],Std[Code],Std[As]),"-")</f>
        <v>#N/A</v>
      </c>
      <c r="W268" t="e">
        <f>IF(StandardResults[[#This Row],[Ind/Rel]]="Ind",_xlfn.XLOOKUP(StandardResults[[#This Row],[Code]],Std[Code],Std[Bs]),"-")</f>
        <v>#N/A</v>
      </c>
      <c r="X268" t="e">
        <f>IF(StandardResults[[#This Row],[Ind/Rel]]="Ind",_xlfn.XLOOKUP(StandardResults[[#This Row],[Code]],Std[Code],Std[EC]),"-")</f>
        <v>#N/A</v>
      </c>
      <c r="Y268" t="e">
        <f>IF(StandardResults[[#This Row],[Ind/Rel]]="Ind",_xlfn.XLOOKUP(StandardResults[[#This Row],[Code]],Std[Code],Std[Ecs]),"-")</f>
        <v>#N/A</v>
      </c>
      <c r="Z268">
        <f>COUNTIFS(StandardResults[Name],StandardResults[[#This Row],[Name]],StandardResults[Entry
Std],"B")+COUNTIFS(StandardResults[Name],StandardResults[[#This Row],[Name]],StandardResults[Entry
Std],"A")+COUNTIFS(StandardResults[Name],StandardResults[[#This Row],[Name]],StandardResults[Entry
Std],"AA")</f>
        <v>0</v>
      </c>
      <c r="AA268">
        <f>COUNTIFS(StandardResults[Name],StandardResults[[#This Row],[Name]],StandardResults[Entry
Std],"AA")</f>
        <v>0</v>
      </c>
    </row>
    <row r="269" spans="1:27" x14ac:dyDescent="0.25">
      <c r="A269">
        <f>TimeVR[[#This Row],[Club]]</f>
        <v>0</v>
      </c>
      <c r="B269" t="str">
        <f>IF(OR(RIGHT(TimeVR[[#This Row],[Event]],3)="M.R", RIGHT(TimeVR[[#This Row],[Event]],3)="F.R"),"Relay","Ind")</f>
        <v>Ind</v>
      </c>
      <c r="C269">
        <f>TimeVR[[#This Row],[gender]]</f>
        <v>0</v>
      </c>
      <c r="D269">
        <f>TimeVR[[#This Row],[Age]]</f>
        <v>0</v>
      </c>
      <c r="E269">
        <f>TimeVR[[#This Row],[name]]</f>
        <v>0</v>
      </c>
      <c r="F269">
        <f>TimeVR[[#This Row],[Event]]</f>
        <v>0</v>
      </c>
      <c r="G269" t="str">
        <f>IF(OR(StandardResults[[#This Row],[Entry]]="-",TimeVR[[#This Row],[validation]]="Validated"),"Y","N")</f>
        <v>N</v>
      </c>
      <c r="H269">
        <f>IF(OR(LEFT(TimeVR[[#This Row],[Times]],8)="00:00.00", LEFT(TimeVR[[#This Row],[Times]],2)="NT"),"-",TimeVR[[#This Row],[Times]])</f>
        <v>0</v>
      </c>
      <c r="I2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69" t="str">
        <f>IF(ISBLANK(TimeVR[[#This Row],[Best Time(S)]]),"-",TimeVR[[#This Row],[Best Time(S)]])</f>
        <v>-</v>
      </c>
      <c r="K269" t="str">
        <f>IF(StandardResults[[#This Row],[BT(SC)]]&lt;&gt;"-",IF(StandardResults[[#This Row],[BT(SC)]]&lt;=StandardResults[[#This Row],[AAs]],"AA",IF(StandardResults[[#This Row],[BT(SC)]]&lt;=StandardResults[[#This Row],[As]],"A",IF(StandardResults[[#This Row],[BT(SC)]]&lt;=StandardResults[[#This Row],[Bs]],"B","-"))),"")</f>
        <v/>
      </c>
      <c r="L269" t="str">
        <f>IF(ISBLANK(TimeVR[[#This Row],[Best Time(L)]]),"-",TimeVR[[#This Row],[Best Time(L)]])</f>
        <v>-</v>
      </c>
      <c r="M269" t="str">
        <f>IF(StandardResults[[#This Row],[BT(LC)]]&lt;&gt;"-",IF(StandardResults[[#This Row],[BT(LC)]]&lt;=StandardResults[[#This Row],[AA]],"AA",IF(StandardResults[[#This Row],[BT(LC)]]&lt;=StandardResults[[#This Row],[A]],"A",IF(StandardResults[[#This Row],[BT(LC)]]&lt;=StandardResults[[#This Row],[B]],"B","-"))),"")</f>
        <v/>
      </c>
      <c r="N269" s="14"/>
      <c r="O269" t="str">
        <f>IF(StandardResults[[#This Row],[BT(SC)]]&lt;&gt;"-",IF(StandardResults[[#This Row],[BT(SC)]]&lt;=StandardResults[[#This Row],[Ecs]],"EC","-"),"")</f>
        <v/>
      </c>
      <c r="Q269" t="str">
        <f>IF(StandardResults[[#This Row],[Ind/Rel]]="Ind",LEFT(StandardResults[[#This Row],[Gender]],1)&amp;MIN(MAX(StandardResults[[#This Row],[Age]],11),17)&amp;"-"&amp;StandardResults[[#This Row],[Event]],"")</f>
        <v>011-0</v>
      </c>
      <c r="R269" t="e">
        <f>IF(StandardResults[[#This Row],[Ind/Rel]]="Ind",_xlfn.XLOOKUP(StandardResults[[#This Row],[Code]],Std[Code],Std[AA]),"-")</f>
        <v>#N/A</v>
      </c>
      <c r="S269" t="e">
        <f>IF(StandardResults[[#This Row],[Ind/Rel]]="Ind",_xlfn.XLOOKUP(StandardResults[[#This Row],[Code]],Std[Code],Std[A]),"-")</f>
        <v>#N/A</v>
      </c>
      <c r="T269" t="e">
        <f>IF(StandardResults[[#This Row],[Ind/Rel]]="Ind",_xlfn.XLOOKUP(StandardResults[[#This Row],[Code]],Std[Code],Std[B]),"-")</f>
        <v>#N/A</v>
      </c>
      <c r="U269" t="e">
        <f>IF(StandardResults[[#This Row],[Ind/Rel]]="Ind",_xlfn.XLOOKUP(StandardResults[[#This Row],[Code]],Std[Code],Std[AAs]),"-")</f>
        <v>#N/A</v>
      </c>
      <c r="V269" t="e">
        <f>IF(StandardResults[[#This Row],[Ind/Rel]]="Ind",_xlfn.XLOOKUP(StandardResults[[#This Row],[Code]],Std[Code],Std[As]),"-")</f>
        <v>#N/A</v>
      </c>
      <c r="W269" t="e">
        <f>IF(StandardResults[[#This Row],[Ind/Rel]]="Ind",_xlfn.XLOOKUP(StandardResults[[#This Row],[Code]],Std[Code],Std[Bs]),"-")</f>
        <v>#N/A</v>
      </c>
      <c r="X269" t="e">
        <f>IF(StandardResults[[#This Row],[Ind/Rel]]="Ind",_xlfn.XLOOKUP(StandardResults[[#This Row],[Code]],Std[Code],Std[EC]),"-")</f>
        <v>#N/A</v>
      </c>
      <c r="Y269" t="e">
        <f>IF(StandardResults[[#This Row],[Ind/Rel]]="Ind",_xlfn.XLOOKUP(StandardResults[[#This Row],[Code]],Std[Code],Std[Ecs]),"-")</f>
        <v>#N/A</v>
      </c>
      <c r="Z269">
        <f>COUNTIFS(StandardResults[Name],StandardResults[[#This Row],[Name]],StandardResults[Entry
Std],"B")+COUNTIFS(StandardResults[Name],StandardResults[[#This Row],[Name]],StandardResults[Entry
Std],"A")+COUNTIFS(StandardResults[Name],StandardResults[[#This Row],[Name]],StandardResults[Entry
Std],"AA")</f>
        <v>0</v>
      </c>
      <c r="AA269">
        <f>COUNTIFS(StandardResults[Name],StandardResults[[#This Row],[Name]],StandardResults[Entry
Std],"AA")</f>
        <v>0</v>
      </c>
    </row>
    <row r="270" spans="1:27" x14ac:dyDescent="0.25">
      <c r="A270">
        <f>TimeVR[[#This Row],[Club]]</f>
        <v>0</v>
      </c>
      <c r="B270" t="str">
        <f>IF(OR(RIGHT(TimeVR[[#This Row],[Event]],3)="M.R", RIGHT(TimeVR[[#This Row],[Event]],3)="F.R"),"Relay","Ind")</f>
        <v>Ind</v>
      </c>
      <c r="C270">
        <f>TimeVR[[#This Row],[gender]]</f>
        <v>0</v>
      </c>
      <c r="D270">
        <f>TimeVR[[#This Row],[Age]]</f>
        <v>0</v>
      </c>
      <c r="E270">
        <f>TimeVR[[#This Row],[name]]</f>
        <v>0</v>
      </c>
      <c r="F270">
        <f>TimeVR[[#This Row],[Event]]</f>
        <v>0</v>
      </c>
      <c r="G270" t="str">
        <f>IF(OR(StandardResults[[#This Row],[Entry]]="-",TimeVR[[#This Row],[validation]]="Validated"),"Y","N")</f>
        <v>N</v>
      </c>
      <c r="H270">
        <f>IF(OR(LEFT(TimeVR[[#This Row],[Times]],8)="00:00.00", LEFT(TimeVR[[#This Row],[Times]],2)="NT"),"-",TimeVR[[#This Row],[Times]])</f>
        <v>0</v>
      </c>
      <c r="I2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0" t="str">
        <f>IF(ISBLANK(TimeVR[[#This Row],[Best Time(S)]]),"-",TimeVR[[#This Row],[Best Time(S)]])</f>
        <v>-</v>
      </c>
      <c r="K270" t="str">
        <f>IF(StandardResults[[#This Row],[BT(SC)]]&lt;&gt;"-",IF(StandardResults[[#This Row],[BT(SC)]]&lt;=StandardResults[[#This Row],[AAs]],"AA",IF(StandardResults[[#This Row],[BT(SC)]]&lt;=StandardResults[[#This Row],[As]],"A",IF(StandardResults[[#This Row],[BT(SC)]]&lt;=StandardResults[[#This Row],[Bs]],"B","-"))),"")</f>
        <v/>
      </c>
      <c r="L270" t="str">
        <f>IF(ISBLANK(TimeVR[[#This Row],[Best Time(L)]]),"-",TimeVR[[#This Row],[Best Time(L)]])</f>
        <v>-</v>
      </c>
      <c r="M270" t="str">
        <f>IF(StandardResults[[#This Row],[BT(LC)]]&lt;&gt;"-",IF(StandardResults[[#This Row],[BT(LC)]]&lt;=StandardResults[[#This Row],[AA]],"AA",IF(StandardResults[[#This Row],[BT(LC)]]&lt;=StandardResults[[#This Row],[A]],"A",IF(StandardResults[[#This Row],[BT(LC)]]&lt;=StandardResults[[#This Row],[B]],"B","-"))),"")</f>
        <v/>
      </c>
      <c r="N270" s="14"/>
      <c r="O270" t="str">
        <f>IF(StandardResults[[#This Row],[BT(SC)]]&lt;&gt;"-",IF(StandardResults[[#This Row],[BT(SC)]]&lt;=StandardResults[[#This Row],[Ecs]],"EC","-"),"")</f>
        <v/>
      </c>
      <c r="Q270" t="str">
        <f>IF(StandardResults[[#This Row],[Ind/Rel]]="Ind",LEFT(StandardResults[[#This Row],[Gender]],1)&amp;MIN(MAX(StandardResults[[#This Row],[Age]],11),17)&amp;"-"&amp;StandardResults[[#This Row],[Event]],"")</f>
        <v>011-0</v>
      </c>
      <c r="R270" t="e">
        <f>IF(StandardResults[[#This Row],[Ind/Rel]]="Ind",_xlfn.XLOOKUP(StandardResults[[#This Row],[Code]],Std[Code],Std[AA]),"-")</f>
        <v>#N/A</v>
      </c>
      <c r="S270" t="e">
        <f>IF(StandardResults[[#This Row],[Ind/Rel]]="Ind",_xlfn.XLOOKUP(StandardResults[[#This Row],[Code]],Std[Code],Std[A]),"-")</f>
        <v>#N/A</v>
      </c>
      <c r="T270" t="e">
        <f>IF(StandardResults[[#This Row],[Ind/Rel]]="Ind",_xlfn.XLOOKUP(StandardResults[[#This Row],[Code]],Std[Code],Std[B]),"-")</f>
        <v>#N/A</v>
      </c>
      <c r="U270" t="e">
        <f>IF(StandardResults[[#This Row],[Ind/Rel]]="Ind",_xlfn.XLOOKUP(StandardResults[[#This Row],[Code]],Std[Code],Std[AAs]),"-")</f>
        <v>#N/A</v>
      </c>
      <c r="V270" t="e">
        <f>IF(StandardResults[[#This Row],[Ind/Rel]]="Ind",_xlfn.XLOOKUP(StandardResults[[#This Row],[Code]],Std[Code],Std[As]),"-")</f>
        <v>#N/A</v>
      </c>
      <c r="W270" t="e">
        <f>IF(StandardResults[[#This Row],[Ind/Rel]]="Ind",_xlfn.XLOOKUP(StandardResults[[#This Row],[Code]],Std[Code],Std[Bs]),"-")</f>
        <v>#N/A</v>
      </c>
      <c r="X270" t="e">
        <f>IF(StandardResults[[#This Row],[Ind/Rel]]="Ind",_xlfn.XLOOKUP(StandardResults[[#This Row],[Code]],Std[Code],Std[EC]),"-")</f>
        <v>#N/A</v>
      </c>
      <c r="Y270" t="e">
        <f>IF(StandardResults[[#This Row],[Ind/Rel]]="Ind",_xlfn.XLOOKUP(StandardResults[[#This Row],[Code]],Std[Code],Std[Ecs]),"-")</f>
        <v>#N/A</v>
      </c>
      <c r="Z270">
        <f>COUNTIFS(StandardResults[Name],StandardResults[[#This Row],[Name]],StandardResults[Entry
Std],"B")+COUNTIFS(StandardResults[Name],StandardResults[[#This Row],[Name]],StandardResults[Entry
Std],"A")+COUNTIFS(StandardResults[Name],StandardResults[[#This Row],[Name]],StandardResults[Entry
Std],"AA")</f>
        <v>0</v>
      </c>
      <c r="AA270">
        <f>COUNTIFS(StandardResults[Name],StandardResults[[#This Row],[Name]],StandardResults[Entry
Std],"AA")</f>
        <v>0</v>
      </c>
    </row>
    <row r="271" spans="1:27" x14ac:dyDescent="0.25">
      <c r="A271">
        <f>TimeVR[[#This Row],[Club]]</f>
        <v>0</v>
      </c>
      <c r="B271" t="str">
        <f>IF(OR(RIGHT(TimeVR[[#This Row],[Event]],3)="M.R", RIGHT(TimeVR[[#This Row],[Event]],3)="F.R"),"Relay","Ind")</f>
        <v>Ind</v>
      </c>
      <c r="C271">
        <f>TimeVR[[#This Row],[gender]]</f>
        <v>0</v>
      </c>
      <c r="D271">
        <f>TimeVR[[#This Row],[Age]]</f>
        <v>0</v>
      </c>
      <c r="E271">
        <f>TimeVR[[#This Row],[name]]</f>
        <v>0</v>
      </c>
      <c r="F271">
        <f>TimeVR[[#This Row],[Event]]</f>
        <v>0</v>
      </c>
      <c r="G271" t="str">
        <f>IF(OR(StandardResults[[#This Row],[Entry]]="-",TimeVR[[#This Row],[validation]]="Validated"),"Y","N")</f>
        <v>N</v>
      </c>
      <c r="H271">
        <f>IF(OR(LEFT(TimeVR[[#This Row],[Times]],8)="00:00.00", LEFT(TimeVR[[#This Row],[Times]],2)="NT"),"-",TimeVR[[#This Row],[Times]])</f>
        <v>0</v>
      </c>
      <c r="I2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1" t="str">
        <f>IF(ISBLANK(TimeVR[[#This Row],[Best Time(S)]]),"-",TimeVR[[#This Row],[Best Time(S)]])</f>
        <v>-</v>
      </c>
      <c r="K271" t="str">
        <f>IF(StandardResults[[#This Row],[BT(SC)]]&lt;&gt;"-",IF(StandardResults[[#This Row],[BT(SC)]]&lt;=StandardResults[[#This Row],[AAs]],"AA",IF(StandardResults[[#This Row],[BT(SC)]]&lt;=StandardResults[[#This Row],[As]],"A",IF(StandardResults[[#This Row],[BT(SC)]]&lt;=StandardResults[[#This Row],[Bs]],"B","-"))),"")</f>
        <v/>
      </c>
      <c r="L271" t="str">
        <f>IF(ISBLANK(TimeVR[[#This Row],[Best Time(L)]]),"-",TimeVR[[#This Row],[Best Time(L)]])</f>
        <v>-</v>
      </c>
      <c r="M271" t="str">
        <f>IF(StandardResults[[#This Row],[BT(LC)]]&lt;&gt;"-",IF(StandardResults[[#This Row],[BT(LC)]]&lt;=StandardResults[[#This Row],[AA]],"AA",IF(StandardResults[[#This Row],[BT(LC)]]&lt;=StandardResults[[#This Row],[A]],"A",IF(StandardResults[[#This Row],[BT(LC)]]&lt;=StandardResults[[#This Row],[B]],"B","-"))),"")</f>
        <v/>
      </c>
      <c r="N271" s="14"/>
      <c r="O271" t="str">
        <f>IF(StandardResults[[#This Row],[BT(SC)]]&lt;&gt;"-",IF(StandardResults[[#This Row],[BT(SC)]]&lt;=StandardResults[[#This Row],[Ecs]],"EC","-"),"")</f>
        <v/>
      </c>
      <c r="Q271" t="str">
        <f>IF(StandardResults[[#This Row],[Ind/Rel]]="Ind",LEFT(StandardResults[[#This Row],[Gender]],1)&amp;MIN(MAX(StandardResults[[#This Row],[Age]],11),17)&amp;"-"&amp;StandardResults[[#This Row],[Event]],"")</f>
        <v>011-0</v>
      </c>
      <c r="R271" t="e">
        <f>IF(StandardResults[[#This Row],[Ind/Rel]]="Ind",_xlfn.XLOOKUP(StandardResults[[#This Row],[Code]],Std[Code],Std[AA]),"-")</f>
        <v>#N/A</v>
      </c>
      <c r="S271" t="e">
        <f>IF(StandardResults[[#This Row],[Ind/Rel]]="Ind",_xlfn.XLOOKUP(StandardResults[[#This Row],[Code]],Std[Code],Std[A]),"-")</f>
        <v>#N/A</v>
      </c>
      <c r="T271" t="e">
        <f>IF(StandardResults[[#This Row],[Ind/Rel]]="Ind",_xlfn.XLOOKUP(StandardResults[[#This Row],[Code]],Std[Code],Std[B]),"-")</f>
        <v>#N/A</v>
      </c>
      <c r="U271" t="e">
        <f>IF(StandardResults[[#This Row],[Ind/Rel]]="Ind",_xlfn.XLOOKUP(StandardResults[[#This Row],[Code]],Std[Code],Std[AAs]),"-")</f>
        <v>#N/A</v>
      </c>
      <c r="V271" t="e">
        <f>IF(StandardResults[[#This Row],[Ind/Rel]]="Ind",_xlfn.XLOOKUP(StandardResults[[#This Row],[Code]],Std[Code],Std[As]),"-")</f>
        <v>#N/A</v>
      </c>
      <c r="W271" t="e">
        <f>IF(StandardResults[[#This Row],[Ind/Rel]]="Ind",_xlfn.XLOOKUP(StandardResults[[#This Row],[Code]],Std[Code],Std[Bs]),"-")</f>
        <v>#N/A</v>
      </c>
      <c r="X271" t="e">
        <f>IF(StandardResults[[#This Row],[Ind/Rel]]="Ind",_xlfn.XLOOKUP(StandardResults[[#This Row],[Code]],Std[Code],Std[EC]),"-")</f>
        <v>#N/A</v>
      </c>
      <c r="Y271" t="e">
        <f>IF(StandardResults[[#This Row],[Ind/Rel]]="Ind",_xlfn.XLOOKUP(StandardResults[[#This Row],[Code]],Std[Code],Std[Ecs]),"-")</f>
        <v>#N/A</v>
      </c>
      <c r="Z271">
        <f>COUNTIFS(StandardResults[Name],StandardResults[[#This Row],[Name]],StandardResults[Entry
Std],"B")+COUNTIFS(StandardResults[Name],StandardResults[[#This Row],[Name]],StandardResults[Entry
Std],"A")+COUNTIFS(StandardResults[Name],StandardResults[[#This Row],[Name]],StandardResults[Entry
Std],"AA")</f>
        <v>0</v>
      </c>
      <c r="AA271">
        <f>COUNTIFS(StandardResults[Name],StandardResults[[#This Row],[Name]],StandardResults[Entry
Std],"AA")</f>
        <v>0</v>
      </c>
    </row>
    <row r="272" spans="1:27" x14ac:dyDescent="0.25">
      <c r="A272">
        <f>TimeVR[[#This Row],[Club]]</f>
        <v>0</v>
      </c>
      <c r="B272" t="str">
        <f>IF(OR(RIGHT(TimeVR[[#This Row],[Event]],3)="M.R", RIGHT(TimeVR[[#This Row],[Event]],3)="F.R"),"Relay","Ind")</f>
        <v>Ind</v>
      </c>
      <c r="C272">
        <f>TimeVR[[#This Row],[gender]]</f>
        <v>0</v>
      </c>
      <c r="D272">
        <f>TimeVR[[#This Row],[Age]]</f>
        <v>0</v>
      </c>
      <c r="E272">
        <f>TimeVR[[#This Row],[name]]</f>
        <v>0</v>
      </c>
      <c r="F272">
        <f>TimeVR[[#This Row],[Event]]</f>
        <v>0</v>
      </c>
      <c r="G272" t="str">
        <f>IF(OR(StandardResults[[#This Row],[Entry]]="-",TimeVR[[#This Row],[validation]]="Validated"),"Y","N")</f>
        <v>N</v>
      </c>
      <c r="H272">
        <f>IF(OR(LEFT(TimeVR[[#This Row],[Times]],8)="00:00.00", LEFT(TimeVR[[#This Row],[Times]],2)="NT"),"-",TimeVR[[#This Row],[Times]])</f>
        <v>0</v>
      </c>
      <c r="I2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2" t="str">
        <f>IF(ISBLANK(TimeVR[[#This Row],[Best Time(S)]]),"-",TimeVR[[#This Row],[Best Time(S)]])</f>
        <v>-</v>
      </c>
      <c r="K272" t="str">
        <f>IF(StandardResults[[#This Row],[BT(SC)]]&lt;&gt;"-",IF(StandardResults[[#This Row],[BT(SC)]]&lt;=StandardResults[[#This Row],[AAs]],"AA",IF(StandardResults[[#This Row],[BT(SC)]]&lt;=StandardResults[[#This Row],[As]],"A",IF(StandardResults[[#This Row],[BT(SC)]]&lt;=StandardResults[[#This Row],[Bs]],"B","-"))),"")</f>
        <v/>
      </c>
      <c r="L272" t="str">
        <f>IF(ISBLANK(TimeVR[[#This Row],[Best Time(L)]]),"-",TimeVR[[#This Row],[Best Time(L)]])</f>
        <v>-</v>
      </c>
      <c r="M272" t="str">
        <f>IF(StandardResults[[#This Row],[BT(LC)]]&lt;&gt;"-",IF(StandardResults[[#This Row],[BT(LC)]]&lt;=StandardResults[[#This Row],[AA]],"AA",IF(StandardResults[[#This Row],[BT(LC)]]&lt;=StandardResults[[#This Row],[A]],"A",IF(StandardResults[[#This Row],[BT(LC)]]&lt;=StandardResults[[#This Row],[B]],"B","-"))),"")</f>
        <v/>
      </c>
      <c r="N272" s="14"/>
      <c r="O272" t="str">
        <f>IF(StandardResults[[#This Row],[BT(SC)]]&lt;&gt;"-",IF(StandardResults[[#This Row],[BT(SC)]]&lt;=StandardResults[[#This Row],[Ecs]],"EC","-"),"")</f>
        <v/>
      </c>
      <c r="Q272" t="str">
        <f>IF(StandardResults[[#This Row],[Ind/Rel]]="Ind",LEFT(StandardResults[[#This Row],[Gender]],1)&amp;MIN(MAX(StandardResults[[#This Row],[Age]],11),17)&amp;"-"&amp;StandardResults[[#This Row],[Event]],"")</f>
        <v>011-0</v>
      </c>
      <c r="R272" t="e">
        <f>IF(StandardResults[[#This Row],[Ind/Rel]]="Ind",_xlfn.XLOOKUP(StandardResults[[#This Row],[Code]],Std[Code],Std[AA]),"-")</f>
        <v>#N/A</v>
      </c>
      <c r="S272" t="e">
        <f>IF(StandardResults[[#This Row],[Ind/Rel]]="Ind",_xlfn.XLOOKUP(StandardResults[[#This Row],[Code]],Std[Code],Std[A]),"-")</f>
        <v>#N/A</v>
      </c>
      <c r="T272" t="e">
        <f>IF(StandardResults[[#This Row],[Ind/Rel]]="Ind",_xlfn.XLOOKUP(StandardResults[[#This Row],[Code]],Std[Code],Std[B]),"-")</f>
        <v>#N/A</v>
      </c>
      <c r="U272" t="e">
        <f>IF(StandardResults[[#This Row],[Ind/Rel]]="Ind",_xlfn.XLOOKUP(StandardResults[[#This Row],[Code]],Std[Code],Std[AAs]),"-")</f>
        <v>#N/A</v>
      </c>
      <c r="V272" t="e">
        <f>IF(StandardResults[[#This Row],[Ind/Rel]]="Ind",_xlfn.XLOOKUP(StandardResults[[#This Row],[Code]],Std[Code],Std[As]),"-")</f>
        <v>#N/A</v>
      </c>
      <c r="W272" t="e">
        <f>IF(StandardResults[[#This Row],[Ind/Rel]]="Ind",_xlfn.XLOOKUP(StandardResults[[#This Row],[Code]],Std[Code],Std[Bs]),"-")</f>
        <v>#N/A</v>
      </c>
      <c r="X272" t="e">
        <f>IF(StandardResults[[#This Row],[Ind/Rel]]="Ind",_xlfn.XLOOKUP(StandardResults[[#This Row],[Code]],Std[Code],Std[EC]),"-")</f>
        <v>#N/A</v>
      </c>
      <c r="Y272" t="e">
        <f>IF(StandardResults[[#This Row],[Ind/Rel]]="Ind",_xlfn.XLOOKUP(StandardResults[[#This Row],[Code]],Std[Code],Std[Ecs]),"-")</f>
        <v>#N/A</v>
      </c>
      <c r="Z272">
        <f>COUNTIFS(StandardResults[Name],StandardResults[[#This Row],[Name]],StandardResults[Entry
Std],"B")+COUNTIFS(StandardResults[Name],StandardResults[[#This Row],[Name]],StandardResults[Entry
Std],"A")+COUNTIFS(StandardResults[Name],StandardResults[[#This Row],[Name]],StandardResults[Entry
Std],"AA")</f>
        <v>0</v>
      </c>
      <c r="AA272">
        <f>COUNTIFS(StandardResults[Name],StandardResults[[#This Row],[Name]],StandardResults[Entry
Std],"AA")</f>
        <v>0</v>
      </c>
    </row>
    <row r="273" spans="1:27" x14ac:dyDescent="0.25">
      <c r="A273">
        <f>TimeVR[[#This Row],[Club]]</f>
        <v>0</v>
      </c>
      <c r="B273" t="str">
        <f>IF(OR(RIGHT(TimeVR[[#This Row],[Event]],3)="M.R", RIGHT(TimeVR[[#This Row],[Event]],3)="F.R"),"Relay","Ind")</f>
        <v>Ind</v>
      </c>
      <c r="C273">
        <f>TimeVR[[#This Row],[gender]]</f>
        <v>0</v>
      </c>
      <c r="D273">
        <f>TimeVR[[#This Row],[Age]]</f>
        <v>0</v>
      </c>
      <c r="E273">
        <f>TimeVR[[#This Row],[name]]</f>
        <v>0</v>
      </c>
      <c r="F273">
        <f>TimeVR[[#This Row],[Event]]</f>
        <v>0</v>
      </c>
      <c r="G273" t="str">
        <f>IF(OR(StandardResults[[#This Row],[Entry]]="-",TimeVR[[#This Row],[validation]]="Validated"),"Y","N")</f>
        <v>N</v>
      </c>
      <c r="H273">
        <f>IF(OR(LEFT(TimeVR[[#This Row],[Times]],8)="00:00.00", LEFT(TimeVR[[#This Row],[Times]],2)="NT"),"-",TimeVR[[#This Row],[Times]])</f>
        <v>0</v>
      </c>
      <c r="I2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3" t="str">
        <f>IF(ISBLANK(TimeVR[[#This Row],[Best Time(S)]]),"-",TimeVR[[#This Row],[Best Time(S)]])</f>
        <v>-</v>
      </c>
      <c r="K273" t="str">
        <f>IF(StandardResults[[#This Row],[BT(SC)]]&lt;&gt;"-",IF(StandardResults[[#This Row],[BT(SC)]]&lt;=StandardResults[[#This Row],[AAs]],"AA",IF(StandardResults[[#This Row],[BT(SC)]]&lt;=StandardResults[[#This Row],[As]],"A",IF(StandardResults[[#This Row],[BT(SC)]]&lt;=StandardResults[[#This Row],[Bs]],"B","-"))),"")</f>
        <v/>
      </c>
      <c r="L273" t="str">
        <f>IF(ISBLANK(TimeVR[[#This Row],[Best Time(L)]]),"-",TimeVR[[#This Row],[Best Time(L)]])</f>
        <v>-</v>
      </c>
      <c r="M273" t="str">
        <f>IF(StandardResults[[#This Row],[BT(LC)]]&lt;&gt;"-",IF(StandardResults[[#This Row],[BT(LC)]]&lt;=StandardResults[[#This Row],[AA]],"AA",IF(StandardResults[[#This Row],[BT(LC)]]&lt;=StandardResults[[#This Row],[A]],"A",IF(StandardResults[[#This Row],[BT(LC)]]&lt;=StandardResults[[#This Row],[B]],"B","-"))),"")</f>
        <v/>
      </c>
      <c r="N273" s="14"/>
      <c r="O273" t="str">
        <f>IF(StandardResults[[#This Row],[BT(SC)]]&lt;&gt;"-",IF(StandardResults[[#This Row],[BT(SC)]]&lt;=StandardResults[[#This Row],[Ecs]],"EC","-"),"")</f>
        <v/>
      </c>
      <c r="Q273" t="str">
        <f>IF(StandardResults[[#This Row],[Ind/Rel]]="Ind",LEFT(StandardResults[[#This Row],[Gender]],1)&amp;MIN(MAX(StandardResults[[#This Row],[Age]],11),17)&amp;"-"&amp;StandardResults[[#This Row],[Event]],"")</f>
        <v>011-0</v>
      </c>
      <c r="R273" t="e">
        <f>IF(StandardResults[[#This Row],[Ind/Rel]]="Ind",_xlfn.XLOOKUP(StandardResults[[#This Row],[Code]],Std[Code],Std[AA]),"-")</f>
        <v>#N/A</v>
      </c>
      <c r="S273" t="e">
        <f>IF(StandardResults[[#This Row],[Ind/Rel]]="Ind",_xlfn.XLOOKUP(StandardResults[[#This Row],[Code]],Std[Code],Std[A]),"-")</f>
        <v>#N/A</v>
      </c>
      <c r="T273" t="e">
        <f>IF(StandardResults[[#This Row],[Ind/Rel]]="Ind",_xlfn.XLOOKUP(StandardResults[[#This Row],[Code]],Std[Code],Std[B]),"-")</f>
        <v>#N/A</v>
      </c>
      <c r="U273" t="e">
        <f>IF(StandardResults[[#This Row],[Ind/Rel]]="Ind",_xlfn.XLOOKUP(StandardResults[[#This Row],[Code]],Std[Code],Std[AAs]),"-")</f>
        <v>#N/A</v>
      </c>
      <c r="V273" t="e">
        <f>IF(StandardResults[[#This Row],[Ind/Rel]]="Ind",_xlfn.XLOOKUP(StandardResults[[#This Row],[Code]],Std[Code],Std[As]),"-")</f>
        <v>#N/A</v>
      </c>
      <c r="W273" t="e">
        <f>IF(StandardResults[[#This Row],[Ind/Rel]]="Ind",_xlfn.XLOOKUP(StandardResults[[#This Row],[Code]],Std[Code],Std[Bs]),"-")</f>
        <v>#N/A</v>
      </c>
      <c r="X273" t="e">
        <f>IF(StandardResults[[#This Row],[Ind/Rel]]="Ind",_xlfn.XLOOKUP(StandardResults[[#This Row],[Code]],Std[Code],Std[EC]),"-")</f>
        <v>#N/A</v>
      </c>
      <c r="Y273" t="e">
        <f>IF(StandardResults[[#This Row],[Ind/Rel]]="Ind",_xlfn.XLOOKUP(StandardResults[[#This Row],[Code]],Std[Code],Std[Ecs]),"-")</f>
        <v>#N/A</v>
      </c>
      <c r="Z273">
        <f>COUNTIFS(StandardResults[Name],StandardResults[[#This Row],[Name]],StandardResults[Entry
Std],"B")+COUNTIFS(StandardResults[Name],StandardResults[[#This Row],[Name]],StandardResults[Entry
Std],"A")+COUNTIFS(StandardResults[Name],StandardResults[[#This Row],[Name]],StandardResults[Entry
Std],"AA")</f>
        <v>0</v>
      </c>
      <c r="AA273">
        <f>COUNTIFS(StandardResults[Name],StandardResults[[#This Row],[Name]],StandardResults[Entry
Std],"AA")</f>
        <v>0</v>
      </c>
    </row>
    <row r="274" spans="1:27" x14ac:dyDescent="0.25">
      <c r="A274">
        <f>TimeVR[[#This Row],[Club]]</f>
        <v>0</v>
      </c>
      <c r="B274" t="str">
        <f>IF(OR(RIGHT(TimeVR[[#This Row],[Event]],3)="M.R", RIGHT(TimeVR[[#This Row],[Event]],3)="F.R"),"Relay","Ind")</f>
        <v>Ind</v>
      </c>
      <c r="C274">
        <f>TimeVR[[#This Row],[gender]]</f>
        <v>0</v>
      </c>
      <c r="D274">
        <f>TimeVR[[#This Row],[Age]]</f>
        <v>0</v>
      </c>
      <c r="E274">
        <f>TimeVR[[#This Row],[name]]</f>
        <v>0</v>
      </c>
      <c r="F274">
        <f>TimeVR[[#This Row],[Event]]</f>
        <v>0</v>
      </c>
      <c r="G274" t="str">
        <f>IF(OR(StandardResults[[#This Row],[Entry]]="-",TimeVR[[#This Row],[validation]]="Validated"),"Y","N")</f>
        <v>N</v>
      </c>
      <c r="H274">
        <f>IF(OR(LEFT(TimeVR[[#This Row],[Times]],8)="00:00.00", LEFT(TimeVR[[#This Row],[Times]],2)="NT"),"-",TimeVR[[#This Row],[Times]])</f>
        <v>0</v>
      </c>
      <c r="I2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4" t="str">
        <f>IF(ISBLANK(TimeVR[[#This Row],[Best Time(S)]]),"-",TimeVR[[#This Row],[Best Time(S)]])</f>
        <v>-</v>
      </c>
      <c r="K274" t="str">
        <f>IF(StandardResults[[#This Row],[BT(SC)]]&lt;&gt;"-",IF(StandardResults[[#This Row],[BT(SC)]]&lt;=StandardResults[[#This Row],[AAs]],"AA",IF(StandardResults[[#This Row],[BT(SC)]]&lt;=StandardResults[[#This Row],[As]],"A",IF(StandardResults[[#This Row],[BT(SC)]]&lt;=StandardResults[[#This Row],[Bs]],"B","-"))),"")</f>
        <v/>
      </c>
      <c r="L274" t="str">
        <f>IF(ISBLANK(TimeVR[[#This Row],[Best Time(L)]]),"-",TimeVR[[#This Row],[Best Time(L)]])</f>
        <v>-</v>
      </c>
      <c r="M274" t="str">
        <f>IF(StandardResults[[#This Row],[BT(LC)]]&lt;&gt;"-",IF(StandardResults[[#This Row],[BT(LC)]]&lt;=StandardResults[[#This Row],[AA]],"AA",IF(StandardResults[[#This Row],[BT(LC)]]&lt;=StandardResults[[#This Row],[A]],"A",IF(StandardResults[[#This Row],[BT(LC)]]&lt;=StandardResults[[#This Row],[B]],"B","-"))),"")</f>
        <v/>
      </c>
      <c r="N274" s="14"/>
      <c r="O274" t="str">
        <f>IF(StandardResults[[#This Row],[BT(SC)]]&lt;&gt;"-",IF(StandardResults[[#This Row],[BT(SC)]]&lt;=StandardResults[[#This Row],[Ecs]],"EC","-"),"")</f>
        <v/>
      </c>
      <c r="Q274" t="str">
        <f>IF(StandardResults[[#This Row],[Ind/Rel]]="Ind",LEFT(StandardResults[[#This Row],[Gender]],1)&amp;MIN(MAX(StandardResults[[#This Row],[Age]],11),17)&amp;"-"&amp;StandardResults[[#This Row],[Event]],"")</f>
        <v>011-0</v>
      </c>
      <c r="R274" t="e">
        <f>IF(StandardResults[[#This Row],[Ind/Rel]]="Ind",_xlfn.XLOOKUP(StandardResults[[#This Row],[Code]],Std[Code],Std[AA]),"-")</f>
        <v>#N/A</v>
      </c>
      <c r="S274" t="e">
        <f>IF(StandardResults[[#This Row],[Ind/Rel]]="Ind",_xlfn.XLOOKUP(StandardResults[[#This Row],[Code]],Std[Code],Std[A]),"-")</f>
        <v>#N/A</v>
      </c>
      <c r="T274" t="e">
        <f>IF(StandardResults[[#This Row],[Ind/Rel]]="Ind",_xlfn.XLOOKUP(StandardResults[[#This Row],[Code]],Std[Code],Std[B]),"-")</f>
        <v>#N/A</v>
      </c>
      <c r="U274" t="e">
        <f>IF(StandardResults[[#This Row],[Ind/Rel]]="Ind",_xlfn.XLOOKUP(StandardResults[[#This Row],[Code]],Std[Code],Std[AAs]),"-")</f>
        <v>#N/A</v>
      </c>
      <c r="V274" t="e">
        <f>IF(StandardResults[[#This Row],[Ind/Rel]]="Ind",_xlfn.XLOOKUP(StandardResults[[#This Row],[Code]],Std[Code],Std[As]),"-")</f>
        <v>#N/A</v>
      </c>
      <c r="W274" t="e">
        <f>IF(StandardResults[[#This Row],[Ind/Rel]]="Ind",_xlfn.XLOOKUP(StandardResults[[#This Row],[Code]],Std[Code],Std[Bs]),"-")</f>
        <v>#N/A</v>
      </c>
      <c r="X274" t="e">
        <f>IF(StandardResults[[#This Row],[Ind/Rel]]="Ind",_xlfn.XLOOKUP(StandardResults[[#This Row],[Code]],Std[Code],Std[EC]),"-")</f>
        <v>#N/A</v>
      </c>
      <c r="Y274" t="e">
        <f>IF(StandardResults[[#This Row],[Ind/Rel]]="Ind",_xlfn.XLOOKUP(StandardResults[[#This Row],[Code]],Std[Code],Std[Ecs]),"-")</f>
        <v>#N/A</v>
      </c>
      <c r="Z274">
        <f>COUNTIFS(StandardResults[Name],StandardResults[[#This Row],[Name]],StandardResults[Entry
Std],"B")+COUNTIFS(StandardResults[Name],StandardResults[[#This Row],[Name]],StandardResults[Entry
Std],"A")+COUNTIFS(StandardResults[Name],StandardResults[[#This Row],[Name]],StandardResults[Entry
Std],"AA")</f>
        <v>0</v>
      </c>
      <c r="AA274">
        <f>COUNTIFS(StandardResults[Name],StandardResults[[#This Row],[Name]],StandardResults[Entry
Std],"AA")</f>
        <v>0</v>
      </c>
    </row>
    <row r="275" spans="1:27" x14ac:dyDescent="0.25">
      <c r="A275">
        <f>TimeVR[[#This Row],[Club]]</f>
        <v>0</v>
      </c>
      <c r="B275" t="str">
        <f>IF(OR(RIGHT(TimeVR[[#This Row],[Event]],3)="M.R", RIGHT(TimeVR[[#This Row],[Event]],3)="F.R"),"Relay","Ind")</f>
        <v>Ind</v>
      </c>
      <c r="C275">
        <f>TimeVR[[#This Row],[gender]]</f>
        <v>0</v>
      </c>
      <c r="D275">
        <f>TimeVR[[#This Row],[Age]]</f>
        <v>0</v>
      </c>
      <c r="E275">
        <f>TimeVR[[#This Row],[name]]</f>
        <v>0</v>
      </c>
      <c r="F275">
        <f>TimeVR[[#This Row],[Event]]</f>
        <v>0</v>
      </c>
      <c r="G275" t="str">
        <f>IF(OR(StandardResults[[#This Row],[Entry]]="-",TimeVR[[#This Row],[validation]]="Validated"),"Y","N")</f>
        <v>N</v>
      </c>
      <c r="H275">
        <f>IF(OR(LEFT(TimeVR[[#This Row],[Times]],8)="00:00.00", LEFT(TimeVR[[#This Row],[Times]],2)="NT"),"-",TimeVR[[#This Row],[Times]])</f>
        <v>0</v>
      </c>
      <c r="I2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5" t="str">
        <f>IF(ISBLANK(TimeVR[[#This Row],[Best Time(S)]]),"-",TimeVR[[#This Row],[Best Time(S)]])</f>
        <v>-</v>
      </c>
      <c r="K275" t="str">
        <f>IF(StandardResults[[#This Row],[BT(SC)]]&lt;&gt;"-",IF(StandardResults[[#This Row],[BT(SC)]]&lt;=StandardResults[[#This Row],[AAs]],"AA",IF(StandardResults[[#This Row],[BT(SC)]]&lt;=StandardResults[[#This Row],[As]],"A",IF(StandardResults[[#This Row],[BT(SC)]]&lt;=StandardResults[[#This Row],[Bs]],"B","-"))),"")</f>
        <v/>
      </c>
      <c r="L275" t="str">
        <f>IF(ISBLANK(TimeVR[[#This Row],[Best Time(L)]]),"-",TimeVR[[#This Row],[Best Time(L)]])</f>
        <v>-</v>
      </c>
      <c r="M275" t="str">
        <f>IF(StandardResults[[#This Row],[BT(LC)]]&lt;&gt;"-",IF(StandardResults[[#This Row],[BT(LC)]]&lt;=StandardResults[[#This Row],[AA]],"AA",IF(StandardResults[[#This Row],[BT(LC)]]&lt;=StandardResults[[#This Row],[A]],"A",IF(StandardResults[[#This Row],[BT(LC)]]&lt;=StandardResults[[#This Row],[B]],"B","-"))),"")</f>
        <v/>
      </c>
      <c r="N275" s="14"/>
      <c r="O275" t="str">
        <f>IF(StandardResults[[#This Row],[BT(SC)]]&lt;&gt;"-",IF(StandardResults[[#This Row],[BT(SC)]]&lt;=StandardResults[[#This Row],[Ecs]],"EC","-"),"")</f>
        <v/>
      </c>
      <c r="Q275" t="str">
        <f>IF(StandardResults[[#This Row],[Ind/Rel]]="Ind",LEFT(StandardResults[[#This Row],[Gender]],1)&amp;MIN(MAX(StandardResults[[#This Row],[Age]],11),17)&amp;"-"&amp;StandardResults[[#This Row],[Event]],"")</f>
        <v>011-0</v>
      </c>
      <c r="R275" t="e">
        <f>IF(StandardResults[[#This Row],[Ind/Rel]]="Ind",_xlfn.XLOOKUP(StandardResults[[#This Row],[Code]],Std[Code],Std[AA]),"-")</f>
        <v>#N/A</v>
      </c>
      <c r="S275" t="e">
        <f>IF(StandardResults[[#This Row],[Ind/Rel]]="Ind",_xlfn.XLOOKUP(StandardResults[[#This Row],[Code]],Std[Code],Std[A]),"-")</f>
        <v>#N/A</v>
      </c>
      <c r="T275" t="e">
        <f>IF(StandardResults[[#This Row],[Ind/Rel]]="Ind",_xlfn.XLOOKUP(StandardResults[[#This Row],[Code]],Std[Code],Std[B]),"-")</f>
        <v>#N/A</v>
      </c>
      <c r="U275" t="e">
        <f>IF(StandardResults[[#This Row],[Ind/Rel]]="Ind",_xlfn.XLOOKUP(StandardResults[[#This Row],[Code]],Std[Code],Std[AAs]),"-")</f>
        <v>#N/A</v>
      </c>
      <c r="V275" t="e">
        <f>IF(StandardResults[[#This Row],[Ind/Rel]]="Ind",_xlfn.XLOOKUP(StandardResults[[#This Row],[Code]],Std[Code],Std[As]),"-")</f>
        <v>#N/A</v>
      </c>
      <c r="W275" t="e">
        <f>IF(StandardResults[[#This Row],[Ind/Rel]]="Ind",_xlfn.XLOOKUP(StandardResults[[#This Row],[Code]],Std[Code],Std[Bs]),"-")</f>
        <v>#N/A</v>
      </c>
      <c r="X275" t="e">
        <f>IF(StandardResults[[#This Row],[Ind/Rel]]="Ind",_xlfn.XLOOKUP(StandardResults[[#This Row],[Code]],Std[Code],Std[EC]),"-")</f>
        <v>#N/A</v>
      </c>
      <c r="Y275" t="e">
        <f>IF(StandardResults[[#This Row],[Ind/Rel]]="Ind",_xlfn.XLOOKUP(StandardResults[[#This Row],[Code]],Std[Code],Std[Ecs]),"-")</f>
        <v>#N/A</v>
      </c>
      <c r="Z275">
        <f>COUNTIFS(StandardResults[Name],StandardResults[[#This Row],[Name]],StandardResults[Entry
Std],"B")+COUNTIFS(StandardResults[Name],StandardResults[[#This Row],[Name]],StandardResults[Entry
Std],"A")+COUNTIFS(StandardResults[Name],StandardResults[[#This Row],[Name]],StandardResults[Entry
Std],"AA")</f>
        <v>0</v>
      </c>
      <c r="AA275">
        <f>COUNTIFS(StandardResults[Name],StandardResults[[#This Row],[Name]],StandardResults[Entry
Std],"AA")</f>
        <v>0</v>
      </c>
    </row>
    <row r="276" spans="1:27" x14ac:dyDescent="0.25">
      <c r="A276">
        <f>TimeVR[[#This Row],[Club]]</f>
        <v>0</v>
      </c>
      <c r="B276" t="str">
        <f>IF(OR(RIGHT(TimeVR[[#This Row],[Event]],3)="M.R", RIGHT(TimeVR[[#This Row],[Event]],3)="F.R"),"Relay","Ind")</f>
        <v>Ind</v>
      </c>
      <c r="C276">
        <f>TimeVR[[#This Row],[gender]]</f>
        <v>0</v>
      </c>
      <c r="D276">
        <f>TimeVR[[#This Row],[Age]]</f>
        <v>0</v>
      </c>
      <c r="E276">
        <f>TimeVR[[#This Row],[name]]</f>
        <v>0</v>
      </c>
      <c r="F276">
        <f>TimeVR[[#This Row],[Event]]</f>
        <v>0</v>
      </c>
      <c r="G276" t="str">
        <f>IF(OR(StandardResults[[#This Row],[Entry]]="-",TimeVR[[#This Row],[validation]]="Validated"),"Y","N")</f>
        <v>N</v>
      </c>
      <c r="H276">
        <f>IF(OR(LEFT(TimeVR[[#This Row],[Times]],8)="00:00.00", LEFT(TimeVR[[#This Row],[Times]],2)="NT"),"-",TimeVR[[#This Row],[Times]])</f>
        <v>0</v>
      </c>
      <c r="I2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6" t="str">
        <f>IF(ISBLANK(TimeVR[[#This Row],[Best Time(S)]]),"-",TimeVR[[#This Row],[Best Time(S)]])</f>
        <v>-</v>
      </c>
      <c r="K276" t="str">
        <f>IF(StandardResults[[#This Row],[BT(SC)]]&lt;&gt;"-",IF(StandardResults[[#This Row],[BT(SC)]]&lt;=StandardResults[[#This Row],[AAs]],"AA",IF(StandardResults[[#This Row],[BT(SC)]]&lt;=StandardResults[[#This Row],[As]],"A",IF(StandardResults[[#This Row],[BT(SC)]]&lt;=StandardResults[[#This Row],[Bs]],"B","-"))),"")</f>
        <v/>
      </c>
      <c r="L276" t="str">
        <f>IF(ISBLANK(TimeVR[[#This Row],[Best Time(L)]]),"-",TimeVR[[#This Row],[Best Time(L)]])</f>
        <v>-</v>
      </c>
      <c r="M276" t="str">
        <f>IF(StandardResults[[#This Row],[BT(LC)]]&lt;&gt;"-",IF(StandardResults[[#This Row],[BT(LC)]]&lt;=StandardResults[[#This Row],[AA]],"AA",IF(StandardResults[[#This Row],[BT(LC)]]&lt;=StandardResults[[#This Row],[A]],"A",IF(StandardResults[[#This Row],[BT(LC)]]&lt;=StandardResults[[#This Row],[B]],"B","-"))),"")</f>
        <v/>
      </c>
      <c r="N276" s="14"/>
      <c r="O276" t="str">
        <f>IF(StandardResults[[#This Row],[BT(SC)]]&lt;&gt;"-",IF(StandardResults[[#This Row],[BT(SC)]]&lt;=StandardResults[[#This Row],[Ecs]],"EC","-"),"")</f>
        <v/>
      </c>
      <c r="Q276" t="str">
        <f>IF(StandardResults[[#This Row],[Ind/Rel]]="Ind",LEFT(StandardResults[[#This Row],[Gender]],1)&amp;MIN(MAX(StandardResults[[#This Row],[Age]],11),17)&amp;"-"&amp;StandardResults[[#This Row],[Event]],"")</f>
        <v>011-0</v>
      </c>
      <c r="R276" t="e">
        <f>IF(StandardResults[[#This Row],[Ind/Rel]]="Ind",_xlfn.XLOOKUP(StandardResults[[#This Row],[Code]],Std[Code],Std[AA]),"-")</f>
        <v>#N/A</v>
      </c>
      <c r="S276" t="e">
        <f>IF(StandardResults[[#This Row],[Ind/Rel]]="Ind",_xlfn.XLOOKUP(StandardResults[[#This Row],[Code]],Std[Code],Std[A]),"-")</f>
        <v>#N/A</v>
      </c>
      <c r="T276" t="e">
        <f>IF(StandardResults[[#This Row],[Ind/Rel]]="Ind",_xlfn.XLOOKUP(StandardResults[[#This Row],[Code]],Std[Code],Std[B]),"-")</f>
        <v>#N/A</v>
      </c>
      <c r="U276" t="e">
        <f>IF(StandardResults[[#This Row],[Ind/Rel]]="Ind",_xlfn.XLOOKUP(StandardResults[[#This Row],[Code]],Std[Code],Std[AAs]),"-")</f>
        <v>#N/A</v>
      </c>
      <c r="V276" t="e">
        <f>IF(StandardResults[[#This Row],[Ind/Rel]]="Ind",_xlfn.XLOOKUP(StandardResults[[#This Row],[Code]],Std[Code],Std[As]),"-")</f>
        <v>#N/A</v>
      </c>
      <c r="W276" t="e">
        <f>IF(StandardResults[[#This Row],[Ind/Rel]]="Ind",_xlfn.XLOOKUP(StandardResults[[#This Row],[Code]],Std[Code],Std[Bs]),"-")</f>
        <v>#N/A</v>
      </c>
      <c r="X276" t="e">
        <f>IF(StandardResults[[#This Row],[Ind/Rel]]="Ind",_xlfn.XLOOKUP(StandardResults[[#This Row],[Code]],Std[Code],Std[EC]),"-")</f>
        <v>#N/A</v>
      </c>
      <c r="Y276" t="e">
        <f>IF(StandardResults[[#This Row],[Ind/Rel]]="Ind",_xlfn.XLOOKUP(StandardResults[[#This Row],[Code]],Std[Code],Std[Ecs]),"-")</f>
        <v>#N/A</v>
      </c>
      <c r="Z276">
        <f>COUNTIFS(StandardResults[Name],StandardResults[[#This Row],[Name]],StandardResults[Entry
Std],"B")+COUNTIFS(StandardResults[Name],StandardResults[[#This Row],[Name]],StandardResults[Entry
Std],"A")+COUNTIFS(StandardResults[Name],StandardResults[[#This Row],[Name]],StandardResults[Entry
Std],"AA")</f>
        <v>0</v>
      </c>
      <c r="AA276">
        <f>COUNTIFS(StandardResults[Name],StandardResults[[#This Row],[Name]],StandardResults[Entry
Std],"AA")</f>
        <v>0</v>
      </c>
    </row>
    <row r="277" spans="1:27" x14ac:dyDescent="0.25">
      <c r="A277">
        <f>TimeVR[[#This Row],[Club]]</f>
        <v>0</v>
      </c>
      <c r="B277" t="str">
        <f>IF(OR(RIGHT(TimeVR[[#This Row],[Event]],3)="M.R", RIGHT(TimeVR[[#This Row],[Event]],3)="F.R"),"Relay","Ind")</f>
        <v>Ind</v>
      </c>
      <c r="C277">
        <f>TimeVR[[#This Row],[gender]]</f>
        <v>0</v>
      </c>
      <c r="D277">
        <f>TimeVR[[#This Row],[Age]]</f>
        <v>0</v>
      </c>
      <c r="E277">
        <f>TimeVR[[#This Row],[name]]</f>
        <v>0</v>
      </c>
      <c r="F277">
        <f>TimeVR[[#This Row],[Event]]</f>
        <v>0</v>
      </c>
      <c r="G277" t="str">
        <f>IF(OR(StandardResults[[#This Row],[Entry]]="-",TimeVR[[#This Row],[validation]]="Validated"),"Y","N")</f>
        <v>N</v>
      </c>
      <c r="H277">
        <f>IF(OR(LEFT(TimeVR[[#This Row],[Times]],8)="00:00.00", LEFT(TimeVR[[#This Row],[Times]],2)="NT"),"-",TimeVR[[#This Row],[Times]])</f>
        <v>0</v>
      </c>
      <c r="I2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7" t="str">
        <f>IF(ISBLANK(TimeVR[[#This Row],[Best Time(S)]]),"-",TimeVR[[#This Row],[Best Time(S)]])</f>
        <v>-</v>
      </c>
      <c r="K277" t="str">
        <f>IF(StandardResults[[#This Row],[BT(SC)]]&lt;&gt;"-",IF(StandardResults[[#This Row],[BT(SC)]]&lt;=StandardResults[[#This Row],[AAs]],"AA",IF(StandardResults[[#This Row],[BT(SC)]]&lt;=StandardResults[[#This Row],[As]],"A",IF(StandardResults[[#This Row],[BT(SC)]]&lt;=StandardResults[[#This Row],[Bs]],"B","-"))),"")</f>
        <v/>
      </c>
      <c r="L277" t="str">
        <f>IF(ISBLANK(TimeVR[[#This Row],[Best Time(L)]]),"-",TimeVR[[#This Row],[Best Time(L)]])</f>
        <v>-</v>
      </c>
      <c r="M277" t="str">
        <f>IF(StandardResults[[#This Row],[BT(LC)]]&lt;&gt;"-",IF(StandardResults[[#This Row],[BT(LC)]]&lt;=StandardResults[[#This Row],[AA]],"AA",IF(StandardResults[[#This Row],[BT(LC)]]&lt;=StandardResults[[#This Row],[A]],"A",IF(StandardResults[[#This Row],[BT(LC)]]&lt;=StandardResults[[#This Row],[B]],"B","-"))),"")</f>
        <v/>
      </c>
      <c r="N277" s="14"/>
      <c r="O277" t="str">
        <f>IF(StandardResults[[#This Row],[BT(SC)]]&lt;&gt;"-",IF(StandardResults[[#This Row],[BT(SC)]]&lt;=StandardResults[[#This Row],[Ecs]],"EC","-"),"")</f>
        <v/>
      </c>
      <c r="Q277" t="str">
        <f>IF(StandardResults[[#This Row],[Ind/Rel]]="Ind",LEFT(StandardResults[[#This Row],[Gender]],1)&amp;MIN(MAX(StandardResults[[#This Row],[Age]],11),17)&amp;"-"&amp;StandardResults[[#This Row],[Event]],"")</f>
        <v>011-0</v>
      </c>
      <c r="R277" t="e">
        <f>IF(StandardResults[[#This Row],[Ind/Rel]]="Ind",_xlfn.XLOOKUP(StandardResults[[#This Row],[Code]],Std[Code],Std[AA]),"-")</f>
        <v>#N/A</v>
      </c>
      <c r="S277" t="e">
        <f>IF(StandardResults[[#This Row],[Ind/Rel]]="Ind",_xlfn.XLOOKUP(StandardResults[[#This Row],[Code]],Std[Code],Std[A]),"-")</f>
        <v>#N/A</v>
      </c>
      <c r="T277" t="e">
        <f>IF(StandardResults[[#This Row],[Ind/Rel]]="Ind",_xlfn.XLOOKUP(StandardResults[[#This Row],[Code]],Std[Code],Std[B]),"-")</f>
        <v>#N/A</v>
      </c>
      <c r="U277" t="e">
        <f>IF(StandardResults[[#This Row],[Ind/Rel]]="Ind",_xlfn.XLOOKUP(StandardResults[[#This Row],[Code]],Std[Code],Std[AAs]),"-")</f>
        <v>#N/A</v>
      </c>
      <c r="V277" t="e">
        <f>IF(StandardResults[[#This Row],[Ind/Rel]]="Ind",_xlfn.XLOOKUP(StandardResults[[#This Row],[Code]],Std[Code],Std[As]),"-")</f>
        <v>#N/A</v>
      </c>
      <c r="W277" t="e">
        <f>IF(StandardResults[[#This Row],[Ind/Rel]]="Ind",_xlfn.XLOOKUP(StandardResults[[#This Row],[Code]],Std[Code],Std[Bs]),"-")</f>
        <v>#N/A</v>
      </c>
      <c r="X277" t="e">
        <f>IF(StandardResults[[#This Row],[Ind/Rel]]="Ind",_xlfn.XLOOKUP(StandardResults[[#This Row],[Code]],Std[Code],Std[EC]),"-")</f>
        <v>#N/A</v>
      </c>
      <c r="Y277" t="e">
        <f>IF(StandardResults[[#This Row],[Ind/Rel]]="Ind",_xlfn.XLOOKUP(StandardResults[[#This Row],[Code]],Std[Code],Std[Ecs]),"-")</f>
        <v>#N/A</v>
      </c>
      <c r="Z277">
        <f>COUNTIFS(StandardResults[Name],StandardResults[[#This Row],[Name]],StandardResults[Entry
Std],"B")+COUNTIFS(StandardResults[Name],StandardResults[[#This Row],[Name]],StandardResults[Entry
Std],"A")+COUNTIFS(StandardResults[Name],StandardResults[[#This Row],[Name]],StandardResults[Entry
Std],"AA")</f>
        <v>0</v>
      </c>
      <c r="AA277">
        <f>COUNTIFS(StandardResults[Name],StandardResults[[#This Row],[Name]],StandardResults[Entry
Std],"AA")</f>
        <v>0</v>
      </c>
    </row>
    <row r="278" spans="1:27" x14ac:dyDescent="0.25">
      <c r="A278">
        <f>TimeVR[[#This Row],[Club]]</f>
        <v>0</v>
      </c>
      <c r="B278" t="str">
        <f>IF(OR(RIGHT(TimeVR[[#This Row],[Event]],3)="M.R", RIGHT(TimeVR[[#This Row],[Event]],3)="F.R"),"Relay","Ind")</f>
        <v>Ind</v>
      </c>
      <c r="C278">
        <f>TimeVR[[#This Row],[gender]]</f>
        <v>0</v>
      </c>
      <c r="D278">
        <f>TimeVR[[#This Row],[Age]]</f>
        <v>0</v>
      </c>
      <c r="E278">
        <f>TimeVR[[#This Row],[name]]</f>
        <v>0</v>
      </c>
      <c r="F278">
        <f>TimeVR[[#This Row],[Event]]</f>
        <v>0</v>
      </c>
      <c r="G278" t="str">
        <f>IF(OR(StandardResults[[#This Row],[Entry]]="-",TimeVR[[#This Row],[validation]]="Validated"),"Y","N")</f>
        <v>N</v>
      </c>
      <c r="H278">
        <f>IF(OR(LEFT(TimeVR[[#This Row],[Times]],8)="00:00.00", LEFT(TimeVR[[#This Row],[Times]],2)="NT"),"-",TimeVR[[#This Row],[Times]])</f>
        <v>0</v>
      </c>
      <c r="I2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8" t="str">
        <f>IF(ISBLANK(TimeVR[[#This Row],[Best Time(S)]]),"-",TimeVR[[#This Row],[Best Time(S)]])</f>
        <v>-</v>
      </c>
      <c r="K278" t="str">
        <f>IF(StandardResults[[#This Row],[BT(SC)]]&lt;&gt;"-",IF(StandardResults[[#This Row],[BT(SC)]]&lt;=StandardResults[[#This Row],[AAs]],"AA",IF(StandardResults[[#This Row],[BT(SC)]]&lt;=StandardResults[[#This Row],[As]],"A",IF(StandardResults[[#This Row],[BT(SC)]]&lt;=StandardResults[[#This Row],[Bs]],"B","-"))),"")</f>
        <v/>
      </c>
      <c r="L278" t="str">
        <f>IF(ISBLANK(TimeVR[[#This Row],[Best Time(L)]]),"-",TimeVR[[#This Row],[Best Time(L)]])</f>
        <v>-</v>
      </c>
      <c r="M278" t="str">
        <f>IF(StandardResults[[#This Row],[BT(LC)]]&lt;&gt;"-",IF(StandardResults[[#This Row],[BT(LC)]]&lt;=StandardResults[[#This Row],[AA]],"AA",IF(StandardResults[[#This Row],[BT(LC)]]&lt;=StandardResults[[#This Row],[A]],"A",IF(StandardResults[[#This Row],[BT(LC)]]&lt;=StandardResults[[#This Row],[B]],"B","-"))),"")</f>
        <v/>
      </c>
      <c r="N278" s="14"/>
      <c r="O278" t="str">
        <f>IF(StandardResults[[#This Row],[BT(SC)]]&lt;&gt;"-",IF(StandardResults[[#This Row],[BT(SC)]]&lt;=StandardResults[[#This Row],[Ecs]],"EC","-"),"")</f>
        <v/>
      </c>
      <c r="Q278" t="str">
        <f>IF(StandardResults[[#This Row],[Ind/Rel]]="Ind",LEFT(StandardResults[[#This Row],[Gender]],1)&amp;MIN(MAX(StandardResults[[#This Row],[Age]],11),17)&amp;"-"&amp;StandardResults[[#This Row],[Event]],"")</f>
        <v>011-0</v>
      </c>
      <c r="R278" t="e">
        <f>IF(StandardResults[[#This Row],[Ind/Rel]]="Ind",_xlfn.XLOOKUP(StandardResults[[#This Row],[Code]],Std[Code],Std[AA]),"-")</f>
        <v>#N/A</v>
      </c>
      <c r="S278" t="e">
        <f>IF(StandardResults[[#This Row],[Ind/Rel]]="Ind",_xlfn.XLOOKUP(StandardResults[[#This Row],[Code]],Std[Code],Std[A]),"-")</f>
        <v>#N/A</v>
      </c>
      <c r="T278" t="e">
        <f>IF(StandardResults[[#This Row],[Ind/Rel]]="Ind",_xlfn.XLOOKUP(StandardResults[[#This Row],[Code]],Std[Code],Std[B]),"-")</f>
        <v>#N/A</v>
      </c>
      <c r="U278" t="e">
        <f>IF(StandardResults[[#This Row],[Ind/Rel]]="Ind",_xlfn.XLOOKUP(StandardResults[[#This Row],[Code]],Std[Code],Std[AAs]),"-")</f>
        <v>#N/A</v>
      </c>
      <c r="V278" t="e">
        <f>IF(StandardResults[[#This Row],[Ind/Rel]]="Ind",_xlfn.XLOOKUP(StandardResults[[#This Row],[Code]],Std[Code],Std[As]),"-")</f>
        <v>#N/A</v>
      </c>
      <c r="W278" t="e">
        <f>IF(StandardResults[[#This Row],[Ind/Rel]]="Ind",_xlfn.XLOOKUP(StandardResults[[#This Row],[Code]],Std[Code],Std[Bs]),"-")</f>
        <v>#N/A</v>
      </c>
      <c r="X278" t="e">
        <f>IF(StandardResults[[#This Row],[Ind/Rel]]="Ind",_xlfn.XLOOKUP(StandardResults[[#This Row],[Code]],Std[Code],Std[EC]),"-")</f>
        <v>#N/A</v>
      </c>
      <c r="Y278" t="e">
        <f>IF(StandardResults[[#This Row],[Ind/Rel]]="Ind",_xlfn.XLOOKUP(StandardResults[[#This Row],[Code]],Std[Code],Std[Ecs]),"-")</f>
        <v>#N/A</v>
      </c>
      <c r="Z278">
        <f>COUNTIFS(StandardResults[Name],StandardResults[[#This Row],[Name]],StandardResults[Entry
Std],"B")+COUNTIFS(StandardResults[Name],StandardResults[[#This Row],[Name]],StandardResults[Entry
Std],"A")+COUNTIFS(StandardResults[Name],StandardResults[[#This Row],[Name]],StandardResults[Entry
Std],"AA")</f>
        <v>0</v>
      </c>
      <c r="AA278">
        <f>COUNTIFS(StandardResults[Name],StandardResults[[#This Row],[Name]],StandardResults[Entry
Std],"AA")</f>
        <v>0</v>
      </c>
    </row>
    <row r="279" spans="1:27" x14ac:dyDescent="0.25">
      <c r="A279">
        <f>TimeVR[[#This Row],[Club]]</f>
        <v>0</v>
      </c>
      <c r="B279" t="str">
        <f>IF(OR(RIGHT(TimeVR[[#This Row],[Event]],3)="M.R", RIGHT(TimeVR[[#This Row],[Event]],3)="F.R"),"Relay","Ind")</f>
        <v>Ind</v>
      </c>
      <c r="C279">
        <f>TimeVR[[#This Row],[gender]]</f>
        <v>0</v>
      </c>
      <c r="D279">
        <f>TimeVR[[#This Row],[Age]]</f>
        <v>0</v>
      </c>
      <c r="E279">
        <f>TimeVR[[#This Row],[name]]</f>
        <v>0</v>
      </c>
      <c r="F279">
        <f>TimeVR[[#This Row],[Event]]</f>
        <v>0</v>
      </c>
      <c r="G279" t="str">
        <f>IF(OR(StandardResults[[#This Row],[Entry]]="-",TimeVR[[#This Row],[validation]]="Validated"),"Y","N")</f>
        <v>N</v>
      </c>
      <c r="H279">
        <f>IF(OR(LEFT(TimeVR[[#This Row],[Times]],8)="00:00.00", LEFT(TimeVR[[#This Row],[Times]],2)="NT"),"-",TimeVR[[#This Row],[Times]])</f>
        <v>0</v>
      </c>
      <c r="I2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79" t="str">
        <f>IF(ISBLANK(TimeVR[[#This Row],[Best Time(S)]]),"-",TimeVR[[#This Row],[Best Time(S)]])</f>
        <v>-</v>
      </c>
      <c r="K279" t="str">
        <f>IF(StandardResults[[#This Row],[BT(SC)]]&lt;&gt;"-",IF(StandardResults[[#This Row],[BT(SC)]]&lt;=StandardResults[[#This Row],[AAs]],"AA",IF(StandardResults[[#This Row],[BT(SC)]]&lt;=StandardResults[[#This Row],[As]],"A",IF(StandardResults[[#This Row],[BT(SC)]]&lt;=StandardResults[[#This Row],[Bs]],"B","-"))),"")</f>
        <v/>
      </c>
      <c r="L279" t="str">
        <f>IF(ISBLANK(TimeVR[[#This Row],[Best Time(L)]]),"-",TimeVR[[#This Row],[Best Time(L)]])</f>
        <v>-</v>
      </c>
      <c r="M279" t="str">
        <f>IF(StandardResults[[#This Row],[BT(LC)]]&lt;&gt;"-",IF(StandardResults[[#This Row],[BT(LC)]]&lt;=StandardResults[[#This Row],[AA]],"AA",IF(StandardResults[[#This Row],[BT(LC)]]&lt;=StandardResults[[#This Row],[A]],"A",IF(StandardResults[[#This Row],[BT(LC)]]&lt;=StandardResults[[#This Row],[B]],"B","-"))),"")</f>
        <v/>
      </c>
      <c r="N279" s="14"/>
      <c r="O279" t="str">
        <f>IF(StandardResults[[#This Row],[BT(SC)]]&lt;&gt;"-",IF(StandardResults[[#This Row],[BT(SC)]]&lt;=StandardResults[[#This Row],[Ecs]],"EC","-"),"")</f>
        <v/>
      </c>
      <c r="Q279" t="str">
        <f>IF(StandardResults[[#This Row],[Ind/Rel]]="Ind",LEFT(StandardResults[[#This Row],[Gender]],1)&amp;MIN(MAX(StandardResults[[#This Row],[Age]],11),17)&amp;"-"&amp;StandardResults[[#This Row],[Event]],"")</f>
        <v>011-0</v>
      </c>
      <c r="R279" t="e">
        <f>IF(StandardResults[[#This Row],[Ind/Rel]]="Ind",_xlfn.XLOOKUP(StandardResults[[#This Row],[Code]],Std[Code],Std[AA]),"-")</f>
        <v>#N/A</v>
      </c>
      <c r="S279" t="e">
        <f>IF(StandardResults[[#This Row],[Ind/Rel]]="Ind",_xlfn.XLOOKUP(StandardResults[[#This Row],[Code]],Std[Code],Std[A]),"-")</f>
        <v>#N/A</v>
      </c>
      <c r="T279" t="e">
        <f>IF(StandardResults[[#This Row],[Ind/Rel]]="Ind",_xlfn.XLOOKUP(StandardResults[[#This Row],[Code]],Std[Code],Std[B]),"-")</f>
        <v>#N/A</v>
      </c>
      <c r="U279" t="e">
        <f>IF(StandardResults[[#This Row],[Ind/Rel]]="Ind",_xlfn.XLOOKUP(StandardResults[[#This Row],[Code]],Std[Code],Std[AAs]),"-")</f>
        <v>#N/A</v>
      </c>
      <c r="V279" t="e">
        <f>IF(StandardResults[[#This Row],[Ind/Rel]]="Ind",_xlfn.XLOOKUP(StandardResults[[#This Row],[Code]],Std[Code],Std[As]),"-")</f>
        <v>#N/A</v>
      </c>
      <c r="W279" t="e">
        <f>IF(StandardResults[[#This Row],[Ind/Rel]]="Ind",_xlfn.XLOOKUP(StandardResults[[#This Row],[Code]],Std[Code],Std[Bs]),"-")</f>
        <v>#N/A</v>
      </c>
      <c r="X279" t="e">
        <f>IF(StandardResults[[#This Row],[Ind/Rel]]="Ind",_xlfn.XLOOKUP(StandardResults[[#This Row],[Code]],Std[Code],Std[EC]),"-")</f>
        <v>#N/A</v>
      </c>
      <c r="Y279" t="e">
        <f>IF(StandardResults[[#This Row],[Ind/Rel]]="Ind",_xlfn.XLOOKUP(StandardResults[[#This Row],[Code]],Std[Code],Std[Ecs]),"-")</f>
        <v>#N/A</v>
      </c>
      <c r="Z279">
        <f>COUNTIFS(StandardResults[Name],StandardResults[[#This Row],[Name]],StandardResults[Entry
Std],"B")+COUNTIFS(StandardResults[Name],StandardResults[[#This Row],[Name]],StandardResults[Entry
Std],"A")+COUNTIFS(StandardResults[Name],StandardResults[[#This Row],[Name]],StandardResults[Entry
Std],"AA")</f>
        <v>0</v>
      </c>
      <c r="AA279">
        <f>COUNTIFS(StandardResults[Name],StandardResults[[#This Row],[Name]],StandardResults[Entry
Std],"AA")</f>
        <v>0</v>
      </c>
    </row>
    <row r="280" spans="1:27" x14ac:dyDescent="0.25">
      <c r="A280">
        <f>TimeVR[[#This Row],[Club]]</f>
        <v>0</v>
      </c>
      <c r="B280" t="str">
        <f>IF(OR(RIGHT(TimeVR[[#This Row],[Event]],3)="M.R", RIGHT(TimeVR[[#This Row],[Event]],3)="F.R"),"Relay","Ind")</f>
        <v>Ind</v>
      </c>
      <c r="C280">
        <f>TimeVR[[#This Row],[gender]]</f>
        <v>0</v>
      </c>
      <c r="D280">
        <f>TimeVR[[#This Row],[Age]]</f>
        <v>0</v>
      </c>
      <c r="E280">
        <f>TimeVR[[#This Row],[name]]</f>
        <v>0</v>
      </c>
      <c r="F280">
        <f>TimeVR[[#This Row],[Event]]</f>
        <v>0</v>
      </c>
      <c r="G280" t="str">
        <f>IF(OR(StandardResults[[#This Row],[Entry]]="-",TimeVR[[#This Row],[validation]]="Validated"),"Y","N")</f>
        <v>N</v>
      </c>
      <c r="H280">
        <f>IF(OR(LEFT(TimeVR[[#This Row],[Times]],8)="00:00.00", LEFT(TimeVR[[#This Row],[Times]],2)="NT"),"-",TimeVR[[#This Row],[Times]])</f>
        <v>0</v>
      </c>
      <c r="I2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0" t="str">
        <f>IF(ISBLANK(TimeVR[[#This Row],[Best Time(S)]]),"-",TimeVR[[#This Row],[Best Time(S)]])</f>
        <v>-</v>
      </c>
      <c r="K280" t="str">
        <f>IF(StandardResults[[#This Row],[BT(SC)]]&lt;&gt;"-",IF(StandardResults[[#This Row],[BT(SC)]]&lt;=StandardResults[[#This Row],[AAs]],"AA",IF(StandardResults[[#This Row],[BT(SC)]]&lt;=StandardResults[[#This Row],[As]],"A",IF(StandardResults[[#This Row],[BT(SC)]]&lt;=StandardResults[[#This Row],[Bs]],"B","-"))),"")</f>
        <v/>
      </c>
      <c r="L280" t="str">
        <f>IF(ISBLANK(TimeVR[[#This Row],[Best Time(L)]]),"-",TimeVR[[#This Row],[Best Time(L)]])</f>
        <v>-</v>
      </c>
      <c r="M280" t="str">
        <f>IF(StandardResults[[#This Row],[BT(LC)]]&lt;&gt;"-",IF(StandardResults[[#This Row],[BT(LC)]]&lt;=StandardResults[[#This Row],[AA]],"AA",IF(StandardResults[[#This Row],[BT(LC)]]&lt;=StandardResults[[#This Row],[A]],"A",IF(StandardResults[[#This Row],[BT(LC)]]&lt;=StandardResults[[#This Row],[B]],"B","-"))),"")</f>
        <v/>
      </c>
      <c r="N280" s="14"/>
      <c r="O280" t="str">
        <f>IF(StandardResults[[#This Row],[BT(SC)]]&lt;&gt;"-",IF(StandardResults[[#This Row],[BT(SC)]]&lt;=StandardResults[[#This Row],[Ecs]],"EC","-"),"")</f>
        <v/>
      </c>
      <c r="Q280" t="str">
        <f>IF(StandardResults[[#This Row],[Ind/Rel]]="Ind",LEFT(StandardResults[[#This Row],[Gender]],1)&amp;MIN(MAX(StandardResults[[#This Row],[Age]],11),17)&amp;"-"&amp;StandardResults[[#This Row],[Event]],"")</f>
        <v>011-0</v>
      </c>
      <c r="R280" t="e">
        <f>IF(StandardResults[[#This Row],[Ind/Rel]]="Ind",_xlfn.XLOOKUP(StandardResults[[#This Row],[Code]],Std[Code],Std[AA]),"-")</f>
        <v>#N/A</v>
      </c>
      <c r="S280" t="e">
        <f>IF(StandardResults[[#This Row],[Ind/Rel]]="Ind",_xlfn.XLOOKUP(StandardResults[[#This Row],[Code]],Std[Code],Std[A]),"-")</f>
        <v>#N/A</v>
      </c>
      <c r="T280" t="e">
        <f>IF(StandardResults[[#This Row],[Ind/Rel]]="Ind",_xlfn.XLOOKUP(StandardResults[[#This Row],[Code]],Std[Code],Std[B]),"-")</f>
        <v>#N/A</v>
      </c>
      <c r="U280" t="e">
        <f>IF(StandardResults[[#This Row],[Ind/Rel]]="Ind",_xlfn.XLOOKUP(StandardResults[[#This Row],[Code]],Std[Code],Std[AAs]),"-")</f>
        <v>#N/A</v>
      </c>
      <c r="V280" t="e">
        <f>IF(StandardResults[[#This Row],[Ind/Rel]]="Ind",_xlfn.XLOOKUP(StandardResults[[#This Row],[Code]],Std[Code],Std[As]),"-")</f>
        <v>#N/A</v>
      </c>
      <c r="W280" t="e">
        <f>IF(StandardResults[[#This Row],[Ind/Rel]]="Ind",_xlfn.XLOOKUP(StandardResults[[#This Row],[Code]],Std[Code],Std[Bs]),"-")</f>
        <v>#N/A</v>
      </c>
      <c r="X280" t="e">
        <f>IF(StandardResults[[#This Row],[Ind/Rel]]="Ind",_xlfn.XLOOKUP(StandardResults[[#This Row],[Code]],Std[Code],Std[EC]),"-")</f>
        <v>#N/A</v>
      </c>
      <c r="Y280" t="e">
        <f>IF(StandardResults[[#This Row],[Ind/Rel]]="Ind",_xlfn.XLOOKUP(StandardResults[[#This Row],[Code]],Std[Code],Std[Ecs]),"-")</f>
        <v>#N/A</v>
      </c>
      <c r="Z280">
        <f>COUNTIFS(StandardResults[Name],StandardResults[[#This Row],[Name]],StandardResults[Entry
Std],"B")+COUNTIFS(StandardResults[Name],StandardResults[[#This Row],[Name]],StandardResults[Entry
Std],"A")+COUNTIFS(StandardResults[Name],StandardResults[[#This Row],[Name]],StandardResults[Entry
Std],"AA")</f>
        <v>0</v>
      </c>
      <c r="AA280">
        <f>COUNTIFS(StandardResults[Name],StandardResults[[#This Row],[Name]],StandardResults[Entry
Std],"AA")</f>
        <v>0</v>
      </c>
    </row>
    <row r="281" spans="1:27" x14ac:dyDescent="0.25">
      <c r="A281">
        <f>TimeVR[[#This Row],[Club]]</f>
        <v>0</v>
      </c>
      <c r="B281" t="str">
        <f>IF(OR(RIGHT(TimeVR[[#This Row],[Event]],3)="M.R", RIGHT(TimeVR[[#This Row],[Event]],3)="F.R"),"Relay","Ind")</f>
        <v>Ind</v>
      </c>
      <c r="C281">
        <f>TimeVR[[#This Row],[gender]]</f>
        <v>0</v>
      </c>
      <c r="D281">
        <f>TimeVR[[#This Row],[Age]]</f>
        <v>0</v>
      </c>
      <c r="E281">
        <f>TimeVR[[#This Row],[name]]</f>
        <v>0</v>
      </c>
      <c r="F281">
        <f>TimeVR[[#This Row],[Event]]</f>
        <v>0</v>
      </c>
      <c r="G281" t="str">
        <f>IF(OR(StandardResults[[#This Row],[Entry]]="-",TimeVR[[#This Row],[validation]]="Validated"),"Y","N")</f>
        <v>N</v>
      </c>
      <c r="H281">
        <f>IF(OR(LEFT(TimeVR[[#This Row],[Times]],8)="00:00.00", LEFT(TimeVR[[#This Row],[Times]],2)="NT"),"-",TimeVR[[#This Row],[Times]])</f>
        <v>0</v>
      </c>
      <c r="I2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1" t="str">
        <f>IF(ISBLANK(TimeVR[[#This Row],[Best Time(S)]]),"-",TimeVR[[#This Row],[Best Time(S)]])</f>
        <v>-</v>
      </c>
      <c r="K281" t="str">
        <f>IF(StandardResults[[#This Row],[BT(SC)]]&lt;&gt;"-",IF(StandardResults[[#This Row],[BT(SC)]]&lt;=StandardResults[[#This Row],[AAs]],"AA",IF(StandardResults[[#This Row],[BT(SC)]]&lt;=StandardResults[[#This Row],[As]],"A",IF(StandardResults[[#This Row],[BT(SC)]]&lt;=StandardResults[[#This Row],[Bs]],"B","-"))),"")</f>
        <v/>
      </c>
      <c r="L281" t="str">
        <f>IF(ISBLANK(TimeVR[[#This Row],[Best Time(L)]]),"-",TimeVR[[#This Row],[Best Time(L)]])</f>
        <v>-</v>
      </c>
      <c r="M281" t="str">
        <f>IF(StandardResults[[#This Row],[BT(LC)]]&lt;&gt;"-",IF(StandardResults[[#This Row],[BT(LC)]]&lt;=StandardResults[[#This Row],[AA]],"AA",IF(StandardResults[[#This Row],[BT(LC)]]&lt;=StandardResults[[#This Row],[A]],"A",IF(StandardResults[[#This Row],[BT(LC)]]&lt;=StandardResults[[#This Row],[B]],"B","-"))),"")</f>
        <v/>
      </c>
      <c r="N281" s="14"/>
      <c r="O281" t="str">
        <f>IF(StandardResults[[#This Row],[BT(SC)]]&lt;&gt;"-",IF(StandardResults[[#This Row],[BT(SC)]]&lt;=StandardResults[[#This Row],[Ecs]],"EC","-"),"")</f>
        <v/>
      </c>
      <c r="Q281" t="str">
        <f>IF(StandardResults[[#This Row],[Ind/Rel]]="Ind",LEFT(StandardResults[[#This Row],[Gender]],1)&amp;MIN(MAX(StandardResults[[#This Row],[Age]],11),17)&amp;"-"&amp;StandardResults[[#This Row],[Event]],"")</f>
        <v>011-0</v>
      </c>
      <c r="R281" t="e">
        <f>IF(StandardResults[[#This Row],[Ind/Rel]]="Ind",_xlfn.XLOOKUP(StandardResults[[#This Row],[Code]],Std[Code],Std[AA]),"-")</f>
        <v>#N/A</v>
      </c>
      <c r="S281" t="e">
        <f>IF(StandardResults[[#This Row],[Ind/Rel]]="Ind",_xlfn.XLOOKUP(StandardResults[[#This Row],[Code]],Std[Code],Std[A]),"-")</f>
        <v>#N/A</v>
      </c>
      <c r="T281" t="e">
        <f>IF(StandardResults[[#This Row],[Ind/Rel]]="Ind",_xlfn.XLOOKUP(StandardResults[[#This Row],[Code]],Std[Code],Std[B]),"-")</f>
        <v>#N/A</v>
      </c>
      <c r="U281" t="e">
        <f>IF(StandardResults[[#This Row],[Ind/Rel]]="Ind",_xlfn.XLOOKUP(StandardResults[[#This Row],[Code]],Std[Code],Std[AAs]),"-")</f>
        <v>#N/A</v>
      </c>
      <c r="V281" t="e">
        <f>IF(StandardResults[[#This Row],[Ind/Rel]]="Ind",_xlfn.XLOOKUP(StandardResults[[#This Row],[Code]],Std[Code],Std[As]),"-")</f>
        <v>#N/A</v>
      </c>
      <c r="W281" t="e">
        <f>IF(StandardResults[[#This Row],[Ind/Rel]]="Ind",_xlfn.XLOOKUP(StandardResults[[#This Row],[Code]],Std[Code],Std[Bs]),"-")</f>
        <v>#N/A</v>
      </c>
      <c r="X281" t="e">
        <f>IF(StandardResults[[#This Row],[Ind/Rel]]="Ind",_xlfn.XLOOKUP(StandardResults[[#This Row],[Code]],Std[Code],Std[EC]),"-")</f>
        <v>#N/A</v>
      </c>
      <c r="Y281" t="e">
        <f>IF(StandardResults[[#This Row],[Ind/Rel]]="Ind",_xlfn.XLOOKUP(StandardResults[[#This Row],[Code]],Std[Code],Std[Ecs]),"-")</f>
        <v>#N/A</v>
      </c>
      <c r="Z281">
        <f>COUNTIFS(StandardResults[Name],StandardResults[[#This Row],[Name]],StandardResults[Entry
Std],"B")+COUNTIFS(StandardResults[Name],StandardResults[[#This Row],[Name]],StandardResults[Entry
Std],"A")+COUNTIFS(StandardResults[Name],StandardResults[[#This Row],[Name]],StandardResults[Entry
Std],"AA")</f>
        <v>0</v>
      </c>
      <c r="AA281">
        <f>COUNTIFS(StandardResults[Name],StandardResults[[#This Row],[Name]],StandardResults[Entry
Std],"AA")</f>
        <v>0</v>
      </c>
    </row>
    <row r="282" spans="1:27" x14ac:dyDescent="0.25">
      <c r="A282">
        <f>TimeVR[[#This Row],[Club]]</f>
        <v>0</v>
      </c>
      <c r="B282" t="str">
        <f>IF(OR(RIGHT(TimeVR[[#This Row],[Event]],3)="M.R", RIGHT(TimeVR[[#This Row],[Event]],3)="F.R"),"Relay","Ind")</f>
        <v>Ind</v>
      </c>
      <c r="C282">
        <f>TimeVR[[#This Row],[gender]]</f>
        <v>0</v>
      </c>
      <c r="D282">
        <f>TimeVR[[#This Row],[Age]]</f>
        <v>0</v>
      </c>
      <c r="E282">
        <f>TimeVR[[#This Row],[name]]</f>
        <v>0</v>
      </c>
      <c r="F282">
        <f>TimeVR[[#This Row],[Event]]</f>
        <v>0</v>
      </c>
      <c r="G282" t="str">
        <f>IF(OR(StandardResults[[#This Row],[Entry]]="-",TimeVR[[#This Row],[validation]]="Validated"),"Y","N")</f>
        <v>N</v>
      </c>
      <c r="H282">
        <f>IF(OR(LEFT(TimeVR[[#This Row],[Times]],8)="00:00.00", LEFT(TimeVR[[#This Row],[Times]],2)="NT"),"-",TimeVR[[#This Row],[Times]])</f>
        <v>0</v>
      </c>
      <c r="I2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2" t="str">
        <f>IF(ISBLANK(TimeVR[[#This Row],[Best Time(S)]]),"-",TimeVR[[#This Row],[Best Time(S)]])</f>
        <v>-</v>
      </c>
      <c r="K282" t="str">
        <f>IF(StandardResults[[#This Row],[BT(SC)]]&lt;&gt;"-",IF(StandardResults[[#This Row],[BT(SC)]]&lt;=StandardResults[[#This Row],[AAs]],"AA",IF(StandardResults[[#This Row],[BT(SC)]]&lt;=StandardResults[[#This Row],[As]],"A",IF(StandardResults[[#This Row],[BT(SC)]]&lt;=StandardResults[[#This Row],[Bs]],"B","-"))),"")</f>
        <v/>
      </c>
      <c r="L282" t="str">
        <f>IF(ISBLANK(TimeVR[[#This Row],[Best Time(L)]]),"-",TimeVR[[#This Row],[Best Time(L)]])</f>
        <v>-</v>
      </c>
      <c r="M282" t="str">
        <f>IF(StandardResults[[#This Row],[BT(LC)]]&lt;&gt;"-",IF(StandardResults[[#This Row],[BT(LC)]]&lt;=StandardResults[[#This Row],[AA]],"AA",IF(StandardResults[[#This Row],[BT(LC)]]&lt;=StandardResults[[#This Row],[A]],"A",IF(StandardResults[[#This Row],[BT(LC)]]&lt;=StandardResults[[#This Row],[B]],"B","-"))),"")</f>
        <v/>
      </c>
      <c r="N282" s="14"/>
      <c r="O282" t="str">
        <f>IF(StandardResults[[#This Row],[BT(SC)]]&lt;&gt;"-",IF(StandardResults[[#This Row],[BT(SC)]]&lt;=StandardResults[[#This Row],[Ecs]],"EC","-"),"")</f>
        <v/>
      </c>
      <c r="Q282" t="str">
        <f>IF(StandardResults[[#This Row],[Ind/Rel]]="Ind",LEFT(StandardResults[[#This Row],[Gender]],1)&amp;MIN(MAX(StandardResults[[#This Row],[Age]],11),17)&amp;"-"&amp;StandardResults[[#This Row],[Event]],"")</f>
        <v>011-0</v>
      </c>
      <c r="R282" t="e">
        <f>IF(StandardResults[[#This Row],[Ind/Rel]]="Ind",_xlfn.XLOOKUP(StandardResults[[#This Row],[Code]],Std[Code],Std[AA]),"-")</f>
        <v>#N/A</v>
      </c>
      <c r="S282" t="e">
        <f>IF(StandardResults[[#This Row],[Ind/Rel]]="Ind",_xlfn.XLOOKUP(StandardResults[[#This Row],[Code]],Std[Code],Std[A]),"-")</f>
        <v>#N/A</v>
      </c>
      <c r="T282" t="e">
        <f>IF(StandardResults[[#This Row],[Ind/Rel]]="Ind",_xlfn.XLOOKUP(StandardResults[[#This Row],[Code]],Std[Code],Std[B]),"-")</f>
        <v>#N/A</v>
      </c>
      <c r="U282" t="e">
        <f>IF(StandardResults[[#This Row],[Ind/Rel]]="Ind",_xlfn.XLOOKUP(StandardResults[[#This Row],[Code]],Std[Code],Std[AAs]),"-")</f>
        <v>#N/A</v>
      </c>
      <c r="V282" t="e">
        <f>IF(StandardResults[[#This Row],[Ind/Rel]]="Ind",_xlfn.XLOOKUP(StandardResults[[#This Row],[Code]],Std[Code],Std[As]),"-")</f>
        <v>#N/A</v>
      </c>
      <c r="W282" t="e">
        <f>IF(StandardResults[[#This Row],[Ind/Rel]]="Ind",_xlfn.XLOOKUP(StandardResults[[#This Row],[Code]],Std[Code],Std[Bs]),"-")</f>
        <v>#N/A</v>
      </c>
      <c r="X282" t="e">
        <f>IF(StandardResults[[#This Row],[Ind/Rel]]="Ind",_xlfn.XLOOKUP(StandardResults[[#This Row],[Code]],Std[Code],Std[EC]),"-")</f>
        <v>#N/A</v>
      </c>
      <c r="Y282" t="e">
        <f>IF(StandardResults[[#This Row],[Ind/Rel]]="Ind",_xlfn.XLOOKUP(StandardResults[[#This Row],[Code]],Std[Code],Std[Ecs]),"-")</f>
        <v>#N/A</v>
      </c>
      <c r="Z282">
        <f>COUNTIFS(StandardResults[Name],StandardResults[[#This Row],[Name]],StandardResults[Entry
Std],"B")+COUNTIFS(StandardResults[Name],StandardResults[[#This Row],[Name]],StandardResults[Entry
Std],"A")+COUNTIFS(StandardResults[Name],StandardResults[[#This Row],[Name]],StandardResults[Entry
Std],"AA")</f>
        <v>0</v>
      </c>
      <c r="AA282">
        <f>COUNTIFS(StandardResults[Name],StandardResults[[#This Row],[Name]],StandardResults[Entry
Std],"AA")</f>
        <v>0</v>
      </c>
    </row>
    <row r="283" spans="1:27" x14ac:dyDescent="0.25">
      <c r="A283">
        <f>TimeVR[[#This Row],[Club]]</f>
        <v>0</v>
      </c>
      <c r="B283" t="str">
        <f>IF(OR(RIGHT(TimeVR[[#This Row],[Event]],3)="M.R", RIGHT(TimeVR[[#This Row],[Event]],3)="F.R"),"Relay","Ind")</f>
        <v>Ind</v>
      </c>
      <c r="C283">
        <f>TimeVR[[#This Row],[gender]]</f>
        <v>0</v>
      </c>
      <c r="D283">
        <f>TimeVR[[#This Row],[Age]]</f>
        <v>0</v>
      </c>
      <c r="E283">
        <f>TimeVR[[#This Row],[name]]</f>
        <v>0</v>
      </c>
      <c r="F283">
        <f>TimeVR[[#This Row],[Event]]</f>
        <v>0</v>
      </c>
      <c r="G283" t="str">
        <f>IF(OR(StandardResults[[#This Row],[Entry]]="-",TimeVR[[#This Row],[validation]]="Validated"),"Y","N")</f>
        <v>N</v>
      </c>
      <c r="H283">
        <f>IF(OR(LEFT(TimeVR[[#This Row],[Times]],8)="00:00.00", LEFT(TimeVR[[#This Row],[Times]],2)="NT"),"-",TimeVR[[#This Row],[Times]])</f>
        <v>0</v>
      </c>
      <c r="I2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3" t="str">
        <f>IF(ISBLANK(TimeVR[[#This Row],[Best Time(S)]]),"-",TimeVR[[#This Row],[Best Time(S)]])</f>
        <v>-</v>
      </c>
      <c r="K283" t="str">
        <f>IF(StandardResults[[#This Row],[BT(SC)]]&lt;&gt;"-",IF(StandardResults[[#This Row],[BT(SC)]]&lt;=StandardResults[[#This Row],[AAs]],"AA",IF(StandardResults[[#This Row],[BT(SC)]]&lt;=StandardResults[[#This Row],[As]],"A",IF(StandardResults[[#This Row],[BT(SC)]]&lt;=StandardResults[[#This Row],[Bs]],"B","-"))),"")</f>
        <v/>
      </c>
      <c r="L283" t="str">
        <f>IF(ISBLANK(TimeVR[[#This Row],[Best Time(L)]]),"-",TimeVR[[#This Row],[Best Time(L)]])</f>
        <v>-</v>
      </c>
      <c r="M283" t="str">
        <f>IF(StandardResults[[#This Row],[BT(LC)]]&lt;&gt;"-",IF(StandardResults[[#This Row],[BT(LC)]]&lt;=StandardResults[[#This Row],[AA]],"AA",IF(StandardResults[[#This Row],[BT(LC)]]&lt;=StandardResults[[#This Row],[A]],"A",IF(StandardResults[[#This Row],[BT(LC)]]&lt;=StandardResults[[#This Row],[B]],"B","-"))),"")</f>
        <v/>
      </c>
      <c r="N283" s="14"/>
      <c r="O283" t="str">
        <f>IF(StandardResults[[#This Row],[BT(SC)]]&lt;&gt;"-",IF(StandardResults[[#This Row],[BT(SC)]]&lt;=StandardResults[[#This Row],[Ecs]],"EC","-"),"")</f>
        <v/>
      </c>
      <c r="Q283" t="str">
        <f>IF(StandardResults[[#This Row],[Ind/Rel]]="Ind",LEFT(StandardResults[[#This Row],[Gender]],1)&amp;MIN(MAX(StandardResults[[#This Row],[Age]],11),17)&amp;"-"&amp;StandardResults[[#This Row],[Event]],"")</f>
        <v>011-0</v>
      </c>
      <c r="R283" t="e">
        <f>IF(StandardResults[[#This Row],[Ind/Rel]]="Ind",_xlfn.XLOOKUP(StandardResults[[#This Row],[Code]],Std[Code],Std[AA]),"-")</f>
        <v>#N/A</v>
      </c>
      <c r="S283" t="e">
        <f>IF(StandardResults[[#This Row],[Ind/Rel]]="Ind",_xlfn.XLOOKUP(StandardResults[[#This Row],[Code]],Std[Code],Std[A]),"-")</f>
        <v>#N/A</v>
      </c>
      <c r="T283" t="e">
        <f>IF(StandardResults[[#This Row],[Ind/Rel]]="Ind",_xlfn.XLOOKUP(StandardResults[[#This Row],[Code]],Std[Code],Std[B]),"-")</f>
        <v>#N/A</v>
      </c>
      <c r="U283" t="e">
        <f>IF(StandardResults[[#This Row],[Ind/Rel]]="Ind",_xlfn.XLOOKUP(StandardResults[[#This Row],[Code]],Std[Code],Std[AAs]),"-")</f>
        <v>#N/A</v>
      </c>
      <c r="V283" t="e">
        <f>IF(StandardResults[[#This Row],[Ind/Rel]]="Ind",_xlfn.XLOOKUP(StandardResults[[#This Row],[Code]],Std[Code],Std[As]),"-")</f>
        <v>#N/A</v>
      </c>
      <c r="W283" t="e">
        <f>IF(StandardResults[[#This Row],[Ind/Rel]]="Ind",_xlfn.XLOOKUP(StandardResults[[#This Row],[Code]],Std[Code],Std[Bs]),"-")</f>
        <v>#N/A</v>
      </c>
      <c r="X283" t="e">
        <f>IF(StandardResults[[#This Row],[Ind/Rel]]="Ind",_xlfn.XLOOKUP(StandardResults[[#This Row],[Code]],Std[Code],Std[EC]),"-")</f>
        <v>#N/A</v>
      </c>
      <c r="Y283" t="e">
        <f>IF(StandardResults[[#This Row],[Ind/Rel]]="Ind",_xlfn.XLOOKUP(StandardResults[[#This Row],[Code]],Std[Code],Std[Ecs]),"-")</f>
        <v>#N/A</v>
      </c>
      <c r="Z283">
        <f>COUNTIFS(StandardResults[Name],StandardResults[[#This Row],[Name]],StandardResults[Entry
Std],"B")+COUNTIFS(StandardResults[Name],StandardResults[[#This Row],[Name]],StandardResults[Entry
Std],"A")+COUNTIFS(StandardResults[Name],StandardResults[[#This Row],[Name]],StandardResults[Entry
Std],"AA")</f>
        <v>0</v>
      </c>
      <c r="AA283">
        <f>COUNTIFS(StandardResults[Name],StandardResults[[#This Row],[Name]],StandardResults[Entry
Std],"AA")</f>
        <v>0</v>
      </c>
    </row>
    <row r="284" spans="1:27" x14ac:dyDescent="0.25">
      <c r="A284">
        <f>TimeVR[[#This Row],[Club]]</f>
        <v>0</v>
      </c>
      <c r="B284" t="str">
        <f>IF(OR(RIGHT(TimeVR[[#This Row],[Event]],3)="M.R", RIGHT(TimeVR[[#This Row],[Event]],3)="F.R"),"Relay","Ind")</f>
        <v>Ind</v>
      </c>
      <c r="C284">
        <f>TimeVR[[#This Row],[gender]]</f>
        <v>0</v>
      </c>
      <c r="D284">
        <f>TimeVR[[#This Row],[Age]]</f>
        <v>0</v>
      </c>
      <c r="E284">
        <f>TimeVR[[#This Row],[name]]</f>
        <v>0</v>
      </c>
      <c r="F284">
        <f>TimeVR[[#This Row],[Event]]</f>
        <v>0</v>
      </c>
      <c r="G284" t="str">
        <f>IF(OR(StandardResults[[#This Row],[Entry]]="-",TimeVR[[#This Row],[validation]]="Validated"),"Y","N")</f>
        <v>N</v>
      </c>
      <c r="H284">
        <f>IF(OR(LEFT(TimeVR[[#This Row],[Times]],8)="00:00.00", LEFT(TimeVR[[#This Row],[Times]],2)="NT"),"-",TimeVR[[#This Row],[Times]])</f>
        <v>0</v>
      </c>
      <c r="I2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4" t="str">
        <f>IF(ISBLANK(TimeVR[[#This Row],[Best Time(S)]]),"-",TimeVR[[#This Row],[Best Time(S)]])</f>
        <v>-</v>
      </c>
      <c r="K284" t="str">
        <f>IF(StandardResults[[#This Row],[BT(SC)]]&lt;&gt;"-",IF(StandardResults[[#This Row],[BT(SC)]]&lt;=StandardResults[[#This Row],[AAs]],"AA",IF(StandardResults[[#This Row],[BT(SC)]]&lt;=StandardResults[[#This Row],[As]],"A",IF(StandardResults[[#This Row],[BT(SC)]]&lt;=StandardResults[[#This Row],[Bs]],"B","-"))),"")</f>
        <v/>
      </c>
      <c r="L284" t="str">
        <f>IF(ISBLANK(TimeVR[[#This Row],[Best Time(L)]]),"-",TimeVR[[#This Row],[Best Time(L)]])</f>
        <v>-</v>
      </c>
      <c r="M284" t="str">
        <f>IF(StandardResults[[#This Row],[BT(LC)]]&lt;&gt;"-",IF(StandardResults[[#This Row],[BT(LC)]]&lt;=StandardResults[[#This Row],[AA]],"AA",IF(StandardResults[[#This Row],[BT(LC)]]&lt;=StandardResults[[#This Row],[A]],"A",IF(StandardResults[[#This Row],[BT(LC)]]&lt;=StandardResults[[#This Row],[B]],"B","-"))),"")</f>
        <v/>
      </c>
      <c r="N284" s="14"/>
      <c r="O284" t="str">
        <f>IF(StandardResults[[#This Row],[BT(SC)]]&lt;&gt;"-",IF(StandardResults[[#This Row],[BT(SC)]]&lt;=StandardResults[[#This Row],[Ecs]],"EC","-"),"")</f>
        <v/>
      </c>
      <c r="Q284" t="str">
        <f>IF(StandardResults[[#This Row],[Ind/Rel]]="Ind",LEFT(StandardResults[[#This Row],[Gender]],1)&amp;MIN(MAX(StandardResults[[#This Row],[Age]],11),17)&amp;"-"&amp;StandardResults[[#This Row],[Event]],"")</f>
        <v>011-0</v>
      </c>
      <c r="R284" t="e">
        <f>IF(StandardResults[[#This Row],[Ind/Rel]]="Ind",_xlfn.XLOOKUP(StandardResults[[#This Row],[Code]],Std[Code],Std[AA]),"-")</f>
        <v>#N/A</v>
      </c>
      <c r="S284" t="e">
        <f>IF(StandardResults[[#This Row],[Ind/Rel]]="Ind",_xlfn.XLOOKUP(StandardResults[[#This Row],[Code]],Std[Code],Std[A]),"-")</f>
        <v>#N/A</v>
      </c>
      <c r="T284" t="e">
        <f>IF(StandardResults[[#This Row],[Ind/Rel]]="Ind",_xlfn.XLOOKUP(StandardResults[[#This Row],[Code]],Std[Code],Std[B]),"-")</f>
        <v>#N/A</v>
      </c>
      <c r="U284" t="e">
        <f>IF(StandardResults[[#This Row],[Ind/Rel]]="Ind",_xlfn.XLOOKUP(StandardResults[[#This Row],[Code]],Std[Code],Std[AAs]),"-")</f>
        <v>#N/A</v>
      </c>
      <c r="V284" t="e">
        <f>IF(StandardResults[[#This Row],[Ind/Rel]]="Ind",_xlfn.XLOOKUP(StandardResults[[#This Row],[Code]],Std[Code],Std[As]),"-")</f>
        <v>#N/A</v>
      </c>
      <c r="W284" t="e">
        <f>IF(StandardResults[[#This Row],[Ind/Rel]]="Ind",_xlfn.XLOOKUP(StandardResults[[#This Row],[Code]],Std[Code],Std[Bs]),"-")</f>
        <v>#N/A</v>
      </c>
      <c r="X284" t="e">
        <f>IF(StandardResults[[#This Row],[Ind/Rel]]="Ind",_xlfn.XLOOKUP(StandardResults[[#This Row],[Code]],Std[Code],Std[EC]),"-")</f>
        <v>#N/A</v>
      </c>
      <c r="Y284" t="e">
        <f>IF(StandardResults[[#This Row],[Ind/Rel]]="Ind",_xlfn.XLOOKUP(StandardResults[[#This Row],[Code]],Std[Code],Std[Ecs]),"-")</f>
        <v>#N/A</v>
      </c>
      <c r="Z284">
        <f>COUNTIFS(StandardResults[Name],StandardResults[[#This Row],[Name]],StandardResults[Entry
Std],"B")+COUNTIFS(StandardResults[Name],StandardResults[[#This Row],[Name]],StandardResults[Entry
Std],"A")+COUNTIFS(StandardResults[Name],StandardResults[[#This Row],[Name]],StandardResults[Entry
Std],"AA")</f>
        <v>0</v>
      </c>
      <c r="AA284">
        <f>COUNTIFS(StandardResults[Name],StandardResults[[#This Row],[Name]],StandardResults[Entry
Std],"AA")</f>
        <v>0</v>
      </c>
    </row>
    <row r="285" spans="1:27" x14ac:dyDescent="0.25">
      <c r="A285">
        <f>TimeVR[[#This Row],[Club]]</f>
        <v>0</v>
      </c>
      <c r="B285" t="str">
        <f>IF(OR(RIGHT(TimeVR[[#This Row],[Event]],3)="M.R", RIGHT(TimeVR[[#This Row],[Event]],3)="F.R"),"Relay","Ind")</f>
        <v>Ind</v>
      </c>
      <c r="C285">
        <f>TimeVR[[#This Row],[gender]]</f>
        <v>0</v>
      </c>
      <c r="D285">
        <f>TimeVR[[#This Row],[Age]]</f>
        <v>0</v>
      </c>
      <c r="E285">
        <f>TimeVR[[#This Row],[name]]</f>
        <v>0</v>
      </c>
      <c r="F285">
        <f>TimeVR[[#This Row],[Event]]</f>
        <v>0</v>
      </c>
      <c r="G285" t="str">
        <f>IF(OR(StandardResults[[#This Row],[Entry]]="-",TimeVR[[#This Row],[validation]]="Validated"),"Y","N")</f>
        <v>N</v>
      </c>
      <c r="H285">
        <f>IF(OR(LEFT(TimeVR[[#This Row],[Times]],8)="00:00.00", LEFT(TimeVR[[#This Row],[Times]],2)="NT"),"-",TimeVR[[#This Row],[Times]])</f>
        <v>0</v>
      </c>
      <c r="I2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5" t="str">
        <f>IF(ISBLANK(TimeVR[[#This Row],[Best Time(S)]]),"-",TimeVR[[#This Row],[Best Time(S)]])</f>
        <v>-</v>
      </c>
      <c r="K285" t="str">
        <f>IF(StandardResults[[#This Row],[BT(SC)]]&lt;&gt;"-",IF(StandardResults[[#This Row],[BT(SC)]]&lt;=StandardResults[[#This Row],[AAs]],"AA",IF(StandardResults[[#This Row],[BT(SC)]]&lt;=StandardResults[[#This Row],[As]],"A",IF(StandardResults[[#This Row],[BT(SC)]]&lt;=StandardResults[[#This Row],[Bs]],"B","-"))),"")</f>
        <v/>
      </c>
      <c r="L285" t="str">
        <f>IF(ISBLANK(TimeVR[[#This Row],[Best Time(L)]]),"-",TimeVR[[#This Row],[Best Time(L)]])</f>
        <v>-</v>
      </c>
      <c r="M285" t="str">
        <f>IF(StandardResults[[#This Row],[BT(LC)]]&lt;&gt;"-",IF(StandardResults[[#This Row],[BT(LC)]]&lt;=StandardResults[[#This Row],[AA]],"AA",IF(StandardResults[[#This Row],[BT(LC)]]&lt;=StandardResults[[#This Row],[A]],"A",IF(StandardResults[[#This Row],[BT(LC)]]&lt;=StandardResults[[#This Row],[B]],"B","-"))),"")</f>
        <v/>
      </c>
      <c r="N285" s="14"/>
      <c r="O285" t="str">
        <f>IF(StandardResults[[#This Row],[BT(SC)]]&lt;&gt;"-",IF(StandardResults[[#This Row],[BT(SC)]]&lt;=StandardResults[[#This Row],[Ecs]],"EC","-"),"")</f>
        <v/>
      </c>
      <c r="Q285" t="str">
        <f>IF(StandardResults[[#This Row],[Ind/Rel]]="Ind",LEFT(StandardResults[[#This Row],[Gender]],1)&amp;MIN(MAX(StandardResults[[#This Row],[Age]],11),17)&amp;"-"&amp;StandardResults[[#This Row],[Event]],"")</f>
        <v>011-0</v>
      </c>
      <c r="R285" t="e">
        <f>IF(StandardResults[[#This Row],[Ind/Rel]]="Ind",_xlfn.XLOOKUP(StandardResults[[#This Row],[Code]],Std[Code],Std[AA]),"-")</f>
        <v>#N/A</v>
      </c>
      <c r="S285" t="e">
        <f>IF(StandardResults[[#This Row],[Ind/Rel]]="Ind",_xlfn.XLOOKUP(StandardResults[[#This Row],[Code]],Std[Code],Std[A]),"-")</f>
        <v>#N/A</v>
      </c>
      <c r="T285" t="e">
        <f>IF(StandardResults[[#This Row],[Ind/Rel]]="Ind",_xlfn.XLOOKUP(StandardResults[[#This Row],[Code]],Std[Code],Std[B]),"-")</f>
        <v>#N/A</v>
      </c>
      <c r="U285" t="e">
        <f>IF(StandardResults[[#This Row],[Ind/Rel]]="Ind",_xlfn.XLOOKUP(StandardResults[[#This Row],[Code]],Std[Code],Std[AAs]),"-")</f>
        <v>#N/A</v>
      </c>
      <c r="V285" t="e">
        <f>IF(StandardResults[[#This Row],[Ind/Rel]]="Ind",_xlfn.XLOOKUP(StandardResults[[#This Row],[Code]],Std[Code],Std[As]),"-")</f>
        <v>#N/A</v>
      </c>
      <c r="W285" t="e">
        <f>IF(StandardResults[[#This Row],[Ind/Rel]]="Ind",_xlfn.XLOOKUP(StandardResults[[#This Row],[Code]],Std[Code],Std[Bs]),"-")</f>
        <v>#N/A</v>
      </c>
      <c r="X285" t="e">
        <f>IF(StandardResults[[#This Row],[Ind/Rel]]="Ind",_xlfn.XLOOKUP(StandardResults[[#This Row],[Code]],Std[Code],Std[EC]),"-")</f>
        <v>#N/A</v>
      </c>
      <c r="Y285" t="e">
        <f>IF(StandardResults[[#This Row],[Ind/Rel]]="Ind",_xlfn.XLOOKUP(StandardResults[[#This Row],[Code]],Std[Code],Std[Ecs]),"-")</f>
        <v>#N/A</v>
      </c>
      <c r="Z285">
        <f>COUNTIFS(StandardResults[Name],StandardResults[[#This Row],[Name]],StandardResults[Entry
Std],"B")+COUNTIFS(StandardResults[Name],StandardResults[[#This Row],[Name]],StandardResults[Entry
Std],"A")+COUNTIFS(StandardResults[Name],StandardResults[[#This Row],[Name]],StandardResults[Entry
Std],"AA")</f>
        <v>0</v>
      </c>
      <c r="AA285">
        <f>COUNTIFS(StandardResults[Name],StandardResults[[#This Row],[Name]],StandardResults[Entry
Std],"AA")</f>
        <v>0</v>
      </c>
    </row>
    <row r="286" spans="1:27" x14ac:dyDescent="0.25">
      <c r="A286">
        <f>TimeVR[[#This Row],[Club]]</f>
        <v>0</v>
      </c>
      <c r="B286" t="str">
        <f>IF(OR(RIGHT(TimeVR[[#This Row],[Event]],3)="M.R", RIGHT(TimeVR[[#This Row],[Event]],3)="F.R"),"Relay","Ind")</f>
        <v>Ind</v>
      </c>
      <c r="C286">
        <f>TimeVR[[#This Row],[gender]]</f>
        <v>0</v>
      </c>
      <c r="D286">
        <f>TimeVR[[#This Row],[Age]]</f>
        <v>0</v>
      </c>
      <c r="E286">
        <f>TimeVR[[#This Row],[name]]</f>
        <v>0</v>
      </c>
      <c r="F286">
        <f>TimeVR[[#This Row],[Event]]</f>
        <v>0</v>
      </c>
      <c r="G286" t="str">
        <f>IF(OR(StandardResults[[#This Row],[Entry]]="-",TimeVR[[#This Row],[validation]]="Validated"),"Y","N")</f>
        <v>N</v>
      </c>
      <c r="H286">
        <f>IF(OR(LEFT(TimeVR[[#This Row],[Times]],8)="00:00.00", LEFT(TimeVR[[#This Row],[Times]],2)="NT"),"-",TimeVR[[#This Row],[Times]])</f>
        <v>0</v>
      </c>
      <c r="I2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6" t="str">
        <f>IF(ISBLANK(TimeVR[[#This Row],[Best Time(S)]]),"-",TimeVR[[#This Row],[Best Time(S)]])</f>
        <v>-</v>
      </c>
      <c r="K286" t="str">
        <f>IF(StandardResults[[#This Row],[BT(SC)]]&lt;&gt;"-",IF(StandardResults[[#This Row],[BT(SC)]]&lt;=StandardResults[[#This Row],[AAs]],"AA",IF(StandardResults[[#This Row],[BT(SC)]]&lt;=StandardResults[[#This Row],[As]],"A",IF(StandardResults[[#This Row],[BT(SC)]]&lt;=StandardResults[[#This Row],[Bs]],"B","-"))),"")</f>
        <v/>
      </c>
      <c r="L286" t="str">
        <f>IF(ISBLANK(TimeVR[[#This Row],[Best Time(L)]]),"-",TimeVR[[#This Row],[Best Time(L)]])</f>
        <v>-</v>
      </c>
      <c r="M286" t="str">
        <f>IF(StandardResults[[#This Row],[BT(LC)]]&lt;&gt;"-",IF(StandardResults[[#This Row],[BT(LC)]]&lt;=StandardResults[[#This Row],[AA]],"AA",IF(StandardResults[[#This Row],[BT(LC)]]&lt;=StandardResults[[#This Row],[A]],"A",IF(StandardResults[[#This Row],[BT(LC)]]&lt;=StandardResults[[#This Row],[B]],"B","-"))),"")</f>
        <v/>
      </c>
      <c r="N286" s="14"/>
      <c r="O286" t="str">
        <f>IF(StandardResults[[#This Row],[BT(SC)]]&lt;&gt;"-",IF(StandardResults[[#This Row],[BT(SC)]]&lt;=StandardResults[[#This Row],[Ecs]],"EC","-"),"")</f>
        <v/>
      </c>
      <c r="Q286" t="str">
        <f>IF(StandardResults[[#This Row],[Ind/Rel]]="Ind",LEFT(StandardResults[[#This Row],[Gender]],1)&amp;MIN(MAX(StandardResults[[#This Row],[Age]],11),17)&amp;"-"&amp;StandardResults[[#This Row],[Event]],"")</f>
        <v>011-0</v>
      </c>
      <c r="R286" t="e">
        <f>IF(StandardResults[[#This Row],[Ind/Rel]]="Ind",_xlfn.XLOOKUP(StandardResults[[#This Row],[Code]],Std[Code],Std[AA]),"-")</f>
        <v>#N/A</v>
      </c>
      <c r="S286" t="e">
        <f>IF(StandardResults[[#This Row],[Ind/Rel]]="Ind",_xlfn.XLOOKUP(StandardResults[[#This Row],[Code]],Std[Code],Std[A]),"-")</f>
        <v>#N/A</v>
      </c>
      <c r="T286" t="e">
        <f>IF(StandardResults[[#This Row],[Ind/Rel]]="Ind",_xlfn.XLOOKUP(StandardResults[[#This Row],[Code]],Std[Code],Std[B]),"-")</f>
        <v>#N/A</v>
      </c>
      <c r="U286" t="e">
        <f>IF(StandardResults[[#This Row],[Ind/Rel]]="Ind",_xlfn.XLOOKUP(StandardResults[[#This Row],[Code]],Std[Code],Std[AAs]),"-")</f>
        <v>#N/A</v>
      </c>
      <c r="V286" t="e">
        <f>IF(StandardResults[[#This Row],[Ind/Rel]]="Ind",_xlfn.XLOOKUP(StandardResults[[#This Row],[Code]],Std[Code],Std[As]),"-")</f>
        <v>#N/A</v>
      </c>
      <c r="W286" t="e">
        <f>IF(StandardResults[[#This Row],[Ind/Rel]]="Ind",_xlfn.XLOOKUP(StandardResults[[#This Row],[Code]],Std[Code],Std[Bs]),"-")</f>
        <v>#N/A</v>
      </c>
      <c r="X286" t="e">
        <f>IF(StandardResults[[#This Row],[Ind/Rel]]="Ind",_xlfn.XLOOKUP(StandardResults[[#This Row],[Code]],Std[Code],Std[EC]),"-")</f>
        <v>#N/A</v>
      </c>
      <c r="Y286" t="e">
        <f>IF(StandardResults[[#This Row],[Ind/Rel]]="Ind",_xlfn.XLOOKUP(StandardResults[[#This Row],[Code]],Std[Code],Std[Ecs]),"-")</f>
        <v>#N/A</v>
      </c>
      <c r="Z286">
        <f>COUNTIFS(StandardResults[Name],StandardResults[[#This Row],[Name]],StandardResults[Entry
Std],"B")+COUNTIFS(StandardResults[Name],StandardResults[[#This Row],[Name]],StandardResults[Entry
Std],"A")+COUNTIFS(StandardResults[Name],StandardResults[[#This Row],[Name]],StandardResults[Entry
Std],"AA")</f>
        <v>0</v>
      </c>
      <c r="AA286">
        <f>COUNTIFS(StandardResults[Name],StandardResults[[#This Row],[Name]],StandardResults[Entry
Std],"AA")</f>
        <v>0</v>
      </c>
    </row>
    <row r="287" spans="1:27" x14ac:dyDescent="0.25">
      <c r="A287">
        <f>TimeVR[[#This Row],[Club]]</f>
        <v>0</v>
      </c>
      <c r="B287" t="str">
        <f>IF(OR(RIGHT(TimeVR[[#This Row],[Event]],3)="M.R", RIGHT(TimeVR[[#This Row],[Event]],3)="F.R"),"Relay","Ind")</f>
        <v>Ind</v>
      </c>
      <c r="C287">
        <f>TimeVR[[#This Row],[gender]]</f>
        <v>0</v>
      </c>
      <c r="D287">
        <f>TimeVR[[#This Row],[Age]]</f>
        <v>0</v>
      </c>
      <c r="E287">
        <f>TimeVR[[#This Row],[name]]</f>
        <v>0</v>
      </c>
      <c r="F287">
        <f>TimeVR[[#This Row],[Event]]</f>
        <v>0</v>
      </c>
      <c r="G287" t="str">
        <f>IF(OR(StandardResults[[#This Row],[Entry]]="-",TimeVR[[#This Row],[validation]]="Validated"),"Y","N")</f>
        <v>N</v>
      </c>
      <c r="H287">
        <f>IF(OR(LEFT(TimeVR[[#This Row],[Times]],8)="00:00.00", LEFT(TimeVR[[#This Row],[Times]],2)="NT"),"-",TimeVR[[#This Row],[Times]])</f>
        <v>0</v>
      </c>
      <c r="I2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7" t="str">
        <f>IF(ISBLANK(TimeVR[[#This Row],[Best Time(S)]]),"-",TimeVR[[#This Row],[Best Time(S)]])</f>
        <v>-</v>
      </c>
      <c r="K287" t="str">
        <f>IF(StandardResults[[#This Row],[BT(SC)]]&lt;&gt;"-",IF(StandardResults[[#This Row],[BT(SC)]]&lt;=StandardResults[[#This Row],[AAs]],"AA",IF(StandardResults[[#This Row],[BT(SC)]]&lt;=StandardResults[[#This Row],[As]],"A",IF(StandardResults[[#This Row],[BT(SC)]]&lt;=StandardResults[[#This Row],[Bs]],"B","-"))),"")</f>
        <v/>
      </c>
      <c r="L287" t="str">
        <f>IF(ISBLANK(TimeVR[[#This Row],[Best Time(L)]]),"-",TimeVR[[#This Row],[Best Time(L)]])</f>
        <v>-</v>
      </c>
      <c r="M287" t="str">
        <f>IF(StandardResults[[#This Row],[BT(LC)]]&lt;&gt;"-",IF(StandardResults[[#This Row],[BT(LC)]]&lt;=StandardResults[[#This Row],[AA]],"AA",IF(StandardResults[[#This Row],[BT(LC)]]&lt;=StandardResults[[#This Row],[A]],"A",IF(StandardResults[[#This Row],[BT(LC)]]&lt;=StandardResults[[#This Row],[B]],"B","-"))),"")</f>
        <v/>
      </c>
      <c r="N287" s="14"/>
      <c r="O287" t="str">
        <f>IF(StandardResults[[#This Row],[BT(SC)]]&lt;&gt;"-",IF(StandardResults[[#This Row],[BT(SC)]]&lt;=StandardResults[[#This Row],[Ecs]],"EC","-"),"")</f>
        <v/>
      </c>
      <c r="Q287" t="str">
        <f>IF(StandardResults[[#This Row],[Ind/Rel]]="Ind",LEFT(StandardResults[[#This Row],[Gender]],1)&amp;MIN(MAX(StandardResults[[#This Row],[Age]],11),17)&amp;"-"&amp;StandardResults[[#This Row],[Event]],"")</f>
        <v>011-0</v>
      </c>
      <c r="R287" t="e">
        <f>IF(StandardResults[[#This Row],[Ind/Rel]]="Ind",_xlfn.XLOOKUP(StandardResults[[#This Row],[Code]],Std[Code],Std[AA]),"-")</f>
        <v>#N/A</v>
      </c>
      <c r="S287" t="e">
        <f>IF(StandardResults[[#This Row],[Ind/Rel]]="Ind",_xlfn.XLOOKUP(StandardResults[[#This Row],[Code]],Std[Code],Std[A]),"-")</f>
        <v>#N/A</v>
      </c>
      <c r="T287" t="e">
        <f>IF(StandardResults[[#This Row],[Ind/Rel]]="Ind",_xlfn.XLOOKUP(StandardResults[[#This Row],[Code]],Std[Code],Std[B]),"-")</f>
        <v>#N/A</v>
      </c>
      <c r="U287" t="e">
        <f>IF(StandardResults[[#This Row],[Ind/Rel]]="Ind",_xlfn.XLOOKUP(StandardResults[[#This Row],[Code]],Std[Code],Std[AAs]),"-")</f>
        <v>#N/A</v>
      </c>
      <c r="V287" t="e">
        <f>IF(StandardResults[[#This Row],[Ind/Rel]]="Ind",_xlfn.XLOOKUP(StandardResults[[#This Row],[Code]],Std[Code],Std[As]),"-")</f>
        <v>#N/A</v>
      </c>
      <c r="W287" t="e">
        <f>IF(StandardResults[[#This Row],[Ind/Rel]]="Ind",_xlfn.XLOOKUP(StandardResults[[#This Row],[Code]],Std[Code],Std[Bs]),"-")</f>
        <v>#N/A</v>
      </c>
      <c r="X287" t="e">
        <f>IF(StandardResults[[#This Row],[Ind/Rel]]="Ind",_xlfn.XLOOKUP(StandardResults[[#This Row],[Code]],Std[Code],Std[EC]),"-")</f>
        <v>#N/A</v>
      </c>
      <c r="Y287" t="e">
        <f>IF(StandardResults[[#This Row],[Ind/Rel]]="Ind",_xlfn.XLOOKUP(StandardResults[[#This Row],[Code]],Std[Code],Std[Ecs]),"-")</f>
        <v>#N/A</v>
      </c>
      <c r="Z287">
        <f>COUNTIFS(StandardResults[Name],StandardResults[[#This Row],[Name]],StandardResults[Entry
Std],"B")+COUNTIFS(StandardResults[Name],StandardResults[[#This Row],[Name]],StandardResults[Entry
Std],"A")+COUNTIFS(StandardResults[Name],StandardResults[[#This Row],[Name]],StandardResults[Entry
Std],"AA")</f>
        <v>0</v>
      </c>
      <c r="AA287">
        <f>COUNTIFS(StandardResults[Name],StandardResults[[#This Row],[Name]],StandardResults[Entry
Std],"AA")</f>
        <v>0</v>
      </c>
    </row>
    <row r="288" spans="1:27" x14ac:dyDescent="0.25">
      <c r="A288">
        <f>TimeVR[[#This Row],[Club]]</f>
        <v>0</v>
      </c>
      <c r="B288" t="str">
        <f>IF(OR(RIGHT(TimeVR[[#This Row],[Event]],3)="M.R", RIGHT(TimeVR[[#This Row],[Event]],3)="F.R"),"Relay","Ind")</f>
        <v>Ind</v>
      </c>
      <c r="C288">
        <f>TimeVR[[#This Row],[gender]]</f>
        <v>0</v>
      </c>
      <c r="D288">
        <f>TimeVR[[#This Row],[Age]]</f>
        <v>0</v>
      </c>
      <c r="E288">
        <f>TimeVR[[#This Row],[name]]</f>
        <v>0</v>
      </c>
      <c r="F288">
        <f>TimeVR[[#This Row],[Event]]</f>
        <v>0</v>
      </c>
      <c r="G288" t="str">
        <f>IF(OR(StandardResults[[#This Row],[Entry]]="-",TimeVR[[#This Row],[validation]]="Validated"),"Y","N")</f>
        <v>N</v>
      </c>
      <c r="H288">
        <f>IF(OR(LEFT(TimeVR[[#This Row],[Times]],8)="00:00.00", LEFT(TimeVR[[#This Row],[Times]],2)="NT"),"-",TimeVR[[#This Row],[Times]])</f>
        <v>0</v>
      </c>
      <c r="I2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8" t="str">
        <f>IF(ISBLANK(TimeVR[[#This Row],[Best Time(S)]]),"-",TimeVR[[#This Row],[Best Time(S)]])</f>
        <v>-</v>
      </c>
      <c r="K288" t="str">
        <f>IF(StandardResults[[#This Row],[BT(SC)]]&lt;&gt;"-",IF(StandardResults[[#This Row],[BT(SC)]]&lt;=StandardResults[[#This Row],[AAs]],"AA",IF(StandardResults[[#This Row],[BT(SC)]]&lt;=StandardResults[[#This Row],[As]],"A",IF(StandardResults[[#This Row],[BT(SC)]]&lt;=StandardResults[[#This Row],[Bs]],"B","-"))),"")</f>
        <v/>
      </c>
      <c r="L288" t="str">
        <f>IF(ISBLANK(TimeVR[[#This Row],[Best Time(L)]]),"-",TimeVR[[#This Row],[Best Time(L)]])</f>
        <v>-</v>
      </c>
      <c r="M288" t="str">
        <f>IF(StandardResults[[#This Row],[BT(LC)]]&lt;&gt;"-",IF(StandardResults[[#This Row],[BT(LC)]]&lt;=StandardResults[[#This Row],[AA]],"AA",IF(StandardResults[[#This Row],[BT(LC)]]&lt;=StandardResults[[#This Row],[A]],"A",IF(StandardResults[[#This Row],[BT(LC)]]&lt;=StandardResults[[#This Row],[B]],"B","-"))),"")</f>
        <v/>
      </c>
      <c r="N288" s="14"/>
      <c r="O288" t="str">
        <f>IF(StandardResults[[#This Row],[BT(SC)]]&lt;&gt;"-",IF(StandardResults[[#This Row],[BT(SC)]]&lt;=StandardResults[[#This Row],[Ecs]],"EC","-"),"")</f>
        <v/>
      </c>
      <c r="Q288" t="str">
        <f>IF(StandardResults[[#This Row],[Ind/Rel]]="Ind",LEFT(StandardResults[[#This Row],[Gender]],1)&amp;MIN(MAX(StandardResults[[#This Row],[Age]],11),17)&amp;"-"&amp;StandardResults[[#This Row],[Event]],"")</f>
        <v>011-0</v>
      </c>
      <c r="R288" t="e">
        <f>IF(StandardResults[[#This Row],[Ind/Rel]]="Ind",_xlfn.XLOOKUP(StandardResults[[#This Row],[Code]],Std[Code],Std[AA]),"-")</f>
        <v>#N/A</v>
      </c>
      <c r="S288" t="e">
        <f>IF(StandardResults[[#This Row],[Ind/Rel]]="Ind",_xlfn.XLOOKUP(StandardResults[[#This Row],[Code]],Std[Code],Std[A]),"-")</f>
        <v>#N/A</v>
      </c>
      <c r="T288" t="e">
        <f>IF(StandardResults[[#This Row],[Ind/Rel]]="Ind",_xlfn.XLOOKUP(StandardResults[[#This Row],[Code]],Std[Code],Std[B]),"-")</f>
        <v>#N/A</v>
      </c>
      <c r="U288" t="e">
        <f>IF(StandardResults[[#This Row],[Ind/Rel]]="Ind",_xlfn.XLOOKUP(StandardResults[[#This Row],[Code]],Std[Code],Std[AAs]),"-")</f>
        <v>#N/A</v>
      </c>
      <c r="V288" t="e">
        <f>IF(StandardResults[[#This Row],[Ind/Rel]]="Ind",_xlfn.XLOOKUP(StandardResults[[#This Row],[Code]],Std[Code],Std[As]),"-")</f>
        <v>#N/A</v>
      </c>
      <c r="W288" t="e">
        <f>IF(StandardResults[[#This Row],[Ind/Rel]]="Ind",_xlfn.XLOOKUP(StandardResults[[#This Row],[Code]],Std[Code],Std[Bs]),"-")</f>
        <v>#N/A</v>
      </c>
      <c r="X288" t="e">
        <f>IF(StandardResults[[#This Row],[Ind/Rel]]="Ind",_xlfn.XLOOKUP(StandardResults[[#This Row],[Code]],Std[Code],Std[EC]),"-")</f>
        <v>#N/A</v>
      </c>
      <c r="Y288" t="e">
        <f>IF(StandardResults[[#This Row],[Ind/Rel]]="Ind",_xlfn.XLOOKUP(StandardResults[[#This Row],[Code]],Std[Code],Std[Ecs]),"-")</f>
        <v>#N/A</v>
      </c>
      <c r="Z288">
        <f>COUNTIFS(StandardResults[Name],StandardResults[[#This Row],[Name]],StandardResults[Entry
Std],"B")+COUNTIFS(StandardResults[Name],StandardResults[[#This Row],[Name]],StandardResults[Entry
Std],"A")+COUNTIFS(StandardResults[Name],StandardResults[[#This Row],[Name]],StandardResults[Entry
Std],"AA")</f>
        <v>0</v>
      </c>
      <c r="AA288">
        <f>COUNTIFS(StandardResults[Name],StandardResults[[#This Row],[Name]],StandardResults[Entry
Std],"AA")</f>
        <v>0</v>
      </c>
    </row>
    <row r="289" spans="1:27" x14ac:dyDescent="0.25">
      <c r="A289">
        <f>TimeVR[[#This Row],[Club]]</f>
        <v>0</v>
      </c>
      <c r="B289" t="str">
        <f>IF(OR(RIGHT(TimeVR[[#This Row],[Event]],3)="M.R", RIGHT(TimeVR[[#This Row],[Event]],3)="F.R"),"Relay","Ind")</f>
        <v>Ind</v>
      </c>
      <c r="C289">
        <f>TimeVR[[#This Row],[gender]]</f>
        <v>0</v>
      </c>
      <c r="D289">
        <f>TimeVR[[#This Row],[Age]]</f>
        <v>0</v>
      </c>
      <c r="E289">
        <f>TimeVR[[#This Row],[name]]</f>
        <v>0</v>
      </c>
      <c r="F289">
        <f>TimeVR[[#This Row],[Event]]</f>
        <v>0</v>
      </c>
      <c r="G289" t="str">
        <f>IF(OR(StandardResults[[#This Row],[Entry]]="-",TimeVR[[#This Row],[validation]]="Validated"),"Y","N")</f>
        <v>N</v>
      </c>
      <c r="H289">
        <f>IF(OR(LEFT(TimeVR[[#This Row],[Times]],8)="00:00.00", LEFT(TimeVR[[#This Row],[Times]],2)="NT"),"-",TimeVR[[#This Row],[Times]])</f>
        <v>0</v>
      </c>
      <c r="I2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89" t="str">
        <f>IF(ISBLANK(TimeVR[[#This Row],[Best Time(S)]]),"-",TimeVR[[#This Row],[Best Time(S)]])</f>
        <v>-</v>
      </c>
      <c r="K289" t="str">
        <f>IF(StandardResults[[#This Row],[BT(SC)]]&lt;&gt;"-",IF(StandardResults[[#This Row],[BT(SC)]]&lt;=StandardResults[[#This Row],[AAs]],"AA",IF(StandardResults[[#This Row],[BT(SC)]]&lt;=StandardResults[[#This Row],[As]],"A",IF(StandardResults[[#This Row],[BT(SC)]]&lt;=StandardResults[[#This Row],[Bs]],"B","-"))),"")</f>
        <v/>
      </c>
      <c r="L289" t="str">
        <f>IF(ISBLANK(TimeVR[[#This Row],[Best Time(L)]]),"-",TimeVR[[#This Row],[Best Time(L)]])</f>
        <v>-</v>
      </c>
      <c r="M289" t="str">
        <f>IF(StandardResults[[#This Row],[BT(LC)]]&lt;&gt;"-",IF(StandardResults[[#This Row],[BT(LC)]]&lt;=StandardResults[[#This Row],[AA]],"AA",IF(StandardResults[[#This Row],[BT(LC)]]&lt;=StandardResults[[#This Row],[A]],"A",IF(StandardResults[[#This Row],[BT(LC)]]&lt;=StandardResults[[#This Row],[B]],"B","-"))),"")</f>
        <v/>
      </c>
      <c r="N289" s="14"/>
      <c r="O289" t="str">
        <f>IF(StandardResults[[#This Row],[BT(SC)]]&lt;&gt;"-",IF(StandardResults[[#This Row],[BT(SC)]]&lt;=StandardResults[[#This Row],[Ecs]],"EC","-"),"")</f>
        <v/>
      </c>
      <c r="Q289" t="str">
        <f>IF(StandardResults[[#This Row],[Ind/Rel]]="Ind",LEFT(StandardResults[[#This Row],[Gender]],1)&amp;MIN(MAX(StandardResults[[#This Row],[Age]],11),17)&amp;"-"&amp;StandardResults[[#This Row],[Event]],"")</f>
        <v>011-0</v>
      </c>
      <c r="R289" t="e">
        <f>IF(StandardResults[[#This Row],[Ind/Rel]]="Ind",_xlfn.XLOOKUP(StandardResults[[#This Row],[Code]],Std[Code],Std[AA]),"-")</f>
        <v>#N/A</v>
      </c>
      <c r="S289" t="e">
        <f>IF(StandardResults[[#This Row],[Ind/Rel]]="Ind",_xlfn.XLOOKUP(StandardResults[[#This Row],[Code]],Std[Code],Std[A]),"-")</f>
        <v>#N/A</v>
      </c>
      <c r="T289" t="e">
        <f>IF(StandardResults[[#This Row],[Ind/Rel]]="Ind",_xlfn.XLOOKUP(StandardResults[[#This Row],[Code]],Std[Code],Std[B]),"-")</f>
        <v>#N/A</v>
      </c>
      <c r="U289" t="e">
        <f>IF(StandardResults[[#This Row],[Ind/Rel]]="Ind",_xlfn.XLOOKUP(StandardResults[[#This Row],[Code]],Std[Code],Std[AAs]),"-")</f>
        <v>#N/A</v>
      </c>
      <c r="V289" t="e">
        <f>IF(StandardResults[[#This Row],[Ind/Rel]]="Ind",_xlfn.XLOOKUP(StandardResults[[#This Row],[Code]],Std[Code],Std[As]),"-")</f>
        <v>#N/A</v>
      </c>
      <c r="W289" t="e">
        <f>IF(StandardResults[[#This Row],[Ind/Rel]]="Ind",_xlfn.XLOOKUP(StandardResults[[#This Row],[Code]],Std[Code],Std[Bs]),"-")</f>
        <v>#N/A</v>
      </c>
      <c r="X289" t="e">
        <f>IF(StandardResults[[#This Row],[Ind/Rel]]="Ind",_xlfn.XLOOKUP(StandardResults[[#This Row],[Code]],Std[Code],Std[EC]),"-")</f>
        <v>#N/A</v>
      </c>
      <c r="Y289" t="e">
        <f>IF(StandardResults[[#This Row],[Ind/Rel]]="Ind",_xlfn.XLOOKUP(StandardResults[[#This Row],[Code]],Std[Code],Std[Ecs]),"-")</f>
        <v>#N/A</v>
      </c>
      <c r="Z289">
        <f>COUNTIFS(StandardResults[Name],StandardResults[[#This Row],[Name]],StandardResults[Entry
Std],"B")+COUNTIFS(StandardResults[Name],StandardResults[[#This Row],[Name]],StandardResults[Entry
Std],"A")+COUNTIFS(StandardResults[Name],StandardResults[[#This Row],[Name]],StandardResults[Entry
Std],"AA")</f>
        <v>0</v>
      </c>
      <c r="AA289">
        <f>COUNTIFS(StandardResults[Name],StandardResults[[#This Row],[Name]],StandardResults[Entry
Std],"AA")</f>
        <v>0</v>
      </c>
    </row>
    <row r="290" spans="1:27" x14ac:dyDescent="0.25">
      <c r="A290">
        <f>TimeVR[[#This Row],[Club]]</f>
        <v>0</v>
      </c>
      <c r="B290" t="str">
        <f>IF(OR(RIGHT(TimeVR[[#This Row],[Event]],3)="M.R", RIGHT(TimeVR[[#This Row],[Event]],3)="F.R"),"Relay","Ind")</f>
        <v>Ind</v>
      </c>
      <c r="C290">
        <f>TimeVR[[#This Row],[gender]]</f>
        <v>0</v>
      </c>
      <c r="D290">
        <f>TimeVR[[#This Row],[Age]]</f>
        <v>0</v>
      </c>
      <c r="E290">
        <f>TimeVR[[#This Row],[name]]</f>
        <v>0</v>
      </c>
      <c r="F290">
        <f>TimeVR[[#This Row],[Event]]</f>
        <v>0</v>
      </c>
      <c r="G290" t="str">
        <f>IF(OR(StandardResults[[#This Row],[Entry]]="-",TimeVR[[#This Row],[validation]]="Validated"),"Y","N")</f>
        <v>N</v>
      </c>
      <c r="H290">
        <f>IF(OR(LEFT(TimeVR[[#This Row],[Times]],8)="00:00.00", LEFT(TimeVR[[#This Row],[Times]],2)="NT"),"-",TimeVR[[#This Row],[Times]])</f>
        <v>0</v>
      </c>
      <c r="I2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0" t="str">
        <f>IF(ISBLANK(TimeVR[[#This Row],[Best Time(S)]]),"-",TimeVR[[#This Row],[Best Time(S)]])</f>
        <v>-</v>
      </c>
      <c r="K290" t="str">
        <f>IF(StandardResults[[#This Row],[BT(SC)]]&lt;&gt;"-",IF(StandardResults[[#This Row],[BT(SC)]]&lt;=StandardResults[[#This Row],[AAs]],"AA",IF(StandardResults[[#This Row],[BT(SC)]]&lt;=StandardResults[[#This Row],[As]],"A",IF(StandardResults[[#This Row],[BT(SC)]]&lt;=StandardResults[[#This Row],[Bs]],"B","-"))),"")</f>
        <v/>
      </c>
      <c r="L290" t="str">
        <f>IF(ISBLANK(TimeVR[[#This Row],[Best Time(L)]]),"-",TimeVR[[#This Row],[Best Time(L)]])</f>
        <v>-</v>
      </c>
      <c r="M290" t="str">
        <f>IF(StandardResults[[#This Row],[BT(LC)]]&lt;&gt;"-",IF(StandardResults[[#This Row],[BT(LC)]]&lt;=StandardResults[[#This Row],[AA]],"AA",IF(StandardResults[[#This Row],[BT(LC)]]&lt;=StandardResults[[#This Row],[A]],"A",IF(StandardResults[[#This Row],[BT(LC)]]&lt;=StandardResults[[#This Row],[B]],"B","-"))),"")</f>
        <v/>
      </c>
      <c r="N290" s="14"/>
      <c r="O290" t="str">
        <f>IF(StandardResults[[#This Row],[BT(SC)]]&lt;&gt;"-",IF(StandardResults[[#This Row],[BT(SC)]]&lt;=StandardResults[[#This Row],[Ecs]],"EC","-"),"")</f>
        <v/>
      </c>
      <c r="Q290" t="str">
        <f>IF(StandardResults[[#This Row],[Ind/Rel]]="Ind",LEFT(StandardResults[[#This Row],[Gender]],1)&amp;MIN(MAX(StandardResults[[#This Row],[Age]],11),17)&amp;"-"&amp;StandardResults[[#This Row],[Event]],"")</f>
        <v>011-0</v>
      </c>
      <c r="R290" t="e">
        <f>IF(StandardResults[[#This Row],[Ind/Rel]]="Ind",_xlfn.XLOOKUP(StandardResults[[#This Row],[Code]],Std[Code],Std[AA]),"-")</f>
        <v>#N/A</v>
      </c>
      <c r="S290" t="e">
        <f>IF(StandardResults[[#This Row],[Ind/Rel]]="Ind",_xlfn.XLOOKUP(StandardResults[[#This Row],[Code]],Std[Code],Std[A]),"-")</f>
        <v>#N/A</v>
      </c>
      <c r="T290" t="e">
        <f>IF(StandardResults[[#This Row],[Ind/Rel]]="Ind",_xlfn.XLOOKUP(StandardResults[[#This Row],[Code]],Std[Code],Std[B]),"-")</f>
        <v>#N/A</v>
      </c>
      <c r="U290" t="e">
        <f>IF(StandardResults[[#This Row],[Ind/Rel]]="Ind",_xlfn.XLOOKUP(StandardResults[[#This Row],[Code]],Std[Code],Std[AAs]),"-")</f>
        <v>#N/A</v>
      </c>
      <c r="V290" t="e">
        <f>IF(StandardResults[[#This Row],[Ind/Rel]]="Ind",_xlfn.XLOOKUP(StandardResults[[#This Row],[Code]],Std[Code],Std[As]),"-")</f>
        <v>#N/A</v>
      </c>
      <c r="W290" t="e">
        <f>IF(StandardResults[[#This Row],[Ind/Rel]]="Ind",_xlfn.XLOOKUP(StandardResults[[#This Row],[Code]],Std[Code],Std[Bs]),"-")</f>
        <v>#N/A</v>
      </c>
      <c r="X290" t="e">
        <f>IF(StandardResults[[#This Row],[Ind/Rel]]="Ind",_xlfn.XLOOKUP(StandardResults[[#This Row],[Code]],Std[Code],Std[EC]),"-")</f>
        <v>#N/A</v>
      </c>
      <c r="Y290" t="e">
        <f>IF(StandardResults[[#This Row],[Ind/Rel]]="Ind",_xlfn.XLOOKUP(StandardResults[[#This Row],[Code]],Std[Code],Std[Ecs]),"-")</f>
        <v>#N/A</v>
      </c>
      <c r="Z290">
        <f>COUNTIFS(StandardResults[Name],StandardResults[[#This Row],[Name]],StandardResults[Entry
Std],"B")+COUNTIFS(StandardResults[Name],StandardResults[[#This Row],[Name]],StandardResults[Entry
Std],"A")+COUNTIFS(StandardResults[Name],StandardResults[[#This Row],[Name]],StandardResults[Entry
Std],"AA")</f>
        <v>0</v>
      </c>
      <c r="AA290">
        <f>COUNTIFS(StandardResults[Name],StandardResults[[#This Row],[Name]],StandardResults[Entry
Std],"AA")</f>
        <v>0</v>
      </c>
    </row>
    <row r="291" spans="1:27" x14ac:dyDescent="0.25">
      <c r="A291">
        <f>TimeVR[[#This Row],[Club]]</f>
        <v>0</v>
      </c>
      <c r="B291" t="str">
        <f>IF(OR(RIGHT(TimeVR[[#This Row],[Event]],3)="M.R", RIGHT(TimeVR[[#This Row],[Event]],3)="F.R"),"Relay","Ind")</f>
        <v>Ind</v>
      </c>
      <c r="C291">
        <f>TimeVR[[#This Row],[gender]]</f>
        <v>0</v>
      </c>
      <c r="D291">
        <f>TimeVR[[#This Row],[Age]]</f>
        <v>0</v>
      </c>
      <c r="E291">
        <f>TimeVR[[#This Row],[name]]</f>
        <v>0</v>
      </c>
      <c r="F291">
        <f>TimeVR[[#This Row],[Event]]</f>
        <v>0</v>
      </c>
      <c r="G291" t="str">
        <f>IF(OR(StandardResults[[#This Row],[Entry]]="-",TimeVR[[#This Row],[validation]]="Validated"),"Y","N")</f>
        <v>N</v>
      </c>
      <c r="H291">
        <f>IF(OR(LEFT(TimeVR[[#This Row],[Times]],8)="00:00.00", LEFT(TimeVR[[#This Row],[Times]],2)="NT"),"-",TimeVR[[#This Row],[Times]])</f>
        <v>0</v>
      </c>
      <c r="I2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1" t="str">
        <f>IF(ISBLANK(TimeVR[[#This Row],[Best Time(S)]]),"-",TimeVR[[#This Row],[Best Time(S)]])</f>
        <v>-</v>
      </c>
      <c r="K291" t="str">
        <f>IF(StandardResults[[#This Row],[BT(SC)]]&lt;&gt;"-",IF(StandardResults[[#This Row],[BT(SC)]]&lt;=StandardResults[[#This Row],[AAs]],"AA",IF(StandardResults[[#This Row],[BT(SC)]]&lt;=StandardResults[[#This Row],[As]],"A",IF(StandardResults[[#This Row],[BT(SC)]]&lt;=StandardResults[[#This Row],[Bs]],"B","-"))),"")</f>
        <v/>
      </c>
      <c r="L291" t="str">
        <f>IF(ISBLANK(TimeVR[[#This Row],[Best Time(L)]]),"-",TimeVR[[#This Row],[Best Time(L)]])</f>
        <v>-</v>
      </c>
      <c r="M291" t="str">
        <f>IF(StandardResults[[#This Row],[BT(LC)]]&lt;&gt;"-",IF(StandardResults[[#This Row],[BT(LC)]]&lt;=StandardResults[[#This Row],[AA]],"AA",IF(StandardResults[[#This Row],[BT(LC)]]&lt;=StandardResults[[#This Row],[A]],"A",IF(StandardResults[[#This Row],[BT(LC)]]&lt;=StandardResults[[#This Row],[B]],"B","-"))),"")</f>
        <v/>
      </c>
      <c r="N291" s="14"/>
      <c r="O291" t="str">
        <f>IF(StandardResults[[#This Row],[BT(SC)]]&lt;&gt;"-",IF(StandardResults[[#This Row],[BT(SC)]]&lt;=StandardResults[[#This Row],[Ecs]],"EC","-"),"")</f>
        <v/>
      </c>
      <c r="Q291" t="str">
        <f>IF(StandardResults[[#This Row],[Ind/Rel]]="Ind",LEFT(StandardResults[[#This Row],[Gender]],1)&amp;MIN(MAX(StandardResults[[#This Row],[Age]],11),17)&amp;"-"&amp;StandardResults[[#This Row],[Event]],"")</f>
        <v>011-0</v>
      </c>
      <c r="R291" t="e">
        <f>IF(StandardResults[[#This Row],[Ind/Rel]]="Ind",_xlfn.XLOOKUP(StandardResults[[#This Row],[Code]],Std[Code],Std[AA]),"-")</f>
        <v>#N/A</v>
      </c>
      <c r="S291" t="e">
        <f>IF(StandardResults[[#This Row],[Ind/Rel]]="Ind",_xlfn.XLOOKUP(StandardResults[[#This Row],[Code]],Std[Code],Std[A]),"-")</f>
        <v>#N/A</v>
      </c>
      <c r="T291" t="e">
        <f>IF(StandardResults[[#This Row],[Ind/Rel]]="Ind",_xlfn.XLOOKUP(StandardResults[[#This Row],[Code]],Std[Code],Std[B]),"-")</f>
        <v>#N/A</v>
      </c>
      <c r="U291" t="e">
        <f>IF(StandardResults[[#This Row],[Ind/Rel]]="Ind",_xlfn.XLOOKUP(StandardResults[[#This Row],[Code]],Std[Code],Std[AAs]),"-")</f>
        <v>#N/A</v>
      </c>
      <c r="V291" t="e">
        <f>IF(StandardResults[[#This Row],[Ind/Rel]]="Ind",_xlfn.XLOOKUP(StandardResults[[#This Row],[Code]],Std[Code],Std[As]),"-")</f>
        <v>#N/A</v>
      </c>
      <c r="W291" t="e">
        <f>IF(StandardResults[[#This Row],[Ind/Rel]]="Ind",_xlfn.XLOOKUP(StandardResults[[#This Row],[Code]],Std[Code],Std[Bs]),"-")</f>
        <v>#N/A</v>
      </c>
      <c r="X291" t="e">
        <f>IF(StandardResults[[#This Row],[Ind/Rel]]="Ind",_xlfn.XLOOKUP(StandardResults[[#This Row],[Code]],Std[Code],Std[EC]),"-")</f>
        <v>#N/A</v>
      </c>
      <c r="Y291" t="e">
        <f>IF(StandardResults[[#This Row],[Ind/Rel]]="Ind",_xlfn.XLOOKUP(StandardResults[[#This Row],[Code]],Std[Code],Std[Ecs]),"-")</f>
        <v>#N/A</v>
      </c>
      <c r="Z291">
        <f>COUNTIFS(StandardResults[Name],StandardResults[[#This Row],[Name]],StandardResults[Entry
Std],"B")+COUNTIFS(StandardResults[Name],StandardResults[[#This Row],[Name]],StandardResults[Entry
Std],"A")+COUNTIFS(StandardResults[Name],StandardResults[[#This Row],[Name]],StandardResults[Entry
Std],"AA")</f>
        <v>0</v>
      </c>
      <c r="AA291">
        <f>COUNTIFS(StandardResults[Name],StandardResults[[#This Row],[Name]],StandardResults[Entry
Std],"AA")</f>
        <v>0</v>
      </c>
    </row>
    <row r="292" spans="1:27" x14ac:dyDescent="0.25">
      <c r="A292">
        <f>TimeVR[[#This Row],[Club]]</f>
        <v>0</v>
      </c>
      <c r="B292" t="str">
        <f>IF(OR(RIGHT(TimeVR[[#This Row],[Event]],3)="M.R", RIGHT(TimeVR[[#This Row],[Event]],3)="F.R"),"Relay","Ind")</f>
        <v>Ind</v>
      </c>
      <c r="C292">
        <f>TimeVR[[#This Row],[gender]]</f>
        <v>0</v>
      </c>
      <c r="D292">
        <f>TimeVR[[#This Row],[Age]]</f>
        <v>0</v>
      </c>
      <c r="E292">
        <f>TimeVR[[#This Row],[name]]</f>
        <v>0</v>
      </c>
      <c r="F292">
        <f>TimeVR[[#This Row],[Event]]</f>
        <v>0</v>
      </c>
      <c r="G292" t="str">
        <f>IF(OR(StandardResults[[#This Row],[Entry]]="-",TimeVR[[#This Row],[validation]]="Validated"),"Y","N")</f>
        <v>N</v>
      </c>
      <c r="H292">
        <f>IF(OR(LEFT(TimeVR[[#This Row],[Times]],8)="00:00.00", LEFT(TimeVR[[#This Row],[Times]],2)="NT"),"-",TimeVR[[#This Row],[Times]])</f>
        <v>0</v>
      </c>
      <c r="I2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2" t="str">
        <f>IF(ISBLANK(TimeVR[[#This Row],[Best Time(S)]]),"-",TimeVR[[#This Row],[Best Time(S)]])</f>
        <v>-</v>
      </c>
      <c r="K292" t="str">
        <f>IF(StandardResults[[#This Row],[BT(SC)]]&lt;&gt;"-",IF(StandardResults[[#This Row],[BT(SC)]]&lt;=StandardResults[[#This Row],[AAs]],"AA",IF(StandardResults[[#This Row],[BT(SC)]]&lt;=StandardResults[[#This Row],[As]],"A",IF(StandardResults[[#This Row],[BT(SC)]]&lt;=StandardResults[[#This Row],[Bs]],"B","-"))),"")</f>
        <v/>
      </c>
      <c r="L292" t="str">
        <f>IF(ISBLANK(TimeVR[[#This Row],[Best Time(L)]]),"-",TimeVR[[#This Row],[Best Time(L)]])</f>
        <v>-</v>
      </c>
      <c r="M292" t="str">
        <f>IF(StandardResults[[#This Row],[BT(LC)]]&lt;&gt;"-",IF(StandardResults[[#This Row],[BT(LC)]]&lt;=StandardResults[[#This Row],[AA]],"AA",IF(StandardResults[[#This Row],[BT(LC)]]&lt;=StandardResults[[#This Row],[A]],"A",IF(StandardResults[[#This Row],[BT(LC)]]&lt;=StandardResults[[#This Row],[B]],"B","-"))),"")</f>
        <v/>
      </c>
      <c r="N292" s="14"/>
      <c r="O292" t="str">
        <f>IF(StandardResults[[#This Row],[BT(SC)]]&lt;&gt;"-",IF(StandardResults[[#This Row],[BT(SC)]]&lt;=StandardResults[[#This Row],[Ecs]],"EC","-"),"")</f>
        <v/>
      </c>
      <c r="Q292" t="str">
        <f>IF(StandardResults[[#This Row],[Ind/Rel]]="Ind",LEFT(StandardResults[[#This Row],[Gender]],1)&amp;MIN(MAX(StandardResults[[#This Row],[Age]],11),17)&amp;"-"&amp;StandardResults[[#This Row],[Event]],"")</f>
        <v>011-0</v>
      </c>
      <c r="R292" t="e">
        <f>IF(StandardResults[[#This Row],[Ind/Rel]]="Ind",_xlfn.XLOOKUP(StandardResults[[#This Row],[Code]],Std[Code],Std[AA]),"-")</f>
        <v>#N/A</v>
      </c>
      <c r="S292" t="e">
        <f>IF(StandardResults[[#This Row],[Ind/Rel]]="Ind",_xlfn.XLOOKUP(StandardResults[[#This Row],[Code]],Std[Code],Std[A]),"-")</f>
        <v>#N/A</v>
      </c>
      <c r="T292" t="e">
        <f>IF(StandardResults[[#This Row],[Ind/Rel]]="Ind",_xlfn.XLOOKUP(StandardResults[[#This Row],[Code]],Std[Code],Std[B]),"-")</f>
        <v>#N/A</v>
      </c>
      <c r="U292" t="e">
        <f>IF(StandardResults[[#This Row],[Ind/Rel]]="Ind",_xlfn.XLOOKUP(StandardResults[[#This Row],[Code]],Std[Code],Std[AAs]),"-")</f>
        <v>#N/A</v>
      </c>
      <c r="V292" t="e">
        <f>IF(StandardResults[[#This Row],[Ind/Rel]]="Ind",_xlfn.XLOOKUP(StandardResults[[#This Row],[Code]],Std[Code],Std[As]),"-")</f>
        <v>#N/A</v>
      </c>
      <c r="W292" t="e">
        <f>IF(StandardResults[[#This Row],[Ind/Rel]]="Ind",_xlfn.XLOOKUP(StandardResults[[#This Row],[Code]],Std[Code],Std[Bs]),"-")</f>
        <v>#N/A</v>
      </c>
      <c r="X292" t="e">
        <f>IF(StandardResults[[#This Row],[Ind/Rel]]="Ind",_xlfn.XLOOKUP(StandardResults[[#This Row],[Code]],Std[Code],Std[EC]),"-")</f>
        <v>#N/A</v>
      </c>
      <c r="Y292" t="e">
        <f>IF(StandardResults[[#This Row],[Ind/Rel]]="Ind",_xlfn.XLOOKUP(StandardResults[[#This Row],[Code]],Std[Code],Std[Ecs]),"-")</f>
        <v>#N/A</v>
      </c>
      <c r="Z292">
        <f>COUNTIFS(StandardResults[Name],StandardResults[[#This Row],[Name]],StandardResults[Entry
Std],"B")+COUNTIFS(StandardResults[Name],StandardResults[[#This Row],[Name]],StandardResults[Entry
Std],"A")+COUNTIFS(StandardResults[Name],StandardResults[[#This Row],[Name]],StandardResults[Entry
Std],"AA")</f>
        <v>0</v>
      </c>
      <c r="AA292">
        <f>COUNTIFS(StandardResults[Name],StandardResults[[#This Row],[Name]],StandardResults[Entry
Std],"AA")</f>
        <v>0</v>
      </c>
    </row>
    <row r="293" spans="1:27" x14ac:dyDescent="0.25">
      <c r="A293">
        <f>TimeVR[[#This Row],[Club]]</f>
        <v>0</v>
      </c>
      <c r="B293" t="str">
        <f>IF(OR(RIGHT(TimeVR[[#This Row],[Event]],3)="M.R", RIGHT(TimeVR[[#This Row],[Event]],3)="F.R"),"Relay","Ind")</f>
        <v>Ind</v>
      </c>
      <c r="C293">
        <f>TimeVR[[#This Row],[gender]]</f>
        <v>0</v>
      </c>
      <c r="D293">
        <f>TimeVR[[#This Row],[Age]]</f>
        <v>0</v>
      </c>
      <c r="E293">
        <f>TimeVR[[#This Row],[name]]</f>
        <v>0</v>
      </c>
      <c r="F293">
        <f>TimeVR[[#This Row],[Event]]</f>
        <v>0</v>
      </c>
      <c r="G293" t="str">
        <f>IF(OR(StandardResults[[#This Row],[Entry]]="-",TimeVR[[#This Row],[validation]]="Validated"),"Y","N")</f>
        <v>N</v>
      </c>
      <c r="H293">
        <f>IF(OR(LEFT(TimeVR[[#This Row],[Times]],8)="00:00.00", LEFT(TimeVR[[#This Row],[Times]],2)="NT"),"-",TimeVR[[#This Row],[Times]])</f>
        <v>0</v>
      </c>
      <c r="I2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3" t="str">
        <f>IF(ISBLANK(TimeVR[[#This Row],[Best Time(S)]]),"-",TimeVR[[#This Row],[Best Time(S)]])</f>
        <v>-</v>
      </c>
      <c r="K293" t="str">
        <f>IF(StandardResults[[#This Row],[BT(SC)]]&lt;&gt;"-",IF(StandardResults[[#This Row],[BT(SC)]]&lt;=StandardResults[[#This Row],[AAs]],"AA",IF(StandardResults[[#This Row],[BT(SC)]]&lt;=StandardResults[[#This Row],[As]],"A",IF(StandardResults[[#This Row],[BT(SC)]]&lt;=StandardResults[[#This Row],[Bs]],"B","-"))),"")</f>
        <v/>
      </c>
      <c r="L293" t="str">
        <f>IF(ISBLANK(TimeVR[[#This Row],[Best Time(L)]]),"-",TimeVR[[#This Row],[Best Time(L)]])</f>
        <v>-</v>
      </c>
      <c r="M293" t="str">
        <f>IF(StandardResults[[#This Row],[BT(LC)]]&lt;&gt;"-",IF(StandardResults[[#This Row],[BT(LC)]]&lt;=StandardResults[[#This Row],[AA]],"AA",IF(StandardResults[[#This Row],[BT(LC)]]&lt;=StandardResults[[#This Row],[A]],"A",IF(StandardResults[[#This Row],[BT(LC)]]&lt;=StandardResults[[#This Row],[B]],"B","-"))),"")</f>
        <v/>
      </c>
      <c r="N293" s="14"/>
      <c r="O293" t="str">
        <f>IF(StandardResults[[#This Row],[BT(SC)]]&lt;&gt;"-",IF(StandardResults[[#This Row],[BT(SC)]]&lt;=StandardResults[[#This Row],[Ecs]],"EC","-"),"")</f>
        <v/>
      </c>
      <c r="Q293" t="str">
        <f>IF(StandardResults[[#This Row],[Ind/Rel]]="Ind",LEFT(StandardResults[[#This Row],[Gender]],1)&amp;MIN(MAX(StandardResults[[#This Row],[Age]],11),17)&amp;"-"&amp;StandardResults[[#This Row],[Event]],"")</f>
        <v>011-0</v>
      </c>
      <c r="R293" t="e">
        <f>IF(StandardResults[[#This Row],[Ind/Rel]]="Ind",_xlfn.XLOOKUP(StandardResults[[#This Row],[Code]],Std[Code],Std[AA]),"-")</f>
        <v>#N/A</v>
      </c>
      <c r="S293" t="e">
        <f>IF(StandardResults[[#This Row],[Ind/Rel]]="Ind",_xlfn.XLOOKUP(StandardResults[[#This Row],[Code]],Std[Code],Std[A]),"-")</f>
        <v>#N/A</v>
      </c>
      <c r="T293" t="e">
        <f>IF(StandardResults[[#This Row],[Ind/Rel]]="Ind",_xlfn.XLOOKUP(StandardResults[[#This Row],[Code]],Std[Code],Std[B]),"-")</f>
        <v>#N/A</v>
      </c>
      <c r="U293" t="e">
        <f>IF(StandardResults[[#This Row],[Ind/Rel]]="Ind",_xlfn.XLOOKUP(StandardResults[[#This Row],[Code]],Std[Code],Std[AAs]),"-")</f>
        <v>#N/A</v>
      </c>
      <c r="V293" t="e">
        <f>IF(StandardResults[[#This Row],[Ind/Rel]]="Ind",_xlfn.XLOOKUP(StandardResults[[#This Row],[Code]],Std[Code],Std[As]),"-")</f>
        <v>#N/A</v>
      </c>
      <c r="W293" t="e">
        <f>IF(StandardResults[[#This Row],[Ind/Rel]]="Ind",_xlfn.XLOOKUP(StandardResults[[#This Row],[Code]],Std[Code],Std[Bs]),"-")</f>
        <v>#N/A</v>
      </c>
      <c r="X293" t="e">
        <f>IF(StandardResults[[#This Row],[Ind/Rel]]="Ind",_xlfn.XLOOKUP(StandardResults[[#This Row],[Code]],Std[Code],Std[EC]),"-")</f>
        <v>#N/A</v>
      </c>
      <c r="Y293" t="e">
        <f>IF(StandardResults[[#This Row],[Ind/Rel]]="Ind",_xlfn.XLOOKUP(StandardResults[[#This Row],[Code]],Std[Code],Std[Ecs]),"-")</f>
        <v>#N/A</v>
      </c>
      <c r="Z293">
        <f>COUNTIFS(StandardResults[Name],StandardResults[[#This Row],[Name]],StandardResults[Entry
Std],"B")+COUNTIFS(StandardResults[Name],StandardResults[[#This Row],[Name]],StandardResults[Entry
Std],"A")+COUNTIFS(StandardResults[Name],StandardResults[[#This Row],[Name]],StandardResults[Entry
Std],"AA")</f>
        <v>0</v>
      </c>
      <c r="AA293">
        <f>COUNTIFS(StandardResults[Name],StandardResults[[#This Row],[Name]],StandardResults[Entry
Std],"AA")</f>
        <v>0</v>
      </c>
    </row>
    <row r="294" spans="1:27" x14ac:dyDescent="0.25">
      <c r="A294">
        <f>TimeVR[[#This Row],[Club]]</f>
        <v>0</v>
      </c>
      <c r="B294" t="str">
        <f>IF(OR(RIGHT(TimeVR[[#This Row],[Event]],3)="M.R", RIGHT(TimeVR[[#This Row],[Event]],3)="F.R"),"Relay","Ind")</f>
        <v>Ind</v>
      </c>
      <c r="C294">
        <f>TimeVR[[#This Row],[gender]]</f>
        <v>0</v>
      </c>
      <c r="D294">
        <f>TimeVR[[#This Row],[Age]]</f>
        <v>0</v>
      </c>
      <c r="E294">
        <f>TimeVR[[#This Row],[name]]</f>
        <v>0</v>
      </c>
      <c r="F294">
        <f>TimeVR[[#This Row],[Event]]</f>
        <v>0</v>
      </c>
      <c r="G294" t="str">
        <f>IF(OR(StandardResults[[#This Row],[Entry]]="-",TimeVR[[#This Row],[validation]]="Validated"),"Y","N")</f>
        <v>N</v>
      </c>
      <c r="H294">
        <f>IF(OR(LEFT(TimeVR[[#This Row],[Times]],8)="00:00.00", LEFT(TimeVR[[#This Row],[Times]],2)="NT"),"-",TimeVR[[#This Row],[Times]])</f>
        <v>0</v>
      </c>
      <c r="I2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4" t="str">
        <f>IF(ISBLANK(TimeVR[[#This Row],[Best Time(S)]]),"-",TimeVR[[#This Row],[Best Time(S)]])</f>
        <v>-</v>
      </c>
      <c r="K294" t="str">
        <f>IF(StandardResults[[#This Row],[BT(SC)]]&lt;&gt;"-",IF(StandardResults[[#This Row],[BT(SC)]]&lt;=StandardResults[[#This Row],[AAs]],"AA",IF(StandardResults[[#This Row],[BT(SC)]]&lt;=StandardResults[[#This Row],[As]],"A",IF(StandardResults[[#This Row],[BT(SC)]]&lt;=StandardResults[[#This Row],[Bs]],"B","-"))),"")</f>
        <v/>
      </c>
      <c r="L294" t="str">
        <f>IF(ISBLANK(TimeVR[[#This Row],[Best Time(L)]]),"-",TimeVR[[#This Row],[Best Time(L)]])</f>
        <v>-</v>
      </c>
      <c r="M294" t="str">
        <f>IF(StandardResults[[#This Row],[BT(LC)]]&lt;&gt;"-",IF(StandardResults[[#This Row],[BT(LC)]]&lt;=StandardResults[[#This Row],[AA]],"AA",IF(StandardResults[[#This Row],[BT(LC)]]&lt;=StandardResults[[#This Row],[A]],"A",IF(StandardResults[[#This Row],[BT(LC)]]&lt;=StandardResults[[#This Row],[B]],"B","-"))),"")</f>
        <v/>
      </c>
      <c r="N294" s="14"/>
      <c r="O294" t="str">
        <f>IF(StandardResults[[#This Row],[BT(SC)]]&lt;&gt;"-",IF(StandardResults[[#This Row],[BT(SC)]]&lt;=StandardResults[[#This Row],[Ecs]],"EC","-"),"")</f>
        <v/>
      </c>
      <c r="Q294" t="str">
        <f>IF(StandardResults[[#This Row],[Ind/Rel]]="Ind",LEFT(StandardResults[[#This Row],[Gender]],1)&amp;MIN(MAX(StandardResults[[#This Row],[Age]],11),17)&amp;"-"&amp;StandardResults[[#This Row],[Event]],"")</f>
        <v>011-0</v>
      </c>
      <c r="R294" t="e">
        <f>IF(StandardResults[[#This Row],[Ind/Rel]]="Ind",_xlfn.XLOOKUP(StandardResults[[#This Row],[Code]],Std[Code],Std[AA]),"-")</f>
        <v>#N/A</v>
      </c>
      <c r="S294" t="e">
        <f>IF(StandardResults[[#This Row],[Ind/Rel]]="Ind",_xlfn.XLOOKUP(StandardResults[[#This Row],[Code]],Std[Code],Std[A]),"-")</f>
        <v>#N/A</v>
      </c>
      <c r="T294" t="e">
        <f>IF(StandardResults[[#This Row],[Ind/Rel]]="Ind",_xlfn.XLOOKUP(StandardResults[[#This Row],[Code]],Std[Code],Std[B]),"-")</f>
        <v>#N/A</v>
      </c>
      <c r="U294" t="e">
        <f>IF(StandardResults[[#This Row],[Ind/Rel]]="Ind",_xlfn.XLOOKUP(StandardResults[[#This Row],[Code]],Std[Code],Std[AAs]),"-")</f>
        <v>#N/A</v>
      </c>
      <c r="V294" t="e">
        <f>IF(StandardResults[[#This Row],[Ind/Rel]]="Ind",_xlfn.XLOOKUP(StandardResults[[#This Row],[Code]],Std[Code],Std[As]),"-")</f>
        <v>#N/A</v>
      </c>
      <c r="W294" t="e">
        <f>IF(StandardResults[[#This Row],[Ind/Rel]]="Ind",_xlfn.XLOOKUP(StandardResults[[#This Row],[Code]],Std[Code],Std[Bs]),"-")</f>
        <v>#N/A</v>
      </c>
      <c r="X294" t="e">
        <f>IF(StandardResults[[#This Row],[Ind/Rel]]="Ind",_xlfn.XLOOKUP(StandardResults[[#This Row],[Code]],Std[Code],Std[EC]),"-")</f>
        <v>#N/A</v>
      </c>
      <c r="Y294" t="e">
        <f>IF(StandardResults[[#This Row],[Ind/Rel]]="Ind",_xlfn.XLOOKUP(StandardResults[[#This Row],[Code]],Std[Code],Std[Ecs]),"-")</f>
        <v>#N/A</v>
      </c>
      <c r="Z294">
        <f>COUNTIFS(StandardResults[Name],StandardResults[[#This Row],[Name]],StandardResults[Entry
Std],"B")+COUNTIFS(StandardResults[Name],StandardResults[[#This Row],[Name]],StandardResults[Entry
Std],"A")+COUNTIFS(StandardResults[Name],StandardResults[[#This Row],[Name]],StandardResults[Entry
Std],"AA")</f>
        <v>0</v>
      </c>
      <c r="AA294">
        <f>COUNTIFS(StandardResults[Name],StandardResults[[#This Row],[Name]],StandardResults[Entry
Std],"AA")</f>
        <v>0</v>
      </c>
    </row>
    <row r="295" spans="1:27" x14ac:dyDescent="0.25">
      <c r="A295">
        <f>TimeVR[[#This Row],[Club]]</f>
        <v>0</v>
      </c>
      <c r="B295" t="str">
        <f>IF(OR(RIGHT(TimeVR[[#This Row],[Event]],3)="M.R", RIGHT(TimeVR[[#This Row],[Event]],3)="F.R"),"Relay","Ind")</f>
        <v>Ind</v>
      </c>
      <c r="C295">
        <f>TimeVR[[#This Row],[gender]]</f>
        <v>0</v>
      </c>
      <c r="D295">
        <f>TimeVR[[#This Row],[Age]]</f>
        <v>0</v>
      </c>
      <c r="E295">
        <f>TimeVR[[#This Row],[name]]</f>
        <v>0</v>
      </c>
      <c r="F295">
        <f>TimeVR[[#This Row],[Event]]</f>
        <v>0</v>
      </c>
      <c r="G295" t="str">
        <f>IF(OR(StandardResults[[#This Row],[Entry]]="-",TimeVR[[#This Row],[validation]]="Validated"),"Y","N")</f>
        <v>N</v>
      </c>
      <c r="H295">
        <f>IF(OR(LEFT(TimeVR[[#This Row],[Times]],8)="00:00.00", LEFT(TimeVR[[#This Row],[Times]],2)="NT"),"-",TimeVR[[#This Row],[Times]])</f>
        <v>0</v>
      </c>
      <c r="I2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5" t="str">
        <f>IF(ISBLANK(TimeVR[[#This Row],[Best Time(S)]]),"-",TimeVR[[#This Row],[Best Time(S)]])</f>
        <v>-</v>
      </c>
      <c r="K295" t="str">
        <f>IF(StandardResults[[#This Row],[BT(SC)]]&lt;&gt;"-",IF(StandardResults[[#This Row],[BT(SC)]]&lt;=StandardResults[[#This Row],[AAs]],"AA",IF(StandardResults[[#This Row],[BT(SC)]]&lt;=StandardResults[[#This Row],[As]],"A",IF(StandardResults[[#This Row],[BT(SC)]]&lt;=StandardResults[[#This Row],[Bs]],"B","-"))),"")</f>
        <v/>
      </c>
      <c r="L295" t="str">
        <f>IF(ISBLANK(TimeVR[[#This Row],[Best Time(L)]]),"-",TimeVR[[#This Row],[Best Time(L)]])</f>
        <v>-</v>
      </c>
      <c r="M295" t="str">
        <f>IF(StandardResults[[#This Row],[BT(LC)]]&lt;&gt;"-",IF(StandardResults[[#This Row],[BT(LC)]]&lt;=StandardResults[[#This Row],[AA]],"AA",IF(StandardResults[[#This Row],[BT(LC)]]&lt;=StandardResults[[#This Row],[A]],"A",IF(StandardResults[[#This Row],[BT(LC)]]&lt;=StandardResults[[#This Row],[B]],"B","-"))),"")</f>
        <v/>
      </c>
      <c r="N295" s="14"/>
      <c r="O295" t="str">
        <f>IF(StandardResults[[#This Row],[BT(SC)]]&lt;&gt;"-",IF(StandardResults[[#This Row],[BT(SC)]]&lt;=StandardResults[[#This Row],[Ecs]],"EC","-"),"")</f>
        <v/>
      </c>
      <c r="Q295" t="str">
        <f>IF(StandardResults[[#This Row],[Ind/Rel]]="Ind",LEFT(StandardResults[[#This Row],[Gender]],1)&amp;MIN(MAX(StandardResults[[#This Row],[Age]],11),17)&amp;"-"&amp;StandardResults[[#This Row],[Event]],"")</f>
        <v>011-0</v>
      </c>
      <c r="R295" t="e">
        <f>IF(StandardResults[[#This Row],[Ind/Rel]]="Ind",_xlfn.XLOOKUP(StandardResults[[#This Row],[Code]],Std[Code],Std[AA]),"-")</f>
        <v>#N/A</v>
      </c>
      <c r="S295" t="e">
        <f>IF(StandardResults[[#This Row],[Ind/Rel]]="Ind",_xlfn.XLOOKUP(StandardResults[[#This Row],[Code]],Std[Code],Std[A]),"-")</f>
        <v>#N/A</v>
      </c>
      <c r="T295" t="e">
        <f>IF(StandardResults[[#This Row],[Ind/Rel]]="Ind",_xlfn.XLOOKUP(StandardResults[[#This Row],[Code]],Std[Code],Std[B]),"-")</f>
        <v>#N/A</v>
      </c>
      <c r="U295" t="e">
        <f>IF(StandardResults[[#This Row],[Ind/Rel]]="Ind",_xlfn.XLOOKUP(StandardResults[[#This Row],[Code]],Std[Code],Std[AAs]),"-")</f>
        <v>#N/A</v>
      </c>
      <c r="V295" t="e">
        <f>IF(StandardResults[[#This Row],[Ind/Rel]]="Ind",_xlfn.XLOOKUP(StandardResults[[#This Row],[Code]],Std[Code],Std[As]),"-")</f>
        <v>#N/A</v>
      </c>
      <c r="W295" t="e">
        <f>IF(StandardResults[[#This Row],[Ind/Rel]]="Ind",_xlfn.XLOOKUP(StandardResults[[#This Row],[Code]],Std[Code],Std[Bs]),"-")</f>
        <v>#N/A</v>
      </c>
      <c r="X295" t="e">
        <f>IF(StandardResults[[#This Row],[Ind/Rel]]="Ind",_xlfn.XLOOKUP(StandardResults[[#This Row],[Code]],Std[Code],Std[EC]),"-")</f>
        <v>#N/A</v>
      </c>
      <c r="Y295" t="e">
        <f>IF(StandardResults[[#This Row],[Ind/Rel]]="Ind",_xlfn.XLOOKUP(StandardResults[[#This Row],[Code]],Std[Code],Std[Ecs]),"-")</f>
        <v>#N/A</v>
      </c>
      <c r="Z295">
        <f>COUNTIFS(StandardResults[Name],StandardResults[[#This Row],[Name]],StandardResults[Entry
Std],"B")+COUNTIFS(StandardResults[Name],StandardResults[[#This Row],[Name]],StandardResults[Entry
Std],"A")+COUNTIFS(StandardResults[Name],StandardResults[[#This Row],[Name]],StandardResults[Entry
Std],"AA")</f>
        <v>0</v>
      </c>
      <c r="AA295">
        <f>COUNTIFS(StandardResults[Name],StandardResults[[#This Row],[Name]],StandardResults[Entry
Std],"AA")</f>
        <v>0</v>
      </c>
    </row>
    <row r="296" spans="1:27" x14ac:dyDescent="0.25">
      <c r="A296">
        <f>TimeVR[[#This Row],[Club]]</f>
        <v>0</v>
      </c>
      <c r="B296" t="str">
        <f>IF(OR(RIGHT(TimeVR[[#This Row],[Event]],3)="M.R", RIGHT(TimeVR[[#This Row],[Event]],3)="F.R"),"Relay","Ind")</f>
        <v>Ind</v>
      </c>
      <c r="C296">
        <f>TimeVR[[#This Row],[gender]]</f>
        <v>0</v>
      </c>
      <c r="D296">
        <f>TimeVR[[#This Row],[Age]]</f>
        <v>0</v>
      </c>
      <c r="E296">
        <f>TimeVR[[#This Row],[name]]</f>
        <v>0</v>
      </c>
      <c r="F296">
        <f>TimeVR[[#This Row],[Event]]</f>
        <v>0</v>
      </c>
      <c r="G296" t="str">
        <f>IF(OR(StandardResults[[#This Row],[Entry]]="-",TimeVR[[#This Row],[validation]]="Validated"),"Y","N")</f>
        <v>N</v>
      </c>
      <c r="H296">
        <f>IF(OR(LEFT(TimeVR[[#This Row],[Times]],8)="00:00.00", LEFT(TimeVR[[#This Row],[Times]],2)="NT"),"-",TimeVR[[#This Row],[Times]])</f>
        <v>0</v>
      </c>
      <c r="I2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6" t="str">
        <f>IF(ISBLANK(TimeVR[[#This Row],[Best Time(S)]]),"-",TimeVR[[#This Row],[Best Time(S)]])</f>
        <v>-</v>
      </c>
      <c r="K296" t="str">
        <f>IF(StandardResults[[#This Row],[BT(SC)]]&lt;&gt;"-",IF(StandardResults[[#This Row],[BT(SC)]]&lt;=StandardResults[[#This Row],[AAs]],"AA",IF(StandardResults[[#This Row],[BT(SC)]]&lt;=StandardResults[[#This Row],[As]],"A",IF(StandardResults[[#This Row],[BT(SC)]]&lt;=StandardResults[[#This Row],[Bs]],"B","-"))),"")</f>
        <v/>
      </c>
      <c r="L296" t="str">
        <f>IF(ISBLANK(TimeVR[[#This Row],[Best Time(L)]]),"-",TimeVR[[#This Row],[Best Time(L)]])</f>
        <v>-</v>
      </c>
      <c r="M296" t="str">
        <f>IF(StandardResults[[#This Row],[BT(LC)]]&lt;&gt;"-",IF(StandardResults[[#This Row],[BT(LC)]]&lt;=StandardResults[[#This Row],[AA]],"AA",IF(StandardResults[[#This Row],[BT(LC)]]&lt;=StandardResults[[#This Row],[A]],"A",IF(StandardResults[[#This Row],[BT(LC)]]&lt;=StandardResults[[#This Row],[B]],"B","-"))),"")</f>
        <v/>
      </c>
      <c r="N296" s="14"/>
      <c r="O296" t="str">
        <f>IF(StandardResults[[#This Row],[BT(SC)]]&lt;&gt;"-",IF(StandardResults[[#This Row],[BT(SC)]]&lt;=StandardResults[[#This Row],[Ecs]],"EC","-"),"")</f>
        <v/>
      </c>
      <c r="Q296" t="str">
        <f>IF(StandardResults[[#This Row],[Ind/Rel]]="Ind",LEFT(StandardResults[[#This Row],[Gender]],1)&amp;MIN(MAX(StandardResults[[#This Row],[Age]],11),17)&amp;"-"&amp;StandardResults[[#This Row],[Event]],"")</f>
        <v>011-0</v>
      </c>
      <c r="R296" t="e">
        <f>IF(StandardResults[[#This Row],[Ind/Rel]]="Ind",_xlfn.XLOOKUP(StandardResults[[#This Row],[Code]],Std[Code],Std[AA]),"-")</f>
        <v>#N/A</v>
      </c>
      <c r="S296" t="e">
        <f>IF(StandardResults[[#This Row],[Ind/Rel]]="Ind",_xlfn.XLOOKUP(StandardResults[[#This Row],[Code]],Std[Code],Std[A]),"-")</f>
        <v>#N/A</v>
      </c>
      <c r="T296" t="e">
        <f>IF(StandardResults[[#This Row],[Ind/Rel]]="Ind",_xlfn.XLOOKUP(StandardResults[[#This Row],[Code]],Std[Code],Std[B]),"-")</f>
        <v>#N/A</v>
      </c>
      <c r="U296" t="e">
        <f>IF(StandardResults[[#This Row],[Ind/Rel]]="Ind",_xlfn.XLOOKUP(StandardResults[[#This Row],[Code]],Std[Code],Std[AAs]),"-")</f>
        <v>#N/A</v>
      </c>
      <c r="V296" t="e">
        <f>IF(StandardResults[[#This Row],[Ind/Rel]]="Ind",_xlfn.XLOOKUP(StandardResults[[#This Row],[Code]],Std[Code],Std[As]),"-")</f>
        <v>#N/A</v>
      </c>
      <c r="W296" t="e">
        <f>IF(StandardResults[[#This Row],[Ind/Rel]]="Ind",_xlfn.XLOOKUP(StandardResults[[#This Row],[Code]],Std[Code],Std[Bs]),"-")</f>
        <v>#N/A</v>
      </c>
      <c r="X296" t="e">
        <f>IF(StandardResults[[#This Row],[Ind/Rel]]="Ind",_xlfn.XLOOKUP(StandardResults[[#This Row],[Code]],Std[Code],Std[EC]),"-")</f>
        <v>#N/A</v>
      </c>
      <c r="Y296" t="e">
        <f>IF(StandardResults[[#This Row],[Ind/Rel]]="Ind",_xlfn.XLOOKUP(StandardResults[[#This Row],[Code]],Std[Code],Std[Ecs]),"-")</f>
        <v>#N/A</v>
      </c>
      <c r="Z296">
        <f>COUNTIFS(StandardResults[Name],StandardResults[[#This Row],[Name]],StandardResults[Entry
Std],"B")+COUNTIFS(StandardResults[Name],StandardResults[[#This Row],[Name]],StandardResults[Entry
Std],"A")+COUNTIFS(StandardResults[Name],StandardResults[[#This Row],[Name]],StandardResults[Entry
Std],"AA")</f>
        <v>0</v>
      </c>
      <c r="AA296">
        <f>COUNTIFS(StandardResults[Name],StandardResults[[#This Row],[Name]],StandardResults[Entry
Std],"AA")</f>
        <v>0</v>
      </c>
    </row>
    <row r="297" spans="1:27" x14ac:dyDescent="0.25">
      <c r="A297">
        <f>TimeVR[[#This Row],[Club]]</f>
        <v>0</v>
      </c>
      <c r="B297" t="str">
        <f>IF(OR(RIGHT(TimeVR[[#This Row],[Event]],3)="M.R", RIGHT(TimeVR[[#This Row],[Event]],3)="F.R"),"Relay","Ind")</f>
        <v>Ind</v>
      </c>
      <c r="C297">
        <f>TimeVR[[#This Row],[gender]]</f>
        <v>0</v>
      </c>
      <c r="D297">
        <f>TimeVR[[#This Row],[Age]]</f>
        <v>0</v>
      </c>
      <c r="E297">
        <f>TimeVR[[#This Row],[name]]</f>
        <v>0</v>
      </c>
      <c r="F297">
        <f>TimeVR[[#This Row],[Event]]</f>
        <v>0</v>
      </c>
      <c r="G297" t="str">
        <f>IF(OR(StandardResults[[#This Row],[Entry]]="-",TimeVR[[#This Row],[validation]]="Validated"),"Y","N")</f>
        <v>N</v>
      </c>
      <c r="H297">
        <f>IF(OR(LEFT(TimeVR[[#This Row],[Times]],8)="00:00.00", LEFT(TimeVR[[#This Row],[Times]],2)="NT"),"-",TimeVR[[#This Row],[Times]])</f>
        <v>0</v>
      </c>
      <c r="I2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7" t="str">
        <f>IF(ISBLANK(TimeVR[[#This Row],[Best Time(S)]]),"-",TimeVR[[#This Row],[Best Time(S)]])</f>
        <v>-</v>
      </c>
      <c r="K297" t="str">
        <f>IF(StandardResults[[#This Row],[BT(SC)]]&lt;&gt;"-",IF(StandardResults[[#This Row],[BT(SC)]]&lt;=StandardResults[[#This Row],[AAs]],"AA",IF(StandardResults[[#This Row],[BT(SC)]]&lt;=StandardResults[[#This Row],[As]],"A",IF(StandardResults[[#This Row],[BT(SC)]]&lt;=StandardResults[[#This Row],[Bs]],"B","-"))),"")</f>
        <v/>
      </c>
      <c r="L297" t="str">
        <f>IF(ISBLANK(TimeVR[[#This Row],[Best Time(L)]]),"-",TimeVR[[#This Row],[Best Time(L)]])</f>
        <v>-</v>
      </c>
      <c r="M297" t="str">
        <f>IF(StandardResults[[#This Row],[BT(LC)]]&lt;&gt;"-",IF(StandardResults[[#This Row],[BT(LC)]]&lt;=StandardResults[[#This Row],[AA]],"AA",IF(StandardResults[[#This Row],[BT(LC)]]&lt;=StandardResults[[#This Row],[A]],"A",IF(StandardResults[[#This Row],[BT(LC)]]&lt;=StandardResults[[#This Row],[B]],"B","-"))),"")</f>
        <v/>
      </c>
      <c r="N297" s="14"/>
      <c r="O297" t="str">
        <f>IF(StandardResults[[#This Row],[BT(SC)]]&lt;&gt;"-",IF(StandardResults[[#This Row],[BT(SC)]]&lt;=StandardResults[[#This Row],[Ecs]],"EC","-"),"")</f>
        <v/>
      </c>
      <c r="Q297" t="str">
        <f>IF(StandardResults[[#This Row],[Ind/Rel]]="Ind",LEFT(StandardResults[[#This Row],[Gender]],1)&amp;MIN(MAX(StandardResults[[#This Row],[Age]],11),17)&amp;"-"&amp;StandardResults[[#This Row],[Event]],"")</f>
        <v>011-0</v>
      </c>
      <c r="R297" t="e">
        <f>IF(StandardResults[[#This Row],[Ind/Rel]]="Ind",_xlfn.XLOOKUP(StandardResults[[#This Row],[Code]],Std[Code],Std[AA]),"-")</f>
        <v>#N/A</v>
      </c>
      <c r="S297" t="e">
        <f>IF(StandardResults[[#This Row],[Ind/Rel]]="Ind",_xlfn.XLOOKUP(StandardResults[[#This Row],[Code]],Std[Code],Std[A]),"-")</f>
        <v>#N/A</v>
      </c>
      <c r="T297" t="e">
        <f>IF(StandardResults[[#This Row],[Ind/Rel]]="Ind",_xlfn.XLOOKUP(StandardResults[[#This Row],[Code]],Std[Code],Std[B]),"-")</f>
        <v>#N/A</v>
      </c>
      <c r="U297" t="e">
        <f>IF(StandardResults[[#This Row],[Ind/Rel]]="Ind",_xlfn.XLOOKUP(StandardResults[[#This Row],[Code]],Std[Code],Std[AAs]),"-")</f>
        <v>#N/A</v>
      </c>
      <c r="V297" t="e">
        <f>IF(StandardResults[[#This Row],[Ind/Rel]]="Ind",_xlfn.XLOOKUP(StandardResults[[#This Row],[Code]],Std[Code],Std[As]),"-")</f>
        <v>#N/A</v>
      </c>
      <c r="W297" t="e">
        <f>IF(StandardResults[[#This Row],[Ind/Rel]]="Ind",_xlfn.XLOOKUP(StandardResults[[#This Row],[Code]],Std[Code],Std[Bs]),"-")</f>
        <v>#N/A</v>
      </c>
      <c r="X297" t="e">
        <f>IF(StandardResults[[#This Row],[Ind/Rel]]="Ind",_xlfn.XLOOKUP(StandardResults[[#This Row],[Code]],Std[Code],Std[EC]),"-")</f>
        <v>#N/A</v>
      </c>
      <c r="Y297" t="e">
        <f>IF(StandardResults[[#This Row],[Ind/Rel]]="Ind",_xlfn.XLOOKUP(StandardResults[[#This Row],[Code]],Std[Code],Std[Ecs]),"-")</f>
        <v>#N/A</v>
      </c>
      <c r="Z297">
        <f>COUNTIFS(StandardResults[Name],StandardResults[[#This Row],[Name]],StandardResults[Entry
Std],"B")+COUNTIFS(StandardResults[Name],StandardResults[[#This Row],[Name]],StandardResults[Entry
Std],"A")+COUNTIFS(StandardResults[Name],StandardResults[[#This Row],[Name]],StandardResults[Entry
Std],"AA")</f>
        <v>0</v>
      </c>
      <c r="AA297">
        <f>COUNTIFS(StandardResults[Name],StandardResults[[#This Row],[Name]],StandardResults[Entry
Std],"AA")</f>
        <v>0</v>
      </c>
    </row>
    <row r="298" spans="1:27" x14ac:dyDescent="0.25">
      <c r="A298">
        <f>TimeVR[[#This Row],[Club]]</f>
        <v>0</v>
      </c>
      <c r="B298" t="str">
        <f>IF(OR(RIGHT(TimeVR[[#This Row],[Event]],3)="M.R", RIGHT(TimeVR[[#This Row],[Event]],3)="F.R"),"Relay","Ind")</f>
        <v>Ind</v>
      </c>
      <c r="C298">
        <f>TimeVR[[#This Row],[gender]]</f>
        <v>0</v>
      </c>
      <c r="D298">
        <f>TimeVR[[#This Row],[Age]]</f>
        <v>0</v>
      </c>
      <c r="E298">
        <f>TimeVR[[#This Row],[name]]</f>
        <v>0</v>
      </c>
      <c r="F298">
        <f>TimeVR[[#This Row],[Event]]</f>
        <v>0</v>
      </c>
      <c r="G298" t="str">
        <f>IF(OR(StandardResults[[#This Row],[Entry]]="-",TimeVR[[#This Row],[validation]]="Validated"),"Y","N")</f>
        <v>N</v>
      </c>
      <c r="H298">
        <f>IF(OR(LEFT(TimeVR[[#This Row],[Times]],8)="00:00.00", LEFT(TimeVR[[#This Row],[Times]],2)="NT"),"-",TimeVR[[#This Row],[Times]])</f>
        <v>0</v>
      </c>
      <c r="I2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8" t="str">
        <f>IF(ISBLANK(TimeVR[[#This Row],[Best Time(S)]]),"-",TimeVR[[#This Row],[Best Time(S)]])</f>
        <v>-</v>
      </c>
      <c r="K298" t="str">
        <f>IF(StandardResults[[#This Row],[BT(SC)]]&lt;&gt;"-",IF(StandardResults[[#This Row],[BT(SC)]]&lt;=StandardResults[[#This Row],[AAs]],"AA",IF(StandardResults[[#This Row],[BT(SC)]]&lt;=StandardResults[[#This Row],[As]],"A",IF(StandardResults[[#This Row],[BT(SC)]]&lt;=StandardResults[[#This Row],[Bs]],"B","-"))),"")</f>
        <v/>
      </c>
      <c r="L298" t="str">
        <f>IF(ISBLANK(TimeVR[[#This Row],[Best Time(L)]]),"-",TimeVR[[#This Row],[Best Time(L)]])</f>
        <v>-</v>
      </c>
      <c r="M298" t="str">
        <f>IF(StandardResults[[#This Row],[BT(LC)]]&lt;&gt;"-",IF(StandardResults[[#This Row],[BT(LC)]]&lt;=StandardResults[[#This Row],[AA]],"AA",IF(StandardResults[[#This Row],[BT(LC)]]&lt;=StandardResults[[#This Row],[A]],"A",IF(StandardResults[[#This Row],[BT(LC)]]&lt;=StandardResults[[#This Row],[B]],"B","-"))),"")</f>
        <v/>
      </c>
      <c r="N298" s="14"/>
      <c r="O298" t="str">
        <f>IF(StandardResults[[#This Row],[BT(SC)]]&lt;&gt;"-",IF(StandardResults[[#This Row],[BT(SC)]]&lt;=StandardResults[[#This Row],[Ecs]],"EC","-"),"")</f>
        <v/>
      </c>
      <c r="Q298" t="str">
        <f>IF(StandardResults[[#This Row],[Ind/Rel]]="Ind",LEFT(StandardResults[[#This Row],[Gender]],1)&amp;MIN(MAX(StandardResults[[#This Row],[Age]],11),17)&amp;"-"&amp;StandardResults[[#This Row],[Event]],"")</f>
        <v>011-0</v>
      </c>
      <c r="R298" t="e">
        <f>IF(StandardResults[[#This Row],[Ind/Rel]]="Ind",_xlfn.XLOOKUP(StandardResults[[#This Row],[Code]],Std[Code],Std[AA]),"-")</f>
        <v>#N/A</v>
      </c>
      <c r="S298" t="e">
        <f>IF(StandardResults[[#This Row],[Ind/Rel]]="Ind",_xlfn.XLOOKUP(StandardResults[[#This Row],[Code]],Std[Code],Std[A]),"-")</f>
        <v>#N/A</v>
      </c>
      <c r="T298" t="e">
        <f>IF(StandardResults[[#This Row],[Ind/Rel]]="Ind",_xlfn.XLOOKUP(StandardResults[[#This Row],[Code]],Std[Code],Std[B]),"-")</f>
        <v>#N/A</v>
      </c>
      <c r="U298" t="e">
        <f>IF(StandardResults[[#This Row],[Ind/Rel]]="Ind",_xlfn.XLOOKUP(StandardResults[[#This Row],[Code]],Std[Code],Std[AAs]),"-")</f>
        <v>#N/A</v>
      </c>
      <c r="V298" t="e">
        <f>IF(StandardResults[[#This Row],[Ind/Rel]]="Ind",_xlfn.XLOOKUP(StandardResults[[#This Row],[Code]],Std[Code],Std[As]),"-")</f>
        <v>#N/A</v>
      </c>
      <c r="W298" t="e">
        <f>IF(StandardResults[[#This Row],[Ind/Rel]]="Ind",_xlfn.XLOOKUP(StandardResults[[#This Row],[Code]],Std[Code],Std[Bs]),"-")</f>
        <v>#N/A</v>
      </c>
      <c r="X298" t="e">
        <f>IF(StandardResults[[#This Row],[Ind/Rel]]="Ind",_xlfn.XLOOKUP(StandardResults[[#This Row],[Code]],Std[Code],Std[EC]),"-")</f>
        <v>#N/A</v>
      </c>
      <c r="Y298" t="e">
        <f>IF(StandardResults[[#This Row],[Ind/Rel]]="Ind",_xlfn.XLOOKUP(StandardResults[[#This Row],[Code]],Std[Code],Std[Ecs]),"-")</f>
        <v>#N/A</v>
      </c>
      <c r="Z298">
        <f>COUNTIFS(StandardResults[Name],StandardResults[[#This Row],[Name]],StandardResults[Entry
Std],"B")+COUNTIFS(StandardResults[Name],StandardResults[[#This Row],[Name]],StandardResults[Entry
Std],"A")+COUNTIFS(StandardResults[Name],StandardResults[[#This Row],[Name]],StandardResults[Entry
Std],"AA")</f>
        <v>0</v>
      </c>
      <c r="AA298">
        <f>COUNTIFS(StandardResults[Name],StandardResults[[#This Row],[Name]],StandardResults[Entry
Std],"AA")</f>
        <v>0</v>
      </c>
    </row>
    <row r="299" spans="1:27" x14ac:dyDescent="0.25">
      <c r="A299">
        <f>TimeVR[[#This Row],[Club]]</f>
        <v>0</v>
      </c>
      <c r="B299" t="str">
        <f>IF(OR(RIGHT(TimeVR[[#This Row],[Event]],3)="M.R", RIGHT(TimeVR[[#This Row],[Event]],3)="F.R"),"Relay","Ind")</f>
        <v>Ind</v>
      </c>
      <c r="C299">
        <f>TimeVR[[#This Row],[gender]]</f>
        <v>0</v>
      </c>
      <c r="D299">
        <f>TimeVR[[#This Row],[Age]]</f>
        <v>0</v>
      </c>
      <c r="E299">
        <f>TimeVR[[#This Row],[name]]</f>
        <v>0</v>
      </c>
      <c r="F299">
        <f>TimeVR[[#This Row],[Event]]</f>
        <v>0</v>
      </c>
      <c r="G299" t="str">
        <f>IF(OR(StandardResults[[#This Row],[Entry]]="-",TimeVR[[#This Row],[validation]]="Validated"),"Y","N")</f>
        <v>N</v>
      </c>
      <c r="H299">
        <f>IF(OR(LEFT(TimeVR[[#This Row],[Times]],8)="00:00.00", LEFT(TimeVR[[#This Row],[Times]],2)="NT"),"-",TimeVR[[#This Row],[Times]])</f>
        <v>0</v>
      </c>
      <c r="I2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99" t="str">
        <f>IF(ISBLANK(TimeVR[[#This Row],[Best Time(S)]]),"-",TimeVR[[#This Row],[Best Time(S)]])</f>
        <v>-</v>
      </c>
      <c r="K299" t="str">
        <f>IF(StandardResults[[#This Row],[BT(SC)]]&lt;&gt;"-",IF(StandardResults[[#This Row],[BT(SC)]]&lt;=StandardResults[[#This Row],[AAs]],"AA",IF(StandardResults[[#This Row],[BT(SC)]]&lt;=StandardResults[[#This Row],[As]],"A",IF(StandardResults[[#This Row],[BT(SC)]]&lt;=StandardResults[[#This Row],[Bs]],"B","-"))),"")</f>
        <v/>
      </c>
      <c r="L299" t="str">
        <f>IF(ISBLANK(TimeVR[[#This Row],[Best Time(L)]]),"-",TimeVR[[#This Row],[Best Time(L)]])</f>
        <v>-</v>
      </c>
      <c r="M299" t="str">
        <f>IF(StandardResults[[#This Row],[BT(LC)]]&lt;&gt;"-",IF(StandardResults[[#This Row],[BT(LC)]]&lt;=StandardResults[[#This Row],[AA]],"AA",IF(StandardResults[[#This Row],[BT(LC)]]&lt;=StandardResults[[#This Row],[A]],"A",IF(StandardResults[[#This Row],[BT(LC)]]&lt;=StandardResults[[#This Row],[B]],"B","-"))),"")</f>
        <v/>
      </c>
      <c r="N299" s="14"/>
      <c r="O299" t="str">
        <f>IF(StandardResults[[#This Row],[BT(SC)]]&lt;&gt;"-",IF(StandardResults[[#This Row],[BT(SC)]]&lt;=StandardResults[[#This Row],[Ecs]],"EC","-"),"")</f>
        <v/>
      </c>
      <c r="Q299" t="str">
        <f>IF(StandardResults[[#This Row],[Ind/Rel]]="Ind",LEFT(StandardResults[[#This Row],[Gender]],1)&amp;MIN(MAX(StandardResults[[#This Row],[Age]],11),17)&amp;"-"&amp;StandardResults[[#This Row],[Event]],"")</f>
        <v>011-0</v>
      </c>
      <c r="R299" t="e">
        <f>IF(StandardResults[[#This Row],[Ind/Rel]]="Ind",_xlfn.XLOOKUP(StandardResults[[#This Row],[Code]],Std[Code],Std[AA]),"-")</f>
        <v>#N/A</v>
      </c>
      <c r="S299" t="e">
        <f>IF(StandardResults[[#This Row],[Ind/Rel]]="Ind",_xlfn.XLOOKUP(StandardResults[[#This Row],[Code]],Std[Code],Std[A]),"-")</f>
        <v>#N/A</v>
      </c>
      <c r="T299" t="e">
        <f>IF(StandardResults[[#This Row],[Ind/Rel]]="Ind",_xlfn.XLOOKUP(StandardResults[[#This Row],[Code]],Std[Code],Std[B]),"-")</f>
        <v>#N/A</v>
      </c>
      <c r="U299" t="e">
        <f>IF(StandardResults[[#This Row],[Ind/Rel]]="Ind",_xlfn.XLOOKUP(StandardResults[[#This Row],[Code]],Std[Code],Std[AAs]),"-")</f>
        <v>#N/A</v>
      </c>
      <c r="V299" t="e">
        <f>IF(StandardResults[[#This Row],[Ind/Rel]]="Ind",_xlfn.XLOOKUP(StandardResults[[#This Row],[Code]],Std[Code],Std[As]),"-")</f>
        <v>#N/A</v>
      </c>
      <c r="W299" t="e">
        <f>IF(StandardResults[[#This Row],[Ind/Rel]]="Ind",_xlfn.XLOOKUP(StandardResults[[#This Row],[Code]],Std[Code],Std[Bs]),"-")</f>
        <v>#N/A</v>
      </c>
      <c r="X299" t="e">
        <f>IF(StandardResults[[#This Row],[Ind/Rel]]="Ind",_xlfn.XLOOKUP(StandardResults[[#This Row],[Code]],Std[Code],Std[EC]),"-")</f>
        <v>#N/A</v>
      </c>
      <c r="Y299" t="e">
        <f>IF(StandardResults[[#This Row],[Ind/Rel]]="Ind",_xlfn.XLOOKUP(StandardResults[[#This Row],[Code]],Std[Code],Std[Ecs]),"-")</f>
        <v>#N/A</v>
      </c>
      <c r="Z299">
        <f>COUNTIFS(StandardResults[Name],StandardResults[[#This Row],[Name]],StandardResults[Entry
Std],"B")+COUNTIFS(StandardResults[Name],StandardResults[[#This Row],[Name]],StandardResults[Entry
Std],"A")+COUNTIFS(StandardResults[Name],StandardResults[[#This Row],[Name]],StandardResults[Entry
Std],"AA")</f>
        <v>0</v>
      </c>
      <c r="AA299">
        <f>COUNTIFS(StandardResults[Name],StandardResults[[#This Row],[Name]],StandardResults[Entry
Std],"AA")</f>
        <v>0</v>
      </c>
    </row>
    <row r="300" spans="1:27" x14ac:dyDescent="0.25">
      <c r="A300">
        <f>TimeVR[[#This Row],[Club]]</f>
        <v>0</v>
      </c>
      <c r="B300" t="str">
        <f>IF(OR(RIGHT(TimeVR[[#This Row],[Event]],3)="M.R", RIGHT(TimeVR[[#This Row],[Event]],3)="F.R"),"Relay","Ind")</f>
        <v>Ind</v>
      </c>
      <c r="C300">
        <f>TimeVR[[#This Row],[gender]]</f>
        <v>0</v>
      </c>
      <c r="D300">
        <f>TimeVR[[#This Row],[Age]]</f>
        <v>0</v>
      </c>
      <c r="E300">
        <f>TimeVR[[#This Row],[name]]</f>
        <v>0</v>
      </c>
      <c r="F300">
        <f>TimeVR[[#This Row],[Event]]</f>
        <v>0</v>
      </c>
      <c r="G300" t="str">
        <f>IF(OR(StandardResults[[#This Row],[Entry]]="-",TimeVR[[#This Row],[validation]]="Validated"),"Y","N")</f>
        <v>N</v>
      </c>
      <c r="H300">
        <f>IF(OR(LEFT(TimeVR[[#This Row],[Times]],8)="00:00.00", LEFT(TimeVR[[#This Row],[Times]],2)="NT"),"-",TimeVR[[#This Row],[Times]])</f>
        <v>0</v>
      </c>
      <c r="I3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0" t="str">
        <f>IF(ISBLANK(TimeVR[[#This Row],[Best Time(S)]]),"-",TimeVR[[#This Row],[Best Time(S)]])</f>
        <v>-</v>
      </c>
      <c r="K300" t="str">
        <f>IF(StandardResults[[#This Row],[BT(SC)]]&lt;&gt;"-",IF(StandardResults[[#This Row],[BT(SC)]]&lt;=StandardResults[[#This Row],[AAs]],"AA",IF(StandardResults[[#This Row],[BT(SC)]]&lt;=StandardResults[[#This Row],[As]],"A",IF(StandardResults[[#This Row],[BT(SC)]]&lt;=StandardResults[[#This Row],[Bs]],"B","-"))),"")</f>
        <v/>
      </c>
      <c r="L300" t="str">
        <f>IF(ISBLANK(TimeVR[[#This Row],[Best Time(L)]]),"-",TimeVR[[#This Row],[Best Time(L)]])</f>
        <v>-</v>
      </c>
      <c r="M300" t="str">
        <f>IF(StandardResults[[#This Row],[BT(LC)]]&lt;&gt;"-",IF(StandardResults[[#This Row],[BT(LC)]]&lt;=StandardResults[[#This Row],[AA]],"AA",IF(StandardResults[[#This Row],[BT(LC)]]&lt;=StandardResults[[#This Row],[A]],"A",IF(StandardResults[[#This Row],[BT(LC)]]&lt;=StandardResults[[#This Row],[B]],"B","-"))),"")</f>
        <v/>
      </c>
      <c r="N300" s="14"/>
      <c r="O300" t="str">
        <f>IF(StandardResults[[#This Row],[BT(SC)]]&lt;&gt;"-",IF(StandardResults[[#This Row],[BT(SC)]]&lt;=StandardResults[[#This Row],[Ecs]],"EC","-"),"")</f>
        <v/>
      </c>
      <c r="Q300" t="str">
        <f>IF(StandardResults[[#This Row],[Ind/Rel]]="Ind",LEFT(StandardResults[[#This Row],[Gender]],1)&amp;MIN(MAX(StandardResults[[#This Row],[Age]],11),17)&amp;"-"&amp;StandardResults[[#This Row],[Event]],"")</f>
        <v>011-0</v>
      </c>
      <c r="R300" t="e">
        <f>IF(StandardResults[[#This Row],[Ind/Rel]]="Ind",_xlfn.XLOOKUP(StandardResults[[#This Row],[Code]],Std[Code],Std[AA]),"-")</f>
        <v>#N/A</v>
      </c>
      <c r="S300" t="e">
        <f>IF(StandardResults[[#This Row],[Ind/Rel]]="Ind",_xlfn.XLOOKUP(StandardResults[[#This Row],[Code]],Std[Code],Std[A]),"-")</f>
        <v>#N/A</v>
      </c>
      <c r="T300" t="e">
        <f>IF(StandardResults[[#This Row],[Ind/Rel]]="Ind",_xlfn.XLOOKUP(StandardResults[[#This Row],[Code]],Std[Code],Std[B]),"-")</f>
        <v>#N/A</v>
      </c>
      <c r="U300" t="e">
        <f>IF(StandardResults[[#This Row],[Ind/Rel]]="Ind",_xlfn.XLOOKUP(StandardResults[[#This Row],[Code]],Std[Code],Std[AAs]),"-")</f>
        <v>#N/A</v>
      </c>
      <c r="V300" t="e">
        <f>IF(StandardResults[[#This Row],[Ind/Rel]]="Ind",_xlfn.XLOOKUP(StandardResults[[#This Row],[Code]],Std[Code],Std[As]),"-")</f>
        <v>#N/A</v>
      </c>
      <c r="W300" t="e">
        <f>IF(StandardResults[[#This Row],[Ind/Rel]]="Ind",_xlfn.XLOOKUP(StandardResults[[#This Row],[Code]],Std[Code],Std[Bs]),"-")</f>
        <v>#N/A</v>
      </c>
      <c r="X300" t="e">
        <f>IF(StandardResults[[#This Row],[Ind/Rel]]="Ind",_xlfn.XLOOKUP(StandardResults[[#This Row],[Code]],Std[Code],Std[EC]),"-")</f>
        <v>#N/A</v>
      </c>
      <c r="Y300" t="e">
        <f>IF(StandardResults[[#This Row],[Ind/Rel]]="Ind",_xlfn.XLOOKUP(StandardResults[[#This Row],[Code]],Std[Code],Std[Ecs]),"-")</f>
        <v>#N/A</v>
      </c>
      <c r="Z300">
        <f>COUNTIFS(StandardResults[Name],StandardResults[[#This Row],[Name]],StandardResults[Entry
Std],"B")+COUNTIFS(StandardResults[Name],StandardResults[[#This Row],[Name]],StandardResults[Entry
Std],"A")+COUNTIFS(StandardResults[Name],StandardResults[[#This Row],[Name]],StandardResults[Entry
Std],"AA")</f>
        <v>0</v>
      </c>
      <c r="AA300">
        <f>COUNTIFS(StandardResults[Name],StandardResults[[#This Row],[Name]],StandardResults[Entry
Std],"AA")</f>
        <v>0</v>
      </c>
    </row>
    <row r="301" spans="1:27" x14ac:dyDescent="0.25">
      <c r="A301">
        <f>TimeVR[[#This Row],[Club]]</f>
        <v>0</v>
      </c>
      <c r="B301" t="str">
        <f>IF(OR(RIGHT(TimeVR[[#This Row],[Event]],3)="M.R", RIGHT(TimeVR[[#This Row],[Event]],3)="F.R"),"Relay","Ind")</f>
        <v>Ind</v>
      </c>
      <c r="C301">
        <f>TimeVR[[#This Row],[gender]]</f>
        <v>0</v>
      </c>
      <c r="D301">
        <f>TimeVR[[#This Row],[Age]]</f>
        <v>0</v>
      </c>
      <c r="E301">
        <f>TimeVR[[#This Row],[name]]</f>
        <v>0</v>
      </c>
      <c r="F301">
        <f>TimeVR[[#This Row],[Event]]</f>
        <v>0</v>
      </c>
      <c r="G301" t="str">
        <f>IF(OR(StandardResults[[#This Row],[Entry]]="-",TimeVR[[#This Row],[validation]]="Validated"),"Y","N")</f>
        <v>N</v>
      </c>
      <c r="H301">
        <f>IF(OR(LEFT(TimeVR[[#This Row],[Times]],8)="00:00.00", LEFT(TimeVR[[#This Row],[Times]],2)="NT"),"-",TimeVR[[#This Row],[Times]])</f>
        <v>0</v>
      </c>
      <c r="I3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1" t="str">
        <f>IF(ISBLANK(TimeVR[[#This Row],[Best Time(S)]]),"-",TimeVR[[#This Row],[Best Time(S)]])</f>
        <v>-</v>
      </c>
      <c r="K301" t="str">
        <f>IF(StandardResults[[#This Row],[BT(SC)]]&lt;&gt;"-",IF(StandardResults[[#This Row],[BT(SC)]]&lt;=StandardResults[[#This Row],[AAs]],"AA",IF(StandardResults[[#This Row],[BT(SC)]]&lt;=StandardResults[[#This Row],[As]],"A",IF(StandardResults[[#This Row],[BT(SC)]]&lt;=StandardResults[[#This Row],[Bs]],"B","-"))),"")</f>
        <v/>
      </c>
      <c r="L301" t="str">
        <f>IF(ISBLANK(TimeVR[[#This Row],[Best Time(L)]]),"-",TimeVR[[#This Row],[Best Time(L)]])</f>
        <v>-</v>
      </c>
      <c r="M301" t="str">
        <f>IF(StandardResults[[#This Row],[BT(LC)]]&lt;&gt;"-",IF(StandardResults[[#This Row],[BT(LC)]]&lt;=StandardResults[[#This Row],[AA]],"AA",IF(StandardResults[[#This Row],[BT(LC)]]&lt;=StandardResults[[#This Row],[A]],"A",IF(StandardResults[[#This Row],[BT(LC)]]&lt;=StandardResults[[#This Row],[B]],"B","-"))),"")</f>
        <v/>
      </c>
      <c r="N301" s="14"/>
      <c r="O301" t="str">
        <f>IF(StandardResults[[#This Row],[BT(SC)]]&lt;&gt;"-",IF(StandardResults[[#This Row],[BT(SC)]]&lt;=StandardResults[[#This Row],[Ecs]],"EC","-"),"")</f>
        <v/>
      </c>
      <c r="Q301" t="str">
        <f>IF(StandardResults[[#This Row],[Ind/Rel]]="Ind",LEFT(StandardResults[[#This Row],[Gender]],1)&amp;MIN(MAX(StandardResults[[#This Row],[Age]],11),17)&amp;"-"&amp;StandardResults[[#This Row],[Event]],"")</f>
        <v>011-0</v>
      </c>
      <c r="R301" t="e">
        <f>IF(StandardResults[[#This Row],[Ind/Rel]]="Ind",_xlfn.XLOOKUP(StandardResults[[#This Row],[Code]],Std[Code],Std[AA]),"-")</f>
        <v>#N/A</v>
      </c>
      <c r="S301" t="e">
        <f>IF(StandardResults[[#This Row],[Ind/Rel]]="Ind",_xlfn.XLOOKUP(StandardResults[[#This Row],[Code]],Std[Code],Std[A]),"-")</f>
        <v>#N/A</v>
      </c>
      <c r="T301" t="e">
        <f>IF(StandardResults[[#This Row],[Ind/Rel]]="Ind",_xlfn.XLOOKUP(StandardResults[[#This Row],[Code]],Std[Code],Std[B]),"-")</f>
        <v>#N/A</v>
      </c>
      <c r="U301" t="e">
        <f>IF(StandardResults[[#This Row],[Ind/Rel]]="Ind",_xlfn.XLOOKUP(StandardResults[[#This Row],[Code]],Std[Code],Std[AAs]),"-")</f>
        <v>#N/A</v>
      </c>
      <c r="V301" t="e">
        <f>IF(StandardResults[[#This Row],[Ind/Rel]]="Ind",_xlfn.XLOOKUP(StandardResults[[#This Row],[Code]],Std[Code],Std[As]),"-")</f>
        <v>#N/A</v>
      </c>
      <c r="W301" t="e">
        <f>IF(StandardResults[[#This Row],[Ind/Rel]]="Ind",_xlfn.XLOOKUP(StandardResults[[#This Row],[Code]],Std[Code],Std[Bs]),"-")</f>
        <v>#N/A</v>
      </c>
      <c r="X301" t="e">
        <f>IF(StandardResults[[#This Row],[Ind/Rel]]="Ind",_xlfn.XLOOKUP(StandardResults[[#This Row],[Code]],Std[Code],Std[EC]),"-")</f>
        <v>#N/A</v>
      </c>
      <c r="Y301" t="e">
        <f>IF(StandardResults[[#This Row],[Ind/Rel]]="Ind",_xlfn.XLOOKUP(StandardResults[[#This Row],[Code]],Std[Code],Std[Ecs]),"-")</f>
        <v>#N/A</v>
      </c>
      <c r="Z301">
        <f>COUNTIFS(StandardResults[Name],StandardResults[[#This Row],[Name]],StandardResults[Entry
Std],"B")+COUNTIFS(StandardResults[Name],StandardResults[[#This Row],[Name]],StandardResults[Entry
Std],"A")+COUNTIFS(StandardResults[Name],StandardResults[[#This Row],[Name]],StandardResults[Entry
Std],"AA")</f>
        <v>0</v>
      </c>
      <c r="AA301">
        <f>COUNTIFS(StandardResults[Name],StandardResults[[#This Row],[Name]],StandardResults[Entry
Std],"AA")</f>
        <v>0</v>
      </c>
    </row>
    <row r="302" spans="1:27" x14ac:dyDescent="0.25">
      <c r="A302">
        <f>TimeVR[[#This Row],[Club]]</f>
        <v>0</v>
      </c>
      <c r="B302" t="str">
        <f>IF(OR(RIGHT(TimeVR[[#This Row],[Event]],3)="M.R", RIGHT(TimeVR[[#This Row],[Event]],3)="F.R"),"Relay","Ind")</f>
        <v>Ind</v>
      </c>
      <c r="C302">
        <f>TimeVR[[#This Row],[gender]]</f>
        <v>0</v>
      </c>
      <c r="D302">
        <f>TimeVR[[#This Row],[Age]]</f>
        <v>0</v>
      </c>
      <c r="E302">
        <f>TimeVR[[#This Row],[name]]</f>
        <v>0</v>
      </c>
      <c r="F302">
        <f>TimeVR[[#This Row],[Event]]</f>
        <v>0</v>
      </c>
      <c r="G302" t="str">
        <f>IF(OR(StandardResults[[#This Row],[Entry]]="-",TimeVR[[#This Row],[validation]]="Validated"),"Y","N")</f>
        <v>N</v>
      </c>
      <c r="H302">
        <f>IF(OR(LEFT(TimeVR[[#This Row],[Times]],8)="00:00.00", LEFT(TimeVR[[#This Row],[Times]],2)="NT"),"-",TimeVR[[#This Row],[Times]])</f>
        <v>0</v>
      </c>
      <c r="I3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2" t="str">
        <f>IF(ISBLANK(TimeVR[[#This Row],[Best Time(S)]]),"-",TimeVR[[#This Row],[Best Time(S)]])</f>
        <v>-</v>
      </c>
      <c r="K302" t="str">
        <f>IF(StandardResults[[#This Row],[BT(SC)]]&lt;&gt;"-",IF(StandardResults[[#This Row],[BT(SC)]]&lt;=StandardResults[[#This Row],[AAs]],"AA",IF(StandardResults[[#This Row],[BT(SC)]]&lt;=StandardResults[[#This Row],[As]],"A",IF(StandardResults[[#This Row],[BT(SC)]]&lt;=StandardResults[[#This Row],[Bs]],"B","-"))),"")</f>
        <v/>
      </c>
      <c r="L302" t="str">
        <f>IF(ISBLANK(TimeVR[[#This Row],[Best Time(L)]]),"-",TimeVR[[#This Row],[Best Time(L)]])</f>
        <v>-</v>
      </c>
      <c r="M302" t="str">
        <f>IF(StandardResults[[#This Row],[BT(LC)]]&lt;&gt;"-",IF(StandardResults[[#This Row],[BT(LC)]]&lt;=StandardResults[[#This Row],[AA]],"AA",IF(StandardResults[[#This Row],[BT(LC)]]&lt;=StandardResults[[#This Row],[A]],"A",IF(StandardResults[[#This Row],[BT(LC)]]&lt;=StandardResults[[#This Row],[B]],"B","-"))),"")</f>
        <v/>
      </c>
      <c r="N302" s="14"/>
      <c r="O302" t="str">
        <f>IF(StandardResults[[#This Row],[BT(SC)]]&lt;&gt;"-",IF(StandardResults[[#This Row],[BT(SC)]]&lt;=StandardResults[[#This Row],[Ecs]],"EC","-"),"")</f>
        <v/>
      </c>
      <c r="Q302" t="str">
        <f>IF(StandardResults[[#This Row],[Ind/Rel]]="Ind",LEFT(StandardResults[[#This Row],[Gender]],1)&amp;MIN(MAX(StandardResults[[#This Row],[Age]],11),17)&amp;"-"&amp;StandardResults[[#This Row],[Event]],"")</f>
        <v>011-0</v>
      </c>
      <c r="R302" t="e">
        <f>IF(StandardResults[[#This Row],[Ind/Rel]]="Ind",_xlfn.XLOOKUP(StandardResults[[#This Row],[Code]],Std[Code],Std[AA]),"-")</f>
        <v>#N/A</v>
      </c>
      <c r="S302" t="e">
        <f>IF(StandardResults[[#This Row],[Ind/Rel]]="Ind",_xlfn.XLOOKUP(StandardResults[[#This Row],[Code]],Std[Code],Std[A]),"-")</f>
        <v>#N/A</v>
      </c>
      <c r="T302" t="e">
        <f>IF(StandardResults[[#This Row],[Ind/Rel]]="Ind",_xlfn.XLOOKUP(StandardResults[[#This Row],[Code]],Std[Code],Std[B]),"-")</f>
        <v>#N/A</v>
      </c>
      <c r="U302" t="e">
        <f>IF(StandardResults[[#This Row],[Ind/Rel]]="Ind",_xlfn.XLOOKUP(StandardResults[[#This Row],[Code]],Std[Code],Std[AAs]),"-")</f>
        <v>#N/A</v>
      </c>
      <c r="V302" t="e">
        <f>IF(StandardResults[[#This Row],[Ind/Rel]]="Ind",_xlfn.XLOOKUP(StandardResults[[#This Row],[Code]],Std[Code],Std[As]),"-")</f>
        <v>#N/A</v>
      </c>
      <c r="W302" t="e">
        <f>IF(StandardResults[[#This Row],[Ind/Rel]]="Ind",_xlfn.XLOOKUP(StandardResults[[#This Row],[Code]],Std[Code],Std[Bs]),"-")</f>
        <v>#N/A</v>
      </c>
      <c r="X302" t="e">
        <f>IF(StandardResults[[#This Row],[Ind/Rel]]="Ind",_xlfn.XLOOKUP(StandardResults[[#This Row],[Code]],Std[Code],Std[EC]),"-")</f>
        <v>#N/A</v>
      </c>
      <c r="Y302" t="e">
        <f>IF(StandardResults[[#This Row],[Ind/Rel]]="Ind",_xlfn.XLOOKUP(StandardResults[[#This Row],[Code]],Std[Code],Std[Ecs]),"-")</f>
        <v>#N/A</v>
      </c>
      <c r="Z302">
        <f>COUNTIFS(StandardResults[Name],StandardResults[[#This Row],[Name]],StandardResults[Entry
Std],"B")+COUNTIFS(StandardResults[Name],StandardResults[[#This Row],[Name]],StandardResults[Entry
Std],"A")+COUNTIFS(StandardResults[Name],StandardResults[[#This Row],[Name]],StandardResults[Entry
Std],"AA")</f>
        <v>0</v>
      </c>
      <c r="AA302">
        <f>COUNTIFS(StandardResults[Name],StandardResults[[#This Row],[Name]],StandardResults[Entry
Std],"AA")</f>
        <v>0</v>
      </c>
    </row>
    <row r="303" spans="1:27" x14ac:dyDescent="0.25">
      <c r="A303">
        <f>TimeVR[[#This Row],[Club]]</f>
        <v>0</v>
      </c>
      <c r="B303" t="str">
        <f>IF(OR(RIGHT(TimeVR[[#This Row],[Event]],3)="M.R", RIGHT(TimeVR[[#This Row],[Event]],3)="F.R"),"Relay","Ind")</f>
        <v>Ind</v>
      </c>
      <c r="C303">
        <f>TimeVR[[#This Row],[gender]]</f>
        <v>0</v>
      </c>
      <c r="D303">
        <f>TimeVR[[#This Row],[Age]]</f>
        <v>0</v>
      </c>
      <c r="E303">
        <f>TimeVR[[#This Row],[name]]</f>
        <v>0</v>
      </c>
      <c r="F303">
        <f>TimeVR[[#This Row],[Event]]</f>
        <v>0</v>
      </c>
      <c r="G303" t="str">
        <f>IF(OR(StandardResults[[#This Row],[Entry]]="-",TimeVR[[#This Row],[validation]]="Validated"),"Y","N")</f>
        <v>N</v>
      </c>
      <c r="H303">
        <f>IF(OR(LEFT(TimeVR[[#This Row],[Times]],8)="00:00.00", LEFT(TimeVR[[#This Row],[Times]],2)="NT"),"-",TimeVR[[#This Row],[Times]])</f>
        <v>0</v>
      </c>
      <c r="I3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3" t="str">
        <f>IF(ISBLANK(TimeVR[[#This Row],[Best Time(S)]]),"-",TimeVR[[#This Row],[Best Time(S)]])</f>
        <v>-</v>
      </c>
      <c r="K303" t="str">
        <f>IF(StandardResults[[#This Row],[BT(SC)]]&lt;&gt;"-",IF(StandardResults[[#This Row],[BT(SC)]]&lt;=StandardResults[[#This Row],[AAs]],"AA",IF(StandardResults[[#This Row],[BT(SC)]]&lt;=StandardResults[[#This Row],[As]],"A",IF(StandardResults[[#This Row],[BT(SC)]]&lt;=StandardResults[[#This Row],[Bs]],"B","-"))),"")</f>
        <v/>
      </c>
      <c r="L303" t="str">
        <f>IF(ISBLANK(TimeVR[[#This Row],[Best Time(L)]]),"-",TimeVR[[#This Row],[Best Time(L)]])</f>
        <v>-</v>
      </c>
      <c r="M303" t="str">
        <f>IF(StandardResults[[#This Row],[BT(LC)]]&lt;&gt;"-",IF(StandardResults[[#This Row],[BT(LC)]]&lt;=StandardResults[[#This Row],[AA]],"AA",IF(StandardResults[[#This Row],[BT(LC)]]&lt;=StandardResults[[#This Row],[A]],"A",IF(StandardResults[[#This Row],[BT(LC)]]&lt;=StandardResults[[#This Row],[B]],"B","-"))),"")</f>
        <v/>
      </c>
      <c r="N303" s="14"/>
      <c r="O303" t="str">
        <f>IF(StandardResults[[#This Row],[BT(SC)]]&lt;&gt;"-",IF(StandardResults[[#This Row],[BT(SC)]]&lt;=StandardResults[[#This Row],[Ecs]],"EC","-"),"")</f>
        <v/>
      </c>
      <c r="Q303" t="str">
        <f>IF(StandardResults[[#This Row],[Ind/Rel]]="Ind",LEFT(StandardResults[[#This Row],[Gender]],1)&amp;MIN(MAX(StandardResults[[#This Row],[Age]],11),17)&amp;"-"&amp;StandardResults[[#This Row],[Event]],"")</f>
        <v>011-0</v>
      </c>
      <c r="R303" t="e">
        <f>IF(StandardResults[[#This Row],[Ind/Rel]]="Ind",_xlfn.XLOOKUP(StandardResults[[#This Row],[Code]],Std[Code],Std[AA]),"-")</f>
        <v>#N/A</v>
      </c>
      <c r="S303" t="e">
        <f>IF(StandardResults[[#This Row],[Ind/Rel]]="Ind",_xlfn.XLOOKUP(StandardResults[[#This Row],[Code]],Std[Code],Std[A]),"-")</f>
        <v>#N/A</v>
      </c>
      <c r="T303" t="e">
        <f>IF(StandardResults[[#This Row],[Ind/Rel]]="Ind",_xlfn.XLOOKUP(StandardResults[[#This Row],[Code]],Std[Code],Std[B]),"-")</f>
        <v>#N/A</v>
      </c>
      <c r="U303" t="e">
        <f>IF(StandardResults[[#This Row],[Ind/Rel]]="Ind",_xlfn.XLOOKUP(StandardResults[[#This Row],[Code]],Std[Code],Std[AAs]),"-")</f>
        <v>#N/A</v>
      </c>
      <c r="V303" t="e">
        <f>IF(StandardResults[[#This Row],[Ind/Rel]]="Ind",_xlfn.XLOOKUP(StandardResults[[#This Row],[Code]],Std[Code],Std[As]),"-")</f>
        <v>#N/A</v>
      </c>
      <c r="W303" t="e">
        <f>IF(StandardResults[[#This Row],[Ind/Rel]]="Ind",_xlfn.XLOOKUP(StandardResults[[#This Row],[Code]],Std[Code],Std[Bs]),"-")</f>
        <v>#N/A</v>
      </c>
      <c r="X303" t="e">
        <f>IF(StandardResults[[#This Row],[Ind/Rel]]="Ind",_xlfn.XLOOKUP(StandardResults[[#This Row],[Code]],Std[Code],Std[EC]),"-")</f>
        <v>#N/A</v>
      </c>
      <c r="Y303" t="e">
        <f>IF(StandardResults[[#This Row],[Ind/Rel]]="Ind",_xlfn.XLOOKUP(StandardResults[[#This Row],[Code]],Std[Code],Std[Ecs]),"-")</f>
        <v>#N/A</v>
      </c>
      <c r="Z303">
        <f>COUNTIFS(StandardResults[Name],StandardResults[[#This Row],[Name]],StandardResults[Entry
Std],"B")+COUNTIFS(StandardResults[Name],StandardResults[[#This Row],[Name]],StandardResults[Entry
Std],"A")+COUNTIFS(StandardResults[Name],StandardResults[[#This Row],[Name]],StandardResults[Entry
Std],"AA")</f>
        <v>0</v>
      </c>
      <c r="AA303">
        <f>COUNTIFS(StandardResults[Name],StandardResults[[#This Row],[Name]],StandardResults[Entry
Std],"AA")</f>
        <v>0</v>
      </c>
    </row>
    <row r="304" spans="1:27" x14ac:dyDescent="0.25">
      <c r="A304">
        <f>TimeVR[[#This Row],[Club]]</f>
        <v>0</v>
      </c>
      <c r="B304" t="str">
        <f>IF(OR(RIGHT(TimeVR[[#This Row],[Event]],3)="M.R", RIGHT(TimeVR[[#This Row],[Event]],3)="F.R"),"Relay","Ind")</f>
        <v>Ind</v>
      </c>
      <c r="C304">
        <f>TimeVR[[#This Row],[gender]]</f>
        <v>0</v>
      </c>
      <c r="D304">
        <f>TimeVR[[#This Row],[Age]]</f>
        <v>0</v>
      </c>
      <c r="E304">
        <f>TimeVR[[#This Row],[name]]</f>
        <v>0</v>
      </c>
      <c r="F304">
        <f>TimeVR[[#This Row],[Event]]</f>
        <v>0</v>
      </c>
      <c r="G304" t="str">
        <f>IF(OR(StandardResults[[#This Row],[Entry]]="-",TimeVR[[#This Row],[validation]]="Validated"),"Y","N")</f>
        <v>N</v>
      </c>
      <c r="H304">
        <f>IF(OR(LEFT(TimeVR[[#This Row],[Times]],8)="00:00.00", LEFT(TimeVR[[#This Row],[Times]],2)="NT"),"-",TimeVR[[#This Row],[Times]])</f>
        <v>0</v>
      </c>
      <c r="I3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4" t="str">
        <f>IF(ISBLANK(TimeVR[[#This Row],[Best Time(S)]]),"-",TimeVR[[#This Row],[Best Time(S)]])</f>
        <v>-</v>
      </c>
      <c r="K304" t="str">
        <f>IF(StandardResults[[#This Row],[BT(SC)]]&lt;&gt;"-",IF(StandardResults[[#This Row],[BT(SC)]]&lt;=StandardResults[[#This Row],[AAs]],"AA",IF(StandardResults[[#This Row],[BT(SC)]]&lt;=StandardResults[[#This Row],[As]],"A",IF(StandardResults[[#This Row],[BT(SC)]]&lt;=StandardResults[[#This Row],[Bs]],"B","-"))),"")</f>
        <v/>
      </c>
      <c r="L304" t="str">
        <f>IF(ISBLANK(TimeVR[[#This Row],[Best Time(L)]]),"-",TimeVR[[#This Row],[Best Time(L)]])</f>
        <v>-</v>
      </c>
      <c r="M304" t="str">
        <f>IF(StandardResults[[#This Row],[BT(LC)]]&lt;&gt;"-",IF(StandardResults[[#This Row],[BT(LC)]]&lt;=StandardResults[[#This Row],[AA]],"AA",IF(StandardResults[[#This Row],[BT(LC)]]&lt;=StandardResults[[#This Row],[A]],"A",IF(StandardResults[[#This Row],[BT(LC)]]&lt;=StandardResults[[#This Row],[B]],"B","-"))),"")</f>
        <v/>
      </c>
      <c r="N304" s="14"/>
      <c r="O304" t="str">
        <f>IF(StandardResults[[#This Row],[BT(SC)]]&lt;&gt;"-",IF(StandardResults[[#This Row],[BT(SC)]]&lt;=StandardResults[[#This Row],[Ecs]],"EC","-"),"")</f>
        <v/>
      </c>
      <c r="Q304" t="str">
        <f>IF(StandardResults[[#This Row],[Ind/Rel]]="Ind",LEFT(StandardResults[[#This Row],[Gender]],1)&amp;MIN(MAX(StandardResults[[#This Row],[Age]],11),17)&amp;"-"&amp;StandardResults[[#This Row],[Event]],"")</f>
        <v>011-0</v>
      </c>
      <c r="R304" t="e">
        <f>IF(StandardResults[[#This Row],[Ind/Rel]]="Ind",_xlfn.XLOOKUP(StandardResults[[#This Row],[Code]],Std[Code],Std[AA]),"-")</f>
        <v>#N/A</v>
      </c>
      <c r="S304" t="e">
        <f>IF(StandardResults[[#This Row],[Ind/Rel]]="Ind",_xlfn.XLOOKUP(StandardResults[[#This Row],[Code]],Std[Code],Std[A]),"-")</f>
        <v>#N/A</v>
      </c>
      <c r="T304" t="e">
        <f>IF(StandardResults[[#This Row],[Ind/Rel]]="Ind",_xlfn.XLOOKUP(StandardResults[[#This Row],[Code]],Std[Code],Std[B]),"-")</f>
        <v>#N/A</v>
      </c>
      <c r="U304" t="e">
        <f>IF(StandardResults[[#This Row],[Ind/Rel]]="Ind",_xlfn.XLOOKUP(StandardResults[[#This Row],[Code]],Std[Code],Std[AAs]),"-")</f>
        <v>#N/A</v>
      </c>
      <c r="V304" t="e">
        <f>IF(StandardResults[[#This Row],[Ind/Rel]]="Ind",_xlfn.XLOOKUP(StandardResults[[#This Row],[Code]],Std[Code],Std[As]),"-")</f>
        <v>#N/A</v>
      </c>
      <c r="W304" t="e">
        <f>IF(StandardResults[[#This Row],[Ind/Rel]]="Ind",_xlfn.XLOOKUP(StandardResults[[#This Row],[Code]],Std[Code],Std[Bs]),"-")</f>
        <v>#N/A</v>
      </c>
      <c r="X304" t="e">
        <f>IF(StandardResults[[#This Row],[Ind/Rel]]="Ind",_xlfn.XLOOKUP(StandardResults[[#This Row],[Code]],Std[Code],Std[EC]),"-")</f>
        <v>#N/A</v>
      </c>
      <c r="Y304" t="e">
        <f>IF(StandardResults[[#This Row],[Ind/Rel]]="Ind",_xlfn.XLOOKUP(StandardResults[[#This Row],[Code]],Std[Code],Std[Ecs]),"-")</f>
        <v>#N/A</v>
      </c>
      <c r="Z304">
        <f>COUNTIFS(StandardResults[Name],StandardResults[[#This Row],[Name]],StandardResults[Entry
Std],"B")+COUNTIFS(StandardResults[Name],StandardResults[[#This Row],[Name]],StandardResults[Entry
Std],"A")+COUNTIFS(StandardResults[Name],StandardResults[[#This Row],[Name]],StandardResults[Entry
Std],"AA")</f>
        <v>0</v>
      </c>
      <c r="AA304">
        <f>COUNTIFS(StandardResults[Name],StandardResults[[#This Row],[Name]],StandardResults[Entry
Std],"AA")</f>
        <v>0</v>
      </c>
    </row>
    <row r="305" spans="1:27" x14ac:dyDescent="0.25">
      <c r="A305">
        <f>TimeVR[[#This Row],[Club]]</f>
        <v>0</v>
      </c>
      <c r="B305" t="str">
        <f>IF(OR(RIGHT(TimeVR[[#This Row],[Event]],3)="M.R", RIGHT(TimeVR[[#This Row],[Event]],3)="F.R"),"Relay","Ind")</f>
        <v>Ind</v>
      </c>
      <c r="C305">
        <f>TimeVR[[#This Row],[gender]]</f>
        <v>0</v>
      </c>
      <c r="D305">
        <f>TimeVR[[#This Row],[Age]]</f>
        <v>0</v>
      </c>
      <c r="E305">
        <f>TimeVR[[#This Row],[name]]</f>
        <v>0</v>
      </c>
      <c r="F305">
        <f>TimeVR[[#This Row],[Event]]</f>
        <v>0</v>
      </c>
      <c r="G305" t="str">
        <f>IF(OR(StandardResults[[#This Row],[Entry]]="-",TimeVR[[#This Row],[validation]]="Validated"),"Y","N")</f>
        <v>N</v>
      </c>
      <c r="H305">
        <f>IF(OR(LEFT(TimeVR[[#This Row],[Times]],8)="00:00.00", LEFT(TimeVR[[#This Row],[Times]],2)="NT"),"-",TimeVR[[#This Row],[Times]])</f>
        <v>0</v>
      </c>
      <c r="I3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5" t="str">
        <f>IF(ISBLANK(TimeVR[[#This Row],[Best Time(S)]]),"-",TimeVR[[#This Row],[Best Time(S)]])</f>
        <v>-</v>
      </c>
      <c r="K305" t="str">
        <f>IF(StandardResults[[#This Row],[BT(SC)]]&lt;&gt;"-",IF(StandardResults[[#This Row],[BT(SC)]]&lt;=StandardResults[[#This Row],[AAs]],"AA",IF(StandardResults[[#This Row],[BT(SC)]]&lt;=StandardResults[[#This Row],[As]],"A",IF(StandardResults[[#This Row],[BT(SC)]]&lt;=StandardResults[[#This Row],[Bs]],"B","-"))),"")</f>
        <v/>
      </c>
      <c r="L305" t="str">
        <f>IF(ISBLANK(TimeVR[[#This Row],[Best Time(L)]]),"-",TimeVR[[#This Row],[Best Time(L)]])</f>
        <v>-</v>
      </c>
      <c r="M305" t="str">
        <f>IF(StandardResults[[#This Row],[BT(LC)]]&lt;&gt;"-",IF(StandardResults[[#This Row],[BT(LC)]]&lt;=StandardResults[[#This Row],[AA]],"AA",IF(StandardResults[[#This Row],[BT(LC)]]&lt;=StandardResults[[#This Row],[A]],"A",IF(StandardResults[[#This Row],[BT(LC)]]&lt;=StandardResults[[#This Row],[B]],"B","-"))),"")</f>
        <v/>
      </c>
      <c r="N305" s="14"/>
      <c r="O305" t="str">
        <f>IF(StandardResults[[#This Row],[BT(SC)]]&lt;&gt;"-",IF(StandardResults[[#This Row],[BT(SC)]]&lt;=StandardResults[[#This Row],[Ecs]],"EC","-"),"")</f>
        <v/>
      </c>
      <c r="Q305" t="str">
        <f>IF(StandardResults[[#This Row],[Ind/Rel]]="Ind",LEFT(StandardResults[[#This Row],[Gender]],1)&amp;MIN(MAX(StandardResults[[#This Row],[Age]],11),17)&amp;"-"&amp;StandardResults[[#This Row],[Event]],"")</f>
        <v>011-0</v>
      </c>
      <c r="R305" t="e">
        <f>IF(StandardResults[[#This Row],[Ind/Rel]]="Ind",_xlfn.XLOOKUP(StandardResults[[#This Row],[Code]],Std[Code],Std[AA]),"-")</f>
        <v>#N/A</v>
      </c>
      <c r="S305" t="e">
        <f>IF(StandardResults[[#This Row],[Ind/Rel]]="Ind",_xlfn.XLOOKUP(StandardResults[[#This Row],[Code]],Std[Code],Std[A]),"-")</f>
        <v>#N/A</v>
      </c>
      <c r="T305" t="e">
        <f>IF(StandardResults[[#This Row],[Ind/Rel]]="Ind",_xlfn.XLOOKUP(StandardResults[[#This Row],[Code]],Std[Code],Std[B]),"-")</f>
        <v>#N/A</v>
      </c>
      <c r="U305" t="e">
        <f>IF(StandardResults[[#This Row],[Ind/Rel]]="Ind",_xlfn.XLOOKUP(StandardResults[[#This Row],[Code]],Std[Code],Std[AAs]),"-")</f>
        <v>#N/A</v>
      </c>
      <c r="V305" t="e">
        <f>IF(StandardResults[[#This Row],[Ind/Rel]]="Ind",_xlfn.XLOOKUP(StandardResults[[#This Row],[Code]],Std[Code],Std[As]),"-")</f>
        <v>#N/A</v>
      </c>
      <c r="W305" t="e">
        <f>IF(StandardResults[[#This Row],[Ind/Rel]]="Ind",_xlfn.XLOOKUP(StandardResults[[#This Row],[Code]],Std[Code],Std[Bs]),"-")</f>
        <v>#N/A</v>
      </c>
      <c r="X305" t="e">
        <f>IF(StandardResults[[#This Row],[Ind/Rel]]="Ind",_xlfn.XLOOKUP(StandardResults[[#This Row],[Code]],Std[Code],Std[EC]),"-")</f>
        <v>#N/A</v>
      </c>
      <c r="Y305" t="e">
        <f>IF(StandardResults[[#This Row],[Ind/Rel]]="Ind",_xlfn.XLOOKUP(StandardResults[[#This Row],[Code]],Std[Code],Std[Ecs]),"-")</f>
        <v>#N/A</v>
      </c>
      <c r="Z305">
        <f>COUNTIFS(StandardResults[Name],StandardResults[[#This Row],[Name]],StandardResults[Entry
Std],"B")+COUNTIFS(StandardResults[Name],StandardResults[[#This Row],[Name]],StandardResults[Entry
Std],"A")+COUNTIFS(StandardResults[Name],StandardResults[[#This Row],[Name]],StandardResults[Entry
Std],"AA")</f>
        <v>0</v>
      </c>
      <c r="AA305">
        <f>COUNTIFS(StandardResults[Name],StandardResults[[#This Row],[Name]],StandardResults[Entry
Std],"AA")</f>
        <v>0</v>
      </c>
    </row>
    <row r="306" spans="1:27" x14ac:dyDescent="0.25">
      <c r="A306">
        <f>TimeVR[[#This Row],[Club]]</f>
        <v>0</v>
      </c>
      <c r="B306" t="str">
        <f>IF(OR(RIGHT(TimeVR[[#This Row],[Event]],3)="M.R", RIGHT(TimeVR[[#This Row],[Event]],3)="F.R"),"Relay","Ind")</f>
        <v>Ind</v>
      </c>
      <c r="C306">
        <f>TimeVR[[#This Row],[gender]]</f>
        <v>0</v>
      </c>
      <c r="D306">
        <f>TimeVR[[#This Row],[Age]]</f>
        <v>0</v>
      </c>
      <c r="E306">
        <f>TimeVR[[#This Row],[name]]</f>
        <v>0</v>
      </c>
      <c r="F306">
        <f>TimeVR[[#This Row],[Event]]</f>
        <v>0</v>
      </c>
      <c r="G306" t="str">
        <f>IF(OR(StandardResults[[#This Row],[Entry]]="-",TimeVR[[#This Row],[validation]]="Validated"),"Y","N")</f>
        <v>N</v>
      </c>
      <c r="H306">
        <f>IF(OR(LEFT(TimeVR[[#This Row],[Times]],8)="00:00.00", LEFT(TimeVR[[#This Row],[Times]],2)="NT"),"-",TimeVR[[#This Row],[Times]])</f>
        <v>0</v>
      </c>
      <c r="I3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6" t="str">
        <f>IF(ISBLANK(TimeVR[[#This Row],[Best Time(S)]]),"-",TimeVR[[#This Row],[Best Time(S)]])</f>
        <v>-</v>
      </c>
      <c r="K306" t="str">
        <f>IF(StandardResults[[#This Row],[BT(SC)]]&lt;&gt;"-",IF(StandardResults[[#This Row],[BT(SC)]]&lt;=StandardResults[[#This Row],[AAs]],"AA",IF(StandardResults[[#This Row],[BT(SC)]]&lt;=StandardResults[[#This Row],[As]],"A",IF(StandardResults[[#This Row],[BT(SC)]]&lt;=StandardResults[[#This Row],[Bs]],"B","-"))),"")</f>
        <v/>
      </c>
      <c r="L306" t="str">
        <f>IF(ISBLANK(TimeVR[[#This Row],[Best Time(L)]]),"-",TimeVR[[#This Row],[Best Time(L)]])</f>
        <v>-</v>
      </c>
      <c r="M306" t="str">
        <f>IF(StandardResults[[#This Row],[BT(LC)]]&lt;&gt;"-",IF(StandardResults[[#This Row],[BT(LC)]]&lt;=StandardResults[[#This Row],[AA]],"AA",IF(StandardResults[[#This Row],[BT(LC)]]&lt;=StandardResults[[#This Row],[A]],"A",IF(StandardResults[[#This Row],[BT(LC)]]&lt;=StandardResults[[#This Row],[B]],"B","-"))),"")</f>
        <v/>
      </c>
      <c r="N306" s="14"/>
      <c r="O306" t="str">
        <f>IF(StandardResults[[#This Row],[BT(SC)]]&lt;&gt;"-",IF(StandardResults[[#This Row],[BT(SC)]]&lt;=StandardResults[[#This Row],[Ecs]],"EC","-"),"")</f>
        <v/>
      </c>
      <c r="Q306" t="str">
        <f>IF(StandardResults[[#This Row],[Ind/Rel]]="Ind",LEFT(StandardResults[[#This Row],[Gender]],1)&amp;MIN(MAX(StandardResults[[#This Row],[Age]],11),17)&amp;"-"&amp;StandardResults[[#This Row],[Event]],"")</f>
        <v>011-0</v>
      </c>
      <c r="R306" t="e">
        <f>IF(StandardResults[[#This Row],[Ind/Rel]]="Ind",_xlfn.XLOOKUP(StandardResults[[#This Row],[Code]],Std[Code],Std[AA]),"-")</f>
        <v>#N/A</v>
      </c>
      <c r="S306" t="e">
        <f>IF(StandardResults[[#This Row],[Ind/Rel]]="Ind",_xlfn.XLOOKUP(StandardResults[[#This Row],[Code]],Std[Code],Std[A]),"-")</f>
        <v>#N/A</v>
      </c>
      <c r="T306" t="e">
        <f>IF(StandardResults[[#This Row],[Ind/Rel]]="Ind",_xlfn.XLOOKUP(StandardResults[[#This Row],[Code]],Std[Code],Std[B]),"-")</f>
        <v>#N/A</v>
      </c>
      <c r="U306" t="e">
        <f>IF(StandardResults[[#This Row],[Ind/Rel]]="Ind",_xlfn.XLOOKUP(StandardResults[[#This Row],[Code]],Std[Code],Std[AAs]),"-")</f>
        <v>#N/A</v>
      </c>
      <c r="V306" t="e">
        <f>IF(StandardResults[[#This Row],[Ind/Rel]]="Ind",_xlfn.XLOOKUP(StandardResults[[#This Row],[Code]],Std[Code],Std[As]),"-")</f>
        <v>#N/A</v>
      </c>
      <c r="W306" t="e">
        <f>IF(StandardResults[[#This Row],[Ind/Rel]]="Ind",_xlfn.XLOOKUP(StandardResults[[#This Row],[Code]],Std[Code],Std[Bs]),"-")</f>
        <v>#N/A</v>
      </c>
      <c r="X306" t="e">
        <f>IF(StandardResults[[#This Row],[Ind/Rel]]="Ind",_xlfn.XLOOKUP(StandardResults[[#This Row],[Code]],Std[Code],Std[EC]),"-")</f>
        <v>#N/A</v>
      </c>
      <c r="Y306" t="e">
        <f>IF(StandardResults[[#This Row],[Ind/Rel]]="Ind",_xlfn.XLOOKUP(StandardResults[[#This Row],[Code]],Std[Code],Std[Ecs]),"-")</f>
        <v>#N/A</v>
      </c>
      <c r="Z306">
        <f>COUNTIFS(StandardResults[Name],StandardResults[[#This Row],[Name]],StandardResults[Entry
Std],"B")+COUNTIFS(StandardResults[Name],StandardResults[[#This Row],[Name]],StandardResults[Entry
Std],"A")+COUNTIFS(StandardResults[Name],StandardResults[[#This Row],[Name]],StandardResults[Entry
Std],"AA")</f>
        <v>0</v>
      </c>
      <c r="AA306">
        <f>COUNTIFS(StandardResults[Name],StandardResults[[#This Row],[Name]],StandardResults[Entry
Std],"AA")</f>
        <v>0</v>
      </c>
    </row>
    <row r="307" spans="1:27" x14ac:dyDescent="0.25">
      <c r="A307">
        <f>TimeVR[[#This Row],[Club]]</f>
        <v>0</v>
      </c>
      <c r="B307" t="str">
        <f>IF(OR(RIGHT(TimeVR[[#This Row],[Event]],3)="M.R", RIGHT(TimeVR[[#This Row],[Event]],3)="F.R"),"Relay","Ind")</f>
        <v>Ind</v>
      </c>
      <c r="C307">
        <f>TimeVR[[#This Row],[gender]]</f>
        <v>0</v>
      </c>
      <c r="D307">
        <f>TimeVR[[#This Row],[Age]]</f>
        <v>0</v>
      </c>
      <c r="E307">
        <f>TimeVR[[#This Row],[name]]</f>
        <v>0</v>
      </c>
      <c r="F307">
        <f>TimeVR[[#This Row],[Event]]</f>
        <v>0</v>
      </c>
      <c r="G307" t="str">
        <f>IF(OR(StandardResults[[#This Row],[Entry]]="-",TimeVR[[#This Row],[validation]]="Validated"),"Y","N")</f>
        <v>N</v>
      </c>
      <c r="H307">
        <f>IF(OR(LEFT(TimeVR[[#This Row],[Times]],8)="00:00.00", LEFT(TimeVR[[#This Row],[Times]],2)="NT"),"-",TimeVR[[#This Row],[Times]])</f>
        <v>0</v>
      </c>
      <c r="I3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7" t="str">
        <f>IF(ISBLANK(TimeVR[[#This Row],[Best Time(S)]]),"-",TimeVR[[#This Row],[Best Time(S)]])</f>
        <v>-</v>
      </c>
      <c r="K307" t="str">
        <f>IF(StandardResults[[#This Row],[BT(SC)]]&lt;&gt;"-",IF(StandardResults[[#This Row],[BT(SC)]]&lt;=StandardResults[[#This Row],[AAs]],"AA",IF(StandardResults[[#This Row],[BT(SC)]]&lt;=StandardResults[[#This Row],[As]],"A",IF(StandardResults[[#This Row],[BT(SC)]]&lt;=StandardResults[[#This Row],[Bs]],"B","-"))),"")</f>
        <v/>
      </c>
      <c r="L307" t="str">
        <f>IF(ISBLANK(TimeVR[[#This Row],[Best Time(L)]]),"-",TimeVR[[#This Row],[Best Time(L)]])</f>
        <v>-</v>
      </c>
      <c r="M307" t="str">
        <f>IF(StandardResults[[#This Row],[BT(LC)]]&lt;&gt;"-",IF(StandardResults[[#This Row],[BT(LC)]]&lt;=StandardResults[[#This Row],[AA]],"AA",IF(StandardResults[[#This Row],[BT(LC)]]&lt;=StandardResults[[#This Row],[A]],"A",IF(StandardResults[[#This Row],[BT(LC)]]&lt;=StandardResults[[#This Row],[B]],"B","-"))),"")</f>
        <v/>
      </c>
      <c r="N307" s="14"/>
      <c r="O307" t="str">
        <f>IF(StandardResults[[#This Row],[BT(SC)]]&lt;&gt;"-",IF(StandardResults[[#This Row],[BT(SC)]]&lt;=StandardResults[[#This Row],[Ecs]],"EC","-"),"")</f>
        <v/>
      </c>
      <c r="Q307" t="str">
        <f>IF(StandardResults[[#This Row],[Ind/Rel]]="Ind",LEFT(StandardResults[[#This Row],[Gender]],1)&amp;MIN(MAX(StandardResults[[#This Row],[Age]],11),17)&amp;"-"&amp;StandardResults[[#This Row],[Event]],"")</f>
        <v>011-0</v>
      </c>
      <c r="R307" t="e">
        <f>IF(StandardResults[[#This Row],[Ind/Rel]]="Ind",_xlfn.XLOOKUP(StandardResults[[#This Row],[Code]],Std[Code],Std[AA]),"-")</f>
        <v>#N/A</v>
      </c>
      <c r="S307" t="e">
        <f>IF(StandardResults[[#This Row],[Ind/Rel]]="Ind",_xlfn.XLOOKUP(StandardResults[[#This Row],[Code]],Std[Code],Std[A]),"-")</f>
        <v>#N/A</v>
      </c>
      <c r="T307" t="e">
        <f>IF(StandardResults[[#This Row],[Ind/Rel]]="Ind",_xlfn.XLOOKUP(StandardResults[[#This Row],[Code]],Std[Code],Std[B]),"-")</f>
        <v>#N/A</v>
      </c>
      <c r="U307" t="e">
        <f>IF(StandardResults[[#This Row],[Ind/Rel]]="Ind",_xlfn.XLOOKUP(StandardResults[[#This Row],[Code]],Std[Code],Std[AAs]),"-")</f>
        <v>#N/A</v>
      </c>
      <c r="V307" t="e">
        <f>IF(StandardResults[[#This Row],[Ind/Rel]]="Ind",_xlfn.XLOOKUP(StandardResults[[#This Row],[Code]],Std[Code],Std[As]),"-")</f>
        <v>#N/A</v>
      </c>
      <c r="W307" t="e">
        <f>IF(StandardResults[[#This Row],[Ind/Rel]]="Ind",_xlfn.XLOOKUP(StandardResults[[#This Row],[Code]],Std[Code],Std[Bs]),"-")</f>
        <v>#N/A</v>
      </c>
      <c r="X307" t="e">
        <f>IF(StandardResults[[#This Row],[Ind/Rel]]="Ind",_xlfn.XLOOKUP(StandardResults[[#This Row],[Code]],Std[Code],Std[EC]),"-")</f>
        <v>#N/A</v>
      </c>
      <c r="Y307" t="e">
        <f>IF(StandardResults[[#This Row],[Ind/Rel]]="Ind",_xlfn.XLOOKUP(StandardResults[[#This Row],[Code]],Std[Code],Std[Ecs]),"-")</f>
        <v>#N/A</v>
      </c>
      <c r="Z307">
        <f>COUNTIFS(StandardResults[Name],StandardResults[[#This Row],[Name]],StandardResults[Entry
Std],"B")+COUNTIFS(StandardResults[Name],StandardResults[[#This Row],[Name]],StandardResults[Entry
Std],"A")+COUNTIFS(StandardResults[Name],StandardResults[[#This Row],[Name]],StandardResults[Entry
Std],"AA")</f>
        <v>0</v>
      </c>
      <c r="AA307">
        <f>COUNTIFS(StandardResults[Name],StandardResults[[#This Row],[Name]],StandardResults[Entry
Std],"AA")</f>
        <v>0</v>
      </c>
    </row>
    <row r="308" spans="1:27" x14ac:dyDescent="0.25">
      <c r="A308">
        <f>TimeVR[[#This Row],[Club]]</f>
        <v>0</v>
      </c>
      <c r="B308" t="str">
        <f>IF(OR(RIGHT(TimeVR[[#This Row],[Event]],3)="M.R", RIGHT(TimeVR[[#This Row],[Event]],3)="F.R"),"Relay","Ind")</f>
        <v>Ind</v>
      </c>
      <c r="C308">
        <f>TimeVR[[#This Row],[gender]]</f>
        <v>0</v>
      </c>
      <c r="D308">
        <f>TimeVR[[#This Row],[Age]]</f>
        <v>0</v>
      </c>
      <c r="E308">
        <f>TimeVR[[#This Row],[name]]</f>
        <v>0</v>
      </c>
      <c r="F308">
        <f>TimeVR[[#This Row],[Event]]</f>
        <v>0</v>
      </c>
      <c r="G308" t="str">
        <f>IF(OR(StandardResults[[#This Row],[Entry]]="-",TimeVR[[#This Row],[validation]]="Validated"),"Y","N")</f>
        <v>N</v>
      </c>
      <c r="H308">
        <f>IF(OR(LEFT(TimeVR[[#This Row],[Times]],8)="00:00.00", LEFT(TimeVR[[#This Row],[Times]],2)="NT"),"-",TimeVR[[#This Row],[Times]])</f>
        <v>0</v>
      </c>
      <c r="I3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8" t="str">
        <f>IF(ISBLANK(TimeVR[[#This Row],[Best Time(S)]]),"-",TimeVR[[#This Row],[Best Time(S)]])</f>
        <v>-</v>
      </c>
      <c r="K308" t="str">
        <f>IF(StandardResults[[#This Row],[BT(SC)]]&lt;&gt;"-",IF(StandardResults[[#This Row],[BT(SC)]]&lt;=StandardResults[[#This Row],[AAs]],"AA",IF(StandardResults[[#This Row],[BT(SC)]]&lt;=StandardResults[[#This Row],[As]],"A",IF(StandardResults[[#This Row],[BT(SC)]]&lt;=StandardResults[[#This Row],[Bs]],"B","-"))),"")</f>
        <v/>
      </c>
      <c r="L308" t="str">
        <f>IF(ISBLANK(TimeVR[[#This Row],[Best Time(L)]]),"-",TimeVR[[#This Row],[Best Time(L)]])</f>
        <v>-</v>
      </c>
      <c r="M308" t="str">
        <f>IF(StandardResults[[#This Row],[BT(LC)]]&lt;&gt;"-",IF(StandardResults[[#This Row],[BT(LC)]]&lt;=StandardResults[[#This Row],[AA]],"AA",IF(StandardResults[[#This Row],[BT(LC)]]&lt;=StandardResults[[#This Row],[A]],"A",IF(StandardResults[[#This Row],[BT(LC)]]&lt;=StandardResults[[#This Row],[B]],"B","-"))),"")</f>
        <v/>
      </c>
      <c r="N308" s="14"/>
      <c r="O308" t="str">
        <f>IF(StandardResults[[#This Row],[BT(SC)]]&lt;&gt;"-",IF(StandardResults[[#This Row],[BT(SC)]]&lt;=StandardResults[[#This Row],[Ecs]],"EC","-"),"")</f>
        <v/>
      </c>
      <c r="Q308" t="str">
        <f>IF(StandardResults[[#This Row],[Ind/Rel]]="Ind",LEFT(StandardResults[[#This Row],[Gender]],1)&amp;MIN(MAX(StandardResults[[#This Row],[Age]],11),17)&amp;"-"&amp;StandardResults[[#This Row],[Event]],"")</f>
        <v>011-0</v>
      </c>
      <c r="R308" t="e">
        <f>IF(StandardResults[[#This Row],[Ind/Rel]]="Ind",_xlfn.XLOOKUP(StandardResults[[#This Row],[Code]],Std[Code],Std[AA]),"-")</f>
        <v>#N/A</v>
      </c>
      <c r="S308" t="e">
        <f>IF(StandardResults[[#This Row],[Ind/Rel]]="Ind",_xlfn.XLOOKUP(StandardResults[[#This Row],[Code]],Std[Code],Std[A]),"-")</f>
        <v>#N/A</v>
      </c>
      <c r="T308" t="e">
        <f>IF(StandardResults[[#This Row],[Ind/Rel]]="Ind",_xlfn.XLOOKUP(StandardResults[[#This Row],[Code]],Std[Code],Std[B]),"-")</f>
        <v>#N/A</v>
      </c>
      <c r="U308" t="e">
        <f>IF(StandardResults[[#This Row],[Ind/Rel]]="Ind",_xlfn.XLOOKUP(StandardResults[[#This Row],[Code]],Std[Code],Std[AAs]),"-")</f>
        <v>#N/A</v>
      </c>
      <c r="V308" t="e">
        <f>IF(StandardResults[[#This Row],[Ind/Rel]]="Ind",_xlfn.XLOOKUP(StandardResults[[#This Row],[Code]],Std[Code],Std[As]),"-")</f>
        <v>#N/A</v>
      </c>
      <c r="W308" t="e">
        <f>IF(StandardResults[[#This Row],[Ind/Rel]]="Ind",_xlfn.XLOOKUP(StandardResults[[#This Row],[Code]],Std[Code],Std[Bs]),"-")</f>
        <v>#N/A</v>
      </c>
      <c r="X308" t="e">
        <f>IF(StandardResults[[#This Row],[Ind/Rel]]="Ind",_xlfn.XLOOKUP(StandardResults[[#This Row],[Code]],Std[Code],Std[EC]),"-")</f>
        <v>#N/A</v>
      </c>
      <c r="Y308" t="e">
        <f>IF(StandardResults[[#This Row],[Ind/Rel]]="Ind",_xlfn.XLOOKUP(StandardResults[[#This Row],[Code]],Std[Code],Std[Ecs]),"-")</f>
        <v>#N/A</v>
      </c>
      <c r="Z308">
        <f>COUNTIFS(StandardResults[Name],StandardResults[[#This Row],[Name]],StandardResults[Entry
Std],"B")+COUNTIFS(StandardResults[Name],StandardResults[[#This Row],[Name]],StandardResults[Entry
Std],"A")+COUNTIFS(StandardResults[Name],StandardResults[[#This Row],[Name]],StandardResults[Entry
Std],"AA")</f>
        <v>0</v>
      </c>
      <c r="AA308">
        <f>COUNTIFS(StandardResults[Name],StandardResults[[#This Row],[Name]],StandardResults[Entry
Std],"AA")</f>
        <v>0</v>
      </c>
    </row>
    <row r="309" spans="1:27" x14ac:dyDescent="0.25">
      <c r="A309">
        <f>TimeVR[[#This Row],[Club]]</f>
        <v>0</v>
      </c>
      <c r="B309" t="str">
        <f>IF(OR(RIGHT(TimeVR[[#This Row],[Event]],3)="M.R", RIGHT(TimeVR[[#This Row],[Event]],3)="F.R"),"Relay","Ind")</f>
        <v>Ind</v>
      </c>
      <c r="C309">
        <f>TimeVR[[#This Row],[gender]]</f>
        <v>0</v>
      </c>
      <c r="D309">
        <f>TimeVR[[#This Row],[Age]]</f>
        <v>0</v>
      </c>
      <c r="E309">
        <f>TimeVR[[#This Row],[name]]</f>
        <v>0</v>
      </c>
      <c r="F309">
        <f>TimeVR[[#This Row],[Event]]</f>
        <v>0</v>
      </c>
      <c r="G309" t="str">
        <f>IF(OR(StandardResults[[#This Row],[Entry]]="-",TimeVR[[#This Row],[validation]]="Validated"),"Y","N")</f>
        <v>N</v>
      </c>
      <c r="H309">
        <f>IF(OR(LEFT(TimeVR[[#This Row],[Times]],8)="00:00.00", LEFT(TimeVR[[#This Row],[Times]],2)="NT"),"-",TimeVR[[#This Row],[Times]])</f>
        <v>0</v>
      </c>
      <c r="I3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09" t="str">
        <f>IF(ISBLANK(TimeVR[[#This Row],[Best Time(S)]]),"-",TimeVR[[#This Row],[Best Time(S)]])</f>
        <v>-</v>
      </c>
      <c r="K309" t="str">
        <f>IF(StandardResults[[#This Row],[BT(SC)]]&lt;&gt;"-",IF(StandardResults[[#This Row],[BT(SC)]]&lt;=StandardResults[[#This Row],[AAs]],"AA",IF(StandardResults[[#This Row],[BT(SC)]]&lt;=StandardResults[[#This Row],[As]],"A",IF(StandardResults[[#This Row],[BT(SC)]]&lt;=StandardResults[[#This Row],[Bs]],"B","-"))),"")</f>
        <v/>
      </c>
      <c r="L309" t="str">
        <f>IF(ISBLANK(TimeVR[[#This Row],[Best Time(L)]]),"-",TimeVR[[#This Row],[Best Time(L)]])</f>
        <v>-</v>
      </c>
      <c r="M309" t="str">
        <f>IF(StandardResults[[#This Row],[BT(LC)]]&lt;&gt;"-",IF(StandardResults[[#This Row],[BT(LC)]]&lt;=StandardResults[[#This Row],[AA]],"AA",IF(StandardResults[[#This Row],[BT(LC)]]&lt;=StandardResults[[#This Row],[A]],"A",IF(StandardResults[[#This Row],[BT(LC)]]&lt;=StandardResults[[#This Row],[B]],"B","-"))),"")</f>
        <v/>
      </c>
      <c r="N309" s="14"/>
      <c r="O309" t="str">
        <f>IF(StandardResults[[#This Row],[BT(SC)]]&lt;&gt;"-",IF(StandardResults[[#This Row],[BT(SC)]]&lt;=StandardResults[[#This Row],[Ecs]],"EC","-"),"")</f>
        <v/>
      </c>
      <c r="Q309" t="str">
        <f>IF(StandardResults[[#This Row],[Ind/Rel]]="Ind",LEFT(StandardResults[[#This Row],[Gender]],1)&amp;MIN(MAX(StandardResults[[#This Row],[Age]],11),17)&amp;"-"&amp;StandardResults[[#This Row],[Event]],"")</f>
        <v>011-0</v>
      </c>
      <c r="R309" t="e">
        <f>IF(StandardResults[[#This Row],[Ind/Rel]]="Ind",_xlfn.XLOOKUP(StandardResults[[#This Row],[Code]],Std[Code],Std[AA]),"-")</f>
        <v>#N/A</v>
      </c>
      <c r="S309" t="e">
        <f>IF(StandardResults[[#This Row],[Ind/Rel]]="Ind",_xlfn.XLOOKUP(StandardResults[[#This Row],[Code]],Std[Code],Std[A]),"-")</f>
        <v>#N/A</v>
      </c>
      <c r="T309" t="e">
        <f>IF(StandardResults[[#This Row],[Ind/Rel]]="Ind",_xlfn.XLOOKUP(StandardResults[[#This Row],[Code]],Std[Code],Std[B]),"-")</f>
        <v>#N/A</v>
      </c>
      <c r="U309" t="e">
        <f>IF(StandardResults[[#This Row],[Ind/Rel]]="Ind",_xlfn.XLOOKUP(StandardResults[[#This Row],[Code]],Std[Code],Std[AAs]),"-")</f>
        <v>#N/A</v>
      </c>
      <c r="V309" t="e">
        <f>IF(StandardResults[[#This Row],[Ind/Rel]]="Ind",_xlfn.XLOOKUP(StandardResults[[#This Row],[Code]],Std[Code],Std[As]),"-")</f>
        <v>#N/A</v>
      </c>
      <c r="W309" t="e">
        <f>IF(StandardResults[[#This Row],[Ind/Rel]]="Ind",_xlfn.XLOOKUP(StandardResults[[#This Row],[Code]],Std[Code],Std[Bs]),"-")</f>
        <v>#N/A</v>
      </c>
      <c r="X309" t="e">
        <f>IF(StandardResults[[#This Row],[Ind/Rel]]="Ind",_xlfn.XLOOKUP(StandardResults[[#This Row],[Code]],Std[Code],Std[EC]),"-")</f>
        <v>#N/A</v>
      </c>
      <c r="Y309" t="e">
        <f>IF(StandardResults[[#This Row],[Ind/Rel]]="Ind",_xlfn.XLOOKUP(StandardResults[[#This Row],[Code]],Std[Code],Std[Ecs]),"-")</f>
        <v>#N/A</v>
      </c>
      <c r="Z309">
        <f>COUNTIFS(StandardResults[Name],StandardResults[[#This Row],[Name]],StandardResults[Entry
Std],"B")+COUNTIFS(StandardResults[Name],StandardResults[[#This Row],[Name]],StandardResults[Entry
Std],"A")+COUNTIFS(StandardResults[Name],StandardResults[[#This Row],[Name]],StandardResults[Entry
Std],"AA")</f>
        <v>0</v>
      </c>
      <c r="AA309">
        <f>COUNTIFS(StandardResults[Name],StandardResults[[#This Row],[Name]],StandardResults[Entry
Std],"AA")</f>
        <v>0</v>
      </c>
    </row>
    <row r="310" spans="1:27" x14ac:dyDescent="0.25">
      <c r="A310">
        <f>TimeVR[[#This Row],[Club]]</f>
        <v>0</v>
      </c>
      <c r="B310" t="str">
        <f>IF(OR(RIGHT(TimeVR[[#This Row],[Event]],3)="M.R", RIGHT(TimeVR[[#This Row],[Event]],3)="F.R"),"Relay","Ind")</f>
        <v>Ind</v>
      </c>
      <c r="C310">
        <f>TimeVR[[#This Row],[gender]]</f>
        <v>0</v>
      </c>
      <c r="D310">
        <f>TimeVR[[#This Row],[Age]]</f>
        <v>0</v>
      </c>
      <c r="E310">
        <f>TimeVR[[#This Row],[name]]</f>
        <v>0</v>
      </c>
      <c r="F310">
        <f>TimeVR[[#This Row],[Event]]</f>
        <v>0</v>
      </c>
      <c r="G310" t="str">
        <f>IF(OR(StandardResults[[#This Row],[Entry]]="-",TimeVR[[#This Row],[validation]]="Validated"),"Y","N")</f>
        <v>N</v>
      </c>
      <c r="H310">
        <f>IF(OR(LEFT(TimeVR[[#This Row],[Times]],8)="00:00.00", LEFT(TimeVR[[#This Row],[Times]],2)="NT"),"-",TimeVR[[#This Row],[Times]])</f>
        <v>0</v>
      </c>
      <c r="I3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0" t="str">
        <f>IF(ISBLANK(TimeVR[[#This Row],[Best Time(S)]]),"-",TimeVR[[#This Row],[Best Time(S)]])</f>
        <v>-</v>
      </c>
      <c r="K310" t="str">
        <f>IF(StandardResults[[#This Row],[BT(SC)]]&lt;&gt;"-",IF(StandardResults[[#This Row],[BT(SC)]]&lt;=StandardResults[[#This Row],[AAs]],"AA",IF(StandardResults[[#This Row],[BT(SC)]]&lt;=StandardResults[[#This Row],[As]],"A",IF(StandardResults[[#This Row],[BT(SC)]]&lt;=StandardResults[[#This Row],[Bs]],"B","-"))),"")</f>
        <v/>
      </c>
      <c r="L310" t="str">
        <f>IF(ISBLANK(TimeVR[[#This Row],[Best Time(L)]]),"-",TimeVR[[#This Row],[Best Time(L)]])</f>
        <v>-</v>
      </c>
      <c r="M310" t="str">
        <f>IF(StandardResults[[#This Row],[BT(LC)]]&lt;&gt;"-",IF(StandardResults[[#This Row],[BT(LC)]]&lt;=StandardResults[[#This Row],[AA]],"AA",IF(StandardResults[[#This Row],[BT(LC)]]&lt;=StandardResults[[#This Row],[A]],"A",IF(StandardResults[[#This Row],[BT(LC)]]&lt;=StandardResults[[#This Row],[B]],"B","-"))),"")</f>
        <v/>
      </c>
      <c r="N310" s="14"/>
      <c r="O310" t="str">
        <f>IF(StandardResults[[#This Row],[BT(SC)]]&lt;&gt;"-",IF(StandardResults[[#This Row],[BT(SC)]]&lt;=StandardResults[[#This Row],[Ecs]],"EC","-"),"")</f>
        <v/>
      </c>
      <c r="Q310" t="str">
        <f>IF(StandardResults[[#This Row],[Ind/Rel]]="Ind",LEFT(StandardResults[[#This Row],[Gender]],1)&amp;MIN(MAX(StandardResults[[#This Row],[Age]],11),17)&amp;"-"&amp;StandardResults[[#This Row],[Event]],"")</f>
        <v>011-0</v>
      </c>
      <c r="R310" t="e">
        <f>IF(StandardResults[[#This Row],[Ind/Rel]]="Ind",_xlfn.XLOOKUP(StandardResults[[#This Row],[Code]],Std[Code],Std[AA]),"-")</f>
        <v>#N/A</v>
      </c>
      <c r="S310" t="e">
        <f>IF(StandardResults[[#This Row],[Ind/Rel]]="Ind",_xlfn.XLOOKUP(StandardResults[[#This Row],[Code]],Std[Code],Std[A]),"-")</f>
        <v>#N/A</v>
      </c>
      <c r="T310" t="e">
        <f>IF(StandardResults[[#This Row],[Ind/Rel]]="Ind",_xlfn.XLOOKUP(StandardResults[[#This Row],[Code]],Std[Code],Std[B]),"-")</f>
        <v>#N/A</v>
      </c>
      <c r="U310" t="e">
        <f>IF(StandardResults[[#This Row],[Ind/Rel]]="Ind",_xlfn.XLOOKUP(StandardResults[[#This Row],[Code]],Std[Code],Std[AAs]),"-")</f>
        <v>#N/A</v>
      </c>
      <c r="V310" t="e">
        <f>IF(StandardResults[[#This Row],[Ind/Rel]]="Ind",_xlfn.XLOOKUP(StandardResults[[#This Row],[Code]],Std[Code],Std[As]),"-")</f>
        <v>#N/A</v>
      </c>
      <c r="W310" t="e">
        <f>IF(StandardResults[[#This Row],[Ind/Rel]]="Ind",_xlfn.XLOOKUP(StandardResults[[#This Row],[Code]],Std[Code],Std[Bs]),"-")</f>
        <v>#N/A</v>
      </c>
      <c r="X310" t="e">
        <f>IF(StandardResults[[#This Row],[Ind/Rel]]="Ind",_xlfn.XLOOKUP(StandardResults[[#This Row],[Code]],Std[Code],Std[EC]),"-")</f>
        <v>#N/A</v>
      </c>
      <c r="Y310" t="e">
        <f>IF(StandardResults[[#This Row],[Ind/Rel]]="Ind",_xlfn.XLOOKUP(StandardResults[[#This Row],[Code]],Std[Code],Std[Ecs]),"-")</f>
        <v>#N/A</v>
      </c>
      <c r="Z310">
        <f>COUNTIFS(StandardResults[Name],StandardResults[[#This Row],[Name]],StandardResults[Entry
Std],"B")+COUNTIFS(StandardResults[Name],StandardResults[[#This Row],[Name]],StandardResults[Entry
Std],"A")+COUNTIFS(StandardResults[Name],StandardResults[[#This Row],[Name]],StandardResults[Entry
Std],"AA")</f>
        <v>0</v>
      </c>
      <c r="AA310">
        <f>COUNTIFS(StandardResults[Name],StandardResults[[#This Row],[Name]],StandardResults[Entry
Std],"AA")</f>
        <v>0</v>
      </c>
    </row>
    <row r="311" spans="1:27" x14ac:dyDescent="0.25">
      <c r="A311">
        <f>TimeVR[[#This Row],[Club]]</f>
        <v>0</v>
      </c>
      <c r="B311" t="str">
        <f>IF(OR(RIGHT(TimeVR[[#This Row],[Event]],3)="M.R", RIGHT(TimeVR[[#This Row],[Event]],3)="F.R"),"Relay","Ind")</f>
        <v>Ind</v>
      </c>
      <c r="C311">
        <f>TimeVR[[#This Row],[gender]]</f>
        <v>0</v>
      </c>
      <c r="D311">
        <f>TimeVR[[#This Row],[Age]]</f>
        <v>0</v>
      </c>
      <c r="E311">
        <f>TimeVR[[#This Row],[name]]</f>
        <v>0</v>
      </c>
      <c r="F311">
        <f>TimeVR[[#This Row],[Event]]</f>
        <v>0</v>
      </c>
      <c r="G311" t="str">
        <f>IF(OR(StandardResults[[#This Row],[Entry]]="-",TimeVR[[#This Row],[validation]]="Validated"),"Y","N")</f>
        <v>N</v>
      </c>
      <c r="H311">
        <f>IF(OR(LEFT(TimeVR[[#This Row],[Times]],8)="00:00.00", LEFT(TimeVR[[#This Row],[Times]],2)="NT"),"-",TimeVR[[#This Row],[Times]])</f>
        <v>0</v>
      </c>
      <c r="I3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1" t="str">
        <f>IF(ISBLANK(TimeVR[[#This Row],[Best Time(S)]]),"-",TimeVR[[#This Row],[Best Time(S)]])</f>
        <v>-</v>
      </c>
      <c r="K311" t="str">
        <f>IF(StandardResults[[#This Row],[BT(SC)]]&lt;&gt;"-",IF(StandardResults[[#This Row],[BT(SC)]]&lt;=StandardResults[[#This Row],[AAs]],"AA",IF(StandardResults[[#This Row],[BT(SC)]]&lt;=StandardResults[[#This Row],[As]],"A",IF(StandardResults[[#This Row],[BT(SC)]]&lt;=StandardResults[[#This Row],[Bs]],"B","-"))),"")</f>
        <v/>
      </c>
      <c r="L311" t="str">
        <f>IF(ISBLANK(TimeVR[[#This Row],[Best Time(L)]]),"-",TimeVR[[#This Row],[Best Time(L)]])</f>
        <v>-</v>
      </c>
      <c r="M311" t="str">
        <f>IF(StandardResults[[#This Row],[BT(LC)]]&lt;&gt;"-",IF(StandardResults[[#This Row],[BT(LC)]]&lt;=StandardResults[[#This Row],[AA]],"AA",IF(StandardResults[[#This Row],[BT(LC)]]&lt;=StandardResults[[#This Row],[A]],"A",IF(StandardResults[[#This Row],[BT(LC)]]&lt;=StandardResults[[#This Row],[B]],"B","-"))),"")</f>
        <v/>
      </c>
      <c r="N311" s="14"/>
      <c r="O311" t="str">
        <f>IF(StandardResults[[#This Row],[BT(SC)]]&lt;&gt;"-",IF(StandardResults[[#This Row],[BT(SC)]]&lt;=StandardResults[[#This Row],[Ecs]],"EC","-"),"")</f>
        <v/>
      </c>
      <c r="Q311" t="str">
        <f>IF(StandardResults[[#This Row],[Ind/Rel]]="Ind",LEFT(StandardResults[[#This Row],[Gender]],1)&amp;MIN(MAX(StandardResults[[#This Row],[Age]],11),17)&amp;"-"&amp;StandardResults[[#This Row],[Event]],"")</f>
        <v>011-0</v>
      </c>
      <c r="R311" t="e">
        <f>IF(StandardResults[[#This Row],[Ind/Rel]]="Ind",_xlfn.XLOOKUP(StandardResults[[#This Row],[Code]],Std[Code],Std[AA]),"-")</f>
        <v>#N/A</v>
      </c>
      <c r="S311" t="e">
        <f>IF(StandardResults[[#This Row],[Ind/Rel]]="Ind",_xlfn.XLOOKUP(StandardResults[[#This Row],[Code]],Std[Code],Std[A]),"-")</f>
        <v>#N/A</v>
      </c>
      <c r="T311" t="e">
        <f>IF(StandardResults[[#This Row],[Ind/Rel]]="Ind",_xlfn.XLOOKUP(StandardResults[[#This Row],[Code]],Std[Code],Std[B]),"-")</f>
        <v>#N/A</v>
      </c>
      <c r="U311" t="e">
        <f>IF(StandardResults[[#This Row],[Ind/Rel]]="Ind",_xlfn.XLOOKUP(StandardResults[[#This Row],[Code]],Std[Code],Std[AAs]),"-")</f>
        <v>#N/A</v>
      </c>
      <c r="V311" t="e">
        <f>IF(StandardResults[[#This Row],[Ind/Rel]]="Ind",_xlfn.XLOOKUP(StandardResults[[#This Row],[Code]],Std[Code],Std[As]),"-")</f>
        <v>#N/A</v>
      </c>
      <c r="W311" t="e">
        <f>IF(StandardResults[[#This Row],[Ind/Rel]]="Ind",_xlfn.XLOOKUP(StandardResults[[#This Row],[Code]],Std[Code],Std[Bs]),"-")</f>
        <v>#N/A</v>
      </c>
      <c r="X311" t="e">
        <f>IF(StandardResults[[#This Row],[Ind/Rel]]="Ind",_xlfn.XLOOKUP(StandardResults[[#This Row],[Code]],Std[Code],Std[EC]),"-")</f>
        <v>#N/A</v>
      </c>
      <c r="Y311" t="e">
        <f>IF(StandardResults[[#This Row],[Ind/Rel]]="Ind",_xlfn.XLOOKUP(StandardResults[[#This Row],[Code]],Std[Code],Std[Ecs]),"-")</f>
        <v>#N/A</v>
      </c>
      <c r="Z311">
        <f>COUNTIFS(StandardResults[Name],StandardResults[[#This Row],[Name]],StandardResults[Entry
Std],"B")+COUNTIFS(StandardResults[Name],StandardResults[[#This Row],[Name]],StandardResults[Entry
Std],"A")+COUNTIFS(StandardResults[Name],StandardResults[[#This Row],[Name]],StandardResults[Entry
Std],"AA")</f>
        <v>0</v>
      </c>
      <c r="AA311">
        <f>COUNTIFS(StandardResults[Name],StandardResults[[#This Row],[Name]],StandardResults[Entry
Std],"AA")</f>
        <v>0</v>
      </c>
    </row>
    <row r="312" spans="1:27" x14ac:dyDescent="0.25">
      <c r="A312">
        <f>TimeVR[[#This Row],[Club]]</f>
        <v>0</v>
      </c>
      <c r="B312" t="str">
        <f>IF(OR(RIGHT(TimeVR[[#This Row],[Event]],3)="M.R", RIGHT(TimeVR[[#This Row],[Event]],3)="F.R"),"Relay","Ind")</f>
        <v>Ind</v>
      </c>
      <c r="C312">
        <f>TimeVR[[#This Row],[gender]]</f>
        <v>0</v>
      </c>
      <c r="D312">
        <f>TimeVR[[#This Row],[Age]]</f>
        <v>0</v>
      </c>
      <c r="E312">
        <f>TimeVR[[#This Row],[name]]</f>
        <v>0</v>
      </c>
      <c r="F312">
        <f>TimeVR[[#This Row],[Event]]</f>
        <v>0</v>
      </c>
      <c r="G312" t="str">
        <f>IF(OR(StandardResults[[#This Row],[Entry]]="-",TimeVR[[#This Row],[validation]]="Validated"),"Y","N")</f>
        <v>N</v>
      </c>
      <c r="H312">
        <f>IF(OR(LEFT(TimeVR[[#This Row],[Times]],8)="00:00.00", LEFT(TimeVR[[#This Row],[Times]],2)="NT"),"-",TimeVR[[#This Row],[Times]])</f>
        <v>0</v>
      </c>
      <c r="I3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2" t="str">
        <f>IF(ISBLANK(TimeVR[[#This Row],[Best Time(S)]]),"-",TimeVR[[#This Row],[Best Time(S)]])</f>
        <v>-</v>
      </c>
      <c r="K312" t="str">
        <f>IF(StandardResults[[#This Row],[BT(SC)]]&lt;&gt;"-",IF(StandardResults[[#This Row],[BT(SC)]]&lt;=StandardResults[[#This Row],[AAs]],"AA",IF(StandardResults[[#This Row],[BT(SC)]]&lt;=StandardResults[[#This Row],[As]],"A",IF(StandardResults[[#This Row],[BT(SC)]]&lt;=StandardResults[[#This Row],[Bs]],"B","-"))),"")</f>
        <v/>
      </c>
      <c r="L312" t="str">
        <f>IF(ISBLANK(TimeVR[[#This Row],[Best Time(L)]]),"-",TimeVR[[#This Row],[Best Time(L)]])</f>
        <v>-</v>
      </c>
      <c r="M312" t="str">
        <f>IF(StandardResults[[#This Row],[BT(LC)]]&lt;&gt;"-",IF(StandardResults[[#This Row],[BT(LC)]]&lt;=StandardResults[[#This Row],[AA]],"AA",IF(StandardResults[[#This Row],[BT(LC)]]&lt;=StandardResults[[#This Row],[A]],"A",IF(StandardResults[[#This Row],[BT(LC)]]&lt;=StandardResults[[#This Row],[B]],"B","-"))),"")</f>
        <v/>
      </c>
      <c r="N312" s="14"/>
      <c r="O312" t="str">
        <f>IF(StandardResults[[#This Row],[BT(SC)]]&lt;&gt;"-",IF(StandardResults[[#This Row],[BT(SC)]]&lt;=StandardResults[[#This Row],[Ecs]],"EC","-"),"")</f>
        <v/>
      </c>
      <c r="Q312" t="str">
        <f>IF(StandardResults[[#This Row],[Ind/Rel]]="Ind",LEFT(StandardResults[[#This Row],[Gender]],1)&amp;MIN(MAX(StandardResults[[#This Row],[Age]],11),17)&amp;"-"&amp;StandardResults[[#This Row],[Event]],"")</f>
        <v>011-0</v>
      </c>
      <c r="R312" t="e">
        <f>IF(StandardResults[[#This Row],[Ind/Rel]]="Ind",_xlfn.XLOOKUP(StandardResults[[#This Row],[Code]],Std[Code],Std[AA]),"-")</f>
        <v>#N/A</v>
      </c>
      <c r="S312" t="e">
        <f>IF(StandardResults[[#This Row],[Ind/Rel]]="Ind",_xlfn.XLOOKUP(StandardResults[[#This Row],[Code]],Std[Code],Std[A]),"-")</f>
        <v>#N/A</v>
      </c>
      <c r="T312" t="e">
        <f>IF(StandardResults[[#This Row],[Ind/Rel]]="Ind",_xlfn.XLOOKUP(StandardResults[[#This Row],[Code]],Std[Code],Std[B]),"-")</f>
        <v>#N/A</v>
      </c>
      <c r="U312" t="e">
        <f>IF(StandardResults[[#This Row],[Ind/Rel]]="Ind",_xlfn.XLOOKUP(StandardResults[[#This Row],[Code]],Std[Code],Std[AAs]),"-")</f>
        <v>#N/A</v>
      </c>
      <c r="V312" t="e">
        <f>IF(StandardResults[[#This Row],[Ind/Rel]]="Ind",_xlfn.XLOOKUP(StandardResults[[#This Row],[Code]],Std[Code],Std[As]),"-")</f>
        <v>#N/A</v>
      </c>
      <c r="W312" t="e">
        <f>IF(StandardResults[[#This Row],[Ind/Rel]]="Ind",_xlfn.XLOOKUP(StandardResults[[#This Row],[Code]],Std[Code],Std[Bs]),"-")</f>
        <v>#N/A</v>
      </c>
      <c r="X312" t="e">
        <f>IF(StandardResults[[#This Row],[Ind/Rel]]="Ind",_xlfn.XLOOKUP(StandardResults[[#This Row],[Code]],Std[Code],Std[EC]),"-")</f>
        <v>#N/A</v>
      </c>
      <c r="Y312" t="e">
        <f>IF(StandardResults[[#This Row],[Ind/Rel]]="Ind",_xlfn.XLOOKUP(StandardResults[[#This Row],[Code]],Std[Code],Std[Ecs]),"-")</f>
        <v>#N/A</v>
      </c>
      <c r="Z312">
        <f>COUNTIFS(StandardResults[Name],StandardResults[[#This Row],[Name]],StandardResults[Entry
Std],"B")+COUNTIFS(StandardResults[Name],StandardResults[[#This Row],[Name]],StandardResults[Entry
Std],"A")+COUNTIFS(StandardResults[Name],StandardResults[[#This Row],[Name]],StandardResults[Entry
Std],"AA")</f>
        <v>0</v>
      </c>
      <c r="AA312">
        <f>COUNTIFS(StandardResults[Name],StandardResults[[#This Row],[Name]],StandardResults[Entry
Std],"AA")</f>
        <v>0</v>
      </c>
    </row>
    <row r="313" spans="1:27" x14ac:dyDescent="0.25">
      <c r="A313">
        <f>TimeVR[[#This Row],[Club]]</f>
        <v>0</v>
      </c>
      <c r="B313" t="str">
        <f>IF(OR(RIGHT(TimeVR[[#This Row],[Event]],3)="M.R", RIGHT(TimeVR[[#This Row],[Event]],3)="F.R"),"Relay","Ind")</f>
        <v>Ind</v>
      </c>
      <c r="C313">
        <f>TimeVR[[#This Row],[gender]]</f>
        <v>0</v>
      </c>
      <c r="D313">
        <f>TimeVR[[#This Row],[Age]]</f>
        <v>0</v>
      </c>
      <c r="E313">
        <f>TimeVR[[#This Row],[name]]</f>
        <v>0</v>
      </c>
      <c r="F313">
        <f>TimeVR[[#This Row],[Event]]</f>
        <v>0</v>
      </c>
      <c r="G313" t="str">
        <f>IF(OR(StandardResults[[#This Row],[Entry]]="-",TimeVR[[#This Row],[validation]]="Validated"),"Y","N")</f>
        <v>N</v>
      </c>
      <c r="H313">
        <f>IF(OR(LEFT(TimeVR[[#This Row],[Times]],8)="00:00.00", LEFT(TimeVR[[#This Row],[Times]],2)="NT"),"-",TimeVR[[#This Row],[Times]])</f>
        <v>0</v>
      </c>
      <c r="I3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3" t="str">
        <f>IF(ISBLANK(TimeVR[[#This Row],[Best Time(S)]]),"-",TimeVR[[#This Row],[Best Time(S)]])</f>
        <v>-</v>
      </c>
      <c r="K313" t="str">
        <f>IF(StandardResults[[#This Row],[BT(SC)]]&lt;&gt;"-",IF(StandardResults[[#This Row],[BT(SC)]]&lt;=StandardResults[[#This Row],[AAs]],"AA",IF(StandardResults[[#This Row],[BT(SC)]]&lt;=StandardResults[[#This Row],[As]],"A",IF(StandardResults[[#This Row],[BT(SC)]]&lt;=StandardResults[[#This Row],[Bs]],"B","-"))),"")</f>
        <v/>
      </c>
      <c r="L313" t="str">
        <f>IF(ISBLANK(TimeVR[[#This Row],[Best Time(L)]]),"-",TimeVR[[#This Row],[Best Time(L)]])</f>
        <v>-</v>
      </c>
      <c r="M313" t="str">
        <f>IF(StandardResults[[#This Row],[BT(LC)]]&lt;&gt;"-",IF(StandardResults[[#This Row],[BT(LC)]]&lt;=StandardResults[[#This Row],[AA]],"AA",IF(StandardResults[[#This Row],[BT(LC)]]&lt;=StandardResults[[#This Row],[A]],"A",IF(StandardResults[[#This Row],[BT(LC)]]&lt;=StandardResults[[#This Row],[B]],"B","-"))),"")</f>
        <v/>
      </c>
      <c r="N313" s="14"/>
      <c r="O313" t="str">
        <f>IF(StandardResults[[#This Row],[BT(SC)]]&lt;&gt;"-",IF(StandardResults[[#This Row],[BT(SC)]]&lt;=StandardResults[[#This Row],[Ecs]],"EC","-"),"")</f>
        <v/>
      </c>
      <c r="Q313" t="str">
        <f>IF(StandardResults[[#This Row],[Ind/Rel]]="Ind",LEFT(StandardResults[[#This Row],[Gender]],1)&amp;MIN(MAX(StandardResults[[#This Row],[Age]],11),17)&amp;"-"&amp;StandardResults[[#This Row],[Event]],"")</f>
        <v>011-0</v>
      </c>
      <c r="R313" t="e">
        <f>IF(StandardResults[[#This Row],[Ind/Rel]]="Ind",_xlfn.XLOOKUP(StandardResults[[#This Row],[Code]],Std[Code],Std[AA]),"-")</f>
        <v>#N/A</v>
      </c>
      <c r="S313" t="e">
        <f>IF(StandardResults[[#This Row],[Ind/Rel]]="Ind",_xlfn.XLOOKUP(StandardResults[[#This Row],[Code]],Std[Code],Std[A]),"-")</f>
        <v>#N/A</v>
      </c>
      <c r="T313" t="e">
        <f>IF(StandardResults[[#This Row],[Ind/Rel]]="Ind",_xlfn.XLOOKUP(StandardResults[[#This Row],[Code]],Std[Code],Std[B]),"-")</f>
        <v>#N/A</v>
      </c>
      <c r="U313" t="e">
        <f>IF(StandardResults[[#This Row],[Ind/Rel]]="Ind",_xlfn.XLOOKUP(StandardResults[[#This Row],[Code]],Std[Code],Std[AAs]),"-")</f>
        <v>#N/A</v>
      </c>
      <c r="V313" t="e">
        <f>IF(StandardResults[[#This Row],[Ind/Rel]]="Ind",_xlfn.XLOOKUP(StandardResults[[#This Row],[Code]],Std[Code],Std[As]),"-")</f>
        <v>#N/A</v>
      </c>
      <c r="W313" t="e">
        <f>IF(StandardResults[[#This Row],[Ind/Rel]]="Ind",_xlfn.XLOOKUP(StandardResults[[#This Row],[Code]],Std[Code],Std[Bs]),"-")</f>
        <v>#N/A</v>
      </c>
      <c r="X313" t="e">
        <f>IF(StandardResults[[#This Row],[Ind/Rel]]="Ind",_xlfn.XLOOKUP(StandardResults[[#This Row],[Code]],Std[Code],Std[EC]),"-")</f>
        <v>#N/A</v>
      </c>
      <c r="Y313" t="e">
        <f>IF(StandardResults[[#This Row],[Ind/Rel]]="Ind",_xlfn.XLOOKUP(StandardResults[[#This Row],[Code]],Std[Code],Std[Ecs]),"-")</f>
        <v>#N/A</v>
      </c>
      <c r="Z313">
        <f>COUNTIFS(StandardResults[Name],StandardResults[[#This Row],[Name]],StandardResults[Entry
Std],"B")+COUNTIFS(StandardResults[Name],StandardResults[[#This Row],[Name]],StandardResults[Entry
Std],"A")+COUNTIFS(StandardResults[Name],StandardResults[[#This Row],[Name]],StandardResults[Entry
Std],"AA")</f>
        <v>0</v>
      </c>
      <c r="AA313">
        <f>COUNTIFS(StandardResults[Name],StandardResults[[#This Row],[Name]],StandardResults[Entry
Std],"AA")</f>
        <v>0</v>
      </c>
    </row>
    <row r="314" spans="1:27" x14ac:dyDescent="0.25">
      <c r="A314">
        <f>TimeVR[[#This Row],[Club]]</f>
        <v>0</v>
      </c>
      <c r="B314" t="str">
        <f>IF(OR(RIGHT(TimeVR[[#This Row],[Event]],3)="M.R", RIGHT(TimeVR[[#This Row],[Event]],3)="F.R"),"Relay","Ind")</f>
        <v>Ind</v>
      </c>
      <c r="C314">
        <f>TimeVR[[#This Row],[gender]]</f>
        <v>0</v>
      </c>
      <c r="D314">
        <f>TimeVR[[#This Row],[Age]]</f>
        <v>0</v>
      </c>
      <c r="E314">
        <f>TimeVR[[#This Row],[name]]</f>
        <v>0</v>
      </c>
      <c r="F314">
        <f>TimeVR[[#This Row],[Event]]</f>
        <v>0</v>
      </c>
      <c r="G314" t="str">
        <f>IF(OR(StandardResults[[#This Row],[Entry]]="-",TimeVR[[#This Row],[validation]]="Validated"),"Y","N")</f>
        <v>N</v>
      </c>
      <c r="H314">
        <f>IF(OR(LEFT(TimeVR[[#This Row],[Times]],8)="00:00.00", LEFT(TimeVR[[#This Row],[Times]],2)="NT"),"-",TimeVR[[#This Row],[Times]])</f>
        <v>0</v>
      </c>
      <c r="I3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4" t="str">
        <f>IF(ISBLANK(TimeVR[[#This Row],[Best Time(S)]]),"-",TimeVR[[#This Row],[Best Time(S)]])</f>
        <v>-</v>
      </c>
      <c r="K314" t="str">
        <f>IF(StandardResults[[#This Row],[BT(SC)]]&lt;&gt;"-",IF(StandardResults[[#This Row],[BT(SC)]]&lt;=StandardResults[[#This Row],[AAs]],"AA",IF(StandardResults[[#This Row],[BT(SC)]]&lt;=StandardResults[[#This Row],[As]],"A",IF(StandardResults[[#This Row],[BT(SC)]]&lt;=StandardResults[[#This Row],[Bs]],"B","-"))),"")</f>
        <v/>
      </c>
      <c r="L314" t="str">
        <f>IF(ISBLANK(TimeVR[[#This Row],[Best Time(L)]]),"-",TimeVR[[#This Row],[Best Time(L)]])</f>
        <v>-</v>
      </c>
      <c r="M314" t="str">
        <f>IF(StandardResults[[#This Row],[BT(LC)]]&lt;&gt;"-",IF(StandardResults[[#This Row],[BT(LC)]]&lt;=StandardResults[[#This Row],[AA]],"AA",IF(StandardResults[[#This Row],[BT(LC)]]&lt;=StandardResults[[#This Row],[A]],"A",IF(StandardResults[[#This Row],[BT(LC)]]&lt;=StandardResults[[#This Row],[B]],"B","-"))),"")</f>
        <v/>
      </c>
      <c r="N314" s="14"/>
      <c r="O314" t="str">
        <f>IF(StandardResults[[#This Row],[BT(SC)]]&lt;&gt;"-",IF(StandardResults[[#This Row],[BT(SC)]]&lt;=StandardResults[[#This Row],[Ecs]],"EC","-"),"")</f>
        <v/>
      </c>
      <c r="Q314" t="str">
        <f>IF(StandardResults[[#This Row],[Ind/Rel]]="Ind",LEFT(StandardResults[[#This Row],[Gender]],1)&amp;MIN(MAX(StandardResults[[#This Row],[Age]],11),17)&amp;"-"&amp;StandardResults[[#This Row],[Event]],"")</f>
        <v>011-0</v>
      </c>
      <c r="R314" t="e">
        <f>IF(StandardResults[[#This Row],[Ind/Rel]]="Ind",_xlfn.XLOOKUP(StandardResults[[#This Row],[Code]],Std[Code],Std[AA]),"-")</f>
        <v>#N/A</v>
      </c>
      <c r="S314" t="e">
        <f>IF(StandardResults[[#This Row],[Ind/Rel]]="Ind",_xlfn.XLOOKUP(StandardResults[[#This Row],[Code]],Std[Code],Std[A]),"-")</f>
        <v>#N/A</v>
      </c>
      <c r="T314" t="e">
        <f>IF(StandardResults[[#This Row],[Ind/Rel]]="Ind",_xlfn.XLOOKUP(StandardResults[[#This Row],[Code]],Std[Code],Std[B]),"-")</f>
        <v>#N/A</v>
      </c>
      <c r="U314" t="e">
        <f>IF(StandardResults[[#This Row],[Ind/Rel]]="Ind",_xlfn.XLOOKUP(StandardResults[[#This Row],[Code]],Std[Code],Std[AAs]),"-")</f>
        <v>#N/A</v>
      </c>
      <c r="V314" t="e">
        <f>IF(StandardResults[[#This Row],[Ind/Rel]]="Ind",_xlfn.XLOOKUP(StandardResults[[#This Row],[Code]],Std[Code],Std[As]),"-")</f>
        <v>#N/A</v>
      </c>
      <c r="W314" t="e">
        <f>IF(StandardResults[[#This Row],[Ind/Rel]]="Ind",_xlfn.XLOOKUP(StandardResults[[#This Row],[Code]],Std[Code],Std[Bs]),"-")</f>
        <v>#N/A</v>
      </c>
      <c r="X314" t="e">
        <f>IF(StandardResults[[#This Row],[Ind/Rel]]="Ind",_xlfn.XLOOKUP(StandardResults[[#This Row],[Code]],Std[Code],Std[EC]),"-")</f>
        <v>#N/A</v>
      </c>
      <c r="Y314" t="e">
        <f>IF(StandardResults[[#This Row],[Ind/Rel]]="Ind",_xlfn.XLOOKUP(StandardResults[[#This Row],[Code]],Std[Code],Std[Ecs]),"-")</f>
        <v>#N/A</v>
      </c>
      <c r="Z314">
        <f>COUNTIFS(StandardResults[Name],StandardResults[[#This Row],[Name]],StandardResults[Entry
Std],"B")+COUNTIFS(StandardResults[Name],StandardResults[[#This Row],[Name]],StandardResults[Entry
Std],"A")+COUNTIFS(StandardResults[Name],StandardResults[[#This Row],[Name]],StandardResults[Entry
Std],"AA")</f>
        <v>0</v>
      </c>
      <c r="AA314">
        <f>COUNTIFS(StandardResults[Name],StandardResults[[#This Row],[Name]],StandardResults[Entry
Std],"AA")</f>
        <v>0</v>
      </c>
    </row>
    <row r="315" spans="1:27" x14ac:dyDescent="0.25">
      <c r="A315">
        <f>TimeVR[[#This Row],[Club]]</f>
        <v>0</v>
      </c>
      <c r="B315" t="str">
        <f>IF(OR(RIGHT(TimeVR[[#This Row],[Event]],3)="M.R", RIGHT(TimeVR[[#This Row],[Event]],3)="F.R"),"Relay","Ind")</f>
        <v>Ind</v>
      </c>
      <c r="C315">
        <f>TimeVR[[#This Row],[gender]]</f>
        <v>0</v>
      </c>
      <c r="D315">
        <f>TimeVR[[#This Row],[Age]]</f>
        <v>0</v>
      </c>
      <c r="E315">
        <f>TimeVR[[#This Row],[name]]</f>
        <v>0</v>
      </c>
      <c r="F315">
        <f>TimeVR[[#This Row],[Event]]</f>
        <v>0</v>
      </c>
      <c r="G315" t="str">
        <f>IF(OR(StandardResults[[#This Row],[Entry]]="-",TimeVR[[#This Row],[validation]]="Validated"),"Y","N")</f>
        <v>N</v>
      </c>
      <c r="H315">
        <f>IF(OR(LEFT(TimeVR[[#This Row],[Times]],8)="00:00.00", LEFT(TimeVR[[#This Row],[Times]],2)="NT"),"-",TimeVR[[#This Row],[Times]])</f>
        <v>0</v>
      </c>
      <c r="I3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5" t="str">
        <f>IF(ISBLANK(TimeVR[[#This Row],[Best Time(S)]]),"-",TimeVR[[#This Row],[Best Time(S)]])</f>
        <v>-</v>
      </c>
      <c r="K315" t="str">
        <f>IF(StandardResults[[#This Row],[BT(SC)]]&lt;&gt;"-",IF(StandardResults[[#This Row],[BT(SC)]]&lt;=StandardResults[[#This Row],[AAs]],"AA",IF(StandardResults[[#This Row],[BT(SC)]]&lt;=StandardResults[[#This Row],[As]],"A",IF(StandardResults[[#This Row],[BT(SC)]]&lt;=StandardResults[[#This Row],[Bs]],"B","-"))),"")</f>
        <v/>
      </c>
      <c r="L315" t="str">
        <f>IF(ISBLANK(TimeVR[[#This Row],[Best Time(L)]]),"-",TimeVR[[#This Row],[Best Time(L)]])</f>
        <v>-</v>
      </c>
      <c r="M315" t="str">
        <f>IF(StandardResults[[#This Row],[BT(LC)]]&lt;&gt;"-",IF(StandardResults[[#This Row],[BT(LC)]]&lt;=StandardResults[[#This Row],[AA]],"AA",IF(StandardResults[[#This Row],[BT(LC)]]&lt;=StandardResults[[#This Row],[A]],"A",IF(StandardResults[[#This Row],[BT(LC)]]&lt;=StandardResults[[#This Row],[B]],"B","-"))),"")</f>
        <v/>
      </c>
      <c r="N315" s="14"/>
      <c r="O315" t="str">
        <f>IF(StandardResults[[#This Row],[BT(SC)]]&lt;&gt;"-",IF(StandardResults[[#This Row],[BT(SC)]]&lt;=StandardResults[[#This Row],[Ecs]],"EC","-"),"")</f>
        <v/>
      </c>
      <c r="Q315" t="str">
        <f>IF(StandardResults[[#This Row],[Ind/Rel]]="Ind",LEFT(StandardResults[[#This Row],[Gender]],1)&amp;MIN(MAX(StandardResults[[#This Row],[Age]],11),17)&amp;"-"&amp;StandardResults[[#This Row],[Event]],"")</f>
        <v>011-0</v>
      </c>
      <c r="R315" t="e">
        <f>IF(StandardResults[[#This Row],[Ind/Rel]]="Ind",_xlfn.XLOOKUP(StandardResults[[#This Row],[Code]],Std[Code],Std[AA]),"-")</f>
        <v>#N/A</v>
      </c>
      <c r="S315" t="e">
        <f>IF(StandardResults[[#This Row],[Ind/Rel]]="Ind",_xlfn.XLOOKUP(StandardResults[[#This Row],[Code]],Std[Code],Std[A]),"-")</f>
        <v>#N/A</v>
      </c>
      <c r="T315" t="e">
        <f>IF(StandardResults[[#This Row],[Ind/Rel]]="Ind",_xlfn.XLOOKUP(StandardResults[[#This Row],[Code]],Std[Code],Std[B]),"-")</f>
        <v>#N/A</v>
      </c>
      <c r="U315" t="e">
        <f>IF(StandardResults[[#This Row],[Ind/Rel]]="Ind",_xlfn.XLOOKUP(StandardResults[[#This Row],[Code]],Std[Code],Std[AAs]),"-")</f>
        <v>#N/A</v>
      </c>
      <c r="V315" t="e">
        <f>IF(StandardResults[[#This Row],[Ind/Rel]]="Ind",_xlfn.XLOOKUP(StandardResults[[#This Row],[Code]],Std[Code],Std[As]),"-")</f>
        <v>#N/A</v>
      </c>
      <c r="W315" t="e">
        <f>IF(StandardResults[[#This Row],[Ind/Rel]]="Ind",_xlfn.XLOOKUP(StandardResults[[#This Row],[Code]],Std[Code],Std[Bs]),"-")</f>
        <v>#N/A</v>
      </c>
      <c r="X315" t="e">
        <f>IF(StandardResults[[#This Row],[Ind/Rel]]="Ind",_xlfn.XLOOKUP(StandardResults[[#This Row],[Code]],Std[Code],Std[EC]),"-")</f>
        <v>#N/A</v>
      </c>
      <c r="Y315" t="e">
        <f>IF(StandardResults[[#This Row],[Ind/Rel]]="Ind",_xlfn.XLOOKUP(StandardResults[[#This Row],[Code]],Std[Code],Std[Ecs]),"-")</f>
        <v>#N/A</v>
      </c>
      <c r="Z315">
        <f>COUNTIFS(StandardResults[Name],StandardResults[[#This Row],[Name]],StandardResults[Entry
Std],"B")+COUNTIFS(StandardResults[Name],StandardResults[[#This Row],[Name]],StandardResults[Entry
Std],"A")+COUNTIFS(StandardResults[Name],StandardResults[[#This Row],[Name]],StandardResults[Entry
Std],"AA")</f>
        <v>0</v>
      </c>
      <c r="AA315">
        <f>COUNTIFS(StandardResults[Name],StandardResults[[#This Row],[Name]],StandardResults[Entry
Std],"AA")</f>
        <v>0</v>
      </c>
    </row>
    <row r="316" spans="1:27" x14ac:dyDescent="0.25">
      <c r="A316">
        <f>TimeVR[[#This Row],[Club]]</f>
        <v>0</v>
      </c>
      <c r="B316" t="str">
        <f>IF(OR(RIGHT(TimeVR[[#This Row],[Event]],3)="M.R", RIGHT(TimeVR[[#This Row],[Event]],3)="F.R"),"Relay","Ind")</f>
        <v>Ind</v>
      </c>
      <c r="C316">
        <f>TimeVR[[#This Row],[gender]]</f>
        <v>0</v>
      </c>
      <c r="D316">
        <f>TimeVR[[#This Row],[Age]]</f>
        <v>0</v>
      </c>
      <c r="E316">
        <f>TimeVR[[#This Row],[name]]</f>
        <v>0</v>
      </c>
      <c r="F316">
        <f>TimeVR[[#This Row],[Event]]</f>
        <v>0</v>
      </c>
      <c r="G316" t="str">
        <f>IF(OR(StandardResults[[#This Row],[Entry]]="-",TimeVR[[#This Row],[validation]]="Validated"),"Y","N")</f>
        <v>N</v>
      </c>
      <c r="H316">
        <f>IF(OR(LEFT(TimeVR[[#This Row],[Times]],8)="00:00.00", LEFT(TimeVR[[#This Row],[Times]],2)="NT"),"-",TimeVR[[#This Row],[Times]])</f>
        <v>0</v>
      </c>
      <c r="I3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6" t="str">
        <f>IF(ISBLANK(TimeVR[[#This Row],[Best Time(S)]]),"-",TimeVR[[#This Row],[Best Time(S)]])</f>
        <v>-</v>
      </c>
      <c r="K316" t="str">
        <f>IF(StandardResults[[#This Row],[BT(SC)]]&lt;&gt;"-",IF(StandardResults[[#This Row],[BT(SC)]]&lt;=StandardResults[[#This Row],[AAs]],"AA",IF(StandardResults[[#This Row],[BT(SC)]]&lt;=StandardResults[[#This Row],[As]],"A",IF(StandardResults[[#This Row],[BT(SC)]]&lt;=StandardResults[[#This Row],[Bs]],"B","-"))),"")</f>
        <v/>
      </c>
      <c r="L316" t="str">
        <f>IF(ISBLANK(TimeVR[[#This Row],[Best Time(L)]]),"-",TimeVR[[#This Row],[Best Time(L)]])</f>
        <v>-</v>
      </c>
      <c r="M316" t="str">
        <f>IF(StandardResults[[#This Row],[BT(LC)]]&lt;&gt;"-",IF(StandardResults[[#This Row],[BT(LC)]]&lt;=StandardResults[[#This Row],[AA]],"AA",IF(StandardResults[[#This Row],[BT(LC)]]&lt;=StandardResults[[#This Row],[A]],"A",IF(StandardResults[[#This Row],[BT(LC)]]&lt;=StandardResults[[#This Row],[B]],"B","-"))),"")</f>
        <v/>
      </c>
      <c r="N316" s="14"/>
      <c r="O316" t="str">
        <f>IF(StandardResults[[#This Row],[BT(SC)]]&lt;&gt;"-",IF(StandardResults[[#This Row],[BT(SC)]]&lt;=StandardResults[[#This Row],[Ecs]],"EC","-"),"")</f>
        <v/>
      </c>
      <c r="Q316" t="str">
        <f>IF(StandardResults[[#This Row],[Ind/Rel]]="Ind",LEFT(StandardResults[[#This Row],[Gender]],1)&amp;MIN(MAX(StandardResults[[#This Row],[Age]],11),17)&amp;"-"&amp;StandardResults[[#This Row],[Event]],"")</f>
        <v>011-0</v>
      </c>
      <c r="R316" t="e">
        <f>IF(StandardResults[[#This Row],[Ind/Rel]]="Ind",_xlfn.XLOOKUP(StandardResults[[#This Row],[Code]],Std[Code],Std[AA]),"-")</f>
        <v>#N/A</v>
      </c>
      <c r="S316" t="e">
        <f>IF(StandardResults[[#This Row],[Ind/Rel]]="Ind",_xlfn.XLOOKUP(StandardResults[[#This Row],[Code]],Std[Code],Std[A]),"-")</f>
        <v>#N/A</v>
      </c>
      <c r="T316" t="e">
        <f>IF(StandardResults[[#This Row],[Ind/Rel]]="Ind",_xlfn.XLOOKUP(StandardResults[[#This Row],[Code]],Std[Code],Std[B]),"-")</f>
        <v>#N/A</v>
      </c>
      <c r="U316" t="e">
        <f>IF(StandardResults[[#This Row],[Ind/Rel]]="Ind",_xlfn.XLOOKUP(StandardResults[[#This Row],[Code]],Std[Code],Std[AAs]),"-")</f>
        <v>#N/A</v>
      </c>
      <c r="V316" t="e">
        <f>IF(StandardResults[[#This Row],[Ind/Rel]]="Ind",_xlfn.XLOOKUP(StandardResults[[#This Row],[Code]],Std[Code],Std[As]),"-")</f>
        <v>#N/A</v>
      </c>
      <c r="W316" t="e">
        <f>IF(StandardResults[[#This Row],[Ind/Rel]]="Ind",_xlfn.XLOOKUP(StandardResults[[#This Row],[Code]],Std[Code],Std[Bs]),"-")</f>
        <v>#N/A</v>
      </c>
      <c r="X316" t="e">
        <f>IF(StandardResults[[#This Row],[Ind/Rel]]="Ind",_xlfn.XLOOKUP(StandardResults[[#This Row],[Code]],Std[Code],Std[EC]),"-")</f>
        <v>#N/A</v>
      </c>
      <c r="Y316" t="e">
        <f>IF(StandardResults[[#This Row],[Ind/Rel]]="Ind",_xlfn.XLOOKUP(StandardResults[[#This Row],[Code]],Std[Code],Std[Ecs]),"-")</f>
        <v>#N/A</v>
      </c>
      <c r="Z316">
        <f>COUNTIFS(StandardResults[Name],StandardResults[[#This Row],[Name]],StandardResults[Entry
Std],"B")+COUNTIFS(StandardResults[Name],StandardResults[[#This Row],[Name]],StandardResults[Entry
Std],"A")+COUNTIFS(StandardResults[Name],StandardResults[[#This Row],[Name]],StandardResults[Entry
Std],"AA")</f>
        <v>0</v>
      </c>
      <c r="AA316">
        <f>COUNTIFS(StandardResults[Name],StandardResults[[#This Row],[Name]],StandardResults[Entry
Std],"AA")</f>
        <v>0</v>
      </c>
    </row>
    <row r="317" spans="1:27" x14ac:dyDescent="0.25">
      <c r="A317">
        <f>TimeVR[[#This Row],[Club]]</f>
        <v>0</v>
      </c>
      <c r="B317" t="str">
        <f>IF(OR(RIGHT(TimeVR[[#This Row],[Event]],3)="M.R", RIGHT(TimeVR[[#This Row],[Event]],3)="F.R"),"Relay","Ind")</f>
        <v>Ind</v>
      </c>
      <c r="C317">
        <f>TimeVR[[#This Row],[gender]]</f>
        <v>0</v>
      </c>
      <c r="D317">
        <f>TimeVR[[#This Row],[Age]]</f>
        <v>0</v>
      </c>
      <c r="E317">
        <f>TimeVR[[#This Row],[name]]</f>
        <v>0</v>
      </c>
      <c r="F317">
        <f>TimeVR[[#This Row],[Event]]</f>
        <v>0</v>
      </c>
      <c r="G317" t="str">
        <f>IF(OR(StandardResults[[#This Row],[Entry]]="-",TimeVR[[#This Row],[validation]]="Validated"),"Y","N")</f>
        <v>N</v>
      </c>
      <c r="H317">
        <f>IF(OR(LEFT(TimeVR[[#This Row],[Times]],8)="00:00.00", LEFT(TimeVR[[#This Row],[Times]],2)="NT"),"-",TimeVR[[#This Row],[Times]])</f>
        <v>0</v>
      </c>
      <c r="I3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7" t="str">
        <f>IF(ISBLANK(TimeVR[[#This Row],[Best Time(S)]]),"-",TimeVR[[#This Row],[Best Time(S)]])</f>
        <v>-</v>
      </c>
      <c r="K317" t="str">
        <f>IF(StandardResults[[#This Row],[BT(SC)]]&lt;&gt;"-",IF(StandardResults[[#This Row],[BT(SC)]]&lt;=StandardResults[[#This Row],[AAs]],"AA",IF(StandardResults[[#This Row],[BT(SC)]]&lt;=StandardResults[[#This Row],[As]],"A",IF(StandardResults[[#This Row],[BT(SC)]]&lt;=StandardResults[[#This Row],[Bs]],"B","-"))),"")</f>
        <v/>
      </c>
      <c r="L317" t="str">
        <f>IF(ISBLANK(TimeVR[[#This Row],[Best Time(L)]]),"-",TimeVR[[#This Row],[Best Time(L)]])</f>
        <v>-</v>
      </c>
      <c r="M317" t="str">
        <f>IF(StandardResults[[#This Row],[BT(LC)]]&lt;&gt;"-",IF(StandardResults[[#This Row],[BT(LC)]]&lt;=StandardResults[[#This Row],[AA]],"AA",IF(StandardResults[[#This Row],[BT(LC)]]&lt;=StandardResults[[#This Row],[A]],"A",IF(StandardResults[[#This Row],[BT(LC)]]&lt;=StandardResults[[#This Row],[B]],"B","-"))),"")</f>
        <v/>
      </c>
      <c r="N317" s="14"/>
      <c r="O317" t="str">
        <f>IF(StandardResults[[#This Row],[BT(SC)]]&lt;&gt;"-",IF(StandardResults[[#This Row],[BT(SC)]]&lt;=StandardResults[[#This Row],[Ecs]],"EC","-"),"")</f>
        <v/>
      </c>
      <c r="Q317" t="str">
        <f>IF(StandardResults[[#This Row],[Ind/Rel]]="Ind",LEFT(StandardResults[[#This Row],[Gender]],1)&amp;MIN(MAX(StandardResults[[#This Row],[Age]],11),17)&amp;"-"&amp;StandardResults[[#This Row],[Event]],"")</f>
        <v>011-0</v>
      </c>
      <c r="R317" t="e">
        <f>IF(StandardResults[[#This Row],[Ind/Rel]]="Ind",_xlfn.XLOOKUP(StandardResults[[#This Row],[Code]],Std[Code],Std[AA]),"-")</f>
        <v>#N/A</v>
      </c>
      <c r="S317" t="e">
        <f>IF(StandardResults[[#This Row],[Ind/Rel]]="Ind",_xlfn.XLOOKUP(StandardResults[[#This Row],[Code]],Std[Code],Std[A]),"-")</f>
        <v>#N/A</v>
      </c>
      <c r="T317" t="e">
        <f>IF(StandardResults[[#This Row],[Ind/Rel]]="Ind",_xlfn.XLOOKUP(StandardResults[[#This Row],[Code]],Std[Code],Std[B]),"-")</f>
        <v>#N/A</v>
      </c>
      <c r="U317" t="e">
        <f>IF(StandardResults[[#This Row],[Ind/Rel]]="Ind",_xlfn.XLOOKUP(StandardResults[[#This Row],[Code]],Std[Code],Std[AAs]),"-")</f>
        <v>#N/A</v>
      </c>
      <c r="V317" t="e">
        <f>IF(StandardResults[[#This Row],[Ind/Rel]]="Ind",_xlfn.XLOOKUP(StandardResults[[#This Row],[Code]],Std[Code],Std[As]),"-")</f>
        <v>#N/A</v>
      </c>
      <c r="W317" t="e">
        <f>IF(StandardResults[[#This Row],[Ind/Rel]]="Ind",_xlfn.XLOOKUP(StandardResults[[#This Row],[Code]],Std[Code],Std[Bs]),"-")</f>
        <v>#N/A</v>
      </c>
      <c r="X317" t="e">
        <f>IF(StandardResults[[#This Row],[Ind/Rel]]="Ind",_xlfn.XLOOKUP(StandardResults[[#This Row],[Code]],Std[Code],Std[EC]),"-")</f>
        <v>#N/A</v>
      </c>
      <c r="Y317" t="e">
        <f>IF(StandardResults[[#This Row],[Ind/Rel]]="Ind",_xlfn.XLOOKUP(StandardResults[[#This Row],[Code]],Std[Code],Std[Ecs]),"-")</f>
        <v>#N/A</v>
      </c>
      <c r="Z317">
        <f>COUNTIFS(StandardResults[Name],StandardResults[[#This Row],[Name]],StandardResults[Entry
Std],"B")+COUNTIFS(StandardResults[Name],StandardResults[[#This Row],[Name]],StandardResults[Entry
Std],"A")+COUNTIFS(StandardResults[Name],StandardResults[[#This Row],[Name]],StandardResults[Entry
Std],"AA")</f>
        <v>0</v>
      </c>
      <c r="AA317">
        <f>COUNTIFS(StandardResults[Name],StandardResults[[#This Row],[Name]],StandardResults[Entry
Std],"AA")</f>
        <v>0</v>
      </c>
    </row>
    <row r="318" spans="1:27" x14ac:dyDescent="0.25">
      <c r="A318">
        <f>TimeVR[[#This Row],[Club]]</f>
        <v>0</v>
      </c>
      <c r="B318" t="str">
        <f>IF(OR(RIGHT(TimeVR[[#This Row],[Event]],3)="M.R", RIGHT(TimeVR[[#This Row],[Event]],3)="F.R"),"Relay","Ind")</f>
        <v>Ind</v>
      </c>
      <c r="C318">
        <f>TimeVR[[#This Row],[gender]]</f>
        <v>0</v>
      </c>
      <c r="D318">
        <f>TimeVR[[#This Row],[Age]]</f>
        <v>0</v>
      </c>
      <c r="E318">
        <f>TimeVR[[#This Row],[name]]</f>
        <v>0</v>
      </c>
      <c r="F318">
        <f>TimeVR[[#This Row],[Event]]</f>
        <v>0</v>
      </c>
      <c r="G318" t="str">
        <f>IF(OR(StandardResults[[#This Row],[Entry]]="-",TimeVR[[#This Row],[validation]]="Validated"),"Y","N")</f>
        <v>N</v>
      </c>
      <c r="H318">
        <f>IF(OR(LEFT(TimeVR[[#This Row],[Times]],8)="00:00.00", LEFT(TimeVR[[#This Row],[Times]],2)="NT"),"-",TimeVR[[#This Row],[Times]])</f>
        <v>0</v>
      </c>
      <c r="I3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8" t="str">
        <f>IF(ISBLANK(TimeVR[[#This Row],[Best Time(S)]]),"-",TimeVR[[#This Row],[Best Time(S)]])</f>
        <v>-</v>
      </c>
      <c r="K318" t="str">
        <f>IF(StandardResults[[#This Row],[BT(SC)]]&lt;&gt;"-",IF(StandardResults[[#This Row],[BT(SC)]]&lt;=StandardResults[[#This Row],[AAs]],"AA",IF(StandardResults[[#This Row],[BT(SC)]]&lt;=StandardResults[[#This Row],[As]],"A",IF(StandardResults[[#This Row],[BT(SC)]]&lt;=StandardResults[[#This Row],[Bs]],"B","-"))),"")</f>
        <v/>
      </c>
      <c r="L318" t="str">
        <f>IF(ISBLANK(TimeVR[[#This Row],[Best Time(L)]]),"-",TimeVR[[#This Row],[Best Time(L)]])</f>
        <v>-</v>
      </c>
      <c r="M318" t="str">
        <f>IF(StandardResults[[#This Row],[BT(LC)]]&lt;&gt;"-",IF(StandardResults[[#This Row],[BT(LC)]]&lt;=StandardResults[[#This Row],[AA]],"AA",IF(StandardResults[[#This Row],[BT(LC)]]&lt;=StandardResults[[#This Row],[A]],"A",IF(StandardResults[[#This Row],[BT(LC)]]&lt;=StandardResults[[#This Row],[B]],"B","-"))),"")</f>
        <v/>
      </c>
      <c r="N318" s="14"/>
      <c r="O318" t="str">
        <f>IF(StandardResults[[#This Row],[BT(SC)]]&lt;&gt;"-",IF(StandardResults[[#This Row],[BT(SC)]]&lt;=StandardResults[[#This Row],[Ecs]],"EC","-"),"")</f>
        <v/>
      </c>
      <c r="Q318" t="str">
        <f>IF(StandardResults[[#This Row],[Ind/Rel]]="Ind",LEFT(StandardResults[[#This Row],[Gender]],1)&amp;MIN(MAX(StandardResults[[#This Row],[Age]],11),17)&amp;"-"&amp;StandardResults[[#This Row],[Event]],"")</f>
        <v>011-0</v>
      </c>
      <c r="R318" t="e">
        <f>IF(StandardResults[[#This Row],[Ind/Rel]]="Ind",_xlfn.XLOOKUP(StandardResults[[#This Row],[Code]],Std[Code],Std[AA]),"-")</f>
        <v>#N/A</v>
      </c>
      <c r="S318" t="e">
        <f>IF(StandardResults[[#This Row],[Ind/Rel]]="Ind",_xlfn.XLOOKUP(StandardResults[[#This Row],[Code]],Std[Code],Std[A]),"-")</f>
        <v>#N/A</v>
      </c>
      <c r="T318" t="e">
        <f>IF(StandardResults[[#This Row],[Ind/Rel]]="Ind",_xlfn.XLOOKUP(StandardResults[[#This Row],[Code]],Std[Code],Std[B]),"-")</f>
        <v>#N/A</v>
      </c>
      <c r="U318" t="e">
        <f>IF(StandardResults[[#This Row],[Ind/Rel]]="Ind",_xlfn.XLOOKUP(StandardResults[[#This Row],[Code]],Std[Code],Std[AAs]),"-")</f>
        <v>#N/A</v>
      </c>
      <c r="V318" t="e">
        <f>IF(StandardResults[[#This Row],[Ind/Rel]]="Ind",_xlfn.XLOOKUP(StandardResults[[#This Row],[Code]],Std[Code],Std[As]),"-")</f>
        <v>#N/A</v>
      </c>
      <c r="W318" t="e">
        <f>IF(StandardResults[[#This Row],[Ind/Rel]]="Ind",_xlfn.XLOOKUP(StandardResults[[#This Row],[Code]],Std[Code],Std[Bs]),"-")</f>
        <v>#N/A</v>
      </c>
      <c r="X318" t="e">
        <f>IF(StandardResults[[#This Row],[Ind/Rel]]="Ind",_xlfn.XLOOKUP(StandardResults[[#This Row],[Code]],Std[Code],Std[EC]),"-")</f>
        <v>#N/A</v>
      </c>
      <c r="Y318" t="e">
        <f>IF(StandardResults[[#This Row],[Ind/Rel]]="Ind",_xlfn.XLOOKUP(StandardResults[[#This Row],[Code]],Std[Code],Std[Ecs]),"-")</f>
        <v>#N/A</v>
      </c>
      <c r="Z318">
        <f>COUNTIFS(StandardResults[Name],StandardResults[[#This Row],[Name]],StandardResults[Entry
Std],"B")+COUNTIFS(StandardResults[Name],StandardResults[[#This Row],[Name]],StandardResults[Entry
Std],"A")+COUNTIFS(StandardResults[Name],StandardResults[[#This Row],[Name]],StandardResults[Entry
Std],"AA")</f>
        <v>0</v>
      </c>
      <c r="AA318">
        <f>COUNTIFS(StandardResults[Name],StandardResults[[#This Row],[Name]],StandardResults[Entry
Std],"AA")</f>
        <v>0</v>
      </c>
    </row>
    <row r="319" spans="1:27" x14ac:dyDescent="0.25">
      <c r="A319">
        <f>TimeVR[[#This Row],[Club]]</f>
        <v>0</v>
      </c>
      <c r="B319" t="str">
        <f>IF(OR(RIGHT(TimeVR[[#This Row],[Event]],3)="M.R", RIGHT(TimeVR[[#This Row],[Event]],3)="F.R"),"Relay","Ind")</f>
        <v>Ind</v>
      </c>
      <c r="C319">
        <f>TimeVR[[#This Row],[gender]]</f>
        <v>0</v>
      </c>
      <c r="D319">
        <f>TimeVR[[#This Row],[Age]]</f>
        <v>0</v>
      </c>
      <c r="E319">
        <f>TimeVR[[#This Row],[name]]</f>
        <v>0</v>
      </c>
      <c r="F319">
        <f>TimeVR[[#This Row],[Event]]</f>
        <v>0</v>
      </c>
      <c r="G319" t="str">
        <f>IF(OR(StandardResults[[#This Row],[Entry]]="-",TimeVR[[#This Row],[validation]]="Validated"),"Y","N")</f>
        <v>N</v>
      </c>
      <c r="H319">
        <f>IF(OR(LEFT(TimeVR[[#This Row],[Times]],8)="00:00.00", LEFT(TimeVR[[#This Row],[Times]],2)="NT"),"-",TimeVR[[#This Row],[Times]])</f>
        <v>0</v>
      </c>
      <c r="I3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19" t="str">
        <f>IF(ISBLANK(TimeVR[[#This Row],[Best Time(S)]]),"-",TimeVR[[#This Row],[Best Time(S)]])</f>
        <v>-</v>
      </c>
      <c r="K319" t="str">
        <f>IF(StandardResults[[#This Row],[BT(SC)]]&lt;&gt;"-",IF(StandardResults[[#This Row],[BT(SC)]]&lt;=StandardResults[[#This Row],[AAs]],"AA",IF(StandardResults[[#This Row],[BT(SC)]]&lt;=StandardResults[[#This Row],[As]],"A",IF(StandardResults[[#This Row],[BT(SC)]]&lt;=StandardResults[[#This Row],[Bs]],"B","-"))),"")</f>
        <v/>
      </c>
      <c r="L319" t="str">
        <f>IF(ISBLANK(TimeVR[[#This Row],[Best Time(L)]]),"-",TimeVR[[#This Row],[Best Time(L)]])</f>
        <v>-</v>
      </c>
      <c r="M319" t="str">
        <f>IF(StandardResults[[#This Row],[BT(LC)]]&lt;&gt;"-",IF(StandardResults[[#This Row],[BT(LC)]]&lt;=StandardResults[[#This Row],[AA]],"AA",IF(StandardResults[[#This Row],[BT(LC)]]&lt;=StandardResults[[#This Row],[A]],"A",IF(StandardResults[[#This Row],[BT(LC)]]&lt;=StandardResults[[#This Row],[B]],"B","-"))),"")</f>
        <v/>
      </c>
      <c r="N319" s="14"/>
      <c r="O319" t="str">
        <f>IF(StandardResults[[#This Row],[BT(SC)]]&lt;&gt;"-",IF(StandardResults[[#This Row],[BT(SC)]]&lt;=StandardResults[[#This Row],[Ecs]],"EC","-"),"")</f>
        <v/>
      </c>
      <c r="Q319" t="str">
        <f>IF(StandardResults[[#This Row],[Ind/Rel]]="Ind",LEFT(StandardResults[[#This Row],[Gender]],1)&amp;MIN(MAX(StandardResults[[#This Row],[Age]],11),17)&amp;"-"&amp;StandardResults[[#This Row],[Event]],"")</f>
        <v>011-0</v>
      </c>
      <c r="R319" t="e">
        <f>IF(StandardResults[[#This Row],[Ind/Rel]]="Ind",_xlfn.XLOOKUP(StandardResults[[#This Row],[Code]],Std[Code],Std[AA]),"-")</f>
        <v>#N/A</v>
      </c>
      <c r="S319" t="e">
        <f>IF(StandardResults[[#This Row],[Ind/Rel]]="Ind",_xlfn.XLOOKUP(StandardResults[[#This Row],[Code]],Std[Code],Std[A]),"-")</f>
        <v>#N/A</v>
      </c>
      <c r="T319" t="e">
        <f>IF(StandardResults[[#This Row],[Ind/Rel]]="Ind",_xlfn.XLOOKUP(StandardResults[[#This Row],[Code]],Std[Code],Std[B]),"-")</f>
        <v>#N/A</v>
      </c>
      <c r="U319" t="e">
        <f>IF(StandardResults[[#This Row],[Ind/Rel]]="Ind",_xlfn.XLOOKUP(StandardResults[[#This Row],[Code]],Std[Code],Std[AAs]),"-")</f>
        <v>#N/A</v>
      </c>
      <c r="V319" t="e">
        <f>IF(StandardResults[[#This Row],[Ind/Rel]]="Ind",_xlfn.XLOOKUP(StandardResults[[#This Row],[Code]],Std[Code],Std[As]),"-")</f>
        <v>#N/A</v>
      </c>
      <c r="W319" t="e">
        <f>IF(StandardResults[[#This Row],[Ind/Rel]]="Ind",_xlfn.XLOOKUP(StandardResults[[#This Row],[Code]],Std[Code],Std[Bs]),"-")</f>
        <v>#N/A</v>
      </c>
      <c r="X319" t="e">
        <f>IF(StandardResults[[#This Row],[Ind/Rel]]="Ind",_xlfn.XLOOKUP(StandardResults[[#This Row],[Code]],Std[Code],Std[EC]),"-")</f>
        <v>#N/A</v>
      </c>
      <c r="Y319" t="e">
        <f>IF(StandardResults[[#This Row],[Ind/Rel]]="Ind",_xlfn.XLOOKUP(StandardResults[[#This Row],[Code]],Std[Code],Std[Ecs]),"-")</f>
        <v>#N/A</v>
      </c>
      <c r="Z319">
        <f>COUNTIFS(StandardResults[Name],StandardResults[[#This Row],[Name]],StandardResults[Entry
Std],"B")+COUNTIFS(StandardResults[Name],StandardResults[[#This Row],[Name]],StandardResults[Entry
Std],"A")+COUNTIFS(StandardResults[Name],StandardResults[[#This Row],[Name]],StandardResults[Entry
Std],"AA")</f>
        <v>0</v>
      </c>
      <c r="AA319">
        <f>COUNTIFS(StandardResults[Name],StandardResults[[#This Row],[Name]],StandardResults[Entry
Std],"AA")</f>
        <v>0</v>
      </c>
    </row>
    <row r="320" spans="1:27" x14ac:dyDescent="0.25">
      <c r="A320">
        <f>TimeVR[[#This Row],[Club]]</f>
        <v>0</v>
      </c>
      <c r="B320" t="str">
        <f>IF(OR(RIGHT(TimeVR[[#This Row],[Event]],3)="M.R", RIGHT(TimeVR[[#This Row],[Event]],3)="F.R"),"Relay","Ind")</f>
        <v>Ind</v>
      </c>
      <c r="C320">
        <f>TimeVR[[#This Row],[gender]]</f>
        <v>0</v>
      </c>
      <c r="D320">
        <f>TimeVR[[#This Row],[Age]]</f>
        <v>0</v>
      </c>
      <c r="E320">
        <f>TimeVR[[#This Row],[name]]</f>
        <v>0</v>
      </c>
      <c r="F320">
        <f>TimeVR[[#This Row],[Event]]</f>
        <v>0</v>
      </c>
      <c r="G320" t="str">
        <f>IF(OR(StandardResults[[#This Row],[Entry]]="-",TimeVR[[#This Row],[validation]]="Validated"),"Y","N")</f>
        <v>N</v>
      </c>
      <c r="H320">
        <f>IF(OR(LEFT(TimeVR[[#This Row],[Times]],8)="00:00.00", LEFT(TimeVR[[#This Row],[Times]],2)="NT"),"-",TimeVR[[#This Row],[Times]])</f>
        <v>0</v>
      </c>
      <c r="I3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0" t="str">
        <f>IF(ISBLANK(TimeVR[[#This Row],[Best Time(S)]]),"-",TimeVR[[#This Row],[Best Time(S)]])</f>
        <v>-</v>
      </c>
      <c r="K320" t="str">
        <f>IF(StandardResults[[#This Row],[BT(SC)]]&lt;&gt;"-",IF(StandardResults[[#This Row],[BT(SC)]]&lt;=StandardResults[[#This Row],[AAs]],"AA",IF(StandardResults[[#This Row],[BT(SC)]]&lt;=StandardResults[[#This Row],[As]],"A",IF(StandardResults[[#This Row],[BT(SC)]]&lt;=StandardResults[[#This Row],[Bs]],"B","-"))),"")</f>
        <v/>
      </c>
      <c r="L320" t="str">
        <f>IF(ISBLANK(TimeVR[[#This Row],[Best Time(L)]]),"-",TimeVR[[#This Row],[Best Time(L)]])</f>
        <v>-</v>
      </c>
      <c r="M320" t="str">
        <f>IF(StandardResults[[#This Row],[BT(LC)]]&lt;&gt;"-",IF(StandardResults[[#This Row],[BT(LC)]]&lt;=StandardResults[[#This Row],[AA]],"AA",IF(StandardResults[[#This Row],[BT(LC)]]&lt;=StandardResults[[#This Row],[A]],"A",IF(StandardResults[[#This Row],[BT(LC)]]&lt;=StandardResults[[#This Row],[B]],"B","-"))),"")</f>
        <v/>
      </c>
      <c r="N320" s="14"/>
      <c r="O320" t="str">
        <f>IF(StandardResults[[#This Row],[BT(SC)]]&lt;&gt;"-",IF(StandardResults[[#This Row],[BT(SC)]]&lt;=StandardResults[[#This Row],[Ecs]],"EC","-"),"")</f>
        <v/>
      </c>
      <c r="Q320" t="str">
        <f>IF(StandardResults[[#This Row],[Ind/Rel]]="Ind",LEFT(StandardResults[[#This Row],[Gender]],1)&amp;MIN(MAX(StandardResults[[#This Row],[Age]],11),17)&amp;"-"&amp;StandardResults[[#This Row],[Event]],"")</f>
        <v>011-0</v>
      </c>
      <c r="R320" t="e">
        <f>IF(StandardResults[[#This Row],[Ind/Rel]]="Ind",_xlfn.XLOOKUP(StandardResults[[#This Row],[Code]],Std[Code],Std[AA]),"-")</f>
        <v>#N/A</v>
      </c>
      <c r="S320" t="e">
        <f>IF(StandardResults[[#This Row],[Ind/Rel]]="Ind",_xlfn.XLOOKUP(StandardResults[[#This Row],[Code]],Std[Code],Std[A]),"-")</f>
        <v>#N/A</v>
      </c>
      <c r="T320" t="e">
        <f>IF(StandardResults[[#This Row],[Ind/Rel]]="Ind",_xlfn.XLOOKUP(StandardResults[[#This Row],[Code]],Std[Code],Std[B]),"-")</f>
        <v>#N/A</v>
      </c>
      <c r="U320" t="e">
        <f>IF(StandardResults[[#This Row],[Ind/Rel]]="Ind",_xlfn.XLOOKUP(StandardResults[[#This Row],[Code]],Std[Code],Std[AAs]),"-")</f>
        <v>#N/A</v>
      </c>
      <c r="V320" t="e">
        <f>IF(StandardResults[[#This Row],[Ind/Rel]]="Ind",_xlfn.XLOOKUP(StandardResults[[#This Row],[Code]],Std[Code],Std[As]),"-")</f>
        <v>#N/A</v>
      </c>
      <c r="W320" t="e">
        <f>IF(StandardResults[[#This Row],[Ind/Rel]]="Ind",_xlfn.XLOOKUP(StandardResults[[#This Row],[Code]],Std[Code],Std[Bs]),"-")</f>
        <v>#N/A</v>
      </c>
      <c r="X320" t="e">
        <f>IF(StandardResults[[#This Row],[Ind/Rel]]="Ind",_xlfn.XLOOKUP(StandardResults[[#This Row],[Code]],Std[Code],Std[EC]),"-")</f>
        <v>#N/A</v>
      </c>
      <c r="Y320" t="e">
        <f>IF(StandardResults[[#This Row],[Ind/Rel]]="Ind",_xlfn.XLOOKUP(StandardResults[[#This Row],[Code]],Std[Code],Std[Ecs]),"-")</f>
        <v>#N/A</v>
      </c>
      <c r="Z320">
        <f>COUNTIFS(StandardResults[Name],StandardResults[[#This Row],[Name]],StandardResults[Entry
Std],"B")+COUNTIFS(StandardResults[Name],StandardResults[[#This Row],[Name]],StandardResults[Entry
Std],"A")+COUNTIFS(StandardResults[Name],StandardResults[[#This Row],[Name]],StandardResults[Entry
Std],"AA")</f>
        <v>0</v>
      </c>
      <c r="AA320">
        <f>COUNTIFS(StandardResults[Name],StandardResults[[#This Row],[Name]],StandardResults[Entry
Std],"AA")</f>
        <v>0</v>
      </c>
    </row>
    <row r="321" spans="1:27" x14ac:dyDescent="0.25">
      <c r="A321">
        <f>TimeVR[[#This Row],[Club]]</f>
        <v>0</v>
      </c>
      <c r="B321" t="str">
        <f>IF(OR(RIGHT(TimeVR[[#This Row],[Event]],3)="M.R", RIGHT(TimeVR[[#This Row],[Event]],3)="F.R"),"Relay","Ind")</f>
        <v>Ind</v>
      </c>
      <c r="C321">
        <f>TimeVR[[#This Row],[gender]]</f>
        <v>0</v>
      </c>
      <c r="D321">
        <f>TimeVR[[#This Row],[Age]]</f>
        <v>0</v>
      </c>
      <c r="E321">
        <f>TimeVR[[#This Row],[name]]</f>
        <v>0</v>
      </c>
      <c r="F321">
        <f>TimeVR[[#This Row],[Event]]</f>
        <v>0</v>
      </c>
      <c r="G321" t="str">
        <f>IF(OR(StandardResults[[#This Row],[Entry]]="-",TimeVR[[#This Row],[validation]]="Validated"),"Y","N")</f>
        <v>N</v>
      </c>
      <c r="H321">
        <f>IF(OR(LEFT(TimeVR[[#This Row],[Times]],8)="00:00.00", LEFT(TimeVR[[#This Row],[Times]],2)="NT"),"-",TimeVR[[#This Row],[Times]])</f>
        <v>0</v>
      </c>
      <c r="I3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1" t="str">
        <f>IF(ISBLANK(TimeVR[[#This Row],[Best Time(S)]]),"-",TimeVR[[#This Row],[Best Time(S)]])</f>
        <v>-</v>
      </c>
      <c r="K321" t="str">
        <f>IF(StandardResults[[#This Row],[BT(SC)]]&lt;&gt;"-",IF(StandardResults[[#This Row],[BT(SC)]]&lt;=StandardResults[[#This Row],[AAs]],"AA",IF(StandardResults[[#This Row],[BT(SC)]]&lt;=StandardResults[[#This Row],[As]],"A",IF(StandardResults[[#This Row],[BT(SC)]]&lt;=StandardResults[[#This Row],[Bs]],"B","-"))),"")</f>
        <v/>
      </c>
      <c r="L321" t="str">
        <f>IF(ISBLANK(TimeVR[[#This Row],[Best Time(L)]]),"-",TimeVR[[#This Row],[Best Time(L)]])</f>
        <v>-</v>
      </c>
      <c r="M321" t="str">
        <f>IF(StandardResults[[#This Row],[BT(LC)]]&lt;&gt;"-",IF(StandardResults[[#This Row],[BT(LC)]]&lt;=StandardResults[[#This Row],[AA]],"AA",IF(StandardResults[[#This Row],[BT(LC)]]&lt;=StandardResults[[#This Row],[A]],"A",IF(StandardResults[[#This Row],[BT(LC)]]&lt;=StandardResults[[#This Row],[B]],"B","-"))),"")</f>
        <v/>
      </c>
      <c r="N321" s="14"/>
      <c r="O321" t="str">
        <f>IF(StandardResults[[#This Row],[BT(SC)]]&lt;&gt;"-",IF(StandardResults[[#This Row],[BT(SC)]]&lt;=StandardResults[[#This Row],[Ecs]],"EC","-"),"")</f>
        <v/>
      </c>
      <c r="Q321" t="str">
        <f>IF(StandardResults[[#This Row],[Ind/Rel]]="Ind",LEFT(StandardResults[[#This Row],[Gender]],1)&amp;MIN(MAX(StandardResults[[#This Row],[Age]],11),17)&amp;"-"&amp;StandardResults[[#This Row],[Event]],"")</f>
        <v>011-0</v>
      </c>
      <c r="R321" t="e">
        <f>IF(StandardResults[[#This Row],[Ind/Rel]]="Ind",_xlfn.XLOOKUP(StandardResults[[#This Row],[Code]],Std[Code],Std[AA]),"-")</f>
        <v>#N/A</v>
      </c>
      <c r="S321" t="e">
        <f>IF(StandardResults[[#This Row],[Ind/Rel]]="Ind",_xlfn.XLOOKUP(StandardResults[[#This Row],[Code]],Std[Code],Std[A]),"-")</f>
        <v>#N/A</v>
      </c>
      <c r="T321" t="e">
        <f>IF(StandardResults[[#This Row],[Ind/Rel]]="Ind",_xlfn.XLOOKUP(StandardResults[[#This Row],[Code]],Std[Code],Std[B]),"-")</f>
        <v>#N/A</v>
      </c>
      <c r="U321" t="e">
        <f>IF(StandardResults[[#This Row],[Ind/Rel]]="Ind",_xlfn.XLOOKUP(StandardResults[[#This Row],[Code]],Std[Code],Std[AAs]),"-")</f>
        <v>#N/A</v>
      </c>
      <c r="V321" t="e">
        <f>IF(StandardResults[[#This Row],[Ind/Rel]]="Ind",_xlfn.XLOOKUP(StandardResults[[#This Row],[Code]],Std[Code],Std[As]),"-")</f>
        <v>#N/A</v>
      </c>
      <c r="W321" t="e">
        <f>IF(StandardResults[[#This Row],[Ind/Rel]]="Ind",_xlfn.XLOOKUP(StandardResults[[#This Row],[Code]],Std[Code],Std[Bs]),"-")</f>
        <v>#N/A</v>
      </c>
      <c r="X321" t="e">
        <f>IF(StandardResults[[#This Row],[Ind/Rel]]="Ind",_xlfn.XLOOKUP(StandardResults[[#This Row],[Code]],Std[Code],Std[EC]),"-")</f>
        <v>#N/A</v>
      </c>
      <c r="Y321" t="e">
        <f>IF(StandardResults[[#This Row],[Ind/Rel]]="Ind",_xlfn.XLOOKUP(StandardResults[[#This Row],[Code]],Std[Code],Std[Ecs]),"-")</f>
        <v>#N/A</v>
      </c>
      <c r="Z321">
        <f>COUNTIFS(StandardResults[Name],StandardResults[[#This Row],[Name]],StandardResults[Entry
Std],"B")+COUNTIFS(StandardResults[Name],StandardResults[[#This Row],[Name]],StandardResults[Entry
Std],"A")+COUNTIFS(StandardResults[Name],StandardResults[[#This Row],[Name]],StandardResults[Entry
Std],"AA")</f>
        <v>0</v>
      </c>
      <c r="AA321">
        <f>COUNTIFS(StandardResults[Name],StandardResults[[#This Row],[Name]],StandardResults[Entry
Std],"AA")</f>
        <v>0</v>
      </c>
    </row>
    <row r="322" spans="1:27" x14ac:dyDescent="0.25">
      <c r="A322">
        <f>TimeVR[[#This Row],[Club]]</f>
        <v>0</v>
      </c>
      <c r="B322" t="str">
        <f>IF(OR(RIGHT(TimeVR[[#This Row],[Event]],3)="M.R", RIGHT(TimeVR[[#This Row],[Event]],3)="F.R"),"Relay","Ind")</f>
        <v>Ind</v>
      </c>
      <c r="C322">
        <f>TimeVR[[#This Row],[gender]]</f>
        <v>0</v>
      </c>
      <c r="D322">
        <f>TimeVR[[#This Row],[Age]]</f>
        <v>0</v>
      </c>
      <c r="E322">
        <f>TimeVR[[#This Row],[name]]</f>
        <v>0</v>
      </c>
      <c r="F322">
        <f>TimeVR[[#This Row],[Event]]</f>
        <v>0</v>
      </c>
      <c r="G322" t="str">
        <f>IF(OR(StandardResults[[#This Row],[Entry]]="-",TimeVR[[#This Row],[validation]]="Validated"),"Y","N")</f>
        <v>N</v>
      </c>
      <c r="H322">
        <f>IF(OR(LEFT(TimeVR[[#This Row],[Times]],8)="00:00.00", LEFT(TimeVR[[#This Row],[Times]],2)="NT"),"-",TimeVR[[#This Row],[Times]])</f>
        <v>0</v>
      </c>
      <c r="I3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2" t="str">
        <f>IF(ISBLANK(TimeVR[[#This Row],[Best Time(S)]]),"-",TimeVR[[#This Row],[Best Time(S)]])</f>
        <v>-</v>
      </c>
      <c r="K322" t="str">
        <f>IF(StandardResults[[#This Row],[BT(SC)]]&lt;&gt;"-",IF(StandardResults[[#This Row],[BT(SC)]]&lt;=StandardResults[[#This Row],[AAs]],"AA",IF(StandardResults[[#This Row],[BT(SC)]]&lt;=StandardResults[[#This Row],[As]],"A",IF(StandardResults[[#This Row],[BT(SC)]]&lt;=StandardResults[[#This Row],[Bs]],"B","-"))),"")</f>
        <v/>
      </c>
      <c r="L322" t="str">
        <f>IF(ISBLANK(TimeVR[[#This Row],[Best Time(L)]]),"-",TimeVR[[#This Row],[Best Time(L)]])</f>
        <v>-</v>
      </c>
      <c r="M322" t="str">
        <f>IF(StandardResults[[#This Row],[BT(LC)]]&lt;&gt;"-",IF(StandardResults[[#This Row],[BT(LC)]]&lt;=StandardResults[[#This Row],[AA]],"AA",IF(StandardResults[[#This Row],[BT(LC)]]&lt;=StandardResults[[#This Row],[A]],"A",IF(StandardResults[[#This Row],[BT(LC)]]&lt;=StandardResults[[#This Row],[B]],"B","-"))),"")</f>
        <v/>
      </c>
      <c r="N322" s="14"/>
      <c r="O322" t="str">
        <f>IF(StandardResults[[#This Row],[BT(SC)]]&lt;&gt;"-",IF(StandardResults[[#This Row],[BT(SC)]]&lt;=StandardResults[[#This Row],[Ecs]],"EC","-"),"")</f>
        <v/>
      </c>
      <c r="Q322" t="str">
        <f>IF(StandardResults[[#This Row],[Ind/Rel]]="Ind",LEFT(StandardResults[[#This Row],[Gender]],1)&amp;MIN(MAX(StandardResults[[#This Row],[Age]],11),17)&amp;"-"&amp;StandardResults[[#This Row],[Event]],"")</f>
        <v>011-0</v>
      </c>
      <c r="R322" t="e">
        <f>IF(StandardResults[[#This Row],[Ind/Rel]]="Ind",_xlfn.XLOOKUP(StandardResults[[#This Row],[Code]],Std[Code],Std[AA]),"-")</f>
        <v>#N/A</v>
      </c>
      <c r="S322" t="e">
        <f>IF(StandardResults[[#This Row],[Ind/Rel]]="Ind",_xlfn.XLOOKUP(StandardResults[[#This Row],[Code]],Std[Code],Std[A]),"-")</f>
        <v>#N/A</v>
      </c>
      <c r="T322" t="e">
        <f>IF(StandardResults[[#This Row],[Ind/Rel]]="Ind",_xlfn.XLOOKUP(StandardResults[[#This Row],[Code]],Std[Code],Std[B]),"-")</f>
        <v>#N/A</v>
      </c>
      <c r="U322" t="e">
        <f>IF(StandardResults[[#This Row],[Ind/Rel]]="Ind",_xlfn.XLOOKUP(StandardResults[[#This Row],[Code]],Std[Code],Std[AAs]),"-")</f>
        <v>#N/A</v>
      </c>
      <c r="V322" t="e">
        <f>IF(StandardResults[[#This Row],[Ind/Rel]]="Ind",_xlfn.XLOOKUP(StandardResults[[#This Row],[Code]],Std[Code],Std[As]),"-")</f>
        <v>#N/A</v>
      </c>
      <c r="W322" t="e">
        <f>IF(StandardResults[[#This Row],[Ind/Rel]]="Ind",_xlfn.XLOOKUP(StandardResults[[#This Row],[Code]],Std[Code],Std[Bs]),"-")</f>
        <v>#N/A</v>
      </c>
      <c r="X322" t="e">
        <f>IF(StandardResults[[#This Row],[Ind/Rel]]="Ind",_xlfn.XLOOKUP(StandardResults[[#This Row],[Code]],Std[Code],Std[EC]),"-")</f>
        <v>#N/A</v>
      </c>
      <c r="Y322" t="e">
        <f>IF(StandardResults[[#This Row],[Ind/Rel]]="Ind",_xlfn.XLOOKUP(StandardResults[[#This Row],[Code]],Std[Code],Std[Ecs]),"-")</f>
        <v>#N/A</v>
      </c>
      <c r="Z322">
        <f>COUNTIFS(StandardResults[Name],StandardResults[[#This Row],[Name]],StandardResults[Entry
Std],"B")+COUNTIFS(StandardResults[Name],StandardResults[[#This Row],[Name]],StandardResults[Entry
Std],"A")+COUNTIFS(StandardResults[Name],StandardResults[[#This Row],[Name]],StandardResults[Entry
Std],"AA")</f>
        <v>0</v>
      </c>
      <c r="AA322">
        <f>COUNTIFS(StandardResults[Name],StandardResults[[#This Row],[Name]],StandardResults[Entry
Std],"AA")</f>
        <v>0</v>
      </c>
    </row>
    <row r="323" spans="1:27" x14ac:dyDescent="0.25">
      <c r="A323">
        <f>TimeVR[[#This Row],[Club]]</f>
        <v>0</v>
      </c>
      <c r="B323" t="str">
        <f>IF(OR(RIGHT(TimeVR[[#This Row],[Event]],3)="M.R", RIGHT(TimeVR[[#This Row],[Event]],3)="F.R"),"Relay","Ind")</f>
        <v>Ind</v>
      </c>
      <c r="C323">
        <f>TimeVR[[#This Row],[gender]]</f>
        <v>0</v>
      </c>
      <c r="D323">
        <f>TimeVR[[#This Row],[Age]]</f>
        <v>0</v>
      </c>
      <c r="E323">
        <f>TimeVR[[#This Row],[name]]</f>
        <v>0</v>
      </c>
      <c r="F323">
        <f>TimeVR[[#This Row],[Event]]</f>
        <v>0</v>
      </c>
      <c r="G323" t="str">
        <f>IF(OR(StandardResults[[#This Row],[Entry]]="-",TimeVR[[#This Row],[validation]]="Validated"),"Y","N")</f>
        <v>N</v>
      </c>
      <c r="H323">
        <f>IF(OR(LEFT(TimeVR[[#This Row],[Times]],8)="00:00.00", LEFT(TimeVR[[#This Row],[Times]],2)="NT"),"-",TimeVR[[#This Row],[Times]])</f>
        <v>0</v>
      </c>
      <c r="I3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3" t="str">
        <f>IF(ISBLANK(TimeVR[[#This Row],[Best Time(S)]]),"-",TimeVR[[#This Row],[Best Time(S)]])</f>
        <v>-</v>
      </c>
      <c r="K323" t="str">
        <f>IF(StandardResults[[#This Row],[BT(SC)]]&lt;&gt;"-",IF(StandardResults[[#This Row],[BT(SC)]]&lt;=StandardResults[[#This Row],[AAs]],"AA",IF(StandardResults[[#This Row],[BT(SC)]]&lt;=StandardResults[[#This Row],[As]],"A",IF(StandardResults[[#This Row],[BT(SC)]]&lt;=StandardResults[[#This Row],[Bs]],"B","-"))),"")</f>
        <v/>
      </c>
      <c r="L323" t="str">
        <f>IF(ISBLANK(TimeVR[[#This Row],[Best Time(L)]]),"-",TimeVR[[#This Row],[Best Time(L)]])</f>
        <v>-</v>
      </c>
      <c r="M323" t="str">
        <f>IF(StandardResults[[#This Row],[BT(LC)]]&lt;&gt;"-",IF(StandardResults[[#This Row],[BT(LC)]]&lt;=StandardResults[[#This Row],[AA]],"AA",IF(StandardResults[[#This Row],[BT(LC)]]&lt;=StandardResults[[#This Row],[A]],"A",IF(StandardResults[[#This Row],[BT(LC)]]&lt;=StandardResults[[#This Row],[B]],"B","-"))),"")</f>
        <v/>
      </c>
      <c r="N323" s="14"/>
      <c r="O323" t="str">
        <f>IF(StandardResults[[#This Row],[BT(SC)]]&lt;&gt;"-",IF(StandardResults[[#This Row],[BT(SC)]]&lt;=StandardResults[[#This Row],[Ecs]],"EC","-"),"")</f>
        <v/>
      </c>
      <c r="Q323" t="str">
        <f>IF(StandardResults[[#This Row],[Ind/Rel]]="Ind",LEFT(StandardResults[[#This Row],[Gender]],1)&amp;MIN(MAX(StandardResults[[#This Row],[Age]],11),17)&amp;"-"&amp;StandardResults[[#This Row],[Event]],"")</f>
        <v>011-0</v>
      </c>
      <c r="R323" t="e">
        <f>IF(StandardResults[[#This Row],[Ind/Rel]]="Ind",_xlfn.XLOOKUP(StandardResults[[#This Row],[Code]],Std[Code],Std[AA]),"-")</f>
        <v>#N/A</v>
      </c>
      <c r="S323" t="e">
        <f>IF(StandardResults[[#This Row],[Ind/Rel]]="Ind",_xlfn.XLOOKUP(StandardResults[[#This Row],[Code]],Std[Code],Std[A]),"-")</f>
        <v>#N/A</v>
      </c>
      <c r="T323" t="e">
        <f>IF(StandardResults[[#This Row],[Ind/Rel]]="Ind",_xlfn.XLOOKUP(StandardResults[[#This Row],[Code]],Std[Code],Std[B]),"-")</f>
        <v>#N/A</v>
      </c>
      <c r="U323" t="e">
        <f>IF(StandardResults[[#This Row],[Ind/Rel]]="Ind",_xlfn.XLOOKUP(StandardResults[[#This Row],[Code]],Std[Code],Std[AAs]),"-")</f>
        <v>#N/A</v>
      </c>
      <c r="V323" t="e">
        <f>IF(StandardResults[[#This Row],[Ind/Rel]]="Ind",_xlfn.XLOOKUP(StandardResults[[#This Row],[Code]],Std[Code],Std[As]),"-")</f>
        <v>#N/A</v>
      </c>
      <c r="W323" t="e">
        <f>IF(StandardResults[[#This Row],[Ind/Rel]]="Ind",_xlfn.XLOOKUP(StandardResults[[#This Row],[Code]],Std[Code],Std[Bs]),"-")</f>
        <v>#N/A</v>
      </c>
      <c r="X323" t="e">
        <f>IF(StandardResults[[#This Row],[Ind/Rel]]="Ind",_xlfn.XLOOKUP(StandardResults[[#This Row],[Code]],Std[Code],Std[EC]),"-")</f>
        <v>#N/A</v>
      </c>
      <c r="Y323" t="e">
        <f>IF(StandardResults[[#This Row],[Ind/Rel]]="Ind",_xlfn.XLOOKUP(StandardResults[[#This Row],[Code]],Std[Code],Std[Ecs]),"-")</f>
        <v>#N/A</v>
      </c>
      <c r="Z323">
        <f>COUNTIFS(StandardResults[Name],StandardResults[[#This Row],[Name]],StandardResults[Entry
Std],"B")+COUNTIFS(StandardResults[Name],StandardResults[[#This Row],[Name]],StandardResults[Entry
Std],"A")+COUNTIFS(StandardResults[Name],StandardResults[[#This Row],[Name]],StandardResults[Entry
Std],"AA")</f>
        <v>0</v>
      </c>
      <c r="AA323">
        <f>COUNTIFS(StandardResults[Name],StandardResults[[#This Row],[Name]],StandardResults[Entry
Std],"AA")</f>
        <v>0</v>
      </c>
    </row>
    <row r="324" spans="1:27" x14ac:dyDescent="0.25">
      <c r="A324">
        <f>TimeVR[[#This Row],[Club]]</f>
        <v>0</v>
      </c>
      <c r="B324" t="str">
        <f>IF(OR(RIGHT(TimeVR[[#This Row],[Event]],3)="M.R", RIGHT(TimeVR[[#This Row],[Event]],3)="F.R"),"Relay","Ind")</f>
        <v>Ind</v>
      </c>
      <c r="C324">
        <f>TimeVR[[#This Row],[gender]]</f>
        <v>0</v>
      </c>
      <c r="D324">
        <f>TimeVR[[#This Row],[Age]]</f>
        <v>0</v>
      </c>
      <c r="E324">
        <f>TimeVR[[#This Row],[name]]</f>
        <v>0</v>
      </c>
      <c r="F324">
        <f>TimeVR[[#This Row],[Event]]</f>
        <v>0</v>
      </c>
      <c r="G324" t="str">
        <f>IF(OR(StandardResults[[#This Row],[Entry]]="-",TimeVR[[#This Row],[validation]]="Validated"),"Y","N")</f>
        <v>N</v>
      </c>
      <c r="H324">
        <f>IF(OR(LEFT(TimeVR[[#This Row],[Times]],8)="00:00.00", LEFT(TimeVR[[#This Row],[Times]],2)="NT"),"-",TimeVR[[#This Row],[Times]])</f>
        <v>0</v>
      </c>
      <c r="I3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4" t="str">
        <f>IF(ISBLANK(TimeVR[[#This Row],[Best Time(S)]]),"-",TimeVR[[#This Row],[Best Time(S)]])</f>
        <v>-</v>
      </c>
      <c r="K324" t="str">
        <f>IF(StandardResults[[#This Row],[BT(SC)]]&lt;&gt;"-",IF(StandardResults[[#This Row],[BT(SC)]]&lt;=StandardResults[[#This Row],[AAs]],"AA",IF(StandardResults[[#This Row],[BT(SC)]]&lt;=StandardResults[[#This Row],[As]],"A",IF(StandardResults[[#This Row],[BT(SC)]]&lt;=StandardResults[[#This Row],[Bs]],"B","-"))),"")</f>
        <v/>
      </c>
      <c r="L324" t="str">
        <f>IF(ISBLANK(TimeVR[[#This Row],[Best Time(L)]]),"-",TimeVR[[#This Row],[Best Time(L)]])</f>
        <v>-</v>
      </c>
      <c r="M324" t="str">
        <f>IF(StandardResults[[#This Row],[BT(LC)]]&lt;&gt;"-",IF(StandardResults[[#This Row],[BT(LC)]]&lt;=StandardResults[[#This Row],[AA]],"AA",IF(StandardResults[[#This Row],[BT(LC)]]&lt;=StandardResults[[#This Row],[A]],"A",IF(StandardResults[[#This Row],[BT(LC)]]&lt;=StandardResults[[#This Row],[B]],"B","-"))),"")</f>
        <v/>
      </c>
      <c r="N324" s="14"/>
      <c r="O324" t="str">
        <f>IF(StandardResults[[#This Row],[BT(SC)]]&lt;&gt;"-",IF(StandardResults[[#This Row],[BT(SC)]]&lt;=StandardResults[[#This Row],[Ecs]],"EC","-"),"")</f>
        <v/>
      </c>
      <c r="Q324" t="str">
        <f>IF(StandardResults[[#This Row],[Ind/Rel]]="Ind",LEFT(StandardResults[[#This Row],[Gender]],1)&amp;MIN(MAX(StandardResults[[#This Row],[Age]],11),17)&amp;"-"&amp;StandardResults[[#This Row],[Event]],"")</f>
        <v>011-0</v>
      </c>
      <c r="R324" t="e">
        <f>IF(StandardResults[[#This Row],[Ind/Rel]]="Ind",_xlfn.XLOOKUP(StandardResults[[#This Row],[Code]],Std[Code],Std[AA]),"-")</f>
        <v>#N/A</v>
      </c>
      <c r="S324" t="e">
        <f>IF(StandardResults[[#This Row],[Ind/Rel]]="Ind",_xlfn.XLOOKUP(StandardResults[[#This Row],[Code]],Std[Code],Std[A]),"-")</f>
        <v>#N/A</v>
      </c>
      <c r="T324" t="e">
        <f>IF(StandardResults[[#This Row],[Ind/Rel]]="Ind",_xlfn.XLOOKUP(StandardResults[[#This Row],[Code]],Std[Code],Std[B]),"-")</f>
        <v>#N/A</v>
      </c>
      <c r="U324" t="e">
        <f>IF(StandardResults[[#This Row],[Ind/Rel]]="Ind",_xlfn.XLOOKUP(StandardResults[[#This Row],[Code]],Std[Code],Std[AAs]),"-")</f>
        <v>#N/A</v>
      </c>
      <c r="V324" t="e">
        <f>IF(StandardResults[[#This Row],[Ind/Rel]]="Ind",_xlfn.XLOOKUP(StandardResults[[#This Row],[Code]],Std[Code],Std[As]),"-")</f>
        <v>#N/A</v>
      </c>
      <c r="W324" t="e">
        <f>IF(StandardResults[[#This Row],[Ind/Rel]]="Ind",_xlfn.XLOOKUP(StandardResults[[#This Row],[Code]],Std[Code],Std[Bs]),"-")</f>
        <v>#N/A</v>
      </c>
      <c r="X324" t="e">
        <f>IF(StandardResults[[#This Row],[Ind/Rel]]="Ind",_xlfn.XLOOKUP(StandardResults[[#This Row],[Code]],Std[Code],Std[EC]),"-")</f>
        <v>#N/A</v>
      </c>
      <c r="Y324" t="e">
        <f>IF(StandardResults[[#This Row],[Ind/Rel]]="Ind",_xlfn.XLOOKUP(StandardResults[[#This Row],[Code]],Std[Code],Std[Ecs]),"-")</f>
        <v>#N/A</v>
      </c>
      <c r="Z324">
        <f>COUNTIFS(StandardResults[Name],StandardResults[[#This Row],[Name]],StandardResults[Entry
Std],"B")+COUNTIFS(StandardResults[Name],StandardResults[[#This Row],[Name]],StandardResults[Entry
Std],"A")+COUNTIFS(StandardResults[Name],StandardResults[[#This Row],[Name]],StandardResults[Entry
Std],"AA")</f>
        <v>0</v>
      </c>
      <c r="AA324">
        <f>COUNTIFS(StandardResults[Name],StandardResults[[#This Row],[Name]],StandardResults[Entry
Std],"AA")</f>
        <v>0</v>
      </c>
    </row>
    <row r="325" spans="1:27" x14ac:dyDescent="0.25">
      <c r="A325">
        <f>TimeVR[[#This Row],[Club]]</f>
        <v>0</v>
      </c>
      <c r="B325" t="str">
        <f>IF(OR(RIGHT(TimeVR[[#This Row],[Event]],3)="M.R", RIGHT(TimeVR[[#This Row],[Event]],3)="F.R"),"Relay","Ind")</f>
        <v>Ind</v>
      </c>
      <c r="C325">
        <f>TimeVR[[#This Row],[gender]]</f>
        <v>0</v>
      </c>
      <c r="D325">
        <f>TimeVR[[#This Row],[Age]]</f>
        <v>0</v>
      </c>
      <c r="E325">
        <f>TimeVR[[#This Row],[name]]</f>
        <v>0</v>
      </c>
      <c r="F325">
        <f>TimeVR[[#This Row],[Event]]</f>
        <v>0</v>
      </c>
      <c r="G325" t="str">
        <f>IF(OR(StandardResults[[#This Row],[Entry]]="-",TimeVR[[#This Row],[validation]]="Validated"),"Y","N")</f>
        <v>N</v>
      </c>
      <c r="H325">
        <f>IF(OR(LEFT(TimeVR[[#This Row],[Times]],8)="00:00.00", LEFT(TimeVR[[#This Row],[Times]],2)="NT"),"-",TimeVR[[#This Row],[Times]])</f>
        <v>0</v>
      </c>
      <c r="I3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5" t="str">
        <f>IF(ISBLANK(TimeVR[[#This Row],[Best Time(S)]]),"-",TimeVR[[#This Row],[Best Time(S)]])</f>
        <v>-</v>
      </c>
      <c r="K325" t="str">
        <f>IF(StandardResults[[#This Row],[BT(SC)]]&lt;&gt;"-",IF(StandardResults[[#This Row],[BT(SC)]]&lt;=StandardResults[[#This Row],[AAs]],"AA",IF(StandardResults[[#This Row],[BT(SC)]]&lt;=StandardResults[[#This Row],[As]],"A",IF(StandardResults[[#This Row],[BT(SC)]]&lt;=StandardResults[[#This Row],[Bs]],"B","-"))),"")</f>
        <v/>
      </c>
      <c r="L325" t="str">
        <f>IF(ISBLANK(TimeVR[[#This Row],[Best Time(L)]]),"-",TimeVR[[#This Row],[Best Time(L)]])</f>
        <v>-</v>
      </c>
      <c r="M325" t="str">
        <f>IF(StandardResults[[#This Row],[BT(LC)]]&lt;&gt;"-",IF(StandardResults[[#This Row],[BT(LC)]]&lt;=StandardResults[[#This Row],[AA]],"AA",IF(StandardResults[[#This Row],[BT(LC)]]&lt;=StandardResults[[#This Row],[A]],"A",IF(StandardResults[[#This Row],[BT(LC)]]&lt;=StandardResults[[#This Row],[B]],"B","-"))),"")</f>
        <v/>
      </c>
      <c r="N325" s="14"/>
      <c r="O325" t="str">
        <f>IF(StandardResults[[#This Row],[BT(SC)]]&lt;&gt;"-",IF(StandardResults[[#This Row],[BT(SC)]]&lt;=StandardResults[[#This Row],[Ecs]],"EC","-"),"")</f>
        <v/>
      </c>
      <c r="Q325" t="str">
        <f>IF(StandardResults[[#This Row],[Ind/Rel]]="Ind",LEFT(StandardResults[[#This Row],[Gender]],1)&amp;MIN(MAX(StandardResults[[#This Row],[Age]],11),17)&amp;"-"&amp;StandardResults[[#This Row],[Event]],"")</f>
        <v>011-0</v>
      </c>
      <c r="R325" t="e">
        <f>IF(StandardResults[[#This Row],[Ind/Rel]]="Ind",_xlfn.XLOOKUP(StandardResults[[#This Row],[Code]],Std[Code],Std[AA]),"-")</f>
        <v>#N/A</v>
      </c>
      <c r="S325" t="e">
        <f>IF(StandardResults[[#This Row],[Ind/Rel]]="Ind",_xlfn.XLOOKUP(StandardResults[[#This Row],[Code]],Std[Code],Std[A]),"-")</f>
        <v>#N/A</v>
      </c>
      <c r="T325" t="e">
        <f>IF(StandardResults[[#This Row],[Ind/Rel]]="Ind",_xlfn.XLOOKUP(StandardResults[[#This Row],[Code]],Std[Code],Std[B]),"-")</f>
        <v>#N/A</v>
      </c>
      <c r="U325" t="e">
        <f>IF(StandardResults[[#This Row],[Ind/Rel]]="Ind",_xlfn.XLOOKUP(StandardResults[[#This Row],[Code]],Std[Code],Std[AAs]),"-")</f>
        <v>#N/A</v>
      </c>
      <c r="V325" t="e">
        <f>IF(StandardResults[[#This Row],[Ind/Rel]]="Ind",_xlfn.XLOOKUP(StandardResults[[#This Row],[Code]],Std[Code],Std[As]),"-")</f>
        <v>#N/A</v>
      </c>
      <c r="W325" t="e">
        <f>IF(StandardResults[[#This Row],[Ind/Rel]]="Ind",_xlfn.XLOOKUP(StandardResults[[#This Row],[Code]],Std[Code],Std[Bs]),"-")</f>
        <v>#N/A</v>
      </c>
      <c r="X325" t="e">
        <f>IF(StandardResults[[#This Row],[Ind/Rel]]="Ind",_xlfn.XLOOKUP(StandardResults[[#This Row],[Code]],Std[Code],Std[EC]),"-")</f>
        <v>#N/A</v>
      </c>
      <c r="Y325" t="e">
        <f>IF(StandardResults[[#This Row],[Ind/Rel]]="Ind",_xlfn.XLOOKUP(StandardResults[[#This Row],[Code]],Std[Code],Std[Ecs]),"-")</f>
        <v>#N/A</v>
      </c>
      <c r="Z325">
        <f>COUNTIFS(StandardResults[Name],StandardResults[[#This Row],[Name]],StandardResults[Entry
Std],"B")+COUNTIFS(StandardResults[Name],StandardResults[[#This Row],[Name]],StandardResults[Entry
Std],"A")+COUNTIFS(StandardResults[Name],StandardResults[[#This Row],[Name]],StandardResults[Entry
Std],"AA")</f>
        <v>0</v>
      </c>
      <c r="AA325">
        <f>COUNTIFS(StandardResults[Name],StandardResults[[#This Row],[Name]],StandardResults[Entry
Std],"AA")</f>
        <v>0</v>
      </c>
    </row>
    <row r="326" spans="1:27" x14ac:dyDescent="0.25">
      <c r="A326">
        <f>TimeVR[[#This Row],[Club]]</f>
        <v>0</v>
      </c>
      <c r="B326" t="str">
        <f>IF(OR(RIGHT(TimeVR[[#This Row],[Event]],3)="M.R", RIGHT(TimeVR[[#This Row],[Event]],3)="F.R"),"Relay","Ind")</f>
        <v>Ind</v>
      </c>
      <c r="C326">
        <f>TimeVR[[#This Row],[gender]]</f>
        <v>0</v>
      </c>
      <c r="D326">
        <f>TimeVR[[#This Row],[Age]]</f>
        <v>0</v>
      </c>
      <c r="E326">
        <f>TimeVR[[#This Row],[name]]</f>
        <v>0</v>
      </c>
      <c r="F326">
        <f>TimeVR[[#This Row],[Event]]</f>
        <v>0</v>
      </c>
      <c r="G326" t="str">
        <f>IF(OR(StandardResults[[#This Row],[Entry]]="-",TimeVR[[#This Row],[validation]]="Validated"),"Y","N")</f>
        <v>N</v>
      </c>
      <c r="H326">
        <f>IF(OR(LEFT(TimeVR[[#This Row],[Times]],8)="00:00.00", LEFT(TimeVR[[#This Row],[Times]],2)="NT"),"-",TimeVR[[#This Row],[Times]])</f>
        <v>0</v>
      </c>
      <c r="I3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6" t="str">
        <f>IF(ISBLANK(TimeVR[[#This Row],[Best Time(S)]]),"-",TimeVR[[#This Row],[Best Time(S)]])</f>
        <v>-</v>
      </c>
      <c r="K326" t="str">
        <f>IF(StandardResults[[#This Row],[BT(SC)]]&lt;&gt;"-",IF(StandardResults[[#This Row],[BT(SC)]]&lt;=StandardResults[[#This Row],[AAs]],"AA",IF(StandardResults[[#This Row],[BT(SC)]]&lt;=StandardResults[[#This Row],[As]],"A",IF(StandardResults[[#This Row],[BT(SC)]]&lt;=StandardResults[[#This Row],[Bs]],"B","-"))),"")</f>
        <v/>
      </c>
      <c r="L326" t="str">
        <f>IF(ISBLANK(TimeVR[[#This Row],[Best Time(L)]]),"-",TimeVR[[#This Row],[Best Time(L)]])</f>
        <v>-</v>
      </c>
      <c r="M326" t="str">
        <f>IF(StandardResults[[#This Row],[BT(LC)]]&lt;&gt;"-",IF(StandardResults[[#This Row],[BT(LC)]]&lt;=StandardResults[[#This Row],[AA]],"AA",IF(StandardResults[[#This Row],[BT(LC)]]&lt;=StandardResults[[#This Row],[A]],"A",IF(StandardResults[[#This Row],[BT(LC)]]&lt;=StandardResults[[#This Row],[B]],"B","-"))),"")</f>
        <v/>
      </c>
      <c r="N326" s="14"/>
      <c r="O326" t="str">
        <f>IF(StandardResults[[#This Row],[BT(SC)]]&lt;&gt;"-",IF(StandardResults[[#This Row],[BT(SC)]]&lt;=StandardResults[[#This Row],[Ecs]],"EC","-"),"")</f>
        <v/>
      </c>
      <c r="Q326" t="str">
        <f>IF(StandardResults[[#This Row],[Ind/Rel]]="Ind",LEFT(StandardResults[[#This Row],[Gender]],1)&amp;MIN(MAX(StandardResults[[#This Row],[Age]],11),17)&amp;"-"&amp;StandardResults[[#This Row],[Event]],"")</f>
        <v>011-0</v>
      </c>
      <c r="R326" t="e">
        <f>IF(StandardResults[[#This Row],[Ind/Rel]]="Ind",_xlfn.XLOOKUP(StandardResults[[#This Row],[Code]],Std[Code],Std[AA]),"-")</f>
        <v>#N/A</v>
      </c>
      <c r="S326" t="e">
        <f>IF(StandardResults[[#This Row],[Ind/Rel]]="Ind",_xlfn.XLOOKUP(StandardResults[[#This Row],[Code]],Std[Code],Std[A]),"-")</f>
        <v>#N/A</v>
      </c>
      <c r="T326" t="e">
        <f>IF(StandardResults[[#This Row],[Ind/Rel]]="Ind",_xlfn.XLOOKUP(StandardResults[[#This Row],[Code]],Std[Code],Std[B]),"-")</f>
        <v>#N/A</v>
      </c>
      <c r="U326" t="e">
        <f>IF(StandardResults[[#This Row],[Ind/Rel]]="Ind",_xlfn.XLOOKUP(StandardResults[[#This Row],[Code]],Std[Code],Std[AAs]),"-")</f>
        <v>#N/A</v>
      </c>
      <c r="V326" t="e">
        <f>IF(StandardResults[[#This Row],[Ind/Rel]]="Ind",_xlfn.XLOOKUP(StandardResults[[#This Row],[Code]],Std[Code],Std[As]),"-")</f>
        <v>#N/A</v>
      </c>
      <c r="W326" t="e">
        <f>IF(StandardResults[[#This Row],[Ind/Rel]]="Ind",_xlfn.XLOOKUP(StandardResults[[#This Row],[Code]],Std[Code],Std[Bs]),"-")</f>
        <v>#N/A</v>
      </c>
      <c r="X326" t="e">
        <f>IF(StandardResults[[#This Row],[Ind/Rel]]="Ind",_xlfn.XLOOKUP(StandardResults[[#This Row],[Code]],Std[Code],Std[EC]),"-")</f>
        <v>#N/A</v>
      </c>
      <c r="Y326" t="e">
        <f>IF(StandardResults[[#This Row],[Ind/Rel]]="Ind",_xlfn.XLOOKUP(StandardResults[[#This Row],[Code]],Std[Code],Std[Ecs]),"-")</f>
        <v>#N/A</v>
      </c>
      <c r="Z326">
        <f>COUNTIFS(StandardResults[Name],StandardResults[[#This Row],[Name]],StandardResults[Entry
Std],"B")+COUNTIFS(StandardResults[Name],StandardResults[[#This Row],[Name]],StandardResults[Entry
Std],"A")+COUNTIFS(StandardResults[Name],StandardResults[[#This Row],[Name]],StandardResults[Entry
Std],"AA")</f>
        <v>0</v>
      </c>
      <c r="AA326">
        <f>COUNTIFS(StandardResults[Name],StandardResults[[#This Row],[Name]],StandardResults[Entry
Std],"AA")</f>
        <v>0</v>
      </c>
    </row>
    <row r="327" spans="1:27" x14ac:dyDescent="0.25">
      <c r="A327">
        <f>TimeVR[[#This Row],[Club]]</f>
        <v>0</v>
      </c>
      <c r="B327" t="str">
        <f>IF(OR(RIGHT(TimeVR[[#This Row],[Event]],3)="M.R", RIGHT(TimeVR[[#This Row],[Event]],3)="F.R"),"Relay","Ind")</f>
        <v>Ind</v>
      </c>
      <c r="C327">
        <f>TimeVR[[#This Row],[gender]]</f>
        <v>0</v>
      </c>
      <c r="D327">
        <f>TimeVR[[#This Row],[Age]]</f>
        <v>0</v>
      </c>
      <c r="E327">
        <f>TimeVR[[#This Row],[name]]</f>
        <v>0</v>
      </c>
      <c r="F327">
        <f>TimeVR[[#This Row],[Event]]</f>
        <v>0</v>
      </c>
      <c r="G327" t="str">
        <f>IF(OR(StandardResults[[#This Row],[Entry]]="-",TimeVR[[#This Row],[validation]]="Validated"),"Y","N")</f>
        <v>N</v>
      </c>
      <c r="H327">
        <f>IF(OR(LEFT(TimeVR[[#This Row],[Times]],8)="00:00.00", LEFT(TimeVR[[#This Row],[Times]],2)="NT"),"-",TimeVR[[#This Row],[Times]])</f>
        <v>0</v>
      </c>
      <c r="I3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7" t="str">
        <f>IF(ISBLANK(TimeVR[[#This Row],[Best Time(S)]]),"-",TimeVR[[#This Row],[Best Time(S)]])</f>
        <v>-</v>
      </c>
      <c r="K327" t="str">
        <f>IF(StandardResults[[#This Row],[BT(SC)]]&lt;&gt;"-",IF(StandardResults[[#This Row],[BT(SC)]]&lt;=StandardResults[[#This Row],[AAs]],"AA",IF(StandardResults[[#This Row],[BT(SC)]]&lt;=StandardResults[[#This Row],[As]],"A",IF(StandardResults[[#This Row],[BT(SC)]]&lt;=StandardResults[[#This Row],[Bs]],"B","-"))),"")</f>
        <v/>
      </c>
      <c r="L327" t="str">
        <f>IF(ISBLANK(TimeVR[[#This Row],[Best Time(L)]]),"-",TimeVR[[#This Row],[Best Time(L)]])</f>
        <v>-</v>
      </c>
      <c r="M327" t="str">
        <f>IF(StandardResults[[#This Row],[BT(LC)]]&lt;&gt;"-",IF(StandardResults[[#This Row],[BT(LC)]]&lt;=StandardResults[[#This Row],[AA]],"AA",IF(StandardResults[[#This Row],[BT(LC)]]&lt;=StandardResults[[#This Row],[A]],"A",IF(StandardResults[[#This Row],[BT(LC)]]&lt;=StandardResults[[#This Row],[B]],"B","-"))),"")</f>
        <v/>
      </c>
      <c r="N327" s="14"/>
      <c r="O327" t="str">
        <f>IF(StandardResults[[#This Row],[BT(SC)]]&lt;&gt;"-",IF(StandardResults[[#This Row],[BT(SC)]]&lt;=StandardResults[[#This Row],[Ecs]],"EC","-"),"")</f>
        <v/>
      </c>
      <c r="Q327" t="str">
        <f>IF(StandardResults[[#This Row],[Ind/Rel]]="Ind",LEFT(StandardResults[[#This Row],[Gender]],1)&amp;MIN(MAX(StandardResults[[#This Row],[Age]],11),17)&amp;"-"&amp;StandardResults[[#This Row],[Event]],"")</f>
        <v>011-0</v>
      </c>
      <c r="R327" t="e">
        <f>IF(StandardResults[[#This Row],[Ind/Rel]]="Ind",_xlfn.XLOOKUP(StandardResults[[#This Row],[Code]],Std[Code],Std[AA]),"-")</f>
        <v>#N/A</v>
      </c>
      <c r="S327" t="e">
        <f>IF(StandardResults[[#This Row],[Ind/Rel]]="Ind",_xlfn.XLOOKUP(StandardResults[[#This Row],[Code]],Std[Code],Std[A]),"-")</f>
        <v>#N/A</v>
      </c>
      <c r="T327" t="e">
        <f>IF(StandardResults[[#This Row],[Ind/Rel]]="Ind",_xlfn.XLOOKUP(StandardResults[[#This Row],[Code]],Std[Code],Std[B]),"-")</f>
        <v>#N/A</v>
      </c>
      <c r="U327" t="e">
        <f>IF(StandardResults[[#This Row],[Ind/Rel]]="Ind",_xlfn.XLOOKUP(StandardResults[[#This Row],[Code]],Std[Code],Std[AAs]),"-")</f>
        <v>#N/A</v>
      </c>
      <c r="V327" t="e">
        <f>IF(StandardResults[[#This Row],[Ind/Rel]]="Ind",_xlfn.XLOOKUP(StandardResults[[#This Row],[Code]],Std[Code],Std[As]),"-")</f>
        <v>#N/A</v>
      </c>
      <c r="W327" t="e">
        <f>IF(StandardResults[[#This Row],[Ind/Rel]]="Ind",_xlfn.XLOOKUP(StandardResults[[#This Row],[Code]],Std[Code],Std[Bs]),"-")</f>
        <v>#N/A</v>
      </c>
      <c r="X327" t="e">
        <f>IF(StandardResults[[#This Row],[Ind/Rel]]="Ind",_xlfn.XLOOKUP(StandardResults[[#This Row],[Code]],Std[Code],Std[EC]),"-")</f>
        <v>#N/A</v>
      </c>
      <c r="Y327" t="e">
        <f>IF(StandardResults[[#This Row],[Ind/Rel]]="Ind",_xlfn.XLOOKUP(StandardResults[[#This Row],[Code]],Std[Code],Std[Ecs]),"-")</f>
        <v>#N/A</v>
      </c>
      <c r="Z327">
        <f>COUNTIFS(StandardResults[Name],StandardResults[[#This Row],[Name]],StandardResults[Entry
Std],"B")+COUNTIFS(StandardResults[Name],StandardResults[[#This Row],[Name]],StandardResults[Entry
Std],"A")+COUNTIFS(StandardResults[Name],StandardResults[[#This Row],[Name]],StandardResults[Entry
Std],"AA")</f>
        <v>0</v>
      </c>
      <c r="AA327">
        <f>COUNTIFS(StandardResults[Name],StandardResults[[#This Row],[Name]],StandardResults[Entry
Std],"AA")</f>
        <v>0</v>
      </c>
    </row>
    <row r="328" spans="1:27" x14ac:dyDescent="0.25">
      <c r="A328">
        <f>TimeVR[[#This Row],[Club]]</f>
        <v>0</v>
      </c>
      <c r="B328" t="str">
        <f>IF(OR(RIGHT(TimeVR[[#This Row],[Event]],3)="M.R", RIGHT(TimeVR[[#This Row],[Event]],3)="F.R"),"Relay","Ind")</f>
        <v>Ind</v>
      </c>
      <c r="C328">
        <f>TimeVR[[#This Row],[gender]]</f>
        <v>0</v>
      </c>
      <c r="D328">
        <f>TimeVR[[#This Row],[Age]]</f>
        <v>0</v>
      </c>
      <c r="E328">
        <f>TimeVR[[#This Row],[name]]</f>
        <v>0</v>
      </c>
      <c r="F328">
        <f>TimeVR[[#This Row],[Event]]</f>
        <v>0</v>
      </c>
      <c r="G328" t="str">
        <f>IF(OR(StandardResults[[#This Row],[Entry]]="-",TimeVR[[#This Row],[validation]]="Validated"),"Y","N")</f>
        <v>N</v>
      </c>
      <c r="H328">
        <f>IF(OR(LEFT(TimeVR[[#This Row],[Times]],8)="00:00.00", LEFT(TimeVR[[#This Row],[Times]],2)="NT"),"-",TimeVR[[#This Row],[Times]])</f>
        <v>0</v>
      </c>
      <c r="I3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8" t="str">
        <f>IF(ISBLANK(TimeVR[[#This Row],[Best Time(S)]]),"-",TimeVR[[#This Row],[Best Time(S)]])</f>
        <v>-</v>
      </c>
      <c r="K328" t="str">
        <f>IF(StandardResults[[#This Row],[BT(SC)]]&lt;&gt;"-",IF(StandardResults[[#This Row],[BT(SC)]]&lt;=StandardResults[[#This Row],[AAs]],"AA",IF(StandardResults[[#This Row],[BT(SC)]]&lt;=StandardResults[[#This Row],[As]],"A",IF(StandardResults[[#This Row],[BT(SC)]]&lt;=StandardResults[[#This Row],[Bs]],"B","-"))),"")</f>
        <v/>
      </c>
      <c r="L328" t="str">
        <f>IF(ISBLANK(TimeVR[[#This Row],[Best Time(L)]]),"-",TimeVR[[#This Row],[Best Time(L)]])</f>
        <v>-</v>
      </c>
      <c r="M328" t="str">
        <f>IF(StandardResults[[#This Row],[BT(LC)]]&lt;&gt;"-",IF(StandardResults[[#This Row],[BT(LC)]]&lt;=StandardResults[[#This Row],[AA]],"AA",IF(StandardResults[[#This Row],[BT(LC)]]&lt;=StandardResults[[#This Row],[A]],"A",IF(StandardResults[[#This Row],[BT(LC)]]&lt;=StandardResults[[#This Row],[B]],"B","-"))),"")</f>
        <v/>
      </c>
      <c r="N328" s="14"/>
      <c r="O328" t="str">
        <f>IF(StandardResults[[#This Row],[BT(SC)]]&lt;&gt;"-",IF(StandardResults[[#This Row],[BT(SC)]]&lt;=StandardResults[[#This Row],[Ecs]],"EC","-"),"")</f>
        <v/>
      </c>
      <c r="Q328" t="str">
        <f>IF(StandardResults[[#This Row],[Ind/Rel]]="Ind",LEFT(StandardResults[[#This Row],[Gender]],1)&amp;MIN(MAX(StandardResults[[#This Row],[Age]],11),17)&amp;"-"&amp;StandardResults[[#This Row],[Event]],"")</f>
        <v>011-0</v>
      </c>
      <c r="R328" t="e">
        <f>IF(StandardResults[[#This Row],[Ind/Rel]]="Ind",_xlfn.XLOOKUP(StandardResults[[#This Row],[Code]],Std[Code],Std[AA]),"-")</f>
        <v>#N/A</v>
      </c>
      <c r="S328" t="e">
        <f>IF(StandardResults[[#This Row],[Ind/Rel]]="Ind",_xlfn.XLOOKUP(StandardResults[[#This Row],[Code]],Std[Code],Std[A]),"-")</f>
        <v>#N/A</v>
      </c>
      <c r="T328" t="e">
        <f>IF(StandardResults[[#This Row],[Ind/Rel]]="Ind",_xlfn.XLOOKUP(StandardResults[[#This Row],[Code]],Std[Code],Std[B]),"-")</f>
        <v>#N/A</v>
      </c>
      <c r="U328" t="e">
        <f>IF(StandardResults[[#This Row],[Ind/Rel]]="Ind",_xlfn.XLOOKUP(StandardResults[[#This Row],[Code]],Std[Code],Std[AAs]),"-")</f>
        <v>#N/A</v>
      </c>
      <c r="V328" t="e">
        <f>IF(StandardResults[[#This Row],[Ind/Rel]]="Ind",_xlfn.XLOOKUP(StandardResults[[#This Row],[Code]],Std[Code],Std[As]),"-")</f>
        <v>#N/A</v>
      </c>
      <c r="W328" t="e">
        <f>IF(StandardResults[[#This Row],[Ind/Rel]]="Ind",_xlfn.XLOOKUP(StandardResults[[#This Row],[Code]],Std[Code],Std[Bs]),"-")</f>
        <v>#N/A</v>
      </c>
      <c r="X328" t="e">
        <f>IF(StandardResults[[#This Row],[Ind/Rel]]="Ind",_xlfn.XLOOKUP(StandardResults[[#This Row],[Code]],Std[Code],Std[EC]),"-")</f>
        <v>#N/A</v>
      </c>
      <c r="Y328" t="e">
        <f>IF(StandardResults[[#This Row],[Ind/Rel]]="Ind",_xlfn.XLOOKUP(StandardResults[[#This Row],[Code]],Std[Code],Std[Ecs]),"-")</f>
        <v>#N/A</v>
      </c>
      <c r="Z328">
        <f>COUNTIFS(StandardResults[Name],StandardResults[[#This Row],[Name]],StandardResults[Entry
Std],"B")+COUNTIFS(StandardResults[Name],StandardResults[[#This Row],[Name]],StandardResults[Entry
Std],"A")+COUNTIFS(StandardResults[Name],StandardResults[[#This Row],[Name]],StandardResults[Entry
Std],"AA")</f>
        <v>0</v>
      </c>
      <c r="AA328">
        <f>COUNTIFS(StandardResults[Name],StandardResults[[#This Row],[Name]],StandardResults[Entry
Std],"AA")</f>
        <v>0</v>
      </c>
    </row>
    <row r="329" spans="1:27" x14ac:dyDescent="0.25">
      <c r="A329">
        <f>TimeVR[[#This Row],[Club]]</f>
        <v>0</v>
      </c>
      <c r="B329" t="str">
        <f>IF(OR(RIGHT(TimeVR[[#This Row],[Event]],3)="M.R", RIGHT(TimeVR[[#This Row],[Event]],3)="F.R"),"Relay","Ind")</f>
        <v>Ind</v>
      </c>
      <c r="C329">
        <f>TimeVR[[#This Row],[gender]]</f>
        <v>0</v>
      </c>
      <c r="D329">
        <f>TimeVR[[#This Row],[Age]]</f>
        <v>0</v>
      </c>
      <c r="E329">
        <f>TimeVR[[#This Row],[name]]</f>
        <v>0</v>
      </c>
      <c r="F329">
        <f>TimeVR[[#This Row],[Event]]</f>
        <v>0</v>
      </c>
      <c r="G329" t="str">
        <f>IF(OR(StandardResults[[#This Row],[Entry]]="-",TimeVR[[#This Row],[validation]]="Validated"),"Y","N")</f>
        <v>N</v>
      </c>
      <c r="H329">
        <f>IF(OR(LEFT(TimeVR[[#This Row],[Times]],8)="00:00.00", LEFT(TimeVR[[#This Row],[Times]],2)="NT"),"-",TimeVR[[#This Row],[Times]])</f>
        <v>0</v>
      </c>
      <c r="I3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29" t="str">
        <f>IF(ISBLANK(TimeVR[[#This Row],[Best Time(S)]]),"-",TimeVR[[#This Row],[Best Time(S)]])</f>
        <v>-</v>
      </c>
      <c r="K329" t="str">
        <f>IF(StandardResults[[#This Row],[BT(SC)]]&lt;&gt;"-",IF(StandardResults[[#This Row],[BT(SC)]]&lt;=StandardResults[[#This Row],[AAs]],"AA",IF(StandardResults[[#This Row],[BT(SC)]]&lt;=StandardResults[[#This Row],[As]],"A",IF(StandardResults[[#This Row],[BT(SC)]]&lt;=StandardResults[[#This Row],[Bs]],"B","-"))),"")</f>
        <v/>
      </c>
      <c r="L329" t="str">
        <f>IF(ISBLANK(TimeVR[[#This Row],[Best Time(L)]]),"-",TimeVR[[#This Row],[Best Time(L)]])</f>
        <v>-</v>
      </c>
      <c r="M329" t="str">
        <f>IF(StandardResults[[#This Row],[BT(LC)]]&lt;&gt;"-",IF(StandardResults[[#This Row],[BT(LC)]]&lt;=StandardResults[[#This Row],[AA]],"AA",IF(StandardResults[[#This Row],[BT(LC)]]&lt;=StandardResults[[#This Row],[A]],"A",IF(StandardResults[[#This Row],[BT(LC)]]&lt;=StandardResults[[#This Row],[B]],"B","-"))),"")</f>
        <v/>
      </c>
      <c r="N329" s="14"/>
      <c r="O329" t="str">
        <f>IF(StandardResults[[#This Row],[BT(SC)]]&lt;&gt;"-",IF(StandardResults[[#This Row],[BT(SC)]]&lt;=StandardResults[[#This Row],[Ecs]],"EC","-"),"")</f>
        <v/>
      </c>
      <c r="Q329" t="str">
        <f>IF(StandardResults[[#This Row],[Ind/Rel]]="Ind",LEFT(StandardResults[[#This Row],[Gender]],1)&amp;MIN(MAX(StandardResults[[#This Row],[Age]],11),17)&amp;"-"&amp;StandardResults[[#This Row],[Event]],"")</f>
        <v>011-0</v>
      </c>
      <c r="R329" t="e">
        <f>IF(StandardResults[[#This Row],[Ind/Rel]]="Ind",_xlfn.XLOOKUP(StandardResults[[#This Row],[Code]],Std[Code],Std[AA]),"-")</f>
        <v>#N/A</v>
      </c>
      <c r="S329" t="e">
        <f>IF(StandardResults[[#This Row],[Ind/Rel]]="Ind",_xlfn.XLOOKUP(StandardResults[[#This Row],[Code]],Std[Code],Std[A]),"-")</f>
        <v>#N/A</v>
      </c>
      <c r="T329" t="e">
        <f>IF(StandardResults[[#This Row],[Ind/Rel]]="Ind",_xlfn.XLOOKUP(StandardResults[[#This Row],[Code]],Std[Code],Std[B]),"-")</f>
        <v>#N/A</v>
      </c>
      <c r="U329" t="e">
        <f>IF(StandardResults[[#This Row],[Ind/Rel]]="Ind",_xlfn.XLOOKUP(StandardResults[[#This Row],[Code]],Std[Code],Std[AAs]),"-")</f>
        <v>#N/A</v>
      </c>
      <c r="V329" t="e">
        <f>IF(StandardResults[[#This Row],[Ind/Rel]]="Ind",_xlfn.XLOOKUP(StandardResults[[#This Row],[Code]],Std[Code],Std[As]),"-")</f>
        <v>#N/A</v>
      </c>
      <c r="W329" t="e">
        <f>IF(StandardResults[[#This Row],[Ind/Rel]]="Ind",_xlfn.XLOOKUP(StandardResults[[#This Row],[Code]],Std[Code],Std[Bs]),"-")</f>
        <v>#N/A</v>
      </c>
      <c r="X329" t="e">
        <f>IF(StandardResults[[#This Row],[Ind/Rel]]="Ind",_xlfn.XLOOKUP(StandardResults[[#This Row],[Code]],Std[Code],Std[EC]),"-")</f>
        <v>#N/A</v>
      </c>
      <c r="Y329" t="e">
        <f>IF(StandardResults[[#This Row],[Ind/Rel]]="Ind",_xlfn.XLOOKUP(StandardResults[[#This Row],[Code]],Std[Code],Std[Ecs]),"-")</f>
        <v>#N/A</v>
      </c>
      <c r="Z329">
        <f>COUNTIFS(StandardResults[Name],StandardResults[[#This Row],[Name]],StandardResults[Entry
Std],"B")+COUNTIFS(StandardResults[Name],StandardResults[[#This Row],[Name]],StandardResults[Entry
Std],"A")+COUNTIFS(StandardResults[Name],StandardResults[[#This Row],[Name]],StandardResults[Entry
Std],"AA")</f>
        <v>0</v>
      </c>
      <c r="AA329">
        <f>COUNTIFS(StandardResults[Name],StandardResults[[#This Row],[Name]],StandardResults[Entry
Std],"AA")</f>
        <v>0</v>
      </c>
    </row>
    <row r="330" spans="1:27" x14ac:dyDescent="0.25">
      <c r="A330">
        <f>TimeVR[[#This Row],[Club]]</f>
        <v>0</v>
      </c>
      <c r="B330" t="str">
        <f>IF(OR(RIGHT(TimeVR[[#This Row],[Event]],3)="M.R", RIGHT(TimeVR[[#This Row],[Event]],3)="F.R"),"Relay","Ind")</f>
        <v>Ind</v>
      </c>
      <c r="C330">
        <f>TimeVR[[#This Row],[gender]]</f>
        <v>0</v>
      </c>
      <c r="D330">
        <f>TimeVR[[#This Row],[Age]]</f>
        <v>0</v>
      </c>
      <c r="E330">
        <f>TimeVR[[#This Row],[name]]</f>
        <v>0</v>
      </c>
      <c r="F330">
        <f>TimeVR[[#This Row],[Event]]</f>
        <v>0</v>
      </c>
      <c r="G330" t="str">
        <f>IF(OR(StandardResults[[#This Row],[Entry]]="-",TimeVR[[#This Row],[validation]]="Validated"),"Y","N")</f>
        <v>N</v>
      </c>
      <c r="H330">
        <f>IF(OR(LEFT(TimeVR[[#This Row],[Times]],8)="00:00.00", LEFT(TimeVR[[#This Row],[Times]],2)="NT"),"-",TimeVR[[#This Row],[Times]])</f>
        <v>0</v>
      </c>
      <c r="I3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0" t="str">
        <f>IF(ISBLANK(TimeVR[[#This Row],[Best Time(S)]]),"-",TimeVR[[#This Row],[Best Time(S)]])</f>
        <v>-</v>
      </c>
      <c r="K330" t="str">
        <f>IF(StandardResults[[#This Row],[BT(SC)]]&lt;&gt;"-",IF(StandardResults[[#This Row],[BT(SC)]]&lt;=StandardResults[[#This Row],[AAs]],"AA",IF(StandardResults[[#This Row],[BT(SC)]]&lt;=StandardResults[[#This Row],[As]],"A",IF(StandardResults[[#This Row],[BT(SC)]]&lt;=StandardResults[[#This Row],[Bs]],"B","-"))),"")</f>
        <v/>
      </c>
      <c r="L330" t="str">
        <f>IF(ISBLANK(TimeVR[[#This Row],[Best Time(L)]]),"-",TimeVR[[#This Row],[Best Time(L)]])</f>
        <v>-</v>
      </c>
      <c r="M330" t="str">
        <f>IF(StandardResults[[#This Row],[BT(LC)]]&lt;&gt;"-",IF(StandardResults[[#This Row],[BT(LC)]]&lt;=StandardResults[[#This Row],[AA]],"AA",IF(StandardResults[[#This Row],[BT(LC)]]&lt;=StandardResults[[#This Row],[A]],"A",IF(StandardResults[[#This Row],[BT(LC)]]&lt;=StandardResults[[#This Row],[B]],"B","-"))),"")</f>
        <v/>
      </c>
      <c r="N330" s="14"/>
      <c r="O330" t="str">
        <f>IF(StandardResults[[#This Row],[BT(SC)]]&lt;&gt;"-",IF(StandardResults[[#This Row],[BT(SC)]]&lt;=StandardResults[[#This Row],[Ecs]],"EC","-"),"")</f>
        <v/>
      </c>
      <c r="Q330" t="str">
        <f>IF(StandardResults[[#This Row],[Ind/Rel]]="Ind",LEFT(StandardResults[[#This Row],[Gender]],1)&amp;MIN(MAX(StandardResults[[#This Row],[Age]],11),17)&amp;"-"&amp;StandardResults[[#This Row],[Event]],"")</f>
        <v>011-0</v>
      </c>
      <c r="R330" t="e">
        <f>IF(StandardResults[[#This Row],[Ind/Rel]]="Ind",_xlfn.XLOOKUP(StandardResults[[#This Row],[Code]],Std[Code],Std[AA]),"-")</f>
        <v>#N/A</v>
      </c>
      <c r="S330" t="e">
        <f>IF(StandardResults[[#This Row],[Ind/Rel]]="Ind",_xlfn.XLOOKUP(StandardResults[[#This Row],[Code]],Std[Code],Std[A]),"-")</f>
        <v>#N/A</v>
      </c>
      <c r="T330" t="e">
        <f>IF(StandardResults[[#This Row],[Ind/Rel]]="Ind",_xlfn.XLOOKUP(StandardResults[[#This Row],[Code]],Std[Code],Std[B]),"-")</f>
        <v>#N/A</v>
      </c>
      <c r="U330" t="e">
        <f>IF(StandardResults[[#This Row],[Ind/Rel]]="Ind",_xlfn.XLOOKUP(StandardResults[[#This Row],[Code]],Std[Code],Std[AAs]),"-")</f>
        <v>#N/A</v>
      </c>
      <c r="V330" t="e">
        <f>IF(StandardResults[[#This Row],[Ind/Rel]]="Ind",_xlfn.XLOOKUP(StandardResults[[#This Row],[Code]],Std[Code],Std[As]),"-")</f>
        <v>#N/A</v>
      </c>
      <c r="W330" t="e">
        <f>IF(StandardResults[[#This Row],[Ind/Rel]]="Ind",_xlfn.XLOOKUP(StandardResults[[#This Row],[Code]],Std[Code],Std[Bs]),"-")</f>
        <v>#N/A</v>
      </c>
      <c r="X330" t="e">
        <f>IF(StandardResults[[#This Row],[Ind/Rel]]="Ind",_xlfn.XLOOKUP(StandardResults[[#This Row],[Code]],Std[Code],Std[EC]),"-")</f>
        <v>#N/A</v>
      </c>
      <c r="Y330" t="e">
        <f>IF(StandardResults[[#This Row],[Ind/Rel]]="Ind",_xlfn.XLOOKUP(StandardResults[[#This Row],[Code]],Std[Code],Std[Ecs]),"-")</f>
        <v>#N/A</v>
      </c>
      <c r="Z330">
        <f>COUNTIFS(StandardResults[Name],StandardResults[[#This Row],[Name]],StandardResults[Entry
Std],"B")+COUNTIFS(StandardResults[Name],StandardResults[[#This Row],[Name]],StandardResults[Entry
Std],"A")+COUNTIFS(StandardResults[Name],StandardResults[[#This Row],[Name]],StandardResults[Entry
Std],"AA")</f>
        <v>0</v>
      </c>
      <c r="AA330">
        <f>COUNTIFS(StandardResults[Name],StandardResults[[#This Row],[Name]],StandardResults[Entry
Std],"AA")</f>
        <v>0</v>
      </c>
    </row>
    <row r="331" spans="1:27" x14ac:dyDescent="0.25">
      <c r="A331">
        <f>TimeVR[[#This Row],[Club]]</f>
        <v>0</v>
      </c>
      <c r="B331" t="str">
        <f>IF(OR(RIGHT(TimeVR[[#This Row],[Event]],3)="M.R", RIGHT(TimeVR[[#This Row],[Event]],3)="F.R"),"Relay","Ind")</f>
        <v>Ind</v>
      </c>
      <c r="C331">
        <f>TimeVR[[#This Row],[gender]]</f>
        <v>0</v>
      </c>
      <c r="D331">
        <f>TimeVR[[#This Row],[Age]]</f>
        <v>0</v>
      </c>
      <c r="E331">
        <f>TimeVR[[#This Row],[name]]</f>
        <v>0</v>
      </c>
      <c r="F331">
        <f>TimeVR[[#This Row],[Event]]</f>
        <v>0</v>
      </c>
      <c r="G331" t="str">
        <f>IF(OR(StandardResults[[#This Row],[Entry]]="-",TimeVR[[#This Row],[validation]]="Validated"),"Y","N")</f>
        <v>N</v>
      </c>
      <c r="H331">
        <f>IF(OR(LEFT(TimeVR[[#This Row],[Times]],8)="00:00.00", LEFT(TimeVR[[#This Row],[Times]],2)="NT"),"-",TimeVR[[#This Row],[Times]])</f>
        <v>0</v>
      </c>
      <c r="I3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1" t="str">
        <f>IF(ISBLANK(TimeVR[[#This Row],[Best Time(S)]]),"-",TimeVR[[#This Row],[Best Time(S)]])</f>
        <v>-</v>
      </c>
      <c r="K331" t="str">
        <f>IF(StandardResults[[#This Row],[BT(SC)]]&lt;&gt;"-",IF(StandardResults[[#This Row],[BT(SC)]]&lt;=StandardResults[[#This Row],[AAs]],"AA",IF(StandardResults[[#This Row],[BT(SC)]]&lt;=StandardResults[[#This Row],[As]],"A",IF(StandardResults[[#This Row],[BT(SC)]]&lt;=StandardResults[[#This Row],[Bs]],"B","-"))),"")</f>
        <v/>
      </c>
      <c r="L331" t="str">
        <f>IF(ISBLANK(TimeVR[[#This Row],[Best Time(L)]]),"-",TimeVR[[#This Row],[Best Time(L)]])</f>
        <v>-</v>
      </c>
      <c r="M331" t="str">
        <f>IF(StandardResults[[#This Row],[BT(LC)]]&lt;&gt;"-",IF(StandardResults[[#This Row],[BT(LC)]]&lt;=StandardResults[[#This Row],[AA]],"AA",IF(StandardResults[[#This Row],[BT(LC)]]&lt;=StandardResults[[#This Row],[A]],"A",IF(StandardResults[[#This Row],[BT(LC)]]&lt;=StandardResults[[#This Row],[B]],"B","-"))),"")</f>
        <v/>
      </c>
      <c r="N331" s="14"/>
      <c r="O331" t="str">
        <f>IF(StandardResults[[#This Row],[BT(SC)]]&lt;&gt;"-",IF(StandardResults[[#This Row],[BT(SC)]]&lt;=StandardResults[[#This Row],[Ecs]],"EC","-"),"")</f>
        <v/>
      </c>
      <c r="Q331" t="str">
        <f>IF(StandardResults[[#This Row],[Ind/Rel]]="Ind",LEFT(StandardResults[[#This Row],[Gender]],1)&amp;MIN(MAX(StandardResults[[#This Row],[Age]],11),17)&amp;"-"&amp;StandardResults[[#This Row],[Event]],"")</f>
        <v>011-0</v>
      </c>
      <c r="R331" t="e">
        <f>IF(StandardResults[[#This Row],[Ind/Rel]]="Ind",_xlfn.XLOOKUP(StandardResults[[#This Row],[Code]],Std[Code],Std[AA]),"-")</f>
        <v>#N/A</v>
      </c>
      <c r="S331" t="e">
        <f>IF(StandardResults[[#This Row],[Ind/Rel]]="Ind",_xlfn.XLOOKUP(StandardResults[[#This Row],[Code]],Std[Code],Std[A]),"-")</f>
        <v>#N/A</v>
      </c>
      <c r="T331" t="e">
        <f>IF(StandardResults[[#This Row],[Ind/Rel]]="Ind",_xlfn.XLOOKUP(StandardResults[[#This Row],[Code]],Std[Code],Std[B]),"-")</f>
        <v>#N/A</v>
      </c>
      <c r="U331" t="e">
        <f>IF(StandardResults[[#This Row],[Ind/Rel]]="Ind",_xlfn.XLOOKUP(StandardResults[[#This Row],[Code]],Std[Code],Std[AAs]),"-")</f>
        <v>#N/A</v>
      </c>
      <c r="V331" t="e">
        <f>IF(StandardResults[[#This Row],[Ind/Rel]]="Ind",_xlfn.XLOOKUP(StandardResults[[#This Row],[Code]],Std[Code],Std[As]),"-")</f>
        <v>#N/A</v>
      </c>
      <c r="W331" t="e">
        <f>IF(StandardResults[[#This Row],[Ind/Rel]]="Ind",_xlfn.XLOOKUP(StandardResults[[#This Row],[Code]],Std[Code],Std[Bs]),"-")</f>
        <v>#N/A</v>
      </c>
      <c r="X331" t="e">
        <f>IF(StandardResults[[#This Row],[Ind/Rel]]="Ind",_xlfn.XLOOKUP(StandardResults[[#This Row],[Code]],Std[Code],Std[EC]),"-")</f>
        <v>#N/A</v>
      </c>
      <c r="Y331" t="e">
        <f>IF(StandardResults[[#This Row],[Ind/Rel]]="Ind",_xlfn.XLOOKUP(StandardResults[[#This Row],[Code]],Std[Code],Std[Ecs]),"-")</f>
        <v>#N/A</v>
      </c>
      <c r="Z331">
        <f>COUNTIFS(StandardResults[Name],StandardResults[[#This Row],[Name]],StandardResults[Entry
Std],"B")+COUNTIFS(StandardResults[Name],StandardResults[[#This Row],[Name]],StandardResults[Entry
Std],"A")+COUNTIFS(StandardResults[Name],StandardResults[[#This Row],[Name]],StandardResults[Entry
Std],"AA")</f>
        <v>0</v>
      </c>
      <c r="AA331">
        <f>COUNTIFS(StandardResults[Name],StandardResults[[#This Row],[Name]],StandardResults[Entry
Std],"AA")</f>
        <v>0</v>
      </c>
    </row>
    <row r="332" spans="1:27" x14ac:dyDescent="0.25">
      <c r="A332">
        <f>TimeVR[[#This Row],[Club]]</f>
        <v>0</v>
      </c>
      <c r="B332" t="str">
        <f>IF(OR(RIGHT(TimeVR[[#This Row],[Event]],3)="M.R", RIGHT(TimeVR[[#This Row],[Event]],3)="F.R"),"Relay","Ind")</f>
        <v>Ind</v>
      </c>
      <c r="C332">
        <f>TimeVR[[#This Row],[gender]]</f>
        <v>0</v>
      </c>
      <c r="D332">
        <f>TimeVR[[#This Row],[Age]]</f>
        <v>0</v>
      </c>
      <c r="E332">
        <f>TimeVR[[#This Row],[name]]</f>
        <v>0</v>
      </c>
      <c r="F332">
        <f>TimeVR[[#This Row],[Event]]</f>
        <v>0</v>
      </c>
      <c r="G332" t="str">
        <f>IF(OR(StandardResults[[#This Row],[Entry]]="-",TimeVR[[#This Row],[validation]]="Validated"),"Y","N")</f>
        <v>N</v>
      </c>
      <c r="H332">
        <f>IF(OR(LEFT(TimeVR[[#This Row],[Times]],8)="00:00.00", LEFT(TimeVR[[#This Row],[Times]],2)="NT"),"-",TimeVR[[#This Row],[Times]])</f>
        <v>0</v>
      </c>
      <c r="I3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2" t="str">
        <f>IF(ISBLANK(TimeVR[[#This Row],[Best Time(S)]]),"-",TimeVR[[#This Row],[Best Time(S)]])</f>
        <v>-</v>
      </c>
      <c r="K332" t="str">
        <f>IF(StandardResults[[#This Row],[BT(SC)]]&lt;&gt;"-",IF(StandardResults[[#This Row],[BT(SC)]]&lt;=StandardResults[[#This Row],[AAs]],"AA",IF(StandardResults[[#This Row],[BT(SC)]]&lt;=StandardResults[[#This Row],[As]],"A",IF(StandardResults[[#This Row],[BT(SC)]]&lt;=StandardResults[[#This Row],[Bs]],"B","-"))),"")</f>
        <v/>
      </c>
      <c r="L332" t="str">
        <f>IF(ISBLANK(TimeVR[[#This Row],[Best Time(L)]]),"-",TimeVR[[#This Row],[Best Time(L)]])</f>
        <v>-</v>
      </c>
      <c r="M332" t="str">
        <f>IF(StandardResults[[#This Row],[BT(LC)]]&lt;&gt;"-",IF(StandardResults[[#This Row],[BT(LC)]]&lt;=StandardResults[[#This Row],[AA]],"AA",IF(StandardResults[[#This Row],[BT(LC)]]&lt;=StandardResults[[#This Row],[A]],"A",IF(StandardResults[[#This Row],[BT(LC)]]&lt;=StandardResults[[#This Row],[B]],"B","-"))),"")</f>
        <v/>
      </c>
      <c r="N332" s="14"/>
      <c r="O332" t="str">
        <f>IF(StandardResults[[#This Row],[BT(SC)]]&lt;&gt;"-",IF(StandardResults[[#This Row],[BT(SC)]]&lt;=StandardResults[[#This Row],[Ecs]],"EC","-"),"")</f>
        <v/>
      </c>
      <c r="Q332" t="str">
        <f>IF(StandardResults[[#This Row],[Ind/Rel]]="Ind",LEFT(StandardResults[[#This Row],[Gender]],1)&amp;MIN(MAX(StandardResults[[#This Row],[Age]],11),17)&amp;"-"&amp;StandardResults[[#This Row],[Event]],"")</f>
        <v>011-0</v>
      </c>
      <c r="R332" t="e">
        <f>IF(StandardResults[[#This Row],[Ind/Rel]]="Ind",_xlfn.XLOOKUP(StandardResults[[#This Row],[Code]],Std[Code],Std[AA]),"-")</f>
        <v>#N/A</v>
      </c>
      <c r="S332" t="e">
        <f>IF(StandardResults[[#This Row],[Ind/Rel]]="Ind",_xlfn.XLOOKUP(StandardResults[[#This Row],[Code]],Std[Code],Std[A]),"-")</f>
        <v>#N/A</v>
      </c>
      <c r="T332" t="e">
        <f>IF(StandardResults[[#This Row],[Ind/Rel]]="Ind",_xlfn.XLOOKUP(StandardResults[[#This Row],[Code]],Std[Code],Std[B]),"-")</f>
        <v>#N/A</v>
      </c>
      <c r="U332" t="e">
        <f>IF(StandardResults[[#This Row],[Ind/Rel]]="Ind",_xlfn.XLOOKUP(StandardResults[[#This Row],[Code]],Std[Code],Std[AAs]),"-")</f>
        <v>#N/A</v>
      </c>
      <c r="V332" t="e">
        <f>IF(StandardResults[[#This Row],[Ind/Rel]]="Ind",_xlfn.XLOOKUP(StandardResults[[#This Row],[Code]],Std[Code],Std[As]),"-")</f>
        <v>#N/A</v>
      </c>
      <c r="W332" t="e">
        <f>IF(StandardResults[[#This Row],[Ind/Rel]]="Ind",_xlfn.XLOOKUP(StandardResults[[#This Row],[Code]],Std[Code],Std[Bs]),"-")</f>
        <v>#N/A</v>
      </c>
      <c r="X332" t="e">
        <f>IF(StandardResults[[#This Row],[Ind/Rel]]="Ind",_xlfn.XLOOKUP(StandardResults[[#This Row],[Code]],Std[Code],Std[EC]),"-")</f>
        <v>#N/A</v>
      </c>
      <c r="Y332" t="e">
        <f>IF(StandardResults[[#This Row],[Ind/Rel]]="Ind",_xlfn.XLOOKUP(StandardResults[[#This Row],[Code]],Std[Code],Std[Ecs]),"-")</f>
        <v>#N/A</v>
      </c>
      <c r="Z332">
        <f>COUNTIFS(StandardResults[Name],StandardResults[[#This Row],[Name]],StandardResults[Entry
Std],"B")+COUNTIFS(StandardResults[Name],StandardResults[[#This Row],[Name]],StandardResults[Entry
Std],"A")+COUNTIFS(StandardResults[Name],StandardResults[[#This Row],[Name]],StandardResults[Entry
Std],"AA")</f>
        <v>0</v>
      </c>
      <c r="AA332">
        <f>COUNTIFS(StandardResults[Name],StandardResults[[#This Row],[Name]],StandardResults[Entry
Std],"AA")</f>
        <v>0</v>
      </c>
    </row>
    <row r="333" spans="1:27" x14ac:dyDescent="0.25">
      <c r="A333">
        <f>TimeVR[[#This Row],[Club]]</f>
        <v>0</v>
      </c>
      <c r="B333" t="str">
        <f>IF(OR(RIGHT(TimeVR[[#This Row],[Event]],3)="M.R", RIGHT(TimeVR[[#This Row],[Event]],3)="F.R"),"Relay","Ind")</f>
        <v>Ind</v>
      </c>
      <c r="C333">
        <f>TimeVR[[#This Row],[gender]]</f>
        <v>0</v>
      </c>
      <c r="D333">
        <f>TimeVR[[#This Row],[Age]]</f>
        <v>0</v>
      </c>
      <c r="E333">
        <f>TimeVR[[#This Row],[name]]</f>
        <v>0</v>
      </c>
      <c r="F333">
        <f>TimeVR[[#This Row],[Event]]</f>
        <v>0</v>
      </c>
      <c r="G333" t="str">
        <f>IF(OR(StandardResults[[#This Row],[Entry]]="-",TimeVR[[#This Row],[validation]]="Validated"),"Y","N")</f>
        <v>N</v>
      </c>
      <c r="H333">
        <f>IF(OR(LEFT(TimeVR[[#This Row],[Times]],8)="00:00.00", LEFT(TimeVR[[#This Row],[Times]],2)="NT"),"-",TimeVR[[#This Row],[Times]])</f>
        <v>0</v>
      </c>
      <c r="I3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3" t="str">
        <f>IF(ISBLANK(TimeVR[[#This Row],[Best Time(S)]]),"-",TimeVR[[#This Row],[Best Time(S)]])</f>
        <v>-</v>
      </c>
      <c r="K333" t="str">
        <f>IF(StandardResults[[#This Row],[BT(SC)]]&lt;&gt;"-",IF(StandardResults[[#This Row],[BT(SC)]]&lt;=StandardResults[[#This Row],[AAs]],"AA",IF(StandardResults[[#This Row],[BT(SC)]]&lt;=StandardResults[[#This Row],[As]],"A",IF(StandardResults[[#This Row],[BT(SC)]]&lt;=StandardResults[[#This Row],[Bs]],"B","-"))),"")</f>
        <v/>
      </c>
      <c r="L333" t="str">
        <f>IF(ISBLANK(TimeVR[[#This Row],[Best Time(L)]]),"-",TimeVR[[#This Row],[Best Time(L)]])</f>
        <v>-</v>
      </c>
      <c r="M333" t="str">
        <f>IF(StandardResults[[#This Row],[BT(LC)]]&lt;&gt;"-",IF(StandardResults[[#This Row],[BT(LC)]]&lt;=StandardResults[[#This Row],[AA]],"AA",IF(StandardResults[[#This Row],[BT(LC)]]&lt;=StandardResults[[#This Row],[A]],"A",IF(StandardResults[[#This Row],[BT(LC)]]&lt;=StandardResults[[#This Row],[B]],"B","-"))),"")</f>
        <v/>
      </c>
      <c r="N333" s="14"/>
      <c r="O333" t="str">
        <f>IF(StandardResults[[#This Row],[BT(SC)]]&lt;&gt;"-",IF(StandardResults[[#This Row],[BT(SC)]]&lt;=StandardResults[[#This Row],[Ecs]],"EC","-"),"")</f>
        <v/>
      </c>
      <c r="Q333" t="str">
        <f>IF(StandardResults[[#This Row],[Ind/Rel]]="Ind",LEFT(StandardResults[[#This Row],[Gender]],1)&amp;MIN(MAX(StandardResults[[#This Row],[Age]],11),17)&amp;"-"&amp;StandardResults[[#This Row],[Event]],"")</f>
        <v>011-0</v>
      </c>
      <c r="R333" t="e">
        <f>IF(StandardResults[[#This Row],[Ind/Rel]]="Ind",_xlfn.XLOOKUP(StandardResults[[#This Row],[Code]],Std[Code],Std[AA]),"-")</f>
        <v>#N/A</v>
      </c>
      <c r="S333" t="e">
        <f>IF(StandardResults[[#This Row],[Ind/Rel]]="Ind",_xlfn.XLOOKUP(StandardResults[[#This Row],[Code]],Std[Code],Std[A]),"-")</f>
        <v>#N/A</v>
      </c>
      <c r="T333" t="e">
        <f>IF(StandardResults[[#This Row],[Ind/Rel]]="Ind",_xlfn.XLOOKUP(StandardResults[[#This Row],[Code]],Std[Code],Std[B]),"-")</f>
        <v>#N/A</v>
      </c>
      <c r="U333" t="e">
        <f>IF(StandardResults[[#This Row],[Ind/Rel]]="Ind",_xlfn.XLOOKUP(StandardResults[[#This Row],[Code]],Std[Code],Std[AAs]),"-")</f>
        <v>#N/A</v>
      </c>
      <c r="V333" t="e">
        <f>IF(StandardResults[[#This Row],[Ind/Rel]]="Ind",_xlfn.XLOOKUP(StandardResults[[#This Row],[Code]],Std[Code],Std[As]),"-")</f>
        <v>#N/A</v>
      </c>
      <c r="W333" t="e">
        <f>IF(StandardResults[[#This Row],[Ind/Rel]]="Ind",_xlfn.XLOOKUP(StandardResults[[#This Row],[Code]],Std[Code],Std[Bs]),"-")</f>
        <v>#N/A</v>
      </c>
      <c r="X333" t="e">
        <f>IF(StandardResults[[#This Row],[Ind/Rel]]="Ind",_xlfn.XLOOKUP(StandardResults[[#This Row],[Code]],Std[Code],Std[EC]),"-")</f>
        <v>#N/A</v>
      </c>
      <c r="Y333" t="e">
        <f>IF(StandardResults[[#This Row],[Ind/Rel]]="Ind",_xlfn.XLOOKUP(StandardResults[[#This Row],[Code]],Std[Code],Std[Ecs]),"-")</f>
        <v>#N/A</v>
      </c>
      <c r="Z333">
        <f>COUNTIFS(StandardResults[Name],StandardResults[[#This Row],[Name]],StandardResults[Entry
Std],"B")+COUNTIFS(StandardResults[Name],StandardResults[[#This Row],[Name]],StandardResults[Entry
Std],"A")+COUNTIFS(StandardResults[Name],StandardResults[[#This Row],[Name]],StandardResults[Entry
Std],"AA")</f>
        <v>0</v>
      </c>
      <c r="AA333">
        <f>COUNTIFS(StandardResults[Name],StandardResults[[#This Row],[Name]],StandardResults[Entry
Std],"AA")</f>
        <v>0</v>
      </c>
    </row>
    <row r="334" spans="1:27" x14ac:dyDescent="0.25">
      <c r="A334">
        <f>TimeVR[[#This Row],[Club]]</f>
        <v>0</v>
      </c>
      <c r="B334" t="str">
        <f>IF(OR(RIGHT(TimeVR[[#This Row],[Event]],3)="M.R", RIGHT(TimeVR[[#This Row],[Event]],3)="F.R"),"Relay","Ind")</f>
        <v>Ind</v>
      </c>
      <c r="C334">
        <f>TimeVR[[#This Row],[gender]]</f>
        <v>0</v>
      </c>
      <c r="D334">
        <f>TimeVR[[#This Row],[Age]]</f>
        <v>0</v>
      </c>
      <c r="E334">
        <f>TimeVR[[#This Row],[name]]</f>
        <v>0</v>
      </c>
      <c r="F334">
        <f>TimeVR[[#This Row],[Event]]</f>
        <v>0</v>
      </c>
      <c r="G334" t="str">
        <f>IF(OR(StandardResults[[#This Row],[Entry]]="-",TimeVR[[#This Row],[validation]]="Validated"),"Y","N")</f>
        <v>N</v>
      </c>
      <c r="H334">
        <f>IF(OR(LEFT(TimeVR[[#This Row],[Times]],8)="00:00.00", LEFT(TimeVR[[#This Row],[Times]],2)="NT"),"-",TimeVR[[#This Row],[Times]])</f>
        <v>0</v>
      </c>
      <c r="I3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4" t="str">
        <f>IF(ISBLANK(TimeVR[[#This Row],[Best Time(S)]]),"-",TimeVR[[#This Row],[Best Time(S)]])</f>
        <v>-</v>
      </c>
      <c r="K334" t="str">
        <f>IF(StandardResults[[#This Row],[BT(SC)]]&lt;&gt;"-",IF(StandardResults[[#This Row],[BT(SC)]]&lt;=StandardResults[[#This Row],[AAs]],"AA",IF(StandardResults[[#This Row],[BT(SC)]]&lt;=StandardResults[[#This Row],[As]],"A",IF(StandardResults[[#This Row],[BT(SC)]]&lt;=StandardResults[[#This Row],[Bs]],"B","-"))),"")</f>
        <v/>
      </c>
      <c r="L334" t="str">
        <f>IF(ISBLANK(TimeVR[[#This Row],[Best Time(L)]]),"-",TimeVR[[#This Row],[Best Time(L)]])</f>
        <v>-</v>
      </c>
      <c r="M334" t="str">
        <f>IF(StandardResults[[#This Row],[BT(LC)]]&lt;&gt;"-",IF(StandardResults[[#This Row],[BT(LC)]]&lt;=StandardResults[[#This Row],[AA]],"AA",IF(StandardResults[[#This Row],[BT(LC)]]&lt;=StandardResults[[#This Row],[A]],"A",IF(StandardResults[[#This Row],[BT(LC)]]&lt;=StandardResults[[#This Row],[B]],"B","-"))),"")</f>
        <v/>
      </c>
      <c r="N334" s="14"/>
      <c r="O334" t="str">
        <f>IF(StandardResults[[#This Row],[BT(SC)]]&lt;&gt;"-",IF(StandardResults[[#This Row],[BT(SC)]]&lt;=StandardResults[[#This Row],[Ecs]],"EC","-"),"")</f>
        <v/>
      </c>
      <c r="Q334" t="str">
        <f>IF(StandardResults[[#This Row],[Ind/Rel]]="Ind",LEFT(StandardResults[[#This Row],[Gender]],1)&amp;MIN(MAX(StandardResults[[#This Row],[Age]],11),17)&amp;"-"&amp;StandardResults[[#This Row],[Event]],"")</f>
        <v>011-0</v>
      </c>
      <c r="R334" t="e">
        <f>IF(StandardResults[[#This Row],[Ind/Rel]]="Ind",_xlfn.XLOOKUP(StandardResults[[#This Row],[Code]],Std[Code],Std[AA]),"-")</f>
        <v>#N/A</v>
      </c>
      <c r="S334" t="e">
        <f>IF(StandardResults[[#This Row],[Ind/Rel]]="Ind",_xlfn.XLOOKUP(StandardResults[[#This Row],[Code]],Std[Code],Std[A]),"-")</f>
        <v>#N/A</v>
      </c>
      <c r="T334" t="e">
        <f>IF(StandardResults[[#This Row],[Ind/Rel]]="Ind",_xlfn.XLOOKUP(StandardResults[[#This Row],[Code]],Std[Code],Std[B]),"-")</f>
        <v>#N/A</v>
      </c>
      <c r="U334" t="e">
        <f>IF(StandardResults[[#This Row],[Ind/Rel]]="Ind",_xlfn.XLOOKUP(StandardResults[[#This Row],[Code]],Std[Code],Std[AAs]),"-")</f>
        <v>#N/A</v>
      </c>
      <c r="V334" t="e">
        <f>IF(StandardResults[[#This Row],[Ind/Rel]]="Ind",_xlfn.XLOOKUP(StandardResults[[#This Row],[Code]],Std[Code],Std[As]),"-")</f>
        <v>#N/A</v>
      </c>
      <c r="W334" t="e">
        <f>IF(StandardResults[[#This Row],[Ind/Rel]]="Ind",_xlfn.XLOOKUP(StandardResults[[#This Row],[Code]],Std[Code],Std[Bs]),"-")</f>
        <v>#N/A</v>
      </c>
      <c r="X334" t="e">
        <f>IF(StandardResults[[#This Row],[Ind/Rel]]="Ind",_xlfn.XLOOKUP(StandardResults[[#This Row],[Code]],Std[Code],Std[EC]),"-")</f>
        <v>#N/A</v>
      </c>
      <c r="Y334" t="e">
        <f>IF(StandardResults[[#This Row],[Ind/Rel]]="Ind",_xlfn.XLOOKUP(StandardResults[[#This Row],[Code]],Std[Code],Std[Ecs]),"-")</f>
        <v>#N/A</v>
      </c>
      <c r="Z334">
        <f>COUNTIFS(StandardResults[Name],StandardResults[[#This Row],[Name]],StandardResults[Entry
Std],"B")+COUNTIFS(StandardResults[Name],StandardResults[[#This Row],[Name]],StandardResults[Entry
Std],"A")+COUNTIFS(StandardResults[Name],StandardResults[[#This Row],[Name]],StandardResults[Entry
Std],"AA")</f>
        <v>0</v>
      </c>
      <c r="AA334">
        <f>COUNTIFS(StandardResults[Name],StandardResults[[#This Row],[Name]],StandardResults[Entry
Std],"AA")</f>
        <v>0</v>
      </c>
    </row>
    <row r="335" spans="1:27" x14ac:dyDescent="0.25">
      <c r="A335">
        <f>TimeVR[[#This Row],[Club]]</f>
        <v>0</v>
      </c>
      <c r="B335" t="str">
        <f>IF(OR(RIGHT(TimeVR[[#This Row],[Event]],3)="M.R", RIGHT(TimeVR[[#This Row],[Event]],3)="F.R"),"Relay","Ind")</f>
        <v>Ind</v>
      </c>
      <c r="C335">
        <f>TimeVR[[#This Row],[gender]]</f>
        <v>0</v>
      </c>
      <c r="D335">
        <f>TimeVR[[#This Row],[Age]]</f>
        <v>0</v>
      </c>
      <c r="E335">
        <f>TimeVR[[#This Row],[name]]</f>
        <v>0</v>
      </c>
      <c r="F335">
        <f>TimeVR[[#This Row],[Event]]</f>
        <v>0</v>
      </c>
      <c r="G335" t="str">
        <f>IF(OR(StandardResults[[#This Row],[Entry]]="-",TimeVR[[#This Row],[validation]]="Validated"),"Y","N")</f>
        <v>N</v>
      </c>
      <c r="H335">
        <f>IF(OR(LEFT(TimeVR[[#This Row],[Times]],8)="00:00.00", LEFT(TimeVR[[#This Row],[Times]],2)="NT"),"-",TimeVR[[#This Row],[Times]])</f>
        <v>0</v>
      </c>
      <c r="I3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5" t="str">
        <f>IF(ISBLANK(TimeVR[[#This Row],[Best Time(S)]]),"-",TimeVR[[#This Row],[Best Time(S)]])</f>
        <v>-</v>
      </c>
      <c r="K335" t="str">
        <f>IF(StandardResults[[#This Row],[BT(SC)]]&lt;&gt;"-",IF(StandardResults[[#This Row],[BT(SC)]]&lt;=StandardResults[[#This Row],[AAs]],"AA",IF(StandardResults[[#This Row],[BT(SC)]]&lt;=StandardResults[[#This Row],[As]],"A",IF(StandardResults[[#This Row],[BT(SC)]]&lt;=StandardResults[[#This Row],[Bs]],"B","-"))),"")</f>
        <v/>
      </c>
      <c r="L335" t="str">
        <f>IF(ISBLANK(TimeVR[[#This Row],[Best Time(L)]]),"-",TimeVR[[#This Row],[Best Time(L)]])</f>
        <v>-</v>
      </c>
      <c r="M335" t="str">
        <f>IF(StandardResults[[#This Row],[BT(LC)]]&lt;&gt;"-",IF(StandardResults[[#This Row],[BT(LC)]]&lt;=StandardResults[[#This Row],[AA]],"AA",IF(StandardResults[[#This Row],[BT(LC)]]&lt;=StandardResults[[#This Row],[A]],"A",IF(StandardResults[[#This Row],[BT(LC)]]&lt;=StandardResults[[#This Row],[B]],"B","-"))),"")</f>
        <v/>
      </c>
      <c r="N335" s="14"/>
      <c r="O335" t="str">
        <f>IF(StandardResults[[#This Row],[BT(SC)]]&lt;&gt;"-",IF(StandardResults[[#This Row],[BT(SC)]]&lt;=StandardResults[[#This Row],[Ecs]],"EC","-"),"")</f>
        <v/>
      </c>
      <c r="Q335" t="str">
        <f>IF(StandardResults[[#This Row],[Ind/Rel]]="Ind",LEFT(StandardResults[[#This Row],[Gender]],1)&amp;MIN(MAX(StandardResults[[#This Row],[Age]],11),17)&amp;"-"&amp;StandardResults[[#This Row],[Event]],"")</f>
        <v>011-0</v>
      </c>
      <c r="R335" t="e">
        <f>IF(StandardResults[[#This Row],[Ind/Rel]]="Ind",_xlfn.XLOOKUP(StandardResults[[#This Row],[Code]],Std[Code],Std[AA]),"-")</f>
        <v>#N/A</v>
      </c>
      <c r="S335" t="e">
        <f>IF(StandardResults[[#This Row],[Ind/Rel]]="Ind",_xlfn.XLOOKUP(StandardResults[[#This Row],[Code]],Std[Code],Std[A]),"-")</f>
        <v>#N/A</v>
      </c>
      <c r="T335" t="e">
        <f>IF(StandardResults[[#This Row],[Ind/Rel]]="Ind",_xlfn.XLOOKUP(StandardResults[[#This Row],[Code]],Std[Code],Std[B]),"-")</f>
        <v>#N/A</v>
      </c>
      <c r="U335" t="e">
        <f>IF(StandardResults[[#This Row],[Ind/Rel]]="Ind",_xlfn.XLOOKUP(StandardResults[[#This Row],[Code]],Std[Code],Std[AAs]),"-")</f>
        <v>#N/A</v>
      </c>
      <c r="V335" t="e">
        <f>IF(StandardResults[[#This Row],[Ind/Rel]]="Ind",_xlfn.XLOOKUP(StandardResults[[#This Row],[Code]],Std[Code],Std[As]),"-")</f>
        <v>#N/A</v>
      </c>
      <c r="W335" t="e">
        <f>IF(StandardResults[[#This Row],[Ind/Rel]]="Ind",_xlfn.XLOOKUP(StandardResults[[#This Row],[Code]],Std[Code],Std[Bs]),"-")</f>
        <v>#N/A</v>
      </c>
      <c r="X335" t="e">
        <f>IF(StandardResults[[#This Row],[Ind/Rel]]="Ind",_xlfn.XLOOKUP(StandardResults[[#This Row],[Code]],Std[Code],Std[EC]),"-")</f>
        <v>#N/A</v>
      </c>
      <c r="Y335" t="e">
        <f>IF(StandardResults[[#This Row],[Ind/Rel]]="Ind",_xlfn.XLOOKUP(StandardResults[[#This Row],[Code]],Std[Code],Std[Ecs]),"-")</f>
        <v>#N/A</v>
      </c>
      <c r="Z335">
        <f>COUNTIFS(StandardResults[Name],StandardResults[[#This Row],[Name]],StandardResults[Entry
Std],"B")+COUNTIFS(StandardResults[Name],StandardResults[[#This Row],[Name]],StandardResults[Entry
Std],"A")+COUNTIFS(StandardResults[Name],StandardResults[[#This Row],[Name]],StandardResults[Entry
Std],"AA")</f>
        <v>0</v>
      </c>
      <c r="AA335">
        <f>COUNTIFS(StandardResults[Name],StandardResults[[#This Row],[Name]],StandardResults[Entry
Std],"AA")</f>
        <v>0</v>
      </c>
    </row>
    <row r="336" spans="1:27" x14ac:dyDescent="0.25">
      <c r="A336">
        <f>TimeVR[[#This Row],[Club]]</f>
        <v>0</v>
      </c>
      <c r="B336" t="str">
        <f>IF(OR(RIGHT(TimeVR[[#This Row],[Event]],3)="M.R", RIGHT(TimeVR[[#This Row],[Event]],3)="F.R"),"Relay","Ind")</f>
        <v>Ind</v>
      </c>
      <c r="C336">
        <f>TimeVR[[#This Row],[gender]]</f>
        <v>0</v>
      </c>
      <c r="D336">
        <f>TimeVR[[#This Row],[Age]]</f>
        <v>0</v>
      </c>
      <c r="E336">
        <f>TimeVR[[#This Row],[name]]</f>
        <v>0</v>
      </c>
      <c r="F336">
        <f>TimeVR[[#This Row],[Event]]</f>
        <v>0</v>
      </c>
      <c r="G336" t="str">
        <f>IF(OR(StandardResults[[#This Row],[Entry]]="-",TimeVR[[#This Row],[validation]]="Validated"),"Y","N")</f>
        <v>N</v>
      </c>
      <c r="H336">
        <f>IF(OR(LEFT(TimeVR[[#This Row],[Times]],8)="00:00.00", LEFT(TimeVR[[#This Row],[Times]],2)="NT"),"-",TimeVR[[#This Row],[Times]])</f>
        <v>0</v>
      </c>
      <c r="I3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6" t="str">
        <f>IF(ISBLANK(TimeVR[[#This Row],[Best Time(S)]]),"-",TimeVR[[#This Row],[Best Time(S)]])</f>
        <v>-</v>
      </c>
      <c r="K336" t="str">
        <f>IF(StandardResults[[#This Row],[BT(SC)]]&lt;&gt;"-",IF(StandardResults[[#This Row],[BT(SC)]]&lt;=StandardResults[[#This Row],[AAs]],"AA",IF(StandardResults[[#This Row],[BT(SC)]]&lt;=StandardResults[[#This Row],[As]],"A",IF(StandardResults[[#This Row],[BT(SC)]]&lt;=StandardResults[[#This Row],[Bs]],"B","-"))),"")</f>
        <v/>
      </c>
      <c r="L336" t="str">
        <f>IF(ISBLANK(TimeVR[[#This Row],[Best Time(L)]]),"-",TimeVR[[#This Row],[Best Time(L)]])</f>
        <v>-</v>
      </c>
      <c r="M336" t="str">
        <f>IF(StandardResults[[#This Row],[BT(LC)]]&lt;&gt;"-",IF(StandardResults[[#This Row],[BT(LC)]]&lt;=StandardResults[[#This Row],[AA]],"AA",IF(StandardResults[[#This Row],[BT(LC)]]&lt;=StandardResults[[#This Row],[A]],"A",IF(StandardResults[[#This Row],[BT(LC)]]&lt;=StandardResults[[#This Row],[B]],"B","-"))),"")</f>
        <v/>
      </c>
      <c r="N336" s="14"/>
      <c r="O336" t="str">
        <f>IF(StandardResults[[#This Row],[BT(SC)]]&lt;&gt;"-",IF(StandardResults[[#This Row],[BT(SC)]]&lt;=StandardResults[[#This Row],[Ecs]],"EC","-"),"")</f>
        <v/>
      </c>
      <c r="Q336" t="str">
        <f>IF(StandardResults[[#This Row],[Ind/Rel]]="Ind",LEFT(StandardResults[[#This Row],[Gender]],1)&amp;MIN(MAX(StandardResults[[#This Row],[Age]],11),17)&amp;"-"&amp;StandardResults[[#This Row],[Event]],"")</f>
        <v>011-0</v>
      </c>
      <c r="R336" t="e">
        <f>IF(StandardResults[[#This Row],[Ind/Rel]]="Ind",_xlfn.XLOOKUP(StandardResults[[#This Row],[Code]],Std[Code],Std[AA]),"-")</f>
        <v>#N/A</v>
      </c>
      <c r="S336" t="e">
        <f>IF(StandardResults[[#This Row],[Ind/Rel]]="Ind",_xlfn.XLOOKUP(StandardResults[[#This Row],[Code]],Std[Code],Std[A]),"-")</f>
        <v>#N/A</v>
      </c>
      <c r="T336" t="e">
        <f>IF(StandardResults[[#This Row],[Ind/Rel]]="Ind",_xlfn.XLOOKUP(StandardResults[[#This Row],[Code]],Std[Code],Std[B]),"-")</f>
        <v>#N/A</v>
      </c>
      <c r="U336" t="e">
        <f>IF(StandardResults[[#This Row],[Ind/Rel]]="Ind",_xlfn.XLOOKUP(StandardResults[[#This Row],[Code]],Std[Code],Std[AAs]),"-")</f>
        <v>#N/A</v>
      </c>
      <c r="V336" t="e">
        <f>IF(StandardResults[[#This Row],[Ind/Rel]]="Ind",_xlfn.XLOOKUP(StandardResults[[#This Row],[Code]],Std[Code],Std[As]),"-")</f>
        <v>#N/A</v>
      </c>
      <c r="W336" t="e">
        <f>IF(StandardResults[[#This Row],[Ind/Rel]]="Ind",_xlfn.XLOOKUP(StandardResults[[#This Row],[Code]],Std[Code],Std[Bs]),"-")</f>
        <v>#N/A</v>
      </c>
      <c r="X336" t="e">
        <f>IF(StandardResults[[#This Row],[Ind/Rel]]="Ind",_xlfn.XLOOKUP(StandardResults[[#This Row],[Code]],Std[Code],Std[EC]),"-")</f>
        <v>#N/A</v>
      </c>
      <c r="Y336" t="e">
        <f>IF(StandardResults[[#This Row],[Ind/Rel]]="Ind",_xlfn.XLOOKUP(StandardResults[[#This Row],[Code]],Std[Code],Std[Ecs]),"-")</f>
        <v>#N/A</v>
      </c>
      <c r="Z336">
        <f>COUNTIFS(StandardResults[Name],StandardResults[[#This Row],[Name]],StandardResults[Entry
Std],"B")+COUNTIFS(StandardResults[Name],StandardResults[[#This Row],[Name]],StandardResults[Entry
Std],"A")+COUNTIFS(StandardResults[Name],StandardResults[[#This Row],[Name]],StandardResults[Entry
Std],"AA")</f>
        <v>0</v>
      </c>
      <c r="AA336">
        <f>COUNTIFS(StandardResults[Name],StandardResults[[#This Row],[Name]],StandardResults[Entry
Std],"AA")</f>
        <v>0</v>
      </c>
    </row>
    <row r="337" spans="1:27" x14ac:dyDescent="0.25">
      <c r="A337">
        <f>TimeVR[[#This Row],[Club]]</f>
        <v>0</v>
      </c>
      <c r="B337" t="str">
        <f>IF(OR(RIGHT(TimeVR[[#This Row],[Event]],3)="M.R", RIGHT(TimeVR[[#This Row],[Event]],3)="F.R"),"Relay","Ind")</f>
        <v>Ind</v>
      </c>
      <c r="C337">
        <f>TimeVR[[#This Row],[gender]]</f>
        <v>0</v>
      </c>
      <c r="D337">
        <f>TimeVR[[#This Row],[Age]]</f>
        <v>0</v>
      </c>
      <c r="E337">
        <f>TimeVR[[#This Row],[name]]</f>
        <v>0</v>
      </c>
      <c r="F337">
        <f>TimeVR[[#This Row],[Event]]</f>
        <v>0</v>
      </c>
      <c r="G337" t="str">
        <f>IF(OR(StandardResults[[#This Row],[Entry]]="-",TimeVR[[#This Row],[validation]]="Validated"),"Y","N")</f>
        <v>N</v>
      </c>
      <c r="H337">
        <f>IF(OR(LEFT(TimeVR[[#This Row],[Times]],8)="00:00.00", LEFT(TimeVR[[#This Row],[Times]],2)="NT"),"-",TimeVR[[#This Row],[Times]])</f>
        <v>0</v>
      </c>
      <c r="I3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7" t="str">
        <f>IF(ISBLANK(TimeVR[[#This Row],[Best Time(S)]]),"-",TimeVR[[#This Row],[Best Time(S)]])</f>
        <v>-</v>
      </c>
      <c r="K337" t="str">
        <f>IF(StandardResults[[#This Row],[BT(SC)]]&lt;&gt;"-",IF(StandardResults[[#This Row],[BT(SC)]]&lt;=StandardResults[[#This Row],[AAs]],"AA",IF(StandardResults[[#This Row],[BT(SC)]]&lt;=StandardResults[[#This Row],[As]],"A",IF(StandardResults[[#This Row],[BT(SC)]]&lt;=StandardResults[[#This Row],[Bs]],"B","-"))),"")</f>
        <v/>
      </c>
      <c r="L337" t="str">
        <f>IF(ISBLANK(TimeVR[[#This Row],[Best Time(L)]]),"-",TimeVR[[#This Row],[Best Time(L)]])</f>
        <v>-</v>
      </c>
      <c r="M337" t="str">
        <f>IF(StandardResults[[#This Row],[BT(LC)]]&lt;&gt;"-",IF(StandardResults[[#This Row],[BT(LC)]]&lt;=StandardResults[[#This Row],[AA]],"AA",IF(StandardResults[[#This Row],[BT(LC)]]&lt;=StandardResults[[#This Row],[A]],"A",IF(StandardResults[[#This Row],[BT(LC)]]&lt;=StandardResults[[#This Row],[B]],"B","-"))),"")</f>
        <v/>
      </c>
      <c r="N337" s="14"/>
      <c r="O337" t="str">
        <f>IF(StandardResults[[#This Row],[BT(SC)]]&lt;&gt;"-",IF(StandardResults[[#This Row],[BT(SC)]]&lt;=StandardResults[[#This Row],[Ecs]],"EC","-"),"")</f>
        <v/>
      </c>
      <c r="Q337" t="str">
        <f>IF(StandardResults[[#This Row],[Ind/Rel]]="Ind",LEFT(StandardResults[[#This Row],[Gender]],1)&amp;MIN(MAX(StandardResults[[#This Row],[Age]],11),17)&amp;"-"&amp;StandardResults[[#This Row],[Event]],"")</f>
        <v>011-0</v>
      </c>
      <c r="R337" t="e">
        <f>IF(StandardResults[[#This Row],[Ind/Rel]]="Ind",_xlfn.XLOOKUP(StandardResults[[#This Row],[Code]],Std[Code],Std[AA]),"-")</f>
        <v>#N/A</v>
      </c>
      <c r="S337" t="e">
        <f>IF(StandardResults[[#This Row],[Ind/Rel]]="Ind",_xlfn.XLOOKUP(StandardResults[[#This Row],[Code]],Std[Code],Std[A]),"-")</f>
        <v>#N/A</v>
      </c>
      <c r="T337" t="e">
        <f>IF(StandardResults[[#This Row],[Ind/Rel]]="Ind",_xlfn.XLOOKUP(StandardResults[[#This Row],[Code]],Std[Code],Std[B]),"-")</f>
        <v>#N/A</v>
      </c>
      <c r="U337" t="e">
        <f>IF(StandardResults[[#This Row],[Ind/Rel]]="Ind",_xlfn.XLOOKUP(StandardResults[[#This Row],[Code]],Std[Code],Std[AAs]),"-")</f>
        <v>#N/A</v>
      </c>
      <c r="V337" t="e">
        <f>IF(StandardResults[[#This Row],[Ind/Rel]]="Ind",_xlfn.XLOOKUP(StandardResults[[#This Row],[Code]],Std[Code],Std[As]),"-")</f>
        <v>#N/A</v>
      </c>
      <c r="W337" t="e">
        <f>IF(StandardResults[[#This Row],[Ind/Rel]]="Ind",_xlfn.XLOOKUP(StandardResults[[#This Row],[Code]],Std[Code],Std[Bs]),"-")</f>
        <v>#N/A</v>
      </c>
      <c r="X337" t="e">
        <f>IF(StandardResults[[#This Row],[Ind/Rel]]="Ind",_xlfn.XLOOKUP(StandardResults[[#This Row],[Code]],Std[Code],Std[EC]),"-")</f>
        <v>#N/A</v>
      </c>
      <c r="Y337" t="e">
        <f>IF(StandardResults[[#This Row],[Ind/Rel]]="Ind",_xlfn.XLOOKUP(StandardResults[[#This Row],[Code]],Std[Code],Std[Ecs]),"-")</f>
        <v>#N/A</v>
      </c>
      <c r="Z337">
        <f>COUNTIFS(StandardResults[Name],StandardResults[[#This Row],[Name]],StandardResults[Entry
Std],"B")+COUNTIFS(StandardResults[Name],StandardResults[[#This Row],[Name]],StandardResults[Entry
Std],"A")+COUNTIFS(StandardResults[Name],StandardResults[[#This Row],[Name]],StandardResults[Entry
Std],"AA")</f>
        <v>0</v>
      </c>
      <c r="AA337">
        <f>COUNTIFS(StandardResults[Name],StandardResults[[#This Row],[Name]],StandardResults[Entry
Std],"AA")</f>
        <v>0</v>
      </c>
    </row>
    <row r="338" spans="1:27" x14ac:dyDescent="0.25">
      <c r="A338">
        <f>TimeVR[[#This Row],[Club]]</f>
        <v>0</v>
      </c>
      <c r="B338" t="str">
        <f>IF(OR(RIGHT(TimeVR[[#This Row],[Event]],3)="M.R", RIGHT(TimeVR[[#This Row],[Event]],3)="F.R"),"Relay","Ind")</f>
        <v>Ind</v>
      </c>
      <c r="C338">
        <f>TimeVR[[#This Row],[gender]]</f>
        <v>0</v>
      </c>
      <c r="D338">
        <f>TimeVR[[#This Row],[Age]]</f>
        <v>0</v>
      </c>
      <c r="E338">
        <f>TimeVR[[#This Row],[name]]</f>
        <v>0</v>
      </c>
      <c r="F338">
        <f>TimeVR[[#This Row],[Event]]</f>
        <v>0</v>
      </c>
      <c r="G338" t="str">
        <f>IF(OR(StandardResults[[#This Row],[Entry]]="-",TimeVR[[#This Row],[validation]]="Validated"),"Y","N")</f>
        <v>N</v>
      </c>
      <c r="H338">
        <f>IF(OR(LEFT(TimeVR[[#This Row],[Times]],8)="00:00.00", LEFT(TimeVR[[#This Row],[Times]],2)="NT"),"-",TimeVR[[#This Row],[Times]])</f>
        <v>0</v>
      </c>
      <c r="I3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8" t="str">
        <f>IF(ISBLANK(TimeVR[[#This Row],[Best Time(S)]]),"-",TimeVR[[#This Row],[Best Time(S)]])</f>
        <v>-</v>
      </c>
      <c r="K338" t="str">
        <f>IF(StandardResults[[#This Row],[BT(SC)]]&lt;&gt;"-",IF(StandardResults[[#This Row],[BT(SC)]]&lt;=StandardResults[[#This Row],[AAs]],"AA",IF(StandardResults[[#This Row],[BT(SC)]]&lt;=StandardResults[[#This Row],[As]],"A",IF(StandardResults[[#This Row],[BT(SC)]]&lt;=StandardResults[[#This Row],[Bs]],"B","-"))),"")</f>
        <v/>
      </c>
      <c r="L338" t="str">
        <f>IF(ISBLANK(TimeVR[[#This Row],[Best Time(L)]]),"-",TimeVR[[#This Row],[Best Time(L)]])</f>
        <v>-</v>
      </c>
      <c r="M338" t="str">
        <f>IF(StandardResults[[#This Row],[BT(LC)]]&lt;&gt;"-",IF(StandardResults[[#This Row],[BT(LC)]]&lt;=StandardResults[[#This Row],[AA]],"AA",IF(StandardResults[[#This Row],[BT(LC)]]&lt;=StandardResults[[#This Row],[A]],"A",IF(StandardResults[[#This Row],[BT(LC)]]&lt;=StandardResults[[#This Row],[B]],"B","-"))),"")</f>
        <v/>
      </c>
      <c r="N338" s="14"/>
      <c r="O338" t="str">
        <f>IF(StandardResults[[#This Row],[BT(SC)]]&lt;&gt;"-",IF(StandardResults[[#This Row],[BT(SC)]]&lt;=StandardResults[[#This Row],[Ecs]],"EC","-"),"")</f>
        <v/>
      </c>
      <c r="Q338" t="str">
        <f>IF(StandardResults[[#This Row],[Ind/Rel]]="Ind",LEFT(StandardResults[[#This Row],[Gender]],1)&amp;MIN(MAX(StandardResults[[#This Row],[Age]],11),17)&amp;"-"&amp;StandardResults[[#This Row],[Event]],"")</f>
        <v>011-0</v>
      </c>
      <c r="R338" t="e">
        <f>IF(StandardResults[[#This Row],[Ind/Rel]]="Ind",_xlfn.XLOOKUP(StandardResults[[#This Row],[Code]],Std[Code],Std[AA]),"-")</f>
        <v>#N/A</v>
      </c>
      <c r="S338" t="e">
        <f>IF(StandardResults[[#This Row],[Ind/Rel]]="Ind",_xlfn.XLOOKUP(StandardResults[[#This Row],[Code]],Std[Code],Std[A]),"-")</f>
        <v>#N/A</v>
      </c>
      <c r="T338" t="e">
        <f>IF(StandardResults[[#This Row],[Ind/Rel]]="Ind",_xlfn.XLOOKUP(StandardResults[[#This Row],[Code]],Std[Code],Std[B]),"-")</f>
        <v>#N/A</v>
      </c>
      <c r="U338" t="e">
        <f>IF(StandardResults[[#This Row],[Ind/Rel]]="Ind",_xlfn.XLOOKUP(StandardResults[[#This Row],[Code]],Std[Code],Std[AAs]),"-")</f>
        <v>#N/A</v>
      </c>
      <c r="V338" t="e">
        <f>IF(StandardResults[[#This Row],[Ind/Rel]]="Ind",_xlfn.XLOOKUP(StandardResults[[#This Row],[Code]],Std[Code],Std[As]),"-")</f>
        <v>#N/A</v>
      </c>
      <c r="W338" t="e">
        <f>IF(StandardResults[[#This Row],[Ind/Rel]]="Ind",_xlfn.XLOOKUP(StandardResults[[#This Row],[Code]],Std[Code],Std[Bs]),"-")</f>
        <v>#N/A</v>
      </c>
      <c r="X338" t="e">
        <f>IF(StandardResults[[#This Row],[Ind/Rel]]="Ind",_xlfn.XLOOKUP(StandardResults[[#This Row],[Code]],Std[Code],Std[EC]),"-")</f>
        <v>#N/A</v>
      </c>
      <c r="Y338" t="e">
        <f>IF(StandardResults[[#This Row],[Ind/Rel]]="Ind",_xlfn.XLOOKUP(StandardResults[[#This Row],[Code]],Std[Code],Std[Ecs]),"-")</f>
        <v>#N/A</v>
      </c>
      <c r="Z338">
        <f>COUNTIFS(StandardResults[Name],StandardResults[[#This Row],[Name]],StandardResults[Entry
Std],"B")+COUNTIFS(StandardResults[Name],StandardResults[[#This Row],[Name]],StandardResults[Entry
Std],"A")+COUNTIFS(StandardResults[Name],StandardResults[[#This Row],[Name]],StandardResults[Entry
Std],"AA")</f>
        <v>0</v>
      </c>
      <c r="AA338">
        <f>COUNTIFS(StandardResults[Name],StandardResults[[#This Row],[Name]],StandardResults[Entry
Std],"AA")</f>
        <v>0</v>
      </c>
    </row>
    <row r="339" spans="1:27" x14ac:dyDescent="0.25">
      <c r="A339">
        <f>TimeVR[[#This Row],[Club]]</f>
        <v>0</v>
      </c>
      <c r="B339" t="str">
        <f>IF(OR(RIGHT(TimeVR[[#This Row],[Event]],3)="M.R", RIGHT(TimeVR[[#This Row],[Event]],3)="F.R"),"Relay","Ind")</f>
        <v>Ind</v>
      </c>
      <c r="C339">
        <f>TimeVR[[#This Row],[gender]]</f>
        <v>0</v>
      </c>
      <c r="D339">
        <f>TimeVR[[#This Row],[Age]]</f>
        <v>0</v>
      </c>
      <c r="E339">
        <f>TimeVR[[#This Row],[name]]</f>
        <v>0</v>
      </c>
      <c r="F339">
        <f>TimeVR[[#This Row],[Event]]</f>
        <v>0</v>
      </c>
      <c r="G339" t="str">
        <f>IF(OR(StandardResults[[#This Row],[Entry]]="-",TimeVR[[#This Row],[validation]]="Validated"),"Y","N")</f>
        <v>N</v>
      </c>
      <c r="H339">
        <f>IF(OR(LEFT(TimeVR[[#This Row],[Times]],8)="00:00.00", LEFT(TimeVR[[#This Row],[Times]],2)="NT"),"-",TimeVR[[#This Row],[Times]])</f>
        <v>0</v>
      </c>
      <c r="I3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39" t="str">
        <f>IF(ISBLANK(TimeVR[[#This Row],[Best Time(S)]]),"-",TimeVR[[#This Row],[Best Time(S)]])</f>
        <v>-</v>
      </c>
      <c r="K339" t="str">
        <f>IF(StandardResults[[#This Row],[BT(SC)]]&lt;&gt;"-",IF(StandardResults[[#This Row],[BT(SC)]]&lt;=StandardResults[[#This Row],[AAs]],"AA",IF(StandardResults[[#This Row],[BT(SC)]]&lt;=StandardResults[[#This Row],[As]],"A",IF(StandardResults[[#This Row],[BT(SC)]]&lt;=StandardResults[[#This Row],[Bs]],"B","-"))),"")</f>
        <v/>
      </c>
      <c r="L339" t="str">
        <f>IF(ISBLANK(TimeVR[[#This Row],[Best Time(L)]]),"-",TimeVR[[#This Row],[Best Time(L)]])</f>
        <v>-</v>
      </c>
      <c r="M339" t="str">
        <f>IF(StandardResults[[#This Row],[BT(LC)]]&lt;&gt;"-",IF(StandardResults[[#This Row],[BT(LC)]]&lt;=StandardResults[[#This Row],[AA]],"AA",IF(StandardResults[[#This Row],[BT(LC)]]&lt;=StandardResults[[#This Row],[A]],"A",IF(StandardResults[[#This Row],[BT(LC)]]&lt;=StandardResults[[#This Row],[B]],"B","-"))),"")</f>
        <v/>
      </c>
      <c r="N339" s="14"/>
      <c r="O339" t="str">
        <f>IF(StandardResults[[#This Row],[BT(SC)]]&lt;&gt;"-",IF(StandardResults[[#This Row],[BT(SC)]]&lt;=StandardResults[[#This Row],[Ecs]],"EC","-"),"")</f>
        <v/>
      </c>
      <c r="Q339" t="str">
        <f>IF(StandardResults[[#This Row],[Ind/Rel]]="Ind",LEFT(StandardResults[[#This Row],[Gender]],1)&amp;MIN(MAX(StandardResults[[#This Row],[Age]],11),17)&amp;"-"&amp;StandardResults[[#This Row],[Event]],"")</f>
        <v>011-0</v>
      </c>
      <c r="R339" t="e">
        <f>IF(StandardResults[[#This Row],[Ind/Rel]]="Ind",_xlfn.XLOOKUP(StandardResults[[#This Row],[Code]],Std[Code],Std[AA]),"-")</f>
        <v>#N/A</v>
      </c>
      <c r="S339" t="e">
        <f>IF(StandardResults[[#This Row],[Ind/Rel]]="Ind",_xlfn.XLOOKUP(StandardResults[[#This Row],[Code]],Std[Code],Std[A]),"-")</f>
        <v>#N/A</v>
      </c>
      <c r="T339" t="e">
        <f>IF(StandardResults[[#This Row],[Ind/Rel]]="Ind",_xlfn.XLOOKUP(StandardResults[[#This Row],[Code]],Std[Code],Std[B]),"-")</f>
        <v>#N/A</v>
      </c>
      <c r="U339" t="e">
        <f>IF(StandardResults[[#This Row],[Ind/Rel]]="Ind",_xlfn.XLOOKUP(StandardResults[[#This Row],[Code]],Std[Code],Std[AAs]),"-")</f>
        <v>#N/A</v>
      </c>
      <c r="V339" t="e">
        <f>IF(StandardResults[[#This Row],[Ind/Rel]]="Ind",_xlfn.XLOOKUP(StandardResults[[#This Row],[Code]],Std[Code],Std[As]),"-")</f>
        <v>#N/A</v>
      </c>
      <c r="W339" t="e">
        <f>IF(StandardResults[[#This Row],[Ind/Rel]]="Ind",_xlfn.XLOOKUP(StandardResults[[#This Row],[Code]],Std[Code],Std[Bs]),"-")</f>
        <v>#N/A</v>
      </c>
      <c r="X339" t="e">
        <f>IF(StandardResults[[#This Row],[Ind/Rel]]="Ind",_xlfn.XLOOKUP(StandardResults[[#This Row],[Code]],Std[Code],Std[EC]),"-")</f>
        <v>#N/A</v>
      </c>
      <c r="Y339" t="e">
        <f>IF(StandardResults[[#This Row],[Ind/Rel]]="Ind",_xlfn.XLOOKUP(StandardResults[[#This Row],[Code]],Std[Code],Std[Ecs]),"-")</f>
        <v>#N/A</v>
      </c>
      <c r="Z339">
        <f>COUNTIFS(StandardResults[Name],StandardResults[[#This Row],[Name]],StandardResults[Entry
Std],"B")+COUNTIFS(StandardResults[Name],StandardResults[[#This Row],[Name]],StandardResults[Entry
Std],"A")+COUNTIFS(StandardResults[Name],StandardResults[[#This Row],[Name]],StandardResults[Entry
Std],"AA")</f>
        <v>0</v>
      </c>
      <c r="AA339">
        <f>COUNTIFS(StandardResults[Name],StandardResults[[#This Row],[Name]],StandardResults[Entry
Std],"AA")</f>
        <v>0</v>
      </c>
    </row>
    <row r="340" spans="1:27" x14ac:dyDescent="0.25">
      <c r="A340">
        <f>TimeVR[[#This Row],[Club]]</f>
        <v>0</v>
      </c>
      <c r="B340" t="str">
        <f>IF(OR(RIGHT(TimeVR[[#This Row],[Event]],3)="M.R", RIGHT(TimeVR[[#This Row],[Event]],3)="F.R"),"Relay","Ind")</f>
        <v>Ind</v>
      </c>
      <c r="C340">
        <f>TimeVR[[#This Row],[gender]]</f>
        <v>0</v>
      </c>
      <c r="D340">
        <f>TimeVR[[#This Row],[Age]]</f>
        <v>0</v>
      </c>
      <c r="E340">
        <f>TimeVR[[#This Row],[name]]</f>
        <v>0</v>
      </c>
      <c r="F340">
        <f>TimeVR[[#This Row],[Event]]</f>
        <v>0</v>
      </c>
      <c r="G340" t="str">
        <f>IF(OR(StandardResults[[#This Row],[Entry]]="-",TimeVR[[#This Row],[validation]]="Validated"),"Y","N")</f>
        <v>N</v>
      </c>
      <c r="H340">
        <f>IF(OR(LEFT(TimeVR[[#This Row],[Times]],8)="00:00.00", LEFT(TimeVR[[#This Row],[Times]],2)="NT"),"-",TimeVR[[#This Row],[Times]])</f>
        <v>0</v>
      </c>
      <c r="I3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0" t="str">
        <f>IF(ISBLANK(TimeVR[[#This Row],[Best Time(S)]]),"-",TimeVR[[#This Row],[Best Time(S)]])</f>
        <v>-</v>
      </c>
      <c r="K340" t="str">
        <f>IF(StandardResults[[#This Row],[BT(SC)]]&lt;&gt;"-",IF(StandardResults[[#This Row],[BT(SC)]]&lt;=StandardResults[[#This Row],[AAs]],"AA",IF(StandardResults[[#This Row],[BT(SC)]]&lt;=StandardResults[[#This Row],[As]],"A",IF(StandardResults[[#This Row],[BT(SC)]]&lt;=StandardResults[[#This Row],[Bs]],"B","-"))),"")</f>
        <v/>
      </c>
      <c r="L340" t="str">
        <f>IF(ISBLANK(TimeVR[[#This Row],[Best Time(L)]]),"-",TimeVR[[#This Row],[Best Time(L)]])</f>
        <v>-</v>
      </c>
      <c r="M340" t="str">
        <f>IF(StandardResults[[#This Row],[BT(LC)]]&lt;&gt;"-",IF(StandardResults[[#This Row],[BT(LC)]]&lt;=StandardResults[[#This Row],[AA]],"AA",IF(StandardResults[[#This Row],[BT(LC)]]&lt;=StandardResults[[#This Row],[A]],"A",IF(StandardResults[[#This Row],[BT(LC)]]&lt;=StandardResults[[#This Row],[B]],"B","-"))),"")</f>
        <v/>
      </c>
      <c r="N340" s="14"/>
      <c r="O340" t="str">
        <f>IF(StandardResults[[#This Row],[BT(SC)]]&lt;&gt;"-",IF(StandardResults[[#This Row],[BT(SC)]]&lt;=StandardResults[[#This Row],[Ecs]],"EC","-"),"")</f>
        <v/>
      </c>
      <c r="Q340" t="str">
        <f>IF(StandardResults[[#This Row],[Ind/Rel]]="Ind",LEFT(StandardResults[[#This Row],[Gender]],1)&amp;MIN(MAX(StandardResults[[#This Row],[Age]],11),17)&amp;"-"&amp;StandardResults[[#This Row],[Event]],"")</f>
        <v>011-0</v>
      </c>
      <c r="R340" t="e">
        <f>IF(StandardResults[[#This Row],[Ind/Rel]]="Ind",_xlfn.XLOOKUP(StandardResults[[#This Row],[Code]],Std[Code],Std[AA]),"-")</f>
        <v>#N/A</v>
      </c>
      <c r="S340" t="e">
        <f>IF(StandardResults[[#This Row],[Ind/Rel]]="Ind",_xlfn.XLOOKUP(StandardResults[[#This Row],[Code]],Std[Code],Std[A]),"-")</f>
        <v>#N/A</v>
      </c>
      <c r="T340" t="e">
        <f>IF(StandardResults[[#This Row],[Ind/Rel]]="Ind",_xlfn.XLOOKUP(StandardResults[[#This Row],[Code]],Std[Code],Std[B]),"-")</f>
        <v>#N/A</v>
      </c>
      <c r="U340" t="e">
        <f>IF(StandardResults[[#This Row],[Ind/Rel]]="Ind",_xlfn.XLOOKUP(StandardResults[[#This Row],[Code]],Std[Code],Std[AAs]),"-")</f>
        <v>#N/A</v>
      </c>
      <c r="V340" t="e">
        <f>IF(StandardResults[[#This Row],[Ind/Rel]]="Ind",_xlfn.XLOOKUP(StandardResults[[#This Row],[Code]],Std[Code],Std[As]),"-")</f>
        <v>#N/A</v>
      </c>
      <c r="W340" t="e">
        <f>IF(StandardResults[[#This Row],[Ind/Rel]]="Ind",_xlfn.XLOOKUP(StandardResults[[#This Row],[Code]],Std[Code],Std[Bs]),"-")</f>
        <v>#N/A</v>
      </c>
      <c r="X340" t="e">
        <f>IF(StandardResults[[#This Row],[Ind/Rel]]="Ind",_xlfn.XLOOKUP(StandardResults[[#This Row],[Code]],Std[Code],Std[EC]),"-")</f>
        <v>#N/A</v>
      </c>
      <c r="Y340" t="e">
        <f>IF(StandardResults[[#This Row],[Ind/Rel]]="Ind",_xlfn.XLOOKUP(StandardResults[[#This Row],[Code]],Std[Code],Std[Ecs]),"-")</f>
        <v>#N/A</v>
      </c>
      <c r="Z340">
        <f>COUNTIFS(StandardResults[Name],StandardResults[[#This Row],[Name]],StandardResults[Entry
Std],"B")+COUNTIFS(StandardResults[Name],StandardResults[[#This Row],[Name]],StandardResults[Entry
Std],"A")+COUNTIFS(StandardResults[Name],StandardResults[[#This Row],[Name]],StandardResults[Entry
Std],"AA")</f>
        <v>0</v>
      </c>
      <c r="AA340">
        <f>COUNTIFS(StandardResults[Name],StandardResults[[#This Row],[Name]],StandardResults[Entry
Std],"AA")</f>
        <v>0</v>
      </c>
    </row>
    <row r="341" spans="1:27" x14ac:dyDescent="0.25">
      <c r="A341">
        <f>TimeVR[[#This Row],[Club]]</f>
        <v>0</v>
      </c>
      <c r="B341" t="str">
        <f>IF(OR(RIGHT(TimeVR[[#This Row],[Event]],3)="M.R", RIGHT(TimeVR[[#This Row],[Event]],3)="F.R"),"Relay","Ind")</f>
        <v>Ind</v>
      </c>
      <c r="C341">
        <f>TimeVR[[#This Row],[gender]]</f>
        <v>0</v>
      </c>
      <c r="D341">
        <f>TimeVR[[#This Row],[Age]]</f>
        <v>0</v>
      </c>
      <c r="E341">
        <f>TimeVR[[#This Row],[name]]</f>
        <v>0</v>
      </c>
      <c r="F341">
        <f>TimeVR[[#This Row],[Event]]</f>
        <v>0</v>
      </c>
      <c r="G341" t="str">
        <f>IF(OR(StandardResults[[#This Row],[Entry]]="-",TimeVR[[#This Row],[validation]]="Validated"),"Y","N")</f>
        <v>N</v>
      </c>
      <c r="H341">
        <f>IF(OR(LEFT(TimeVR[[#This Row],[Times]],8)="00:00.00", LEFT(TimeVR[[#This Row],[Times]],2)="NT"),"-",TimeVR[[#This Row],[Times]])</f>
        <v>0</v>
      </c>
      <c r="I3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1" t="str">
        <f>IF(ISBLANK(TimeVR[[#This Row],[Best Time(S)]]),"-",TimeVR[[#This Row],[Best Time(S)]])</f>
        <v>-</v>
      </c>
      <c r="K341" t="str">
        <f>IF(StandardResults[[#This Row],[BT(SC)]]&lt;&gt;"-",IF(StandardResults[[#This Row],[BT(SC)]]&lt;=StandardResults[[#This Row],[AAs]],"AA",IF(StandardResults[[#This Row],[BT(SC)]]&lt;=StandardResults[[#This Row],[As]],"A",IF(StandardResults[[#This Row],[BT(SC)]]&lt;=StandardResults[[#This Row],[Bs]],"B","-"))),"")</f>
        <v/>
      </c>
      <c r="L341" t="str">
        <f>IF(ISBLANK(TimeVR[[#This Row],[Best Time(L)]]),"-",TimeVR[[#This Row],[Best Time(L)]])</f>
        <v>-</v>
      </c>
      <c r="M341" t="str">
        <f>IF(StandardResults[[#This Row],[BT(LC)]]&lt;&gt;"-",IF(StandardResults[[#This Row],[BT(LC)]]&lt;=StandardResults[[#This Row],[AA]],"AA",IF(StandardResults[[#This Row],[BT(LC)]]&lt;=StandardResults[[#This Row],[A]],"A",IF(StandardResults[[#This Row],[BT(LC)]]&lt;=StandardResults[[#This Row],[B]],"B","-"))),"")</f>
        <v/>
      </c>
      <c r="N341" s="14"/>
      <c r="O341" t="str">
        <f>IF(StandardResults[[#This Row],[BT(SC)]]&lt;&gt;"-",IF(StandardResults[[#This Row],[BT(SC)]]&lt;=StandardResults[[#This Row],[Ecs]],"EC","-"),"")</f>
        <v/>
      </c>
      <c r="Q341" t="str">
        <f>IF(StandardResults[[#This Row],[Ind/Rel]]="Ind",LEFT(StandardResults[[#This Row],[Gender]],1)&amp;MIN(MAX(StandardResults[[#This Row],[Age]],11),17)&amp;"-"&amp;StandardResults[[#This Row],[Event]],"")</f>
        <v>011-0</v>
      </c>
      <c r="R341" t="e">
        <f>IF(StandardResults[[#This Row],[Ind/Rel]]="Ind",_xlfn.XLOOKUP(StandardResults[[#This Row],[Code]],Std[Code],Std[AA]),"-")</f>
        <v>#N/A</v>
      </c>
      <c r="S341" t="e">
        <f>IF(StandardResults[[#This Row],[Ind/Rel]]="Ind",_xlfn.XLOOKUP(StandardResults[[#This Row],[Code]],Std[Code],Std[A]),"-")</f>
        <v>#N/A</v>
      </c>
      <c r="T341" t="e">
        <f>IF(StandardResults[[#This Row],[Ind/Rel]]="Ind",_xlfn.XLOOKUP(StandardResults[[#This Row],[Code]],Std[Code],Std[B]),"-")</f>
        <v>#N/A</v>
      </c>
      <c r="U341" t="e">
        <f>IF(StandardResults[[#This Row],[Ind/Rel]]="Ind",_xlfn.XLOOKUP(StandardResults[[#This Row],[Code]],Std[Code],Std[AAs]),"-")</f>
        <v>#N/A</v>
      </c>
      <c r="V341" t="e">
        <f>IF(StandardResults[[#This Row],[Ind/Rel]]="Ind",_xlfn.XLOOKUP(StandardResults[[#This Row],[Code]],Std[Code],Std[As]),"-")</f>
        <v>#N/A</v>
      </c>
      <c r="W341" t="e">
        <f>IF(StandardResults[[#This Row],[Ind/Rel]]="Ind",_xlfn.XLOOKUP(StandardResults[[#This Row],[Code]],Std[Code],Std[Bs]),"-")</f>
        <v>#N/A</v>
      </c>
      <c r="X341" t="e">
        <f>IF(StandardResults[[#This Row],[Ind/Rel]]="Ind",_xlfn.XLOOKUP(StandardResults[[#This Row],[Code]],Std[Code],Std[EC]),"-")</f>
        <v>#N/A</v>
      </c>
      <c r="Y341" t="e">
        <f>IF(StandardResults[[#This Row],[Ind/Rel]]="Ind",_xlfn.XLOOKUP(StandardResults[[#This Row],[Code]],Std[Code],Std[Ecs]),"-")</f>
        <v>#N/A</v>
      </c>
      <c r="Z341">
        <f>COUNTIFS(StandardResults[Name],StandardResults[[#This Row],[Name]],StandardResults[Entry
Std],"B")+COUNTIFS(StandardResults[Name],StandardResults[[#This Row],[Name]],StandardResults[Entry
Std],"A")+COUNTIFS(StandardResults[Name],StandardResults[[#This Row],[Name]],StandardResults[Entry
Std],"AA")</f>
        <v>0</v>
      </c>
      <c r="AA341">
        <f>COUNTIFS(StandardResults[Name],StandardResults[[#This Row],[Name]],StandardResults[Entry
Std],"AA")</f>
        <v>0</v>
      </c>
    </row>
    <row r="342" spans="1:27" x14ac:dyDescent="0.25">
      <c r="A342">
        <f>TimeVR[[#This Row],[Club]]</f>
        <v>0</v>
      </c>
      <c r="B342" t="str">
        <f>IF(OR(RIGHT(TimeVR[[#This Row],[Event]],3)="M.R", RIGHT(TimeVR[[#This Row],[Event]],3)="F.R"),"Relay","Ind")</f>
        <v>Ind</v>
      </c>
      <c r="C342">
        <f>TimeVR[[#This Row],[gender]]</f>
        <v>0</v>
      </c>
      <c r="D342">
        <f>TimeVR[[#This Row],[Age]]</f>
        <v>0</v>
      </c>
      <c r="E342">
        <f>TimeVR[[#This Row],[name]]</f>
        <v>0</v>
      </c>
      <c r="F342">
        <f>TimeVR[[#This Row],[Event]]</f>
        <v>0</v>
      </c>
      <c r="G342" t="str">
        <f>IF(OR(StandardResults[[#This Row],[Entry]]="-",TimeVR[[#This Row],[validation]]="Validated"),"Y","N")</f>
        <v>N</v>
      </c>
      <c r="H342">
        <f>IF(OR(LEFT(TimeVR[[#This Row],[Times]],8)="00:00.00", LEFT(TimeVR[[#This Row],[Times]],2)="NT"),"-",TimeVR[[#This Row],[Times]])</f>
        <v>0</v>
      </c>
      <c r="I3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2" t="str">
        <f>IF(ISBLANK(TimeVR[[#This Row],[Best Time(S)]]),"-",TimeVR[[#This Row],[Best Time(S)]])</f>
        <v>-</v>
      </c>
      <c r="K342" t="str">
        <f>IF(StandardResults[[#This Row],[BT(SC)]]&lt;&gt;"-",IF(StandardResults[[#This Row],[BT(SC)]]&lt;=StandardResults[[#This Row],[AAs]],"AA",IF(StandardResults[[#This Row],[BT(SC)]]&lt;=StandardResults[[#This Row],[As]],"A",IF(StandardResults[[#This Row],[BT(SC)]]&lt;=StandardResults[[#This Row],[Bs]],"B","-"))),"")</f>
        <v/>
      </c>
      <c r="L342" t="str">
        <f>IF(ISBLANK(TimeVR[[#This Row],[Best Time(L)]]),"-",TimeVR[[#This Row],[Best Time(L)]])</f>
        <v>-</v>
      </c>
      <c r="M342" t="str">
        <f>IF(StandardResults[[#This Row],[BT(LC)]]&lt;&gt;"-",IF(StandardResults[[#This Row],[BT(LC)]]&lt;=StandardResults[[#This Row],[AA]],"AA",IF(StandardResults[[#This Row],[BT(LC)]]&lt;=StandardResults[[#This Row],[A]],"A",IF(StandardResults[[#This Row],[BT(LC)]]&lt;=StandardResults[[#This Row],[B]],"B","-"))),"")</f>
        <v/>
      </c>
      <c r="N342" s="14"/>
      <c r="O342" t="str">
        <f>IF(StandardResults[[#This Row],[BT(SC)]]&lt;&gt;"-",IF(StandardResults[[#This Row],[BT(SC)]]&lt;=StandardResults[[#This Row],[Ecs]],"EC","-"),"")</f>
        <v/>
      </c>
      <c r="Q342" t="str">
        <f>IF(StandardResults[[#This Row],[Ind/Rel]]="Ind",LEFT(StandardResults[[#This Row],[Gender]],1)&amp;MIN(MAX(StandardResults[[#This Row],[Age]],11),17)&amp;"-"&amp;StandardResults[[#This Row],[Event]],"")</f>
        <v>011-0</v>
      </c>
      <c r="R342" t="e">
        <f>IF(StandardResults[[#This Row],[Ind/Rel]]="Ind",_xlfn.XLOOKUP(StandardResults[[#This Row],[Code]],Std[Code],Std[AA]),"-")</f>
        <v>#N/A</v>
      </c>
      <c r="S342" t="e">
        <f>IF(StandardResults[[#This Row],[Ind/Rel]]="Ind",_xlfn.XLOOKUP(StandardResults[[#This Row],[Code]],Std[Code],Std[A]),"-")</f>
        <v>#N/A</v>
      </c>
      <c r="T342" t="e">
        <f>IF(StandardResults[[#This Row],[Ind/Rel]]="Ind",_xlfn.XLOOKUP(StandardResults[[#This Row],[Code]],Std[Code],Std[B]),"-")</f>
        <v>#N/A</v>
      </c>
      <c r="U342" t="e">
        <f>IF(StandardResults[[#This Row],[Ind/Rel]]="Ind",_xlfn.XLOOKUP(StandardResults[[#This Row],[Code]],Std[Code],Std[AAs]),"-")</f>
        <v>#N/A</v>
      </c>
      <c r="V342" t="e">
        <f>IF(StandardResults[[#This Row],[Ind/Rel]]="Ind",_xlfn.XLOOKUP(StandardResults[[#This Row],[Code]],Std[Code],Std[As]),"-")</f>
        <v>#N/A</v>
      </c>
      <c r="W342" t="e">
        <f>IF(StandardResults[[#This Row],[Ind/Rel]]="Ind",_xlfn.XLOOKUP(StandardResults[[#This Row],[Code]],Std[Code],Std[Bs]),"-")</f>
        <v>#N/A</v>
      </c>
      <c r="X342" t="e">
        <f>IF(StandardResults[[#This Row],[Ind/Rel]]="Ind",_xlfn.XLOOKUP(StandardResults[[#This Row],[Code]],Std[Code],Std[EC]),"-")</f>
        <v>#N/A</v>
      </c>
      <c r="Y342" t="e">
        <f>IF(StandardResults[[#This Row],[Ind/Rel]]="Ind",_xlfn.XLOOKUP(StandardResults[[#This Row],[Code]],Std[Code],Std[Ecs]),"-")</f>
        <v>#N/A</v>
      </c>
      <c r="Z342">
        <f>COUNTIFS(StandardResults[Name],StandardResults[[#This Row],[Name]],StandardResults[Entry
Std],"B")+COUNTIFS(StandardResults[Name],StandardResults[[#This Row],[Name]],StandardResults[Entry
Std],"A")+COUNTIFS(StandardResults[Name],StandardResults[[#This Row],[Name]],StandardResults[Entry
Std],"AA")</f>
        <v>0</v>
      </c>
      <c r="AA342">
        <f>COUNTIFS(StandardResults[Name],StandardResults[[#This Row],[Name]],StandardResults[Entry
Std],"AA")</f>
        <v>0</v>
      </c>
    </row>
    <row r="343" spans="1:27" x14ac:dyDescent="0.25">
      <c r="A343">
        <f>TimeVR[[#This Row],[Club]]</f>
        <v>0</v>
      </c>
      <c r="B343" t="str">
        <f>IF(OR(RIGHT(TimeVR[[#This Row],[Event]],3)="M.R", RIGHT(TimeVR[[#This Row],[Event]],3)="F.R"),"Relay","Ind")</f>
        <v>Ind</v>
      </c>
      <c r="C343">
        <f>TimeVR[[#This Row],[gender]]</f>
        <v>0</v>
      </c>
      <c r="D343">
        <f>TimeVR[[#This Row],[Age]]</f>
        <v>0</v>
      </c>
      <c r="E343">
        <f>TimeVR[[#This Row],[name]]</f>
        <v>0</v>
      </c>
      <c r="F343">
        <f>TimeVR[[#This Row],[Event]]</f>
        <v>0</v>
      </c>
      <c r="G343" t="str">
        <f>IF(OR(StandardResults[[#This Row],[Entry]]="-",TimeVR[[#This Row],[validation]]="Validated"),"Y","N")</f>
        <v>N</v>
      </c>
      <c r="H343">
        <f>IF(OR(LEFT(TimeVR[[#This Row],[Times]],8)="00:00.00", LEFT(TimeVR[[#This Row],[Times]],2)="NT"),"-",TimeVR[[#This Row],[Times]])</f>
        <v>0</v>
      </c>
      <c r="I3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3" t="str">
        <f>IF(ISBLANK(TimeVR[[#This Row],[Best Time(S)]]),"-",TimeVR[[#This Row],[Best Time(S)]])</f>
        <v>-</v>
      </c>
      <c r="K343" t="str">
        <f>IF(StandardResults[[#This Row],[BT(SC)]]&lt;&gt;"-",IF(StandardResults[[#This Row],[BT(SC)]]&lt;=StandardResults[[#This Row],[AAs]],"AA",IF(StandardResults[[#This Row],[BT(SC)]]&lt;=StandardResults[[#This Row],[As]],"A",IF(StandardResults[[#This Row],[BT(SC)]]&lt;=StandardResults[[#This Row],[Bs]],"B","-"))),"")</f>
        <v/>
      </c>
      <c r="L343" t="str">
        <f>IF(ISBLANK(TimeVR[[#This Row],[Best Time(L)]]),"-",TimeVR[[#This Row],[Best Time(L)]])</f>
        <v>-</v>
      </c>
      <c r="M343" t="str">
        <f>IF(StandardResults[[#This Row],[BT(LC)]]&lt;&gt;"-",IF(StandardResults[[#This Row],[BT(LC)]]&lt;=StandardResults[[#This Row],[AA]],"AA",IF(StandardResults[[#This Row],[BT(LC)]]&lt;=StandardResults[[#This Row],[A]],"A",IF(StandardResults[[#This Row],[BT(LC)]]&lt;=StandardResults[[#This Row],[B]],"B","-"))),"")</f>
        <v/>
      </c>
      <c r="N343" s="14"/>
      <c r="O343" t="str">
        <f>IF(StandardResults[[#This Row],[BT(SC)]]&lt;&gt;"-",IF(StandardResults[[#This Row],[BT(SC)]]&lt;=StandardResults[[#This Row],[Ecs]],"EC","-"),"")</f>
        <v/>
      </c>
      <c r="Q343" t="str">
        <f>IF(StandardResults[[#This Row],[Ind/Rel]]="Ind",LEFT(StandardResults[[#This Row],[Gender]],1)&amp;MIN(MAX(StandardResults[[#This Row],[Age]],11),17)&amp;"-"&amp;StandardResults[[#This Row],[Event]],"")</f>
        <v>011-0</v>
      </c>
      <c r="R343" t="e">
        <f>IF(StandardResults[[#This Row],[Ind/Rel]]="Ind",_xlfn.XLOOKUP(StandardResults[[#This Row],[Code]],Std[Code],Std[AA]),"-")</f>
        <v>#N/A</v>
      </c>
      <c r="S343" t="e">
        <f>IF(StandardResults[[#This Row],[Ind/Rel]]="Ind",_xlfn.XLOOKUP(StandardResults[[#This Row],[Code]],Std[Code],Std[A]),"-")</f>
        <v>#N/A</v>
      </c>
      <c r="T343" t="e">
        <f>IF(StandardResults[[#This Row],[Ind/Rel]]="Ind",_xlfn.XLOOKUP(StandardResults[[#This Row],[Code]],Std[Code],Std[B]),"-")</f>
        <v>#N/A</v>
      </c>
      <c r="U343" t="e">
        <f>IF(StandardResults[[#This Row],[Ind/Rel]]="Ind",_xlfn.XLOOKUP(StandardResults[[#This Row],[Code]],Std[Code],Std[AAs]),"-")</f>
        <v>#N/A</v>
      </c>
      <c r="V343" t="e">
        <f>IF(StandardResults[[#This Row],[Ind/Rel]]="Ind",_xlfn.XLOOKUP(StandardResults[[#This Row],[Code]],Std[Code],Std[As]),"-")</f>
        <v>#N/A</v>
      </c>
      <c r="W343" t="e">
        <f>IF(StandardResults[[#This Row],[Ind/Rel]]="Ind",_xlfn.XLOOKUP(StandardResults[[#This Row],[Code]],Std[Code],Std[Bs]),"-")</f>
        <v>#N/A</v>
      </c>
      <c r="X343" t="e">
        <f>IF(StandardResults[[#This Row],[Ind/Rel]]="Ind",_xlfn.XLOOKUP(StandardResults[[#This Row],[Code]],Std[Code],Std[EC]),"-")</f>
        <v>#N/A</v>
      </c>
      <c r="Y343" t="e">
        <f>IF(StandardResults[[#This Row],[Ind/Rel]]="Ind",_xlfn.XLOOKUP(StandardResults[[#This Row],[Code]],Std[Code],Std[Ecs]),"-")</f>
        <v>#N/A</v>
      </c>
      <c r="Z343">
        <f>COUNTIFS(StandardResults[Name],StandardResults[[#This Row],[Name]],StandardResults[Entry
Std],"B")+COUNTIFS(StandardResults[Name],StandardResults[[#This Row],[Name]],StandardResults[Entry
Std],"A")+COUNTIFS(StandardResults[Name],StandardResults[[#This Row],[Name]],StandardResults[Entry
Std],"AA")</f>
        <v>0</v>
      </c>
      <c r="AA343">
        <f>COUNTIFS(StandardResults[Name],StandardResults[[#This Row],[Name]],StandardResults[Entry
Std],"AA")</f>
        <v>0</v>
      </c>
    </row>
    <row r="344" spans="1:27" x14ac:dyDescent="0.25">
      <c r="A344">
        <f>TimeVR[[#This Row],[Club]]</f>
        <v>0</v>
      </c>
      <c r="B344" t="str">
        <f>IF(OR(RIGHT(TimeVR[[#This Row],[Event]],3)="M.R", RIGHT(TimeVR[[#This Row],[Event]],3)="F.R"),"Relay","Ind")</f>
        <v>Ind</v>
      </c>
      <c r="C344">
        <f>TimeVR[[#This Row],[gender]]</f>
        <v>0</v>
      </c>
      <c r="D344">
        <f>TimeVR[[#This Row],[Age]]</f>
        <v>0</v>
      </c>
      <c r="E344">
        <f>TimeVR[[#This Row],[name]]</f>
        <v>0</v>
      </c>
      <c r="F344">
        <f>TimeVR[[#This Row],[Event]]</f>
        <v>0</v>
      </c>
      <c r="G344" t="str">
        <f>IF(OR(StandardResults[[#This Row],[Entry]]="-",TimeVR[[#This Row],[validation]]="Validated"),"Y","N")</f>
        <v>N</v>
      </c>
      <c r="H344">
        <f>IF(OR(LEFT(TimeVR[[#This Row],[Times]],8)="00:00.00", LEFT(TimeVR[[#This Row],[Times]],2)="NT"),"-",TimeVR[[#This Row],[Times]])</f>
        <v>0</v>
      </c>
      <c r="I3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4" t="str">
        <f>IF(ISBLANK(TimeVR[[#This Row],[Best Time(S)]]),"-",TimeVR[[#This Row],[Best Time(S)]])</f>
        <v>-</v>
      </c>
      <c r="K344" t="str">
        <f>IF(StandardResults[[#This Row],[BT(SC)]]&lt;&gt;"-",IF(StandardResults[[#This Row],[BT(SC)]]&lt;=StandardResults[[#This Row],[AAs]],"AA",IF(StandardResults[[#This Row],[BT(SC)]]&lt;=StandardResults[[#This Row],[As]],"A",IF(StandardResults[[#This Row],[BT(SC)]]&lt;=StandardResults[[#This Row],[Bs]],"B","-"))),"")</f>
        <v/>
      </c>
      <c r="L344" t="str">
        <f>IF(ISBLANK(TimeVR[[#This Row],[Best Time(L)]]),"-",TimeVR[[#This Row],[Best Time(L)]])</f>
        <v>-</v>
      </c>
      <c r="M344" t="str">
        <f>IF(StandardResults[[#This Row],[BT(LC)]]&lt;&gt;"-",IF(StandardResults[[#This Row],[BT(LC)]]&lt;=StandardResults[[#This Row],[AA]],"AA",IF(StandardResults[[#This Row],[BT(LC)]]&lt;=StandardResults[[#This Row],[A]],"A",IF(StandardResults[[#This Row],[BT(LC)]]&lt;=StandardResults[[#This Row],[B]],"B","-"))),"")</f>
        <v/>
      </c>
      <c r="N344" s="14"/>
      <c r="O344" t="str">
        <f>IF(StandardResults[[#This Row],[BT(SC)]]&lt;&gt;"-",IF(StandardResults[[#This Row],[BT(SC)]]&lt;=StandardResults[[#This Row],[Ecs]],"EC","-"),"")</f>
        <v/>
      </c>
      <c r="Q344" t="str">
        <f>IF(StandardResults[[#This Row],[Ind/Rel]]="Ind",LEFT(StandardResults[[#This Row],[Gender]],1)&amp;MIN(MAX(StandardResults[[#This Row],[Age]],11),17)&amp;"-"&amp;StandardResults[[#This Row],[Event]],"")</f>
        <v>011-0</v>
      </c>
      <c r="R344" t="e">
        <f>IF(StandardResults[[#This Row],[Ind/Rel]]="Ind",_xlfn.XLOOKUP(StandardResults[[#This Row],[Code]],Std[Code],Std[AA]),"-")</f>
        <v>#N/A</v>
      </c>
      <c r="S344" t="e">
        <f>IF(StandardResults[[#This Row],[Ind/Rel]]="Ind",_xlfn.XLOOKUP(StandardResults[[#This Row],[Code]],Std[Code],Std[A]),"-")</f>
        <v>#N/A</v>
      </c>
      <c r="T344" t="e">
        <f>IF(StandardResults[[#This Row],[Ind/Rel]]="Ind",_xlfn.XLOOKUP(StandardResults[[#This Row],[Code]],Std[Code],Std[B]),"-")</f>
        <v>#N/A</v>
      </c>
      <c r="U344" t="e">
        <f>IF(StandardResults[[#This Row],[Ind/Rel]]="Ind",_xlfn.XLOOKUP(StandardResults[[#This Row],[Code]],Std[Code],Std[AAs]),"-")</f>
        <v>#N/A</v>
      </c>
      <c r="V344" t="e">
        <f>IF(StandardResults[[#This Row],[Ind/Rel]]="Ind",_xlfn.XLOOKUP(StandardResults[[#This Row],[Code]],Std[Code],Std[As]),"-")</f>
        <v>#N/A</v>
      </c>
      <c r="W344" t="e">
        <f>IF(StandardResults[[#This Row],[Ind/Rel]]="Ind",_xlfn.XLOOKUP(StandardResults[[#This Row],[Code]],Std[Code],Std[Bs]),"-")</f>
        <v>#N/A</v>
      </c>
      <c r="X344" t="e">
        <f>IF(StandardResults[[#This Row],[Ind/Rel]]="Ind",_xlfn.XLOOKUP(StandardResults[[#This Row],[Code]],Std[Code],Std[EC]),"-")</f>
        <v>#N/A</v>
      </c>
      <c r="Y344" t="e">
        <f>IF(StandardResults[[#This Row],[Ind/Rel]]="Ind",_xlfn.XLOOKUP(StandardResults[[#This Row],[Code]],Std[Code],Std[Ecs]),"-")</f>
        <v>#N/A</v>
      </c>
      <c r="Z344">
        <f>COUNTIFS(StandardResults[Name],StandardResults[[#This Row],[Name]],StandardResults[Entry
Std],"B")+COUNTIFS(StandardResults[Name],StandardResults[[#This Row],[Name]],StandardResults[Entry
Std],"A")+COUNTIFS(StandardResults[Name],StandardResults[[#This Row],[Name]],StandardResults[Entry
Std],"AA")</f>
        <v>0</v>
      </c>
      <c r="AA344">
        <f>COUNTIFS(StandardResults[Name],StandardResults[[#This Row],[Name]],StandardResults[Entry
Std],"AA")</f>
        <v>0</v>
      </c>
    </row>
    <row r="345" spans="1:27" x14ac:dyDescent="0.25">
      <c r="A345">
        <f>TimeVR[[#This Row],[Club]]</f>
        <v>0</v>
      </c>
      <c r="B345" t="str">
        <f>IF(OR(RIGHT(TimeVR[[#This Row],[Event]],3)="M.R", RIGHT(TimeVR[[#This Row],[Event]],3)="F.R"),"Relay","Ind")</f>
        <v>Ind</v>
      </c>
      <c r="C345">
        <f>TimeVR[[#This Row],[gender]]</f>
        <v>0</v>
      </c>
      <c r="D345">
        <f>TimeVR[[#This Row],[Age]]</f>
        <v>0</v>
      </c>
      <c r="E345">
        <f>TimeVR[[#This Row],[name]]</f>
        <v>0</v>
      </c>
      <c r="F345">
        <f>TimeVR[[#This Row],[Event]]</f>
        <v>0</v>
      </c>
      <c r="G345" t="str">
        <f>IF(OR(StandardResults[[#This Row],[Entry]]="-",TimeVR[[#This Row],[validation]]="Validated"),"Y","N")</f>
        <v>N</v>
      </c>
      <c r="H345">
        <f>IF(OR(LEFT(TimeVR[[#This Row],[Times]],8)="00:00.00", LEFT(TimeVR[[#This Row],[Times]],2)="NT"),"-",TimeVR[[#This Row],[Times]])</f>
        <v>0</v>
      </c>
      <c r="I3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5" t="str">
        <f>IF(ISBLANK(TimeVR[[#This Row],[Best Time(S)]]),"-",TimeVR[[#This Row],[Best Time(S)]])</f>
        <v>-</v>
      </c>
      <c r="K345" t="str">
        <f>IF(StandardResults[[#This Row],[BT(SC)]]&lt;&gt;"-",IF(StandardResults[[#This Row],[BT(SC)]]&lt;=StandardResults[[#This Row],[AAs]],"AA",IF(StandardResults[[#This Row],[BT(SC)]]&lt;=StandardResults[[#This Row],[As]],"A",IF(StandardResults[[#This Row],[BT(SC)]]&lt;=StandardResults[[#This Row],[Bs]],"B","-"))),"")</f>
        <v/>
      </c>
      <c r="L345" t="str">
        <f>IF(ISBLANK(TimeVR[[#This Row],[Best Time(L)]]),"-",TimeVR[[#This Row],[Best Time(L)]])</f>
        <v>-</v>
      </c>
      <c r="M345" t="str">
        <f>IF(StandardResults[[#This Row],[BT(LC)]]&lt;&gt;"-",IF(StandardResults[[#This Row],[BT(LC)]]&lt;=StandardResults[[#This Row],[AA]],"AA",IF(StandardResults[[#This Row],[BT(LC)]]&lt;=StandardResults[[#This Row],[A]],"A",IF(StandardResults[[#This Row],[BT(LC)]]&lt;=StandardResults[[#This Row],[B]],"B","-"))),"")</f>
        <v/>
      </c>
      <c r="N345" s="14"/>
      <c r="O345" t="str">
        <f>IF(StandardResults[[#This Row],[BT(SC)]]&lt;&gt;"-",IF(StandardResults[[#This Row],[BT(SC)]]&lt;=StandardResults[[#This Row],[Ecs]],"EC","-"),"")</f>
        <v/>
      </c>
      <c r="Q345" t="str">
        <f>IF(StandardResults[[#This Row],[Ind/Rel]]="Ind",LEFT(StandardResults[[#This Row],[Gender]],1)&amp;MIN(MAX(StandardResults[[#This Row],[Age]],11),17)&amp;"-"&amp;StandardResults[[#This Row],[Event]],"")</f>
        <v>011-0</v>
      </c>
      <c r="R345" t="e">
        <f>IF(StandardResults[[#This Row],[Ind/Rel]]="Ind",_xlfn.XLOOKUP(StandardResults[[#This Row],[Code]],Std[Code],Std[AA]),"-")</f>
        <v>#N/A</v>
      </c>
      <c r="S345" t="e">
        <f>IF(StandardResults[[#This Row],[Ind/Rel]]="Ind",_xlfn.XLOOKUP(StandardResults[[#This Row],[Code]],Std[Code],Std[A]),"-")</f>
        <v>#N/A</v>
      </c>
      <c r="T345" t="e">
        <f>IF(StandardResults[[#This Row],[Ind/Rel]]="Ind",_xlfn.XLOOKUP(StandardResults[[#This Row],[Code]],Std[Code],Std[B]),"-")</f>
        <v>#N/A</v>
      </c>
      <c r="U345" t="e">
        <f>IF(StandardResults[[#This Row],[Ind/Rel]]="Ind",_xlfn.XLOOKUP(StandardResults[[#This Row],[Code]],Std[Code],Std[AAs]),"-")</f>
        <v>#N/A</v>
      </c>
      <c r="V345" t="e">
        <f>IF(StandardResults[[#This Row],[Ind/Rel]]="Ind",_xlfn.XLOOKUP(StandardResults[[#This Row],[Code]],Std[Code],Std[As]),"-")</f>
        <v>#N/A</v>
      </c>
      <c r="W345" t="e">
        <f>IF(StandardResults[[#This Row],[Ind/Rel]]="Ind",_xlfn.XLOOKUP(StandardResults[[#This Row],[Code]],Std[Code],Std[Bs]),"-")</f>
        <v>#N/A</v>
      </c>
      <c r="X345" t="e">
        <f>IF(StandardResults[[#This Row],[Ind/Rel]]="Ind",_xlfn.XLOOKUP(StandardResults[[#This Row],[Code]],Std[Code],Std[EC]),"-")</f>
        <v>#N/A</v>
      </c>
      <c r="Y345" t="e">
        <f>IF(StandardResults[[#This Row],[Ind/Rel]]="Ind",_xlfn.XLOOKUP(StandardResults[[#This Row],[Code]],Std[Code],Std[Ecs]),"-")</f>
        <v>#N/A</v>
      </c>
      <c r="Z345">
        <f>COUNTIFS(StandardResults[Name],StandardResults[[#This Row],[Name]],StandardResults[Entry
Std],"B")+COUNTIFS(StandardResults[Name],StandardResults[[#This Row],[Name]],StandardResults[Entry
Std],"A")+COUNTIFS(StandardResults[Name],StandardResults[[#This Row],[Name]],StandardResults[Entry
Std],"AA")</f>
        <v>0</v>
      </c>
      <c r="AA345">
        <f>COUNTIFS(StandardResults[Name],StandardResults[[#This Row],[Name]],StandardResults[Entry
Std],"AA")</f>
        <v>0</v>
      </c>
    </row>
    <row r="346" spans="1:27" x14ac:dyDescent="0.25">
      <c r="A346">
        <f>TimeVR[[#This Row],[Club]]</f>
        <v>0</v>
      </c>
      <c r="B346" t="str">
        <f>IF(OR(RIGHT(TimeVR[[#This Row],[Event]],3)="M.R", RIGHT(TimeVR[[#This Row],[Event]],3)="F.R"),"Relay","Ind")</f>
        <v>Ind</v>
      </c>
      <c r="C346">
        <f>TimeVR[[#This Row],[gender]]</f>
        <v>0</v>
      </c>
      <c r="D346">
        <f>TimeVR[[#This Row],[Age]]</f>
        <v>0</v>
      </c>
      <c r="E346">
        <f>TimeVR[[#This Row],[name]]</f>
        <v>0</v>
      </c>
      <c r="F346">
        <f>TimeVR[[#This Row],[Event]]</f>
        <v>0</v>
      </c>
      <c r="G346" t="str">
        <f>IF(OR(StandardResults[[#This Row],[Entry]]="-",TimeVR[[#This Row],[validation]]="Validated"),"Y","N")</f>
        <v>N</v>
      </c>
      <c r="H346">
        <f>IF(OR(LEFT(TimeVR[[#This Row],[Times]],8)="00:00.00", LEFT(TimeVR[[#This Row],[Times]],2)="NT"),"-",TimeVR[[#This Row],[Times]])</f>
        <v>0</v>
      </c>
      <c r="I3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6" t="str">
        <f>IF(ISBLANK(TimeVR[[#This Row],[Best Time(S)]]),"-",TimeVR[[#This Row],[Best Time(S)]])</f>
        <v>-</v>
      </c>
      <c r="K346" t="str">
        <f>IF(StandardResults[[#This Row],[BT(SC)]]&lt;&gt;"-",IF(StandardResults[[#This Row],[BT(SC)]]&lt;=StandardResults[[#This Row],[AAs]],"AA",IF(StandardResults[[#This Row],[BT(SC)]]&lt;=StandardResults[[#This Row],[As]],"A",IF(StandardResults[[#This Row],[BT(SC)]]&lt;=StandardResults[[#This Row],[Bs]],"B","-"))),"")</f>
        <v/>
      </c>
      <c r="L346" t="str">
        <f>IF(ISBLANK(TimeVR[[#This Row],[Best Time(L)]]),"-",TimeVR[[#This Row],[Best Time(L)]])</f>
        <v>-</v>
      </c>
      <c r="M346" t="str">
        <f>IF(StandardResults[[#This Row],[BT(LC)]]&lt;&gt;"-",IF(StandardResults[[#This Row],[BT(LC)]]&lt;=StandardResults[[#This Row],[AA]],"AA",IF(StandardResults[[#This Row],[BT(LC)]]&lt;=StandardResults[[#This Row],[A]],"A",IF(StandardResults[[#This Row],[BT(LC)]]&lt;=StandardResults[[#This Row],[B]],"B","-"))),"")</f>
        <v/>
      </c>
      <c r="N346" s="14"/>
      <c r="O346" t="str">
        <f>IF(StandardResults[[#This Row],[BT(SC)]]&lt;&gt;"-",IF(StandardResults[[#This Row],[BT(SC)]]&lt;=StandardResults[[#This Row],[Ecs]],"EC","-"),"")</f>
        <v/>
      </c>
      <c r="Q346" t="str">
        <f>IF(StandardResults[[#This Row],[Ind/Rel]]="Ind",LEFT(StandardResults[[#This Row],[Gender]],1)&amp;MIN(MAX(StandardResults[[#This Row],[Age]],11),17)&amp;"-"&amp;StandardResults[[#This Row],[Event]],"")</f>
        <v>011-0</v>
      </c>
      <c r="R346" t="e">
        <f>IF(StandardResults[[#This Row],[Ind/Rel]]="Ind",_xlfn.XLOOKUP(StandardResults[[#This Row],[Code]],Std[Code],Std[AA]),"-")</f>
        <v>#N/A</v>
      </c>
      <c r="S346" t="e">
        <f>IF(StandardResults[[#This Row],[Ind/Rel]]="Ind",_xlfn.XLOOKUP(StandardResults[[#This Row],[Code]],Std[Code],Std[A]),"-")</f>
        <v>#N/A</v>
      </c>
      <c r="T346" t="e">
        <f>IF(StandardResults[[#This Row],[Ind/Rel]]="Ind",_xlfn.XLOOKUP(StandardResults[[#This Row],[Code]],Std[Code],Std[B]),"-")</f>
        <v>#N/A</v>
      </c>
      <c r="U346" t="e">
        <f>IF(StandardResults[[#This Row],[Ind/Rel]]="Ind",_xlfn.XLOOKUP(StandardResults[[#This Row],[Code]],Std[Code],Std[AAs]),"-")</f>
        <v>#N/A</v>
      </c>
      <c r="V346" t="e">
        <f>IF(StandardResults[[#This Row],[Ind/Rel]]="Ind",_xlfn.XLOOKUP(StandardResults[[#This Row],[Code]],Std[Code],Std[As]),"-")</f>
        <v>#N/A</v>
      </c>
      <c r="W346" t="e">
        <f>IF(StandardResults[[#This Row],[Ind/Rel]]="Ind",_xlfn.XLOOKUP(StandardResults[[#This Row],[Code]],Std[Code],Std[Bs]),"-")</f>
        <v>#N/A</v>
      </c>
      <c r="X346" t="e">
        <f>IF(StandardResults[[#This Row],[Ind/Rel]]="Ind",_xlfn.XLOOKUP(StandardResults[[#This Row],[Code]],Std[Code],Std[EC]),"-")</f>
        <v>#N/A</v>
      </c>
      <c r="Y346" t="e">
        <f>IF(StandardResults[[#This Row],[Ind/Rel]]="Ind",_xlfn.XLOOKUP(StandardResults[[#This Row],[Code]],Std[Code],Std[Ecs]),"-")</f>
        <v>#N/A</v>
      </c>
      <c r="Z346">
        <f>COUNTIFS(StandardResults[Name],StandardResults[[#This Row],[Name]],StandardResults[Entry
Std],"B")+COUNTIFS(StandardResults[Name],StandardResults[[#This Row],[Name]],StandardResults[Entry
Std],"A")+COUNTIFS(StandardResults[Name],StandardResults[[#This Row],[Name]],StandardResults[Entry
Std],"AA")</f>
        <v>0</v>
      </c>
      <c r="AA346">
        <f>COUNTIFS(StandardResults[Name],StandardResults[[#This Row],[Name]],StandardResults[Entry
Std],"AA")</f>
        <v>0</v>
      </c>
    </row>
    <row r="347" spans="1:27" x14ac:dyDescent="0.25">
      <c r="A347">
        <f>TimeVR[[#This Row],[Club]]</f>
        <v>0</v>
      </c>
      <c r="B347" t="str">
        <f>IF(OR(RIGHT(TimeVR[[#This Row],[Event]],3)="M.R", RIGHT(TimeVR[[#This Row],[Event]],3)="F.R"),"Relay","Ind")</f>
        <v>Ind</v>
      </c>
      <c r="C347">
        <f>TimeVR[[#This Row],[gender]]</f>
        <v>0</v>
      </c>
      <c r="D347">
        <f>TimeVR[[#This Row],[Age]]</f>
        <v>0</v>
      </c>
      <c r="E347">
        <f>TimeVR[[#This Row],[name]]</f>
        <v>0</v>
      </c>
      <c r="F347">
        <f>TimeVR[[#This Row],[Event]]</f>
        <v>0</v>
      </c>
      <c r="G347" t="str">
        <f>IF(OR(StandardResults[[#This Row],[Entry]]="-",TimeVR[[#This Row],[validation]]="Validated"),"Y","N")</f>
        <v>N</v>
      </c>
      <c r="H347">
        <f>IF(OR(LEFT(TimeVR[[#This Row],[Times]],8)="00:00.00", LEFT(TimeVR[[#This Row],[Times]],2)="NT"),"-",TimeVR[[#This Row],[Times]])</f>
        <v>0</v>
      </c>
      <c r="I3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7" t="str">
        <f>IF(ISBLANK(TimeVR[[#This Row],[Best Time(S)]]),"-",TimeVR[[#This Row],[Best Time(S)]])</f>
        <v>-</v>
      </c>
      <c r="K347" t="str">
        <f>IF(StandardResults[[#This Row],[BT(SC)]]&lt;&gt;"-",IF(StandardResults[[#This Row],[BT(SC)]]&lt;=StandardResults[[#This Row],[AAs]],"AA",IF(StandardResults[[#This Row],[BT(SC)]]&lt;=StandardResults[[#This Row],[As]],"A",IF(StandardResults[[#This Row],[BT(SC)]]&lt;=StandardResults[[#This Row],[Bs]],"B","-"))),"")</f>
        <v/>
      </c>
      <c r="L347" t="str">
        <f>IF(ISBLANK(TimeVR[[#This Row],[Best Time(L)]]),"-",TimeVR[[#This Row],[Best Time(L)]])</f>
        <v>-</v>
      </c>
      <c r="M347" t="str">
        <f>IF(StandardResults[[#This Row],[BT(LC)]]&lt;&gt;"-",IF(StandardResults[[#This Row],[BT(LC)]]&lt;=StandardResults[[#This Row],[AA]],"AA",IF(StandardResults[[#This Row],[BT(LC)]]&lt;=StandardResults[[#This Row],[A]],"A",IF(StandardResults[[#This Row],[BT(LC)]]&lt;=StandardResults[[#This Row],[B]],"B","-"))),"")</f>
        <v/>
      </c>
      <c r="N347" s="14"/>
      <c r="O347" t="str">
        <f>IF(StandardResults[[#This Row],[BT(SC)]]&lt;&gt;"-",IF(StandardResults[[#This Row],[BT(SC)]]&lt;=StandardResults[[#This Row],[Ecs]],"EC","-"),"")</f>
        <v/>
      </c>
      <c r="Q347" t="str">
        <f>IF(StandardResults[[#This Row],[Ind/Rel]]="Ind",LEFT(StandardResults[[#This Row],[Gender]],1)&amp;MIN(MAX(StandardResults[[#This Row],[Age]],11),17)&amp;"-"&amp;StandardResults[[#This Row],[Event]],"")</f>
        <v>011-0</v>
      </c>
      <c r="R347" t="e">
        <f>IF(StandardResults[[#This Row],[Ind/Rel]]="Ind",_xlfn.XLOOKUP(StandardResults[[#This Row],[Code]],Std[Code],Std[AA]),"-")</f>
        <v>#N/A</v>
      </c>
      <c r="S347" t="e">
        <f>IF(StandardResults[[#This Row],[Ind/Rel]]="Ind",_xlfn.XLOOKUP(StandardResults[[#This Row],[Code]],Std[Code],Std[A]),"-")</f>
        <v>#N/A</v>
      </c>
      <c r="T347" t="e">
        <f>IF(StandardResults[[#This Row],[Ind/Rel]]="Ind",_xlfn.XLOOKUP(StandardResults[[#This Row],[Code]],Std[Code],Std[B]),"-")</f>
        <v>#N/A</v>
      </c>
      <c r="U347" t="e">
        <f>IF(StandardResults[[#This Row],[Ind/Rel]]="Ind",_xlfn.XLOOKUP(StandardResults[[#This Row],[Code]],Std[Code],Std[AAs]),"-")</f>
        <v>#N/A</v>
      </c>
      <c r="V347" t="e">
        <f>IF(StandardResults[[#This Row],[Ind/Rel]]="Ind",_xlfn.XLOOKUP(StandardResults[[#This Row],[Code]],Std[Code],Std[As]),"-")</f>
        <v>#N/A</v>
      </c>
      <c r="W347" t="e">
        <f>IF(StandardResults[[#This Row],[Ind/Rel]]="Ind",_xlfn.XLOOKUP(StandardResults[[#This Row],[Code]],Std[Code],Std[Bs]),"-")</f>
        <v>#N/A</v>
      </c>
      <c r="X347" t="e">
        <f>IF(StandardResults[[#This Row],[Ind/Rel]]="Ind",_xlfn.XLOOKUP(StandardResults[[#This Row],[Code]],Std[Code],Std[EC]),"-")</f>
        <v>#N/A</v>
      </c>
      <c r="Y347" t="e">
        <f>IF(StandardResults[[#This Row],[Ind/Rel]]="Ind",_xlfn.XLOOKUP(StandardResults[[#This Row],[Code]],Std[Code],Std[Ecs]),"-")</f>
        <v>#N/A</v>
      </c>
      <c r="Z347">
        <f>COUNTIFS(StandardResults[Name],StandardResults[[#This Row],[Name]],StandardResults[Entry
Std],"B")+COUNTIFS(StandardResults[Name],StandardResults[[#This Row],[Name]],StandardResults[Entry
Std],"A")+COUNTIFS(StandardResults[Name],StandardResults[[#This Row],[Name]],StandardResults[Entry
Std],"AA")</f>
        <v>0</v>
      </c>
      <c r="AA347">
        <f>COUNTIFS(StandardResults[Name],StandardResults[[#This Row],[Name]],StandardResults[Entry
Std],"AA")</f>
        <v>0</v>
      </c>
    </row>
    <row r="348" spans="1:27" x14ac:dyDescent="0.25">
      <c r="A348">
        <f>TimeVR[[#This Row],[Club]]</f>
        <v>0</v>
      </c>
      <c r="B348" t="str">
        <f>IF(OR(RIGHT(TimeVR[[#This Row],[Event]],3)="M.R", RIGHT(TimeVR[[#This Row],[Event]],3)="F.R"),"Relay","Ind")</f>
        <v>Ind</v>
      </c>
      <c r="C348">
        <f>TimeVR[[#This Row],[gender]]</f>
        <v>0</v>
      </c>
      <c r="D348">
        <f>TimeVR[[#This Row],[Age]]</f>
        <v>0</v>
      </c>
      <c r="E348">
        <f>TimeVR[[#This Row],[name]]</f>
        <v>0</v>
      </c>
      <c r="F348">
        <f>TimeVR[[#This Row],[Event]]</f>
        <v>0</v>
      </c>
      <c r="G348" t="str">
        <f>IF(OR(StandardResults[[#This Row],[Entry]]="-",TimeVR[[#This Row],[validation]]="Validated"),"Y","N")</f>
        <v>N</v>
      </c>
      <c r="H348">
        <f>IF(OR(LEFT(TimeVR[[#This Row],[Times]],8)="00:00.00", LEFT(TimeVR[[#This Row],[Times]],2)="NT"),"-",TimeVR[[#This Row],[Times]])</f>
        <v>0</v>
      </c>
      <c r="I3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8" t="str">
        <f>IF(ISBLANK(TimeVR[[#This Row],[Best Time(S)]]),"-",TimeVR[[#This Row],[Best Time(S)]])</f>
        <v>-</v>
      </c>
      <c r="K348" t="str">
        <f>IF(StandardResults[[#This Row],[BT(SC)]]&lt;&gt;"-",IF(StandardResults[[#This Row],[BT(SC)]]&lt;=StandardResults[[#This Row],[AAs]],"AA",IF(StandardResults[[#This Row],[BT(SC)]]&lt;=StandardResults[[#This Row],[As]],"A",IF(StandardResults[[#This Row],[BT(SC)]]&lt;=StandardResults[[#This Row],[Bs]],"B","-"))),"")</f>
        <v/>
      </c>
      <c r="L348" t="str">
        <f>IF(ISBLANK(TimeVR[[#This Row],[Best Time(L)]]),"-",TimeVR[[#This Row],[Best Time(L)]])</f>
        <v>-</v>
      </c>
      <c r="M348" t="str">
        <f>IF(StandardResults[[#This Row],[BT(LC)]]&lt;&gt;"-",IF(StandardResults[[#This Row],[BT(LC)]]&lt;=StandardResults[[#This Row],[AA]],"AA",IF(StandardResults[[#This Row],[BT(LC)]]&lt;=StandardResults[[#This Row],[A]],"A",IF(StandardResults[[#This Row],[BT(LC)]]&lt;=StandardResults[[#This Row],[B]],"B","-"))),"")</f>
        <v/>
      </c>
      <c r="N348" s="14"/>
      <c r="O348" t="str">
        <f>IF(StandardResults[[#This Row],[BT(SC)]]&lt;&gt;"-",IF(StandardResults[[#This Row],[BT(SC)]]&lt;=StandardResults[[#This Row],[Ecs]],"EC","-"),"")</f>
        <v/>
      </c>
      <c r="Q348" t="str">
        <f>IF(StandardResults[[#This Row],[Ind/Rel]]="Ind",LEFT(StandardResults[[#This Row],[Gender]],1)&amp;MIN(MAX(StandardResults[[#This Row],[Age]],11),17)&amp;"-"&amp;StandardResults[[#This Row],[Event]],"")</f>
        <v>011-0</v>
      </c>
      <c r="R348" t="e">
        <f>IF(StandardResults[[#This Row],[Ind/Rel]]="Ind",_xlfn.XLOOKUP(StandardResults[[#This Row],[Code]],Std[Code],Std[AA]),"-")</f>
        <v>#N/A</v>
      </c>
      <c r="S348" t="e">
        <f>IF(StandardResults[[#This Row],[Ind/Rel]]="Ind",_xlfn.XLOOKUP(StandardResults[[#This Row],[Code]],Std[Code],Std[A]),"-")</f>
        <v>#N/A</v>
      </c>
      <c r="T348" t="e">
        <f>IF(StandardResults[[#This Row],[Ind/Rel]]="Ind",_xlfn.XLOOKUP(StandardResults[[#This Row],[Code]],Std[Code],Std[B]),"-")</f>
        <v>#N/A</v>
      </c>
      <c r="U348" t="e">
        <f>IF(StandardResults[[#This Row],[Ind/Rel]]="Ind",_xlfn.XLOOKUP(StandardResults[[#This Row],[Code]],Std[Code],Std[AAs]),"-")</f>
        <v>#N/A</v>
      </c>
      <c r="V348" t="e">
        <f>IF(StandardResults[[#This Row],[Ind/Rel]]="Ind",_xlfn.XLOOKUP(StandardResults[[#This Row],[Code]],Std[Code],Std[As]),"-")</f>
        <v>#N/A</v>
      </c>
      <c r="W348" t="e">
        <f>IF(StandardResults[[#This Row],[Ind/Rel]]="Ind",_xlfn.XLOOKUP(StandardResults[[#This Row],[Code]],Std[Code],Std[Bs]),"-")</f>
        <v>#N/A</v>
      </c>
      <c r="X348" t="e">
        <f>IF(StandardResults[[#This Row],[Ind/Rel]]="Ind",_xlfn.XLOOKUP(StandardResults[[#This Row],[Code]],Std[Code],Std[EC]),"-")</f>
        <v>#N/A</v>
      </c>
      <c r="Y348" t="e">
        <f>IF(StandardResults[[#This Row],[Ind/Rel]]="Ind",_xlfn.XLOOKUP(StandardResults[[#This Row],[Code]],Std[Code],Std[Ecs]),"-")</f>
        <v>#N/A</v>
      </c>
      <c r="Z348">
        <f>COUNTIFS(StandardResults[Name],StandardResults[[#This Row],[Name]],StandardResults[Entry
Std],"B")+COUNTIFS(StandardResults[Name],StandardResults[[#This Row],[Name]],StandardResults[Entry
Std],"A")+COUNTIFS(StandardResults[Name],StandardResults[[#This Row],[Name]],StandardResults[Entry
Std],"AA")</f>
        <v>0</v>
      </c>
      <c r="AA348">
        <f>COUNTIFS(StandardResults[Name],StandardResults[[#This Row],[Name]],StandardResults[Entry
Std],"AA")</f>
        <v>0</v>
      </c>
    </row>
    <row r="349" spans="1:27" x14ac:dyDescent="0.25">
      <c r="A349">
        <f>TimeVR[[#This Row],[Club]]</f>
        <v>0</v>
      </c>
      <c r="B349" t="str">
        <f>IF(OR(RIGHT(TimeVR[[#This Row],[Event]],3)="M.R", RIGHT(TimeVR[[#This Row],[Event]],3)="F.R"),"Relay","Ind")</f>
        <v>Ind</v>
      </c>
      <c r="C349">
        <f>TimeVR[[#This Row],[gender]]</f>
        <v>0</v>
      </c>
      <c r="D349">
        <f>TimeVR[[#This Row],[Age]]</f>
        <v>0</v>
      </c>
      <c r="E349">
        <f>TimeVR[[#This Row],[name]]</f>
        <v>0</v>
      </c>
      <c r="F349">
        <f>TimeVR[[#This Row],[Event]]</f>
        <v>0</v>
      </c>
      <c r="G349" t="str">
        <f>IF(OR(StandardResults[[#This Row],[Entry]]="-",TimeVR[[#This Row],[validation]]="Validated"),"Y","N")</f>
        <v>N</v>
      </c>
      <c r="H349">
        <f>IF(OR(LEFT(TimeVR[[#This Row],[Times]],8)="00:00.00", LEFT(TimeVR[[#This Row],[Times]],2)="NT"),"-",TimeVR[[#This Row],[Times]])</f>
        <v>0</v>
      </c>
      <c r="I3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49" t="str">
        <f>IF(ISBLANK(TimeVR[[#This Row],[Best Time(S)]]),"-",TimeVR[[#This Row],[Best Time(S)]])</f>
        <v>-</v>
      </c>
      <c r="K349" t="str">
        <f>IF(StandardResults[[#This Row],[BT(SC)]]&lt;&gt;"-",IF(StandardResults[[#This Row],[BT(SC)]]&lt;=StandardResults[[#This Row],[AAs]],"AA",IF(StandardResults[[#This Row],[BT(SC)]]&lt;=StandardResults[[#This Row],[As]],"A",IF(StandardResults[[#This Row],[BT(SC)]]&lt;=StandardResults[[#This Row],[Bs]],"B","-"))),"")</f>
        <v/>
      </c>
      <c r="L349" t="str">
        <f>IF(ISBLANK(TimeVR[[#This Row],[Best Time(L)]]),"-",TimeVR[[#This Row],[Best Time(L)]])</f>
        <v>-</v>
      </c>
      <c r="M349" t="str">
        <f>IF(StandardResults[[#This Row],[BT(LC)]]&lt;&gt;"-",IF(StandardResults[[#This Row],[BT(LC)]]&lt;=StandardResults[[#This Row],[AA]],"AA",IF(StandardResults[[#This Row],[BT(LC)]]&lt;=StandardResults[[#This Row],[A]],"A",IF(StandardResults[[#This Row],[BT(LC)]]&lt;=StandardResults[[#This Row],[B]],"B","-"))),"")</f>
        <v/>
      </c>
      <c r="N349" s="14"/>
      <c r="O349" t="str">
        <f>IF(StandardResults[[#This Row],[BT(SC)]]&lt;&gt;"-",IF(StandardResults[[#This Row],[BT(SC)]]&lt;=StandardResults[[#This Row],[Ecs]],"EC","-"),"")</f>
        <v/>
      </c>
      <c r="Q349" t="str">
        <f>IF(StandardResults[[#This Row],[Ind/Rel]]="Ind",LEFT(StandardResults[[#This Row],[Gender]],1)&amp;MIN(MAX(StandardResults[[#This Row],[Age]],11),17)&amp;"-"&amp;StandardResults[[#This Row],[Event]],"")</f>
        <v>011-0</v>
      </c>
      <c r="R349" t="e">
        <f>IF(StandardResults[[#This Row],[Ind/Rel]]="Ind",_xlfn.XLOOKUP(StandardResults[[#This Row],[Code]],Std[Code],Std[AA]),"-")</f>
        <v>#N/A</v>
      </c>
      <c r="S349" t="e">
        <f>IF(StandardResults[[#This Row],[Ind/Rel]]="Ind",_xlfn.XLOOKUP(StandardResults[[#This Row],[Code]],Std[Code],Std[A]),"-")</f>
        <v>#N/A</v>
      </c>
      <c r="T349" t="e">
        <f>IF(StandardResults[[#This Row],[Ind/Rel]]="Ind",_xlfn.XLOOKUP(StandardResults[[#This Row],[Code]],Std[Code],Std[B]),"-")</f>
        <v>#N/A</v>
      </c>
      <c r="U349" t="e">
        <f>IF(StandardResults[[#This Row],[Ind/Rel]]="Ind",_xlfn.XLOOKUP(StandardResults[[#This Row],[Code]],Std[Code],Std[AAs]),"-")</f>
        <v>#N/A</v>
      </c>
      <c r="V349" t="e">
        <f>IF(StandardResults[[#This Row],[Ind/Rel]]="Ind",_xlfn.XLOOKUP(StandardResults[[#This Row],[Code]],Std[Code],Std[As]),"-")</f>
        <v>#N/A</v>
      </c>
      <c r="W349" t="e">
        <f>IF(StandardResults[[#This Row],[Ind/Rel]]="Ind",_xlfn.XLOOKUP(StandardResults[[#This Row],[Code]],Std[Code],Std[Bs]),"-")</f>
        <v>#N/A</v>
      </c>
      <c r="X349" t="e">
        <f>IF(StandardResults[[#This Row],[Ind/Rel]]="Ind",_xlfn.XLOOKUP(StandardResults[[#This Row],[Code]],Std[Code],Std[EC]),"-")</f>
        <v>#N/A</v>
      </c>
      <c r="Y349" t="e">
        <f>IF(StandardResults[[#This Row],[Ind/Rel]]="Ind",_xlfn.XLOOKUP(StandardResults[[#This Row],[Code]],Std[Code],Std[Ecs]),"-")</f>
        <v>#N/A</v>
      </c>
      <c r="Z349">
        <f>COUNTIFS(StandardResults[Name],StandardResults[[#This Row],[Name]],StandardResults[Entry
Std],"B")+COUNTIFS(StandardResults[Name],StandardResults[[#This Row],[Name]],StandardResults[Entry
Std],"A")+COUNTIFS(StandardResults[Name],StandardResults[[#This Row],[Name]],StandardResults[Entry
Std],"AA")</f>
        <v>0</v>
      </c>
      <c r="AA349">
        <f>COUNTIFS(StandardResults[Name],StandardResults[[#This Row],[Name]],StandardResults[Entry
Std],"AA")</f>
        <v>0</v>
      </c>
    </row>
    <row r="350" spans="1:27" x14ac:dyDescent="0.25">
      <c r="A350">
        <f>TimeVR[[#This Row],[Club]]</f>
        <v>0</v>
      </c>
      <c r="B350" t="str">
        <f>IF(OR(RIGHT(TimeVR[[#This Row],[Event]],3)="M.R", RIGHT(TimeVR[[#This Row],[Event]],3)="F.R"),"Relay","Ind")</f>
        <v>Ind</v>
      </c>
      <c r="C350">
        <f>TimeVR[[#This Row],[gender]]</f>
        <v>0</v>
      </c>
      <c r="D350">
        <f>TimeVR[[#This Row],[Age]]</f>
        <v>0</v>
      </c>
      <c r="E350">
        <f>TimeVR[[#This Row],[name]]</f>
        <v>0</v>
      </c>
      <c r="F350">
        <f>TimeVR[[#This Row],[Event]]</f>
        <v>0</v>
      </c>
      <c r="G350" t="str">
        <f>IF(OR(StandardResults[[#This Row],[Entry]]="-",TimeVR[[#This Row],[validation]]="Validated"),"Y","N")</f>
        <v>N</v>
      </c>
      <c r="H350">
        <f>IF(OR(LEFT(TimeVR[[#This Row],[Times]],8)="00:00.00", LEFT(TimeVR[[#This Row],[Times]],2)="NT"),"-",TimeVR[[#This Row],[Times]])</f>
        <v>0</v>
      </c>
      <c r="I3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0" t="str">
        <f>IF(ISBLANK(TimeVR[[#This Row],[Best Time(S)]]),"-",TimeVR[[#This Row],[Best Time(S)]])</f>
        <v>-</v>
      </c>
      <c r="K350" t="str">
        <f>IF(StandardResults[[#This Row],[BT(SC)]]&lt;&gt;"-",IF(StandardResults[[#This Row],[BT(SC)]]&lt;=StandardResults[[#This Row],[AAs]],"AA",IF(StandardResults[[#This Row],[BT(SC)]]&lt;=StandardResults[[#This Row],[As]],"A",IF(StandardResults[[#This Row],[BT(SC)]]&lt;=StandardResults[[#This Row],[Bs]],"B","-"))),"")</f>
        <v/>
      </c>
      <c r="L350" t="str">
        <f>IF(ISBLANK(TimeVR[[#This Row],[Best Time(L)]]),"-",TimeVR[[#This Row],[Best Time(L)]])</f>
        <v>-</v>
      </c>
      <c r="M350" t="str">
        <f>IF(StandardResults[[#This Row],[BT(LC)]]&lt;&gt;"-",IF(StandardResults[[#This Row],[BT(LC)]]&lt;=StandardResults[[#This Row],[AA]],"AA",IF(StandardResults[[#This Row],[BT(LC)]]&lt;=StandardResults[[#This Row],[A]],"A",IF(StandardResults[[#This Row],[BT(LC)]]&lt;=StandardResults[[#This Row],[B]],"B","-"))),"")</f>
        <v/>
      </c>
      <c r="N350" s="14"/>
      <c r="O350" t="str">
        <f>IF(StandardResults[[#This Row],[BT(SC)]]&lt;&gt;"-",IF(StandardResults[[#This Row],[BT(SC)]]&lt;=StandardResults[[#This Row],[Ecs]],"EC","-"),"")</f>
        <v/>
      </c>
      <c r="Q350" t="str">
        <f>IF(StandardResults[[#This Row],[Ind/Rel]]="Ind",LEFT(StandardResults[[#This Row],[Gender]],1)&amp;MIN(MAX(StandardResults[[#This Row],[Age]],11),17)&amp;"-"&amp;StandardResults[[#This Row],[Event]],"")</f>
        <v>011-0</v>
      </c>
      <c r="R350" t="e">
        <f>IF(StandardResults[[#This Row],[Ind/Rel]]="Ind",_xlfn.XLOOKUP(StandardResults[[#This Row],[Code]],Std[Code],Std[AA]),"-")</f>
        <v>#N/A</v>
      </c>
      <c r="S350" t="e">
        <f>IF(StandardResults[[#This Row],[Ind/Rel]]="Ind",_xlfn.XLOOKUP(StandardResults[[#This Row],[Code]],Std[Code],Std[A]),"-")</f>
        <v>#N/A</v>
      </c>
      <c r="T350" t="e">
        <f>IF(StandardResults[[#This Row],[Ind/Rel]]="Ind",_xlfn.XLOOKUP(StandardResults[[#This Row],[Code]],Std[Code],Std[B]),"-")</f>
        <v>#N/A</v>
      </c>
      <c r="U350" t="e">
        <f>IF(StandardResults[[#This Row],[Ind/Rel]]="Ind",_xlfn.XLOOKUP(StandardResults[[#This Row],[Code]],Std[Code],Std[AAs]),"-")</f>
        <v>#N/A</v>
      </c>
      <c r="V350" t="e">
        <f>IF(StandardResults[[#This Row],[Ind/Rel]]="Ind",_xlfn.XLOOKUP(StandardResults[[#This Row],[Code]],Std[Code],Std[As]),"-")</f>
        <v>#N/A</v>
      </c>
      <c r="W350" t="e">
        <f>IF(StandardResults[[#This Row],[Ind/Rel]]="Ind",_xlfn.XLOOKUP(StandardResults[[#This Row],[Code]],Std[Code],Std[Bs]),"-")</f>
        <v>#N/A</v>
      </c>
      <c r="X350" t="e">
        <f>IF(StandardResults[[#This Row],[Ind/Rel]]="Ind",_xlfn.XLOOKUP(StandardResults[[#This Row],[Code]],Std[Code],Std[EC]),"-")</f>
        <v>#N/A</v>
      </c>
      <c r="Y350" t="e">
        <f>IF(StandardResults[[#This Row],[Ind/Rel]]="Ind",_xlfn.XLOOKUP(StandardResults[[#This Row],[Code]],Std[Code],Std[Ecs]),"-")</f>
        <v>#N/A</v>
      </c>
      <c r="Z350">
        <f>COUNTIFS(StandardResults[Name],StandardResults[[#This Row],[Name]],StandardResults[Entry
Std],"B")+COUNTIFS(StandardResults[Name],StandardResults[[#This Row],[Name]],StandardResults[Entry
Std],"A")+COUNTIFS(StandardResults[Name],StandardResults[[#This Row],[Name]],StandardResults[Entry
Std],"AA")</f>
        <v>0</v>
      </c>
      <c r="AA350">
        <f>COUNTIFS(StandardResults[Name],StandardResults[[#This Row],[Name]],StandardResults[Entry
Std],"AA")</f>
        <v>0</v>
      </c>
    </row>
    <row r="351" spans="1:27" x14ac:dyDescent="0.25">
      <c r="A351">
        <f>TimeVR[[#This Row],[Club]]</f>
        <v>0</v>
      </c>
      <c r="B351" t="str">
        <f>IF(OR(RIGHT(TimeVR[[#This Row],[Event]],3)="M.R", RIGHT(TimeVR[[#This Row],[Event]],3)="F.R"),"Relay","Ind")</f>
        <v>Ind</v>
      </c>
      <c r="C351">
        <f>TimeVR[[#This Row],[gender]]</f>
        <v>0</v>
      </c>
      <c r="D351">
        <f>TimeVR[[#This Row],[Age]]</f>
        <v>0</v>
      </c>
      <c r="E351">
        <f>TimeVR[[#This Row],[name]]</f>
        <v>0</v>
      </c>
      <c r="F351">
        <f>TimeVR[[#This Row],[Event]]</f>
        <v>0</v>
      </c>
      <c r="G351" t="str">
        <f>IF(OR(StandardResults[[#This Row],[Entry]]="-",TimeVR[[#This Row],[validation]]="Validated"),"Y","N")</f>
        <v>N</v>
      </c>
      <c r="H351">
        <f>IF(OR(LEFT(TimeVR[[#This Row],[Times]],8)="00:00.00", LEFT(TimeVR[[#This Row],[Times]],2)="NT"),"-",TimeVR[[#This Row],[Times]])</f>
        <v>0</v>
      </c>
      <c r="I3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1" t="str">
        <f>IF(ISBLANK(TimeVR[[#This Row],[Best Time(S)]]),"-",TimeVR[[#This Row],[Best Time(S)]])</f>
        <v>-</v>
      </c>
      <c r="K351" t="str">
        <f>IF(StandardResults[[#This Row],[BT(SC)]]&lt;&gt;"-",IF(StandardResults[[#This Row],[BT(SC)]]&lt;=StandardResults[[#This Row],[AAs]],"AA",IF(StandardResults[[#This Row],[BT(SC)]]&lt;=StandardResults[[#This Row],[As]],"A",IF(StandardResults[[#This Row],[BT(SC)]]&lt;=StandardResults[[#This Row],[Bs]],"B","-"))),"")</f>
        <v/>
      </c>
      <c r="L351" t="str">
        <f>IF(ISBLANK(TimeVR[[#This Row],[Best Time(L)]]),"-",TimeVR[[#This Row],[Best Time(L)]])</f>
        <v>-</v>
      </c>
      <c r="M351" t="str">
        <f>IF(StandardResults[[#This Row],[BT(LC)]]&lt;&gt;"-",IF(StandardResults[[#This Row],[BT(LC)]]&lt;=StandardResults[[#This Row],[AA]],"AA",IF(StandardResults[[#This Row],[BT(LC)]]&lt;=StandardResults[[#This Row],[A]],"A",IF(StandardResults[[#This Row],[BT(LC)]]&lt;=StandardResults[[#This Row],[B]],"B","-"))),"")</f>
        <v/>
      </c>
      <c r="N351" s="14"/>
      <c r="O351" t="str">
        <f>IF(StandardResults[[#This Row],[BT(SC)]]&lt;&gt;"-",IF(StandardResults[[#This Row],[BT(SC)]]&lt;=StandardResults[[#This Row],[Ecs]],"EC","-"),"")</f>
        <v/>
      </c>
      <c r="Q351" t="str">
        <f>IF(StandardResults[[#This Row],[Ind/Rel]]="Ind",LEFT(StandardResults[[#This Row],[Gender]],1)&amp;MIN(MAX(StandardResults[[#This Row],[Age]],11),17)&amp;"-"&amp;StandardResults[[#This Row],[Event]],"")</f>
        <v>011-0</v>
      </c>
      <c r="R351" t="e">
        <f>IF(StandardResults[[#This Row],[Ind/Rel]]="Ind",_xlfn.XLOOKUP(StandardResults[[#This Row],[Code]],Std[Code],Std[AA]),"-")</f>
        <v>#N/A</v>
      </c>
      <c r="S351" t="e">
        <f>IF(StandardResults[[#This Row],[Ind/Rel]]="Ind",_xlfn.XLOOKUP(StandardResults[[#This Row],[Code]],Std[Code],Std[A]),"-")</f>
        <v>#N/A</v>
      </c>
      <c r="T351" t="e">
        <f>IF(StandardResults[[#This Row],[Ind/Rel]]="Ind",_xlfn.XLOOKUP(StandardResults[[#This Row],[Code]],Std[Code],Std[B]),"-")</f>
        <v>#N/A</v>
      </c>
      <c r="U351" t="e">
        <f>IF(StandardResults[[#This Row],[Ind/Rel]]="Ind",_xlfn.XLOOKUP(StandardResults[[#This Row],[Code]],Std[Code],Std[AAs]),"-")</f>
        <v>#N/A</v>
      </c>
      <c r="V351" t="e">
        <f>IF(StandardResults[[#This Row],[Ind/Rel]]="Ind",_xlfn.XLOOKUP(StandardResults[[#This Row],[Code]],Std[Code],Std[As]),"-")</f>
        <v>#N/A</v>
      </c>
      <c r="W351" t="e">
        <f>IF(StandardResults[[#This Row],[Ind/Rel]]="Ind",_xlfn.XLOOKUP(StandardResults[[#This Row],[Code]],Std[Code],Std[Bs]),"-")</f>
        <v>#N/A</v>
      </c>
      <c r="X351" t="e">
        <f>IF(StandardResults[[#This Row],[Ind/Rel]]="Ind",_xlfn.XLOOKUP(StandardResults[[#This Row],[Code]],Std[Code],Std[EC]),"-")</f>
        <v>#N/A</v>
      </c>
      <c r="Y351" t="e">
        <f>IF(StandardResults[[#This Row],[Ind/Rel]]="Ind",_xlfn.XLOOKUP(StandardResults[[#This Row],[Code]],Std[Code],Std[Ecs]),"-")</f>
        <v>#N/A</v>
      </c>
      <c r="Z351">
        <f>COUNTIFS(StandardResults[Name],StandardResults[[#This Row],[Name]],StandardResults[Entry
Std],"B")+COUNTIFS(StandardResults[Name],StandardResults[[#This Row],[Name]],StandardResults[Entry
Std],"A")+COUNTIFS(StandardResults[Name],StandardResults[[#This Row],[Name]],StandardResults[Entry
Std],"AA")</f>
        <v>0</v>
      </c>
      <c r="AA351">
        <f>COUNTIFS(StandardResults[Name],StandardResults[[#This Row],[Name]],StandardResults[Entry
Std],"AA")</f>
        <v>0</v>
      </c>
    </row>
    <row r="352" spans="1:27" x14ac:dyDescent="0.25">
      <c r="A352">
        <f>TimeVR[[#This Row],[Club]]</f>
        <v>0</v>
      </c>
      <c r="B352" t="str">
        <f>IF(OR(RIGHT(TimeVR[[#This Row],[Event]],3)="M.R", RIGHT(TimeVR[[#This Row],[Event]],3)="F.R"),"Relay","Ind")</f>
        <v>Ind</v>
      </c>
      <c r="C352">
        <f>TimeVR[[#This Row],[gender]]</f>
        <v>0</v>
      </c>
      <c r="D352">
        <f>TimeVR[[#This Row],[Age]]</f>
        <v>0</v>
      </c>
      <c r="E352">
        <f>TimeVR[[#This Row],[name]]</f>
        <v>0</v>
      </c>
      <c r="F352">
        <f>TimeVR[[#This Row],[Event]]</f>
        <v>0</v>
      </c>
      <c r="G352" t="str">
        <f>IF(OR(StandardResults[[#This Row],[Entry]]="-",TimeVR[[#This Row],[validation]]="Validated"),"Y","N")</f>
        <v>N</v>
      </c>
      <c r="H352">
        <f>IF(OR(LEFT(TimeVR[[#This Row],[Times]],8)="00:00.00", LEFT(TimeVR[[#This Row],[Times]],2)="NT"),"-",TimeVR[[#This Row],[Times]])</f>
        <v>0</v>
      </c>
      <c r="I3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2" t="str">
        <f>IF(ISBLANK(TimeVR[[#This Row],[Best Time(S)]]),"-",TimeVR[[#This Row],[Best Time(S)]])</f>
        <v>-</v>
      </c>
      <c r="K352" t="str">
        <f>IF(StandardResults[[#This Row],[BT(SC)]]&lt;&gt;"-",IF(StandardResults[[#This Row],[BT(SC)]]&lt;=StandardResults[[#This Row],[AAs]],"AA",IF(StandardResults[[#This Row],[BT(SC)]]&lt;=StandardResults[[#This Row],[As]],"A",IF(StandardResults[[#This Row],[BT(SC)]]&lt;=StandardResults[[#This Row],[Bs]],"B","-"))),"")</f>
        <v/>
      </c>
      <c r="L352" t="str">
        <f>IF(ISBLANK(TimeVR[[#This Row],[Best Time(L)]]),"-",TimeVR[[#This Row],[Best Time(L)]])</f>
        <v>-</v>
      </c>
      <c r="M352" t="str">
        <f>IF(StandardResults[[#This Row],[BT(LC)]]&lt;&gt;"-",IF(StandardResults[[#This Row],[BT(LC)]]&lt;=StandardResults[[#This Row],[AA]],"AA",IF(StandardResults[[#This Row],[BT(LC)]]&lt;=StandardResults[[#This Row],[A]],"A",IF(StandardResults[[#This Row],[BT(LC)]]&lt;=StandardResults[[#This Row],[B]],"B","-"))),"")</f>
        <v/>
      </c>
      <c r="N352" s="14"/>
      <c r="O352" t="str">
        <f>IF(StandardResults[[#This Row],[BT(SC)]]&lt;&gt;"-",IF(StandardResults[[#This Row],[BT(SC)]]&lt;=StandardResults[[#This Row],[Ecs]],"EC","-"),"")</f>
        <v/>
      </c>
      <c r="Q352" t="str">
        <f>IF(StandardResults[[#This Row],[Ind/Rel]]="Ind",LEFT(StandardResults[[#This Row],[Gender]],1)&amp;MIN(MAX(StandardResults[[#This Row],[Age]],11),17)&amp;"-"&amp;StandardResults[[#This Row],[Event]],"")</f>
        <v>011-0</v>
      </c>
      <c r="R352" t="e">
        <f>IF(StandardResults[[#This Row],[Ind/Rel]]="Ind",_xlfn.XLOOKUP(StandardResults[[#This Row],[Code]],Std[Code],Std[AA]),"-")</f>
        <v>#N/A</v>
      </c>
      <c r="S352" t="e">
        <f>IF(StandardResults[[#This Row],[Ind/Rel]]="Ind",_xlfn.XLOOKUP(StandardResults[[#This Row],[Code]],Std[Code],Std[A]),"-")</f>
        <v>#N/A</v>
      </c>
      <c r="T352" t="e">
        <f>IF(StandardResults[[#This Row],[Ind/Rel]]="Ind",_xlfn.XLOOKUP(StandardResults[[#This Row],[Code]],Std[Code],Std[B]),"-")</f>
        <v>#N/A</v>
      </c>
      <c r="U352" t="e">
        <f>IF(StandardResults[[#This Row],[Ind/Rel]]="Ind",_xlfn.XLOOKUP(StandardResults[[#This Row],[Code]],Std[Code],Std[AAs]),"-")</f>
        <v>#N/A</v>
      </c>
      <c r="V352" t="e">
        <f>IF(StandardResults[[#This Row],[Ind/Rel]]="Ind",_xlfn.XLOOKUP(StandardResults[[#This Row],[Code]],Std[Code],Std[As]),"-")</f>
        <v>#N/A</v>
      </c>
      <c r="W352" t="e">
        <f>IF(StandardResults[[#This Row],[Ind/Rel]]="Ind",_xlfn.XLOOKUP(StandardResults[[#This Row],[Code]],Std[Code],Std[Bs]),"-")</f>
        <v>#N/A</v>
      </c>
      <c r="X352" t="e">
        <f>IF(StandardResults[[#This Row],[Ind/Rel]]="Ind",_xlfn.XLOOKUP(StandardResults[[#This Row],[Code]],Std[Code],Std[EC]),"-")</f>
        <v>#N/A</v>
      </c>
      <c r="Y352" t="e">
        <f>IF(StandardResults[[#This Row],[Ind/Rel]]="Ind",_xlfn.XLOOKUP(StandardResults[[#This Row],[Code]],Std[Code],Std[Ecs]),"-")</f>
        <v>#N/A</v>
      </c>
      <c r="Z352">
        <f>COUNTIFS(StandardResults[Name],StandardResults[[#This Row],[Name]],StandardResults[Entry
Std],"B")+COUNTIFS(StandardResults[Name],StandardResults[[#This Row],[Name]],StandardResults[Entry
Std],"A")+COUNTIFS(StandardResults[Name],StandardResults[[#This Row],[Name]],StandardResults[Entry
Std],"AA")</f>
        <v>0</v>
      </c>
      <c r="AA352">
        <f>COUNTIFS(StandardResults[Name],StandardResults[[#This Row],[Name]],StandardResults[Entry
Std],"AA")</f>
        <v>0</v>
      </c>
    </row>
    <row r="353" spans="1:27" x14ac:dyDescent="0.25">
      <c r="A353">
        <f>TimeVR[[#This Row],[Club]]</f>
        <v>0</v>
      </c>
      <c r="B353" t="str">
        <f>IF(OR(RIGHT(TimeVR[[#This Row],[Event]],3)="M.R", RIGHT(TimeVR[[#This Row],[Event]],3)="F.R"),"Relay","Ind")</f>
        <v>Ind</v>
      </c>
      <c r="C353">
        <f>TimeVR[[#This Row],[gender]]</f>
        <v>0</v>
      </c>
      <c r="D353">
        <f>TimeVR[[#This Row],[Age]]</f>
        <v>0</v>
      </c>
      <c r="E353">
        <f>TimeVR[[#This Row],[name]]</f>
        <v>0</v>
      </c>
      <c r="F353">
        <f>TimeVR[[#This Row],[Event]]</f>
        <v>0</v>
      </c>
      <c r="G353" t="str">
        <f>IF(OR(StandardResults[[#This Row],[Entry]]="-",TimeVR[[#This Row],[validation]]="Validated"),"Y","N")</f>
        <v>N</v>
      </c>
      <c r="H353">
        <f>IF(OR(LEFT(TimeVR[[#This Row],[Times]],8)="00:00.00", LEFT(TimeVR[[#This Row],[Times]],2)="NT"),"-",TimeVR[[#This Row],[Times]])</f>
        <v>0</v>
      </c>
      <c r="I3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3" t="str">
        <f>IF(ISBLANK(TimeVR[[#This Row],[Best Time(S)]]),"-",TimeVR[[#This Row],[Best Time(S)]])</f>
        <v>-</v>
      </c>
      <c r="K353" t="str">
        <f>IF(StandardResults[[#This Row],[BT(SC)]]&lt;&gt;"-",IF(StandardResults[[#This Row],[BT(SC)]]&lt;=StandardResults[[#This Row],[AAs]],"AA",IF(StandardResults[[#This Row],[BT(SC)]]&lt;=StandardResults[[#This Row],[As]],"A",IF(StandardResults[[#This Row],[BT(SC)]]&lt;=StandardResults[[#This Row],[Bs]],"B","-"))),"")</f>
        <v/>
      </c>
      <c r="L353" t="str">
        <f>IF(ISBLANK(TimeVR[[#This Row],[Best Time(L)]]),"-",TimeVR[[#This Row],[Best Time(L)]])</f>
        <v>-</v>
      </c>
      <c r="M353" t="str">
        <f>IF(StandardResults[[#This Row],[BT(LC)]]&lt;&gt;"-",IF(StandardResults[[#This Row],[BT(LC)]]&lt;=StandardResults[[#This Row],[AA]],"AA",IF(StandardResults[[#This Row],[BT(LC)]]&lt;=StandardResults[[#This Row],[A]],"A",IF(StandardResults[[#This Row],[BT(LC)]]&lt;=StandardResults[[#This Row],[B]],"B","-"))),"")</f>
        <v/>
      </c>
      <c r="N353" s="14"/>
      <c r="O353" t="str">
        <f>IF(StandardResults[[#This Row],[BT(SC)]]&lt;&gt;"-",IF(StandardResults[[#This Row],[BT(SC)]]&lt;=StandardResults[[#This Row],[Ecs]],"EC","-"),"")</f>
        <v/>
      </c>
      <c r="Q353" t="str">
        <f>IF(StandardResults[[#This Row],[Ind/Rel]]="Ind",LEFT(StandardResults[[#This Row],[Gender]],1)&amp;MIN(MAX(StandardResults[[#This Row],[Age]],11),17)&amp;"-"&amp;StandardResults[[#This Row],[Event]],"")</f>
        <v>011-0</v>
      </c>
      <c r="R353" t="e">
        <f>IF(StandardResults[[#This Row],[Ind/Rel]]="Ind",_xlfn.XLOOKUP(StandardResults[[#This Row],[Code]],Std[Code],Std[AA]),"-")</f>
        <v>#N/A</v>
      </c>
      <c r="S353" t="e">
        <f>IF(StandardResults[[#This Row],[Ind/Rel]]="Ind",_xlfn.XLOOKUP(StandardResults[[#This Row],[Code]],Std[Code],Std[A]),"-")</f>
        <v>#N/A</v>
      </c>
      <c r="T353" t="e">
        <f>IF(StandardResults[[#This Row],[Ind/Rel]]="Ind",_xlfn.XLOOKUP(StandardResults[[#This Row],[Code]],Std[Code],Std[B]),"-")</f>
        <v>#N/A</v>
      </c>
      <c r="U353" t="e">
        <f>IF(StandardResults[[#This Row],[Ind/Rel]]="Ind",_xlfn.XLOOKUP(StandardResults[[#This Row],[Code]],Std[Code],Std[AAs]),"-")</f>
        <v>#N/A</v>
      </c>
      <c r="V353" t="e">
        <f>IF(StandardResults[[#This Row],[Ind/Rel]]="Ind",_xlfn.XLOOKUP(StandardResults[[#This Row],[Code]],Std[Code],Std[As]),"-")</f>
        <v>#N/A</v>
      </c>
      <c r="W353" t="e">
        <f>IF(StandardResults[[#This Row],[Ind/Rel]]="Ind",_xlfn.XLOOKUP(StandardResults[[#This Row],[Code]],Std[Code],Std[Bs]),"-")</f>
        <v>#N/A</v>
      </c>
      <c r="X353" t="e">
        <f>IF(StandardResults[[#This Row],[Ind/Rel]]="Ind",_xlfn.XLOOKUP(StandardResults[[#This Row],[Code]],Std[Code],Std[EC]),"-")</f>
        <v>#N/A</v>
      </c>
      <c r="Y353" t="e">
        <f>IF(StandardResults[[#This Row],[Ind/Rel]]="Ind",_xlfn.XLOOKUP(StandardResults[[#This Row],[Code]],Std[Code],Std[Ecs]),"-")</f>
        <v>#N/A</v>
      </c>
      <c r="Z353">
        <f>COUNTIFS(StandardResults[Name],StandardResults[[#This Row],[Name]],StandardResults[Entry
Std],"B")+COUNTIFS(StandardResults[Name],StandardResults[[#This Row],[Name]],StandardResults[Entry
Std],"A")+COUNTIFS(StandardResults[Name],StandardResults[[#This Row],[Name]],StandardResults[Entry
Std],"AA")</f>
        <v>0</v>
      </c>
      <c r="AA353">
        <f>COUNTIFS(StandardResults[Name],StandardResults[[#This Row],[Name]],StandardResults[Entry
Std],"AA")</f>
        <v>0</v>
      </c>
    </row>
    <row r="354" spans="1:27" x14ac:dyDescent="0.25">
      <c r="A354">
        <f>TimeVR[[#This Row],[Club]]</f>
        <v>0</v>
      </c>
      <c r="B354" t="str">
        <f>IF(OR(RIGHT(TimeVR[[#This Row],[Event]],3)="M.R", RIGHT(TimeVR[[#This Row],[Event]],3)="F.R"),"Relay","Ind")</f>
        <v>Ind</v>
      </c>
      <c r="C354">
        <f>TimeVR[[#This Row],[gender]]</f>
        <v>0</v>
      </c>
      <c r="D354">
        <f>TimeVR[[#This Row],[Age]]</f>
        <v>0</v>
      </c>
      <c r="E354">
        <f>TimeVR[[#This Row],[name]]</f>
        <v>0</v>
      </c>
      <c r="F354">
        <f>TimeVR[[#This Row],[Event]]</f>
        <v>0</v>
      </c>
      <c r="G354" t="str">
        <f>IF(OR(StandardResults[[#This Row],[Entry]]="-",TimeVR[[#This Row],[validation]]="Validated"),"Y","N")</f>
        <v>N</v>
      </c>
      <c r="H354">
        <f>IF(OR(LEFT(TimeVR[[#This Row],[Times]],8)="00:00.00", LEFT(TimeVR[[#This Row],[Times]],2)="NT"),"-",TimeVR[[#This Row],[Times]])</f>
        <v>0</v>
      </c>
      <c r="I3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4" t="str">
        <f>IF(ISBLANK(TimeVR[[#This Row],[Best Time(S)]]),"-",TimeVR[[#This Row],[Best Time(S)]])</f>
        <v>-</v>
      </c>
      <c r="K354" t="str">
        <f>IF(StandardResults[[#This Row],[BT(SC)]]&lt;&gt;"-",IF(StandardResults[[#This Row],[BT(SC)]]&lt;=StandardResults[[#This Row],[AAs]],"AA",IF(StandardResults[[#This Row],[BT(SC)]]&lt;=StandardResults[[#This Row],[As]],"A",IF(StandardResults[[#This Row],[BT(SC)]]&lt;=StandardResults[[#This Row],[Bs]],"B","-"))),"")</f>
        <v/>
      </c>
      <c r="L354" t="str">
        <f>IF(ISBLANK(TimeVR[[#This Row],[Best Time(L)]]),"-",TimeVR[[#This Row],[Best Time(L)]])</f>
        <v>-</v>
      </c>
      <c r="M354" t="str">
        <f>IF(StandardResults[[#This Row],[BT(LC)]]&lt;&gt;"-",IF(StandardResults[[#This Row],[BT(LC)]]&lt;=StandardResults[[#This Row],[AA]],"AA",IF(StandardResults[[#This Row],[BT(LC)]]&lt;=StandardResults[[#This Row],[A]],"A",IF(StandardResults[[#This Row],[BT(LC)]]&lt;=StandardResults[[#This Row],[B]],"B","-"))),"")</f>
        <v/>
      </c>
      <c r="N354" s="14"/>
      <c r="O354" t="str">
        <f>IF(StandardResults[[#This Row],[BT(SC)]]&lt;&gt;"-",IF(StandardResults[[#This Row],[BT(SC)]]&lt;=StandardResults[[#This Row],[Ecs]],"EC","-"),"")</f>
        <v/>
      </c>
      <c r="Q354" t="str">
        <f>IF(StandardResults[[#This Row],[Ind/Rel]]="Ind",LEFT(StandardResults[[#This Row],[Gender]],1)&amp;MIN(MAX(StandardResults[[#This Row],[Age]],11),17)&amp;"-"&amp;StandardResults[[#This Row],[Event]],"")</f>
        <v>011-0</v>
      </c>
      <c r="R354" t="e">
        <f>IF(StandardResults[[#This Row],[Ind/Rel]]="Ind",_xlfn.XLOOKUP(StandardResults[[#This Row],[Code]],Std[Code],Std[AA]),"-")</f>
        <v>#N/A</v>
      </c>
      <c r="S354" t="e">
        <f>IF(StandardResults[[#This Row],[Ind/Rel]]="Ind",_xlfn.XLOOKUP(StandardResults[[#This Row],[Code]],Std[Code],Std[A]),"-")</f>
        <v>#N/A</v>
      </c>
      <c r="T354" t="e">
        <f>IF(StandardResults[[#This Row],[Ind/Rel]]="Ind",_xlfn.XLOOKUP(StandardResults[[#This Row],[Code]],Std[Code],Std[B]),"-")</f>
        <v>#N/A</v>
      </c>
      <c r="U354" t="e">
        <f>IF(StandardResults[[#This Row],[Ind/Rel]]="Ind",_xlfn.XLOOKUP(StandardResults[[#This Row],[Code]],Std[Code],Std[AAs]),"-")</f>
        <v>#N/A</v>
      </c>
      <c r="V354" t="e">
        <f>IF(StandardResults[[#This Row],[Ind/Rel]]="Ind",_xlfn.XLOOKUP(StandardResults[[#This Row],[Code]],Std[Code],Std[As]),"-")</f>
        <v>#N/A</v>
      </c>
      <c r="W354" t="e">
        <f>IF(StandardResults[[#This Row],[Ind/Rel]]="Ind",_xlfn.XLOOKUP(StandardResults[[#This Row],[Code]],Std[Code],Std[Bs]),"-")</f>
        <v>#N/A</v>
      </c>
      <c r="X354" t="e">
        <f>IF(StandardResults[[#This Row],[Ind/Rel]]="Ind",_xlfn.XLOOKUP(StandardResults[[#This Row],[Code]],Std[Code],Std[EC]),"-")</f>
        <v>#N/A</v>
      </c>
      <c r="Y354" t="e">
        <f>IF(StandardResults[[#This Row],[Ind/Rel]]="Ind",_xlfn.XLOOKUP(StandardResults[[#This Row],[Code]],Std[Code],Std[Ecs]),"-")</f>
        <v>#N/A</v>
      </c>
      <c r="Z354">
        <f>COUNTIFS(StandardResults[Name],StandardResults[[#This Row],[Name]],StandardResults[Entry
Std],"B")+COUNTIFS(StandardResults[Name],StandardResults[[#This Row],[Name]],StandardResults[Entry
Std],"A")+COUNTIFS(StandardResults[Name],StandardResults[[#This Row],[Name]],StandardResults[Entry
Std],"AA")</f>
        <v>0</v>
      </c>
      <c r="AA354">
        <f>COUNTIFS(StandardResults[Name],StandardResults[[#This Row],[Name]],StandardResults[Entry
Std],"AA")</f>
        <v>0</v>
      </c>
    </row>
    <row r="355" spans="1:27" x14ac:dyDescent="0.25">
      <c r="A355">
        <f>TimeVR[[#This Row],[Club]]</f>
        <v>0</v>
      </c>
      <c r="B355" t="str">
        <f>IF(OR(RIGHT(TimeVR[[#This Row],[Event]],3)="M.R", RIGHT(TimeVR[[#This Row],[Event]],3)="F.R"),"Relay","Ind")</f>
        <v>Ind</v>
      </c>
      <c r="C355">
        <f>TimeVR[[#This Row],[gender]]</f>
        <v>0</v>
      </c>
      <c r="D355">
        <f>TimeVR[[#This Row],[Age]]</f>
        <v>0</v>
      </c>
      <c r="E355">
        <f>TimeVR[[#This Row],[name]]</f>
        <v>0</v>
      </c>
      <c r="F355">
        <f>TimeVR[[#This Row],[Event]]</f>
        <v>0</v>
      </c>
      <c r="G355" t="str">
        <f>IF(OR(StandardResults[[#This Row],[Entry]]="-",TimeVR[[#This Row],[validation]]="Validated"),"Y","N")</f>
        <v>N</v>
      </c>
      <c r="H355">
        <f>IF(OR(LEFT(TimeVR[[#This Row],[Times]],8)="00:00.00", LEFT(TimeVR[[#This Row],[Times]],2)="NT"),"-",TimeVR[[#This Row],[Times]])</f>
        <v>0</v>
      </c>
      <c r="I3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5" t="str">
        <f>IF(ISBLANK(TimeVR[[#This Row],[Best Time(S)]]),"-",TimeVR[[#This Row],[Best Time(S)]])</f>
        <v>-</v>
      </c>
      <c r="K355" t="str">
        <f>IF(StandardResults[[#This Row],[BT(SC)]]&lt;&gt;"-",IF(StandardResults[[#This Row],[BT(SC)]]&lt;=StandardResults[[#This Row],[AAs]],"AA",IF(StandardResults[[#This Row],[BT(SC)]]&lt;=StandardResults[[#This Row],[As]],"A",IF(StandardResults[[#This Row],[BT(SC)]]&lt;=StandardResults[[#This Row],[Bs]],"B","-"))),"")</f>
        <v/>
      </c>
      <c r="L355" t="str">
        <f>IF(ISBLANK(TimeVR[[#This Row],[Best Time(L)]]),"-",TimeVR[[#This Row],[Best Time(L)]])</f>
        <v>-</v>
      </c>
      <c r="M355" t="str">
        <f>IF(StandardResults[[#This Row],[BT(LC)]]&lt;&gt;"-",IF(StandardResults[[#This Row],[BT(LC)]]&lt;=StandardResults[[#This Row],[AA]],"AA",IF(StandardResults[[#This Row],[BT(LC)]]&lt;=StandardResults[[#This Row],[A]],"A",IF(StandardResults[[#This Row],[BT(LC)]]&lt;=StandardResults[[#This Row],[B]],"B","-"))),"")</f>
        <v/>
      </c>
      <c r="N355" s="14"/>
      <c r="O355" t="str">
        <f>IF(StandardResults[[#This Row],[BT(SC)]]&lt;&gt;"-",IF(StandardResults[[#This Row],[BT(SC)]]&lt;=StandardResults[[#This Row],[Ecs]],"EC","-"),"")</f>
        <v/>
      </c>
      <c r="Q355" t="str">
        <f>IF(StandardResults[[#This Row],[Ind/Rel]]="Ind",LEFT(StandardResults[[#This Row],[Gender]],1)&amp;MIN(MAX(StandardResults[[#This Row],[Age]],11),17)&amp;"-"&amp;StandardResults[[#This Row],[Event]],"")</f>
        <v>011-0</v>
      </c>
      <c r="R355" t="e">
        <f>IF(StandardResults[[#This Row],[Ind/Rel]]="Ind",_xlfn.XLOOKUP(StandardResults[[#This Row],[Code]],Std[Code],Std[AA]),"-")</f>
        <v>#N/A</v>
      </c>
      <c r="S355" t="e">
        <f>IF(StandardResults[[#This Row],[Ind/Rel]]="Ind",_xlfn.XLOOKUP(StandardResults[[#This Row],[Code]],Std[Code],Std[A]),"-")</f>
        <v>#N/A</v>
      </c>
      <c r="T355" t="e">
        <f>IF(StandardResults[[#This Row],[Ind/Rel]]="Ind",_xlfn.XLOOKUP(StandardResults[[#This Row],[Code]],Std[Code],Std[B]),"-")</f>
        <v>#N/A</v>
      </c>
      <c r="U355" t="e">
        <f>IF(StandardResults[[#This Row],[Ind/Rel]]="Ind",_xlfn.XLOOKUP(StandardResults[[#This Row],[Code]],Std[Code],Std[AAs]),"-")</f>
        <v>#N/A</v>
      </c>
      <c r="V355" t="e">
        <f>IF(StandardResults[[#This Row],[Ind/Rel]]="Ind",_xlfn.XLOOKUP(StandardResults[[#This Row],[Code]],Std[Code],Std[As]),"-")</f>
        <v>#N/A</v>
      </c>
      <c r="W355" t="e">
        <f>IF(StandardResults[[#This Row],[Ind/Rel]]="Ind",_xlfn.XLOOKUP(StandardResults[[#This Row],[Code]],Std[Code],Std[Bs]),"-")</f>
        <v>#N/A</v>
      </c>
      <c r="X355" t="e">
        <f>IF(StandardResults[[#This Row],[Ind/Rel]]="Ind",_xlfn.XLOOKUP(StandardResults[[#This Row],[Code]],Std[Code],Std[EC]),"-")</f>
        <v>#N/A</v>
      </c>
      <c r="Y355" t="e">
        <f>IF(StandardResults[[#This Row],[Ind/Rel]]="Ind",_xlfn.XLOOKUP(StandardResults[[#This Row],[Code]],Std[Code],Std[Ecs]),"-")</f>
        <v>#N/A</v>
      </c>
      <c r="Z355">
        <f>COUNTIFS(StandardResults[Name],StandardResults[[#This Row],[Name]],StandardResults[Entry
Std],"B")+COUNTIFS(StandardResults[Name],StandardResults[[#This Row],[Name]],StandardResults[Entry
Std],"A")+COUNTIFS(StandardResults[Name],StandardResults[[#This Row],[Name]],StandardResults[Entry
Std],"AA")</f>
        <v>0</v>
      </c>
      <c r="AA355">
        <f>COUNTIFS(StandardResults[Name],StandardResults[[#This Row],[Name]],StandardResults[Entry
Std],"AA")</f>
        <v>0</v>
      </c>
    </row>
    <row r="356" spans="1:27" x14ac:dyDescent="0.25">
      <c r="A356">
        <f>TimeVR[[#This Row],[Club]]</f>
        <v>0</v>
      </c>
      <c r="B356" t="str">
        <f>IF(OR(RIGHT(TimeVR[[#This Row],[Event]],3)="M.R", RIGHT(TimeVR[[#This Row],[Event]],3)="F.R"),"Relay","Ind")</f>
        <v>Ind</v>
      </c>
      <c r="C356">
        <f>TimeVR[[#This Row],[gender]]</f>
        <v>0</v>
      </c>
      <c r="D356">
        <f>TimeVR[[#This Row],[Age]]</f>
        <v>0</v>
      </c>
      <c r="E356">
        <f>TimeVR[[#This Row],[name]]</f>
        <v>0</v>
      </c>
      <c r="F356">
        <f>TimeVR[[#This Row],[Event]]</f>
        <v>0</v>
      </c>
      <c r="G356" t="str">
        <f>IF(OR(StandardResults[[#This Row],[Entry]]="-",TimeVR[[#This Row],[validation]]="Validated"),"Y","N")</f>
        <v>N</v>
      </c>
      <c r="H356">
        <f>IF(OR(LEFT(TimeVR[[#This Row],[Times]],8)="00:00.00", LEFT(TimeVR[[#This Row],[Times]],2)="NT"),"-",TimeVR[[#This Row],[Times]])</f>
        <v>0</v>
      </c>
      <c r="I3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6" t="str">
        <f>IF(ISBLANK(TimeVR[[#This Row],[Best Time(S)]]),"-",TimeVR[[#This Row],[Best Time(S)]])</f>
        <v>-</v>
      </c>
      <c r="K356" t="str">
        <f>IF(StandardResults[[#This Row],[BT(SC)]]&lt;&gt;"-",IF(StandardResults[[#This Row],[BT(SC)]]&lt;=StandardResults[[#This Row],[AAs]],"AA",IF(StandardResults[[#This Row],[BT(SC)]]&lt;=StandardResults[[#This Row],[As]],"A",IF(StandardResults[[#This Row],[BT(SC)]]&lt;=StandardResults[[#This Row],[Bs]],"B","-"))),"")</f>
        <v/>
      </c>
      <c r="L356" t="str">
        <f>IF(ISBLANK(TimeVR[[#This Row],[Best Time(L)]]),"-",TimeVR[[#This Row],[Best Time(L)]])</f>
        <v>-</v>
      </c>
      <c r="M356" t="str">
        <f>IF(StandardResults[[#This Row],[BT(LC)]]&lt;&gt;"-",IF(StandardResults[[#This Row],[BT(LC)]]&lt;=StandardResults[[#This Row],[AA]],"AA",IF(StandardResults[[#This Row],[BT(LC)]]&lt;=StandardResults[[#This Row],[A]],"A",IF(StandardResults[[#This Row],[BT(LC)]]&lt;=StandardResults[[#This Row],[B]],"B","-"))),"")</f>
        <v/>
      </c>
      <c r="N356" s="14"/>
      <c r="O356" t="str">
        <f>IF(StandardResults[[#This Row],[BT(SC)]]&lt;&gt;"-",IF(StandardResults[[#This Row],[BT(SC)]]&lt;=StandardResults[[#This Row],[Ecs]],"EC","-"),"")</f>
        <v/>
      </c>
      <c r="Q356" t="str">
        <f>IF(StandardResults[[#This Row],[Ind/Rel]]="Ind",LEFT(StandardResults[[#This Row],[Gender]],1)&amp;MIN(MAX(StandardResults[[#This Row],[Age]],11),17)&amp;"-"&amp;StandardResults[[#This Row],[Event]],"")</f>
        <v>011-0</v>
      </c>
      <c r="R356" t="e">
        <f>IF(StandardResults[[#This Row],[Ind/Rel]]="Ind",_xlfn.XLOOKUP(StandardResults[[#This Row],[Code]],Std[Code],Std[AA]),"-")</f>
        <v>#N/A</v>
      </c>
      <c r="S356" t="e">
        <f>IF(StandardResults[[#This Row],[Ind/Rel]]="Ind",_xlfn.XLOOKUP(StandardResults[[#This Row],[Code]],Std[Code],Std[A]),"-")</f>
        <v>#N/A</v>
      </c>
      <c r="T356" t="e">
        <f>IF(StandardResults[[#This Row],[Ind/Rel]]="Ind",_xlfn.XLOOKUP(StandardResults[[#This Row],[Code]],Std[Code],Std[B]),"-")</f>
        <v>#N/A</v>
      </c>
      <c r="U356" t="e">
        <f>IF(StandardResults[[#This Row],[Ind/Rel]]="Ind",_xlfn.XLOOKUP(StandardResults[[#This Row],[Code]],Std[Code],Std[AAs]),"-")</f>
        <v>#N/A</v>
      </c>
      <c r="V356" t="e">
        <f>IF(StandardResults[[#This Row],[Ind/Rel]]="Ind",_xlfn.XLOOKUP(StandardResults[[#This Row],[Code]],Std[Code],Std[As]),"-")</f>
        <v>#N/A</v>
      </c>
      <c r="W356" t="e">
        <f>IF(StandardResults[[#This Row],[Ind/Rel]]="Ind",_xlfn.XLOOKUP(StandardResults[[#This Row],[Code]],Std[Code],Std[Bs]),"-")</f>
        <v>#N/A</v>
      </c>
      <c r="X356" t="e">
        <f>IF(StandardResults[[#This Row],[Ind/Rel]]="Ind",_xlfn.XLOOKUP(StandardResults[[#This Row],[Code]],Std[Code],Std[EC]),"-")</f>
        <v>#N/A</v>
      </c>
      <c r="Y356" t="e">
        <f>IF(StandardResults[[#This Row],[Ind/Rel]]="Ind",_xlfn.XLOOKUP(StandardResults[[#This Row],[Code]],Std[Code],Std[Ecs]),"-")</f>
        <v>#N/A</v>
      </c>
      <c r="Z356">
        <f>COUNTIFS(StandardResults[Name],StandardResults[[#This Row],[Name]],StandardResults[Entry
Std],"B")+COUNTIFS(StandardResults[Name],StandardResults[[#This Row],[Name]],StandardResults[Entry
Std],"A")+COUNTIFS(StandardResults[Name],StandardResults[[#This Row],[Name]],StandardResults[Entry
Std],"AA")</f>
        <v>0</v>
      </c>
      <c r="AA356">
        <f>COUNTIFS(StandardResults[Name],StandardResults[[#This Row],[Name]],StandardResults[Entry
Std],"AA")</f>
        <v>0</v>
      </c>
    </row>
    <row r="357" spans="1:27" x14ac:dyDescent="0.25">
      <c r="A357">
        <f>TimeVR[[#This Row],[Club]]</f>
        <v>0</v>
      </c>
      <c r="B357" t="str">
        <f>IF(OR(RIGHT(TimeVR[[#This Row],[Event]],3)="M.R", RIGHT(TimeVR[[#This Row],[Event]],3)="F.R"),"Relay","Ind")</f>
        <v>Ind</v>
      </c>
      <c r="C357">
        <f>TimeVR[[#This Row],[gender]]</f>
        <v>0</v>
      </c>
      <c r="D357">
        <f>TimeVR[[#This Row],[Age]]</f>
        <v>0</v>
      </c>
      <c r="E357">
        <f>TimeVR[[#This Row],[name]]</f>
        <v>0</v>
      </c>
      <c r="F357">
        <f>TimeVR[[#This Row],[Event]]</f>
        <v>0</v>
      </c>
      <c r="G357" t="str">
        <f>IF(OR(StandardResults[[#This Row],[Entry]]="-",TimeVR[[#This Row],[validation]]="Validated"),"Y","N")</f>
        <v>N</v>
      </c>
      <c r="H357">
        <f>IF(OR(LEFT(TimeVR[[#This Row],[Times]],8)="00:00.00", LEFT(TimeVR[[#This Row],[Times]],2)="NT"),"-",TimeVR[[#This Row],[Times]])</f>
        <v>0</v>
      </c>
      <c r="I3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7" t="str">
        <f>IF(ISBLANK(TimeVR[[#This Row],[Best Time(S)]]),"-",TimeVR[[#This Row],[Best Time(S)]])</f>
        <v>-</v>
      </c>
      <c r="K357" t="str">
        <f>IF(StandardResults[[#This Row],[BT(SC)]]&lt;&gt;"-",IF(StandardResults[[#This Row],[BT(SC)]]&lt;=StandardResults[[#This Row],[AAs]],"AA",IF(StandardResults[[#This Row],[BT(SC)]]&lt;=StandardResults[[#This Row],[As]],"A",IF(StandardResults[[#This Row],[BT(SC)]]&lt;=StandardResults[[#This Row],[Bs]],"B","-"))),"")</f>
        <v/>
      </c>
      <c r="L357" t="str">
        <f>IF(ISBLANK(TimeVR[[#This Row],[Best Time(L)]]),"-",TimeVR[[#This Row],[Best Time(L)]])</f>
        <v>-</v>
      </c>
      <c r="M357" t="str">
        <f>IF(StandardResults[[#This Row],[BT(LC)]]&lt;&gt;"-",IF(StandardResults[[#This Row],[BT(LC)]]&lt;=StandardResults[[#This Row],[AA]],"AA",IF(StandardResults[[#This Row],[BT(LC)]]&lt;=StandardResults[[#This Row],[A]],"A",IF(StandardResults[[#This Row],[BT(LC)]]&lt;=StandardResults[[#This Row],[B]],"B","-"))),"")</f>
        <v/>
      </c>
      <c r="N357" s="14"/>
      <c r="O357" t="str">
        <f>IF(StandardResults[[#This Row],[BT(SC)]]&lt;&gt;"-",IF(StandardResults[[#This Row],[BT(SC)]]&lt;=StandardResults[[#This Row],[Ecs]],"EC","-"),"")</f>
        <v/>
      </c>
      <c r="Q357" t="str">
        <f>IF(StandardResults[[#This Row],[Ind/Rel]]="Ind",LEFT(StandardResults[[#This Row],[Gender]],1)&amp;MIN(MAX(StandardResults[[#This Row],[Age]],11),17)&amp;"-"&amp;StandardResults[[#This Row],[Event]],"")</f>
        <v>011-0</v>
      </c>
      <c r="R357" t="e">
        <f>IF(StandardResults[[#This Row],[Ind/Rel]]="Ind",_xlfn.XLOOKUP(StandardResults[[#This Row],[Code]],Std[Code],Std[AA]),"-")</f>
        <v>#N/A</v>
      </c>
      <c r="S357" t="e">
        <f>IF(StandardResults[[#This Row],[Ind/Rel]]="Ind",_xlfn.XLOOKUP(StandardResults[[#This Row],[Code]],Std[Code],Std[A]),"-")</f>
        <v>#N/A</v>
      </c>
      <c r="T357" t="e">
        <f>IF(StandardResults[[#This Row],[Ind/Rel]]="Ind",_xlfn.XLOOKUP(StandardResults[[#This Row],[Code]],Std[Code],Std[B]),"-")</f>
        <v>#N/A</v>
      </c>
      <c r="U357" t="e">
        <f>IF(StandardResults[[#This Row],[Ind/Rel]]="Ind",_xlfn.XLOOKUP(StandardResults[[#This Row],[Code]],Std[Code],Std[AAs]),"-")</f>
        <v>#N/A</v>
      </c>
      <c r="V357" t="e">
        <f>IF(StandardResults[[#This Row],[Ind/Rel]]="Ind",_xlfn.XLOOKUP(StandardResults[[#This Row],[Code]],Std[Code],Std[As]),"-")</f>
        <v>#N/A</v>
      </c>
      <c r="W357" t="e">
        <f>IF(StandardResults[[#This Row],[Ind/Rel]]="Ind",_xlfn.XLOOKUP(StandardResults[[#This Row],[Code]],Std[Code],Std[Bs]),"-")</f>
        <v>#N/A</v>
      </c>
      <c r="X357" t="e">
        <f>IF(StandardResults[[#This Row],[Ind/Rel]]="Ind",_xlfn.XLOOKUP(StandardResults[[#This Row],[Code]],Std[Code],Std[EC]),"-")</f>
        <v>#N/A</v>
      </c>
      <c r="Y357" t="e">
        <f>IF(StandardResults[[#This Row],[Ind/Rel]]="Ind",_xlfn.XLOOKUP(StandardResults[[#This Row],[Code]],Std[Code],Std[Ecs]),"-")</f>
        <v>#N/A</v>
      </c>
      <c r="Z357">
        <f>COUNTIFS(StandardResults[Name],StandardResults[[#This Row],[Name]],StandardResults[Entry
Std],"B")+COUNTIFS(StandardResults[Name],StandardResults[[#This Row],[Name]],StandardResults[Entry
Std],"A")+COUNTIFS(StandardResults[Name],StandardResults[[#This Row],[Name]],StandardResults[Entry
Std],"AA")</f>
        <v>0</v>
      </c>
      <c r="AA357">
        <f>COUNTIFS(StandardResults[Name],StandardResults[[#This Row],[Name]],StandardResults[Entry
Std],"AA")</f>
        <v>0</v>
      </c>
    </row>
    <row r="358" spans="1:27" x14ac:dyDescent="0.25">
      <c r="A358">
        <f>TimeVR[[#This Row],[Club]]</f>
        <v>0</v>
      </c>
      <c r="B358" t="str">
        <f>IF(OR(RIGHT(TimeVR[[#This Row],[Event]],3)="M.R", RIGHT(TimeVR[[#This Row],[Event]],3)="F.R"),"Relay","Ind")</f>
        <v>Ind</v>
      </c>
      <c r="C358">
        <f>TimeVR[[#This Row],[gender]]</f>
        <v>0</v>
      </c>
      <c r="D358">
        <f>TimeVR[[#This Row],[Age]]</f>
        <v>0</v>
      </c>
      <c r="E358">
        <f>TimeVR[[#This Row],[name]]</f>
        <v>0</v>
      </c>
      <c r="F358">
        <f>TimeVR[[#This Row],[Event]]</f>
        <v>0</v>
      </c>
      <c r="G358" t="str">
        <f>IF(OR(StandardResults[[#This Row],[Entry]]="-",TimeVR[[#This Row],[validation]]="Validated"),"Y","N")</f>
        <v>N</v>
      </c>
      <c r="H358">
        <f>IF(OR(LEFT(TimeVR[[#This Row],[Times]],8)="00:00.00", LEFT(TimeVR[[#This Row],[Times]],2)="NT"),"-",TimeVR[[#This Row],[Times]])</f>
        <v>0</v>
      </c>
      <c r="I3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8" t="str">
        <f>IF(ISBLANK(TimeVR[[#This Row],[Best Time(S)]]),"-",TimeVR[[#This Row],[Best Time(S)]])</f>
        <v>-</v>
      </c>
      <c r="K358" t="str">
        <f>IF(StandardResults[[#This Row],[BT(SC)]]&lt;&gt;"-",IF(StandardResults[[#This Row],[BT(SC)]]&lt;=StandardResults[[#This Row],[AAs]],"AA",IF(StandardResults[[#This Row],[BT(SC)]]&lt;=StandardResults[[#This Row],[As]],"A",IF(StandardResults[[#This Row],[BT(SC)]]&lt;=StandardResults[[#This Row],[Bs]],"B","-"))),"")</f>
        <v/>
      </c>
      <c r="L358" t="str">
        <f>IF(ISBLANK(TimeVR[[#This Row],[Best Time(L)]]),"-",TimeVR[[#This Row],[Best Time(L)]])</f>
        <v>-</v>
      </c>
      <c r="M358" t="str">
        <f>IF(StandardResults[[#This Row],[BT(LC)]]&lt;&gt;"-",IF(StandardResults[[#This Row],[BT(LC)]]&lt;=StandardResults[[#This Row],[AA]],"AA",IF(StandardResults[[#This Row],[BT(LC)]]&lt;=StandardResults[[#This Row],[A]],"A",IF(StandardResults[[#This Row],[BT(LC)]]&lt;=StandardResults[[#This Row],[B]],"B","-"))),"")</f>
        <v/>
      </c>
      <c r="N358" s="14"/>
      <c r="O358" t="str">
        <f>IF(StandardResults[[#This Row],[BT(SC)]]&lt;&gt;"-",IF(StandardResults[[#This Row],[BT(SC)]]&lt;=StandardResults[[#This Row],[Ecs]],"EC","-"),"")</f>
        <v/>
      </c>
      <c r="Q358" t="str">
        <f>IF(StandardResults[[#This Row],[Ind/Rel]]="Ind",LEFT(StandardResults[[#This Row],[Gender]],1)&amp;MIN(MAX(StandardResults[[#This Row],[Age]],11),17)&amp;"-"&amp;StandardResults[[#This Row],[Event]],"")</f>
        <v>011-0</v>
      </c>
      <c r="R358" t="e">
        <f>IF(StandardResults[[#This Row],[Ind/Rel]]="Ind",_xlfn.XLOOKUP(StandardResults[[#This Row],[Code]],Std[Code],Std[AA]),"-")</f>
        <v>#N/A</v>
      </c>
      <c r="S358" t="e">
        <f>IF(StandardResults[[#This Row],[Ind/Rel]]="Ind",_xlfn.XLOOKUP(StandardResults[[#This Row],[Code]],Std[Code],Std[A]),"-")</f>
        <v>#N/A</v>
      </c>
      <c r="T358" t="e">
        <f>IF(StandardResults[[#This Row],[Ind/Rel]]="Ind",_xlfn.XLOOKUP(StandardResults[[#This Row],[Code]],Std[Code],Std[B]),"-")</f>
        <v>#N/A</v>
      </c>
      <c r="U358" t="e">
        <f>IF(StandardResults[[#This Row],[Ind/Rel]]="Ind",_xlfn.XLOOKUP(StandardResults[[#This Row],[Code]],Std[Code],Std[AAs]),"-")</f>
        <v>#N/A</v>
      </c>
      <c r="V358" t="e">
        <f>IF(StandardResults[[#This Row],[Ind/Rel]]="Ind",_xlfn.XLOOKUP(StandardResults[[#This Row],[Code]],Std[Code],Std[As]),"-")</f>
        <v>#N/A</v>
      </c>
      <c r="W358" t="e">
        <f>IF(StandardResults[[#This Row],[Ind/Rel]]="Ind",_xlfn.XLOOKUP(StandardResults[[#This Row],[Code]],Std[Code],Std[Bs]),"-")</f>
        <v>#N/A</v>
      </c>
      <c r="X358" t="e">
        <f>IF(StandardResults[[#This Row],[Ind/Rel]]="Ind",_xlfn.XLOOKUP(StandardResults[[#This Row],[Code]],Std[Code],Std[EC]),"-")</f>
        <v>#N/A</v>
      </c>
      <c r="Y358" t="e">
        <f>IF(StandardResults[[#This Row],[Ind/Rel]]="Ind",_xlfn.XLOOKUP(StandardResults[[#This Row],[Code]],Std[Code],Std[Ecs]),"-")</f>
        <v>#N/A</v>
      </c>
      <c r="Z358">
        <f>COUNTIFS(StandardResults[Name],StandardResults[[#This Row],[Name]],StandardResults[Entry
Std],"B")+COUNTIFS(StandardResults[Name],StandardResults[[#This Row],[Name]],StandardResults[Entry
Std],"A")+COUNTIFS(StandardResults[Name],StandardResults[[#This Row],[Name]],StandardResults[Entry
Std],"AA")</f>
        <v>0</v>
      </c>
      <c r="AA358">
        <f>COUNTIFS(StandardResults[Name],StandardResults[[#This Row],[Name]],StandardResults[Entry
Std],"AA")</f>
        <v>0</v>
      </c>
    </row>
    <row r="359" spans="1:27" x14ac:dyDescent="0.25">
      <c r="A359">
        <f>TimeVR[[#This Row],[Club]]</f>
        <v>0</v>
      </c>
      <c r="B359" t="str">
        <f>IF(OR(RIGHT(TimeVR[[#This Row],[Event]],3)="M.R", RIGHT(TimeVR[[#This Row],[Event]],3)="F.R"),"Relay","Ind")</f>
        <v>Ind</v>
      </c>
      <c r="C359">
        <f>TimeVR[[#This Row],[gender]]</f>
        <v>0</v>
      </c>
      <c r="D359">
        <f>TimeVR[[#This Row],[Age]]</f>
        <v>0</v>
      </c>
      <c r="E359">
        <f>TimeVR[[#This Row],[name]]</f>
        <v>0</v>
      </c>
      <c r="F359">
        <f>TimeVR[[#This Row],[Event]]</f>
        <v>0</v>
      </c>
      <c r="G359" t="str">
        <f>IF(OR(StandardResults[[#This Row],[Entry]]="-",TimeVR[[#This Row],[validation]]="Validated"),"Y","N")</f>
        <v>N</v>
      </c>
      <c r="H359">
        <f>IF(OR(LEFT(TimeVR[[#This Row],[Times]],8)="00:00.00", LEFT(TimeVR[[#This Row],[Times]],2)="NT"),"-",TimeVR[[#This Row],[Times]])</f>
        <v>0</v>
      </c>
      <c r="I3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59" t="str">
        <f>IF(ISBLANK(TimeVR[[#This Row],[Best Time(S)]]),"-",TimeVR[[#This Row],[Best Time(S)]])</f>
        <v>-</v>
      </c>
      <c r="K359" t="str">
        <f>IF(StandardResults[[#This Row],[BT(SC)]]&lt;&gt;"-",IF(StandardResults[[#This Row],[BT(SC)]]&lt;=StandardResults[[#This Row],[AAs]],"AA",IF(StandardResults[[#This Row],[BT(SC)]]&lt;=StandardResults[[#This Row],[As]],"A",IF(StandardResults[[#This Row],[BT(SC)]]&lt;=StandardResults[[#This Row],[Bs]],"B","-"))),"")</f>
        <v/>
      </c>
      <c r="L359" t="str">
        <f>IF(ISBLANK(TimeVR[[#This Row],[Best Time(L)]]),"-",TimeVR[[#This Row],[Best Time(L)]])</f>
        <v>-</v>
      </c>
      <c r="M359" t="str">
        <f>IF(StandardResults[[#This Row],[BT(LC)]]&lt;&gt;"-",IF(StandardResults[[#This Row],[BT(LC)]]&lt;=StandardResults[[#This Row],[AA]],"AA",IF(StandardResults[[#This Row],[BT(LC)]]&lt;=StandardResults[[#This Row],[A]],"A",IF(StandardResults[[#This Row],[BT(LC)]]&lt;=StandardResults[[#This Row],[B]],"B","-"))),"")</f>
        <v/>
      </c>
      <c r="N359" s="14"/>
      <c r="O359" t="str">
        <f>IF(StandardResults[[#This Row],[BT(SC)]]&lt;&gt;"-",IF(StandardResults[[#This Row],[BT(SC)]]&lt;=StandardResults[[#This Row],[Ecs]],"EC","-"),"")</f>
        <v/>
      </c>
      <c r="Q359" t="str">
        <f>IF(StandardResults[[#This Row],[Ind/Rel]]="Ind",LEFT(StandardResults[[#This Row],[Gender]],1)&amp;MIN(MAX(StandardResults[[#This Row],[Age]],11),17)&amp;"-"&amp;StandardResults[[#This Row],[Event]],"")</f>
        <v>011-0</v>
      </c>
      <c r="R359" t="e">
        <f>IF(StandardResults[[#This Row],[Ind/Rel]]="Ind",_xlfn.XLOOKUP(StandardResults[[#This Row],[Code]],Std[Code],Std[AA]),"-")</f>
        <v>#N/A</v>
      </c>
      <c r="S359" t="e">
        <f>IF(StandardResults[[#This Row],[Ind/Rel]]="Ind",_xlfn.XLOOKUP(StandardResults[[#This Row],[Code]],Std[Code],Std[A]),"-")</f>
        <v>#N/A</v>
      </c>
      <c r="T359" t="e">
        <f>IF(StandardResults[[#This Row],[Ind/Rel]]="Ind",_xlfn.XLOOKUP(StandardResults[[#This Row],[Code]],Std[Code],Std[B]),"-")</f>
        <v>#N/A</v>
      </c>
      <c r="U359" t="e">
        <f>IF(StandardResults[[#This Row],[Ind/Rel]]="Ind",_xlfn.XLOOKUP(StandardResults[[#This Row],[Code]],Std[Code],Std[AAs]),"-")</f>
        <v>#N/A</v>
      </c>
      <c r="V359" t="e">
        <f>IF(StandardResults[[#This Row],[Ind/Rel]]="Ind",_xlfn.XLOOKUP(StandardResults[[#This Row],[Code]],Std[Code],Std[As]),"-")</f>
        <v>#N/A</v>
      </c>
      <c r="W359" t="e">
        <f>IF(StandardResults[[#This Row],[Ind/Rel]]="Ind",_xlfn.XLOOKUP(StandardResults[[#This Row],[Code]],Std[Code],Std[Bs]),"-")</f>
        <v>#N/A</v>
      </c>
      <c r="X359" t="e">
        <f>IF(StandardResults[[#This Row],[Ind/Rel]]="Ind",_xlfn.XLOOKUP(StandardResults[[#This Row],[Code]],Std[Code],Std[EC]),"-")</f>
        <v>#N/A</v>
      </c>
      <c r="Y359" t="e">
        <f>IF(StandardResults[[#This Row],[Ind/Rel]]="Ind",_xlfn.XLOOKUP(StandardResults[[#This Row],[Code]],Std[Code],Std[Ecs]),"-")</f>
        <v>#N/A</v>
      </c>
      <c r="Z359">
        <f>COUNTIFS(StandardResults[Name],StandardResults[[#This Row],[Name]],StandardResults[Entry
Std],"B")+COUNTIFS(StandardResults[Name],StandardResults[[#This Row],[Name]],StandardResults[Entry
Std],"A")+COUNTIFS(StandardResults[Name],StandardResults[[#This Row],[Name]],StandardResults[Entry
Std],"AA")</f>
        <v>0</v>
      </c>
      <c r="AA359">
        <f>COUNTIFS(StandardResults[Name],StandardResults[[#This Row],[Name]],StandardResults[Entry
Std],"AA")</f>
        <v>0</v>
      </c>
    </row>
    <row r="360" spans="1:27" x14ac:dyDescent="0.25">
      <c r="A360">
        <f>TimeVR[[#This Row],[Club]]</f>
        <v>0</v>
      </c>
      <c r="B360" t="str">
        <f>IF(OR(RIGHT(TimeVR[[#This Row],[Event]],3)="M.R", RIGHT(TimeVR[[#This Row],[Event]],3)="F.R"),"Relay","Ind")</f>
        <v>Ind</v>
      </c>
      <c r="C360">
        <f>TimeVR[[#This Row],[gender]]</f>
        <v>0</v>
      </c>
      <c r="D360">
        <f>TimeVR[[#This Row],[Age]]</f>
        <v>0</v>
      </c>
      <c r="E360">
        <f>TimeVR[[#This Row],[name]]</f>
        <v>0</v>
      </c>
      <c r="F360">
        <f>TimeVR[[#This Row],[Event]]</f>
        <v>0</v>
      </c>
      <c r="G360" t="str">
        <f>IF(OR(StandardResults[[#This Row],[Entry]]="-",TimeVR[[#This Row],[validation]]="Validated"),"Y","N")</f>
        <v>N</v>
      </c>
      <c r="H360">
        <f>IF(OR(LEFT(TimeVR[[#This Row],[Times]],8)="00:00.00", LEFT(TimeVR[[#This Row],[Times]],2)="NT"),"-",TimeVR[[#This Row],[Times]])</f>
        <v>0</v>
      </c>
      <c r="I3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0" t="str">
        <f>IF(ISBLANK(TimeVR[[#This Row],[Best Time(S)]]),"-",TimeVR[[#This Row],[Best Time(S)]])</f>
        <v>-</v>
      </c>
      <c r="K360" t="str">
        <f>IF(StandardResults[[#This Row],[BT(SC)]]&lt;&gt;"-",IF(StandardResults[[#This Row],[BT(SC)]]&lt;=StandardResults[[#This Row],[AAs]],"AA",IF(StandardResults[[#This Row],[BT(SC)]]&lt;=StandardResults[[#This Row],[As]],"A",IF(StandardResults[[#This Row],[BT(SC)]]&lt;=StandardResults[[#This Row],[Bs]],"B","-"))),"")</f>
        <v/>
      </c>
      <c r="L360" t="str">
        <f>IF(ISBLANK(TimeVR[[#This Row],[Best Time(L)]]),"-",TimeVR[[#This Row],[Best Time(L)]])</f>
        <v>-</v>
      </c>
      <c r="M360" t="str">
        <f>IF(StandardResults[[#This Row],[BT(LC)]]&lt;&gt;"-",IF(StandardResults[[#This Row],[BT(LC)]]&lt;=StandardResults[[#This Row],[AA]],"AA",IF(StandardResults[[#This Row],[BT(LC)]]&lt;=StandardResults[[#This Row],[A]],"A",IF(StandardResults[[#This Row],[BT(LC)]]&lt;=StandardResults[[#This Row],[B]],"B","-"))),"")</f>
        <v/>
      </c>
      <c r="N360" s="14"/>
      <c r="O360" t="str">
        <f>IF(StandardResults[[#This Row],[BT(SC)]]&lt;&gt;"-",IF(StandardResults[[#This Row],[BT(SC)]]&lt;=StandardResults[[#This Row],[Ecs]],"EC","-"),"")</f>
        <v/>
      </c>
      <c r="Q360" t="str">
        <f>IF(StandardResults[[#This Row],[Ind/Rel]]="Ind",LEFT(StandardResults[[#This Row],[Gender]],1)&amp;MIN(MAX(StandardResults[[#This Row],[Age]],11),17)&amp;"-"&amp;StandardResults[[#This Row],[Event]],"")</f>
        <v>011-0</v>
      </c>
      <c r="R360" t="e">
        <f>IF(StandardResults[[#This Row],[Ind/Rel]]="Ind",_xlfn.XLOOKUP(StandardResults[[#This Row],[Code]],Std[Code],Std[AA]),"-")</f>
        <v>#N/A</v>
      </c>
      <c r="S360" t="e">
        <f>IF(StandardResults[[#This Row],[Ind/Rel]]="Ind",_xlfn.XLOOKUP(StandardResults[[#This Row],[Code]],Std[Code],Std[A]),"-")</f>
        <v>#N/A</v>
      </c>
      <c r="T360" t="e">
        <f>IF(StandardResults[[#This Row],[Ind/Rel]]="Ind",_xlfn.XLOOKUP(StandardResults[[#This Row],[Code]],Std[Code],Std[B]),"-")</f>
        <v>#N/A</v>
      </c>
      <c r="U360" t="e">
        <f>IF(StandardResults[[#This Row],[Ind/Rel]]="Ind",_xlfn.XLOOKUP(StandardResults[[#This Row],[Code]],Std[Code],Std[AAs]),"-")</f>
        <v>#N/A</v>
      </c>
      <c r="V360" t="e">
        <f>IF(StandardResults[[#This Row],[Ind/Rel]]="Ind",_xlfn.XLOOKUP(StandardResults[[#This Row],[Code]],Std[Code],Std[As]),"-")</f>
        <v>#N/A</v>
      </c>
      <c r="W360" t="e">
        <f>IF(StandardResults[[#This Row],[Ind/Rel]]="Ind",_xlfn.XLOOKUP(StandardResults[[#This Row],[Code]],Std[Code],Std[Bs]),"-")</f>
        <v>#N/A</v>
      </c>
      <c r="X360" t="e">
        <f>IF(StandardResults[[#This Row],[Ind/Rel]]="Ind",_xlfn.XLOOKUP(StandardResults[[#This Row],[Code]],Std[Code],Std[EC]),"-")</f>
        <v>#N/A</v>
      </c>
      <c r="Y360" t="e">
        <f>IF(StandardResults[[#This Row],[Ind/Rel]]="Ind",_xlfn.XLOOKUP(StandardResults[[#This Row],[Code]],Std[Code],Std[Ecs]),"-")</f>
        <v>#N/A</v>
      </c>
      <c r="Z360">
        <f>COUNTIFS(StandardResults[Name],StandardResults[[#This Row],[Name]],StandardResults[Entry
Std],"B")+COUNTIFS(StandardResults[Name],StandardResults[[#This Row],[Name]],StandardResults[Entry
Std],"A")+COUNTIFS(StandardResults[Name],StandardResults[[#This Row],[Name]],StandardResults[Entry
Std],"AA")</f>
        <v>0</v>
      </c>
      <c r="AA360">
        <f>COUNTIFS(StandardResults[Name],StandardResults[[#This Row],[Name]],StandardResults[Entry
Std],"AA")</f>
        <v>0</v>
      </c>
    </row>
    <row r="361" spans="1:27" x14ac:dyDescent="0.25">
      <c r="A361">
        <f>TimeVR[[#This Row],[Club]]</f>
        <v>0</v>
      </c>
      <c r="B361" t="str">
        <f>IF(OR(RIGHT(TimeVR[[#This Row],[Event]],3)="M.R", RIGHT(TimeVR[[#This Row],[Event]],3)="F.R"),"Relay","Ind")</f>
        <v>Ind</v>
      </c>
      <c r="C361">
        <f>TimeVR[[#This Row],[gender]]</f>
        <v>0</v>
      </c>
      <c r="D361">
        <f>TimeVR[[#This Row],[Age]]</f>
        <v>0</v>
      </c>
      <c r="E361">
        <f>TimeVR[[#This Row],[name]]</f>
        <v>0</v>
      </c>
      <c r="F361">
        <f>TimeVR[[#This Row],[Event]]</f>
        <v>0</v>
      </c>
      <c r="G361" t="str">
        <f>IF(OR(StandardResults[[#This Row],[Entry]]="-",TimeVR[[#This Row],[validation]]="Validated"),"Y","N")</f>
        <v>N</v>
      </c>
      <c r="H361">
        <f>IF(OR(LEFT(TimeVR[[#This Row],[Times]],8)="00:00.00", LEFT(TimeVR[[#This Row],[Times]],2)="NT"),"-",TimeVR[[#This Row],[Times]])</f>
        <v>0</v>
      </c>
      <c r="I3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1" t="str">
        <f>IF(ISBLANK(TimeVR[[#This Row],[Best Time(S)]]),"-",TimeVR[[#This Row],[Best Time(S)]])</f>
        <v>-</v>
      </c>
      <c r="K361" t="str">
        <f>IF(StandardResults[[#This Row],[BT(SC)]]&lt;&gt;"-",IF(StandardResults[[#This Row],[BT(SC)]]&lt;=StandardResults[[#This Row],[AAs]],"AA",IF(StandardResults[[#This Row],[BT(SC)]]&lt;=StandardResults[[#This Row],[As]],"A",IF(StandardResults[[#This Row],[BT(SC)]]&lt;=StandardResults[[#This Row],[Bs]],"B","-"))),"")</f>
        <v/>
      </c>
      <c r="L361" t="str">
        <f>IF(ISBLANK(TimeVR[[#This Row],[Best Time(L)]]),"-",TimeVR[[#This Row],[Best Time(L)]])</f>
        <v>-</v>
      </c>
      <c r="M361" t="str">
        <f>IF(StandardResults[[#This Row],[BT(LC)]]&lt;&gt;"-",IF(StandardResults[[#This Row],[BT(LC)]]&lt;=StandardResults[[#This Row],[AA]],"AA",IF(StandardResults[[#This Row],[BT(LC)]]&lt;=StandardResults[[#This Row],[A]],"A",IF(StandardResults[[#This Row],[BT(LC)]]&lt;=StandardResults[[#This Row],[B]],"B","-"))),"")</f>
        <v/>
      </c>
      <c r="N361" s="14"/>
      <c r="O361" t="str">
        <f>IF(StandardResults[[#This Row],[BT(SC)]]&lt;&gt;"-",IF(StandardResults[[#This Row],[BT(SC)]]&lt;=StandardResults[[#This Row],[Ecs]],"EC","-"),"")</f>
        <v/>
      </c>
      <c r="Q361" t="str">
        <f>IF(StandardResults[[#This Row],[Ind/Rel]]="Ind",LEFT(StandardResults[[#This Row],[Gender]],1)&amp;MIN(MAX(StandardResults[[#This Row],[Age]],11),17)&amp;"-"&amp;StandardResults[[#This Row],[Event]],"")</f>
        <v>011-0</v>
      </c>
      <c r="R361" t="e">
        <f>IF(StandardResults[[#This Row],[Ind/Rel]]="Ind",_xlfn.XLOOKUP(StandardResults[[#This Row],[Code]],Std[Code],Std[AA]),"-")</f>
        <v>#N/A</v>
      </c>
      <c r="S361" t="e">
        <f>IF(StandardResults[[#This Row],[Ind/Rel]]="Ind",_xlfn.XLOOKUP(StandardResults[[#This Row],[Code]],Std[Code],Std[A]),"-")</f>
        <v>#N/A</v>
      </c>
      <c r="T361" t="e">
        <f>IF(StandardResults[[#This Row],[Ind/Rel]]="Ind",_xlfn.XLOOKUP(StandardResults[[#This Row],[Code]],Std[Code],Std[B]),"-")</f>
        <v>#N/A</v>
      </c>
      <c r="U361" t="e">
        <f>IF(StandardResults[[#This Row],[Ind/Rel]]="Ind",_xlfn.XLOOKUP(StandardResults[[#This Row],[Code]],Std[Code],Std[AAs]),"-")</f>
        <v>#N/A</v>
      </c>
      <c r="V361" t="e">
        <f>IF(StandardResults[[#This Row],[Ind/Rel]]="Ind",_xlfn.XLOOKUP(StandardResults[[#This Row],[Code]],Std[Code],Std[As]),"-")</f>
        <v>#N/A</v>
      </c>
      <c r="W361" t="e">
        <f>IF(StandardResults[[#This Row],[Ind/Rel]]="Ind",_xlfn.XLOOKUP(StandardResults[[#This Row],[Code]],Std[Code],Std[Bs]),"-")</f>
        <v>#N/A</v>
      </c>
      <c r="X361" t="e">
        <f>IF(StandardResults[[#This Row],[Ind/Rel]]="Ind",_xlfn.XLOOKUP(StandardResults[[#This Row],[Code]],Std[Code],Std[EC]),"-")</f>
        <v>#N/A</v>
      </c>
      <c r="Y361" t="e">
        <f>IF(StandardResults[[#This Row],[Ind/Rel]]="Ind",_xlfn.XLOOKUP(StandardResults[[#This Row],[Code]],Std[Code],Std[Ecs]),"-")</f>
        <v>#N/A</v>
      </c>
      <c r="Z361">
        <f>COUNTIFS(StandardResults[Name],StandardResults[[#This Row],[Name]],StandardResults[Entry
Std],"B")+COUNTIFS(StandardResults[Name],StandardResults[[#This Row],[Name]],StandardResults[Entry
Std],"A")+COUNTIFS(StandardResults[Name],StandardResults[[#This Row],[Name]],StandardResults[Entry
Std],"AA")</f>
        <v>0</v>
      </c>
      <c r="AA361">
        <f>COUNTIFS(StandardResults[Name],StandardResults[[#This Row],[Name]],StandardResults[Entry
Std],"AA")</f>
        <v>0</v>
      </c>
    </row>
    <row r="362" spans="1:27" x14ac:dyDescent="0.25">
      <c r="A362">
        <f>TimeVR[[#This Row],[Club]]</f>
        <v>0</v>
      </c>
      <c r="B362" t="str">
        <f>IF(OR(RIGHT(TimeVR[[#This Row],[Event]],3)="M.R", RIGHT(TimeVR[[#This Row],[Event]],3)="F.R"),"Relay","Ind")</f>
        <v>Ind</v>
      </c>
      <c r="C362">
        <f>TimeVR[[#This Row],[gender]]</f>
        <v>0</v>
      </c>
      <c r="D362">
        <f>TimeVR[[#This Row],[Age]]</f>
        <v>0</v>
      </c>
      <c r="E362">
        <f>TimeVR[[#This Row],[name]]</f>
        <v>0</v>
      </c>
      <c r="F362">
        <f>TimeVR[[#This Row],[Event]]</f>
        <v>0</v>
      </c>
      <c r="G362" t="str">
        <f>IF(OR(StandardResults[[#This Row],[Entry]]="-",TimeVR[[#This Row],[validation]]="Validated"),"Y","N")</f>
        <v>N</v>
      </c>
      <c r="H362">
        <f>IF(OR(LEFT(TimeVR[[#This Row],[Times]],8)="00:00.00", LEFT(TimeVR[[#This Row],[Times]],2)="NT"),"-",TimeVR[[#This Row],[Times]])</f>
        <v>0</v>
      </c>
      <c r="I3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2" t="str">
        <f>IF(ISBLANK(TimeVR[[#This Row],[Best Time(S)]]),"-",TimeVR[[#This Row],[Best Time(S)]])</f>
        <v>-</v>
      </c>
      <c r="K362" t="str">
        <f>IF(StandardResults[[#This Row],[BT(SC)]]&lt;&gt;"-",IF(StandardResults[[#This Row],[BT(SC)]]&lt;=StandardResults[[#This Row],[AAs]],"AA",IF(StandardResults[[#This Row],[BT(SC)]]&lt;=StandardResults[[#This Row],[As]],"A",IF(StandardResults[[#This Row],[BT(SC)]]&lt;=StandardResults[[#This Row],[Bs]],"B","-"))),"")</f>
        <v/>
      </c>
      <c r="L362" t="str">
        <f>IF(ISBLANK(TimeVR[[#This Row],[Best Time(L)]]),"-",TimeVR[[#This Row],[Best Time(L)]])</f>
        <v>-</v>
      </c>
      <c r="M362" t="str">
        <f>IF(StandardResults[[#This Row],[BT(LC)]]&lt;&gt;"-",IF(StandardResults[[#This Row],[BT(LC)]]&lt;=StandardResults[[#This Row],[AA]],"AA",IF(StandardResults[[#This Row],[BT(LC)]]&lt;=StandardResults[[#This Row],[A]],"A",IF(StandardResults[[#This Row],[BT(LC)]]&lt;=StandardResults[[#This Row],[B]],"B","-"))),"")</f>
        <v/>
      </c>
      <c r="N362" s="14"/>
      <c r="O362" t="str">
        <f>IF(StandardResults[[#This Row],[BT(SC)]]&lt;&gt;"-",IF(StandardResults[[#This Row],[BT(SC)]]&lt;=StandardResults[[#This Row],[Ecs]],"EC","-"),"")</f>
        <v/>
      </c>
      <c r="Q362" t="str">
        <f>IF(StandardResults[[#This Row],[Ind/Rel]]="Ind",LEFT(StandardResults[[#This Row],[Gender]],1)&amp;MIN(MAX(StandardResults[[#This Row],[Age]],11),17)&amp;"-"&amp;StandardResults[[#This Row],[Event]],"")</f>
        <v>011-0</v>
      </c>
      <c r="R362" t="e">
        <f>IF(StandardResults[[#This Row],[Ind/Rel]]="Ind",_xlfn.XLOOKUP(StandardResults[[#This Row],[Code]],Std[Code],Std[AA]),"-")</f>
        <v>#N/A</v>
      </c>
      <c r="S362" t="e">
        <f>IF(StandardResults[[#This Row],[Ind/Rel]]="Ind",_xlfn.XLOOKUP(StandardResults[[#This Row],[Code]],Std[Code],Std[A]),"-")</f>
        <v>#N/A</v>
      </c>
      <c r="T362" t="e">
        <f>IF(StandardResults[[#This Row],[Ind/Rel]]="Ind",_xlfn.XLOOKUP(StandardResults[[#This Row],[Code]],Std[Code],Std[B]),"-")</f>
        <v>#N/A</v>
      </c>
      <c r="U362" t="e">
        <f>IF(StandardResults[[#This Row],[Ind/Rel]]="Ind",_xlfn.XLOOKUP(StandardResults[[#This Row],[Code]],Std[Code],Std[AAs]),"-")</f>
        <v>#N/A</v>
      </c>
      <c r="V362" t="e">
        <f>IF(StandardResults[[#This Row],[Ind/Rel]]="Ind",_xlfn.XLOOKUP(StandardResults[[#This Row],[Code]],Std[Code],Std[As]),"-")</f>
        <v>#N/A</v>
      </c>
      <c r="W362" t="e">
        <f>IF(StandardResults[[#This Row],[Ind/Rel]]="Ind",_xlfn.XLOOKUP(StandardResults[[#This Row],[Code]],Std[Code],Std[Bs]),"-")</f>
        <v>#N/A</v>
      </c>
      <c r="X362" t="e">
        <f>IF(StandardResults[[#This Row],[Ind/Rel]]="Ind",_xlfn.XLOOKUP(StandardResults[[#This Row],[Code]],Std[Code],Std[EC]),"-")</f>
        <v>#N/A</v>
      </c>
      <c r="Y362" t="e">
        <f>IF(StandardResults[[#This Row],[Ind/Rel]]="Ind",_xlfn.XLOOKUP(StandardResults[[#This Row],[Code]],Std[Code],Std[Ecs]),"-")</f>
        <v>#N/A</v>
      </c>
      <c r="Z362">
        <f>COUNTIFS(StandardResults[Name],StandardResults[[#This Row],[Name]],StandardResults[Entry
Std],"B")+COUNTIFS(StandardResults[Name],StandardResults[[#This Row],[Name]],StandardResults[Entry
Std],"A")+COUNTIFS(StandardResults[Name],StandardResults[[#This Row],[Name]],StandardResults[Entry
Std],"AA")</f>
        <v>0</v>
      </c>
      <c r="AA362">
        <f>COUNTIFS(StandardResults[Name],StandardResults[[#This Row],[Name]],StandardResults[Entry
Std],"AA")</f>
        <v>0</v>
      </c>
    </row>
    <row r="363" spans="1:27" x14ac:dyDescent="0.25">
      <c r="A363">
        <f>TimeVR[[#This Row],[Club]]</f>
        <v>0</v>
      </c>
      <c r="B363" t="str">
        <f>IF(OR(RIGHT(TimeVR[[#This Row],[Event]],3)="M.R", RIGHT(TimeVR[[#This Row],[Event]],3)="F.R"),"Relay","Ind")</f>
        <v>Ind</v>
      </c>
      <c r="C363">
        <f>TimeVR[[#This Row],[gender]]</f>
        <v>0</v>
      </c>
      <c r="D363">
        <f>TimeVR[[#This Row],[Age]]</f>
        <v>0</v>
      </c>
      <c r="E363">
        <f>TimeVR[[#This Row],[name]]</f>
        <v>0</v>
      </c>
      <c r="F363">
        <f>TimeVR[[#This Row],[Event]]</f>
        <v>0</v>
      </c>
      <c r="G363" t="str">
        <f>IF(OR(StandardResults[[#This Row],[Entry]]="-",TimeVR[[#This Row],[validation]]="Validated"),"Y","N")</f>
        <v>N</v>
      </c>
      <c r="H363">
        <f>IF(OR(LEFT(TimeVR[[#This Row],[Times]],8)="00:00.00", LEFT(TimeVR[[#This Row],[Times]],2)="NT"),"-",TimeVR[[#This Row],[Times]])</f>
        <v>0</v>
      </c>
      <c r="I3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3" t="str">
        <f>IF(ISBLANK(TimeVR[[#This Row],[Best Time(S)]]),"-",TimeVR[[#This Row],[Best Time(S)]])</f>
        <v>-</v>
      </c>
      <c r="K363" t="str">
        <f>IF(StandardResults[[#This Row],[BT(SC)]]&lt;&gt;"-",IF(StandardResults[[#This Row],[BT(SC)]]&lt;=StandardResults[[#This Row],[AAs]],"AA",IF(StandardResults[[#This Row],[BT(SC)]]&lt;=StandardResults[[#This Row],[As]],"A",IF(StandardResults[[#This Row],[BT(SC)]]&lt;=StandardResults[[#This Row],[Bs]],"B","-"))),"")</f>
        <v/>
      </c>
      <c r="L363" t="str">
        <f>IF(ISBLANK(TimeVR[[#This Row],[Best Time(L)]]),"-",TimeVR[[#This Row],[Best Time(L)]])</f>
        <v>-</v>
      </c>
      <c r="M363" t="str">
        <f>IF(StandardResults[[#This Row],[BT(LC)]]&lt;&gt;"-",IF(StandardResults[[#This Row],[BT(LC)]]&lt;=StandardResults[[#This Row],[AA]],"AA",IF(StandardResults[[#This Row],[BT(LC)]]&lt;=StandardResults[[#This Row],[A]],"A",IF(StandardResults[[#This Row],[BT(LC)]]&lt;=StandardResults[[#This Row],[B]],"B","-"))),"")</f>
        <v/>
      </c>
      <c r="N363" s="14"/>
      <c r="O363" t="str">
        <f>IF(StandardResults[[#This Row],[BT(SC)]]&lt;&gt;"-",IF(StandardResults[[#This Row],[BT(SC)]]&lt;=StandardResults[[#This Row],[Ecs]],"EC","-"),"")</f>
        <v/>
      </c>
      <c r="Q363" t="str">
        <f>IF(StandardResults[[#This Row],[Ind/Rel]]="Ind",LEFT(StandardResults[[#This Row],[Gender]],1)&amp;MIN(MAX(StandardResults[[#This Row],[Age]],11),17)&amp;"-"&amp;StandardResults[[#This Row],[Event]],"")</f>
        <v>011-0</v>
      </c>
      <c r="R363" t="e">
        <f>IF(StandardResults[[#This Row],[Ind/Rel]]="Ind",_xlfn.XLOOKUP(StandardResults[[#This Row],[Code]],Std[Code],Std[AA]),"-")</f>
        <v>#N/A</v>
      </c>
      <c r="S363" t="e">
        <f>IF(StandardResults[[#This Row],[Ind/Rel]]="Ind",_xlfn.XLOOKUP(StandardResults[[#This Row],[Code]],Std[Code],Std[A]),"-")</f>
        <v>#N/A</v>
      </c>
      <c r="T363" t="e">
        <f>IF(StandardResults[[#This Row],[Ind/Rel]]="Ind",_xlfn.XLOOKUP(StandardResults[[#This Row],[Code]],Std[Code],Std[B]),"-")</f>
        <v>#N/A</v>
      </c>
      <c r="U363" t="e">
        <f>IF(StandardResults[[#This Row],[Ind/Rel]]="Ind",_xlfn.XLOOKUP(StandardResults[[#This Row],[Code]],Std[Code],Std[AAs]),"-")</f>
        <v>#N/A</v>
      </c>
      <c r="V363" t="e">
        <f>IF(StandardResults[[#This Row],[Ind/Rel]]="Ind",_xlfn.XLOOKUP(StandardResults[[#This Row],[Code]],Std[Code],Std[As]),"-")</f>
        <v>#N/A</v>
      </c>
      <c r="W363" t="e">
        <f>IF(StandardResults[[#This Row],[Ind/Rel]]="Ind",_xlfn.XLOOKUP(StandardResults[[#This Row],[Code]],Std[Code],Std[Bs]),"-")</f>
        <v>#N/A</v>
      </c>
      <c r="X363" t="e">
        <f>IF(StandardResults[[#This Row],[Ind/Rel]]="Ind",_xlfn.XLOOKUP(StandardResults[[#This Row],[Code]],Std[Code],Std[EC]),"-")</f>
        <v>#N/A</v>
      </c>
      <c r="Y363" t="e">
        <f>IF(StandardResults[[#This Row],[Ind/Rel]]="Ind",_xlfn.XLOOKUP(StandardResults[[#This Row],[Code]],Std[Code],Std[Ecs]),"-")</f>
        <v>#N/A</v>
      </c>
      <c r="Z363">
        <f>COUNTIFS(StandardResults[Name],StandardResults[[#This Row],[Name]],StandardResults[Entry
Std],"B")+COUNTIFS(StandardResults[Name],StandardResults[[#This Row],[Name]],StandardResults[Entry
Std],"A")+COUNTIFS(StandardResults[Name],StandardResults[[#This Row],[Name]],StandardResults[Entry
Std],"AA")</f>
        <v>0</v>
      </c>
      <c r="AA363">
        <f>COUNTIFS(StandardResults[Name],StandardResults[[#This Row],[Name]],StandardResults[Entry
Std],"AA")</f>
        <v>0</v>
      </c>
    </row>
    <row r="364" spans="1:27" x14ac:dyDescent="0.25">
      <c r="A364">
        <f>TimeVR[[#This Row],[Club]]</f>
        <v>0</v>
      </c>
      <c r="B364" t="str">
        <f>IF(OR(RIGHT(TimeVR[[#This Row],[Event]],3)="M.R", RIGHT(TimeVR[[#This Row],[Event]],3)="F.R"),"Relay","Ind")</f>
        <v>Ind</v>
      </c>
      <c r="C364">
        <f>TimeVR[[#This Row],[gender]]</f>
        <v>0</v>
      </c>
      <c r="D364">
        <f>TimeVR[[#This Row],[Age]]</f>
        <v>0</v>
      </c>
      <c r="E364">
        <f>TimeVR[[#This Row],[name]]</f>
        <v>0</v>
      </c>
      <c r="F364">
        <f>TimeVR[[#This Row],[Event]]</f>
        <v>0</v>
      </c>
      <c r="G364" t="str">
        <f>IF(OR(StandardResults[[#This Row],[Entry]]="-",TimeVR[[#This Row],[validation]]="Validated"),"Y","N")</f>
        <v>N</v>
      </c>
      <c r="H364">
        <f>IF(OR(LEFT(TimeVR[[#This Row],[Times]],8)="00:00.00", LEFT(TimeVR[[#This Row],[Times]],2)="NT"),"-",TimeVR[[#This Row],[Times]])</f>
        <v>0</v>
      </c>
      <c r="I3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4" t="str">
        <f>IF(ISBLANK(TimeVR[[#This Row],[Best Time(S)]]),"-",TimeVR[[#This Row],[Best Time(S)]])</f>
        <v>-</v>
      </c>
      <c r="K364" t="str">
        <f>IF(StandardResults[[#This Row],[BT(SC)]]&lt;&gt;"-",IF(StandardResults[[#This Row],[BT(SC)]]&lt;=StandardResults[[#This Row],[AAs]],"AA",IF(StandardResults[[#This Row],[BT(SC)]]&lt;=StandardResults[[#This Row],[As]],"A",IF(StandardResults[[#This Row],[BT(SC)]]&lt;=StandardResults[[#This Row],[Bs]],"B","-"))),"")</f>
        <v/>
      </c>
      <c r="L364" t="str">
        <f>IF(ISBLANK(TimeVR[[#This Row],[Best Time(L)]]),"-",TimeVR[[#This Row],[Best Time(L)]])</f>
        <v>-</v>
      </c>
      <c r="M364" t="str">
        <f>IF(StandardResults[[#This Row],[BT(LC)]]&lt;&gt;"-",IF(StandardResults[[#This Row],[BT(LC)]]&lt;=StandardResults[[#This Row],[AA]],"AA",IF(StandardResults[[#This Row],[BT(LC)]]&lt;=StandardResults[[#This Row],[A]],"A",IF(StandardResults[[#This Row],[BT(LC)]]&lt;=StandardResults[[#This Row],[B]],"B","-"))),"")</f>
        <v/>
      </c>
      <c r="N364" s="14"/>
      <c r="O364" t="str">
        <f>IF(StandardResults[[#This Row],[BT(SC)]]&lt;&gt;"-",IF(StandardResults[[#This Row],[BT(SC)]]&lt;=StandardResults[[#This Row],[Ecs]],"EC","-"),"")</f>
        <v/>
      </c>
      <c r="Q364" t="str">
        <f>IF(StandardResults[[#This Row],[Ind/Rel]]="Ind",LEFT(StandardResults[[#This Row],[Gender]],1)&amp;MIN(MAX(StandardResults[[#This Row],[Age]],11),17)&amp;"-"&amp;StandardResults[[#This Row],[Event]],"")</f>
        <v>011-0</v>
      </c>
      <c r="R364" t="e">
        <f>IF(StandardResults[[#This Row],[Ind/Rel]]="Ind",_xlfn.XLOOKUP(StandardResults[[#This Row],[Code]],Std[Code],Std[AA]),"-")</f>
        <v>#N/A</v>
      </c>
      <c r="S364" t="e">
        <f>IF(StandardResults[[#This Row],[Ind/Rel]]="Ind",_xlfn.XLOOKUP(StandardResults[[#This Row],[Code]],Std[Code],Std[A]),"-")</f>
        <v>#N/A</v>
      </c>
      <c r="T364" t="e">
        <f>IF(StandardResults[[#This Row],[Ind/Rel]]="Ind",_xlfn.XLOOKUP(StandardResults[[#This Row],[Code]],Std[Code],Std[B]),"-")</f>
        <v>#N/A</v>
      </c>
      <c r="U364" t="e">
        <f>IF(StandardResults[[#This Row],[Ind/Rel]]="Ind",_xlfn.XLOOKUP(StandardResults[[#This Row],[Code]],Std[Code],Std[AAs]),"-")</f>
        <v>#N/A</v>
      </c>
      <c r="V364" t="e">
        <f>IF(StandardResults[[#This Row],[Ind/Rel]]="Ind",_xlfn.XLOOKUP(StandardResults[[#This Row],[Code]],Std[Code],Std[As]),"-")</f>
        <v>#N/A</v>
      </c>
      <c r="W364" t="e">
        <f>IF(StandardResults[[#This Row],[Ind/Rel]]="Ind",_xlfn.XLOOKUP(StandardResults[[#This Row],[Code]],Std[Code],Std[Bs]),"-")</f>
        <v>#N/A</v>
      </c>
      <c r="X364" t="e">
        <f>IF(StandardResults[[#This Row],[Ind/Rel]]="Ind",_xlfn.XLOOKUP(StandardResults[[#This Row],[Code]],Std[Code],Std[EC]),"-")</f>
        <v>#N/A</v>
      </c>
      <c r="Y364" t="e">
        <f>IF(StandardResults[[#This Row],[Ind/Rel]]="Ind",_xlfn.XLOOKUP(StandardResults[[#This Row],[Code]],Std[Code],Std[Ecs]),"-")</f>
        <v>#N/A</v>
      </c>
      <c r="Z364">
        <f>COUNTIFS(StandardResults[Name],StandardResults[[#This Row],[Name]],StandardResults[Entry
Std],"B")+COUNTIFS(StandardResults[Name],StandardResults[[#This Row],[Name]],StandardResults[Entry
Std],"A")+COUNTIFS(StandardResults[Name],StandardResults[[#This Row],[Name]],StandardResults[Entry
Std],"AA")</f>
        <v>0</v>
      </c>
      <c r="AA364">
        <f>COUNTIFS(StandardResults[Name],StandardResults[[#This Row],[Name]],StandardResults[Entry
Std],"AA")</f>
        <v>0</v>
      </c>
    </row>
    <row r="365" spans="1:27" x14ac:dyDescent="0.25">
      <c r="A365">
        <f>TimeVR[[#This Row],[Club]]</f>
        <v>0</v>
      </c>
      <c r="B365" t="str">
        <f>IF(OR(RIGHT(TimeVR[[#This Row],[Event]],3)="M.R", RIGHT(TimeVR[[#This Row],[Event]],3)="F.R"),"Relay","Ind")</f>
        <v>Ind</v>
      </c>
      <c r="C365">
        <f>TimeVR[[#This Row],[gender]]</f>
        <v>0</v>
      </c>
      <c r="D365">
        <f>TimeVR[[#This Row],[Age]]</f>
        <v>0</v>
      </c>
      <c r="E365">
        <f>TimeVR[[#This Row],[name]]</f>
        <v>0</v>
      </c>
      <c r="F365">
        <f>TimeVR[[#This Row],[Event]]</f>
        <v>0</v>
      </c>
      <c r="G365" t="str">
        <f>IF(OR(StandardResults[[#This Row],[Entry]]="-",TimeVR[[#This Row],[validation]]="Validated"),"Y","N")</f>
        <v>N</v>
      </c>
      <c r="H365">
        <f>IF(OR(LEFT(TimeVR[[#This Row],[Times]],8)="00:00.00", LEFT(TimeVR[[#This Row],[Times]],2)="NT"),"-",TimeVR[[#This Row],[Times]])</f>
        <v>0</v>
      </c>
      <c r="I3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5" t="str">
        <f>IF(ISBLANK(TimeVR[[#This Row],[Best Time(S)]]),"-",TimeVR[[#This Row],[Best Time(S)]])</f>
        <v>-</v>
      </c>
      <c r="K365" t="str">
        <f>IF(StandardResults[[#This Row],[BT(SC)]]&lt;&gt;"-",IF(StandardResults[[#This Row],[BT(SC)]]&lt;=StandardResults[[#This Row],[AAs]],"AA",IF(StandardResults[[#This Row],[BT(SC)]]&lt;=StandardResults[[#This Row],[As]],"A",IF(StandardResults[[#This Row],[BT(SC)]]&lt;=StandardResults[[#This Row],[Bs]],"B","-"))),"")</f>
        <v/>
      </c>
      <c r="L365" t="str">
        <f>IF(ISBLANK(TimeVR[[#This Row],[Best Time(L)]]),"-",TimeVR[[#This Row],[Best Time(L)]])</f>
        <v>-</v>
      </c>
      <c r="M365" t="str">
        <f>IF(StandardResults[[#This Row],[BT(LC)]]&lt;&gt;"-",IF(StandardResults[[#This Row],[BT(LC)]]&lt;=StandardResults[[#This Row],[AA]],"AA",IF(StandardResults[[#This Row],[BT(LC)]]&lt;=StandardResults[[#This Row],[A]],"A",IF(StandardResults[[#This Row],[BT(LC)]]&lt;=StandardResults[[#This Row],[B]],"B","-"))),"")</f>
        <v/>
      </c>
      <c r="N365" s="14"/>
      <c r="O365" t="str">
        <f>IF(StandardResults[[#This Row],[BT(SC)]]&lt;&gt;"-",IF(StandardResults[[#This Row],[BT(SC)]]&lt;=StandardResults[[#This Row],[Ecs]],"EC","-"),"")</f>
        <v/>
      </c>
      <c r="Q365" t="str">
        <f>IF(StandardResults[[#This Row],[Ind/Rel]]="Ind",LEFT(StandardResults[[#This Row],[Gender]],1)&amp;MIN(MAX(StandardResults[[#This Row],[Age]],11),17)&amp;"-"&amp;StandardResults[[#This Row],[Event]],"")</f>
        <v>011-0</v>
      </c>
      <c r="R365" t="e">
        <f>IF(StandardResults[[#This Row],[Ind/Rel]]="Ind",_xlfn.XLOOKUP(StandardResults[[#This Row],[Code]],Std[Code],Std[AA]),"-")</f>
        <v>#N/A</v>
      </c>
      <c r="S365" t="e">
        <f>IF(StandardResults[[#This Row],[Ind/Rel]]="Ind",_xlfn.XLOOKUP(StandardResults[[#This Row],[Code]],Std[Code],Std[A]),"-")</f>
        <v>#N/A</v>
      </c>
      <c r="T365" t="e">
        <f>IF(StandardResults[[#This Row],[Ind/Rel]]="Ind",_xlfn.XLOOKUP(StandardResults[[#This Row],[Code]],Std[Code],Std[B]),"-")</f>
        <v>#N/A</v>
      </c>
      <c r="U365" t="e">
        <f>IF(StandardResults[[#This Row],[Ind/Rel]]="Ind",_xlfn.XLOOKUP(StandardResults[[#This Row],[Code]],Std[Code],Std[AAs]),"-")</f>
        <v>#N/A</v>
      </c>
      <c r="V365" t="e">
        <f>IF(StandardResults[[#This Row],[Ind/Rel]]="Ind",_xlfn.XLOOKUP(StandardResults[[#This Row],[Code]],Std[Code],Std[As]),"-")</f>
        <v>#N/A</v>
      </c>
      <c r="W365" t="e">
        <f>IF(StandardResults[[#This Row],[Ind/Rel]]="Ind",_xlfn.XLOOKUP(StandardResults[[#This Row],[Code]],Std[Code],Std[Bs]),"-")</f>
        <v>#N/A</v>
      </c>
      <c r="X365" t="e">
        <f>IF(StandardResults[[#This Row],[Ind/Rel]]="Ind",_xlfn.XLOOKUP(StandardResults[[#This Row],[Code]],Std[Code],Std[EC]),"-")</f>
        <v>#N/A</v>
      </c>
      <c r="Y365" t="e">
        <f>IF(StandardResults[[#This Row],[Ind/Rel]]="Ind",_xlfn.XLOOKUP(StandardResults[[#This Row],[Code]],Std[Code],Std[Ecs]),"-")</f>
        <v>#N/A</v>
      </c>
      <c r="Z365">
        <f>COUNTIFS(StandardResults[Name],StandardResults[[#This Row],[Name]],StandardResults[Entry
Std],"B")+COUNTIFS(StandardResults[Name],StandardResults[[#This Row],[Name]],StandardResults[Entry
Std],"A")+COUNTIFS(StandardResults[Name],StandardResults[[#This Row],[Name]],StandardResults[Entry
Std],"AA")</f>
        <v>0</v>
      </c>
      <c r="AA365">
        <f>COUNTIFS(StandardResults[Name],StandardResults[[#This Row],[Name]],StandardResults[Entry
Std],"AA")</f>
        <v>0</v>
      </c>
    </row>
    <row r="366" spans="1:27" x14ac:dyDescent="0.25">
      <c r="A366">
        <f>TimeVR[[#This Row],[Club]]</f>
        <v>0</v>
      </c>
      <c r="B366" t="str">
        <f>IF(OR(RIGHT(TimeVR[[#This Row],[Event]],3)="M.R", RIGHT(TimeVR[[#This Row],[Event]],3)="F.R"),"Relay","Ind")</f>
        <v>Ind</v>
      </c>
      <c r="C366">
        <f>TimeVR[[#This Row],[gender]]</f>
        <v>0</v>
      </c>
      <c r="D366">
        <f>TimeVR[[#This Row],[Age]]</f>
        <v>0</v>
      </c>
      <c r="E366">
        <f>TimeVR[[#This Row],[name]]</f>
        <v>0</v>
      </c>
      <c r="F366">
        <f>TimeVR[[#This Row],[Event]]</f>
        <v>0</v>
      </c>
      <c r="G366" t="str">
        <f>IF(OR(StandardResults[[#This Row],[Entry]]="-",TimeVR[[#This Row],[validation]]="Validated"),"Y","N")</f>
        <v>N</v>
      </c>
      <c r="H366">
        <f>IF(OR(LEFT(TimeVR[[#This Row],[Times]],8)="00:00.00", LEFT(TimeVR[[#This Row],[Times]],2)="NT"),"-",TimeVR[[#This Row],[Times]])</f>
        <v>0</v>
      </c>
      <c r="I3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6" t="str">
        <f>IF(ISBLANK(TimeVR[[#This Row],[Best Time(S)]]),"-",TimeVR[[#This Row],[Best Time(S)]])</f>
        <v>-</v>
      </c>
      <c r="K366" t="str">
        <f>IF(StandardResults[[#This Row],[BT(SC)]]&lt;&gt;"-",IF(StandardResults[[#This Row],[BT(SC)]]&lt;=StandardResults[[#This Row],[AAs]],"AA",IF(StandardResults[[#This Row],[BT(SC)]]&lt;=StandardResults[[#This Row],[As]],"A",IF(StandardResults[[#This Row],[BT(SC)]]&lt;=StandardResults[[#This Row],[Bs]],"B","-"))),"")</f>
        <v/>
      </c>
      <c r="L366" t="str">
        <f>IF(ISBLANK(TimeVR[[#This Row],[Best Time(L)]]),"-",TimeVR[[#This Row],[Best Time(L)]])</f>
        <v>-</v>
      </c>
      <c r="M366" t="str">
        <f>IF(StandardResults[[#This Row],[BT(LC)]]&lt;&gt;"-",IF(StandardResults[[#This Row],[BT(LC)]]&lt;=StandardResults[[#This Row],[AA]],"AA",IF(StandardResults[[#This Row],[BT(LC)]]&lt;=StandardResults[[#This Row],[A]],"A",IF(StandardResults[[#This Row],[BT(LC)]]&lt;=StandardResults[[#This Row],[B]],"B","-"))),"")</f>
        <v/>
      </c>
      <c r="N366" s="14"/>
      <c r="O366" t="str">
        <f>IF(StandardResults[[#This Row],[BT(SC)]]&lt;&gt;"-",IF(StandardResults[[#This Row],[BT(SC)]]&lt;=StandardResults[[#This Row],[Ecs]],"EC","-"),"")</f>
        <v/>
      </c>
      <c r="Q366" t="str">
        <f>IF(StandardResults[[#This Row],[Ind/Rel]]="Ind",LEFT(StandardResults[[#This Row],[Gender]],1)&amp;MIN(MAX(StandardResults[[#This Row],[Age]],11),17)&amp;"-"&amp;StandardResults[[#This Row],[Event]],"")</f>
        <v>011-0</v>
      </c>
      <c r="R366" t="e">
        <f>IF(StandardResults[[#This Row],[Ind/Rel]]="Ind",_xlfn.XLOOKUP(StandardResults[[#This Row],[Code]],Std[Code],Std[AA]),"-")</f>
        <v>#N/A</v>
      </c>
      <c r="S366" t="e">
        <f>IF(StandardResults[[#This Row],[Ind/Rel]]="Ind",_xlfn.XLOOKUP(StandardResults[[#This Row],[Code]],Std[Code],Std[A]),"-")</f>
        <v>#N/A</v>
      </c>
      <c r="T366" t="e">
        <f>IF(StandardResults[[#This Row],[Ind/Rel]]="Ind",_xlfn.XLOOKUP(StandardResults[[#This Row],[Code]],Std[Code],Std[B]),"-")</f>
        <v>#N/A</v>
      </c>
      <c r="U366" t="e">
        <f>IF(StandardResults[[#This Row],[Ind/Rel]]="Ind",_xlfn.XLOOKUP(StandardResults[[#This Row],[Code]],Std[Code],Std[AAs]),"-")</f>
        <v>#N/A</v>
      </c>
      <c r="V366" t="e">
        <f>IF(StandardResults[[#This Row],[Ind/Rel]]="Ind",_xlfn.XLOOKUP(StandardResults[[#This Row],[Code]],Std[Code],Std[As]),"-")</f>
        <v>#N/A</v>
      </c>
      <c r="W366" t="e">
        <f>IF(StandardResults[[#This Row],[Ind/Rel]]="Ind",_xlfn.XLOOKUP(StandardResults[[#This Row],[Code]],Std[Code],Std[Bs]),"-")</f>
        <v>#N/A</v>
      </c>
      <c r="X366" t="e">
        <f>IF(StandardResults[[#This Row],[Ind/Rel]]="Ind",_xlfn.XLOOKUP(StandardResults[[#This Row],[Code]],Std[Code],Std[EC]),"-")</f>
        <v>#N/A</v>
      </c>
      <c r="Y366" t="e">
        <f>IF(StandardResults[[#This Row],[Ind/Rel]]="Ind",_xlfn.XLOOKUP(StandardResults[[#This Row],[Code]],Std[Code],Std[Ecs]),"-")</f>
        <v>#N/A</v>
      </c>
      <c r="Z366">
        <f>COUNTIFS(StandardResults[Name],StandardResults[[#This Row],[Name]],StandardResults[Entry
Std],"B")+COUNTIFS(StandardResults[Name],StandardResults[[#This Row],[Name]],StandardResults[Entry
Std],"A")+COUNTIFS(StandardResults[Name],StandardResults[[#This Row],[Name]],StandardResults[Entry
Std],"AA")</f>
        <v>0</v>
      </c>
      <c r="AA366">
        <f>COUNTIFS(StandardResults[Name],StandardResults[[#This Row],[Name]],StandardResults[Entry
Std],"AA")</f>
        <v>0</v>
      </c>
    </row>
    <row r="367" spans="1:27" x14ac:dyDescent="0.25">
      <c r="A367">
        <f>TimeVR[[#This Row],[Club]]</f>
        <v>0</v>
      </c>
      <c r="B367" t="str">
        <f>IF(OR(RIGHT(TimeVR[[#This Row],[Event]],3)="M.R", RIGHT(TimeVR[[#This Row],[Event]],3)="F.R"),"Relay","Ind")</f>
        <v>Ind</v>
      </c>
      <c r="C367">
        <f>TimeVR[[#This Row],[gender]]</f>
        <v>0</v>
      </c>
      <c r="D367">
        <f>TimeVR[[#This Row],[Age]]</f>
        <v>0</v>
      </c>
      <c r="E367">
        <f>TimeVR[[#This Row],[name]]</f>
        <v>0</v>
      </c>
      <c r="F367">
        <f>TimeVR[[#This Row],[Event]]</f>
        <v>0</v>
      </c>
      <c r="G367" t="str">
        <f>IF(OR(StandardResults[[#This Row],[Entry]]="-",TimeVR[[#This Row],[validation]]="Validated"),"Y","N")</f>
        <v>N</v>
      </c>
      <c r="H367">
        <f>IF(OR(LEFT(TimeVR[[#This Row],[Times]],8)="00:00.00", LEFT(TimeVR[[#This Row],[Times]],2)="NT"),"-",TimeVR[[#This Row],[Times]])</f>
        <v>0</v>
      </c>
      <c r="I3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7" t="str">
        <f>IF(ISBLANK(TimeVR[[#This Row],[Best Time(S)]]),"-",TimeVR[[#This Row],[Best Time(S)]])</f>
        <v>-</v>
      </c>
      <c r="K367" t="str">
        <f>IF(StandardResults[[#This Row],[BT(SC)]]&lt;&gt;"-",IF(StandardResults[[#This Row],[BT(SC)]]&lt;=StandardResults[[#This Row],[AAs]],"AA",IF(StandardResults[[#This Row],[BT(SC)]]&lt;=StandardResults[[#This Row],[As]],"A",IF(StandardResults[[#This Row],[BT(SC)]]&lt;=StandardResults[[#This Row],[Bs]],"B","-"))),"")</f>
        <v/>
      </c>
      <c r="L367" t="str">
        <f>IF(ISBLANK(TimeVR[[#This Row],[Best Time(L)]]),"-",TimeVR[[#This Row],[Best Time(L)]])</f>
        <v>-</v>
      </c>
      <c r="M367" t="str">
        <f>IF(StandardResults[[#This Row],[BT(LC)]]&lt;&gt;"-",IF(StandardResults[[#This Row],[BT(LC)]]&lt;=StandardResults[[#This Row],[AA]],"AA",IF(StandardResults[[#This Row],[BT(LC)]]&lt;=StandardResults[[#This Row],[A]],"A",IF(StandardResults[[#This Row],[BT(LC)]]&lt;=StandardResults[[#This Row],[B]],"B","-"))),"")</f>
        <v/>
      </c>
      <c r="N367" s="14"/>
      <c r="O367" t="str">
        <f>IF(StandardResults[[#This Row],[BT(SC)]]&lt;&gt;"-",IF(StandardResults[[#This Row],[BT(SC)]]&lt;=StandardResults[[#This Row],[Ecs]],"EC","-"),"")</f>
        <v/>
      </c>
      <c r="Q367" t="str">
        <f>IF(StandardResults[[#This Row],[Ind/Rel]]="Ind",LEFT(StandardResults[[#This Row],[Gender]],1)&amp;MIN(MAX(StandardResults[[#This Row],[Age]],11),17)&amp;"-"&amp;StandardResults[[#This Row],[Event]],"")</f>
        <v>011-0</v>
      </c>
      <c r="R367" t="e">
        <f>IF(StandardResults[[#This Row],[Ind/Rel]]="Ind",_xlfn.XLOOKUP(StandardResults[[#This Row],[Code]],Std[Code],Std[AA]),"-")</f>
        <v>#N/A</v>
      </c>
      <c r="S367" t="e">
        <f>IF(StandardResults[[#This Row],[Ind/Rel]]="Ind",_xlfn.XLOOKUP(StandardResults[[#This Row],[Code]],Std[Code],Std[A]),"-")</f>
        <v>#N/A</v>
      </c>
      <c r="T367" t="e">
        <f>IF(StandardResults[[#This Row],[Ind/Rel]]="Ind",_xlfn.XLOOKUP(StandardResults[[#This Row],[Code]],Std[Code],Std[B]),"-")</f>
        <v>#N/A</v>
      </c>
      <c r="U367" t="e">
        <f>IF(StandardResults[[#This Row],[Ind/Rel]]="Ind",_xlfn.XLOOKUP(StandardResults[[#This Row],[Code]],Std[Code],Std[AAs]),"-")</f>
        <v>#N/A</v>
      </c>
      <c r="V367" t="e">
        <f>IF(StandardResults[[#This Row],[Ind/Rel]]="Ind",_xlfn.XLOOKUP(StandardResults[[#This Row],[Code]],Std[Code],Std[As]),"-")</f>
        <v>#N/A</v>
      </c>
      <c r="W367" t="e">
        <f>IF(StandardResults[[#This Row],[Ind/Rel]]="Ind",_xlfn.XLOOKUP(StandardResults[[#This Row],[Code]],Std[Code],Std[Bs]),"-")</f>
        <v>#N/A</v>
      </c>
      <c r="X367" t="e">
        <f>IF(StandardResults[[#This Row],[Ind/Rel]]="Ind",_xlfn.XLOOKUP(StandardResults[[#This Row],[Code]],Std[Code],Std[EC]),"-")</f>
        <v>#N/A</v>
      </c>
      <c r="Y367" t="e">
        <f>IF(StandardResults[[#This Row],[Ind/Rel]]="Ind",_xlfn.XLOOKUP(StandardResults[[#This Row],[Code]],Std[Code],Std[Ecs]),"-")</f>
        <v>#N/A</v>
      </c>
      <c r="Z367">
        <f>COUNTIFS(StandardResults[Name],StandardResults[[#This Row],[Name]],StandardResults[Entry
Std],"B")+COUNTIFS(StandardResults[Name],StandardResults[[#This Row],[Name]],StandardResults[Entry
Std],"A")+COUNTIFS(StandardResults[Name],StandardResults[[#This Row],[Name]],StandardResults[Entry
Std],"AA")</f>
        <v>0</v>
      </c>
      <c r="AA367">
        <f>COUNTIFS(StandardResults[Name],StandardResults[[#This Row],[Name]],StandardResults[Entry
Std],"AA")</f>
        <v>0</v>
      </c>
    </row>
    <row r="368" spans="1:27" x14ac:dyDescent="0.25">
      <c r="A368">
        <f>TimeVR[[#This Row],[Club]]</f>
        <v>0</v>
      </c>
      <c r="B368" t="str">
        <f>IF(OR(RIGHT(TimeVR[[#This Row],[Event]],3)="M.R", RIGHT(TimeVR[[#This Row],[Event]],3)="F.R"),"Relay","Ind")</f>
        <v>Ind</v>
      </c>
      <c r="C368">
        <f>TimeVR[[#This Row],[gender]]</f>
        <v>0</v>
      </c>
      <c r="D368">
        <f>TimeVR[[#This Row],[Age]]</f>
        <v>0</v>
      </c>
      <c r="E368">
        <f>TimeVR[[#This Row],[name]]</f>
        <v>0</v>
      </c>
      <c r="F368">
        <f>TimeVR[[#This Row],[Event]]</f>
        <v>0</v>
      </c>
      <c r="G368" t="str">
        <f>IF(OR(StandardResults[[#This Row],[Entry]]="-",TimeVR[[#This Row],[validation]]="Validated"),"Y","N")</f>
        <v>N</v>
      </c>
      <c r="H368">
        <f>IF(OR(LEFT(TimeVR[[#This Row],[Times]],8)="00:00.00", LEFT(TimeVR[[#This Row],[Times]],2)="NT"),"-",TimeVR[[#This Row],[Times]])</f>
        <v>0</v>
      </c>
      <c r="I3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8" t="str">
        <f>IF(ISBLANK(TimeVR[[#This Row],[Best Time(S)]]),"-",TimeVR[[#This Row],[Best Time(S)]])</f>
        <v>-</v>
      </c>
      <c r="K368" t="str">
        <f>IF(StandardResults[[#This Row],[BT(SC)]]&lt;&gt;"-",IF(StandardResults[[#This Row],[BT(SC)]]&lt;=StandardResults[[#This Row],[AAs]],"AA",IF(StandardResults[[#This Row],[BT(SC)]]&lt;=StandardResults[[#This Row],[As]],"A",IF(StandardResults[[#This Row],[BT(SC)]]&lt;=StandardResults[[#This Row],[Bs]],"B","-"))),"")</f>
        <v/>
      </c>
      <c r="L368" t="str">
        <f>IF(ISBLANK(TimeVR[[#This Row],[Best Time(L)]]),"-",TimeVR[[#This Row],[Best Time(L)]])</f>
        <v>-</v>
      </c>
      <c r="M368" t="str">
        <f>IF(StandardResults[[#This Row],[BT(LC)]]&lt;&gt;"-",IF(StandardResults[[#This Row],[BT(LC)]]&lt;=StandardResults[[#This Row],[AA]],"AA",IF(StandardResults[[#This Row],[BT(LC)]]&lt;=StandardResults[[#This Row],[A]],"A",IF(StandardResults[[#This Row],[BT(LC)]]&lt;=StandardResults[[#This Row],[B]],"B","-"))),"")</f>
        <v/>
      </c>
      <c r="N368" s="14"/>
      <c r="O368" t="str">
        <f>IF(StandardResults[[#This Row],[BT(SC)]]&lt;&gt;"-",IF(StandardResults[[#This Row],[BT(SC)]]&lt;=StandardResults[[#This Row],[Ecs]],"EC","-"),"")</f>
        <v/>
      </c>
      <c r="Q368" t="str">
        <f>IF(StandardResults[[#This Row],[Ind/Rel]]="Ind",LEFT(StandardResults[[#This Row],[Gender]],1)&amp;MIN(MAX(StandardResults[[#This Row],[Age]],11),17)&amp;"-"&amp;StandardResults[[#This Row],[Event]],"")</f>
        <v>011-0</v>
      </c>
      <c r="R368" t="e">
        <f>IF(StandardResults[[#This Row],[Ind/Rel]]="Ind",_xlfn.XLOOKUP(StandardResults[[#This Row],[Code]],Std[Code],Std[AA]),"-")</f>
        <v>#N/A</v>
      </c>
      <c r="S368" t="e">
        <f>IF(StandardResults[[#This Row],[Ind/Rel]]="Ind",_xlfn.XLOOKUP(StandardResults[[#This Row],[Code]],Std[Code],Std[A]),"-")</f>
        <v>#N/A</v>
      </c>
      <c r="T368" t="e">
        <f>IF(StandardResults[[#This Row],[Ind/Rel]]="Ind",_xlfn.XLOOKUP(StandardResults[[#This Row],[Code]],Std[Code],Std[B]),"-")</f>
        <v>#N/A</v>
      </c>
      <c r="U368" t="e">
        <f>IF(StandardResults[[#This Row],[Ind/Rel]]="Ind",_xlfn.XLOOKUP(StandardResults[[#This Row],[Code]],Std[Code],Std[AAs]),"-")</f>
        <v>#N/A</v>
      </c>
      <c r="V368" t="e">
        <f>IF(StandardResults[[#This Row],[Ind/Rel]]="Ind",_xlfn.XLOOKUP(StandardResults[[#This Row],[Code]],Std[Code],Std[As]),"-")</f>
        <v>#N/A</v>
      </c>
      <c r="W368" t="e">
        <f>IF(StandardResults[[#This Row],[Ind/Rel]]="Ind",_xlfn.XLOOKUP(StandardResults[[#This Row],[Code]],Std[Code],Std[Bs]),"-")</f>
        <v>#N/A</v>
      </c>
      <c r="X368" t="e">
        <f>IF(StandardResults[[#This Row],[Ind/Rel]]="Ind",_xlfn.XLOOKUP(StandardResults[[#This Row],[Code]],Std[Code],Std[EC]),"-")</f>
        <v>#N/A</v>
      </c>
      <c r="Y368" t="e">
        <f>IF(StandardResults[[#This Row],[Ind/Rel]]="Ind",_xlfn.XLOOKUP(StandardResults[[#This Row],[Code]],Std[Code],Std[Ecs]),"-")</f>
        <v>#N/A</v>
      </c>
      <c r="Z368">
        <f>COUNTIFS(StandardResults[Name],StandardResults[[#This Row],[Name]],StandardResults[Entry
Std],"B")+COUNTIFS(StandardResults[Name],StandardResults[[#This Row],[Name]],StandardResults[Entry
Std],"A")+COUNTIFS(StandardResults[Name],StandardResults[[#This Row],[Name]],StandardResults[Entry
Std],"AA")</f>
        <v>0</v>
      </c>
      <c r="AA368">
        <f>COUNTIFS(StandardResults[Name],StandardResults[[#This Row],[Name]],StandardResults[Entry
Std],"AA")</f>
        <v>0</v>
      </c>
    </row>
    <row r="369" spans="1:27" x14ac:dyDescent="0.25">
      <c r="A369">
        <f>TimeVR[[#This Row],[Club]]</f>
        <v>0</v>
      </c>
      <c r="B369" t="str">
        <f>IF(OR(RIGHT(TimeVR[[#This Row],[Event]],3)="M.R", RIGHT(TimeVR[[#This Row],[Event]],3)="F.R"),"Relay","Ind")</f>
        <v>Ind</v>
      </c>
      <c r="C369">
        <f>TimeVR[[#This Row],[gender]]</f>
        <v>0</v>
      </c>
      <c r="D369">
        <f>TimeVR[[#This Row],[Age]]</f>
        <v>0</v>
      </c>
      <c r="E369">
        <f>TimeVR[[#This Row],[name]]</f>
        <v>0</v>
      </c>
      <c r="F369">
        <f>TimeVR[[#This Row],[Event]]</f>
        <v>0</v>
      </c>
      <c r="G369" t="str">
        <f>IF(OR(StandardResults[[#This Row],[Entry]]="-",TimeVR[[#This Row],[validation]]="Validated"),"Y","N")</f>
        <v>N</v>
      </c>
      <c r="H369">
        <f>IF(OR(LEFT(TimeVR[[#This Row],[Times]],8)="00:00.00", LEFT(TimeVR[[#This Row],[Times]],2)="NT"),"-",TimeVR[[#This Row],[Times]])</f>
        <v>0</v>
      </c>
      <c r="I3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69" t="str">
        <f>IF(ISBLANK(TimeVR[[#This Row],[Best Time(S)]]),"-",TimeVR[[#This Row],[Best Time(S)]])</f>
        <v>-</v>
      </c>
      <c r="K369" t="str">
        <f>IF(StandardResults[[#This Row],[BT(SC)]]&lt;&gt;"-",IF(StandardResults[[#This Row],[BT(SC)]]&lt;=StandardResults[[#This Row],[AAs]],"AA",IF(StandardResults[[#This Row],[BT(SC)]]&lt;=StandardResults[[#This Row],[As]],"A",IF(StandardResults[[#This Row],[BT(SC)]]&lt;=StandardResults[[#This Row],[Bs]],"B","-"))),"")</f>
        <v/>
      </c>
      <c r="L369" t="str">
        <f>IF(ISBLANK(TimeVR[[#This Row],[Best Time(L)]]),"-",TimeVR[[#This Row],[Best Time(L)]])</f>
        <v>-</v>
      </c>
      <c r="M369" t="str">
        <f>IF(StandardResults[[#This Row],[BT(LC)]]&lt;&gt;"-",IF(StandardResults[[#This Row],[BT(LC)]]&lt;=StandardResults[[#This Row],[AA]],"AA",IF(StandardResults[[#This Row],[BT(LC)]]&lt;=StandardResults[[#This Row],[A]],"A",IF(StandardResults[[#This Row],[BT(LC)]]&lt;=StandardResults[[#This Row],[B]],"B","-"))),"")</f>
        <v/>
      </c>
      <c r="N369" s="14"/>
      <c r="O369" t="str">
        <f>IF(StandardResults[[#This Row],[BT(SC)]]&lt;&gt;"-",IF(StandardResults[[#This Row],[BT(SC)]]&lt;=StandardResults[[#This Row],[Ecs]],"EC","-"),"")</f>
        <v/>
      </c>
      <c r="Q369" t="str">
        <f>IF(StandardResults[[#This Row],[Ind/Rel]]="Ind",LEFT(StandardResults[[#This Row],[Gender]],1)&amp;MIN(MAX(StandardResults[[#This Row],[Age]],11),17)&amp;"-"&amp;StandardResults[[#This Row],[Event]],"")</f>
        <v>011-0</v>
      </c>
      <c r="R369" t="e">
        <f>IF(StandardResults[[#This Row],[Ind/Rel]]="Ind",_xlfn.XLOOKUP(StandardResults[[#This Row],[Code]],Std[Code],Std[AA]),"-")</f>
        <v>#N/A</v>
      </c>
      <c r="S369" t="e">
        <f>IF(StandardResults[[#This Row],[Ind/Rel]]="Ind",_xlfn.XLOOKUP(StandardResults[[#This Row],[Code]],Std[Code],Std[A]),"-")</f>
        <v>#N/A</v>
      </c>
      <c r="T369" t="e">
        <f>IF(StandardResults[[#This Row],[Ind/Rel]]="Ind",_xlfn.XLOOKUP(StandardResults[[#This Row],[Code]],Std[Code],Std[B]),"-")</f>
        <v>#N/A</v>
      </c>
      <c r="U369" t="e">
        <f>IF(StandardResults[[#This Row],[Ind/Rel]]="Ind",_xlfn.XLOOKUP(StandardResults[[#This Row],[Code]],Std[Code],Std[AAs]),"-")</f>
        <v>#N/A</v>
      </c>
      <c r="V369" t="e">
        <f>IF(StandardResults[[#This Row],[Ind/Rel]]="Ind",_xlfn.XLOOKUP(StandardResults[[#This Row],[Code]],Std[Code],Std[As]),"-")</f>
        <v>#N/A</v>
      </c>
      <c r="W369" t="e">
        <f>IF(StandardResults[[#This Row],[Ind/Rel]]="Ind",_xlfn.XLOOKUP(StandardResults[[#This Row],[Code]],Std[Code],Std[Bs]),"-")</f>
        <v>#N/A</v>
      </c>
      <c r="X369" t="e">
        <f>IF(StandardResults[[#This Row],[Ind/Rel]]="Ind",_xlfn.XLOOKUP(StandardResults[[#This Row],[Code]],Std[Code],Std[EC]),"-")</f>
        <v>#N/A</v>
      </c>
      <c r="Y369" t="e">
        <f>IF(StandardResults[[#This Row],[Ind/Rel]]="Ind",_xlfn.XLOOKUP(StandardResults[[#This Row],[Code]],Std[Code],Std[Ecs]),"-")</f>
        <v>#N/A</v>
      </c>
      <c r="Z369">
        <f>COUNTIFS(StandardResults[Name],StandardResults[[#This Row],[Name]],StandardResults[Entry
Std],"B")+COUNTIFS(StandardResults[Name],StandardResults[[#This Row],[Name]],StandardResults[Entry
Std],"A")+COUNTIFS(StandardResults[Name],StandardResults[[#This Row],[Name]],StandardResults[Entry
Std],"AA")</f>
        <v>0</v>
      </c>
      <c r="AA369">
        <f>COUNTIFS(StandardResults[Name],StandardResults[[#This Row],[Name]],StandardResults[Entry
Std],"AA")</f>
        <v>0</v>
      </c>
    </row>
    <row r="370" spans="1:27" x14ac:dyDescent="0.25">
      <c r="A370">
        <f>TimeVR[[#This Row],[Club]]</f>
        <v>0</v>
      </c>
      <c r="B370" t="str">
        <f>IF(OR(RIGHT(TimeVR[[#This Row],[Event]],3)="M.R", RIGHT(TimeVR[[#This Row],[Event]],3)="F.R"),"Relay","Ind")</f>
        <v>Ind</v>
      </c>
      <c r="C370">
        <f>TimeVR[[#This Row],[gender]]</f>
        <v>0</v>
      </c>
      <c r="D370">
        <f>TimeVR[[#This Row],[Age]]</f>
        <v>0</v>
      </c>
      <c r="E370">
        <f>TimeVR[[#This Row],[name]]</f>
        <v>0</v>
      </c>
      <c r="F370">
        <f>TimeVR[[#This Row],[Event]]</f>
        <v>0</v>
      </c>
      <c r="G370" t="str">
        <f>IF(OR(StandardResults[[#This Row],[Entry]]="-",TimeVR[[#This Row],[validation]]="Validated"),"Y","N")</f>
        <v>N</v>
      </c>
      <c r="H370">
        <f>IF(OR(LEFT(TimeVR[[#This Row],[Times]],8)="00:00.00", LEFT(TimeVR[[#This Row],[Times]],2)="NT"),"-",TimeVR[[#This Row],[Times]])</f>
        <v>0</v>
      </c>
      <c r="I3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0" t="str">
        <f>IF(ISBLANK(TimeVR[[#This Row],[Best Time(S)]]),"-",TimeVR[[#This Row],[Best Time(S)]])</f>
        <v>-</v>
      </c>
      <c r="K370" t="str">
        <f>IF(StandardResults[[#This Row],[BT(SC)]]&lt;&gt;"-",IF(StandardResults[[#This Row],[BT(SC)]]&lt;=StandardResults[[#This Row],[AAs]],"AA",IF(StandardResults[[#This Row],[BT(SC)]]&lt;=StandardResults[[#This Row],[As]],"A",IF(StandardResults[[#This Row],[BT(SC)]]&lt;=StandardResults[[#This Row],[Bs]],"B","-"))),"")</f>
        <v/>
      </c>
      <c r="L370" t="str">
        <f>IF(ISBLANK(TimeVR[[#This Row],[Best Time(L)]]),"-",TimeVR[[#This Row],[Best Time(L)]])</f>
        <v>-</v>
      </c>
      <c r="M370" t="str">
        <f>IF(StandardResults[[#This Row],[BT(LC)]]&lt;&gt;"-",IF(StandardResults[[#This Row],[BT(LC)]]&lt;=StandardResults[[#This Row],[AA]],"AA",IF(StandardResults[[#This Row],[BT(LC)]]&lt;=StandardResults[[#This Row],[A]],"A",IF(StandardResults[[#This Row],[BT(LC)]]&lt;=StandardResults[[#This Row],[B]],"B","-"))),"")</f>
        <v/>
      </c>
      <c r="N370" s="14"/>
      <c r="O370" t="str">
        <f>IF(StandardResults[[#This Row],[BT(SC)]]&lt;&gt;"-",IF(StandardResults[[#This Row],[BT(SC)]]&lt;=StandardResults[[#This Row],[Ecs]],"EC","-"),"")</f>
        <v/>
      </c>
      <c r="Q370" t="str">
        <f>IF(StandardResults[[#This Row],[Ind/Rel]]="Ind",LEFT(StandardResults[[#This Row],[Gender]],1)&amp;MIN(MAX(StandardResults[[#This Row],[Age]],11),17)&amp;"-"&amp;StandardResults[[#This Row],[Event]],"")</f>
        <v>011-0</v>
      </c>
      <c r="R370" t="e">
        <f>IF(StandardResults[[#This Row],[Ind/Rel]]="Ind",_xlfn.XLOOKUP(StandardResults[[#This Row],[Code]],Std[Code],Std[AA]),"-")</f>
        <v>#N/A</v>
      </c>
      <c r="S370" t="e">
        <f>IF(StandardResults[[#This Row],[Ind/Rel]]="Ind",_xlfn.XLOOKUP(StandardResults[[#This Row],[Code]],Std[Code],Std[A]),"-")</f>
        <v>#N/A</v>
      </c>
      <c r="T370" t="e">
        <f>IF(StandardResults[[#This Row],[Ind/Rel]]="Ind",_xlfn.XLOOKUP(StandardResults[[#This Row],[Code]],Std[Code],Std[B]),"-")</f>
        <v>#N/A</v>
      </c>
      <c r="U370" t="e">
        <f>IF(StandardResults[[#This Row],[Ind/Rel]]="Ind",_xlfn.XLOOKUP(StandardResults[[#This Row],[Code]],Std[Code],Std[AAs]),"-")</f>
        <v>#N/A</v>
      </c>
      <c r="V370" t="e">
        <f>IF(StandardResults[[#This Row],[Ind/Rel]]="Ind",_xlfn.XLOOKUP(StandardResults[[#This Row],[Code]],Std[Code],Std[As]),"-")</f>
        <v>#N/A</v>
      </c>
      <c r="W370" t="e">
        <f>IF(StandardResults[[#This Row],[Ind/Rel]]="Ind",_xlfn.XLOOKUP(StandardResults[[#This Row],[Code]],Std[Code],Std[Bs]),"-")</f>
        <v>#N/A</v>
      </c>
      <c r="X370" t="e">
        <f>IF(StandardResults[[#This Row],[Ind/Rel]]="Ind",_xlfn.XLOOKUP(StandardResults[[#This Row],[Code]],Std[Code],Std[EC]),"-")</f>
        <v>#N/A</v>
      </c>
      <c r="Y370" t="e">
        <f>IF(StandardResults[[#This Row],[Ind/Rel]]="Ind",_xlfn.XLOOKUP(StandardResults[[#This Row],[Code]],Std[Code],Std[Ecs]),"-")</f>
        <v>#N/A</v>
      </c>
      <c r="Z370">
        <f>COUNTIFS(StandardResults[Name],StandardResults[[#This Row],[Name]],StandardResults[Entry
Std],"B")+COUNTIFS(StandardResults[Name],StandardResults[[#This Row],[Name]],StandardResults[Entry
Std],"A")+COUNTIFS(StandardResults[Name],StandardResults[[#This Row],[Name]],StandardResults[Entry
Std],"AA")</f>
        <v>0</v>
      </c>
      <c r="AA370">
        <f>COUNTIFS(StandardResults[Name],StandardResults[[#This Row],[Name]],StandardResults[Entry
Std],"AA")</f>
        <v>0</v>
      </c>
    </row>
    <row r="371" spans="1:27" x14ac:dyDescent="0.25">
      <c r="A371">
        <f>TimeVR[[#This Row],[Club]]</f>
        <v>0</v>
      </c>
      <c r="B371" t="str">
        <f>IF(OR(RIGHT(TimeVR[[#This Row],[Event]],3)="M.R", RIGHT(TimeVR[[#This Row],[Event]],3)="F.R"),"Relay","Ind")</f>
        <v>Ind</v>
      </c>
      <c r="C371">
        <f>TimeVR[[#This Row],[gender]]</f>
        <v>0</v>
      </c>
      <c r="D371">
        <f>TimeVR[[#This Row],[Age]]</f>
        <v>0</v>
      </c>
      <c r="E371">
        <f>TimeVR[[#This Row],[name]]</f>
        <v>0</v>
      </c>
      <c r="F371">
        <f>TimeVR[[#This Row],[Event]]</f>
        <v>0</v>
      </c>
      <c r="G371" t="str">
        <f>IF(OR(StandardResults[[#This Row],[Entry]]="-",TimeVR[[#This Row],[validation]]="Validated"),"Y","N")</f>
        <v>N</v>
      </c>
      <c r="H371">
        <f>IF(OR(LEFT(TimeVR[[#This Row],[Times]],8)="00:00.00", LEFT(TimeVR[[#This Row],[Times]],2)="NT"),"-",TimeVR[[#This Row],[Times]])</f>
        <v>0</v>
      </c>
      <c r="I3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1" t="str">
        <f>IF(ISBLANK(TimeVR[[#This Row],[Best Time(S)]]),"-",TimeVR[[#This Row],[Best Time(S)]])</f>
        <v>-</v>
      </c>
      <c r="K371" t="str">
        <f>IF(StandardResults[[#This Row],[BT(SC)]]&lt;&gt;"-",IF(StandardResults[[#This Row],[BT(SC)]]&lt;=StandardResults[[#This Row],[AAs]],"AA",IF(StandardResults[[#This Row],[BT(SC)]]&lt;=StandardResults[[#This Row],[As]],"A",IF(StandardResults[[#This Row],[BT(SC)]]&lt;=StandardResults[[#This Row],[Bs]],"B","-"))),"")</f>
        <v/>
      </c>
      <c r="L371" t="str">
        <f>IF(ISBLANK(TimeVR[[#This Row],[Best Time(L)]]),"-",TimeVR[[#This Row],[Best Time(L)]])</f>
        <v>-</v>
      </c>
      <c r="M371" t="str">
        <f>IF(StandardResults[[#This Row],[BT(LC)]]&lt;&gt;"-",IF(StandardResults[[#This Row],[BT(LC)]]&lt;=StandardResults[[#This Row],[AA]],"AA",IF(StandardResults[[#This Row],[BT(LC)]]&lt;=StandardResults[[#This Row],[A]],"A",IF(StandardResults[[#This Row],[BT(LC)]]&lt;=StandardResults[[#This Row],[B]],"B","-"))),"")</f>
        <v/>
      </c>
      <c r="N371" s="14"/>
      <c r="O371" t="str">
        <f>IF(StandardResults[[#This Row],[BT(SC)]]&lt;&gt;"-",IF(StandardResults[[#This Row],[BT(SC)]]&lt;=StandardResults[[#This Row],[Ecs]],"EC","-"),"")</f>
        <v/>
      </c>
      <c r="Q371" t="str">
        <f>IF(StandardResults[[#This Row],[Ind/Rel]]="Ind",LEFT(StandardResults[[#This Row],[Gender]],1)&amp;MIN(MAX(StandardResults[[#This Row],[Age]],11),17)&amp;"-"&amp;StandardResults[[#This Row],[Event]],"")</f>
        <v>011-0</v>
      </c>
      <c r="R371" t="e">
        <f>IF(StandardResults[[#This Row],[Ind/Rel]]="Ind",_xlfn.XLOOKUP(StandardResults[[#This Row],[Code]],Std[Code],Std[AA]),"-")</f>
        <v>#N/A</v>
      </c>
      <c r="S371" t="e">
        <f>IF(StandardResults[[#This Row],[Ind/Rel]]="Ind",_xlfn.XLOOKUP(StandardResults[[#This Row],[Code]],Std[Code],Std[A]),"-")</f>
        <v>#N/A</v>
      </c>
      <c r="T371" t="e">
        <f>IF(StandardResults[[#This Row],[Ind/Rel]]="Ind",_xlfn.XLOOKUP(StandardResults[[#This Row],[Code]],Std[Code],Std[B]),"-")</f>
        <v>#N/A</v>
      </c>
      <c r="U371" t="e">
        <f>IF(StandardResults[[#This Row],[Ind/Rel]]="Ind",_xlfn.XLOOKUP(StandardResults[[#This Row],[Code]],Std[Code],Std[AAs]),"-")</f>
        <v>#N/A</v>
      </c>
      <c r="V371" t="e">
        <f>IF(StandardResults[[#This Row],[Ind/Rel]]="Ind",_xlfn.XLOOKUP(StandardResults[[#This Row],[Code]],Std[Code],Std[As]),"-")</f>
        <v>#N/A</v>
      </c>
      <c r="W371" t="e">
        <f>IF(StandardResults[[#This Row],[Ind/Rel]]="Ind",_xlfn.XLOOKUP(StandardResults[[#This Row],[Code]],Std[Code],Std[Bs]),"-")</f>
        <v>#N/A</v>
      </c>
      <c r="X371" t="e">
        <f>IF(StandardResults[[#This Row],[Ind/Rel]]="Ind",_xlfn.XLOOKUP(StandardResults[[#This Row],[Code]],Std[Code],Std[EC]),"-")</f>
        <v>#N/A</v>
      </c>
      <c r="Y371" t="e">
        <f>IF(StandardResults[[#This Row],[Ind/Rel]]="Ind",_xlfn.XLOOKUP(StandardResults[[#This Row],[Code]],Std[Code],Std[Ecs]),"-")</f>
        <v>#N/A</v>
      </c>
      <c r="Z371">
        <f>COUNTIFS(StandardResults[Name],StandardResults[[#This Row],[Name]],StandardResults[Entry
Std],"B")+COUNTIFS(StandardResults[Name],StandardResults[[#This Row],[Name]],StandardResults[Entry
Std],"A")+COUNTIFS(StandardResults[Name],StandardResults[[#This Row],[Name]],StandardResults[Entry
Std],"AA")</f>
        <v>0</v>
      </c>
      <c r="AA371">
        <f>COUNTIFS(StandardResults[Name],StandardResults[[#This Row],[Name]],StandardResults[Entry
Std],"AA")</f>
        <v>0</v>
      </c>
    </row>
    <row r="372" spans="1:27" x14ac:dyDescent="0.25">
      <c r="A372">
        <f>TimeVR[[#This Row],[Club]]</f>
        <v>0</v>
      </c>
      <c r="B372" t="str">
        <f>IF(OR(RIGHT(TimeVR[[#This Row],[Event]],3)="M.R", RIGHT(TimeVR[[#This Row],[Event]],3)="F.R"),"Relay","Ind")</f>
        <v>Ind</v>
      </c>
      <c r="C372">
        <f>TimeVR[[#This Row],[gender]]</f>
        <v>0</v>
      </c>
      <c r="D372">
        <f>TimeVR[[#This Row],[Age]]</f>
        <v>0</v>
      </c>
      <c r="E372">
        <f>TimeVR[[#This Row],[name]]</f>
        <v>0</v>
      </c>
      <c r="F372">
        <f>TimeVR[[#This Row],[Event]]</f>
        <v>0</v>
      </c>
      <c r="G372" t="str">
        <f>IF(OR(StandardResults[[#This Row],[Entry]]="-",TimeVR[[#This Row],[validation]]="Validated"),"Y","N")</f>
        <v>N</v>
      </c>
      <c r="H372">
        <f>IF(OR(LEFT(TimeVR[[#This Row],[Times]],8)="00:00.00", LEFT(TimeVR[[#This Row],[Times]],2)="NT"),"-",TimeVR[[#This Row],[Times]])</f>
        <v>0</v>
      </c>
      <c r="I3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2" t="str">
        <f>IF(ISBLANK(TimeVR[[#This Row],[Best Time(S)]]),"-",TimeVR[[#This Row],[Best Time(S)]])</f>
        <v>-</v>
      </c>
      <c r="K372" t="str">
        <f>IF(StandardResults[[#This Row],[BT(SC)]]&lt;&gt;"-",IF(StandardResults[[#This Row],[BT(SC)]]&lt;=StandardResults[[#This Row],[AAs]],"AA",IF(StandardResults[[#This Row],[BT(SC)]]&lt;=StandardResults[[#This Row],[As]],"A",IF(StandardResults[[#This Row],[BT(SC)]]&lt;=StandardResults[[#This Row],[Bs]],"B","-"))),"")</f>
        <v/>
      </c>
      <c r="L372" t="str">
        <f>IF(ISBLANK(TimeVR[[#This Row],[Best Time(L)]]),"-",TimeVR[[#This Row],[Best Time(L)]])</f>
        <v>-</v>
      </c>
      <c r="M372" t="str">
        <f>IF(StandardResults[[#This Row],[BT(LC)]]&lt;&gt;"-",IF(StandardResults[[#This Row],[BT(LC)]]&lt;=StandardResults[[#This Row],[AA]],"AA",IF(StandardResults[[#This Row],[BT(LC)]]&lt;=StandardResults[[#This Row],[A]],"A",IF(StandardResults[[#This Row],[BT(LC)]]&lt;=StandardResults[[#This Row],[B]],"B","-"))),"")</f>
        <v/>
      </c>
      <c r="N372" s="14"/>
      <c r="O372" t="str">
        <f>IF(StandardResults[[#This Row],[BT(SC)]]&lt;&gt;"-",IF(StandardResults[[#This Row],[BT(SC)]]&lt;=StandardResults[[#This Row],[Ecs]],"EC","-"),"")</f>
        <v/>
      </c>
      <c r="Q372" t="str">
        <f>IF(StandardResults[[#This Row],[Ind/Rel]]="Ind",LEFT(StandardResults[[#This Row],[Gender]],1)&amp;MIN(MAX(StandardResults[[#This Row],[Age]],11),17)&amp;"-"&amp;StandardResults[[#This Row],[Event]],"")</f>
        <v>011-0</v>
      </c>
      <c r="R372" t="e">
        <f>IF(StandardResults[[#This Row],[Ind/Rel]]="Ind",_xlfn.XLOOKUP(StandardResults[[#This Row],[Code]],Std[Code],Std[AA]),"-")</f>
        <v>#N/A</v>
      </c>
      <c r="S372" t="e">
        <f>IF(StandardResults[[#This Row],[Ind/Rel]]="Ind",_xlfn.XLOOKUP(StandardResults[[#This Row],[Code]],Std[Code],Std[A]),"-")</f>
        <v>#N/A</v>
      </c>
      <c r="T372" t="e">
        <f>IF(StandardResults[[#This Row],[Ind/Rel]]="Ind",_xlfn.XLOOKUP(StandardResults[[#This Row],[Code]],Std[Code],Std[B]),"-")</f>
        <v>#N/A</v>
      </c>
      <c r="U372" t="e">
        <f>IF(StandardResults[[#This Row],[Ind/Rel]]="Ind",_xlfn.XLOOKUP(StandardResults[[#This Row],[Code]],Std[Code],Std[AAs]),"-")</f>
        <v>#N/A</v>
      </c>
      <c r="V372" t="e">
        <f>IF(StandardResults[[#This Row],[Ind/Rel]]="Ind",_xlfn.XLOOKUP(StandardResults[[#This Row],[Code]],Std[Code],Std[As]),"-")</f>
        <v>#N/A</v>
      </c>
      <c r="W372" t="e">
        <f>IF(StandardResults[[#This Row],[Ind/Rel]]="Ind",_xlfn.XLOOKUP(StandardResults[[#This Row],[Code]],Std[Code],Std[Bs]),"-")</f>
        <v>#N/A</v>
      </c>
      <c r="X372" t="e">
        <f>IF(StandardResults[[#This Row],[Ind/Rel]]="Ind",_xlfn.XLOOKUP(StandardResults[[#This Row],[Code]],Std[Code],Std[EC]),"-")</f>
        <v>#N/A</v>
      </c>
      <c r="Y372" t="e">
        <f>IF(StandardResults[[#This Row],[Ind/Rel]]="Ind",_xlfn.XLOOKUP(StandardResults[[#This Row],[Code]],Std[Code],Std[Ecs]),"-")</f>
        <v>#N/A</v>
      </c>
      <c r="Z372">
        <f>COUNTIFS(StandardResults[Name],StandardResults[[#This Row],[Name]],StandardResults[Entry
Std],"B")+COUNTIFS(StandardResults[Name],StandardResults[[#This Row],[Name]],StandardResults[Entry
Std],"A")+COUNTIFS(StandardResults[Name],StandardResults[[#This Row],[Name]],StandardResults[Entry
Std],"AA")</f>
        <v>0</v>
      </c>
      <c r="AA372">
        <f>COUNTIFS(StandardResults[Name],StandardResults[[#This Row],[Name]],StandardResults[Entry
Std],"AA")</f>
        <v>0</v>
      </c>
    </row>
    <row r="373" spans="1:27" x14ac:dyDescent="0.25">
      <c r="A373">
        <f>TimeVR[[#This Row],[Club]]</f>
        <v>0</v>
      </c>
      <c r="B373" t="str">
        <f>IF(OR(RIGHT(TimeVR[[#This Row],[Event]],3)="M.R", RIGHT(TimeVR[[#This Row],[Event]],3)="F.R"),"Relay","Ind")</f>
        <v>Ind</v>
      </c>
      <c r="C373">
        <f>TimeVR[[#This Row],[gender]]</f>
        <v>0</v>
      </c>
      <c r="D373">
        <f>TimeVR[[#This Row],[Age]]</f>
        <v>0</v>
      </c>
      <c r="E373">
        <f>TimeVR[[#This Row],[name]]</f>
        <v>0</v>
      </c>
      <c r="F373">
        <f>TimeVR[[#This Row],[Event]]</f>
        <v>0</v>
      </c>
      <c r="G373" t="str">
        <f>IF(OR(StandardResults[[#This Row],[Entry]]="-",TimeVR[[#This Row],[validation]]="Validated"),"Y","N")</f>
        <v>N</v>
      </c>
      <c r="H373">
        <f>IF(OR(LEFT(TimeVR[[#This Row],[Times]],8)="00:00.00", LEFT(TimeVR[[#This Row],[Times]],2)="NT"),"-",TimeVR[[#This Row],[Times]])</f>
        <v>0</v>
      </c>
      <c r="I3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3" t="str">
        <f>IF(ISBLANK(TimeVR[[#This Row],[Best Time(S)]]),"-",TimeVR[[#This Row],[Best Time(S)]])</f>
        <v>-</v>
      </c>
      <c r="K373" t="str">
        <f>IF(StandardResults[[#This Row],[BT(SC)]]&lt;&gt;"-",IF(StandardResults[[#This Row],[BT(SC)]]&lt;=StandardResults[[#This Row],[AAs]],"AA",IF(StandardResults[[#This Row],[BT(SC)]]&lt;=StandardResults[[#This Row],[As]],"A",IF(StandardResults[[#This Row],[BT(SC)]]&lt;=StandardResults[[#This Row],[Bs]],"B","-"))),"")</f>
        <v/>
      </c>
      <c r="L373" t="str">
        <f>IF(ISBLANK(TimeVR[[#This Row],[Best Time(L)]]),"-",TimeVR[[#This Row],[Best Time(L)]])</f>
        <v>-</v>
      </c>
      <c r="M373" t="str">
        <f>IF(StandardResults[[#This Row],[BT(LC)]]&lt;&gt;"-",IF(StandardResults[[#This Row],[BT(LC)]]&lt;=StandardResults[[#This Row],[AA]],"AA",IF(StandardResults[[#This Row],[BT(LC)]]&lt;=StandardResults[[#This Row],[A]],"A",IF(StandardResults[[#This Row],[BT(LC)]]&lt;=StandardResults[[#This Row],[B]],"B","-"))),"")</f>
        <v/>
      </c>
      <c r="N373" s="14"/>
      <c r="O373" t="str">
        <f>IF(StandardResults[[#This Row],[BT(SC)]]&lt;&gt;"-",IF(StandardResults[[#This Row],[BT(SC)]]&lt;=StandardResults[[#This Row],[Ecs]],"EC","-"),"")</f>
        <v/>
      </c>
      <c r="Q373" t="str">
        <f>IF(StandardResults[[#This Row],[Ind/Rel]]="Ind",LEFT(StandardResults[[#This Row],[Gender]],1)&amp;MIN(MAX(StandardResults[[#This Row],[Age]],11),17)&amp;"-"&amp;StandardResults[[#This Row],[Event]],"")</f>
        <v>011-0</v>
      </c>
      <c r="R373" t="e">
        <f>IF(StandardResults[[#This Row],[Ind/Rel]]="Ind",_xlfn.XLOOKUP(StandardResults[[#This Row],[Code]],Std[Code],Std[AA]),"-")</f>
        <v>#N/A</v>
      </c>
      <c r="S373" t="e">
        <f>IF(StandardResults[[#This Row],[Ind/Rel]]="Ind",_xlfn.XLOOKUP(StandardResults[[#This Row],[Code]],Std[Code],Std[A]),"-")</f>
        <v>#N/A</v>
      </c>
      <c r="T373" t="e">
        <f>IF(StandardResults[[#This Row],[Ind/Rel]]="Ind",_xlfn.XLOOKUP(StandardResults[[#This Row],[Code]],Std[Code],Std[B]),"-")</f>
        <v>#N/A</v>
      </c>
      <c r="U373" t="e">
        <f>IF(StandardResults[[#This Row],[Ind/Rel]]="Ind",_xlfn.XLOOKUP(StandardResults[[#This Row],[Code]],Std[Code],Std[AAs]),"-")</f>
        <v>#N/A</v>
      </c>
      <c r="V373" t="e">
        <f>IF(StandardResults[[#This Row],[Ind/Rel]]="Ind",_xlfn.XLOOKUP(StandardResults[[#This Row],[Code]],Std[Code],Std[As]),"-")</f>
        <v>#N/A</v>
      </c>
      <c r="W373" t="e">
        <f>IF(StandardResults[[#This Row],[Ind/Rel]]="Ind",_xlfn.XLOOKUP(StandardResults[[#This Row],[Code]],Std[Code],Std[Bs]),"-")</f>
        <v>#N/A</v>
      </c>
      <c r="X373" t="e">
        <f>IF(StandardResults[[#This Row],[Ind/Rel]]="Ind",_xlfn.XLOOKUP(StandardResults[[#This Row],[Code]],Std[Code],Std[EC]),"-")</f>
        <v>#N/A</v>
      </c>
      <c r="Y373" t="e">
        <f>IF(StandardResults[[#This Row],[Ind/Rel]]="Ind",_xlfn.XLOOKUP(StandardResults[[#This Row],[Code]],Std[Code],Std[Ecs]),"-")</f>
        <v>#N/A</v>
      </c>
      <c r="Z373">
        <f>COUNTIFS(StandardResults[Name],StandardResults[[#This Row],[Name]],StandardResults[Entry
Std],"B")+COUNTIFS(StandardResults[Name],StandardResults[[#This Row],[Name]],StandardResults[Entry
Std],"A")+COUNTIFS(StandardResults[Name],StandardResults[[#This Row],[Name]],StandardResults[Entry
Std],"AA")</f>
        <v>0</v>
      </c>
      <c r="AA373">
        <f>COUNTIFS(StandardResults[Name],StandardResults[[#This Row],[Name]],StandardResults[Entry
Std],"AA")</f>
        <v>0</v>
      </c>
    </row>
    <row r="374" spans="1:27" x14ac:dyDescent="0.25">
      <c r="A374">
        <f>TimeVR[[#This Row],[Club]]</f>
        <v>0</v>
      </c>
      <c r="B374" t="str">
        <f>IF(OR(RIGHT(TimeVR[[#This Row],[Event]],3)="M.R", RIGHT(TimeVR[[#This Row],[Event]],3)="F.R"),"Relay","Ind")</f>
        <v>Ind</v>
      </c>
      <c r="C374">
        <f>TimeVR[[#This Row],[gender]]</f>
        <v>0</v>
      </c>
      <c r="D374">
        <f>TimeVR[[#This Row],[Age]]</f>
        <v>0</v>
      </c>
      <c r="E374">
        <f>TimeVR[[#This Row],[name]]</f>
        <v>0</v>
      </c>
      <c r="F374">
        <f>TimeVR[[#This Row],[Event]]</f>
        <v>0</v>
      </c>
      <c r="G374" t="str">
        <f>IF(OR(StandardResults[[#This Row],[Entry]]="-",TimeVR[[#This Row],[validation]]="Validated"),"Y","N")</f>
        <v>N</v>
      </c>
      <c r="H374">
        <f>IF(OR(LEFT(TimeVR[[#This Row],[Times]],8)="00:00.00", LEFT(TimeVR[[#This Row],[Times]],2)="NT"),"-",TimeVR[[#This Row],[Times]])</f>
        <v>0</v>
      </c>
      <c r="I3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4" t="str">
        <f>IF(ISBLANK(TimeVR[[#This Row],[Best Time(S)]]),"-",TimeVR[[#This Row],[Best Time(S)]])</f>
        <v>-</v>
      </c>
      <c r="K374" t="str">
        <f>IF(StandardResults[[#This Row],[BT(SC)]]&lt;&gt;"-",IF(StandardResults[[#This Row],[BT(SC)]]&lt;=StandardResults[[#This Row],[AAs]],"AA",IF(StandardResults[[#This Row],[BT(SC)]]&lt;=StandardResults[[#This Row],[As]],"A",IF(StandardResults[[#This Row],[BT(SC)]]&lt;=StandardResults[[#This Row],[Bs]],"B","-"))),"")</f>
        <v/>
      </c>
      <c r="L374" t="str">
        <f>IF(ISBLANK(TimeVR[[#This Row],[Best Time(L)]]),"-",TimeVR[[#This Row],[Best Time(L)]])</f>
        <v>-</v>
      </c>
      <c r="M374" t="str">
        <f>IF(StandardResults[[#This Row],[BT(LC)]]&lt;&gt;"-",IF(StandardResults[[#This Row],[BT(LC)]]&lt;=StandardResults[[#This Row],[AA]],"AA",IF(StandardResults[[#This Row],[BT(LC)]]&lt;=StandardResults[[#This Row],[A]],"A",IF(StandardResults[[#This Row],[BT(LC)]]&lt;=StandardResults[[#This Row],[B]],"B","-"))),"")</f>
        <v/>
      </c>
      <c r="N374" s="14"/>
      <c r="O374" t="str">
        <f>IF(StandardResults[[#This Row],[BT(SC)]]&lt;&gt;"-",IF(StandardResults[[#This Row],[BT(SC)]]&lt;=StandardResults[[#This Row],[Ecs]],"EC","-"),"")</f>
        <v/>
      </c>
      <c r="Q374" t="str">
        <f>IF(StandardResults[[#This Row],[Ind/Rel]]="Ind",LEFT(StandardResults[[#This Row],[Gender]],1)&amp;MIN(MAX(StandardResults[[#This Row],[Age]],11),17)&amp;"-"&amp;StandardResults[[#This Row],[Event]],"")</f>
        <v>011-0</v>
      </c>
      <c r="R374" t="e">
        <f>IF(StandardResults[[#This Row],[Ind/Rel]]="Ind",_xlfn.XLOOKUP(StandardResults[[#This Row],[Code]],Std[Code],Std[AA]),"-")</f>
        <v>#N/A</v>
      </c>
      <c r="S374" t="e">
        <f>IF(StandardResults[[#This Row],[Ind/Rel]]="Ind",_xlfn.XLOOKUP(StandardResults[[#This Row],[Code]],Std[Code],Std[A]),"-")</f>
        <v>#N/A</v>
      </c>
      <c r="T374" t="e">
        <f>IF(StandardResults[[#This Row],[Ind/Rel]]="Ind",_xlfn.XLOOKUP(StandardResults[[#This Row],[Code]],Std[Code],Std[B]),"-")</f>
        <v>#N/A</v>
      </c>
      <c r="U374" t="e">
        <f>IF(StandardResults[[#This Row],[Ind/Rel]]="Ind",_xlfn.XLOOKUP(StandardResults[[#This Row],[Code]],Std[Code],Std[AAs]),"-")</f>
        <v>#N/A</v>
      </c>
      <c r="V374" t="e">
        <f>IF(StandardResults[[#This Row],[Ind/Rel]]="Ind",_xlfn.XLOOKUP(StandardResults[[#This Row],[Code]],Std[Code],Std[As]),"-")</f>
        <v>#N/A</v>
      </c>
      <c r="W374" t="e">
        <f>IF(StandardResults[[#This Row],[Ind/Rel]]="Ind",_xlfn.XLOOKUP(StandardResults[[#This Row],[Code]],Std[Code],Std[Bs]),"-")</f>
        <v>#N/A</v>
      </c>
      <c r="X374" t="e">
        <f>IF(StandardResults[[#This Row],[Ind/Rel]]="Ind",_xlfn.XLOOKUP(StandardResults[[#This Row],[Code]],Std[Code],Std[EC]),"-")</f>
        <v>#N/A</v>
      </c>
      <c r="Y374" t="e">
        <f>IF(StandardResults[[#This Row],[Ind/Rel]]="Ind",_xlfn.XLOOKUP(StandardResults[[#This Row],[Code]],Std[Code],Std[Ecs]),"-")</f>
        <v>#N/A</v>
      </c>
      <c r="Z374">
        <f>COUNTIFS(StandardResults[Name],StandardResults[[#This Row],[Name]],StandardResults[Entry
Std],"B")+COUNTIFS(StandardResults[Name],StandardResults[[#This Row],[Name]],StandardResults[Entry
Std],"A")+COUNTIFS(StandardResults[Name],StandardResults[[#This Row],[Name]],StandardResults[Entry
Std],"AA")</f>
        <v>0</v>
      </c>
      <c r="AA374">
        <f>COUNTIFS(StandardResults[Name],StandardResults[[#This Row],[Name]],StandardResults[Entry
Std],"AA")</f>
        <v>0</v>
      </c>
    </row>
    <row r="375" spans="1:27" x14ac:dyDescent="0.25">
      <c r="A375">
        <f>TimeVR[[#This Row],[Club]]</f>
        <v>0</v>
      </c>
      <c r="B375" t="str">
        <f>IF(OR(RIGHT(TimeVR[[#This Row],[Event]],3)="M.R", RIGHT(TimeVR[[#This Row],[Event]],3)="F.R"),"Relay","Ind")</f>
        <v>Ind</v>
      </c>
      <c r="C375">
        <f>TimeVR[[#This Row],[gender]]</f>
        <v>0</v>
      </c>
      <c r="D375">
        <f>TimeVR[[#This Row],[Age]]</f>
        <v>0</v>
      </c>
      <c r="E375">
        <f>TimeVR[[#This Row],[name]]</f>
        <v>0</v>
      </c>
      <c r="F375">
        <f>TimeVR[[#This Row],[Event]]</f>
        <v>0</v>
      </c>
      <c r="G375" t="str">
        <f>IF(OR(StandardResults[[#This Row],[Entry]]="-",TimeVR[[#This Row],[validation]]="Validated"),"Y","N")</f>
        <v>N</v>
      </c>
      <c r="H375">
        <f>IF(OR(LEFT(TimeVR[[#This Row],[Times]],8)="00:00.00", LEFT(TimeVR[[#This Row],[Times]],2)="NT"),"-",TimeVR[[#This Row],[Times]])</f>
        <v>0</v>
      </c>
      <c r="I3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5" t="str">
        <f>IF(ISBLANK(TimeVR[[#This Row],[Best Time(S)]]),"-",TimeVR[[#This Row],[Best Time(S)]])</f>
        <v>-</v>
      </c>
      <c r="K375" t="str">
        <f>IF(StandardResults[[#This Row],[BT(SC)]]&lt;&gt;"-",IF(StandardResults[[#This Row],[BT(SC)]]&lt;=StandardResults[[#This Row],[AAs]],"AA",IF(StandardResults[[#This Row],[BT(SC)]]&lt;=StandardResults[[#This Row],[As]],"A",IF(StandardResults[[#This Row],[BT(SC)]]&lt;=StandardResults[[#This Row],[Bs]],"B","-"))),"")</f>
        <v/>
      </c>
      <c r="L375" t="str">
        <f>IF(ISBLANK(TimeVR[[#This Row],[Best Time(L)]]),"-",TimeVR[[#This Row],[Best Time(L)]])</f>
        <v>-</v>
      </c>
      <c r="M375" t="str">
        <f>IF(StandardResults[[#This Row],[BT(LC)]]&lt;&gt;"-",IF(StandardResults[[#This Row],[BT(LC)]]&lt;=StandardResults[[#This Row],[AA]],"AA",IF(StandardResults[[#This Row],[BT(LC)]]&lt;=StandardResults[[#This Row],[A]],"A",IF(StandardResults[[#This Row],[BT(LC)]]&lt;=StandardResults[[#This Row],[B]],"B","-"))),"")</f>
        <v/>
      </c>
      <c r="N375" s="14"/>
      <c r="O375" t="str">
        <f>IF(StandardResults[[#This Row],[BT(SC)]]&lt;&gt;"-",IF(StandardResults[[#This Row],[BT(SC)]]&lt;=StandardResults[[#This Row],[Ecs]],"EC","-"),"")</f>
        <v/>
      </c>
      <c r="Q375" t="str">
        <f>IF(StandardResults[[#This Row],[Ind/Rel]]="Ind",LEFT(StandardResults[[#This Row],[Gender]],1)&amp;MIN(MAX(StandardResults[[#This Row],[Age]],11),17)&amp;"-"&amp;StandardResults[[#This Row],[Event]],"")</f>
        <v>011-0</v>
      </c>
      <c r="R375" t="e">
        <f>IF(StandardResults[[#This Row],[Ind/Rel]]="Ind",_xlfn.XLOOKUP(StandardResults[[#This Row],[Code]],Std[Code],Std[AA]),"-")</f>
        <v>#N/A</v>
      </c>
      <c r="S375" t="e">
        <f>IF(StandardResults[[#This Row],[Ind/Rel]]="Ind",_xlfn.XLOOKUP(StandardResults[[#This Row],[Code]],Std[Code],Std[A]),"-")</f>
        <v>#N/A</v>
      </c>
      <c r="T375" t="e">
        <f>IF(StandardResults[[#This Row],[Ind/Rel]]="Ind",_xlfn.XLOOKUP(StandardResults[[#This Row],[Code]],Std[Code],Std[B]),"-")</f>
        <v>#N/A</v>
      </c>
      <c r="U375" t="e">
        <f>IF(StandardResults[[#This Row],[Ind/Rel]]="Ind",_xlfn.XLOOKUP(StandardResults[[#This Row],[Code]],Std[Code],Std[AAs]),"-")</f>
        <v>#N/A</v>
      </c>
      <c r="V375" t="e">
        <f>IF(StandardResults[[#This Row],[Ind/Rel]]="Ind",_xlfn.XLOOKUP(StandardResults[[#This Row],[Code]],Std[Code],Std[As]),"-")</f>
        <v>#N/A</v>
      </c>
      <c r="W375" t="e">
        <f>IF(StandardResults[[#This Row],[Ind/Rel]]="Ind",_xlfn.XLOOKUP(StandardResults[[#This Row],[Code]],Std[Code],Std[Bs]),"-")</f>
        <v>#N/A</v>
      </c>
      <c r="X375" t="e">
        <f>IF(StandardResults[[#This Row],[Ind/Rel]]="Ind",_xlfn.XLOOKUP(StandardResults[[#This Row],[Code]],Std[Code],Std[EC]),"-")</f>
        <v>#N/A</v>
      </c>
      <c r="Y375" t="e">
        <f>IF(StandardResults[[#This Row],[Ind/Rel]]="Ind",_xlfn.XLOOKUP(StandardResults[[#This Row],[Code]],Std[Code],Std[Ecs]),"-")</f>
        <v>#N/A</v>
      </c>
      <c r="Z375">
        <f>COUNTIFS(StandardResults[Name],StandardResults[[#This Row],[Name]],StandardResults[Entry
Std],"B")+COUNTIFS(StandardResults[Name],StandardResults[[#This Row],[Name]],StandardResults[Entry
Std],"A")+COUNTIFS(StandardResults[Name],StandardResults[[#This Row],[Name]],StandardResults[Entry
Std],"AA")</f>
        <v>0</v>
      </c>
      <c r="AA375">
        <f>COUNTIFS(StandardResults[Name],StandardResults[[#This Row],[Name]],StandardResults[Entry
Std],"AA")</f>
        <v>0</v>
      </c>
    </row>
    <row r="376" spans="1:27" x14ac:dyDescent="0.25">
      <c r="A376">
        <f>TimeVR[[#This Row],[Club]]</f>
        <v>0</v>
      </c>
      <c r="B376" t="str">
        <f>IF(OR(RIGHT(TimeVR[[#This Row],[Event]],3)="M.R", RIGHT(TimeVR[[#This Row],[Event]],3)="F.R"),"Relay","Ind")</f>
        <v>Ind</v>
      </c>
      <c r="C376">
        <f>TimeVR[[#This Row],[gender]]</f>
        <v>0</v>
      </c>
      <c r="D376">
        <f>TimeVR[[#This Row],[Age]]</f>
        <v>0</v>
      </c>
      <c r="E376">
        <f>TimeVR[[#This Row],[name]]</f>
        <v>0</v>
      </c>
      <c r="F376">
        <f>TimeVR[[#This Row],[Event]]</f>
        <v>0</v>
      </c>
      <c r="G376" t="str">
        <f>IF(OR(StandardResults[[#This Row],[Entry]]="-",TimeVR[[#This Row],[validation]]="Validated"),"Y","N")</f>
        <v>N</v>
      </c>
      <c r="H376">
        <f>IF(OR(LEFT(TimeVR[[#This Row],[Times]],8)="00:00.00", LEFT(TimeVR[[#This Row],[Times]],2)="NT"),"-",TimeVR[[#This Row],[Times]])</f>
        <v>0</v>
      </c>
      <c r="I3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6" t="str">
        <f>IF(ISBLANK(TimeVR[[#This Row],[Best Time(S)]]),"-",TimeVR[[#This Row],[Best Time(S)]])</f>
        <v>-</v>
      </c>
      <c r="K376" t="str">
        <f>IF(StandardResults[[#This Row],[BT(SC)]]&lt;&gt;"-",IF(StandardResults[[#This Row],[BT(SC)]]&lt;=StandardResults[[#This Row],[AAs]],"AA",IF(StandardResults[[#This Row],[BT(SC)]]&lt;=StandardResults[[#This Row],[As]],"A",IF(StandardResults[[#This Row],[BT(SC)]]&lt;=StandardResults[[#This Row],[Bs]],"B","-"))),"")</f>
        <v/>
      </c>
      <c r="L376" t="str">
        <f>IF(ISBLANK(TimeVR[[#This Row],[Best Time(L)]]),"-",TimeVR[[#This Row],[Best Time(L)]])</f>
        <v>-</v>
      </c>
      <c r="M376" t="str">
        <f>IF(StandardResults[[#This Row],[BT(LC)]]&lt;&gt;"-",IF(StandardResults[[#This Row],[BT(LC)]]&lt;=StandardResults[[#This Row],[AA]],"AA",IF(StandardResults[[#This Row],[BT(LC)]]&lt;=StandardResults[[#This Row],[A]],"A",IF(StandardResults[[#This Row],[BT(LC)]]&lt;=StandardResults[[#This Row],[B]],"B","-"))),"")</f>
        <v/>
      </c>
      <c r="N376" s="14"/>
      <c r="O376" t="str">
        <f>IF(StandardResults[[#This Row],[BT(SC)]]&lt;&gt;"-",IF(StandardResults[[#This Row],[BT(SC)]]&lt;=StandardResults[[#This Row],[Ecs]],"EC","-"),"")</f>
        <v/>
      </c>
      <c r="Q376" t="str">
        <f>IF(StandardResults[[#This Row],[Ind/Rel]]="Ind",LEFT(StandardResults[[#This Row],[Gender]],1)&amp;MIN(MAX(StandardResults[[#This Row],[Age]],11),17)&amp;"-"&amp;StandardResults[[#This Row],[Event]],"")</f>
        <v>011-0</v>
      </c>
      <c r="R376" t="e">
        <f>IF(StandardResults[[#This Row],[Ind/Rel]]="Ind",_xlfn.XLOOKUP(StandardResults[[#This Row],[Code]],Std[Code],Std[AA]),"-")</f>
        <v>#N/A</v>
      </c>
      <c r="S376" t="e">
        <f>IF(StandardResults[[#This Row],[Ind/Rel]]="Ind",_xlfn.XLOOKUP(StandardResults[[#This Row],[Code]],Std[Code],Std[A]),"-")</f>
        <v>#N/A</v>
      </c>
      <c r="T376" t="e">
        <f>IF(StandardResults[[#This Row],[Ind/Rel]]="Ind",_xlfn.XLOOKUP(StandardResults[[#This Row],[Code]],Std[Code],Std[B]),"-")</f>
        <v>#N/A</v>
      </c>
      <c r="U376" t="e">
        <f>IF(StandardResults[[#This Row],[Ind/Rel]]="Ind",_xlfn.XLOOKUP(StandardResults[[#This Row],[Code]],Std[Code],Std[AAs]),"-")</f>
        <v>#N/A</v>
      </c>
      <c r="V376" t="e">
        <f>IF(StandardResults[[#This Row],[Ind/Rel]]="Ind",_xlfn.XLOOKUP(StandardResults[[#This Row],[Code]],Std[Code],Std[As]),"-")</f>
        <v>#N/A</v>
      </c>
      <c r="W376" t="e">
        <f>IF(StandardResults[[#This Row],[Ind/Rel]]="Ind",_xlfn.XLOOKUP(StandardResults[[#This Row],[Code]],Std[Code],Std[Bs]),"-")</f>
        <v>#N/A</v>
      </c>
      <c r="X376" t="e">
        <f>IF(StandardResults[[#This Row],[Ind/Rel]]="Ind",_xlfn.XLOOKUP(StandardResults[[#This Row],[Code]],Std[Code],Std[EC]),"-")</f>
        <v>#N/A</v>
      </c>
      <c r="Y376" t="e">
        <f>IF(StandardResults[[#This Row],[Ind/Rel]]="Ind",_xlfn.XLOOKUP(StandardResults[[#This Row],[Code]],Std[Code],Std[Ecs]),"-")</f>
        <v>#N/A</v>
      </c>
      <c r="Z376">
        <f>COUNTIFS(StandardResults[Name],StandardResults[[#This Row],[Name]],StandardResults[Entry
Std],"B")+COUNTIFS(StandardResults[Name],StandardResults[[#This Row],[Name]],StandardResults[Entry
Std],"A")+COUNTIFS(StandardResults[Name],StandardResults[[#This Row],[Name]],StandardResults[Entry
Std],"AA")</f>
        <v>0</v>
      </c>
      <c r="AA376">
        <f>COUNTIFS(StandardResults[Name],StandardResults[[#This Row],[Name]],StandardResults[Entry
Std],"AA")</f>
        <v>0</v>
      </c>
    </row>
    <row r="377" spans="1:27" x14ac:dyDescent="0.25">
      <c r="A377">
        <f>TimeVR[[#This Row],[Club]]</f>
        <v>0</v>
      </c>
      <c r="B377" t="str">
        <f>IF(OR(RIGHT(TimeVR[[#This Row],[Event]],3)="M.R", RIGHT(TimeVR[[#This Row],[Event]],3)="F.R"),"Relay","Ind")</f>
        <v>Ind</v>
      </c>
      <c r="C377">
        <f>TimeVR[[#This Row],[gender]]</f>
        <v>0</v>
      </c>
      <c r="D377">
        <f>TimeVR[[#This Row],[Age]]</f>
        <v>0</v>
      </c>
      <c r="E377">
        <f>TimeVR[[#This Row],[name]]</f>
        <v>0</v>
      </c>
      <c r="F377">
        <f>TimeVR[[#This Row],[Event]]</f>
        <v>0</v>
      </c>
      <c r="G377" t="str">
        <f>IF(OR(StandardResults[[#This Row],[Entry]]="-",TimeVR[[#This Row],[validation]]="Validated"),"Y","N")</f>
        <v>N</v>
      </c>
      <c r="H377">
        <f>IF(OR(LEFT(TimeVR[[#This Row],[Times]],8)="00:00.00", LEFT(TimeVR[[#This Row],[Times]],2)="NT"),"-",TimeVR[[#This Row],[Times]])</f>
        <v>0</v>
      </c>
      <c r="I3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7" t="str">
        <f>IF(ISBLANK(TimeVR[[#This Row],[Best Time(S)]]),"-",TimeVR[[#This Row],[Best Time(S)]])</f>
        <v>-</v>
      </c>
      <c r="K377" t="str">
        <f>IF(StandardResults[[#This Row],[BT(SC)]]&lt;&gt;"-",IF(StandardResults[[#This Row],[BT(SC)]]&lt;=StandardResults[[#This Row],[AAs]],"AA",IF(StandardResults[[#This Row],[BT(SC)]]&lt;=StandardResults[[#This Row],[As]],"A",IF(StandardResults[[#This Row],[BT(SC)]]&lt;=StandardResults[[#This Row],[Bs]],"B","-"))),"")</f>
        <v/>
      </c>
      <c r="L377" t="str">
        <f>IF(ISBLANK(TimeVR[[#This Row],[Best Time(L)]]),"-",TimeVR[[#This Row],[Best Time(L)]])</f>
        <v>-</v>
      </c>
      <c r="M377" t="str">
        <f>IF(StandardResults[[#This Row],[BT(LC)]]&lt;&gt;"-",IF(StandardResults[[#This Row],[BT(LC)]]&lt;=StandardResults[[#This Row],[AA]],"AA",IF(StandardResults[[#This Row],[BT(LC)]]&lt;=StandardResults[[#This Row],[A]],"A",IF(StandardResults[[#This Row],[BT(LC)]]&lt;=StandardResults[[#This Row],[B]],"B","-"))),"")</f>
        <v/>
      </c>
      <c r="N377" s="14"/>
      <c r="O377" t="str">
        <f>IF(StandardResults[[#This Row],[BT(SC)]]&lt;&gt;"-",IF(StandardResults[[#This Row],[BT(SC)]]&lt;=StandardResults[[#This Row],[Ecs]],"EC","-"),"")</f>
        <v/>
      </c>
      <c r="Q377" t="str">
        <f>IF(StandardResults[[#This Row],[Ind/Rel]]="Ind",LEFT(StandardResults[[#This Row],[Gender]],1)&amp;MIN(MAX(StandardResults[[#This Row],[Age]],11),17)&amp;"-"&amp;StandardResults[[#This Row],[Event]],"")</f>
        <v>011-0</v>
      </c>
      <c r="R377" t="e">
        <f>IF(StandardResults[[#This Row],[Ind/Rel]]="Ind",_xlfn.XLOOKUP(StandardResults[[#This Row],[Code]],Std[Code],Std[AA]),"-")</f>
        <v>#N/A</v>
      </c>
      <c r="S377" t="e">
        <f>IF(StandardResults[[#This Row],[Ind/Rel]]="Ind",_xlfn.XLOOKUP(StandardResults[[#This Row],[Code]],Std[Code],Std[A]),"-")</f>
        <v>#N/A</v>
      </c>
      <c r="T377" t="e">
        <f>IF(StandardResults[[#This Row],[Ind/Rel]]="Ind",_xlfn.XLOOKUP(StandardResults[[#This Row],[Code]],Std[Code],Std[B]),"-")</f>
        <v>#N/A</v>
      </c>
      <c r="U377" t="e">
        <f>IF(StandardResults[[#This Row],[Ind/Rel]]="Ind",_xlfn.XLOOKUP(StandardResults[[#This Row],[Code]],Std[Code],Std[AAs]),"-")</f>
        <v>#N/A</v>
      </c>
      <c r="V377" t="e">
        <f>IF(StandardResults[[#This Row],[Ind/Rel]]="Ind",_xlfn.XLOOKUP(StandardResults[[#This Row],[Code]],Std[Code],Std[As]),"-")</f>
        <v>#N/A</v>
      </c>
      <c r="W377" t="e">
        <f>IF(StandardResults[[#This Row],[Ind/Rel]]="Ind",_xlfn.XLOOKUP(StandardResults[[#This Row],[Code]],Std[Code],Std[Bs]),"-")</f>
        <v>#N/A</v>
      </c>
      <c r="X377" t="e">
        <f>IF(StandardResults[[#This Row],[Ind/Rel]]="Ind",_xlfn.XLOOKUP(StandardResults[[#This Row],[Code]],Std[Code],Std[EC]),"-")</f>
        <v>#N/A</v>
      </c>
      <c r="Y377" t="e">
        <f>IF(StandardResults[[#This Row],[Ind/Rel]]="Ind",_xlfn.XLOOKUP(StandardResults[[#This Row],[Code]],Std[Code],Std[Ecs]),"-")</f>
        <v>#N/A</v>
      </c>
      <c r="Z377">
        <f>COUNTIFS(StandardResults[Name],StandardResults[[#This Row],[Name]],StandardResults[Entry
Std],"B")+COUNTIFS(StandardResults[Name],StandardResults[[#This Row],[Name]],StandardResults[Entry
Std],"A")+COUNTIFS(StandardResults[Name],StandardResults[[#This Row],[Name]],StandardResults[Entry
Std],"AA")</f>
        <v>0</v>
      </c>
      <c r="AA377">
        <f>COUNTIFS(StandardResults[Name],StandardResults[[#This Row],[Name]],StandardResults[Entry
Std],"AA")</f>
        <v>0</v>
      </c>
    </row>
    <row r="378" spans="1:27" x14ac:dyDescent="0.25">
      <c r="A378">
        <f>TimeVR[[#This Row],[Club]]</f>
        <v>0</v>
      </c>
      <c r="B378" t="str">
        <f>IF(OR(RIGHT(TimeVR[[#This Row],[Event]],3)="M.R", RIGHT(TimeVR[[#This Row],[Event]],3)="F.R"),"Relay","Ind")</f>
        <v>Ind</v>
      </c>
      <c r="C378">
        <f>TimeVR[[#This Row],[gender]]</f>
        <v>0</v>
      </c>
      <c r="D378">
        <f>TimeVR[[#This Row],[Age]]</f>
        <v>0</v>
      </c>
      <c r="E378">
        <f>TimeVR[[#This Row],[name]]</f>
        <v>0</v>
      </c>
      <c r="F378">
        <f>TimeVR[[#This Row],[Event]]</f>
        <v>0</v>
      </c>
      <c r="G378" t="str">
        <f>IF(OR(StandardResults[[#This Row],[Entry]]="-",TimeVR[[#This Row],[validation]]="Validated"),"Y","N")</f>
        <v>N</v>
      </c>
      <c r="H378">
        <f>IF(OR(LEFT(TimeVR[[#This Row],[Times]],8)="00:00.00", LEFT(TimeVR[[#This Row],[Times]],2)="NT"),"-",TimeVR[[#This Row],[Times]])</f>
        <v>0</v>
      </c>
      <c r="I3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8" t="str">
        <f>IF(ISBLANK(TimeVR[[#This Row],[Best Time(S)]]),"-",TimeVR[[#This Row],[Best Time(S)]])</f>
        <v>-</v>
      </c>
      <c r="K378" t="str">
        <f>IF(StandardResults[[#This Row],[BT(SC)]]&lt;&gt;"-",IF(StandardResults[[#This Row],[BT(SC)]]&lt;=StandardResults[[#This Row],[AAs]],"AA",IF(StandardResults[[#This Row],[BT(SC)]]&lt;=StandardResults[[#This Row],[As]],"A",IF(StandardResults[[#This Row],[BT(SC)]]&lt;=StandardResults[[#This Row],[Bs]],"B","-"))),"")</f>
        <v/>
      </c>
      <c r="L378" t="str">
        <f>IF(ISBLANK(TimeVR[[#This Row],[Best Time(L)]]),"-",TimeVR[[#This Row],[Best Time(L)]])</f>
        <v>-</v>
      </c>
      <c r="M378" t="str">
        <f>IF(StandardResults[[#This Row],[BT(LC)]]&lt;&gt;"-",IF(StandardResults[[#This Row],[BT(LC)]]&lt;=StandardResults[[#This Row],[AA]],"AA",IF(StandardResults[[#This Row],[BT(LC)]]&lt;=StandardResults[[#This Row],[A]],"A",IF(StandardResults[[#This Row],[BT(LC)]]&lt;=StandardResults[[#This Row],[B]],"B","-"))),"")</f>
        <v/>
      </c>
      <c r="N378" s="14"/>
      <c r="O378" t="str">
        <f>IF(StandardResults[[#This Row],[BT(SC)]]&lt;&gt;"-",IF(StandardResults[[#This Row],[BT(SC)]]&lt;=StandardResults[[#This Row],[Ecs]],"EC","-"),"")</f>
        <v/>
      </c>
      <c r="Q378" t="str">
        <f>IF(StandardResults[[#This Row],[Ind/Rel]]="Ind",LEFT(StandardResults[[#This Row],[Gender]],1)&amp;MIN(MAX(StandardResults[[#This Row],[Age]],11),17)&amp;"-"&amp;StandardResults[[#This Row],[Event]],"")</f>
        <v>011-0</v>
      </c>
      <c r="R378" t="e">
        <f>IF(StandardResults[[#This Row],[Ind/Rel]]="Ind",_xlfn.XLOOKUP(StandardResults[[#This Row],[Code]],Std[Code],Std[AA]),"-")</f>
        <v>#N/A</v>
      </c>
      <c r="S378" t="e">
        <f>IF(StandardResults[[#This Row],[Ind/Rel]]="Ind",_xlfn.XLOOKUP(StandardResults[[#This Row],[Code]],Std[Code],Std[A]),"-")</f>
        <v>#N/A</v>
      </c>
      <c r="T378" t="e">
        <f>IF(StandardResults[[#This Row],[Ind/Rel]]="Ind",_xlfn.XLOOKUP(StandardResults[[#This Row],[Code]],Std[Code],Std[B]),"-")</f>
        <v>#N/A</v>
      </c>
      <c r="U378" t="e">
        <f>IF(StandardResults[[#This Row],[Ind/Rel]]="Ind",_xlfn.XLOOKUP(StandardResults[[#This Row],[Code]],Std[Code],Std[AAs]),"-")</f>
        <v>#N/A</v>
      </c>
      <c r="V378" t="e">
        <f>IF(StandardResults[[#This Row],[Ind/Rel]]="Ind",_xlfn.XLOOKUP(StandardResults[[#This Row],[Code]],Std[Code],Std[As]),"-")</f>
        <v>#N/A</v>
      </c>
      <c r="W378" t="e">
        <f>IF(StandardResults[[#This Row],[Ind/Rel]]="Ind",_xlfn.XLOOKUP(StandardResults[[#This Row],[Code]],Std[Code],Std[Bs]),"-")</f>
        <v>#N/A</v>
      </c>
      <c r="X378" t="e">
        <f>IF(StandardResults[[#This Row],[Ind/Rel]]="Ind",_xlfn.XLOOKUP(StandardResults[[#This Row],[Code]],Std[Code],Std[EC]),"-")</f>
        <v>#N/A</v>
      </c>
      <c r="Y378" t="e">
        <f>IF(StandardResults[[#This Row],[Ind/Rel]]="Ind",_xlfn.XLOOKUP(StandardResults[[#This Row],[Code]],Std[Code],Std[Ecs]),"-")</f>
        <v>#N/A</v>
      </c>
      <c r="Z378">
        <f>COUNTIFS(StandardResults[Name],StandardResults[[#This Row],[Name]],StandardResults[Entry
Std],"B")+COUNTIFS(StandardResults[Name],StandardResults[[#This Row],[Name]],StandardResults[Entry
Std],"A")+COUNTIFS(StandardResults[Name],StandardResults[[#This Row],[Name]],StandardResults[Entry
Std],"AA")</f>
        <v>0</v>
      </c>
      <c r="AA378">
        <f>COUNTIFS(StandardResults[Name],StandardResults[[#This Row],[Name]],StandardResults[Entry
Std],"AA")</f>
        <v>0</v>
      </c>
    </row>
    <row r="379" spans="1:27" x14ac:dyDescent="0.25">
      <c r="A379">
        <f>TimeVR[[#This Row],[Club]]</f>
        <v>0</v>
      </c>
      <c r="B379" t="str">
        <f>IF(OR(RIGHT(TimeVR[[#This Row],[Event]],3)="M.R", RIGHT(TimeVR[[#This Row],[Event]],3)="F.R"),"Relay","Ind")</f>
        <v>Ind</v>
      </c>
      <c r="C379">
        <f>TimeVR[[#This Row],[gender]]</f>
        <v>0</v>
      </c>
      <c r="D379">
        <f>TimeVR[[#This Row],[Age]]</f>
        <v>0</v>
      </c>
      <c r="E379">
        <f>TimeVR[[#This Row],[name]]</f>
        <v>0</v>
      </c>
      <c r="F379">
        <f>TimeVR[[#This Row],[Event]]</f>
        <v>0</v>
      </c>
      <c r="G379" t="str">
        <f>IF(OR(StandardResults[[#This Row],[Entry]]="-",TimeVR[[#This Row],[validation]]="Validated"),"Y","N")</f>
        <v>N</v>
      </c>
      <c r="H379">
        <f>IF(OR(LEFT(TimeVR[[#This Row],[Times]],8)="00:00.00", LEFT(TimeVR[[#This Row],[Times]],2)="NT"),"-",TimeVR[[#This Row],[Times]])</f>
        <v>0</v>
      </c>
      <c r="I3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79" t="str">
        <f>IF(ISBLANK(TimeVR[[#This Row],[Best Time(S)]]),"-",TimeVR[[#This Row],[Best Time(S)]])</f>
        <v>-</v>
      </c>
      <c r="K379" t="str">
        <f>IF(StandardResults[[#This Row],[BT(SC)]]&lt;&gt;"-",IF(StandardResults[[#This Row],[BT(SC)]]&lt;=StandardResults[[#This Row],[AAs]],"AA",IF(StandardResults[[#This Row],[BT(SC)]]&lt;=StandardResults[[#This Row],[As]],"A",IF(StandardResults[[#This Row],[BT(SC)]]&lt;=StandardResults[[#This Row],[Bs]],"B","-"))),"")</f>
        <v/>
      </c>
      <c r="L379" t="str">
        <f>IF(ISBLANK(TimeVR[[#This Row],[Best Time(L)]]),"-",TimeVR[[#This Row],[Best Time(L)]])</f>
        <v>-</v>
      </c>
      <c r="M379" t="str">
        <f>IF(StandardResults[[#This Row],[BT(LC)]]&lt;&gt;"-",IF(StandardResults[[#This Row],[BT(LC)]]&lt;=StandardResults[[#This Row],[AA]],"AA",IF(StandardResults[[#This Row],[BT(LC)]]&lt;=StandardResults[[#This Row],[A]],"A",IF(StandardResults[[#This Row],[BT(LC)]]&lt;=StandardResults[[#This Row],[B]],"B","-"))),"")</f>
        <v/>
      </c>
      <c r="N379" s="14"/>
      <c r="O379" t="str">
        <f>IF(StandardResults[[#This Row],[BT(SC)]]&lt;&gt;"-",IF(StandardResults[[#This Row],[BT(SC)]]&lt;=StandardResults[[#This Row],[Ecs]],"EC","-"),"")</f>
        <v/>
      </c>
      <c r="Q379" t="str">
        <f>IF(StandardResults[[#This Row],[Ind/Rel]]="Ind",LEFT(StandardResults[[#This Row],[Gender]],1)&amp;MIN(MAX(StandardResults[[#This Row],[Age]],11),17)&amp;"-"&amp;StandardResults[[#This Row],[Event]],"")</f>
        <v>011-0</v>
      </c>
      <c r="R379" t="e">
        <f>IF(StandardResults[[#This Row],[Ind/Rel]]="Ind",_xlfn.XLOOKUP(StandardResults[[#This Row],[Code]],Std[Code],Std[AA]),"-")</f>
        <v>#N/A</v>
      </c>
      <c r="S379" t="e">
        <f>IF(StandardResults[[#This Row],[Ind/Rel]]="Ind",_xlfn.XLOOKUP(StandardResults[[#This Row],[Code]],Std[Code],Std[A]),"-")</f>
        <v>#N/A</v>
      </c>
      <c r="T379" t="e">
        <f>IF(StandardResults[[#This Row],[Ind/Rel]]="Ind",_xlfn.XLOOKUP(StandardResults[[#This Row],[Code]],Std[Code],Std[B]),"-")</f>
        <v>#N/A</v>
      </c>
      <c r="U379" t="e">
        <f>IF(StandardResults[[#This Row],[Ind/Rel]]="Ind",_xlfn.XLOOKUP(StandardResults[[#This Row],[Code]],Std[Code],Std[AAs]),"-")</f>
        <v>#N/A</v>
      </c>
      <c r="V379" t="e">
        <f>IF(StandardResults[[#This Row],[Ind/Rel]]="Ind",_xlfn.XLOOKUP(StandardResults[[#This Row],[Code]],Std[Code],Std[As]),"-")</f>
        <v>#N/A</v>
      </c>
      <c r="W379" t="e">
        <f>IF(StandardResults[[#This Row],[Ind/Rel]]="Ind",_xlfn.XLOOKUP(StandardResults[[#This Row],[Code]],Std[Code],Std[Bs]),"-")</f>
        <v>#N/A</v>
      </c>
      <c r="X379" t="e">
        <f>IF(StandardResults[[#This Row],[Ind/Rel]]="Ind",_xlfn.XLOOKUP(StandardResults[[#This Row],[Code]],Std[Code],Std[EC]),"-")</f>
        <v>#N/A</v>
      </c>
      <c r="Y379" t="e">
        <f>IF(StandardResults[[#This Row],[Ind/Rel]]="Ind",_xlfn.XLOOKUP(StandardResults[[#This Row],[Code]],Std[Code],Std[Ecs]),"-")</f>
        <v>#N/A</v>
      </c>
      <c r="Z379">
        <f>COUNTIFS(StandardResults[Name],StandardResults[[#This Row],[Name]],StandardResults[Entry
Std],"B")+COUNTIFS(StandardResults[Name],StandardResults[[#This Row],[Name]],StandardResults[Entry
Std],"A")+COUNTIFS(StandardResults[Name],StandardResults[[#This Row],[Name]],StandardResults[Entry
Std],"AA")</f>
        <v>0</v>
      </c>
      <c r="AA379">
        <f>COUNTIFS(StandardResults[Name],StandardResults[[#This Row],[Name]],StandardResults[Entry
Std],"AA")</f>
        <v>0</v>
      </c>
    </row>
    <row r="380" spans="1:27" x14ac:dyDescent="0.25">
      <c r="A380">
        <f>TimeVR[[#This Row],[Club]]</f>
        <v>0</v>
      </c>
      <c r="B380" t="str">
        <f>IF(OR(RIGHT(TimeVR[[#This Row],[Event]],3)="M.R", RIGHT(TimeVR[[#This Row],[Event]],3)="F.R"),"Relay","Ind")</f>
        <v>Ind</v>
      </c>
      <c r="C380">
        <f>TimeVR[[#This Row],[gender]]</f>
        <v>0</v>
      </c>
      <c r="D380">
        <f>TimeVR[[#This Row],[Age]]</f>
        <v>0</v>
      </c>
      <c r="E380">
        <f>TimeVR[[#This Row],[name]]</f>
        <v>0</v>
      </c>
      <c r="F380">
        <f>TimeVR[[#This Row],[Event]]</f>
        <v>0</v>
      </c>
      <c r="G380" t="str">
        <f>IF(OR(StandardResults[[#This Row],[Entry]]="-",TimeVR[[#This Row],[validation]]="Validated"),"Y","N")</f>
        <v>N</v>
      </c>
      <c r="H380">
        <f>IF(OR(LEFT(TimeVR[[#This Row],[Times]],8)="00:00.00", LEFT(TimeVR[[#This Row],[Times]],2)="NT"),"-",TimeVR[[#This Row],[Times]])</f>
        <v>0</v>
      </c>
      <c r="I3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0" t="str">
        <f>IF(ISBLANK(TimeVR[[#This Row],[Best Time(S)]]),"-",TimeVR[[#This Row],[Best Time(S)]])</f>
        <v>-</v>
      </c>
      <c r="K380" t="str">
        <f>IF(StandardResults[[#This Row],[BT(SC)]]&lt;&gt;"-",IF(StandardResults[[#This Row],[BT(SC)]]&lt;=StandardResults[[#This Row],[AAs]],"AA",IF(StandardResults[[#This Row],[BT(SC)]]&lt;=StandardResults[[#This Row],[As]],"A",IF(StandardResults[[#This Row],[BT(SC)]]&lt;=StandardResults[[#This Row],[Bs]],"B","-"))),"")</f>
        <v/>
      </c>
      <c r="L380" t="str">
        <f>IF(ISBLANK(TimeVR[[#This Row],[Best Time(L)]]),"-",TimeVR[[#This Row],[Best Time(L)]])</f>
        <v>-</v>
      </c>
      <c r="M380" t="str">
        <f>IF(StandardResults[[#This Row],[BT(LC)]]&lt;&gt;"-",IF(StandardResults[[#This Row],[BT(LC)]]&lt;=StandardResults[[#This Row],[AA]],"AA",IF(StandardResults[[#This Row],[BT(LC)]]&lt;=StandardResults[[#This Row],[A]],"A",IF(StandardResults[[#This Row],[BT(LC)]]&lt;=StandardResults[[#This Row],[B]],"B","-"))),"")</f>
        <v/>
      </c>
      <c r="N380" s="14"/>
      <c r="O380" t="str">
        <f>IF(StandardResults[[#This Row],[BT(SC)]]&lt;&gt;"-",IF(StandardResults[[#This Row],[BT(SC)]]&lt;=StandardResults[[#This Row],[Ecs]],"EC","-"),"")</f>
        <v/>
      </c>
      <c r="Q380" t="str">
        <f>IF(StandardResults[[#This Row],[Ind/Rel]]="Ind",LEFT(StandardResults[[#This Row],[Gender]],1)&amp;MIN(MAX(StandardResults[[#This Row],[Age]],11),17)&amp;"-"&amp;StandardResults[[#This Row],[Event]],"")</f>
        <v>011-0</v>
      </c>
      <c r="R380" t="e">
        <f>IF(StandardResults[[#This Row],[Ind/Rel]]="Ind",_xlfn.XLOOKUP(StandardResults[[#This Row],[Code]],Std[Code],Std[AA]),"-")</f>
        <v>#N/A</v>
      </c>
      <c r="S380" t="e">
        <f>IF(StandardResults[[#This Row],[Ind/Rel]]="Ind",_xlfn.XLOOKUP(StandardResults[[#This Row],[Code]],Std[Code],Std[A]),"-")</f>
        <v>#N/A</v>
      </c>
      <c r="T380" t="e">
        <f>IF(StandardResults[[#This Row],[Ind/Rel]]="Ind",_xlfn.XLOOKUP(StandardResults[[#This Row],[Code]],Std[Code],Std[B]),"-")</f>
        <v>#N/A</v>
      </c>
      <c r="U380" t="e">
        <f>IF(StandardResults[[#This Row],[Ind/Rel]]="Ind",_xlfn.XLOOKUP(StandardResults[[#This Row],[Code]],Std[Code],Std[AAs]),"-")</f>
        <v>#N/A</v>
      </c>
      <c r="V380" t="e">
        <f>IF(StandardResults[[#This Row],[Ind/Rel]]="Ind",_xlfn.XLOOKUP(StandardResults[[#This Row],[Code]],Std[Code],Std[As]),"-")</f>
        <v>#N/A</v>
      </c>
      <c r="W380" t="e">
        <f>IF(StandardResults[[#This Row],[Ind/Rel]]="Ind",_xlfn.XLOOKUP(StandardResults[[#This Row],[Code]],Std[Code],Std[Bs]),"-")</f>
        <v>#N/A</v>
      </c>
      <c r="X380" t="e">
        <f>IF(StandardResults[[#This Row],[Ind/Rel]]="Ind",_xlfn.XLOOKUP(StandardResults[[#This Row],[Code]],Std[Code],Std[EC]),"-")</f>
        <v>#N/A</v>
      </c>
      <c r="Y380" t="e">
        <f>IF(StandardResults[[#This Row],[Ind/Rel]]="Ind",_xlfn.XLOOKUP(StandardResults[[#This Row],[Code]],Std[Code],Std[Ecs]),"-")</f>
        <v>#N/A</v>
      </c>
      <c r="Z380">
        <f>COUNTIFS(StandardResults[Name],StandardResults[[#This Row],[Name]],StandardResults[Entry
Std],"B")+COUNTIFS(StandardResults[Name],StandardResults[[#This Row],[Name]],StandardResults[Entry
Std],"A")+COUNTIFS(StandardResults[Name],StandardResults[[#This Row],[Name]],StandardResults[Entry
Std],"AA")</f>
        <v>0</v>
      </c>
      <c r="AA380">
        <f>COUNTIFS(StandardResults[Name],StandardResults[[#This Row],[Name]],StandardResults[Entry
Std],"AA")</f>
        <v>0</v>
      </c>
    </row>
    <row r="381" spans="1:27" x14ac:dyDescent="0.25">
      <c r="A381">
        <f>TimeVR[[#This Row],[Club]]</f>
        <v>0</v>
      </c>
      <c r="B381" t="str">
        <f>IF(OR(RIGHT(TimeVR[[#This Row],[Event]],3)="M.R", RIGHT(TimeVR[[#This Row],[Event]],3)="F.R"),"Relay","Ind")</f>
        <v>Ind</v>
      </c>
      <c r="C381">
        <f>TimeVR[[#This Row],[gender]]</f>
        <v>0</v>
      </c>
      <c r="D381">
        <f>TimeVR[[#This Row],[Age]]</f>
        <v>0</v>
      </c>
      <c r="E381">
        <f>TimeVR[[#This Row],[name]]</f>
        <v>0</v>
      </c>
      <c r="F381">
        <f>TimeVR[[#This Row],[Event]]</f>
        <v>0</v>
      </c>
      <c r="G381" t="str">
        <f>IF(OR(StandardResults[[#This Row],[Entry]]="-",TimeVR[[#This Row],[validation]]="Validated"),"Y","N")</f>
        <v>N</v>
      </c>
      <c r="H381">
        <f>IF(OR(LEFT(TimeVR[[#This Row],[Times]],8)="00:00.00", LEFT(TimeVR[[#This Row],[Times]],2)="NT"),"-",TimeVR[[#This Row],[Times]])</f>
        <v>0</v>
      </c>
      <c r="I3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1" t="str">
        <f>IF(ISBLANK(TimeVR[[#This Row],[Best Time(S)]]),"-",TimeVR[[#This Row],[Best Time(S)]])</f>
        <v>-</v>
      </c>
      <c r="K381" t="str">
        <f>IF(StandardResults[[#This Row],[BT(SC)]]&lt;&gt;"-",IF(StandardResults[[#This Row],[BT(SC)]]&lt;=StandardResults[[#This Row],[AAs]],"AA",IF(StandardResults[[#This Row],[BT(SC)]]&lt;=StandardResults[[#This Row],[As]],"A",IF(StandardResults[[#This Row],[BT(SC)]]&lt;=StandardResults[[#This Row],[Bs]],"B","-"))),"")</f>
        <v/>
      </c>
      <c r="L381" t="str">
        <f>IF(ISBLANK(TimeVR[[#This Row],[Best Time(L)]]),"-",TimeVR[[#This Row],[Best Time(L)]])</f>
        <v>-</v>
      </c>
      <c r="M381" t="str">
        <f>IF(StandardResults[[#This Row],[BT(LC)]]&lt;&gt;"-",IF(StandardResults[[#This Row],[BT(LC)]]&lt;=StandardResults[[#This Row],[AA]],"AA",IF(StandardResults[[#This Row],[BT(LC)]]&lt;=StandardResults[[#This Row],[A]],"A",IF(StandardResults[[#This Row],[BT(LC)]]&lt;=StandardResults[[#This Row],[B]],"B","-"))),"")</f>
        <v/>
      </c>
      <c r="N381" s="14"/>
      <c r="O381" t="str">
        <f>IF(StandardResults[[#This Row],[BT(SC)]]&lt;&gt;"-",IF(StandardResults[[#This Row],[BT(SC)]]&lt;=StandardResults[[#This Row],[Ecs]],"EC","-"),"")</f>
        <v/>
      </c>
      <c r="Q381" t="str">
        <f>IF(StandardResults[[#This Row],[Ind/Rel]]="Ind",LEFT(StandardResults[[#This Row],[Gender]],1)&amp;MIN(MAX(StandardResults[[#This Row],[Age]],11),17)&amp;"-"&amp;StandardResults[[#This Row],[Event]],"")</f>
        <v>011-0</v>
      </c>
      <c r="R381" t="e">
        <f>IF(StandardResults[[#This Row],[Ind/Rel]]="Ind",_xlfn.XLOOKUP(StandardResults[[#This Row],[Code]],Std[Code],Std[AA]),"-")</f>
        <v>#N/A</v>
      </c>
      <c r="S381" t="e">
        <f>IF(StandardResults[[#This Row],[Ind/Rel]]="Ind",_xlfn.XLOOKUP(StandardResults[[#This Row],[Code]],Std[Code],Std[A]),"-")</f>
        <v>#N/A</v>
      </c>
      <c r="T381" t="e">
        <f>IF(StandardResults[[#This Row],[Ind/Rel]]="Ind",_xlfn.XLOOKUP(StandardResults[[#This Row],[Code]],Std[Code],Std[B]),"-")</f>
        <v>#N/A</v>
      </c>
      <c r="U381" t="e">
        <f>IF(StandardResults[[#This Row],[Ind/Rel]]="Ind",_xlfn.XLOOKUP(StandardResults[[#This Row],[Code]],Std[Code],Std[AAs]),"-")</f>
        <v>#N/A</v>
      </c>
      <c r="V381" t="e">
        <f>IF(StandardResults[[#This Row],[Ind/Rel]]="Ind",_xlfn.XLOOKUP(StandardResults[[#This Row],[Code]],Std[Code],Std[As]),"-")</f>
        <v>#N/A</v>
      </c>
      <c r="W381" t="e">
        <f>IF(StandardResults[[#This Row],[Ind/Rel]]="Ind",_xlfn.XLOOKUP(StandardResults[[#This Row],[Code]],Std[Code],Std[Bs]),"-")</f>
        <v>#N/A</v>
      </c>
      <c r="X381" t="e">
        <f>IF(StandardResults[[#This Row],[Ind/Rel]]="Ind",_xlfn.XLOOKUP(StandardResults[[#This Row],[Code]],Std[Code],Std[EC]),"-")</f>
        <v>#N/A</v>
      </c>
      <c r="Y381" t="e">
        <f>IF(StandardResults[[#This Row],[Ind/Rel]]="Ind",_xlfn.XLOOKUP(StandardResults[[#This Row],[Code]],Std[Code],Std[Ecs]),"-")</f>
        <v>#N/A</v>
      </c>
      <c r="Z381">
        <f>COUNTIFS(StandardResults[Name],StandardResults[[#This Row],[Name]],StandardResults[Entry
Std],"B")+COUNTIFS(StandardResults[Name],StandardResults[[#This Row],[Name]],StandardResults[Entry
Std],"A")+COUNTIFS(StandardResults[Name],StandardResults[[#This Row],[Name]],StandardResults[Entry
Std],"AA")</f>
        <v>0</v>
      </c>
      <c r="AA381">
        <f>COUNTIFS(StandardResults[Name],StandardResults[[#This Row],[Name]],StandardResults[Entry
Std],"AA")</f>
        <v>0</v>
      </c>
    </row>
    <row r="382" spans="1:27" x14ac:dyDescent="0.25">
      <c r="A382">
        <f>TimeVR[[#This Row],[Club]]</f>
        <v>0</v>
      </c>
      <c r="B382" t="str">
        <f>IF(OR(RIGHT(TimeVR[[#This Row],[Event]],3)="M.R", RIGHT(TimeVR[[#This Row],[Event]],3)="F.R"),"Relay","Ind")</f>
        <v>Ind</v>
      </c>
      <c r="C382">
        <f>TimeVR[[#This Row],[gender]]</f>
        <v>0</v>
      </c>
      <c r="D382">
        <f>TimeVR[[#This Row],[Age]]</f>
        <v>0</v>
      </c>
      <c r="E382">
        <f>TimeVR[[#This Row],[name]]</f>
        <v>0</v>
      </c>
      <c r="F382">
        <f>TimeVR[[#This Row],[Event]]</f>
        <v>0</v>
      </c>
      <c r="G382" t="str">
        <f>IF(OR(StandardResults[[#This Row],[Entry]]="-",TimeVR[[#This Row],[validation]]="Validated"),"Y","N")</f>
        <v>N</v>
      </c>
      <c r="H382">
        <f>IF(OR(LEFT(TimeVR[[#This Row],[Times]],8)="00:00.00", LEFT(TimeVR[[#This Row],[Times]],2)="NT"),"-",TimeVR[[#This Row],[Times]])</f>
        <v>0</v>
      </c>
      <c r="I3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2" t="str">
        <f>IF(ISBLANK(TimeVR[[#This Row],[Best Time(S)]]),"-",TimeVR[[#This Row],[Best Time(S)]])</f>
        <v>-</v>
      </c>
      <c r="K382" t="str">
        <f>IF(StandardResults[[#This Row],[BT(SC)]]&lt;&gt;"-",IF(StandardResults[[#This Row],[BT(SC)]]&lt;=StandardResults[[#This Row],[AAs]],"AA",IF(StandardResults[[#This Row],[BT(SC)]]&lt;=StandardResults[[#This Row],[As]],"A",IF(StandardResults[[#This Row],[BT(SC)]]&lt;=StandardResults[[#This Row],[Bs]],"B","-"))),"")</f>
        <v/>
      </c>
      <c r="L382" t="str">
        <f>IF(ISBLANK(TimeVR[[#This Row],[Best Time(L)]]),"-",TimeVR[[#This Row],[Best Time(L)]])</f>
        <v>-</v>
      </c>
      <c r="M382" t="str">
        <f>IF(StandardResults[[#This Row],[BT(LC)]]&lt;&gt;"-",IF(StandardResults[[#This Row],[BT(LC)]]&lt;=StandardResults[[#This Row],[AA]],"AA",IF(StandardResults[[#This Row],[BT(LC)]]&lt;=StandardResults[[#This Row],[A]],"A",IF(StandardResults[[#This Row],[BT(LC)]]&lt;=StandardResults[[#This Row],[B]],"B","-"))),"")</f>
        <v/>
      </c>
      <c r="N382" s="14"/>
      <c r="O382" t="str">
        <f>IF(StandardResults[[#This Row],[BT(SC)]]&lt;&gt;"-",IF(StandardResults[[#This Row],[BT(SC)]]&lt;=StandardResults[[#This Row],[Ecs]],"EC","-"),"")</f>
        <v/>
      </c>
      <c r="Q382" t="str">
        <f>IF(StandardResults[[#This Row],[Ind/Rel]]="Ind",LEFT(StandardResults[[#This Row],[Gender]],1)&amp;MIN(MAX(StandardResults[[#This Row],[Age]],11),17)&amp;"-"&amp;StandardResults[[#This Row],[Event]],"")</f>
        <v>011-0</v>
      </c>
      <c r="R382" t="e">
        <f>IF(StandardResults[[#This Row],[Ind/Rel]]="Ind",_xlfn.XLOOKUP(StandardResults[[#This Row],[Code]],Std[Code],Std[AA]),"-")</f>
        <v>#N/A</v>
      </c>
      <c r="S382" t="e">
        <f>IF(StandardResults[[#This Row],[Ind/Rel]]="Ind",_xlfn.XLOOKUP(StandardResults[[#This Row],[Code]],Std[Code],Std[A]),"-")</f>
        <v>#N/A</v>
      </c>
      <c r="T382" t="e">
        <f>IF(StandardResults[[#This Row],[Ind/Rel]]="Ind",_xlfn.XLOOKUP(StandardResults[[#This Row],[Code]],Std[Code],Std[B]),"-")</f>
        <v>#N/A</v>
      </c>
      <c r="U382" t="e">
        <f>IF(StandardResults[[#This Row],[Ind/Rel]]="Ind",_xlfn.XLOOKUP(StandardResults[[#This Row],[Code]],Std[Code],Std[AAs]),"-")</f>
        <v>#N/A</v>
      </c>
      <c r="V382" t="e">
        <f>IF(StandardResults[[#This Row],[Ind/Rel]]="Ind",_xlfn.XLOOKUP(StandardResults[[#This Row],[Code]],Std[Code],Std[As]),"-")</f>
        <v>#N/A</v>
      </c>
      <c r="W382" t="e">
        <f>IF(StandardResults[[#This Row],[Ind/Rel]]="Ind",_xlfn.XLOOKUP(StandardResults[[#This Row],[Code]],Std[Code],Std[Bs]),"-")</f>
        <v>#N/A</v>
      </c>
      <c r="X382" t="e">
        <f>IF(StandardResults[[#This Row],[Ind/Rel]]="Ind",_xlfn.XLOOKUP(StandardResults[[#This Row],[Code]],Std[Code],Std[EC]),"-")</f>
        <v>#N/A</v>
      </c>
      <c r="Y382" t="e">
        <f>IF(StandardResults[[#This Row],[Ind/Rel]]="Ind",_xlfn.XLOOKUP(StandardResults[[#This Row],[Code]],Std[Code],Std[Ecs]),"-")</f>
        <v>#N/A</v>
      </c>
      <c r="Z382">
        <f>COUNTIFS(StandardResults[Name],StandardResults[[#This Row],[Name]],StandardResults[Entry
Std],"B")+COUNTIFS(StandardResults[Name],StandardResults[[#This Row],[Name]],StandardResults[Entry
Std],"A")+COUNTIFS(StandardResults[Name],StandardResults[[#This Row],[Name]],StandardResults[Entry
Std],"AA")</f>
        <v>0</v>
      </c>
      <c r="AA382">
        <f>COUNTIFS(StandardResults[Name],StandardResults[[#This Row],[Name]],StandardResults[Entry
Std],"AA")</f>
        <v>0</v>
      </c>
    </row>
    <row r="383" spans="1:27" x14ac:dyDescent="0.25">
      <c r="A383">
        <f>TimeVR[[#This Row],[Club]]</f>
        <v>0</v>
      </c>
      <c r="B383" t="str">
        <f>IF(OR(RIGHT(TimeVR[[#This Row],[Event]],3)="M.R", RIGHT(TimeVR[[#This Row],[Event]],3)="F.R"),"Relay","Ind")</f>
        <v>Ind</v>
      </c>
      <c r="C383">
        <f>TimeVR[[#This Row],[gender]]</f>
        <v>0</v>
      </c>
      <c r="D383">
        <f>TimeVR[[#This Row],[Age]]</f>
        <v>0</v>
      </c>
      <c r="E383">
        <f>TimeVR[[#This Row],[name]]</f>
        <v>0</v>
      </c>
      <c r="F383">
        <f>TimeVR[[#This Row],[Event]]</f>
        <v>0</v>
      </c>
      <c r="G383" t="str">
        <f>IF(OR(StandardResults[[#This Row],[Entry]]="-",TimeVR[[#This Row],[validation]]="Validated"),"Y","N")</f>
        <v>N</v>
      </c>
      <c r="H383">
        <f>IF(OR(LEFT(TimeVR[[#This Row],[Times]],8)="00:00.00", LEFT(TimeVR[[#This Row],[Times]],2)="NT"),"-",TimeVR[[#This Row],[Times]])</f>
        <v>0</v>
      </c>
      <c r="I3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3" t="str">
        <f>IF(ISBLANK(TimeVR[[#This Row],[Best Time(S)]]),"-",TimeVR[[#This Row],[Best Time(S)]])</f>
        <v>-</v>
      </c>
      <c r="K383" t="str">
        <f>IF(StandardResults[[#This Row],[BT(SC)]]&lt;&gt;"-",IF(StandardResults[[#This Row],[BT(SC)]]&lt;=StandardResults[[#This Row],[AAs]],"AA",IF(StandardResults[[#This Row],[BT(SC)]]&lt;=StandardResults[[#This Row],[As]],"A",IF(StandardResults[[#This Row],[BT(SC)]]&lt;=StandardResults[[#This Row],[Bs]],"B","-"))),"")</f>
        <v/>
      </c>
      <c r="L383" t="str">
        <f>IF(ISBLANK(TimeVR[[#This Row],[Best Time(L)]]),"-",TimeVR[[#This Row],[Best Time(L)]])</f>
        <v>-</v>
      </c>
      <c r="M383" t="str">
        <f>IF(StandardResults[[#This Row],[BT(LC)]]&lt;&gt;"-",IF(StandardResults[[#This Row],[BT(LC)]]&lt;=StandardResults[[#This Row],[AA]],"AA",IF(StandardResults[[#This Row],[BT(LC)]]&lt;=StandardResults[[#This Row],[A]],"A",IF(StandardResults[[#This Row],[BT(LC)]]&lt;=StandardResults[[#This Row],[B]],"B","-"))),"")</f>
        <v/>
      </c>
      <c r="N383" s="14"/>
      <c r="O383" t="str">
        <f>IF(StandardResults[[#This Row],[BT(SC)]]&lt;&gt;"-",IF(StandardResults[[#This Row],[BT(SC)]]&lt;=StandardResults[[#This Row],[Ecs]],"EC","-"),"")</f>
        <v/>
      </c>
      <c r="Q383" t="str">
        <f>IF(StandardResults[[#This Row],[Ind/Rel]]="Ind",LEFT(StandardResults[[#This Row],[Gender]],1)&amp;MIN(MAX(StandardResults[[#This Row],[Age]],11),17)&amp;"-"&amp;StandardResults[[#This Row],[Event]],"")</f>
        <v>011-0</v>
      </c>
      <c r="R383" t="e">
        <f>IF(StandardResults[[#This Row],[Ind/Rel]]="Ind",_xlfn.XLOOKUP(StandardResults[[#This Row],[Code]],Std[Code],Std[AA]),"-")</f>
        <v>#N/A</v>
      </c>
      <c r="S383" t="e">
        <f>IF(StandardResults[[#This Row],[Ind/Rel]]="Ind",_xlfn.XLOOKUP(StandardResults[[#This Row],[Code]],Std[Code],Std[A]),"-")</f>
        <v>#N/A</v>
      </c>
      <c r="T383" t="e">
        <f>IF(StandardResults[[#This Row],[Ind/Rel]]="Ind",_xlfn.XLOOKUP(StandardResults[[#This Row],[Code]],Std[Code],Std[B]),"-")</f>
        <v>#N/A</v>
      </c>
      <c r="U383" t="e">
        <f>IF(StandardResults[[#This Row],[Ind/Rel]]="Ind",_xlfn.XLOOKUP(StandardResults[[#This Row],[Code]],Std[Code],Std[AAs]),"-")</f>
        <v>#N/A</v>
      </c>
      <c r="V383" t="e">
        <f>IF(StandardResults[[#This Row],[Ind/Rel]]="Ind",_xlfn.XLOOKUP(StandardResults[[#This Row],[Code]],Std[Code],Std[As]),"-")</f>
        <v>#N/A</v>
      </c>
      <c r="W383" t="e">
        <f>IF(StandardResults[[#This Row],[Ind/Rel]]="Ind",_xlfn.XLOOKUP(StandardResults[[#This Row],[Code]],Std[Code],Std[Bs]),"-")</f>
        <v>#N/A</v>
      </c>
      <c r="X383" t="e">
        <f>IF(StandardResults[[#This Row],[Ind/Rel]]="Ind",_xlfn.XLOOKUP(StandardResults[[#This Row],[Code]],Std[Code],Std[EC]),"-")</f>
        <v>#N/A</v>
      </c>
      <c r="Y383" t="e">
        <f>IF(StandardResults[[#This Row],[Ind/Rel]]="Ind",_xlfn.XLOOKUP(StandardResults[[#This Row],[Code]],Std[Code],Std[Ecs]),"-")</f>
        <v>#N/A</v>
      </c>
      <c r="Z383">
        <f>COUNTIFS(StandardResults[Name],StandardResults[[#This Row],[Name]],StandardResults[Entry
Std],"B")+COUNTIFS(StandardResults[Name],StandardResults[[#This Row],[Name]],StandardResults[Entry
Std],"A")+COUNTIFS(StandardResults[Name],StandardResults[[#This Row],[Name]],StandardResults[Entry
Std],"AA")</f>
        <v>0</v>
      </c>
      <c r="AA383">
        <f>COUNTIFS(StandardResults[Name],StandardResults[[#This Row],[Name]],StandardResults[Entry
Std],"AA")</f>
        <v>0</v>
      </c>
    </row>
    <row r="384" spans="1:27" x14ac:dyDescent="0.25">
      <c r="A384">
        <f>TimeVR[[#This Row],[Club]]</f>
        <v>0</v>
      </c>
      <c r="B384" t="str">
        <f>IF(OR(RIGHT(TimeVR[[#This Row],[Event]],3)="M.R", RIGHT(TimeVR[[#This Row],[Event]],3)="F.R"),"Relay","Ind")</f>
        <v>Ind</v>
      </c>
      <c r="C384">
        <f>TimeVR[[#This Row],[gender]]</f>
        <v>0</v>
      </c>
      <c r="D384">
        <f>TimeVR[[#This Row],[Age]]</f>
        <v>0</v>
      </c>
      <c r="E384">
        <f>TimeVR[[#This Row],[name]]</f>
        <v>0</v>
      </c>
      <c r="F384">
        <f>TimeVR[[#This Row],[Event]]</f>
        <v>0</v>
      </c>
      <c r="G384" t="str">
        <f>IF(OR(StandardResults[[#This Row],[Entry]]="-",TimeVR[[#This Row],[validation]]="Validated"),"Y","N")</f>
        <v>N</v>
      </c>
      <c r="H384">
        <f>IF(OR(LEFT(TimeVR[[#This Row],[Times]],8)="00:00.00", LEFT(TimeVR[[#This Row],[Times]],2)="NT"),"-",TimeVR[[#This Row],[Times]])</f>
        <v>0</v>
      </c>
      <c r="I3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4" t="str">
        <f>IF(ISBLANK(TimeVR[[#This Row],[Best Time(S)]]),"-",TimeVR[[#This Row],[Best Time(S)]])</f>
        <v>-</v>
      </c>
      <c r="K384" t="str">
        <f>IF(StandardResults[[#This Row],[BT(SC)]]&lt;&gt;"-",IF(StandardResults[[#This Row],[BT(SC)]]&lt;=StandardResults[[#This Row],[AAs]],"AA",IF(StandardResults[[#This Row],[BT(SC)]]&lt;=StandardResults[[#This Row],[As]],"A",IF(StandardResults[[#This Row],[BT(SC)]]&lt;=StandardResults[[#This Row],[Bs]],"B","-"))),"")</f>
        <v/>
      </c>
      <c r="L384" t="str">
        <f>IF(ISBLANK(TimeVR[[#This Row],[Best Time(L)]]),"-",TimeVR[[#This Row],[Best Time(L)]])</f>
        <v>-</v>
      </c>
      <c r="M384" t="str">
        <f>IF(StandardResults[[#This Row],[BT(LC)]]&lt;&gt;"-",IF(StandardResults[[#This Row],[BT(LC)]]&lt;=StandardResults[[#This Row],[AA]],"AA",IF(StandardResults[[#This Row],[BT(LC)]]&lt;=StandardResults[[#This Row],[A]],"A",IF(StandardResults[[#This Row],[BT(LC)]]&lt;=StandardResults[[#This Row],[B]],"B","-"))),"")</f>
        <v/>
      </c>
      <c r="N384" s="14"/>
      <c r="O384" t="str">
        <f>IF(StandardResults[[#This Row],[BT(SC)]]&lt;&gt;"-",IF(StandardResults[[#This Row],[BT(SC)]]&lt;=StandardResults[[#This Row],[Ecs]],"EC","-"),"")</f>
        <v/>
      </c>
      <c r="Q384" t="str">
        <f>IF(StandardResults[[#This Row],[Ind/Rel]]="Ind",LEFT(StandardResults[[#This Row],[Gender]],1)&amp;MIN(MAX(StandardResults[[#This Row],[Age]],11),17)&amp;"-"&amp;StandardResults[[#This Row],[Event]],"")</f>
        <v>011-0</v>
      </c>
      <c r="R384" t="e">
        <f>IF(StandardResults[[#This Row],[Ind/Rel]]="Ind",_xlfn.XLOOKUP(StandardResults[[#This Row],[Code]],Std[Code],Std[AA]),"-")</f>
        <v>#N/A</v>
      </c>
      <c r="S384" t="e">
        <f>IF(StandardResults[[#This Row],[Ind/Rel]]="Ind",_xlfn.XLOOKUP(StandardResults[[#This Row],[Code]],Std[Code],Std[A]),"-")</f>
        <v>#N/A</v>
      </c>
      <c r="T384" t="e">
        <f>IF(StandardResults[[#This Row],[Ind/Rel]]="Ind",_xlfn.XLOOKUP(StandardResults[[#This Row],[Code]],Std[Code],Std[B]),"-")</f>
        <v>#N/A</v>
      </c>
      <c r="U384" t="e">
        <f>IF(StandardResults[[#This Row],[Ind/Rel]]="Ind",_xlfn.XLOOKUP(StandardResults[[#This Row],[Code]],Std[Code],Std[AAs]),"-")</f>
        <v>#N/A</v>
      </c>
      <c r="V384" t="e">
        <f>IF(StandardResults[[#This Row],[Ind/Rel]]="Ind",_xlfn.XLOOKUP(StandardResults[[#This Row],[Code]],Std[Code],Std[As]),"-")</f>
        <v>#N/A</v>
      </c>
      <c r="W384" t="e">
        <f>IF(StandardResults[[#This Row],[Ind/Rel]]="Ind",_xlfn.XLOOKUP(StandardResults[[#This Row],[Code]],Std[Code],Std[Bs]),"-")</f>
        <v>#N/A</v>
      </c>
      <c r="X384" t="e">
        <f>IF(StandardResults[[#This Row],[Ind/Rel]]="Ind",_xlfn.XLOOKUP(StandardResults[[#This Row],[Code]],Std[Code],Std[EC]),"-")</f>
        <v>#N/A</v>
      </c>
      <c r="Y384" t="e">
        <f>IF(StandardResults[[#This Row],[Ind/Rel]]="Ind",_xlfn.XLOOKUP(StandardResults[[#This Row],[Code]],Std[Code],Std[Ecs]),"-")</f>
        <v>#N/A</v>
      </c>
      <c r="Z384">
        <f>COUNTIFS(StandardResults[Name],StandardResults[[#This Row],[Name]],StandardResults[Entry
Std],"B")+COUNTIFS(StandardResults[Name],StandardResults[[#This Row],[Name]],StandardResults[Entry
Std],"A")+COUNTIFS(StandardResults[Name],StandardResults[[#This Row],[Name]],StandardResults[Entry
Std],"AA")</f>
        <v>0</v>
      </c>
      <c r="AA384">
        <f>COUNTIFS(StandardResults[Name],StandardResults[[#This Row],[Name]],StandardResults[Entry
Std],"AA")</f>
        <v>0</v>
      </c>
    </row>
    <row r="385" spans="1:27" x14ac:dyDescent="0.25">
      <c r="A385">
        <f>TimeVR[[#This Row],[Club]]</f>
        <v>0</v>
      </c>
      <c r="B385" t="str">
        <f>IF(OR(RIGHT(TimeVR[[#This Row],[Event]],3)="M.R", RIGHT(TimeVR[[#This Row],[Event]],3)="F.R"),"Relay","Ind")</f>
        <v>Ind</v>
      </c>
      <c r="C385">
        <f>TimeVR[[#This Row],[gender]]</f>
        <v>0</v>
      </c>
      <c r="D385">
        <f>TimeVR[[#This Row],[Age]]</f>
        <v>0</v>
      </c>
      <c r="E385">
        <f>TimeVR[[#This Row],[name]]</f>
        <v>0</v>
      </c>
      <c r="F385">
        <f>TimeVR[[#This Row],[Event]]</f>
        <v>0</v>
      </c>
      <c r="G385" t="str">
        <f>IF(OR(StandardResults[[#This Row],[Entry]]="-",TimeVR[[#This Row],[validation]]="Validated"),"Y","N")</f>
        <v>N</v>
      </c>
      <c r="H385">
        <f>IF(OR(LEFT(TimeVR[[#This Row],[Times]],8)="00:00.00", LEFT(TimeVR[[#This Row],[Times]],2)="NT"),"-",TimeVR[[#This Row],[Times]])</f>
        <v>0</v>
      </c>
      <c r="I3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5" t="str">
        <f>IF(ISBLANK(TimeVR[[#This Row],[Best Time(S)]]),"-",TimeVR[[#This Row],[Best Time(S)]])</f>
        <v>-</v>
      </c>
      <c r="K385" t="str">
        <f>IF(StandardResults[[#This Row],[BT(SC)]]&lt;&gt;"-",IF(StandardResults[[#This Row],[BT(SC)]]&lt;=StandardResults[[#This Row],[AAs]],"AA",IF(StandardResults[[#This Row],[BT(SC)]]&lt;=StandardResults[[#This Row],[As]],"A",IF(StandardResults[[#This Row],[BT(SC)]]&lt;=StandardResults[[#This Row],[Bs]],"B","-"))),"")</f>
        <v/>
      </c>
      <c r="L385" t="str">
        <f>IF(ISBLANK(TimeVR[[#This Row],[Best Time(L)]]),"-",TimeVR[[#This Row],[Best Time(L)]])</f>
        <v>-</v>
      </c>
      <c r="M385" t="str">
        <f>IF(StandardResults[[#This Row],[BT(LC)]]&lt;&gt;"-",IF(StandardResults[[#This Row],[BT(LC)]]&lt;=StandardResults[[#This Row],[AA]],"AA",IF(StandardResults[[#This Row],[BT(LC)]]&lt;=StandardResults[[#This Row],[A]],"A",IF(StandardResults[[#This Row],[BT(LC)]]&lt;=StandardResults[[#This Row],[B]],"B","-"))),"")</f>
        <v/>
      </c>
      <c r="N385" s="14"/>
      <c r="O385" t="str">
        <f>IF(StandardResults[[#This Row],[BT(SC)]]&lt;&gt;"-",IF(StandardResults[[#This Row],[BT(SC)]]&lt;=StandardResults[[#This Row],[Ecs]],"EC","-"),"")</f>
        <v/>
      </c>
      <c r="Q385" t="str">
        <f>IF(StandardResults[[#This Row],[Ind/Rel]]="Ind",LEFT(StandardResults[[#This Row],[Gender]],1)&amp;MIN(MAX(StandardResults[[#This Row],[Age]],11),17)&amp;"-"&amp;StandardResults[[#This Row],[Event]],"")</f>
        <v>011-0</v>
      </c>
      <c r="R385" t="e">
        <f>IF(StandardResults[[#This Row],[Ind/Rel]]="Ind",_xlfn.XLOOKUP(StandardResults[[#This Row],[Code]],Std[Code],Std[AA]),"-")</f>
        <v>#N/A</v>
      </c>
      <c r="S385" t="e">
        <f>IF(StandardResults[[#This Row],[Ind/Rel]]="Ind",_xlfn.XLOOKUP(StandardResults[[#This Row],[Code]],Std[Code],Std[A]),"-")</f>
        <v>#N/A</v>
      </c>
      <c r="T385" t="e">
        <f>IF(StandardResults[[#This Row],[Ind/Rel]]="Ind",_xlfn.XLOOKUP(StandardResults[[#This Row],[Code]],Std[Code],Std[B]),"-")</f>
        <v>#N/A</v>
      </c>
      <c r="U385" t="e">
        <f>IF(StandardResults[[#This Row],[Ind/Rel]]="Ind",_xlfn.XLOOKUP(StandardResults[[#This Row],[Code]],Std[Code],Std[AAs]),"-")</f>
        <v>#N/A</v>
      </c>
      <c r="V385" t="e">
        <f>IF(StandardResults[[#This Row],[Ind/Rel]]="Ind",_xlfn.XLOOKUP(StandardResults[[#This Row],[Code]],Std[Code],Std[As]),"-")</f>
        <v>#N/A</v>
      </c>
      <c r="W385" t="e">
        <f>IF(StandardResults[[#This Row],[Ind/Rel]]="Ind",_xlfn.XLOOKUP(StandardResults[[#This Row],[Code]],Std[Code],Std[Bs]),"-")</f>
        <v>#N/A</v>
      </c>
      <c r="X385" t="e">
        <f>IF(StandardResults[[#This Row],[Ind/Rel]]="Ind",_xlfn.XLOOKUP(StandardResults[[#This Row],[Code]],Std[Code],Std[EC]),"-")</f>
        <v>#N/A</v>
      </c>
      <c r="Y385" t="e">
        <f>IF(StandardResults[[#This Row],[Ind/Rel]]="Ind",_xlfn.XLOOKUP(StandardResults[[#This Row],[Code]],Std[Code],Std[Ecs]),"-")</f>
        <v>#N/A</v>
      </c>
      <c r="Z385">
        <f>COUNTIFS(StandardResults[Name],StandardResults[[#This Row],[Name]],StandardResults[Entry
Std],"B")+COUNTIFS(StandardResults[Name],StandardResults[[#This Row],[Name]],StandardResults[Entry
Std],"A")+COUNTIFS(StandardResults[Name],StandardResults[[#This Row],[Name]],StandardResults[Entry
Std],"AA")</f>
        <v>0</v>
      </c>
      <c r="AA385">
        <f>COUNTIFS(StandardResults[Name],StandardResults[[#This Row],[Name]],StandardResults[Entry
Std],"AA")</f>
        <v>0</v>
      </c>
    </row>
    <row r="386" spans="1:27" x14ac:dyDescent="0.25">
      <c r="A386">
        <f>TimeVR[[#This Row],[Club]]</f>
        <v>0</v>
      </c>
      <c r="B386" t="str">
        <f>IF(OR(RIGHT(TimeVR[[#This Row],[Event]],3)="M.R", RIGHT(TimeVR[[#This Row],[Event]],3)="F.R"),"Relay","Ind")</f>
        <v>Ind</v>
      </c>
      <c r="C386">
        <f>TimeVR[[#This Row],[gender]]</f>
        <v>0</v>
      </c>
      <c r="D386">
        <f>TimeVR[[#This Row],[Age]]</f>
        <v>0</v>
      </c>
      <c r="E386">
        <f>TimeVR[[#This Row],[name]]</f>
        <v>0</v>
      </c>
      <c r="F386">
        <f>TimeVR[[#This Row],[Event]]</f>
        <v>0</v>
      </c>
      <c r="G386" t="str">
        <f>IF(OR(StandardResults[[#This Row],[Entry]]="-",TimeVR[[#This Row],[validation]]="Validated"),"Y","N")</f>
        <v>N</v>
      </c>
      <c r="H386">
        <f>IF(OR(LEFT(TimeVR[[#This Row],[Times]],8)="00:00.00", LEFT(TimeVR[[#This Row],[Times]],2)="NT"),"-",TimeVR[[#This Row],[Times]])</f>
        <v>0</v>
      </c>
      <c r="I3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6" t="str">
        <f>IF(ISBLANK(TimeVR[[#This Row],[Best Time(S)]]),"-",TimeVR[[#This Row],[Best Time(S)]])</f>
        <v>-</v>
      </c>
      <c r="K386" t="str">
        <f>IF(StandardResults[[#This Row],[BT(SC)]]&lt;&gt;"-",IF(StandardResults[[#This Row],[BT(SC)]]&lt;=StandardResults[[#This Row],[AAs]],"AA",IF(StandardResults[[#This Row],[BT(SC)]]&lt;=StandardResults[[#This Row],[As]],"A",IF(StandardResults[[#This Row],[BT(SC)]]&lt;=StandardResults[[#This Row],[Bs]],"B","-"))),"")</f>
        <v/>
      </c>
      <c r="L386" t="str">
        <f>IF(ISBLANK(TimeVR[[#This Row],[Best Time(L)]]),"-",TimeVR[[#This Row],[Best Time(L)]])</f>
        <v>-</v>
      </c>
      <c r="M386" t="str">
        <f>IF(StandardResults[[#This Row],[BT(LC)]]&lt;&gt;"-",IF(StandardResults[[#This Row],[BT(LC)]]&lt;=StandardResults[[#This Row],[AA]],"AA",IF(StandardResults[[#This Row],[BT(LC)]]&lt;=StandardResults[[#This Row],[A]],"A",IF(StandardResults[[#This Row],[BT(LC)]]&lt;=StandardResults[[#This Row],[B]],"B","-"))),"")</f>
        <v/>
      </c>
      <c r="N386" s="14"/>
      <c r="O386" t="str">
        <f>IF(StandardResults[[#This Row],[BT(SC)]]&lt;&gt;"-",IF(StandardResults[[#This Row],[BT(SC)]]&lt;=StandardResults[[#This Row],[Ecs]],"EC","-"),"")</f>
        <v/>
      </c>
      <c r="Q386" t="str">
        <f>IF(StandardResults[[#This Row],[Ind/Rel]]="Ind",LEFT(StandardResults[[#This Row],[Gender]],1)&amp;MIN(MAX(StandardResults[[#This Row],[Age]],11),17)&amp;"-"&amp;StandardResults[[#This Row],[Event]],"")</f>
        <v>011-0</v>
      </c>
      <c r="R386" t="e">
        <f>IF(StandardResults[[#This Row],[Ind/Rel]]="Ind",_xlfn.XLOOKUP(StandardResults[[#This Row],[Code]],Std[Code],Std[AA]),"-")</f>
        <v>#N/A</v>
      </c>
      <c r="S386" t="e">
        <f>IF(StandardResults[[#This Row],[Ind/Rel]]="Ind",_xlfn.XLOOKUP(StandardResults[[#This Row],[Code]],Std[Code],Std[A]),"-")</f>
        <v>#N/A</v>
      </c>
      <c r="T386" t="e">
        <f>IF(StandardResults[[#This Row],[Ind/Rel]]="Ind",_xlfn.XLOOKUP(StandardResults[[#This Row],[Code]],Std[Code],Std[B]),"-")</f>
        <v>#N/A</v>
      </c>
      <c r="U386" t="e">
        <f>IF(StandardResults[[#This Row],[Ind/Rel]]="Ind",_xlfn.XLOOKUP(StandardResults[[#This Row],[Code]],Std[Code],Std[AAs]),"-")</f>
        <v>#N/A</v>
      </c>
      <c r="V386" t="e">
        <f>IF(StandardResults[[#This Row],[Ind/Rel]]="Ind",_xlfn.XLOOKUP(StandardResults[[#This Row],[Code]],Std[Code],Std[As]),"-")</f>
        <v>#N/A</v>
      </c>
      <c r="W386" t="e">
        <f>IF(StandardResults[[#This Row],[Ind/Rel]]="Ind",_xlfn.XLOOKUP(StandardResults[[#This Row],[Code]],Std[Code],Std[Bs]),"-")</f>
        <v>#N/A</v>
      </c>
      <c r="X386" t="e">
        <f>IF(StandardResults[[#This Row],[Ind/Rel]]="Ind",_xlfn.XLOOKUP(StandardResults[[#This Row],[Code]],Std[Code],Std[EC]),"-")</f>
        <v>#N/A</v>
      </c>
      <c r="Y386" t="e">
        <f>IF(StandardResults[[#This Row],[Ind/Rel]]="Ind",_xlfn.XLOOKUP(StandardResults[[#This Row],[Code]],Std[Code],Std[Ecs]),"-")</f>
        <v>#N/A</v>
      </c>
      <c r="Z386">
        <f>COUNTIFS(StandardResults[Name],StandardResults[[#This Row],[Name]],StandardResults[Entry
Std],"B")+COUNTIFS(StandardResults[Name],StandardResults[[#This Row],[Name]],StandardResults[Entry
Std],"A")+COUNTIFS(StandardResults[Name],StandardResults[[#This Row],[Name]],StandardResults[Entry
Std],"AA")</f>
        <v>0</v>
      </c>
      <c r="AA386">
        <f>COUNTIFS(StandardResults[Name],StandardResults[[#This Row],[Name]],StandardResults[Entry
Std],"AA")</f>
        <v>0</v>
      </c>
    </row>
    <row r="387" spans="1:27" x14ac:dyDescent="0.25">
      <c r="A387">
        <f>TimeVR[[#This Row],[Club]]</f>
        <v>0</v>
      </c>
      <c r="B387" t="str">
        <f>IF(OR(RIGHT(TimeVR[[#This Row],[Event]],3)="M.R", RIGHT(TimeVR[[#This Row],[Event]],3)="F.R"),"Relay","Ind")</f>
        <v>Ind</v>
      </c>
      <c r="C387">
        <f>TimeVR[[#This Row],[gender]]</f>
        <v>0</v>
      </c>
      <c r="D387">
        <f>TimeVR[[#This Row],[Age]]</f>
        <v>0</v>
      </c>
      <c r="E387">
        <f>TimeVR[[#This Row],[name]]</f>
        <v>0</v>
      </c>
      <c r="F387">
        <f>TimeVR[[#This Row],[Event]]</f>
        <v>0</v>
      </c>
      <c r="G387" t="str">
        <f>IF(OR(StandardResults[[#This Row],[Entry]]="-",TimeVR[[#This Row],[validation]]="Validated"),"Y","N")</f>
        <v>N</v>
      </c>
      <c r="H387">
        <f>IF(OR(LEFT(TimeVR[[#This Row],[Times]],8)="00:00.00", LEFT(TimeVR[[#This Row],[Times]],2)="NT"),"-",TimeVR[[#This Row],[Times]])</f>
        <v>0</v>
      </c>
      <c r="I3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7" t="str">
        <f>IF(ISBLANK(TimeVR[[#This Row],[Best Time(S)]]),"-",TimeVR[[#This Row],[Best Time(S)]])</f>
        <v>-</v>
      </c>
      <c r="K387" t="str">
        <f>IF(StandardResults[[#This Row],[BT(SC)]]&lt;&gt;"-",IF(StandardResults[[#This Row],[BT(SC)]]&lt;=StandardResults[[#This Row],[AAs]],"AA",IF(StandardResults[[#This Row],[BT(SC)]]&lt;=StandardResults[[#This Row],[As]],"A",IF(StandardResults[[#This Row],[BT(SC)]]&lt;=StandardResults[[#This Row],[Bs]],"B","-"))),"")</f>
        <v/>
      </c>
      <c r="L387" t="str">
        <f>IF(ISBLANK(TimeVR[[#This Row],[Best Time(L)]]),"-",TimeVR[[#This Row],[Best Time(L)]])</f>
        <v>-</v>
      </c>
      <c r="M387" t="str">
        <f>IF(StandardResults[[#This Row],[BT(LC)]]&lt;&gt;"-",IF(StandardResults[[#This Row],[BT(LC)]]&lt;=StandardResults[[#This Row],[AA]],"AA",IF(StandardResults[[#This Row],[BT(LC)]]&lt;=StandardResults[[#This Row],[A]],"A",IF(StandardResults[[#This Row],[BT(LC)]]&lt;=StandardResults[[#This Row],[B]],"B","-"))),"")</f>
        <v/>
      </c>
      <c r="N387" s="14"/>
      <c r="O387" t="str">
        <f>IF(StandardResults[[#This Row],[BT(SC)]]&lt;&gt;"-",IF(StandardResults[[#This Row],[BT(SC)]]&lt;=StandardResults[[#This Row],[Ecs]],"EC","-"),"")</f>
        <v/>
      </c>
      <c r="Q387" t="str">
        <f>IF(StandardResults[[#This Row],[Ind/Rel]]="Ind",LEFT(StandardResults[[#This Row],[Gender]],1)&amp;MIN(MAX(StandardResults[[#This Row],[Age]],11),17)&amp;"-"&amp;StandardResults[[#This Row],[Event]],"")</f>
        <v>011-0</v>
      </c>
      <c r="R387" t="e">
        <f>IF(StandardResults[[#This Row],[Ind/Rel]]="Ind",_xlfn.XLOOKUP(StandardResults[[#This Row],[Code]],Std[Code],Std[AA]),"-")</f>
        <v>#N/A</v>
      </c>
      <c r="S387" t="e">
        <f>IF(StandardResults[[#This Row],[Ind/Rel]]="Ind",_xlfn.XLOOKUP(StandardResults[[#This Row],[Code]],Std[Code],Std[A]),"-")</f>
        <v>#N/A</v>
      </c>
      <c r="T387" t="e">
        <f>IF(StandardResults[[#This Row],[Ind/Rel]]="Ind",_xlfn.XLOOKUP(StandardResults[[#This Row],[Code]],Std[Code],Std[B]),"-")</f>
        <v>#N/A</v>
      </c>
      <c r="U387" t="e">
        <f>IF(StandardResults[[#This Row],[Ind/Rel]]="Ind",_xlfn.XLOOKUP(StandardResults[[#This Row],[Code]],Std[Code],Std[AAs]),"-")</f>
        <v>#N/A</v>
      </c>
      <c r="V387" t="e">
        <f>IF(StandardResults[[#This Row],[Ind/Rel]]="Ind",_xlfn.XLOOKUP(StandardResults[[#This Row],[Code]],Std[Code],Std[As]),"-")</f>
        <v>#N/A</v>
      </c>
      <c r="W387" t="e">
        <f>IF(StandardResults[[#This Row],[Ind/Rel]]="Ind",_xlfn.XLOOKUP(StandardResults[[#This Row],[Code]],Std[Code],Std[Bs]),"-")</f>
        <v>#N/A</v>
      </c>
      <c r="X387" t="e">
        <f>IF(StandardResults[[#This Row],[Ind/Rel]]="Ind",_xlfn.XLOOKUP(StandardResults[[#This Row],[Code]],Std[Code],Std[EC]),"-")</f>
        <v>#N/A</v>
      </c>
      <c r="Y387" t="e">
        <f>IF(StandardResults[[#This Row],[Ind/Rel]]="Ind",_xlfn.XLOOKUP(StandardResults[[#This Row],[Code]],Std[Code],Std[Ecs]),"-")</f>
        <v>#N/A</v>
      </c>
      <c r="Z387">
        <f>COUNTIFS(StandardResults[Name],StandardResults[[#This Row],[Name]],StandardResults[Entry
Std],"B")+COUNTIFS(StandardResults[Name],StandardResults[[#This Row],[Name]],StandardResults[Entry
Std],"A")+COUNTIFS(StandardResults[Name],StandardResults[[#This Row],[Name]],StandardResults[Entry
Std],"AA")</f>
        <v>0</v>
      </c>
      <c r="AA387">
        <f>COUNTIFS(StandardResults[Name],StandardResults[[#This Row],[Name]],StandardResults[Entry
Std],"AA")</f>
        <v>0</v>
      </c>
    </row>
    <row r="388" spans="1:27" x14ac:dyDescent="0.25">
      <c r="A388">
        <f>TimeVR[[#This Row],[Club]]</f>
        <v>0</v>
      </c>
      <c r="B388" t="str">
        <f>IF(OR(RIGHT(TimeVR[[#This Row],[Event]],3)="M.R", RIGHT(TimeVR[[#This Row],[Event]],3)="F.R"),"Relay","Ind")</f>
        <v>Ind</v>
      </c>
      <c r="C388">
        <f>TimeVR[[#This Row],[gender]]</f>
        <v>0</v>
      </c>
      <c r="D388">
        <f>TimeVR[[#This Row],[Age]]</f>
        <v>0</v>
      </c>
      <c r="E388">
        <f>TimeVR[[#This Row],[name]]</f>
        <v>0</v>
      </c>
      <c r="F388">
        <f>TimeVR[[#This Row],[Event]]</f>
        <v>0</v>
      </c>
      <c r="G388" t="str">
        <f>IF(OR(StandardResults[[#This Row],[Entry]]="-",TimeVR[[#This Row],[validation]]="Validated"),"Y","N")</f>
        <v>N</v>
      </c>
      <c r="H388">
        <f>IF(OR(LEFT(TimeVR[[#This Row],[Times]],8)="00:00.00", LEFT(TimeVR[[#This Row],[Times]],2)="NT"),"-",TimeVR[[#This Row],[Times]])</f>
        <v>0</v>
      </c>
      <c r="I3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8" t="str">
        <f>IF(ISBLANK(TimeVR[[#This Row],[Best Time(S)]]),"-",TimeVR[[#This Row],[Best Time(S)]])</f>
        <v>-</v>
      </c>
      <c r="K388" t="str">
        <f>IF(StandardResults[[#This Row],[BT(SC)]]&lt;&gt;"-",IF(StandardResults[[#This Row],[BT(SC)]]&lt;=StandardResults[[#This Row],[AAs]],"AA",IF(StandardResults[[#This Row],[BT(SC)]]&lt;=StandardResults[[#This Row],[As]],"A",IF(StandardResults[[#This Row],[BT(SC)]]&lt;=StandardResults[[#This Row],[Bs]],"B","-"))),"")</f>
        <v/>
      </c>
      <c r="L388" t="str">
        <f>IF(ISBLANK(TimeVR[[#This Row],[Best Time(L)]]),"-",TimeVR[[#This Row],[Best Time(L)]])</f>
        <v>-</v>
      </c>
      <c r="M388" t="str">
        <f>IF(StandardResults[[#This Row],[BT(LC)]]&lt;&gt;"-",IF(StandardResults[[#This Row],[BT(LC)]]&lt;=StandardResults[[#This Row],[AA]],"AA",IF(StandardResults[[#This Row],[BT(LC)]]&lt;=StandardResults[[#This Row],[A]],"A",IF(StandardResults[[#This Row],[BT(LC)]]&lt;=StandardResults[[#This Row],[B]],"B","-"))),"")</f>
        <v/>
      </c>
      <c r="N388" s="14"/>
      <c r="O388" t="str">
        <f>IF(StandardResults[[#This Row],[BT(SC)]]&lt;&gt;"-",IF(StandardResults[[#This Row],[BT(SC)]]&lt;=StandardResults[[#This Row],[Ecs]],"EC","-"),"")</f>
        <v/>
      </c>
      <c r="Q388" t="str">
        <f>IF(StandardResults[[#This Row],[Ind/Rel]]="Ind",LEFT(StandardResults[[#This Row],[Gender]],1)&amp;MIN(MAX(StandardResults[[#This Row],[Age]],11),17)&amp;"-"&amp;StandardResults[[#This Row],[Event]],"")</f>
        <v>011-0</v>
      </c>
      <c r="R388" t="e">
        <f>IF(StandardResults[[#This Row],[Ind/Rel]]="Ind",_xlfn.XLOOKUP(StandardResults[[#This Row],[Code]],Std[Code],Std[AA]),"-")</f>
        <v>#N/A</v>
      </c>
      <c r="S388" t="e">
        <f>IF(StandardResults[[#This Row],[Ind/Rel]]="Ind",_xlfn.XLOOKUP(StandardResults[[#This Row],[Code]],Std[Code],Std[A]),"-")</f>
        <v>#N/A</v>
      </c>
      <c r="T388" t="e">
        <f>IF(StandardResults[[#This Row],[Ind/Rel]]="Ind",_xlfn.XLOOKUP(StandardResults[[#This Row],[Code]],Std[Code],Std[B]),"-")</f>
        <v>#N/A</v>
      </c>
      <c r="U388" t="e">
        <f>IF(StandardResults[[#This Row],[Ind/Rel]]="Ind",_xlfn.XLOOKUP(StandardResults[[#This Row],[Code]],Std[Code],Std[AAs]),"-")</f>
        <v>#N/A</v>
      </c>
      <c r="V388" t="e">
        <f>IF(StandardResults[[#This Row],[Ind/Rel]]="Ind",_xlfn.XLOOKUP(StandardResults[[#This Row],[Code]],Std[Code],Std[As]),"-")</f>
        <v>#N/A</v>
      </c>
      <c r="W388" t="e">
        <f>IF(StandardResults[[#This Row],[Ind/Rel]]="Ind",_xlfn.XLOOKUP(StandardResults[[#This Row],[Code]],Std[Code],Std[Bs]),"-")</f>
        <v>#N/A</v>
      </c>
      <c r="X388" t="e">
        <f>IF(StandardResults[[#This Row],[Ind/Rel]]="Ind",_xlfn.XLOOKUP(StandardResults[[#This Row],[Code]],Std[Code],Std[EC]),"-")</f>
        <v>#N/A</v>
      </c>
      <c r="Y388" t="e">
        <f>IF(StandardResults[[#This Row],[Ind/Rel]]="Ind",_xlfn.XLOOKUP(StandardResults[[#This Row],[Code]],Std[Code],Std[Ecs]),"-")</f>
        <v>#N/A</v>
      </c>
      <c r="Z388">
        <f>COUNTIFS(StandardResults[Name],StandardResults[[#This Row],[Name]],StandardResults[Entry
Std],"B")+COUNTIFS(StandardResults[Name],StandardResults[[#This Row],[Name]],StandardResults[Entry
Std],"A")+COUNTIFS(StandardResults[Name],StandardResults[[#This Row],[Name]],StandardResults[Entry
Std],"AA")</f>
        <v>0</v>
      </c>
      <c r="AA388">
        <f>COUNTIFS(StandardResults[Name],StandardResults[[#This Row],[Name]],StandardResults[Entry
Std],"AA")</f>
        <v>0</v>
      </c>
    </row>
    <row r="389" spans="1:27" x14ac:dyDescent="0.25">
      <c r="A389">
        <f>TimeVR[[#This Row],[Club]]</f>
        <v>0</v>
      </c>
      <c r="B389" t="str">
        <f>IF(OR(RIGHT(TimeVR[[#This Row],[Event]],3)="M.R", RIGHT(TimeVR[[#This Row],[Event]],3)="F.R"),"Relay","Ind")</f>
        <v>Ind</v>
      </c>
      <c r="C389">
        <f>TimeVR[[#This Row],[gender]]</f>
        <v>0</v>
      </c>
      <c r="D389">
        <f>TimeVR[[#This Row],[Age]]</f>
        <v>0</v>
      </c>
      <c r="E389">
        <f>TimeVR[[#This Row],[name]]</f>
        <v>0</v>
      </c>
      <c r="F389">
        <f>TimeVR[[#This Row],[Event]]</f>
        <v>0</v>
      </c>
      <c r="G389" t="str">
        <f>IF(OR(StandardResults[[#This Row],[Entry]]="-",TimeVR[[#This Row],[validation]]="Validated"),"Y","N")</f>
        <v>N</v>
      </c>
      <c r="H389">
        <f>IF(OR(LEFT(TimeVR[[#This Row],[Times]],8)="00:00.00", LEFT(TimeVR[[#This Row],[Times]],2)="NT"),"-",TimeVR[[#This Row],[Times]])</f>
        <v>0</v>
      </c>
      <c r="I3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89" t="str">
        <f>IF(ISBLANK(TimeVR[[#This Row],[Best Time(S)]]),"-",TimeVR[[#This Row],[Best Time(S)]])</f>
        <v>-</v>
      </c>
      <c r="K389" t="str">
        <f>IF(StandardResults[[#This Row],[BT(SC)]]&lt;&gt;"-",IF(StandardResults[[#This Row],[BT(SC)]]&lt;=StandardResults[[#This Row],[AAs]],"AA",IF(StandardResults[[#This Row],[BT(SC)]]&lt;=StandardResults[[#This Row],[As]],"A",IF(StandardResults[[#This Row],[BT(SC)]]&lt;=StandardResults[[#This Row],[Bs]],"B","-"))),"")</f>
        <v/>
      </c>
      <c r="L389" t="str">
        <f>IF(ISBLANK(TimeVR[[#This Row],[Best Time(L)]]),"-",TimeVR[[#This Row],[Best Time(L)]])</f>
        <v>-</v>
      </c>
      <c r="M389" t="str">
        <f>IF(StandardResults[[#This Row],[BT(LC)]]&lt;&gt;"-",IF(StandardResults[[#This Row],[BT(LC)]]&lt;=StandardResults[[#This Row],[AA]],"AA",IF(StandardResults[[#This Row],[BT(LC)]]&lt;=StandardResults[[#This Row],[A]],"A",IF(StandardResults[[#This Row],[BT(LC)]]&lt;=StandardResults[[#This Row],[B]],"B","-"))),"")</f>
        <v/>
      </c>
      <c r="N389" s="14"/>
      <c r="O389" t="str">
        <f>IF(StandardResults[[#This Row],[BT(SC)]]&lt;&gt;"-",IF(StandardResults[[#This Row],[BT(SC)]]&lt;=StandardResults[[#This Row],[Ecs]],"EC","-"),"")</f>
        <v/>
      </c>
      <c r="Q389" t="str">
        <f>IF(StandardResults[[#This Row],[Ind/Rel]]="Ind",LEFT(StandardResults[[#This Row],[Gender]],1)&amp;MIN(MAX(StandardResults[[#This Row],[Age]],11),17)&amp;"-"&amp;StandardResults[[#This Row],[Event]],"")</f>
        <v>011-0</v>
      </c>
      <c r="R389" t="e">
        <f>IF(StandardResults[[#This Row],[Ind/Rel]]="Ind",_xlfn.XLOOKUP(StandardResults[[#This Row],[Code]],Std[Code],Std[AA]),"-")</f>
        <v>#N/A</v>
      </c>
      <c r="S389" t="e">
        <f>IF(StandardResults[[#This Row],[Ind/Rel]]="Ind",_xlfn.XLOOKUP(StandardResults[[#This Row],[Code]],Std[Code],Std[A]),"-")</f>
        <v>#N/A</v>
      </c>
      <c r="T389" t="e">
        <f>IF(StandardResults[[#This Row],[Ind/Rel]]="Ind",_xlfn.XLOOKUP(StandardResults[[#This Row],[Code]],Std[Code],Std[B]),"-")</f>
        <v>#N/A</v>
      </c>
      <c r="U389" t="e">
        <f>IF(StandardResults[[#This Row],[Ind/Rel]]="Ind",_xlfn.XLOOKUP(StandardResults[[#This Row],[Code]],Std[Code],Std[AAs]),"-")</f>
        <v>#N/A</v>
      </c>
      <c r="V389" t="e">
        <f>IF(StandardResults[[#This Row],[Ind/Rel]]="Ind",_xlfn.XLOOKUP(StandardResults[[#This Row],[Code]],Std[Code],Std[As]),"-")</f>
        <v>#N/A</v>
      </c>
      <c r="W389" t="e">
        <f>IF(StandardResults[[#This Row],[Ind/Rel]]="Ind",_xlfn.XLOOKUP(StandardResults[[#This Row],[Code]],Std[Code],Std[Bs]),"-")</f>
        <v>#N/A</v>
      </c>
      <c r="X389" t="e">
        <f>IF(StandardResults[[#This Row],[Ind/Rel]]="Ind",_xlfn.XLOOKUP(StandardResults[[#This Row],[Code]],Std[Code],Std[EC]),"-")</f>
        <v>#N/A</v>
      </c>
      <c r="Y389" t="e">
        <f>IF(StandardResults[[#This Row],[Ind/Rel]]="Ind",_xlfn.XLOOKUP(StandardResults[[#This Row],[Code]],Std[Code],Std[Ecs]),"-")</f>
        <v>#N/A</v>
      </c>
      <c r="Z389">
        <f>COUNTIFS(StandardResults[Name],StandardResults[[#This Row],[Name]],StandardResults[Entry
Std],"B")+COUNTIFS(StandardResults[Name],StandardResults[[#This Row],[Name]],StandardResults[Entry
Std],"A")+COUNTIFS(StandardResults[Name],StandardResults[[#This Row],[Name]],StandardResults[Entry
Std],"AA")</f>
        <v>0</v>
      </c>
      <c r="AA389">
        <f>COUNTIFS(StandardResults[Name],StandardResults[[#This Row],[Name]],StandardResults[Entry
Std],"AA")</f>
        <v>0</v>
      </c>
    </row>
    <row r="390" spans="1:27" x14ac:dyDescent="0.25">
      <c r="A390">
        <f>TimeVR[[#This Row],[Club]]</f>
        <v>0</v>
      </c>
      <c r="B390" t="str">
        <f>IF(OR(RIGHT(TimeVR[[#This Row],[Event]],3)="M.R", RIGHT(TimeVR[[#This Row],[Event]],3)="F.R"),"Relay","Ind")</f>
        <v>Ind</v>
      </c>
      <c r="C390">
        <f>TimeVR[[#This Row],[gender]]</f>
        <v>0</v>
      </c>
      <c r="D390">
        <f>TimeVR[[#This Row],[Age]]</f>
        <v>0</v>
      </c>
      <c r="E390">
        <f>TimeVR[[#This Row],[name]]</f>
        <v>0</v>
      </c>
      <c r="F390">
        <f>TimeVR[[#This Row],[Event]]</f>
        <v>0</v>
      </c>
      <c r="G390" t="str">
        <f>IF(OR(StandardResults[[#This Row],[Entry]]="-",TimeVR[[#This Row],[validation]]="Validated"),"Y","N")</f>
        <v>N</v>
      </c>
      <c r="H390">
        <f>IF(OR(LEFT(TimeVR[[#This Row],[Times]],8)="00:00.00", LEFT(TimeVR[[#This Row],[Times]],2)="NT"),"-",TimeVR[[#This Row],[Times]])</f>
        <v>0</v>
      </c>
      <c r="I3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0" t="str">
        <f>IF(ISBLANK(TimeVR[[#This Row],[Best Time(S)]]),"-",TimeVR[[#This Row],[Best Time(S)]])</f>
        <v>-</v>
      </c>
      <c r="K390" t="str">
        <f>IF(StandardResults[[#This Row],[BT(SC)]]&lt;&gt;"-",IF(StandardResults[[#This Row],[BT(SC)]]&lt;=StandardResults[[#This Row],[AAs]],"AA",IF(StandardResults[[#This Row],[BT(SC)]]&lt;=StandardResults[[#This Row],[As]],"A",IF(StandardResults[[#This Row],[BT(SC)]]&lt;=StandardResults[[#This Row],[Bs]],"B","-"))),"")</f>
        <v/>
      </c>
      <c r="L390" t="str">
        <f>IF(ISBLANK(TimeVR[[#This Row],[Best Time(L)]]),"-",TimeVR[[#This Row],[Best Time(L)]])</f>
        <v>-</v>
      </c>
      <c r="M390" t="str">
        <f>IF(StandardResults[[#This Row],[BT(LC)]]&lt;&gt;"-",IF(StandardResults[[#This Row],[BT(LC)]]&lt;=StandardResults[[#This Row],[AA]],"AA",IF(StandardResults[[#This Row],[BT(LC)]]&lt;=StandardResults[[#This Row],[A]],"A",IF(StandardResults[[#This Row],[BT(LC)]]&lt;=StandardResults[[#This Row],[B]],"B","-"))),"")</f>
        <v/>
      </c>
      <c r="N390" s="14"/>
      <c r="O390" t="str">
        <f>IF(StandardResults[[#This Row],[BT(SC)]]&lt;&gt;"-",IF(StandardResults[[#This Row],[BT(SC)]]&lt;=StandardResults[[#This Row],[Ecs]],"EC","-"),"")</f>
        <v/>
      </c>
      <c r="Q390" t="str">
        <f>IF(StandardResults[[#This Row],[Ind/Rel]]="Ind",LEFT(StandardResults[[#This Row],[Gender]],1)&amp;MIN(MAX(StandardResults[[#This Row],[Age]],11),17)&amp;"-"&amp;StandardResults[[#This Row],[Event]],"")</f>
        <v>011-0</v>
      </c>
      <c r="R390" t="e">
        <f>IF(StandardResults[[#This Row],[Ind/Rel]]="Ind",_xlfn.XLOOKUP(StandardResults[[#This Row],[Code]],Std[Code],Std[AA]),"-")</f>
        <v>#N/A</v>
      </c>
      <c r="S390" t="e">
        <f>IF(StandardResults[[#This Row],[Ind/Rel]]="Ind",_xlfn.XLOOKUP(StandardResults[[#This Row],[Code]],Std[Code],Std[A]),"-")</f>
        <v>#N/A</v>
      </c>
      <c r="T390" t="e">
        <f>IF(StandardResults[[#This Row],[Ind/Rel]]="Ind",_xlfn.XLOOKUP(StandardResults[[#This Row],[Code]],Std[Code],Std[B]),"-")</f>
        <v>#N/A</v>
      </c>
      <c r="U390" t="e">
        <f>IF(StandardResults[[#This Row],[Ind/Rel]]="Ind",_xlfn.XLOOKUP(StandardResults[[#This Row],[Code]],Std[Code],Std[AAs]),"-")</f>
        <v>#N/A</v>
      </c>
      <c r="V390" t="e">
        <f>IF(StandardResults[[#This Row],[Ind/Rel]]="Ind",_xlfn.XLOOKUP(StandardResults[[#This Row],[Code]],Std[Code],Std[As]),"-")</f>
        <v>#N/A</v>
      </c>
      <c r="W390" t="e">
        <f>IF(StandardResults[[#This Row],[Ind/Rel]]="Ind",_xlfn.XLOOKUP(StandardResults[[#This Row],[Code]],Std[Code],Std[Bs]),"-")</f>
        <v>#N/A</v>
      </c>
      <c r="X390" t="e">
        <f>IF(StandardResults[[#This Row],[Ind/Rel]]="Ind",_xlfn.XLOOKUP(StandardResults[[#This Row],[Code]],Std[Code],Std[EC]),"-")</f>
        <v>#N/A</v>
      </c>
      <c r="Y390" t="e">
        <f>IF(StandardResults[[#This Row],[Ind/Rel]]="Ind",_xlfn.XLOOKUP(StandardResults[[#This Row],[Code]],Std[Code],Std[Ecs]),"-")</f>
        <v>#N/A</v>
      </c>
      <c r="Z390">
        <f>COUNTIFS(StandardResults[Name],StandardResults[[#This Row],[Name]],StandardResults[Entry
Std],"B")+COUNTIFS(StandardResults[Name],StandardResults[[#This Row],[Name]],StandardResults[Entry
Std],"A")+COUNTIFS(StandardResults[Name],StandardResults[[#This Row],[Name]],StandardResults[Entry
Std],"AA")</f>
        <v>0</v>
      </c>
      <c r="AA390">
        <f>COUNTIFS(StandardResults[Name],StandardResults[[#This Row],[Name]],StandardResults[Entry
Std],"AA")</f>
        <v>0</v>
      </c>
    </row>
    <row r="391" spans="1:27" x14ac:dyDescent="0.25">
      <c r="A391">
        <f>TimeVR[[#This Row],[Club]]</f>
        <v>0</v>
      </c>
      <c r="B391" t="str">
        <f>IF(OR(RIGHT(TimeVR[[#This Row],[Event]],3)="M.R", RIGHT(TimeVR[[#This Row],[Event]],3)="F.R"),"Relay","Ind")</f>
        <v>Ind</v>
      </c>
      <c r="C391">
        <f>TimeVR[[#This Row],[gender]]</f>
        <v>0</v>
      </c>
      <c r="D391">
        <f>TimeVR[[#This Row],[Age]]</f>
        <v>0</v>
      </c>
      <c r="E391">
        <f>TimeVR[[#This Row],[name]]</f>
        <v>0</v>
      </c>
      <c r="F391">
        <f>TimeVR[[#This Row],[Event]]</f>
        <v>0</v>
      </c>
      <c r="G391" t="str">
        <f>IF(OR(StandardResults[[#This Row],[Entry]]="-",TimeVR[[#This Row],[validation]]="Validated"),"Y","N")</f>
        <v>N</v>
      </c>
      <c r="H391">
        <f>IF(OR(LEFT(TimeVR[[#This Row],[Times]],8)="00:00.00", LEFT(TimeVR[[#This Row],[Times]],2)="NT"),"-",TimeVR[[#This Row],[Times]])</f>
        <v>0</v>
      </c>
      <c r="I3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1" t="str">
        <f>IF(ISBLANK(TimeVR[[#This Row],[Best Time(S)]]),"-",TimeVR[[#This Row],[Best Time(S)]])</f>
        <v>-</v>
      </c>
      <c r="K391" t="str">
        <f>IF(StandardResults[[#This Row],[BT(SC)]]&lt;&gt;"-",IF(StandardResults[[#This Row],[BT(SC)]]&lt;=StandardResults[[#This Row],[AAs]],"AA",IF(StandardResults[[#This Row],[BT(SC)]]&lt;=StandardResults[[#This Row],[As]],"A",IF(StandardResults[[#This Row],[BT(SC)]]&lt;=StandardResults[[#This Row],[Bs]],"B","-"))),"")</f>
        <v/>
      </c>
      <c r="L391" t="str">
        <f>IF(ISBLANK(TimeVR[[#This Row],[Best Time(L)]]),"-",TimeVR[[#This Row],[Best Time(L)]])</f>
        <v>-</v>
      </c>
      <c r="M391" t="str">
        <f>IF(StandardResults[[#This Row],[BT(LC)]]&lt;&gt;"-",IF(StandardResults[[#This Row],[BT(LC)]]&lt;=StandardResults[[#This Row],[AA]],"AA",IF(StandardResults[[#This Row],[BT(LC)]]&lt;=StandardResults[[#This Row],[A]],"A",IF(StandardResults[[#This Row],[BT(LC)]]&lt;=StandardResults[[#This Row],[B]],"B","-"))),"")</f>
        <v/>
      </c>
      <c r="N391" s="14"/>
      <c r="O391" t="str">
        <f>IF(StandardResults[[#This Row],[BT(SC)]]&lt;&gt;"-",IF(StandardResults[[#This Row],[BT(SC)]]&lt;=StandardResults[[#This Row],[Ecs]],"EC","-"),"")</f>
        <v/>
      </c>
      <c r="Q391" t="str">
        <f>IF(StandardResults[[#This Row],[Ind/Rel]]="Ind",LEFT(StandardResults[[#This Row],[Gender]],1)&amp;MIN(MAX(StandardResults[[#This Row],[Age]],11),17)&amp;"-"&amp;StandardResults[[#This Row],[Event]],"")</f>
        <v>011-0</v>
      </c>
      <c r="R391" t="e">
        <f>IF(StandardResults[[#This Row],[Ind/Rel]]="Ind",_xlfn.XLOOKUP(StandardResults[[#This Row],[Code]],Std[Code],Std[AA]),"-")</f>
        <v>#N/A</v>
      </c>
      <c r="S391" t="e">
        <f>IF(StandardResults[[#This Row],[Ind/Rel]]="Ind",_xlfn.XLOOKUP(StandardResults[[#This Row],[Code]],Std[Code],Std[A]),"-")</f>
        <v>#N/A</v>
      </c>
      <c r="T391" t="e">
        <f>IF(StandardResults[[#This Row],[Ind/Rel]]="Ind",_xlfn.XLOOKUP(StandardResults[[#This Row],[Code]],Std[Code],Std[B]),"-")</f>
        <v>#N/A</v>
      </c>
      <c r="U391" t="e">
        <f>IF(StandardResults[[#This Row],[Ind/Rel]]="Ind",_xlfn.XLOOKUP(StandardResults[[#This Row],[Code]],Std[Code],Std[AAs]),"-")</f>
        <v>#N/A</v>
      </c>
      <c r="V391" t="e">
        <f>IF(StandardResults[[#This Row],[Ind/Rel]]="Ind",_xlfn.XLOOKUP(StandardResults[[#This Row],[Code]],Std[Code],Std[As]),"-")</f>
        <v>#N/A</v>
      </c>
      <c r="W391" t="e">
        <f>IF(StandardResults[[#This Row],[Ind/Rel]]="Ind",_xlfn.XLOOKUP(StandardResults[[#This Row],[Code]],Std[Code],Std[Bs]),"-")</f>
        <v>#N/A</v>
      </c>
      <c r="X391" t="e">
        <f>IF(StandardResults[[#This Row],[Ind/Rel]]="Ind",_xlfn.XLOOKUP(StandardResults[[#This Row],[Code]],Std[Code],Std[EC]),"-")</f>
        <v>#N/A</v>
      </c>
      <c r="Y391" t="e">
        <f>IF(StandardResults[[#This Row],[Ind/Rel]]="Ind",_xlfn.XLOOKUP(StandardResults[[#This Row],[Code]],Std[Code],Std[Ecs]),"-")</f>
        <v>#N/A</v>
      </c>
      <c r="Z391">
        <f>COUNTIFS(StandardResults[Name],StandardResults[[#This Row],[Name]],StandardResults[Entry
Std],"B")+COUNTIFS(StandardResults[Name],StandardResults[[#This Row],[Name]],StandardResults[Entry
Std],"A")+COUNTIFS(StandardResults[Name],StandardResults[[#This Row],[Name]],StandardResults[Entry
Std],"AA")</f>
        <v>0</v>
      </c>
      <c r="AA391">
        <f>COUNTIFS(StandardResults[Name],StandardResults[[#This Row],[Name]],StandardResults[Entry
Std],"AA")</f>
        <v>0</v>
      </c>
    </row>
    <row r="392" spans="1:27" x14ac:dyDescent="0.25">
      <c r="A392">
        <f>TimeVR[[#This Row],[Club]]</f>
        <v>0</v>
      </c>
      <c r="B392" t="str">
        <f>IF(OR(RIGHT(TimeVR[[#This Row],[Event]],3)="M.R", RIGHT(TimeVR[[#This Row],[Event]],3)="F.R"),"Relay","Ind")</f>
        <v>Ind</v>
      </c>
      <c r="C392">
        <f>TimeVR[[#This Row],[gender]]</f>
        <v>0</v>
      </c>
      <c r="D392">
        <f>TimeVR[[#This Row],[Age]]</f>
        <v>0</v>
      </c>
      <c r="E392">
        <f>TimeVR[[#This Row],[name]]</f>
        <v>0</v>
      </c>
      <c r="F392">
        <f>TimeVR[[#This Row],[Event]]</f>
        <v>0</v>
      </c>
      <c r="G392" t="str">
        <f>IF(OR(StandardResults[[#This Row],[Entry]]="-",TimeVR[[#This Row],[validation]]="Validated"),"Y","N")</f>
        <v>N</v>
      </c>
      <c r="H392">
        <f>IF(OR(LEFT(TimeVR[[#This Row],[Times]],8)="00:00.00", LEFT(TimeVR[[#This Row],[Times]],2)="NT"),"-",TimeVR[[#This Row],[Times]])</f>
        <v>0</v>
      </c>
      <c r="I3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2" t="str">
        <f>IF(ISBLANK(TimeVR[[#This Row],[Best Time(S)]]),"-",TimeVR[[#This Row],[Best Time(S)]])</f>
        <v>-</v>
      </c>
      <c r="K392" t="str">
        <f>IF(StandardResults[[#This Row],[BT(SC)]]&lt;&gt;"-",IF(StandardResults[[#This Row],[BT(SC)]]&lt;=StandardResults[[#This Row],[AAs]],"AA",IF(StandardResults[[#This Row],[BT(SC)]]&lt;=StandardResults[[#This Row],[As]],"A",IF(StandardResults[[#This Row],[BT(SC)]]&lt;=StandardResults[[#This Row],[Bs]],"B","-"))),"")</f>
        <v/>
      </c>
      <c r="L392" t="str">
        <f>IF(ISBLANK(TimeVR[[#This Row],[Best Time(L)]]),"-",TimeVR[[#This Row],[Best Time(L)]])</f>
        <v>-</v>
      </c>
      <c r="M392" t="str">
        <f>IF(StandardResults[[#This Row],[BT(LC)]]&lt;&gt;"-",IF(StandardResults[[#This Row],[BT(LC)]]&lt;=StandardResults[[#This Row],[AA]],"AA",IF(StandardResults[[#This Row],[BT(LC)]]&lt;=StandardResults[[#This Row],[A]],"A",IF(StandardResults[[#This Row],[BT(LC)]]&lt;=StandardResults[[#This Row],[B]],"B","-"))),"")</f>
        <v/>
      </c>
      <c r="N392" s="14"/>
      <c r="O392" t="str">
        <f>IF(StandardResults[[#This Row],[BT(SC)]]&lt;&gt;"-",IF(StandardResults[[#This Row],[BT(SC)]]&lt;=StandardResults[[#This Row],[Ecs]],"EC","-"),"")</f>
        <v/>
      </c>
      <c r="Q392" t="str">
        <f>IF(StandardResults[[#This Row],[Ind/Rel]]="Ind",LEFT(StandardResults[[#This Row],[Gender]],1)&amp;MIN(MAX(StandardResults[[#This Row],[Age]],11),17)&amp;"-"&amp;StandardResults[[#This Row],[Event]],"")</f>
        <v>011-0</v>
      </c>
      <c r="R392" t="e">
        <f>IF(StandardResults[[#This Row],[Ind/Rel]]="Ind",_xlfn.XLOOKUP(StandardResults[[#This Row],[Code]],Std[Code],Std[AA]),"-")</f>
        <v>#N/A</v>
      </c>
      <c r="S392" t="e">
        <f>IF(StandardResults[[#This Row],[Ind/Rel]]="Ind",_xlfn.XLOOKUP(StandardResults[[#This Row],[Code]],Std[Code],Std[A]),"-")</f>
        <v>#N/A</v>
      </c>
      <c r="T392" t="e">
        <f>IF(StandardResults[[#This Row],[Ind/Rel]]="Ind",_xlfn.XLOOKUP(StandardResults[[#This Row],[Code]],Std[Code],Std[B]),"-")</f>
        <v>#N/A</v>
      </c>
      <c r="U392" t="e">
        <f>IF(StandardResults[[#This Row],[Ind/Rel]]="Ind",_xlfn.XLOOKUP(StandardResults[[#This Row],[Code]],Std[Code],Std[AAs]),"-")</f>
        <v>#N/A</v>
      </c>
      <c r="V392" t="e">
        <f>IF(StandardResults[[#This Row],[Ind/Rel]]="Ind",_xlfn.XLOOKUP(StandardResults[[#This Row],[Code]],Std[Code],Std[As]),"-")</f>
        <v>#N/A</v>
      </c>
      <c r="W392" t="e">
        <f>IF(StandardResults[[#This Row],[Ind/Rel]]="Ind",_xlfn.XLOOKUP(StandardResults[[#This Row],[Code]],Std[Code],Std[Bs]),"-")</f>
        <v>#N/A</v>
      </c>
      <c r="X392" t="e">
        <f>IF(StandardResults[[#This Row],[Ind/Rel]]="Ind",_xlfn.XLOOKUP(StandardResults[[#This Row],[Code]],Std[Code],Std[EC]),"-")</f>
        <v>#N/A</v>
      </c>
      <c r="Y392" t="e">
        <f>IF(StandardResults[[#This Row],[Ind/Rel]]="Ind",_xlfn.XLOOKUP(StandardResults[[#This Row],[Code]],Std[Code],Std[Ecs]),"-")</f>
        <v>#N/A</v>
      </c>
      <c r="Z392">
        <f>COUNTIFS(StandardResults[Name],StandardResults[[#This Row],[Name]],StandardResults[Entry
Std],"B")+COUNTIFS(StandardResults[Name],StandardResults[[#This Row],[Name]],StandardResults[Entry
Std],"A")+COUNTIFS(StandardResults[Name],StandardResults[[#This Row],[Name]],StandardResults[Entry
Std],"AA")</f>
        <v>0</v>
      </c>
      <c r="AA392">
        <f>COUNTIFS(StandardResults[Name],StandardResults[[#This Row],[Name]],StandardResults[Entry
Std],"AA")</f>
        <v>0</v>
      </c>
    </row>
    <row r="393" spans="1:27" x14ac:dyDescent="0.25">
      <c r="A393">
        <f>TimeVR[[#This Row],[Club]]</f>
        <v>0</v>
      </c>
      <c r="B393" t="str">
        <f>IF(OR(RIGHT(TimeVR[[#This Row],[Event]],3)="M.R", RIGHT(TimeVR[[#This Row],[Event]],3)="F.R"),"Relay","Ind")</f>
        <v>Ind</v>
      </c>
      <c r="C393">
        <f>TimeVR[[#This Row],[gender]]</f>
        <v>0</v>
      </c>
      <c r="D393">
        <f>TimeVR[[#This Row],[Age]]</f>
        <v>0</v>
      </c>
      <c r="E393">
        <f>TimeVR[[#This Row],[name]]</f>
        <v>0</v>
      </c>
      <c r="F393">
        <f>TimeVR[[#This Row],[Event]]</f>
        <v>0</v>
      </c>
      <c r="G393" t="str">
        <f>IF(OR(StandardResults[[#This Row],[Entry]]="-",TimeVR[[#This Row],[validation]]="Validated"),"Y","N")</f>
        <v>N</v>
      </c>
      <c r="H393">
        <f>IF(OR(LEFT(TimeVR[[#This Row],[Times]],8)="00:00.00", LEFT(TimeVR[[#This Row],[Times]],2)="NT"),"-",TimeVR[[#This Row],[Times]])</f>
        <v>0</v>
      </c>
      <c r="I3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3" t="str">
        <f>IF(ISBLANK(TimeVR[[#This Row],[Best Time(S)]]),"-",TimeVR[[#This Row],[Best Time(S)]])</f>
        <v>-</v>
      </c>
      <c r="K393" t="str">
        <f>IF(StandardResults[[#This Row],[BT(SC)]]&lt;&gt;"-",IF(StandardResults[[#This Row],[BT(SC)]]&lt;=StandardResults[[#This Row],[AAs]],"AA",IF(StandardResults[[#This Row],[BT(SC)]]&lt;=StandardResults[[#This Row],[As]],"A",IF(StandardResults[[#This Row],[BT(SC)]]&lt;=StandardResults[[#This Row],[Bs]],"B","-"))),"")</f>
        <v/>
      </c>
      <c r="L393" t="str">
        <f>IF(ISBLANK(TimeVR[[#This Row],[Best Time(L)]]),"-",TimeVR[[#This Row],[Best Time(L)]])</f>
        <v>-</v>
      </c>
      <c r="M393" t="str">
        <f>IF(StandardResults[[#This Row],[BT(LC)]]&lt;&gt;"-",IF(StandardResults[[#This Row],[BT(LC)]]&lt;=StandardResults[[#This Row],[AA]],"AA",IF(StandardResults[[#This Row],[BT(LC)]]&lt;=StandardResults[[#This Row],[A]],"A",IF(StandardResults[[#This Row],[BT(LC)]]&lt;=StandardResults[[#This Row],[B]],"B","-"))),"")</f>
        <v/>
      </c>
      <c r="N393" s="14"/>
      <c r="O393" t="str">
        <f>IF(StandardResults[[#This Row],[BT(SC)]]&lt;&gt;"-",IF(StandardResults[[#This Row],[BT(SC)]]&lt;=StandardResults[[#This Row],[Ecs]],"EC","-"),"")</f>
        <v/>
      </c>
      <c r="Q393" t="str">
        <f>IF(StandardResults[[#This Row],[Ind/Rel]]="Ind",LEFT(StandardResults[[#This Row],[Gender]],1)&amp;MIN(MAX(StandardResults[[#This Row],[Age]],11),17)&amp;"-"&amp;StandardResults[[#This Row],[Event]],"")</f>
        <v>011-0</v>
      </c>
      <c r="R393" t="e">
        <f>IF(StandardResults[[#This Row],[Ind/Rel]]="Ind",_xlfn.XLOOKUP(StandardResults[[#This Row],[Code]],Std[Code],Std[AA]),"-")</f>
        <v>#N/A</v>
      </c>
      <c r="S393" t="e">
        <f>IF(StandardResults[[#This Row],[Ind/Rel]]="Ind",_xlfn.XLOOKUP(StandardResults[[#This Row],[Code]],Std[Code],Std[A]),"-")</f>
        <v>#N/A</v>
      </c>
      <c r="T393" t="e">
        <f>IF(StandardResults[[#This Row],[Ind/Rel]]="Ind",_xlfn.XLOOKUP(StandardResults[[#This Row],[Code]],Std[Code],Std[B]),"-")</f>
        <v>#N/A</v>
      </c>
      <c r="U393" t="e">
        <f>IF(StandardResults[[#This Row],[Ind/Rel]]="Ind",_xlfn.XLOOKUP(StandardResults[[#This Row],[Code]],Std[Code],Std[AAs]),"-")</f>
        <v>#N/A</v>
      </c>
      <c r="V393" t="e">
        <f>IF(StandardResults[[#This Row],[Ind/Rel]]="Ind",_xlfn.XLOOKUP(StandardResults[[#This Row],[Code]],Std[Code],Std[As]),"-")</f>
        <v>#N/A</v>
      </c>
      <c r="W393" t="e">
        <f>IF(StandardResults[[#This Row],[Ind/Rel]]="Ind",_xlfn.XLOOKUP(StandardResults[[#This Row],[Code]],Std[Code],Std[Bs]),"-")</f>
        <v>#N/A</v>
      </c>
      <c r="X393" t="e">
        <f>IF(StandardResults[[#This Row],[Ind/Rel]]="Ind",_xlfn.XLOOKUP(StandardResults[[#This Row],[Code]],Std[Code],Std[EC]),"-")</f>
        <v>#N/A</v>
      </c>
      <c r="Y393" t="e">
        <f>IF(StandardResults[[#This Row],[Ind/Rel]]="Ind",_xlfn.XLOOKUP(StandardResults[[#This Row],[Code]],Std[Code],Std[Ecs]),"-")</f>
        <v>#N/A</v>
      </c>
      <c r="Z393">
        <f>COUNTIFS(StandardResults[Name],StandardResults[[#This Row],[Name]],StandardResults[Entry
Std],"B")+COUNTIFS(StandardResults[Name],StandardResults[[#This Row],[Name]],StandardResults[Entry
Std],"A")+COUNTIFS(StandardResults[Name],StandardResults[[#This Row],[Name]],StandardResults[Entry
Std],"AA")</f>
        <v>0</v>
      </c>
      <c r="AA393">
        <f>COUNTIFS(StandardResults[Name],StandardResults[[#This Row],[Name]],StandardResults[Entry
Std],"AA")</f>
        <v>0</v>
      </c>
    </row>
    <row r="394" spans="1:27" x14ac:dyDescent="0.25">
      <c r="A394">
        <f>TimeVR[[#This Row],[Club]]</f>
        <v>0</v>
      </c>
      <c r="B394" t="str">
        <f>IF(OR(RIGHT(TimeVR[[#This Row],[Event]],3)="M.R", RIGHT(TimeVR[[#This Row],[Event]],3)="F.R"),"Relay","Ind")</f>
        <v>Ind</v>
      </c>
      <c r="C394">
        <f>TimeVR[[#This Row],[gender]]</f>
        <v>0</v>
      </c>
      <c r="D394">
        <f>TimeVR[[#This Row],[Age]]</f>
        <v>0</v>
      </c>
      <c r="E394">
        <f>TimeVR[[#This Row],[name]]</f>
        <v>0</v>
      </c>
      <c r="F394">
        <f>TimeVR[[#This Row],[Event]]</f>
        <v>0</v>
      </c>
      <c r="G394" t="str">
        <f>IF(OR(StandardResults[[#This Row],[Entry]]="-",TimeVR[[#This Row],[validation]]="Validated"),"Y","N")</f>
        <v>N</v>
      </c>
      <c r="H394">
        <f>IF(OR(LEFT(TimeVR[[#This Row],[Times]],8)="00:00.00", LEFT(TimeVR[[#This Row],[Times]],2)="NT"),"-",TimeVR[[#This Row],[Times]])</f>
        <v>0</v>
      </c>
      <c r="I3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4" t="str">
        <f>IF(ISBLANK(TimeVR[[#This Row],[Best Time(S)]]),"-",TimeVR[[#This Row],[Best Time(S)]])</f>
        <v>-</v>
      </c>
      <c r="K394" t="str">
        <f>IF(StandardResults[[#This Row],[BT(SC)]]&lt;&gt;"-",IF(StandardResults[[#This Row],[BT(SC)]]&lt;=StandardResults[[#This Row],[AAs]],"AA",IF(StandardResults[[#This Row],[BT(SC)]]&lt;=StandardResults[[#This Row],[As]],"A",IF(StandardResults[[#This Row],[BT(SC)]]&lt;=StandardResults[[#This Row],[Bs]],"B","-"))),"")</f>
        <v/>
      </c>
      <c r="L394" t="str">
        <f>IF(ISBLANK(TimeVR[[#This Row],[Best Time(L)]]),"-",TimeVR[[#This Row],[Best Time(L)]])</f>
        <v>-</v>
      </c>
      <c r="M394" t="str">
        <f>IF(StandardResults[[#This Row],[BT(LC)]]&lt;&gt;"-",IF(StandardResults[[#This Row],[BT(LC)]]&lt;=StandardResults[[#This Row],[AA]],"AA",IF(StandardResults[[#This Row],[BT(LC)]]&lt;=StandardResults[[#This Row],[A]],"A",IF(StandardResults[[#This Row],[BT(LC)]]&lt;=StandardResults[[#This Row],[B]],"B","-"))),"")</f>
        <v/>
      </c>
      <c r="N394" s="14"/>
      <c r="O394" t="str">
        <f>IF(StandardResults[[#This Row],[BT(SC)]]&lt;&gt;"-",IF(StandardResults[[#This Row],[BT(SC)]]&lt;=StandardResults[[#This Row],[Ecs]],"EC","-"),"")</f>
        <v/>
      </c>
      <c r="Q394" t="str">
        <f>IF(StandardResults[[#This Row],[Ind/Rel]]="Ind",LEFT(StandardResults[[#This Row],[Gender]],1)&amp;MIN(MAX(StandardResults[[#This Row],[Age]],11),17)&amp;"-"&amp;StandardResults[[#This Row],[Event]],"")</f>
        <v>011-0</v>
      </c>
      <c r="R394" t="e">
        <f>IF(StandardResults[[#This Row],[Ind/Rel]]="Ind",_xlfn.XLOOKUP(StandardResults[[#This Row],[Code]],Std[Code],Std[AA]),"-")</f>
        <v>#N/A</v>
      </c>
      <c r="S394" t="e">
        <f>IF(StandardResults[[#This Row],[Ind/Rel]]="Ind",_xlfn.XLOOKUP(StandardResults[[#This Row],[Code]],Std[Code],Std[A]),"-")</f>
        <v>#N/A</v>
      </c>
      <c r="T394" t="e">
        <f>IF(StandardResults[[#This Row],[Ind/Rel]]="Ind",_xlfn.XLOOKUP(StandardResults[[#This Row],[Code]],Std[Code],Std[B]),"-")</f>
        <v>#N/A</v>
      </c>
      <c r="U394" t="e">
        <f>IF(StandardResults[[#This Row],[Ind/Rel]]="Ind",_xlfn.XLOOKUP(StandardResults[[#This Row],[Code]],Std[Code],Std[AAs]),"-")</f>
        <v>#N/A</v>
      </c>
      <c r="V394" t="e">
        <f>IF(StandardResults[[#This Row],[Ind/Rel]]="Ind",_xlfn.XLOOKUP(StandardResults[[#This Row],[Code]],Std[Code],Std[As]),"-")</f>
        <v>#N/A</v>
      </c>
      <c r="W394" t="e">
        <f>IF(StandardResults[[#This Row],[Ind/Rel]]="Ind",_xlfn.XLOOKUP(StandardResults[[#This Row],[Code]],Std[Code],Std[Bs]),"-")</f>
        <v>#N/A</v>
      </c>
      <c r="X394" t="e">
        <f>IF(StandardResults[[#This Row],[Ind/Rel]]="Ind",_xlfn.XLOOKUP(StandardResults[[#This Row],[Code]],Std[Code],Std[EC]),"-")</f>
        <v>#N/A</v>
      </c>
      <c r="Y394" t="e">
        <f>IF(StandardResults[[#This Row],[Ind/Rel]]="Ind",_xlfn.XLOOKUP(StandardResults[[#This Row],[Code]],Std[Code],Std[Ecs]),"-")</f>
        <v>#N/A</v>
      </c>
      <c r="Z394">
        <f>COUNTIFS(StandardResults[Name],StandardResults[[#This Row],[Name]],StandardResults[Entry
Std],"B")+COUNTIFS(StandardResults[Name],StandardResults[[#This Row],[Name]],StandardResults[Entry
Std],"A")+COUNTIFS(StandardResults[Name],StandardResults[[#This Row],[Name]],StandardResults[Entry
Std],"AA")</f>
        <v>0</v>
      </c>
      <c r="AA394">
        <f>COUNTIFS(StandardResults[Name],StandardResults[[#This Row],[Name]],StandardResults[Entry
Std],"AA")</f>
        <v>0</v>
      </c>
    </row>
    <row r="395" spans="1:27" x14ac:dyDescent="0.25">
      <c r="A395">
        <f>TimeVR[[#This Row],[Club]]</f>
        <v>0</v>
      </c>
      <c r="B395" t="str">
        <f>IF(OR(RIGHT(TimeVR[[#This Row],[Event]],3)="M.R", RIGHT(TimeVR[[#This Row],[Event]],3)="F.R"),"Relay","Ind")</f>
        <v>Ind</v>
      </c>
      <c r="C395">
        <f>TimeVR[[#This Row],[gender]]</f>
        <v>0</v>
      </c>
      <c r="D395">
        <f>TimeVR[[#This Row],[Age]]</f>
        <v>0</v>
      </c>
      <c r="E395">
        <f>TimeVR[[#This Row],[name]]</f>
        <v>0</v>
      </c>
      <c r="F395">
        <f>TimeVR[[#This Row],[Event]]</f>
        <v>0</v>
      </c>
      <c r="G395" t="str">
        <f>IF(OR(StandardResults[[#This Row],[Entry]]="-",TimeVR[[#This Row],[validation]]="Validated"),"Y","N")</f>
        <v>N</v>
      </c>
      <c r="H395">
        <f>IF(OR(LEFT(TimeVR[[#This Row],[Times]],8)="00:00.00", LEFT(TimeVR[[#This Row],[Times]],2)="NT"),"-",TimeVR[[#This Row],[Times]])</f>
        <v>0</v>
      </c>
      <c r="I3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5" t="str">
        <f>IF(ISBLANK(TimeVR[[#This Row],[Best Time(S)]]),"-",TimeVR[[#This Row],[Best Time(S)]])</f>
        <v>-</v>
      </c>
      <c r="K395" t="str">
        <f>IF(StandardResults[[#This Row],[BT(SC)]]&lt;&gt;"-",IF(StandardResults[[#This Row],[BT(SC)]]&lt;=StandardResults[[#This Row],[AAs]],"AA",IF(StandardResults[[#This Row],[BT(SC)]]&lt;=StandardResults[[#This Row],[As]],"A",IF(StandardResults[[#This Row],[BT(SC)]]&lt;=StandardResults[[#This Row],[Bs]],"B","-"))),"")</f>
        <v/>
      </c>
      <c r="L395" t="str">
        <f>IF(ISBLANK(TimeVR[[#This Row],[Best Time(L)]]),"-",TimeVR[[#This Row],[Best Time(L)]])</f>
        <v>-</v>
      </c>
      <c r="M395" t="str">
        <f>IF(StandardResults[[#This Row],[BT(LC)]]&lt;&gt;"-",IF(StandardResults[[#This Row],[BT(LC)]]&lt;=StandardResults[[#This Row],[AA]],"AA",IF(StandardResults[[#This Row],[BT(LC)]]&lt;=StandardResults[[#This Row],[A]],"A",IF(StandardResults[[#This Row],[BT(LC)]]&lt;=StandardResults[[#This Row],[B]],"B","-"))),"")</f>
        <v/>
      </c>
      <c r="N395" s="14"/>
      <c r="O395" t="str">
        <f>IF(StandardResults[[#This Row],[BT(SC)]]&lt;&gt;"-",IF(StandardResults[[#This Row],[BT(SC)]]&lt;=StandardResults[[#This Row],[Ecs]],"EC","-"),"")</f>
        <v/>
      </c>
      <c r="Q395" t="str">
        <f>IF(StandardResults[[#This Row],[Ind/Rel]]="Ind",LEFT(StandardResults[[#This Row],[Gender]],1)&amp;MIN(MAX(StandardResults[[#This Row],[Age]],11),17)&amp;"-"&amp;StandardResults[[#This Row],[Event]],"")</f>
        <v>011-0</v>
      </c>
      <c r="R395" t="e">
        <f>IF(StandardResults[[#This Row],[Ind/Rel]]="Ind",_xlfn.XLOOKUP(StandardResults[[#This Row],[Code]],Std[Code],Std[AA]),"-")</f>
        <v>#N/A</v>
      </c>
      <c r="S395" t="e">
        <f>IF(StandardResults[[#This Row],[Ind/Rel]]="Ind",_xlfn.XLOOKUP(StandardResults[[#This Row],[Code]],Std[Code],Std[A]),"-")</f>
        <v>#N/A</v>
      </c>
      <c r="T395" t="e">
        <f>IF(StandardResults[[#This Row],[Ind/Rel]]="Ind",_xlfn.XLOOKUP(StandardResults[[#This Row],[Code]],Std[Code],Std[B]),"-")</f>
        <v>#N/A</v>
      </c>
      <c r="U395" t="e">
        <f>IF(StandardResults[[#This Row],[Ind/Rel]]="Ind",_xlfn.XLOOKUP(StandardResults[[#This Row],[Code]],Std[Code],Std[AAs]),"-")</f>
        <v>#N/A</v>
      </c>
      <c r="V395" t="e">
        <f>IF(StandardResults[[#This Row],[Ind/Rel]]="Ind",_xlfn.XLOOKUP(StandardResults[[#This Row],[Code]],Std[Code],Std[As]),"-")</f>
        <v>#N/A</v>
      </c>
      <c r="W395" t="e">
        <f>IF(StandardResults[[#This Row],[Ind/Rel]]="Ind",_xlfn.XLOOKUP(StandardResults[[#This Row],[Code]],Std[Code],Std[Bs]),"-")</f>
        <v>#N/A</v>
      </c>
      <c r="X395" t="e">
        <f>IF(StandardResults[[#This Row],[Ind/Rel]]="Ind",_xlfn.XLOOKUP(StandardResults[[#This Row],[Code]],Std[Code],Std[EC]),"-")</f>
        <v>#N/A</v>
      </c>
      <c r="Y395" t="e">
        <f>IF(StandardResults[[#This Row],[Ind/Rel]]="Ind",_xlfn.XLOOKUP(StandardResults[[#This Row],[Code]],Std[Code],Std[Ecs]),"-")</f>
        <v>#N/A</v>
      </c>
      <c r="Z395">
        <f>COUNTIFS(StandardResults[Name],StandardResults[[#This Row],[Name]],StandardResults[Entry
Std],"B")+COUNTIFS(StandardResults[Name],StandardResults[[#This Row],[Name]],StandardResults[Entry
Std],"A")+COUNTIFS(StandardResults[Name],StandardResults[[#This Row],[Name]],StandardResults[Entry
Std],"AA")</f>
        <v>0</v>
      </c>
      <c r="AA395">
        <f>COUNTIFS(StandardResults[Name],StandardResults[[#This Row],[Name]],StandardResults[Entry
Std],"AA")</f>
        <v>0</v>
      </c>
    </row>
    <row r="396" spans="1:27" x14ac:dyDescent="0.25">
      <c r="A396">
        <f>TimeVR[[#This Row],[Club]]</f>
        <v>0</v>
      </c>
      <c r="B396" t="str">
        <f>IF(OR(RIGHT(TimeVR[[#This Row],[Event]],3)="M.R", RIGHT(TimeVR[[#This Row],[Event]],3)="F.R"),"Relay","Ind")</f>
        <v>Ind</v>
      </c>
      <c r="C396">
        <f>TimeVR[[#This Row],[gender]]</f>
        <v>0</v>
      </c>
      <c r="D396">
        <f>TimeVR[[#This Row],[Age]]</f>
        <v>0</v>
      </c>
      <c r="E396">
        <f>TimeVR[[#This Row],[name]]</f>
        <v>0</v>
      </c>
      <c r="F396">
        <f>TimeVR[[#This Row],[Event]]</f>
        <v>0</v>
      </c>
      <c r="G396" t="str">
        <f>IF(OR(StandardResults[[#This Row],[Entry]]="-",TimeVR[[#This Row],[validation]]="Validated"),"Y","N")</f>
        <v>N</v>
      </c>
      <c r="H396">
        <f>IF(OR(LEFT(TimeVR[[#This Row],[Times]],8)="00:00.00", LEFT(TimeVR[[#This Row],[Times]],2)="NT"),"-",TimeVR[[#This Row],[Times]])</f>
        <v>0</v>
      </c>
      <c r="I3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6" t="str">
        <f>IF(ISBLANK(TimeVR[[#This Row],[Best Time(S)]]),"-",TimeVR[[#This Row],[Best Time(S)]])</f>
        <v>-</v>
      </c>
      <c r="K396" t="str">
        <f>IF(StandardResults[[#This Row],[BT(SC)]]&lt;&gt;"-",IF(StandardResults[[#This Row],[BT(SC)]]&lt;=StandardResults[[#This Row],[AAs]],"AA",IF(StandardResults[[#This Row],[BT(SC)]]&lt;=StandardResults[[#This Row],[As]],"A",IF(StandardResults[[#This Row],[BT(SC)]]&lt;=StandardResults[[#This Row],[Bs]],"B","-"))),"")</f>
        <v/>
      </c>
      <c r="L396" t="str">
        <f>IF(ISBLANK(TimeVR[[#This Row],[Best Time(L)]]),"-",TimeVR[[#This Row],[Best Time(L)]])</f>
        <v>-</v>
      </c>
      <c r="M396" t="str">
        <f>IF(StandardResults[[#This Row],[BT(LC)]]&lt;&gt;"-",IF(StandardResults[[#This Row],[BT(LC)]]&lt;=StandardResults[[#This Row],[AA]],"AA",IF(StandardResults[[#This Row],[BT(LC)]]&lt;=StandardResults[[#This Row],[A]],"A",IF(StandardResults[[#This Row],[BT(LC)]]&lt;=StandardResults[[#This Row],[B]],"B","-"))),"")</f>
        <v/>
      </c>
      <c r="N396" s="14"/>
      <c r="O396" t="str">
        <f>IF(StandardResults[[#This Row],[BT(SC)]]&lt;&gt;"-",IF(StandardResults[[#This Row],[BT(SC)]]&lt;=StandardResults[[#This Row],[Ecs]],"EC","-"),"")</f>
        <v/>
      </c>
      <c r="Q396" t="str">
        <f>IF(StandardResults[[#This Row],[Ind/Rel]]="Ind",LEFT(StandardResults[[#This Row],[Gender]],1)&amp;MIN(MAX(StandardResults[[#This Row],[Age]],11),17)&amp;"-"&amp;StandardResults[[#This Row],[Event]],"")</f>
        <v>011-0</v>
      </c>
      <c r="R396" t="e">
        <f>IF(StandardResults[[#This Row],[Ind/Rel]]="Ind",_xlfn.XLOOKUP(StandardResults[[#This Row],[Code]],Std[Code],Std[AA]),"-")</f>
        <v>#N/A</v>
      </c>
      <c r="S396" t="e">
        <f>IF(StandardResults[[#This Row],[Ind/Rel]]="Ind",_xlfn.XLOOKUP(StandardResults[[#This Row],[Code]],Std[Code],Std[A]),"-")</f>
        <v>#N/A</v>
      </c>
      <c r="T396" t="e">
        <f>IF(StandardResults[[#This Row],[Ind/Rel]]="Ind",_xlfn.XLOOKUP(StandardResults[[#This Row],[Code]],Std[Code],Std[B]),"-")</f>
        <v>#N/A</v>
      </c>
      <c r="U396" t="e">
        <f>IF(StandardResults[[#This Row],[Ind/Rel]]="Ind",_xlfn.XLOOKUP(StandardResults[[#This Row],[Code]],Std[Code],Std[AAs]),"-")</f>
        <v>#N/A</v>
      </c>
      <c r="V396" t="e">
        <f>IF(StandardResults[[#This Row],[Ind/Rel]]="Ind",_xlfn.XLOOKUP(StandardResults[[#This Row],[Code]],Std[Code],Std[As]),"-")</f>
        <v>#N/A</v>
      </c>
      <c r="W396" t="e">
        <f>IF(StandardResults[[#This Row],[Ind/Rel]]="Ind",_xlfn.XLOOKUP(StandardResults[[#This Row],[Code]],Std[Code],Std[Bs]),"-")</f>
        <v>#N/A</v>
      </c>
      <c r="X396" t="e">
        <f>IF(StandardResults[[#This Row],[Ind/Rel]]="Ind",_xlfn.XLOOKUP(StandardResults[[#This Row],[Code]],Std[Code],Std[EC]),"-")</f>
        <v>#N/A</v>
      </c>
      <c r="Y396" t="e">
        <f>IF(StandardResults[[#This Row],[Ind/Rel]]="Ind",_xlfn.XLOOKUP(StandardResults[[#This Row],[Code]],Std[Code],Std[Ecs]),"-")</f>
        <v>#N/A</v>
      </c>
      <c r="Z396">
        <f>COUNTIFS(StandardResults[Name],StandardResults[[#This Row],[Name]],StandardResults[Entry
Std],"B")+COUNTIFS(StandardResults[Name],StandardResults[[#This Row],[Name]],StandardResults[Entry
Std],"A")+COUNTIFS(StandardResults[Name],StandardResults[[#This Row],[Name]],StandardResults[Entry
Std],"AA")</f>
        <v>0</v>
      </c>
      <c r="AA396">
        <f>COUNTIFS(StandardResults[Name],StandardResults[[#This Row],[Name]],StandardResults[Entry
Std],"AA")</f>
        <v>0</v>
      </c>
    </row>
    <row r="397" spans="1:27" x14ac:dyDescent="0.25">
      <c r="A397">
        <f>TimeVR[[#This Row],[Club]]</f>
        <v>0</v>
      </c>
      <c r="B397" t="str">
        <f>IF(OR(RIGHT(TimeVR[[#This Row],[Event]],3)="M.R", RIGHT(TimeVR[[#This Row],[Event]],3)="F.R"),"Relay","Ind")</f>
        <v>Ind</v>
      </c>
      <c r="C397">
        <f>TimeVR[[#This Row],[gender]]</f>
        <v>0</v>
      </c>
      <c r="D397">
        <f>TimeVR[[#This Row],[Age]]</f>
        <v>0</v>
      </c>
      <c r="E397">
        <f>TimeVR[[#This Row],[name]]</f>
        <v>0</v>
      </c>
      <c r="F397">
        <f>TimeVR[[#This Row],[Event]]</f>
        <v>0</v>
      </c>
      <c r="G397" t="str">
        <f>IF(OR(StandardResults[[#This Row],[Entry]]="-",TimeVR[[#This Row],[validation]]="Validated"),"Y","N")</f>
        <v>N</v>
      </c>
      <c r="H397">
        <f>IF(OR(LEFT(TimeVR[[#This Row],[Times]],8)="00:00.00", LEFT(TimeVR[[#This Row],[Times]],2)="NT"),"-",TimeVR[[#This Row],[Times]])</f>
        <v>0</v>
      </c>
      <c r="I3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7" t="str">
        <f>IF(ISBLANK(TimeVR[[#This Row],[Best Time(S)]]),"-",TimeVR[[#This Row],[Best Time(S)]])</f>
        <v>-</v>
      </c>
      <c r="K397" t="str">
        <f>IF(StandardResults[[#This Row],[BT(SC)]]&lt;&gt;"-",IF(StandardResults[[#This Row],[BT(SC)]]&lt;=StandardResults[[#This Row],[AAs]],"AA",IF(StandardResults[[#This Row],[BT(SC)]]&lt;=StandardResults[[#This Row],[As]],"A",IF(StandardResults[[#This Row],[BT(SC)]]&lt;=StandardResults[[#This Row],[Bs]],"B","-"))),"")</f>
        <v/>
      </c>
      <c r="L397" t="str">
        <f>IF(ISBLANK(TimeVR[[#This Row],[Best Time(L)]]),"-",TimeVR[[#This Row],[Best Time(L)]])</f>
        <v>-</v>
      </c>
      <c r="M397" t="str">
        <f>IF(StandardResults[[#This Row],[BT(LC)]]&lt;&gt;"-",IF(StandardResults[[#This Row],[BT(LC)]]&lt;=StandardResults[[#This Row],[AA]],"AA",IF(StandardResults[[#This Row],[BT(LC)]]&lt;=StandardResults[[#This Row],[A]],"A",IF(StandardResults[[#This Row],[BT(LC)]]&lt;=StandardResults[[#This Row],[B]],"B","-"))),"")</f>
        <v/>
      </c>
      <c r="N397" s="14"/>
      <c r="O397" t="str">
        <f>IF(StandardResults[[#This Row],[BT(SC)]]&lt;&gt;"-",IF(StandardResults[[#This Row],[BT(SC)]]&lt;=StandardResults[[#This Row],[Ecs]],"EC","-"),"")</f>
        <v/>
      </c>
      <c r="Q397" t="str">
        <f>IF(StandardResults[[#This Row],[Ind/Rel]]="Ind",LEFT(StandardResults[[#This Row],[Gender]],1)&amp;MIN(MAX(StandardResults[[#This Row],[Age]],11),17)&amp;"-"&amp;StandardResults[[#This Row],[Event]],"")</f>
        <v>011-0</v>
      </c>
      <c r="R397" t="e">
        <f>IF(StandardResults[[#This Row],[Ind/Rel]]="Ind",_xlfn.XLOOKUP(StandardResults[[#This Row],[Code]],Std[Code],Std[AA]),"-")</f>
        <v>#N/A</v>
      </c>
      <c r="S397" t="e">
        <f>IF(StandardResults[[#This Row],[Ind/Rel]]="Ind",_xlfn.XLOOKUP(StandardResults[[#This Row],[Code]],Std[Code],Std[A]),"-")</f>
        <v>#N/A</v>
      </c>
      <c r="T397" t="e">
        <f>IF(StandardResults[[#This Row],[Ind/Rel]]="Ind",_xlfn.XLOOKUP(StandardResults[[#This Row],[Code]],Std[Code],Std[B]),"-")</f>
        <v>#N/A</v>
      </c>
      <c r="U397" t="e">
        <f>IF(StandardResults[[#This Row],[Ind/Rel]]="Ind",_xlfn.XLOOKUP(StandardResults[[#This Row],[Code]],Std[Code],Std[AAs]),"-")</f>
        <v>#N/A</v>
      </c>
      <c r="V397" t="e">
        <f>IF(StandardResults[[#This Row],[Ind/Rel]]="Ind",_xlfn.XLOOKUP(StandardResults[[#This Row],[Code]],Std[Code],Std[As]),"-")</f>
        <v>#N/A</v>
      </c>
      <c r="W397" t="e">
        <f>IF(StandardResults[[#This Row],[Ind/Rel]]="Ind",_xlfn.XLOOKUP(StandardResults[[#This Row],[Code]],Std[Code],Std[Bs]),"-")</f>
        <v>#N/A</v>
      </c>
      <c r="X397" t="e">
        <f>IF(StandardResults[[#This Row],[Ind/Rel]]="Ind",_xlfn.XLOOKUP(StandardResults[[#This Row],[Code]],Std[Code],Std[EC]),"-")</f>
        <v>#N/A</v>
      </c>
      <c r="Y397" t="e">
        <f>IF(StandardResults[[#This Row],[Ind/Rel]]="Ind",_xlfn.XLOOKUP(StandardResults[[#This Row],[Code]],Std[Code],Std[Ecs]),"-")</f>
        <v>#N/A</v>
      </c>
      <c r="Z397">
        <f>COUNTIFS(StandardResults[Name],StandardResults[[#This Row],[Name]],StandardResults[Entry
Std],"B")+COUNTIFS(StandardResults[Name],StandardResults[[#This Row],[Name]],StandardResults[Entry
Std],"A")+COUNTIFS(StandardResults[Name],StandardResults[[#This Row],[Name]],StandardResults[Entry
Std],"AA")</f>
        <v>0</v>
      </c>
      <c r="AA397">
        <f>COUNTIFS(StandardResults[Name],StandardResults[[#This Row],[Name]],StandardResults[Entry
Std],"AA")</f>
        <v>0</v>
      </c>
    </row>
    <row r="398" spans="1:27" x14ac:dyDescent="0.25">
      <c r="A398">
        <f>TimeVR[[#This Row],[Club]]</f>
        <v>0</v>
      </c>
      <c r="B398" t="str">
        <f>IF(OR(RIGHT(TimeVR[[#This Row],[Event]],3)="M.R", RIGHT(TimeVR[[#This Row],[Event]],3)="F.R"),"Relay","Ind")</f>
        <v>Ind</v>
      </c>
      <c r="C398">
        <f>TimeVR[[#This Row],[gender]]</f>
        <v>0</v>
      </c>
      <c r="D398">
        <f>TimeVR[[#This Row],[Age]]</f>
        <v>0</v>
      </c>
      <c r="E398">
        <f>TimeVR[[#This Row],[name]]</f>
        <v>0</v>
      </c>
      <c r="F398">
        <f>TimeVR[[#This Row],[Event]]</f>
        <v>0</v>
      </c>
      <c r="G398" t="str">
        <f>IF(OR(StandardResults[[#This Row],[Entry]]="-",TimeVR[[#This Row],[validation]]="Validated"),"Y","N")</f>
        <v>N</v>
      </c>
      <c r="H398">
        <f>IF(OR(LEFT(TimeVR[[#This Row],[Times]],8)="00:00.00", LEFT(TimeVR[[#This Row],[Times]],2)="NT"),"-",TimeVR[[#This Row],[Times]])</f>
        <v>0</v>
      </c>
      <c r="I3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8" t="str">
        <f>IF(ISBLANK(TimeVR[[#This Row],[Best Time(S)]]),"-",TimeVR[[#This Row],[Best Time(S)]])</f>
        <v>-</v>
      </c>
      <c r="K398" t="str">
        <f>IF(StandardResults[[#This Row],[BT(SC)]]&lt;&gt;"-",IF(StandardResults[[#This Row],[BT(SC)]]&lt;=StandardResults[[#This Row],[AAs]],"AA",IF(StandardResults[[#This Row],[BT(SC)]]&lt;=StandardResults[[#This Row],[As]],"A",IF(StandardResults[[#This Row],[BT(SC)]]&lt;=StandardResults[[#This Row],[Bs]],"B","-"))),"")</f>
        <v/>
      </c>
      <c r="L398" t="str">
        <f>IF(ISBLANK(TimeVR[[#This Row],[Best Time(L)]]),"-",TimeVR[[#This Row],[Best Time(L)]])</f>
        <v>-</v>
      </c>
      <c r="M398" t="str">
        <f>IF(StandardResults[[#This Row],[BT(LC)]]&lt;&gt;"-",IF(StandardResults[[#This Row],[BT(LC)]]&lt;=StandardResults[[#This Row],[AA]],"AA",IF(StandardResults[[#This Row],[BT(LC)]]&lt;=StandardResults[[#This Row],[A]],"A",IF(StandardResults[[#This Row],[BT(LC)]]&lt;=StandardResults[[#This Row],[B]],"B","-"))),"")</f>
        <v/>
      </c>
      <c r="N398" s="14"/>
      <c r="O398" t="str">
        <f>IF(StandardResults[[#This Row],[BT(SC)]]&lt;&gt;"-",IF(StandardResults[[#This Row],[BT(SC)]]&lt;=StandardResults[[#This Row],[Ecs]],"EC","-"),"")</f>
        <v/>
      </c>
      <c r="Q398" t="str">
        <f>IF(StandardResults[[#This Row],[Ind/Rel]]="Ind",LEFT(StandardResults[[#This Row],[Gender]],1)&amp;MIN(MAX(StandardResults[[#This Row],[Age]],11),17)&amp;"-"&amp;StandardResults[[#This Row],[Event]],"")</f>
        <v>011-0</v>
      </c>
      <c r="R398" t="e">
        <f>IF(StandardResults[[#This Row],[Ind/Rel]]="Ind",_xlfn.XLOOKUP(StandardResults[[#This Row],[Code]],Std[Code],Std[AA]),"-")</f>
        <v>#N/A</v>
      </c>
      <c r="S398" t="e">
        <f>IF(StandardResults[[#This Row],[Ind/Rel]]="Ind",_xlfn.XLOOKUP(StandardResults[[#This Row],[Code]],Std[Code],Std[A]),"-")</f>
        <v>#N/A</v>
      </c>
      <c r="T398" t="e">
        <f>IF(StandardResults[[#This Row],[Ind/Rel]]="Ind",_xlfn.XLOOKUP(StandardResults[[#This Row],[Code]],Std[Code],Std[B]),"-")</f>
        <v>#N/A</v>
      </c>
      <c r="U398" t="e">
        <f>IF(StandardResults[[#This Row],[Ind/Rel]]="Ind",_xlfn.XLOOKUP(StandardResults[[#This Row],[Code]],Std[Code],Std[AAs]),"-")</f>
        <v>#N/A</v>
      </c>
      <c r="V398" t="e">
        <f>IF(StandardResults[[#This Row],[Ind/Rel]]="Ind",_xlfn.XLOOKUP(StandardResults[[#This Row],[Code]],Std[Code],Std[As]),"-")</f>
        <v>#N/A</v>
      </c>
      <c r="W398" t="e">
        <f>IF(StandardResults[[#This Row],[Ind/Rel]]="Ind",_xlfn.XLOOKUP(StandardResults[[#This Row],[Code]],Std[Code],Std[Bs]),"-")</f>
        <v>#N/A</v>
      </c>
      <c r="X398" t="e">
        <f>IF(StandardResults[[#This Row],[Ind/Rel]]="Ind",_xlfn.XLOOKUP(StandardResults[[#This Row],[Code]],Std[Code],Std[EC]),"-")</f>
        <v>#N/A</v>
      </c>
      <c r="Y398" t="e">
        <f>IF(StandardResults[[#This Row],[Ind/Rel]]="Ind",_xlfn.XLOOKUP(StandardResults[[#This Row],[Code]],Std[Code],Std[Ecs]),"-")</f>
        <v>#N/A</v>
      </c>
      <c r="Z398">
        <f>COUNTIFS(StandardResults[Name],StandardResults[[#This Row],[Name]],StandardResults[Entry
Std],"B")+COUNTIFS(StandardResults[Name],StandardResults[[#This Row],[Name]],StandardResults[Entry
Std],"A")+COUNTIFS(StandardResults[Name],StandardResults[[#This Row],[Name]],StandardResults[Entry
Std],"AA")</f>
        <v>0</v>
      </c>
      <c r="AA398">
        <f>COUNTIFS(StandardResults[Name],StandardResults[[#This Row],[Name]],StandardResults[Entry
Std],"AA")</f>
        <v>0</v>
      </c>
    </row>
    <row r="399" spans="1:27" x14ac:dyDescent="0.25">
      <c r="A399">
        <f>TimeVR[[#This Row],[Club]]</f>
        <v>0</v>
      </c>
      <c r="B399" t="str">
        <f>IF(OR(RIGHT(TimeVR[[#This Row],[Event]],3)="M.R", RIGHT(TimeVR[[#This Row],[Event]],3)="F.R"),"Relay","Ind")</f>
        <v>Ind</v>
      </c>
      <c r="C399">
        <f>TimeVR[[#This Row],[gender]]</f>
        <v>0</v>
      </c>
      <c r="D399">
        <f>TimeVR[[#This Row],[Age]]</f>
        <v>0</v>
      </c>
      <c r="E399">
        <f>TimeVR[[#This Row],[name]]</f>
        <v>0</v>
      </c>
      <c r="F399">
        <f>TimeVR[[#This Row],[Event]]</f>
        <v>0</v>
      </c>
      <c r="G399" t="str">
        <f>IF(OR(StandardResults[[#This Row],[Entry]]="-",TimeVR[[#This Row],[validation]]="Validated"),"Y","N")</f>
        <v>N</v>
      </c>
      <c r="H399">
        <f>IF(OR(LEFT(TimeVR[[#This Row],[Times]],8)="00:00.00", LEFT(TimeVR[[#This Row],[Times]],2)="NT"),"-",TimeVR[[#This Row],[Times]])</f>
        <v>0</v>
      </c>
      <c r="I3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399" t="str">
        <f>IF(ISBLANK(TimeVR[[#This Row],[Best Time(S)]]),"-",TimeVR[[#This Row],[Best Time(S)]])</f>
        <v>-</v>
      </c>
      <c r="K399" t="str">
        <f>IF(StandardResults[[#This Row],[BT(SC)]]&lt;&gt;"-",IF(StandardResults[[#This Row],[BT(SC)]]&lt;=StandardResults[[#This Row],[AAs]],"AA",IF(StandardResults[[#This Row],[BT(SC)]]&lt;=StandardResults[[#This Row],[As]],"A",IF(StandardResults[[#This Row],[BT(SC)]]&lt;=StandardResults[[#This Row],[Bs]],"B","-"))),"")</f>
        <v/>
      </c>
      <c r="L399" t="str">
        <f>IF(ISBLANK(TimeVR[[#This Row],[Best Time(L)]]),"-",TimeVR[[#This Row],[Best Time(L)]])</f>
        <v>-</v>
      </c>
      <c r="M399" t="str">
        <f>IF(StandardResults[[#This Row],[BT(LC)]]&lt;&gt;"-",IF(StandardResults[[#This Row],[BT(LC)]]&lt;=StandardResults[[#This Row],[AA]],"AA",IF(StandardResults[[#This Row],[BT(LC)]]&lt;=StandardResults[[#This Row],[A]],"A",IF(StandardResults[[#This Row],[BT(LC)]]&lt;=StandardResults[[#This Row],[B]],"B","-"))),"")</f>
        <v/>
      </c>
      <c r="N399" s="14"/>
      <c r="O399" t="str">
        <f>IF(StandardResults[[#This Row],[BT(SC)]]&lt;&gt;"-",IF(StandardResults[[#This Row],[BT(SC)]]&lt;=StandardResults[[#This Row],[Ecs]],"EC","-"),"")</f>
        <v/>
      </c>
      <c r="Q399" t="str">
        <f>IF(StandardResults[[#This Row],[Ind/Rel]]="Ind",LEFT(StandardResults[[#This Row],[Gender]],1)&amp;MIN(MAX(StandardResults[[#This Row],[Age]],11),17)&amp;"-"&amp;StandardResults[[#This Row],[Event]],"")</f>
        <v>011-0</v>
      </c>
      <c r="R399" t="e">
        <f>IF(StandardResults[[#This Row],[Ind/Rel]]="Ind",_xlfn.XLOOKUP(StandardResults[[#This Row],[Code]],Std[Code],Std[AA]),"-")</f>
        <v>#N/A</v>
      </c>
      <c r="S399" t="e">
        <f>IF(StandardResults[[#This Row],[Ind/Rel]]="Ind",_xlfn.XLOOKUP(StandardResults[[#This Row],[Code]],Std[Code],Std[A]),"-")</f>
        <v>#N/A</v>
      </c>
      <c r="T399" t="e">
        <f>IF(StandardResults[[#This Row],[Ind/Rel]]="Ind",_xlfn.XLOOKUP(StandardResults[[#This Row],[Code]],Std[Code],Std[B]),"-")</f>
        <v>#N/A</v>
      </c>
      <c r="U399" t="e">
        <f>IF(StandardResults[[#This Row],[Ind/Rel]]="Ind",_xlfn.XLOOKUP(StandardResults[[#This Row],[Code]],Std[Code],Std[AAs]),"-")</f>
        <v>#N/A</v>
      </c>
      <c r="V399" t="e">
        <f>IF(StandardResults[[#This Row],[Ind/Rel]]="Ind",_xlfn.XLOOKUP(StandardResults[[#This Row],[Code]],Std[Code],Std[As]),"-")</f>
        <v>#N/A</v>
      </c>
      <c r="W399" t="e">
        <f>IF(StandardResults[[#This Row],[Ind/Rel]]="Ind",_xlfn.XLOOKUP(StandardResults[[#This Row],[Code]],Std[Code],Std[Bs]),"-")</f>
        <v>#N/A</v>
      </c>
      <c r="X399" t="e">
        <f>IF(StandardResults[[#This Row],[Ind/Rel]]="Ind",_xlfn.XLOOKUP(StandardResults[[#This Row],[Code]],Std[Code],Std[EC]),"-")</f>
        <v>#N/A</v>
      </c>
      <c r="Y399" t="e">
        <f>IF(StandardResults[[#This Row],[Ind/Rel]]="Ind",_xlfn.XLOOKUP(StandardResults[[#This Row],[Code]],Std[Code],Std[Ecs]),"-")</f>
        <v>#N/A</v>
      </c>
      <c r="Z399">
        <f>COUNTIFS(StandardResults[Name],StandardResults[[#This Row],[Name]],StandardResults[Entry
Std],"B")+COUNTIFS(StandardResults[Name],StandardResults[[#This Row],[Name]],StandardResults[Entry
Std],"A")+COUNTIFS(StandardResults[Name],StandardResults[[#This Row],[Name]],StandardResults[Entry
Std],"AA")</f>
        <v>0</v>
      </c>
      <c r="AA399">
        <f>COUNTIFS(StandardResults[Name],StandardResults[[#This Row],[Name]],StandardResults[Entry
Std],"AA")</f>
        <v>0</v>
      </c>
    </row>
    <row r="400" spans="1:27" x14ac:dyDescent="0.25">
      <c r="A400">
        <f>TimeVR[[#This Row],[Club]]</f>
        <v>0</v>
      </c>
      <c r="B400" t="str">
        <f>IF(OR(RIGHT(TimeVR[[#This Row],[Event]],3)="M.R", RIGHT(TimeVR[[#This Row],[Event]],3)="F.R"),"Relay","Ind")</f>
        <v>Ind</v>
      </c>
      <c r="C400">
        <f>TimeVR[[#This Row],[gender]]</f>
        <v>0</v>
      </c>
      <c r="D400">
        <f>TimeVR[[#This Row],[Age]]</f>
        <v>0</v>
      </c>
      <c r="E400">
        <f>TimeVR[[#This Row],[name]]</f>
        <v>0</v>
      </c>
      <c r="F400">
        <f>TimeVR[[#This Row],[Event]]</f>
        <v>0</v>
      </c>
      <c r="G400" t="str">
        <f>IF(OR(StandardResults[[#This Row],[Entry]]="-",TimeVR[[#This Row],[validation]]="Validated"),"Y","N")</f>
        <v>N</v>
      </c>
      <c r="H400">
        <f>IF(OR(LEFT(TimeVR[[#This Row],[Times]],8)="00:00.00", LEFT(TimeVR[[#This Row],[Times]],2)="NT"),"-",TimeVR[[#This Row],[Times]])</f>
        <v>0</v>
      </c>
      <c r="I4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0" t="str">
        <f>IF(ISBLANK(TimeVR[[#This Row],[Best Time(S)]]),"-",TimeVR[[#This Row],[Best Time(S)]])</f>
        <v>-</v>
      </c>
      <c r="K400" t="str">
        <f>IF(StandardResults[[#This Row],[BT(SC)]]&lt;&gt;"-",IF(StandardResults[[#This Row],[BT(SC)]]&lt;=StandardResults[[#This Row],[AAs]],"AA",IF(StandardResults[[#This Row],[BT(SC)]]&lt;=StandardResults[[#This Row],[As]],"A",IF(StandardResults[[#This Row],[BT(SC)]]&lt;=StandardResults[[#This Row],[Bs]],"B","-"))),"")</f>
        <v/>
      </c>
      <c r="L400" t="str">
        <f>IF(ISBLANK(TimeVR[[#This Row],[Best Time(L)]]),"-",TimeVR[[#This Row],[Best Time(L)]])</f>
        <v>-</v>
      </c>
      <c r="M400" t="str">
        <f>IF(StandardResults[[#This Row],[BT(LC)]]&lt;&gt;"-",IF(StandardResults[[#This Row],[BT(LC)]]&lt;=StandardResults[[#This Row],[AA]],"AA",IF(StandardResults[[#This Row],[BT(LC)]]&lt;=StandardResults[[#This Row],[A]],"A",IF(StandardResults[[#This Row],[BT(LC)]]&lt;=StandardResults[[#This Row],[B]],"B","-"))),"")</f>
        <v/>
      </c>
      <c r="N400" s="14"/>
      <c r="O400" t="str">
        <f>IF(StandardResults[[#This Row],[BT(SC)]]&lt;&gt;"-",IF(StandardResults[[#This Row],[BT(SC)]]&lt;=StandardResults[[#This Row],[Ecs]],"EC","-"),"")</f>
        <v/>
      </c>
      <c r="Q400" t="str">
        <f>IF(StandardResults[[#This Row],[Ind/Rel]]="Ind",LEFT(StandardResults[[#This Row],[Gender]],1)&amp;MIN(MAX(StandardResults[[#This Row],[Age]],11),17)&amp;"-"&amp;StandardResults[[#This Row],[Event]],"")</f>
        <v>011-0</v>
      </c>
      <c r="R400" t="e">
        <f>IF(StandardResults[[#This Row],[Ind/Rel]]="Ind",_xlfn.XLOOKUP(StandardResults[[#This Row],[Code]],Std[Code],Std[AA]),"-")</f>
        <v>#N/A</v>
      </c>
      <c r="S400" t="e">
        <f>IF(StandardResults[[#This Row],[Ind/Rel]]="Ind",_xlfn.XLOOKUP(StandardResults[[#This Row],[Code]],Std[Code],Std[A]),"-")</f>
        <v>#N/A</v>
      </c>
      <c r="T400" t="e">
        <f>IF(StandardResults[[#This Row],[Ind/Rel]]="Ind",_xlfn.XLOOKUP(StandardResults[[#This Row],[Code]],Std[Code],Std[B]),"-")</f>
        <v>#N/A</v>
      </c>
      <c r="U400" t="e">
        <f>IF(StandardResults[[#This Row],[Ind/Rel]]="Ind",_xlfn.XLOOKUP(StandardResults[[#This Row],[Code]],Std[Code],Std[AAs]),"-")</f>
        <v>#N/A</v>
      </c>
      <c r="V400" t="e">
        <f>IF(StandardResults[[#This Row],[Ind/Rel]]="Ind",_xlfn.XLOOKUP(StandardResults[[#This Row],[Code]],Std[Code],Std[As]),"-")</f>
        <v>#N/A</v>
      </c>
      <c r="W400" t="e">
        <f>IF(StandardResults[[#This Row],[Ind/Rel]]="Ind",_xlfn.XLOOKUP(StandardResults[[#This Row],[Code]],Std[Code],Std[Bs]),"-")</f>
        <v>#N/A</v>
      </c>
      <c r="X400" t="e">
        <f>IF(StandardResults[[#This Row],[Ind/Rel]]="Ind",_xlfn.XLOOKUP(StandardResults[[#This Row],[Code]],Std[Code],Std[EC]),"-")</f>
        <v>#N/A</v>
      </c>
      <c r="Y400" t="e">
        <f>IF(StandardResults[[#This Row],[Ind/Rel]]="Ind",_xlfn.XLOOKUP(StandardResults[[#This Row],[Code]],Std[Code],Std[Ecs]),"-")</f>
        <v>#N/A</v>
      </c>
      <c r="Z400">
        <f>COUNTIFS(StandardResults[Name],StandardResults[[#This Row],[Name]],StandardResults[Entry
Std],"B")+COUNTIFS(StandardResults[Name],StandardResults[[#This Row],[Name]],StandardResults[Entry
Std],"A")+COUNTIFS(StandardResults[Name],StandardResults[[#This Row],[Name]],StandardResults[Entry
Std],"AA")</f>
        <v>0</v>
      </c>
      <c r="AA400">
        <f>COUNTIFS(StandardResults[Name],StandardResults[[#This Row],[Name]],StandardResults[Entry
Std],"AA")</f>
        <v>0</v>
      </c>
    </row>
    <row r="401" spans="1:27" x14ac:dyDescent="0.25">
      <c r="A401">
        <f>TimeVR[[#This Row],[Club]]</f>
        <v>0</v>
      </c>
      <c r="B401" t="str">
        <f>IF(OR(RIGHT(TimeVR[[#This Row],[Event]],3)="M.R", RIGHT(TimeVR[[#This Row],[Event]],3)="F.R"),"Relay","Ind")</f>
        <v>Ind</v>
      </c>
      <c r="C401">
        <f>TimeVR[[#This Row],[gender]]</f>
        <v>0</v>
      </c>
      <c r="D401">
        <f>TimeVR[[#This Row],[Age]]</f>
        <v>0</v>
      </c>
      <c r="E401">
        <f>TimeVR[[#This Row],[name]]</f>
        <v>0</v>
      </c>
      <c r="F401">
        <f>TimeVR[[#This Row],[Event]]</f>
        <v>0</v>
      </c>
      <c r="G401" t="str">
        <f>IF(OR(StandardResults[[#This Row],[Entry]]="-",TimeVR[[#This Row],[validation]]="Validated"),"Y","N")</f>
        <v>N</v>
      </c>
      <c r="H401">
        <f>IF(OR(LEFT(TimeVR[[#This Row],[Times]],8)="00:00.00", LEFT(TimeVR[[#This Row],[Times]],2)="NT"),"-",TimeVR[[#This Row],[Times]])</f>
        <v>0</v>
      </c>
      <c r="I4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1" t="str">
        <f>IF(ISBLANK(TimeVR[[#This Row],[Best Time(S)]]),"-",TimeVR[[#This Row],[Best Time(S)]])</f>
        <v>-</v>
      </c>
      <c r="K401" t="str">
        <f>IF(StandardResults[[#This Row],[BT(SC)]]&lt;&gt;"-",IF(StandardResults[[#This Row],[BT(SC)]]&lt;=StandardResults[[#This Row],[AAs]],"AA",IF(StandardResults[[#This Row],[BT(SC)]]&lt;=StandardResults[[#This Row],[As]],"A",IF(StandardResults[[#This Row],[BT(SC)]]&lt;=StandardResults[[#This Row],[Bs]],"B","-"))),"")</f>
        <v/>
      </c>
      <c r="L401" t="str">
        <f>IF(ISBLANK(TimeVR[[#This Row],[Best Time(L)]]),"-",TimeVR[[#This Row],[Best Time(L)]])</f>
        <v>-</v>
      </c>
      <c r="M401" t="str">
        <f>IF(StandardResults[[#This Row],[BT(LC)]]&lt;&gt;"-",IF(StandardResults[[#This Row],[BT(LC)]]&lt;=StandardResults[[#This Row],[AA]],"AA",IF(StandardResults[[#This Row],[BT(LC)]]&lt;=StandardResults[[#This Row],[A]],"A",IF(StandardResults[[#This Row],[BT(LC)]]&lt;=StandardResults[[#This Row],[B]],"B","-"))),"")</f>
        <v/>
      </c>
      <c r="N401" s="14"/>
      <c r="O401" t="str">
        <f>IF(StandardResults[[#This Row],[BT(SC)]]&lt;&gt;"-",IF(StandardResults[[#This Row],[BT(SC)]]&lt;=StandardResults[[#This Row],[Ecs]],"EC","-"),"")</f>
        <v/>
      </c>
      <c r="Q401" t="str">
        <f>IF(StandardResults[[#This Row],[Ind/Rel]]="Ind",LEFT(StandardResults[[#This Row],[Gender]],1)&amp;MIN(MAX(StandardResults[[#This Row],[Age]],11),17)&amp;"-"&amp;StandardResults[[#This Row],[Event]],"")</f>
        <v>011-0</v>
      </c>
      <c r="R401" t="e">
        <f>IF(StandardResults[[#This Row],[Ind/Rel]]="Ind",_xlfn.XLOOKUP(StandardResults[[#This Row],[Code]],Std[Code],Std[AA]),"-")</f>
        <v>#N/A</v>
      </c>
      <c r="S401" t="e">
        <f>IF(StandardResults[[#This Row],[Ind/Rel]]="Ind",_xlfn.XLOOKUP(StandardResults[[#This Row],[Code]],Std[Code],Std[A]),"-")</f>
        <v>#N/A</v>
      </c>
      <c r="T401" t="e">
        <f>IF(StandardResults[[#This Row],[Ind/Rel]]="Ind",_xlfn.XLOOKUP(StandardResults[[#This Row],[Code]],Std[Code],Std[B]),"-")</f>
        <v>#N/A</v>
      </c>
      <c r="U401" t="e">
        <f>IF(StandardResults[[#This Row],[Ind/Rel]]="Ind",_xlfn.XLOOKUP(StandardResults[[#This Row],[Code]],Std[Code],Std[AAs]),"-")</f>
        <v>#N/A</v>
      </c>
      <c r="V401" t="e">
        <f>IF(StandardResults[[#This Row],[Ind/Rel]]="Ind",_xlfn.XLOOKUP(StandardResults[[#This Row],[Code]],Std[Code],Std[As]),"-")</f>
        <v>#N/A</v>
      </c>
      <c r="W401" t="e">
        <f>IF(StandardResults[[#This Row],[Ind/Rel]]="Ind",_xlfn.XLOOKUP(StandardResults[[#This Row],[Code]],Std[Code],Std[Bs]),"-")</f>
        <v>#N/A</v>
      </c>
      <c r="X401" t="e">
        <f>IF(StandardResults[[#This Row],[Ind/Rel]]="Ind",_xlfn.XLOOKUP(StandardResults[[#This Row],[Code]],Std[Code],Std[EC]),"-")</f>
        <v>#N/A</v>
      </c>
      <c r="Y401" t="e">
        <f>IF(StandardResults[[#This Row],[Ind/Rel]]="Ind",_xlfn.XLOOKUP(StandardResults[[#This Row],[Code]],Std[Code],Std[Ecs]),"-")</f>
        <v>#N/A</v>
      </c>
      <c r="Z401">
        <f>COUNTIFS(StandardResults[Name],StandardResults[[#This Row],[Name]],StandardResults[Entry
Std],"B")+COUNTIFS(StandardResults[Name],StandardResults[[#This Row],[Name]],StandardResults[Entry
Std],"A")+COUNTIFS(StandardResults[Name],StandardResults[[#This Row],[Name]],StandardResults[Entry
Std],"AA")</f>
        <v>0</v>
      </c>
      <c r="AA401">
        <f>COUNTIFS(StandardResults[Name],StandardResults[[#This Row],[Name]],StandardResults[Entry
Std],"AA")</f>
        <v>0</v>
      </c>
    </row>
    <row r="402" spans="1:27" x14ac:dyDescent="0.25">
      <c r="A402">
        <f>TimeVR[[#This Row],[Club]]</f>
        <v>0</v>
      </c>
      <c r="B402" t="str">
        <f>IF(OR(RIGHT(TimeVR[[#This Row],[Event]],3)="M.R", RIGHT(TimeVR[[#This Row],[Event]],3)="F.R"),"Relay","Ind")</f>
        <v>Ind</v>
      </c>
      <c r="C402">
        <f>TimeVR[[#This Row],[gender]]</f>
        <v>0</v>
      </c>
      <c r="D402">
        <f>TimeVR[[#This Row],[Age]]</f>
        <v>0</v>
      </c>
      <c r="E402">
        <f>TimeVR[[#This Row],[name]]</f>
        <v>0</v>
      </c>
      <c r="F402">
        <f>TimeVR[[#This Row],[Event]]</f>
        <v>0</v>
      </c>
      <c r="G402" t="str">
        <f>IF(OR(StandardResults[[#This Row],[Entry]]="-",TimeVR[[#This Row],[validation]]="Validated"),"Y","N")</f>
        <v>N</v>
      </c>
      <c r="H402">
        <f>IF(OR(LEFT(TimeVR[[#This Row],[Times]],8)="00:00.00", LEFT(TimeVR[[#This Row],[Times]],2)="NT"),"-",TimeVR[[#This Row],[Times]])</f>
        <v>0</v>
      </c>
      <c r="I4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2" t="str">
        <f>IF(ISBLANK(TimeVR[[#This Row],[Best Time(S)]]),"-",TimeVR[[#This Row],[Best Time(S)]])</f>
        <v>-</v>
      </c>
      <c r="K402" t="str">
        <f>IF(StandardResults[[#This Row],[BT(SC)]]&lt;&gt;"-",IF(StandardResults[[#This Row],[BT(SC)]]&lt;=StandardResults[[#This Row],[AAs]],"AA",IF(StandardResults[[#This Row],[BT(SC)]]&lt;=StandardResults[[#This Row],[As]],"A",IF(StandardResults[[#This Row],[BT(SC)]]&lt;=StandardResults[[#This Row],[Bs]],"B","-"))),"")</f>
        <v/>
      </c>
      <c r="L402" t="str">
        <f>IF(ISBLANK(TimeVR[[#This Row],[Best Time(L)]]),"-",TimeVR[[#This Row],[Best Time(L)]])</f>
        <v>-</v>
      </c>
      <c r="M402" t="str">
        <f>IF(StandardResults[[#This Row],[BT(LC)]]&lt;&gt;"-",IF(StandardResults[[#This Row],[BT(LC)]]&lt;=StandardResults[[#This Row],[AA]],"AA",IF(StandardResults[[#This Row],[BT(LC)]]&lt;=StandardResults[[#This Row],[A]],"A",IF(StandardResults[[#This Row],[BT(LC)]]&lt;=StandardResults[[#This Row],[B]],"B","-"))),"")</f>
        <v/>
      </c>
      <c r="N402" s="14"/>
      <c r="O402" t="str">
        <f>IF(StandardResults[[#This Row],[BT(SC)]]&lt;&gt;"-",IF(StandardResults[[#This Row],[BT(SC)]]&lt;=StandardResults[[#This Row],[Ecs]],"EC","-"),"")</f>
        <v/>
      </c>
      <c r="Q402" t="str">
        <f>IF(StandardResults[[#This Row],[Ind/Rel]]="Ind",LEFT(StandardResults[[#This Row],[Gender]],1)&amp;MIN(MAX(StandardResults[[#This Row],[Age]],11),17)&amp;"-"&amp;StandardResults[[#This Row],[Event]],"")</f>
        <v>011-0</v>
      </c>
      <c r="R402" t="e">
        <f>IF(StandardResults[[#This Row],[Ind/Rel]]="Ind",_xlfn.XLOOKUP(StandardResults[[#This Row],[Code]],Std[Code],Std[AA]),"-")</f>
        <v>#N/A</v>
      </c>
      <c r="S402" t="e">
        <f>IF(StandardResults[[#This Row],[Ind/Rel]]="Ind",_xlfn.XLOOKUP(StandardResults[[#This Row],[Code]],Std[Code],Std[A]),"-")</f>
        <v>#N/A</v>
      </c>
      <c r="T402" t="e">
        <f>IF(StandardResults[[#This Row],[Ind/Rel]]="Ind",_xlfn.XLOOKUP(StandardResults[[#This Row],[Code]],Std[Code],Std[B]),"-")</f>
        <v>#N/A</v>
      </c>
      <c r="U402" t="e">
        <f>IF(StandardResults[[#This Row],[Ind/Rel]]="Ind",_xlfn.XLOOKUP(StandardResults[[#This Row],[Code]],Std[Code],Std[AAs]),"-")</f>
        <v>#N/A</v>
      </c>
      <c r="V402" t="e">
        <f>IF(StandardResults[[#This Row],[Ind/Rel]]="Ind",_xlfn.XLOOKUP(StandardResults[[#This Row],[Code]],Std[Code],Std[As]),"-")</f>
        <v>#N/A</v>
      </c>
      <c r="W402" t="e">
        <f>IF(StandardResults[[#This Row],[Ind/Rel]]="Ind",_xlfn.XLOOKUP(StandardResults[[#This Row],[Code]],Std[Code],Std[Bs]),"-")</f>
        <v>#N/A</v>
      </c>
      <c r="X402" t="e">
        <f>IF(StandardResults[[#This Row],[Ind/Rel]]="Ind",_xlfn.XLOOKUP(StandardResults[[#This Row],[Code]],Std[Code],Std[EC]),"-")</f>
        <v>#N/A</v>
      </c>
      <c r="Y402" t="e">
        <f>IF(StandardResults[[#This Row],[Ind/Rel]]="Ind",_xlfn.XLOOKUP(StandardResults[[#This Row],[Code]],Std[Code],Std[Ecs]),"-")</f>
        <v>#N/A</v>
      </c>
      <c r="Z402">
        <f>COUNTIFS(StandardResults[Name],StandardResults[[#This Row],[Name]],StandardResults[Entry
Std],"B")+COUNTIFS(StandardResults[Name],StandardResults[[#This Row],[Name]],StandardResults[Entry
Std],"A")+COUNTIFS(StandardResults[Name],StandardResults[[#This Row],[Name]],StandardResults[Entry
Std],"AA")</f>
        <v>0</v>
      </c>
      <c r="AA402">
        <f>COUNTIFS(StandardResults[Name],StandardResults[[#This Row],[Name]],StandardResults[Entry
Std],"AA")</f>
        <v>0</v>
      </c>
    </row>
    <row r="403" spans="1:27" x14ac:dyDescent="0.25">
      <c r="A403">
        <f>TimeVR[[#This Row],[Club]]</f>
        <v>0</v>
      </c>
      <c r="B403" t="str">
        <f>IF(OR(RIGHT(TimeVR[[#This Row],[Event]],3)="M.R", RIGHT(TimeVR[[#This Row],[Event]],3)="F.R"),"Relay","Ind")</f>
        <v>Ind</v>
      </c>
      <c r="C403">
        <f>TimeVR[[#This Row],[gender]]</f>
        <v>0</v>
      </c>
      <c r="D403">
        <f>TimeVR[[#This Row],[Age]]</f>
        <v>0</v>
      </c>
      <c r="E403">
        <f>TimeVR[[#This Row],[name]]</f>
        <v>0</v>
      </c>
      <c r="F403">
        <f>TimeVR[[#This Row],[Event]]</f>
        <v>0</v>
      </c>
      <c r="G403" t="str">
        <f>IF(OR(StandardResults[[#This Row],[Entry]]="-",TimeVR[[#This Row],[validation]]="Validated"),"Y","N")</f>
        <v>N</v>
      </c>
      <c r="H403">
        <f>IF(OR(LEFT(TimeVR[[#This Row],[Times]],8)="00:00.00", LEFT(TimeVR[[#This Row],[Times]],2)="NT"),"-",TimeVR[[#This Row],[Times]])</f>
        <v>0</v>
      </c>
      <c r="I4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3" t="str">
        <f>IF(ISBLANK(TimeVR[[#This Row],[Best Time(S)]]),"-",TimeVR[[#This Row],[Best Time(S)]])</f>
        <v>-</v>
      </c>
      <c r="K403" t="str">
        <f>IF(StandardResults[[#This Row],[BT(SC)]]&lt;&gt;"-",IF(StandardResults[[#This Row],[BT(SC)]]&lt;=StandardResults[[#This Row],[AAs]],"AA",IF(StandardResults[[#This Row],[BT(SC)]]&lt;=StandardResults[[#This Row],[As]],"A",IF(StandardResults[[#This Row],[BT(SC)]]&lt;=StandardResults[[#This Row],[Bs]],"B","-"))),"")</f>
        <v/>
      </c>
      <c r="L403" t="str">
        <f>IF(ISBLANK(TimeVR[[#This Row],[Best Time(L)]]),"-",TimeVR[[#This Row],[Best Time(L)]])</f>
        <v>-</v>
      </c>
      <c r="M403" t="str">
        <f>IF(StandardResults[[#This Row],[BT(LC)]]&lt;&gt;"-",IF(StandardResults[[#This Row],[BT(LC)]]&lt;=StandardResults[[#This Row],[AA]],"AA",IF(StandardResults[[#This Row],[BT(LC)]]&lt;=StandardResults[[#This Row],[A]],"A",IF(StandardResults[[#This Row],[BT(LC)]]&lt;=StandardResults[[#This Row],[B]],"B","-"))),"")</f>
        <v/>
      </c>
      <c r="N403" s="14"/>
      <c r="O403" t="str">
        <f>IF(StandardResults[[#This Row],[BT(SC)]]&lt;&gt;"-",IF(StandardResults[[#This Row],[BT(SC)]]&lt;=StandardResults[[#This Row],[Ecs]],"EC","-"),"")</f>
        <v/>
      </c>
      <c r="Q403" t="str">
        <f>IF(StandardResults[[#This Row],[Ind/Rel]]="Ind",LEFT(StandardResults[[#This Row],[Gender]],1)&amp;MIN(MAX(StandardResults[[#This Row],[Age]],11),17)&amp;"-"&amp;StandardResults[[#This Row],[Event]],"")</f>
        <v>011-0</v>
      </c>
      <c r="R403" t="e">
        <f>IF(StandardResults[[#This Row],[Ind/Rel]]="Ind",_xlfn.XLOOKUP(StandardResults[[#This Row],[Code]],Std[Code],Std[AA]),"-")</f>
        <v>#N/A</v>
      </c>
      <c r="S403" t="e">
        <f>IF(StandardResults[[#This Row],[Ind/Rel]]="Ind",_xlfn.XLOOKUP(StandardResults[[#This Row],[Code]],Std[Code],Std[A]),"-")</f>
        <v>#N/A</v>
      </c>
      <c r="T403" t="e">
        <f>IF(StandardResults[[#This Row],[Ind/Rel]]="Ind",_xlfn.XLOOKUP(StandardResults[[#This Row],[Code]],Std[Code],Std[B]),"-")</f>
        <v>#N/A</v>
      </c>
      <c r="U403" t="e">
        <f>IF(StandardResults[[#This Row],[Ind/Rel]]="Ind",_xlfn.XLOOKUP(StandardResults[[#This Row],[Code]],Std[Code],Std[AAs]),"-")</f>
        <v>#N/A</v>
      </c>
      <c r="V403" t="e">
        <f>IF(StandardResults[[#This Row],[Ind/Rel]]="Ind",_xlfn.XLOOKUP(StandardResults[[#This Row],[Code]],Std[Code],Std[As]),"-")</f>
        <v>#N/A</v>
      </c>
      <c r="W403" t="e">
        <f>IF(StandardResults[[#This Row],[Ind/Rel]]="Ind",_xlfn.XLOOKUP(StandardResults[[#This Row],[Code]],Std[Code],Std[Bs]),"-")</f>
        <v>#N/A</v>
      </c>
      <c r="X403" t="e">
        <f>IF(StandardResults[[#This Row],[Ind/Rel]]="Ind",_xlfn.XLOOKUP(StandardResults[[#This Row],[Code]],Std[Code],Std[EC]),"-")</f>
        <v>#N/A</v>
      </c>
      <c r="Y403" t="e">
        <f>IF(StandardResults[[#This Row],[Ind/Rel]]="Ind",_xlfn.XLOOKUP(StandardResults[[#This Row],[Code]],Std[Code],Std[Ecs]),"-")</f>
        <v>#N/A</v>
      </c>
      <c r="Z403">
        <f>COUNTIFS(StandardResults[Name],StandardResults[[#This Row],[Name]],StandardResults[Entry
Std],"B")+COUNTIFS(StandardResults[Name],StandardResults[[#This Row],[Name]],StandardResults[Entry
Std],"A")+COUNTIFS(StandardResults[Name],StandardResults[[#This Row],[Name]],StandardResults[Entry
Std],"AA")</f>
        <v>0</v>
      </c>
      <c r="AA403">
        <f>COUNTIFS(StandardResults[Name],StandardResults[[#This Row],[Name]],StandardResults[Entry
Std],"AA")</f>
        <v>0</v>
      </c>
    </row>
    <row r="404" spans="1:27" x14ac:dyDescent="0.25">
      <c r="A404">
        <f>TimeVR[[#This Row],[Club]]</f>
        <v>0</v>
      </c>
      <c r="B404" t="str">
        <f>IF(OR(RIGHT(TimeVR[[#This Row],[Event]],3)="M.R", RIGHT(TimeVR[[#This Row],[Event]],3)="F.R"),"Relay","Ind")</f>
        <v>Ind</v>
      </c>
      <c r="C404">
        <f>TimeVR[[#This Row],[gender]]</f>
        <v>0</v>
      </c>
      <c r="D404">
        <f>TimeVR[[#This Row],[Age]]</f>
        <v>0</v>
      </c>
      <c r="E404">
        <f>TimeVR[[#This Row],[name]]</f>
        <v>0</v>
      </c>
      <c r="F404">
        <f>TimeVR[[#This Row],[Event]]</f>
        <v>0</v>
      </c>
      <c r="G404" t="str">
        <f>IF(OR(StandardResults[[#This Row],[Entry]]="-",TimeVR[[#This Row],[validation]]="Validated"),"Y","N")</f>
        <v>N</v>
      </c>
      <c r="H404">
        <f>IF(OR(LEFT(TimeVR[[#This Row],[Times]],8)="00:00.00", LEFT(TimeVR[[#This Row],[Times]],2)="NT"),"-",TimeVR[[#This Row],[Times]])</f>
        <v>0</v>
      </c>
      <c r="I4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4" t="str">
        <f>IF(ISBLANK(TimeVR[[#This Row],[Best Time(S)]]),"-",TimeVR[[#This Row],[Best Time(S)]])</f>
        <v>-</v>
      </c>
      <c r="K404" t="str">
        <f>IF(StandardResults[[#This Row],[BT(SC)]]&lt;&gt;"-",IF(StandardResults[[#This Row],[BT(SC)]]&lt;=StandardResults[[#This Row],[AAs]],"AA",IF(StandardResults[[#This Row],[BT(SC)]]&lt;=StandardResults[[#This Row],[As]],"A",IF(StandardResults[[#This Row],[BT(SC)]]&lt;=StandardResults[[#This Row],[Bs]],"B","-"))),"")</f>
        <v/>
      </c>
      <c r="L404" t="str">
        <f>IF(ISBLANK(TimeVR[[#This Row],[Best Time(L)]]),"-",TimeVR[[#This Row],[Best Time(L)]])</f>
        <v>-</v>
      </c>
      <c r="M404" t="str">
        <f>IF(StandardResults[[#This Row],[BT(LC)]]&lt;&gt;"-",IF(StandardResults[[#This Row],[BT(LC)]]&lt;=StandardResults[[#This Row],[AA]],"AA",IF(StandardResults[[#This Row],[BT(LC)]]&lt;=StandardResults[[#This Row],[A]],"A",IF(StandardResults[[#This Row],[BT(LC)]]&lt;=StandardResults[[#This Row],[B]],"B","-"))),"")</f>
        <v/>
      </c>
      <c r="N404" s="14"/>
      <c r="O404" t="str">
        <f>IF(StandardResults[[#This Row],[BT(SC)]]&lt;&gt;"-",IF(StandardResults[[#This Row],[BT(SC)]]&lt;=StandardResults[[#This Row],[Ecs]],"EC","-"),"")</f>
        <v/>
      </c>
      <c r="Q404" t="str">
        <f>IF(StandardResults[[#This Row],[Ind/Rel]]="Ind",LEFT(StandardResults[[#This Row],[Gender]],1)&amp;MIN(MAX(StandardResults[[#This Row],[Age]],11),17)&amp;"-"&amp;StandardResults[[#This Row],[Event]],"")</f>
        <v>011-0</v>
      </c>
      <c r="R404" t="e">
        <f>IF(StandardResults[[#This Row],[Ind/Rel]]="Ind",_xlfn.XLOOKUP(StandardResults[[#This Row],[Code]],Std[Code],Std[AA]),"-")</f>
        <v>#N/A</v>
      </c>
      <c r="S404" t="e">
        <f>IF(StandardResults[[#This Row],[Ind/Rel]]="Ind",_xlfn.XLOOKUP(StandardResults[[#This Row],[Code]],Std[Code],Std[A]),"-")</f>
        <v>#N/A</v>
      </c>
      <c r="T404" t="e">
        <f>IF(StandardResults[[#This Row],[Ind/Rel]]="Ind",_xlfn.XLOOKUP(StandardResults[[#This Row],[Code]],Std[Code],Std[B]),"-")</f>
        <v>#N/A</v>
      </c>
      <c r="U404" t="e">
        <f>IF(StandardResults[[#This Row],[Ind/Rel]]="Ind",_xlfn.XLOOKUP(StandardResults[[#This Row],[Code]],Std[Code],Std[AAs]),"-")</f>
        <v>#N/A</v>
      </c>
      <c r="V404" t="e">
        <f>IF(StandardResults[[#This Row],[Ind/Rel]]="Ind",_xlfn.XLOOKUP(StandardResults[[#This Row],[Code]],Std[Code],Std[As]),"-")</f>
        <v>#N/A</v>
      </c>
      <c r="W404" t="e">
        <f>IF(StandardResults[[#This Row],[Ind/Rel]]="Ind",_xlfn.XLOOKUP(StandardResults[[#This Row],[Code]],Std[Code],Std[Bs]),"-")</f>
        <v>#N/A</v>
      </c>
      <c r="X404" t="e">
        <f>IF(StandardResults[[#This Row],[Ind/Rel]]="Ind",_xlfn.XLOOKUP(StandardResults[[#This Row],[Code]],Std[Code],Std[EC]),"-")</f>
        <v>#N/A</v>
      </c>
      <c r="Y404" t="e">
        <f>IF(StandardResults[[#This Row],[Ind/Rel]]="Ind",_xlfn.XLOOKUP(StandardResults[[#This Row],[Code]],Std[Code],Std[Ecs]),"-")</f>
        <v>#N/A</v>
      </c>
      <c r="Z404">
        <f>COUNTIFS(StandardResults[Name],StandardResults[[#This Row],[Name]],StandardResults[Entry
Std],"B")+COUNTIFS(StandardResults[Name],StandardResults[[#This Row],[Name]],StandardResults[Entry
Std],"A")+COUNTIFS(StandardResults[Name],StandardResults[[#This Row],[Name]],StandardResults[Entry
Std],"AA")</f>
        <v>0</v>
      </c>
      <c r="AA404">
        <f>COUNTIFS(StandardResults[Name],StandardResults[[#This Row],[Name]],StandardResults[Entry
Std],"AA")</f>
        <v>0</v>
      </c>
    </row>
    <row r="405" spans="1:27" x14ac:dyDescent="0.25">
      <c r="A405">
        <f>TimeVR[[#This Row],[Club]]</f>
        <v>0</v>
      </c>
      <c r="B405" t="str">
        <f>IF(OR(RIGHT(TimeVR[[#This Row],[Event]],3)="M.R", RIGHT(TimeVR[[#This Row],[Event]],3)="F.R"),"Relay","Ind")</f>
        <v>Ind</v>
      </c>
      <c r="C405">
        <f>TimeVR[[#This Row],[gender]]</f>
        <v>0</v>
      </c>
      <c r="D405">
        <f>TimeVR[[#This Row],[Age]]</f>
        <v>0</v>
      </c>
      <c r="E405">
        <f>TimeVR[[#This Row],[name]]</f>
        <v>0</v>
      </c>
      <c r="F405">
        <f>TimeVR[[#This Row],[Event]]</f>
        <v>0</v>
      </c>
      <c r="G405" t="str">
        <f>IF(OR(StandardResults[[#This Row],[Entry]]="-",TimeVR[[#This Row],[validation]]="Validated"),"Y","N")</f>
        <v>N</v>
      </c>
      <c r="H405">
        <f>IF(OR(LEFT(TimeVR[[#This Row],[Times]],8)="00:00.00", LEFT(TimeVR[[#This Row],[Times]],2)="NT"),"-",TimeVR[[#This Row],[Times]])</f>
        <v>0</v>
      </c>
      <c r="I4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5" t="str">
        <f>IF(ISBLANK(TimeVR[[#This Row],[Best Time(S)]]),"-",TimeVR[[#This Row],[Best Time(S)]])</f>
        <v>-</v>
      </c>
      <c r="K405" t="str">
        <f>IF(StandardResults[[#This Row],[BT(SC)]]&lt;&gt;"-",IF(StandardResults[[#This Row],[BT(SC)]]&lt;=StandardResults[[#This Row],[AAs]],"AA",IF(StandardResults[[#This Row],[BT(SC)]]&lt;=StandardResults[[#This Row],[As]],"A",IF(StandardResults[[#This Row],[BT(SC)]]&lt;=StandardResults[[#This Row],[Bs]],"B","-"))),"")</f>
        <v/>
      </c>
      <c r="L405" t="str">
        <f>IF(ISBLANK(TimeVR[[#This Row],[Best Time(L)]]),"-",TimeVR[[#This Row],[Best Time(L)]])</f>
        <v>-</v>
      </c>
      <c r="M405" t="str">
        <f>IF(StandardResults[[#This Row],[BT(LC)]]&lt;&gt;"-",IF(StandardResults[[#This Row],[BT(LC)]]&lt;=StandardResults[[#This Row],[AA]],"AA",IF(StandardResults[[#This Row],[BT(LC)]]&lt;=StandardResults[[#This Row],[A]],"A",IF(StandardResults[[#This Row],[BT(LC)]]&lt;=StandardResults[[#This Row],[B]],"B","-"))),"")</f>
        <v/>
      </c>
      <c r="N405" s="14"/>
      <c r="O405" t="str">
        <f>IF(StandardResults[[#This Row],[BT(SC)]]&lt;&gt;"-",IF(StandardResults[[#This Row],[BT(SC)]]&lt;=StandardResults[[#This Row],[Ecs]],"EC","-"),"")</f>
        <v/>
      </c>
      <c r="Q405" t="str">
        <f>IF(StandardResults[[#This Row],[Ind/Rel]]="Ind",LEFT(StandardResults[[#This Row],[Gender]],1)&amp;MIN(MAX(StandardResults[[#This Row],[Age]],11),17)&amp;"-"&amp;StandardResults[[#This Row],[Event]],"")</f>
        <v>011-0</v>
      </c>
      <c r="R405" t="e">
        <f>IF(StandardResults[[#This Row],[Ind/Rel]]="Ind",_xlfn.XLOOKUP(StandardResults[[#This Row],[Code]],Std[Code],Std[AA]),"-")</f>
        <v>#N/A</v>
      </c>
      <c r="S405" t="e">
        <f>IF(StandardResults[[#This Row],[Ind/Rel]]="Ind",_xlfn.XLOOKUP(StandardResults[[#This Row],[Code]],Std[Code],Std[A]),"-")</f>
        <v>#N/A</v>
      </c>
      <c r="T405" t="e">
        <f>IF(StandardResults[[#This Row],[Ind/Rel]]="Ind",_xlfn.XLOOKUP(StandardResults[[#This Row],[Code]],Std[Code],Std[B]),"-")</f>
        <v>#N/A</v>
      </c>
      <c r="U405" t="e">
        <f>IF(StandardResults[[#This Row],[Ind/Rel]]="Ind",_xlfn.XLOOKUP(StandardResults[[#This Row],[Code]],Std[Code],Std[AAs]),"-")</f>
        <v>#N/A</v>
      </c>
      <c r="V405" t="e">
        <f>IF(StandardResults[[#This Row],[Ind/Rel]]="Ind",_xlfn.XLOOKUP(StandardResults[[#This Row],[Code]],Std[Code],Std[As]),"-")</f>
        <v>#N/A</v>
      </c>
      <c r="W405" t="e">
        <f>IF(StandardResults[[#This Row],[Ind/Rel]]="Ind",_xlfn.XLOOKUP(StandardResults[[#This Row],[Code]],Std[Code],Std[Bs]),"-")</f>
        <v>#N/A</v>
      </c>
      <c r="X405" t="e">
        <f>IF(StandardResults[[#This Row],[Ind/Rel]]="Ind",_xlfn.XLOOKUP(StandardResults[[#This Row],[Code]],Std[Code],Std[EC]),"-")</f>
        <v>#N/A</v>
      </c>
      <c r="Y405" t="e">
        <f>IF(StandardResults[[#This Row],[Ind/Rel]]="Ind",_xlfn.XLOOKUP(StandardResults[[#This Row],[Code]],Std[Code],Std[Ecs]),"-")</f>
        <v>#N/A</v>
      </c>
      <c r="Z405">
        <f>COUNTIFS(StandardResults[Name],StandardResults[[#This Row],[Name]],StandardResults[Entry
Std],"B")+COUNTIFS(StandardResults[Name],StandardResults[[#This Row],[Name]],StandardResults[Entry
Std],"A")+COUNTIFS(StandardResults[Name],StandardResults[[#This Row],[Name]],StandardResults[Entry
Std],"AA")</f>
        <v>0</v>
      </c>
      <c r="AA405">
        <f>COUNTIFS(StandardResults[Name],StandardResults[[#This Row],[Name]],StandardResults[Entry
Std],"AA")</f>
        <v>0</v>
      </c>
    </row>
    <row r="406" spans="1:27" x14ac:dyDescent="0.25">
      <c r="A406">
        <f>TimeVR[[#This Row],[Club]]</f>
        <v>0</v>
      </c>
      <c r="B406" t="str">
        <f>IF(OR(RIGHT(TimeVR[[#This Row],[Event]],3)="M.R", RIGHT(TimeVR[[#This Row],[Event]],3)="F.R"),"Relay","Ind")</f>
        <v>Ind</v>
      </c>
      <c r="C406">
        <f>TimeVR[[#This Row],[gender]]</f>
        <v>0</v>
      </c>
      <c r="D406">
        <f>TimeVR[[#This Row],[Age]]</f>
        <v>0</v>
      </c>
      <c r="E406">
        <f>TimeVR[[#This Row],[name]]</f>
        <v>0</v>
      </c>
      <c r="F406">
        <f>TimeVR[[#This Row],[Event]]</f>
        <v>0</v>
      </c>
      <c r="G406" t="str">
        <f>IF(OR(StandardResults[[#This Row],[Entry]]="-",TimeVR[[#This Row],[validation]]="Validated"),"Y","N")</f>
        <v>N</v>
      </c>
      <c r="H406">
        <f>IF(OR(LEFT(TimeVR[[#This Row],[Times]],8)="00:00.00", LEFT(TimeVR[[#This Row],[Times]],2)="NT"),"-",TimeVR[[#This Row],[Times]])</f>
        <v>0</v>
      </c>
      <c r="I4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6" t="str">
        <f>IF(ISBLANK(TimeVR[[#This Row],[Best Time(S)]]),"-",TimeVR[[#This Row],[Best Time(S)]])</f>
        <v>-</v>
      </c>
      <c r="K406" t="str">
        <f>IF(StandardResults[[#This Row],[BT(SC)]]&lt;&gt;"-",IF(StandardResults[[#This Row],[BT(SC)]]&lt;=StandardResults[[#This Row],[AAs]],"AA",IF(StandardResults[[#This Row],[BT(SC)]]&lt;=StandardResults[[#This Row],[As]],"A",IF(StandardResults[[#This Row],[BT(SC)]]&lt;=StandardResults[[#This Row],[Bs]],"B","-"))),"")</f>
        <v/>
      </c>
      <c r="L406" t="str">
        <f>IF(ISBLANK(TimeVR[[#This Row],[Best Time(L)]]),"-",TimeVR[[#This Row],[Best Time(L)]])</f>
        <v>-</v>
      </c>
      <c r="M406" t="str">
        <f>IF(StandardResults[[#This Row],[BT(LC)]]&lt;&gt;"-",IF(StandardResults[[#This Row],[BT(LC)]]&lt;=StandardResults[[#This Row],[AA]],"AA",IF(StandardResults[[#This Row],[BT(LC)]]&lt;=StandardResults[[#This Row],[A]],"A",IF(StandardResults[[#This Row],[BT(LC)]]&lt;=StandardResults[[#This Row],[B]],"B","-"))),"")</f>
        <v/>
      </c>
      <c r="N406" s="14"/>
      <c r="O406" t="str">
        <f>IF(StandardResults[[#This Row],[BT(SC)]]&lt;&gt;"-",IF(StandardResults[[#This Row],[BT(SC)]]&lt;=StandardResults[[#This Row],[Ecs]],"EC","-"),"")</f>
        <v/>
      </c>
      <c r="Q406" t="str">
        <f>IF(StandardResults[[#This Row],[Ind/Rel]]="Ind",LEFT(StandardResults[[#This Row],[Gender]],1)&amp;MIN(MAX(StandardResults[[#This Row],[Age]],11),17)&amp;"-"&amp;StandardResults[[#This Row],[Event]],"")</f>
        <v>011-0</v>
      </c>
      <c r="R406" t="e">
        <f>IF(StandardResults[[#This Row],[Ind/Rel]]="Ind",_xlfn.XLOOKUP(StandardResults[[#This Row],[Code]],Std[Code],Std[AA]),"-")</f>
        <v>#N/A</v>
      </c>
      <c r="S406" t="e">
        <f>IF(StandardResults[[#This Row],[Ind/Rel]]="Ind",_xlfn.XLOOKUP(StandardResults[[#This Row],[Code]],Std[Code],Std[A]),"-")</f>
        <v>#N/A</v>
      </c>
      <c r="T406" t="e">
        <f>IF(StandardResults[[#This Row],[Ind/Rel]]="Ind",_xlfn.XLOOKUP(StandardResults[[#This Row],[Code]],Std[Code],Std[B]),"-")</f>
        <v>#N/A</v>
      </c>
      <c r="U406" t="e">
        <f>IF(StandardResults[[#This Row],[Ind/Rel]]="Ind",_xlfn.XLOOKUP(StandardResults[[#This Row],[Code]],Std[Code],Std[AAs]),"-")</f>
        <v>#N/A</v>
      </c>
      <c r="V406" t="e">
        <f>IF(StandardResults[[#This Row],[Ind/Rel]]="Ind",_xlfn.XLOOKUP(StandardResults[[#This Row],[Code]],Std[Code],Std[As]),"-")</f>
        <v>#N/A</v>
      </c>
      <c r="W406" t="e">
        <f>IF(StandardResults[[#This Row],[Ind/Rel]]="Ind",_xlfn.XLOOKUP(StandardResults[[#This Row],[Code]],Std[Code],Std[Bs]),"-")</f>
        <v>#N/A</v>
      </c>
      <c r="X406" t="e">
        <f>IF(StandardResults[[#This Row],[Ind/Rel]]="Ind",_xlfn.XLOOKUP(StandardResults[[#This Row],[Code]],Std[Code],Std[EC]),"-")</f>
        <v>#N/A</v>
      </c>
      <c r="Y406" t="e">
        <f>IF(StandardResults[[#This Row],[Ind/Rel]]="Ind",_xlfn.XLOOKUP(StandardResults[[#This Row],[Code]],Std[Code],Std[Ecs]),"-")</f>
        <v>#N/A</v>
      </c>
      <c r="Z406">
        <f>COUNTIFS(StandardResults[Name],StandardResults[[#This Row],[Name]],StandardResults[Entry
Std],"B")+COUNTIFS(StandardResults[Name],StandardResults[[#This Row],[Name]],StandardResults[Entry
Std],"A")+COUNTIFS(StandardResults[Name],StandardResults[[#This Row],[Name]],StandardResults[Entry
Std],"AA")</f>
        <v>0</v>
      </c>
      <c r="AA406">
        <f>COUNTIFS(StandardResults[Name],StandardResults[[#This Row],[Name]],StandardResults[Entry
Std],"AA")</f>
        <v>0</v>
      </c>
    </row>
    <row r="407" spans="1:27" x14ac:dyDescent="0.25">
      <c r="A407">
        <f>TimeVR[[#This Row],[Club]]</f>
        <v>0</v>
      </c>
      <c r="B407" t="str">
        <f>IF(OR(RIGHT(TimeVR[[#This Row],[Event]],3)="M.R", RIGHT(TimeVR[[#This Row],[Event]],3)="F.R"),"Relay","Ind")</f>
        <v>Ind</v>
      </c>
      <c r="C407">
        <f>TimeVR[[#This Row],[gender]]</f>
        <v>0</v>
      </c>
      <c r="D407">
        <f>TimeVR[[#This Row],[Age]]</f>
        <v>0</v>
      </c>
      <c r="E407">
        <f>TimeVR[[#This Row],[name]]</f>
        <v>0</v>
      </c>
      <c r="F407">
        <f>TimeVR[[#This Row],[Event]]</f>
        <v>0</v>
      </c>
      <c r="G407" t="str">
        <f>IF(OR(StandardResults[[#This Row],[Entry]]="-",TimeVR[[#This Row],[validation]]="Validated"),"Y","N")</f>
        <v>N</v>
      </c>
      <c r="H407">
        <f>IF(OR(LEFT(TimeVR[[#This Row],[Times]],8)="00:00.00", LEFT(TimeVR[[#This Row],[Times]],2)="NT"),"-",TimeVR[[#This Row],[Times]])</f>
        <v>0</v>
      </c>
      <c r="I4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7" t="str">
        <f>IF(ISBLANK(TimeVR[[#This Row],[Best Time(S)]]),"-",TimeVR[[#This Row],[Best Time(S)]])</f>
        <v>-</v>
      </c>
      <c r="K407" t="str">
        <f>IF(StandardResults[[#This Row],[BT(SC)]]&lt;&gt;"-",IF(StandardResults[[#This Row],[BT(SC)]]&lt;=StandardResults[[#This Row],[AAs]],"AA",IF(StandardResults[[#This Row],[BT(SC)]]&lt;=StandardResults[[#This Row],[As]],"A",IF(StandardResults[[#This Row],[BT(SC)]]&lt;=StandardResults[[#This Row],[Bs]],"B","-"))),"")</f>
        <v/>
      </c>
      <c r="L407" t="str">
        <f>IF(ISBLANK(TimeVR[[#This Row],[Best Time(L)]]),"-",TimeVR[[#This Row],[Best Time(L)]])</f>
        <v>-</v>
      </c>
      <c r="M407" t="str">
        <f>IF(StandardResults[[#This Row],[BT(LC)]]&lt;&gt;"-",IF(StandardResults[[#This Row],[BT(LC)]]&lt;=StandardResults[[#This Row],[AA]],"AA",IF(StandardResults[[#This Row],[BT(LC)]]&lt;=StandardResults[[#This Row],[A]],"A",IF(StandardResults[[#This Row],[BT(LC)]]&lt;=StandardResults[[#This Row],[B]],"B","-"))),"")</f>
        <v/>
      </c>
      <c r="N407" s="14"/>
      <c r="O407" t="str">
        <f>IF(StandardResults[[#This Row],[BT(SC)]]&lt;&gt;"-",IF(StandardResults[[#This Row],[BT(SC)]]&lt;=StandardResults[[#This Row],[Ecs]],"EC","-"),"")</f>
        <v/>
      </c>
      <c r="Q407" t="str">
        <f>IF(StandardResults[[#This Row],[Ind/Rel]]="Ind",LEFT(StandardResults[[#This Row],[Gender]],1)&amp;MIN(MAX(StandardResults[[#This Row],[Age]],11),17)&amp;"-"&amp;StandardResults[[#This Row],[Event]],"")</f>
        <v>011-0</v>
      </c>
      <c r="R407" t="e">
        <f>IF(StandardResults[[#This Row],[Ind/Rel]]="Ind",_xlfn.XLOOKUP(StandardResults[[#This Row],[Code]],Std[Code],Std[AA]),"-")</f>
        <v>#N/A</v>
      </c>
      <c r="S407" t="e">
        <f>IF(StandardResults[[#This Row],[Ind/Rel]]="Ind",_xlfn.XLOOKUP(StandardResults[[#This Row],[Code]],Std[Code],Std[A]),"-")</f>
        <v>#N/A</v>
      </c>
      <c r="T407" t="e">
        <f>IF(StandardResults[[#This Row],[Ind/Rel]]="Ind",_xlfn.XLOOKUP(StandardResults[[#This Row],[Code]],Std[Code],Std[B]),"-")</f>
        <v>#N/A</v>
      </c>
      <c r="U407" t="e">
        <f>IF(StandardResults[[#This Row],[Ind/Rel]]="Ind",_xlfn.XLOOKUP(StandardResults[[#This Row],[Code]],Std[Code],Std[AAs]),"-")</f>
        <v>#N/A</v>
      </c>
      <c r="V407" t="e">
        <f>IF(StandardResults[[#This Row],[Ind/Rel]]="Ind",_xlfn.XLOOKUP(StandardResults[[#This Row],[Code]],Std[Code],Std[As]),"-")</f>
        <v>#N/A</v>
      </c>
      <c r="W407" t="e">
        <f>IF(StandardResults[[#This Row],[Ind/Rel]]="Ind",_xlfn.XLOOKUP(StandardResults[[#This Row],[Code]],Std[Code],Std[Bs]),"-")</f>
        <v>#N/A</v>
      </c>
      <c r="X407" t="e">
        <f>IF(StandardResults[[#This Row],[Ind/Rel]]="Ind",_xlfn.XLOOKUP(StandardResults[[#This Row],[Code]],Std[Code],Std[EC]),"-")</f>
        <v>#N/A</v>
      </c>
      <c r="Y407" t="e">
        <f>IF(StandardResults[[#This Row],[Ind/Rel]]="Ind",_xlfn.XLOOKUP(StandardResults[[#This Row],[Code]],Std[Code],Std[Ecs]),"-")</f>
        <v>#N/A</v>
      </c>
      <c r="Z407">
        <f>COUNTIFS(StandardResults[Name],StandardResults[[#This Row],[Name]],StandardResults[Entry
Std],"B")+COUNTIFS(StandardResults[Name],StandardResults[[#This Row],[Name]],StandardResults[Entry
Std],"A")+COUNTIFS(StandardResults[Name],StandardResults[[#This Row],[Name]],StandardResults[Entry
Std],"AA")</f>
        <v>0</v>
      </c>
      <c r="AA407">
        <f>COUNTIFS(StandardResults[Name],StandardResults[[#This Row],[Name]],StandardResults[Entry
Std],"AA")</f>
        <v>0</v>
      </c>
    </row>
    <row r="408" spans="1:27" x14ac:dyDescent="0.25">
      <c r="A408">
        <f>TimeVR[[#This Row],[Club]]</f>
        <v>0</v>
      </c>
      <c r="B408" t="str">
        <f>IF(OR(RIGHT(TimeVR[[#This Row],[Event]],3)="M.R", RIGHT(TimeVR[[#This Row],[Event]],3)="F.R"),"Relay","Ind")</f>
        <v>Ind</v>
      </c>
      <c r="C408">
        <f>TimeVR[[#This Row],[gender]]</f>
        <v>0</v>
      </c>
      <c r="D408">
        <f>TimeVR[[#This Row],[Age]]</f>
        <v>0</v>
      </c>
      <c r="E408">
        <f>TimeVR[[#This Row],[name]]</f>
        <v>0</v>
      </c>
      <c r="F408">
        <f>TimeVR[[#This Row],[Event]]</f>
        <v>0</v>
      </c>
      <c r="G408" t="str">
        <f>IF(OR(StandardResults[[#This Row],[Entry]]="-",TimeVR[[#This Row],[validation]]="Validated"),"Y","N")</f>
        <v>N</v>
      </c>
      <c r="H408">
        <f>IF(OR(LEFT(TimeVR[[#This Row],[Times]],8)="00:00.00", LEFT(TimeVR[[#This Row],[Times]],2)="NT"),"-",TimeVR[[#This Row],[Times]])</f>
        <v>0</v>
      </c>
      <c r="I4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8" t="str">
        <f>IF(ISBLANK(TimeVR[[#This Row],[Best Time(S)]]),"-",TimeVR[[#This Row],[Best Time(S)]])</f>
        <v>-</v>
      </c>
      <c r="K408" t="str">
        <f>IF(StandardResults[[#This Row],[BT(SC)]]&lt;&gt;"-",IF(StandardResults[[#This Row],[BT(SC)]]&lt;=StandardResults[[#This Row],[AAs]],"AA",IF(StandardResults[[#This Row],[BT(SC)]]&lt;=StandardResults[[#This Row],[As]],"A",IF(StandardResults[[#This Row],[BT(SC)]]&lt;=StandardResults[[#This Row],[Bs]],"B","-"))),"")</f>
        <v/>
      </c>
      <c r="L408" t="str">
        <f>IF(ISBLANK(TimeVR[[#This Row],[Best Time(L)]]),"-",TimeVR[[#This Row],[Best Time(L)]])</f>
        <v>-</v>
      </c>
      <c r="M408" t="str">
        <f>IF(StandardResults[[#This Row],[BT(LC)]]&lt;&gt;"-",IF(StandardResults[[#This Row],[BT(LC)]]&lt;=StandardResults[[#This Row],[AA]],"AA",IF(StandardResults[[#This Row],[BT(LC)]]&lt;=StandardResults[[#This Row],[A]],"A",IF(StandardResults[[#This Row],[BT(LC)]]&lt;=StandardResults[[#This Row],[B]],"B","-"))),"")</f>
        <v/>
      </c>
      <c r="N408" s="14"/>
      <c r="O408" t="str">
        <f>IF(StandardResults[[#This Row],[BT(SC)]]&lt;&gt;"-",IF(StandardResults[[#This Row],[BT(SC)]]&lt;=StandardResults[[#This Row],[Ecs]],"EC","-"),"")</f>
        <v/>
      </c>
      <c r="Q408" t="str">
        <f>IF(StandardResults[[#This Row],[Ind/Rel]]="Ind",LEFT(StandardResults[[#This Row],[Gender]],1)&amp;MIN(MAX(StandardResults[[#This Row],[Age]],11),17)&amp;"-"&amp;StandardResults[[#This Row],[Event]],"")</f>
        <v>011-0</v>
      </c>
      <c r="R408" t="e">
        <f>IF(StandardResults[[#This Row],[Ind/Rel]]="Ind",_xlfn.XLOOKUP(StandardResults[[#This Row],[Code]],Std[Code],Std[AA]),"-")</f>
        <v>#N/A</v>
      </c>
      <c r="S408" t="e">
        <f>IF(StandardResults[[#This Row],[Ind/Rel]]="Ind",_xlfn.XLOOKUP(StandardResults[[#This Row],[Code]],Std[Code],Std[A]),"-")</f>
        <v>#N/A</v>
      </c>
      <c r="T408" t="e">
        <f>IF(StandardResults[[#This Row],[Ind/Rel]]="Ind",_xlfn.XLOOKUP(StandardResults[[#This Row],[Code]],Std[Code],Std[B]),"-")</f>
        <v>#N/A</v>
      </c>
      <c r="U408" t="e">
        <f>IF(StandardResults[[#This Row],[Ind/Rel]]="Ind",_xlfn.XLOOKUP(StandardResults[[#This Row],[Code]],Std[Code],Std[AAs]),"-")</f>
        <v>#N/A</v>
      </c>
      <c r="V408" t="e">
        <f>IF(StandardResults[[#This Row],[Ind/Rel]]="Ind",_xlfn.XLOOKUP(StandardResults[[#This Row],[Code]],Std[Code],Std[As]),"-")</f>
        <v>#N/A</v>
      </c>
      <c r="W408" t="e">
        <f>IF(StandardResults[[#This Row],[Ind/Rel]]="Ind",_xlfn.XLOOKUP(StandardResults[[#This Row],[Code]],Std[Code],Std[Bs]),"-")</f>
        <v>#N/A</v>
      </c>
      <c r="X408" t="e">
        <f>IF(StandardResults[[#This Row],[Ind/Rel]]="Ind",_xlfn.XLOOKUP(StandardResults[[#This Row],[Code]],Std[Code],Std[EC]),"-")</f>
        <v>#N/A</v>
      </c>
      <c r="Y408" t="e">
        <f>IF(StandardResults[[#This Row],[Ind/Rel]]="Ind",_xlfn.XLOOKUP(StandardResults[[#This Row],[Code]],Std[Code],Std[Ecs]),"-")</f>
        <v>#N/A</v>
      </c>
      <c r="Z408">
        <f>COUNTIFS(StandardResults[Name],StandardResults[[#This Row],[Name]],StandardResults[Entry
Std],"B")+COUNTIFS(StandardResults[Name],StandardResults[[#This Row],[Name]],StandardResults[Entry
Std],"A")+COUNTIFS(StandardResults[Name],StandardResults[[#This Row],[Name]],StandardResults[Entry
Std],"AA")</f>
        <v>0</v>
      </c>
      <c r="AA408">
        <f>COUNTIFS(StandardResults[Name],StandardResults[[#This Row],[Name]],StandardResults[Entry
Std],"AA")</f>
        <v>0</v>
      </c>
    </row>
    <row r="409" spans="1:27" x14ac:dyDescent="0.25">
      <c r="A409">
        <f>TimeVR[[#This Row],[Club]]</f>
        <v>0</v>
      </c>
      <c r="B409" t="str">
        <f>IF(OR(RIGHT(TimeVR[[#This Row],[Event]],3)="M.R", RIGHT(TimeVR[[#This Row],[Event]],3)="F.R"),"Relay","Ind")</f>
        <v>Ind</v>
      </c>
      <c r="C409">
        <f>TimeVR[[#This Row],[gender]]</f>
        <v>0</v>
      </c>
      <c r="D409">
        <f>TimeVR[[#This Row],[Age]]</f>
        <v>0</v>
      </c>
      <c r="E409">
        <f>TimeVR[[#This Row],[name]]</f>
        <v>0</v>
      </c>
      <c r="F409">
        <f>TimeVR[[#This Row],[Event]]</f>
        <v>0</v>
      </c>
      <c r="G409" t="str">
        <f>IF(OR(StandardResults[[#This Row],[Entry]]="-",TimeVR[[#This Row],[validation]]="Validated"),"Y","N")</f>
        <v>N</v>
      </c>
      <c r="H409">
        <f>IF(OR(LEFT(TimeVR[[#This Row],[Times]],8)="00:00.00", LEFT(TimeVR[[#This Row],[Times]],2)="NT"),"-",TimeVR[[#This Row],[Times]])</f>
        <v>0</v>
      </c>
      <c r="I4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09" t="str">
        <f>IF(ISBLANK(TimeVR[[#This Row],[Best Time(S)]]),"-",TimeVR[[#This Row],[Best Time(S)]])</f>
        <v>-</v>
      </c>
      <c r="K409" t="str">
        <f>IF(StandardResults[[#This Row],[BT(SC)]]&lt;&gt;"-",IF(StandardResults[[#This Row],[BT(SC)]]&lt;=StandardResults[[#This Row],[AAs]],"AA",IF(StandardResults[[#This Row],[BT(SC)]]&lt;=StandardResults[[#This Row],[As]],"A",IF(StandardResults[[#This Row],[BT(SC)]]&lt;=StandardResults[[#This Row],[Bs]],"B","-"))),"")</f>
        <v/>
      </c>
      <c r="L409" t="str">
        <f>IF(ISBLANK(TimeVR[[#This Row],[Best Time(L)]]),"-",TimeVR[[#This Row],[Best Time(L)]])</f>
        <v>-</v>
      </c>
      <c r="M409" t="str">
        <f>IF(StandardResults[[#This Row],[BT(LC)]]&lt;&gt;"-",IF(StandardResults[[#This Row],[BT(LC)]]&lt;=StandardResults[[#This Row],[AA]],"AA",IF(StandardResults[[#This Row],[BT(LC)]]&lt;=StandardResults[[#This Row],[A]],"A",IF(StandardResults[[#This Row],[BT(LC)]]&lt;=StandardResults[[#This Row],[B]],"B","-"))),"")</f>
        <v/>
      </c>
      <c r="N409" s="14"/>
      <c r="O409" t="str">
        <f>IF(StandardResults[[#This Row],[BT(SC)]]&lt;&gt;"-",IF(StandardResults[[#This Row],[BT(SC)]]&lt;=StandardResults[[#This Row],[Ecs]],"EC","-"),"")</f>
        <v/>
      </c>
      <c r="Q409" t="str">
        <f>IF(StandardResults[[#This Row],[Ind/Rel]]="Ind",LEFT(StandardResults[[#This Row],[Gender]],1)&amp;MIN(MAX(StandardResults[[#This Row],[Age]],11),17)&amp;"-"&amp;StandardResults[[#This Row],[Event]],"")</f>
        <v>011-0</v>
      </c>
      <c r="R409" t="e">
        <f>IF(StandardResults[[#This Row],[Ind/Rel]]="Ind",_xlfn.XLOOKUP(StandardResults[[#This Row],[Code]],Std[Code],Std[AA]),"-")</f>
        <v>#N/A</v>
      </c>
      <c r="S409" t="e">
        <f>IF(StandardResults[[#This Row],[Ind/Rel]]="Ind",_xlfn.XLOOKUP(StandardResults[[#This Row],[Code]],Std[Code],Std[A]),"-")</f>
        <v>#N/A</v>
      </c>
      <c r="T409" t="e">
        <f>IF(StandardResults[[#This Row],[Ind/Rel]]="Ind",_xlfn.XLOOKUP(StandardResults[[#This Row],[Code]],Std[Code],Std[B]),"-")</f>
        <v>#N/A</v>
      </c>
      <c r="U409" t="e">
        <f>IF(StandardResults[[#This Row],[Ind/Rel]]="Ind",_xlfn.XLOOKUP(StandardResults[[#This Row],[Code]],Std[Code],Std[AAs]),"-")</f>
        <v>#N/A</v>
      </c>
      <c r="V409" t="e">
        <f>IF(StandardResults[[#This Row],[Ind/Rel]]="Ind",_xlfn.XLOOKUP(StandardResults[[#This Row],[Code]],Std[Code],Std[As]),"-")</f>
        <v>#N/A</v>
      </c>
      <c r="W409" t="e">
        <f>IF(StandardResults[[#This Row],[Ind/Rel]]="Ind",_xlfn.XLOOKUP(StandardResults[[#This Row],[Code]],Std[Code],Std[Bs]),"-")</f>
        <v>#N/A</v>
      </c>
      <c r="X409" t="e">
        <f>IF(StandardResults[[#This Row],[Ind/Rel]]="Ind",_xlfn.XLOOKUP(StandardResults[[#This Row],[Code]],Std[Code],Std[EC]),"-")</f>
        <v>#N/A</v>
      </c>
      <c r="Y409" t="e">
        <f>IF(StandardResults[[#This Row],[Ind/Rel]]="Ind",_xlfn.XLOOKUP(StandardResults[[#This Row],[Code]],Std[Code],Std[Ecs]),"-")</f>
        <v>#N/A</v>
      </c>
      <c r="Z409">
        <f>COUNTIFS(StandardResults[Name],StandardResults[[#This Row],[Name]],StandardResults[Entry
Std],"B")+COUNTIFS(StandardResults[Name],StandardResults[[#This Row],[Name]],StandardResults[Entry
Std],"A")+COUNTIFS(StandardResults[Name],StandardResults[[#This Row],[Name]],StandardResults[Entry
Std],"AA")</f>
        <v>0</v>
      </c>
      <c r="AA409">
        <f>COUNTIFS(StandardResults[Name],StandardResults[[#This Row],[Name]],StandardResults[Entry
Std],"AA")</f>
        <v>0</v>
      </c>
    </row>
    <row r="410" spans="1:27" x14ac:dyDescent="0.25">
      <c r="A410">
        <f>TimeVR[[#This Row],[Club]]</f>
        <v>0</v>
      </c>
      <c r="B410" t="str">
        <f>IF(OR(RIGHT(TimeVR[[#This Row],[Event]],3)="M.R", RIGHT(TimeVR[[#This Row],[Event]],3)="F.R"),"Relay","Ind")</f>
        <v>Ind</v>
      </c>
      <c r="C410">
        <f>TimeVR[[#This Row],[gender]]</f>
        <v>0</v>
      </c>
      <c r="D410">
        <f>TimeVR[[#This Row],[Age]]</f>
        <v>0</v>
      </c>
      <c r="E410">
        <f>TimeVR[[#This Row],[name]]</f>
        <v>0</v>
      </c>
      <c r="F410">
        <f>TimeVR[[#This Row],[Event]]</f>
        <v>0</v>
      </c>
      <c r="G410" t="str">
        <f>IF(OR(StandardResults[[#This Row],[Entry]]="-",TimeVR[[#This Row],[validation]]="Validated"),"Y","N")</f>
        <v>N</v>
      </c>
      <c r="H410">
        <f>IF(OR(LEFT(TimeVR[[#This Row],[Times]],8)="00:00.00", LEFT(TimeVR[[#This Row],[Times]],2)="NT"),"-",TimeVR[[#This Row],[Times]])</f>
        <v>0</v>
      </c>
      <c r="I4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0" t="str">
        <f>IF(ISBLANK(TimeVR[[#This Row],[Best Time(S)]]),"-",TimeVR[[#This Row],[Best Time(S)]])</f>
        <v>-</v>
      </c>
      <c r="K410" t="str">
        <f>IF(StandardResults[[#This Row],[BT(SC)]]&lt;&gt;"-",IF(StandardResults[[#This Row],[BT(SC)]]&lt;=StandardResults[[#This Row],[AAs]],"AA",IF(StandardResults[[#This Row],[BT(SC)]]&lt;=StandardResults[[#This Row],[As]],"A",IF(StandardResults[[#This Row],[BT(SC)]]&lt;=StandardResults[[#This Row],[Bs]],"B","-"))),"")</f>
        <v/>
      </c>
      <c r="L410" t="str">
        <f>IF(ISBLANK(TimeVR[[#This Row],[Best Time(L)]]),"-",TimeVR[[#This Row],[Best Time(L)]])</f>
        <v>-</v>
      </c>
      <c r="M410" t="str">
        <f>IF(StandardResults[[#This Row],[BT(LC)]]&lt;&gt;"-",IF(StandardResults[[#This Row],[BT(LC)]]&lt;=StandardResults[[#This Row],[AA]],"AA",IF(StandardResults[[#This Row],[BT(LC)]]&lt;=StandardResults[[#This Row],[A]],"A",IF(StandardResults[[#This Row],[BT(LC)]]&lt;=StandardResults[[#This Row],[B]],"B","-"))),"")</f>
        <v/>
      </c>
      <c r="N410" s="14"/>
      <c r="O410" t="str">
        <f>IF(StandardResults[[#This Row],[BT(SC)]]&lt;&gt;"-",IF(StandardResults[[#This Row],[BT(SC)]]&lt;=StandardResults[[#This Row],[Ecs]],"EC","-"),"")</f>
        <v/>
      </c>
      <c r="Q410" t="str">
        <f>IF(StandardResults[[#This Row],[Ind/Rel]]="Ind",LEFT(StandardResults[[#This Row],[Gender]],1)&amp;MIN(MAX(StandardResults[[#This Row],[Age]],11),17)&amp;"-"&amp;StandardResults[[#This Row],[Event]],"")</f>
        <v>011-0</v>
      </c>
      <c r="R410" t="e">
        <f>IF(StandardResults[[#This Row],[Ind/Rel]]="Ind",_xlfn.XLOOKUP(StandardResults[[#This Row],[Code]],Std[Code],Std[AA]),"-")</f>
        <v>#N/A</v>
      </c>
      <c r="S410" t="e">
        <f>IF(StandardResults[[#This Row],[Ind/Rel]]="Ind",_xlfn.XLOOKUP(StandardResults[[#This Row],[Code]],Std[Code],Std[A]),"-")</f>
        <v>#N/A</v>
      </c>
      <c r="T410" t="e">
        <f>IF(StandardResults[[#This Row],[Ind/Rel]]="Ind",_xlfn.XLOOKUP(StandardResults[[#This Row],[Code]],Std[Code],Std[B]),"-")</f>
        <v>#N/A</v>
      </c>
      <c r="U410" t="e">
        <f>IF(StandardResults[[#This Row],[Ind/Rel]]="Ind",_xlfn.XLOOKUP(StandardResults[[#This Row],[Code]],Std[Code],Std[AAs]),"-")</f>
        <v>#N/A</v>
      </c>
      <c r="V410" t="e">
        <f>IF(StandardResults[[#This Row],[Ind/Rel]]="Ind",_xlfn.XLOOKUP(StandardResults[[#This Row],[Code]],Std[Code],Std[As]),"-")</f>
        <v>#N/A</v>
      </c>
      <c r="W410" t="e">
        <f>IF(StandardResults[[#This Row],[Ind/Rel]]="Ind",_xlfn.XLOOKUP(StandardResults[[#This Row],[Code]],Std[Code],Std[Bs]),"-")</f>
        <v>#N/A</v>
      </c>
      <c r="X410" t="e">
        <f>IF(StandardResults[[#This Row],[Ind/Rel]]="Ind",_xlfn.XLOOKUP(StandardResults[[#This Row],[Code]],Std[Code],Std[EC]),"-")</f>
        <v>#N/A</v>
      </c>
      <c r="Y410" t="e">
        <f>IF(StandardResults[[#This Row],[Ind/Rel]]="Ind",_xlfn.XLOOKUP(StandardResults[[#This Row],[Code]],Std[Code],Std[Ecs]),"-")</f>
        <v>#N/A</v>
      </c>
      <c r="Z410">
        <f>COUNTIFS(StandardResults[Name],StandardResults[[#This Row],[Name]],StandardResults[Entry
Std],"B")+COUNTIFS(StandardResults[Name],StandardResults[[#This Row],[Name]],StandardResults[Entry
Std],"A")+COUNTIFS(StandardResults[Name],StandardResults[[#This Row],[Name]],StandardResults[Entry
Std],"AA")</f>
        <v>0</v>
      </c>
      <c r="AA410">
        <f>COUNTIFS(StandardResults[Name],StandardResults[[#This Row],[Name]],StandardResults[Entry
Std],"AA")</f>
        <v>0</v>
      </c>
    </row>
    <row r="411" spans="1:27" x14ac:dyDescent="0.25">
      <c r="A411">
        <f>TimeVR[[#This Row],[Club]]</f>
        <v>0</v>
      </c>
      <c r="B411" t="str">
        <f>IF(OR(RIGHT(TimeVR[[#This Row],[Event]],3)="M.R", RIGHT(TimeVR[[#This Row],[Event]],3)="F.R"),"Relay","Ind")</f>
        <v>Ind</v>
      </c>
      <c r="C411">
        <f>TimeVR[[#This Row],[gender]]</f>
        <v>0</v>
      </c>
      <c r="D411">
        <f>TimeVR[[#This Row],[Age]]</f>
        <v>0</v>
      </c>
      <c r="E411">
        <f>TimeVR[[#This Row],[name]]</f>
        <v>0</v>
      </c>
      <c r="F411">
        <f>TimeVR[[#This Row],[Event]]</f>
        <v>0</v>
      </c>
      <c r="G411" t="str">
        <f>IF(OR(StandardResults[[#This Row],[Entry]]="-",TimeVR[[#This Row],[validation]]="Validated"),"Y","N")</f>
        <v>N</v>
      </c>
      <c r="H411">
        <f>IF(OR(LEFT(TimeVR[[#This Row],[Times]],8)="00:00.00", LEFT(TimeVR[[#This Row],[Times]],2)="NT"),"-",TimeVR[[#This Row],[Times]])</f>
        <v>0</v>
      </c>
      <c r="I4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1" t="str">
        <f>IF(ISBLANK(TimeVR[[#This Row],[Best Time(S)]]),"-",TimeVR[[#This Row],[Best Time(S)]])</f>
        <v>-</v>
      </c>
      <c r="K411" t="str">
        <f>IF(StandardResults[[#This Row],[BT(SC)]]&lt;&gt;"-",IF(StandardResults[[#This Row],[BT(SC)]]&lt;=StandardResults[[#This Row],[AAs]],"AA",IF(StandardResults[[#This Row],[BT(SC)]]&lt;=StandardResults[[#This Row],[As]],"A",IF(StandardResults[[#This Row],[BT(SC)]]&lt;=StandardResults[[#This Row],[Bs]],"B","-"))),"")</f>
        <v/>
      </c>
      <c r="L411" t="str">
        <f>IF(ISBLANK(TimeVR[[#This Row],[Best Time(L)]]),"-",TimeVR[[#This Row],[Best Time(L)]])</f>
        <v>-</v>
      </c>
      <c r="M411" t="str">
        <f>IF(StandardResults[[#This Row],[BT(LC)]]&lt;&gt;"-",IF(StandardResults[[#This Row],[BT(LC)]]&lt;=StandardResults[[#This Row],[AA]],"AA",IF(StandardResults[[#This Row],[BT(LC)]]&lt;=StandardResults[[#This Row],[A]],"A",IF(StandardResults[[#This Row],[BT(LC)]]&lt;=StandardResults[[#This Row],[B]],"B","-"))),"")</f>
        <v/>
      </c>
      <c r="N411" s="14"/>
      <c r="O411" t="str">
        <f>IF(StandardResults[[#This Row],[BT(SC)]]&lt;&gt;"-",IF(StandardResults[[#This Row],[BT(SC)]]&lt;=StandardResults[[#This Row],[Ecs]],"EC","-"),"")</f>
        <v/>
      </c>
      <c r="Q411" t="str">
        <f>IF(StandardResults[[#This Row],[Ind/Rel]]="Ind",LEFT(StandardResults[[#This Row],[Gender]],1)&amp;MIN(MAX(StandardResults[[#This Row],[Age]],11),17)&amp;"-"&amp;StandardResults[[#This Row],[Event]],"")</f>
        <v>011-0</v>
      </c>
      <c r="R411" t="e">
        <f>IF(StandardResults[[#This Row],[Ind/Rel]]="Ind",_xlfn.XLOOKUP(StandardResults[[#This Row],[Code]],Std[Code],Std[AA]),"-")</f>
        <v>#N/A</v>
      </c>
      <c r="S411" t="e">
        <f>IF(StandardResults[[#This Row],[Ind/Rel]]="Ind",_xlfn.XLOOKUP(StandardResults[[#This Row],[Code]],Std[Code],Std[A]),"-")</f>
        <v>#N/A</v>
      </c>
      <c r="T411" t="e">
        <f>IF(StandardResults[[#This Row],[Ind/Rel]]="Ind",_xlfn.XLOOKUP(StandardResults[[#This Row],[Code]],Std[Code],Std[B]),"-")</f>
        <v>#N/A</v>
      </c>
      <c r="U411" t="e">
        <f>IF(StandardResults[[#This Row],[Ind/Rel]]="Ind",_xlfn.XLOOKUP(StandardResults[[#This Row],[Code]],Std[Code],Std[AAs]),"-")</f>
        <v>#N/A</v>
      </c>
      <c r="V411" t="e">
        <f>IF(StandardResults[[#This Row],[Ind/Rel]]="Ind",_xlfn.XLOOKUP(StandardResults[[#This Row],[Code]],Std[Code],Std[As]),"-")</f>
        <v>#N/A</v>
      </c>
      <c r="W411" t="e">
        <f>IF(StandardResults[[#This Row],[Ind/Rel]]="Ind",_xlfn.XLOOKUP(StandardResults[[#This Row],[Code]],Std[Code],Std[Bs]),"-")</f>
        <v>#N/A</v>
      </c>
      <c r="X411" t="e">
        <f>IF(StandardResults[[#This Row],[Ind/Rel]]="Ind",_xlfn.XLOOKUP(StandardResults[[#This Row],[Code]],Std[Code],Std[EC]),"-")</f>
        <v>#N/A</v>
      </c>
      <c r="Y411" t="e">
        <f>IF(StandardResults[[#This Row],[Ind/Rel]]="Ind",_xlfn.XLOOKUP(StandardResults[[#This Row],[Code]],Std[Code],Std[Ecs]),"-")</f>
        <v>#N/A</v>
      </c>
      <c r="Z411">
        <f>COUNTIFS(StandardResults[Name],StandardResults[[#This Row],[Name]],StandardResults[Entry
Std],"B")+COUNTIFS(StandardResults[Name],StandardResults[[#This Row],[Name]],StandardResults[Entry
Std],"A")+COUNTIFS(StandardResults[Name],StandardResults[[#This Row],[Name]],StandardResults[Entry
Std],"AA")</f>
        <v>0</v>
      </c>
      <c r="AA411">
        <f>COUNTIFS(StandardResults[Name],StandardResults[[#This Row],[Name]],StandardResults[Entry
Std],"AA")</f>
        <v>0</v>
      </c>
    </row>
    <row r="412" spans="1:27" x14ac:dyDescent="0.25">
      <c r="A412">
        <f>TimeVR[[#This Row],[Club]]</f>
        <v>0</v>
      </c>
      <c r="B412" t="str">
        <f>IF(OR(RIGHT(TimeVR[[#This Row],[Event]],3)="M.R", RIGHT(TimeVR[[#This Row],[Event]],3)="F.R"),"Relay","Ind")</f>
        <v>Ind</v>
      </c>
      <c r="C412">
        <f>TimeVR[[#This Row],[gender]]</f>
        <v>0</v>
      </c>
      <c r="D412">
        <f>TimeVR[[#This Row],[Age]]</f>
        <v>0</v>
      </c>
      <c r="E412">
        <f>TimeVR[[#This Row],[name]]</f>
        <v>0</v>
      </c>
      <c r="F412">
        <f>TimeVR[[#This Row],[Event]]</f>
        <v>0</v>
      </c>
      <c r="G412" t="str">
        <f>IF(OR(StandardResults[[#This Row],[Entry]]="-",TimeVR[[#This Row],[validation]]="Validated"),"Y","N")</f>
        <v>N</v>
      </c>
      <c r="H412">
        <f>IF(OR(LEFT(TimeVR[[#This Row],[Times]],8)="00:00.00", LEFT(TimeVR[[#This Row],[Times]],2)="NT"),"-",TimeVR[[#This Row],[Times]])</f>
        <v>0</v>
      </c>
      <c r="I4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2" t="str">
        <f>IF(ISBLANK(TimeVR[[#This Row],[Best Time(S)]]),"-",TimeVR[[#This Row],[Best Time(S)]])</f>
        <v>-</v>
      </c>
      <c r="K412" t="str">
        <f>IF(StandardResults[[#This Row],[BT(SC)]]&lt;&gt;"-",IF(StandardResults[[#This Row],[BT(SC)]]&lt;=StandardResults[[#This Row],[AAs]],"AA",IF(StandardResults[[#This Row],[BT(SC)]]&lt;=StandardResults[[#This Row],[As]],"A",IF(StandardResults[[#This Row],[BT(SC)]]&lt;=StandardResults[[#This Row],[Bs]],"B","-"))),"")</f>
        <v/>
      </c>
      <c r="L412" t="str">
        <f>IF(ISBLANK(TimeVR[[#This Row],[Best Time(L)]]),"-",TimeVR[[#This Row],[Best Time(L)]])</f>
        <v>-</v>
      </c>
      <c r="M412" t="str">
        <f>IF(StandardResults[[#This Row],[BT(LC)]]&lt;&gt;"-",IF(StandardResults[[#This Row],[BT(LC)]]&lt;=StandardResults[[#This Row],[AA]],"AA",IF(StandardResults[[#This Row],[BT(LC)]]&lt;=StandardResults[[#This Row],[A]],"A",IF(StandardResults[[#This Row],[BT(LC)]]&lt;=StandardResults[[#This Row],[B]],"B","-"))),"")</f>
        <v/>
      </c>
      <c r="N412" s="14"/>
      <c r="O412" t="str">
        <f>IF(StandardResults[[#This Row],[BT(SC)]]&lt;&gt;"-",IF(StandardResults[[#This Row],[BT(SC)]]&lt;=StandardResults[[#This Row],[Ecs]],"EC","-"),"")</f>
        <v/>
      </c>
      <c r="Q412" t="str">
        <f>IF(StandardResults[[#This Row],[Ind/Rel]]="Ind",LEFT(StandardResults[[#This Row],[Gender]],1)&amp;MIN(MAX(StandardResults[[#This Row],[Age]],11),17)&amp;"-"&amp;StandardResults[[#This Row],[Event]],"")</f>
        <v>011-0</v>
      </c>
      <c r="R412" t="e">
        <f>IF(StandardResults[[#This Row],[Ind/Rel]]="Ind",_xlfn.XLOOKUP(StandardResults[[#This Row],[Code]],Std[Code],Std[AA]),"-")</f>
        <v>#N/A</v>
      </c>
      <c r="S412" t="e">
        <f>IF(StandardResults[[#This Row],[Ind/Rel]]="Ind",_xlfn.XLOOKUP(StandardResults[[#This Row],[Code]],Std[Code],Std[A]),"-")</f>
        <v>#N/A</v>
      </c>
      <c r="T412" t="e">
        <f>IF(StandardResults[[#This Row],[Ind/Rel]]="Ind",_xlfn.XLOOKUP(StandardResults[[#This Row],[Code]],Std[Code],Std[B]),"-")</f>
        <v>#N/A</v>
      </c>
      <c r="U412" t="e">
        <f>IF(StandardResults[[#This Row],[Ind/Rel]]="Ind",_xlfn.XLOOKUP(StandardResults[[#This Row],[Code]],Std[Code],Std[AAs]),"-")</f>
        <v>#N/A</v>
      </c>
      <c r="V412" t="e">
        <f>IF(StandardResults[[#This Row],[Ind/Rel]]="Ind",_xlfn.XLOOKUP(StandardResults[[#This Row],[Code]],Std[Code],Std[As]),"-")</f>
        <v>#N/A</v>
      </c>
      <c r="W412" t="e">
        <f>IF(StandardResults[[#This Row],[Ind/Rel]]="Ind",_xlfn.XLOOKUP(StandardResults[[#This Row],[Code]],Std[Code],Std[Bs]),"-")</f>
        <v>#N/A</v>
      </c>
      <c r="X412" t="e">
        <f>IF(StandardResults[[#This Row],[Ind/Rel]]="Ind",_xlfn.XLOOKUP(StandardResults[[#This Row],[Code]],Std[Code],Std[EC]),"-")</f>
        <v>#N/A</v>
      </c>
      <c r="Y412" t="e">
        <f>IF(StandardResults[[#This Row],[Ind/Rel]]="Ind",_xlfn.XLOOKUP(StandardResults[[#This Row],[Code]],Std[Code],Std[Ecs]),"-")</f>
        <v>#N/A</v>
      </c>
      <c r="Z412">
        <f>COUNTIFS(StandardResults[Name],StandardResults[[#This Row],[Name]],StandardResults[Entry
Std],"B")+COUNTIFS(StandardResults[Name],StandardResults[[#This Row],[Name]],StandardResults[Entry
Std],"A")+COUNTIFS(StandardResults[Name],StandardResults[[#This Row],[Name]],StandardResults[Entry
Std],"AA")</f>
        <v>0</v>
      </c>
      <c r="AA412">
        <f>COUNTIFS(StandardResults[Name],StandardResults[[#This Row],[Name]],StandardResults[Entry
Std],"AA")</f>
        <v>0</v>
      </c>
    </row>
    <row r="413" spans="1:27" x14ac:dyDescent="0.25">
      <c r="A413">
        <f>TimeVR[[#This Row],[Club]]</f>
        <v>0</v>
      </c>
      <c r="B413" t="str">
        <f>IF(OR(RIGHT(TimeVR[[#This Row],[Event]],3)="M.R", RIGHT(TimeVR[[#This Row],[Event]],3)="F.R"),"Relay","Ind")</f>
        <v>Ind</v>
      </c>
      <c r="C413">
        <f>TimeVR[[#This Row],[gender]]</f>
        <v>0</v>
      </c>
      <c r="D413">
        <f>TimeVR[[#This Row],[Age]]</f>
        <v>0</v>
      </c>
      <c r="E413">
        <f>TimeVR[[#This Row],[name]]</f>
        <v>0</v>
      </c>
      <c r="F413">
        <f>TimeVR[[#This Row],[Event]]</f>
        <v>0</v>
      </c>
      <c r="G413" t="str">
        <f>IF(OR(StandardResults[[#This Row],[Entry]]="-",TimeVR[[#This Row],[validation]]="Validated"),"Y","N")</f>
        <v>N</v>
      </c>
      <c r="H413">
        <f>IF(OR(LEFT(TimeVR[[#This Row],[Times]],8)="00:00.00", LEFT(TimeVR[[#This Row],[Times]],2)="NT"),"-",TimeVR[[#This Row],[Times]])</f>
        <v>0</v>
      </c>
      <c r="I4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3" t="str">
        <f>IF(ISBLANK(TimeVR[[#This Row],[Best Time(S)]]),"-",TimeVR[[#This Row],[Best Time(S)]])</f>
        <v>-</v>
      </c>
      <c r="K413" t="str">
        <f>IF(StandardResults[[#This Row],[BT(SC)]]&lt;&gt;"-",IF(StandardResults[[#This Row],[BT(SC)]]&lt;=StandardResults[[#This Row],[AAs]],"AA",IF(StandardResults[[#This Row],[BT(SC)]]&lt;=StandardResults[[#This Row],[As]],"A",IF(StandardResults[[#This Row],[BT(SC)]]&lt;=StandardResults[[#This Row],[Bs]],"B","-"))),"")</f>
        <v/>
      </c>
      <c r="L413" t="str">
        <f>IF(ISBLANK(TimeVR[[#This Row],[Best Time(L)]]),"-",TimeVR[[#This Row],[Best Time(L)]])</f>
        <v>-</v>
      </c>
      <c r="M413" t="str">
        <f>IF(StandardResults[[#This Row],[BT(LC)]]&lt;&gt;"-",IF(StandardResults[[#This Row],[BT(LC)]]&lt;=StandardResults[[#This Row],[AA]],"AA",IF(StandardResults[[#This Row],[BT(LC)]]&lt;=StandardResults[[#This Row],[A]],"A",IF(StandardResults[[#This Row],[BT(LC)]]&lt;=StandardResults[[#This Row],[B]],"B","-"))),"")</f>
        <v/>
      </c>
      <c r="N413" s="14"/>
      <c r="O413" t="str">
        <f>IF(StandardResults[[#This Row],[BT(SC)]]&lt;&gt;"-",IF(StandardResults[[#This Row],[BT(SC)]]&lt;=StandardResults[[#This Row],[Ecs]],"EC","-"),"")</f>
        <v/>
      </c>
      <c r="Q413" t="str">
        <f>IF(StandardResults[[#This Row],[Ind/Rel]]="Ind",LEFT(StandardResults[[#This Row],[Gender]],1)&amp;MIN(MAX(StandardResults[[#This Row],[Age]],11),17)&amp;"-"&amp;StandardResults[[#This Row],[Event]],"")</f>
        <v>011-0</v>
      </c>
      <c r="R413" t="e">
        <f>IF(StandardResults[[#This Row],[Ind/Rel]]="Ind",_xlfn.XLOOKUP(StandardResults[[#This Row],[Code]],Std[Code],Std[AA]),"-")</f>
        <v>#N/A</v>
      </c>
      <c r="S413" t="e">
        <f>IF(StandardResults[[#This Row],[Ind/Rel]]="Ind",_xlfn.XLOOKUP(StandardResults[[#This Row],[Code]],Std[Code],Std[A]),"-")</f>
        <v>#N/A</v>
      </c>
      <c r="T413" t="e">
        <f>IF(StandardResults[[#This Row],[Ind/Rel]]="Ind",_xlfn.XLOOKUP(StandardResults[[#This Row],[Code]],Std[Code],Std[B]),"-")</f>
        <v>#N/A</v>
      </c>
      <c r="U413" t="e">
        <f>IF(StandardResults[[#This Row],[Ind/Rel]]="Ind",_xlfn.XLOOKUP(StandardResults[[#This Row],[Code]],Std[Code],Std[AAs]),"-")</f>
        <v>#N/A</v>
      </c>
      <c r="V413" t="e">
        <f>IF(StandardResults[[#This Row],[Ind/Rel]]="Ind",_xlfn.XLOOKUP(StandardResults[[#This Row],[Code]],Std[Code],Std[As]),"-")</f>
        <v>#N/A</v>
      </c>
      <c r="W413" t="e">
        <f>IF(StandardResults[[#This Row],[Ind/Rel]]="Ind",_xlfn.XLOOKUP(StandardResults[[#This Row],[Code]],Std[Code],Std[Bs]),"-")</f>
        <v>#N/A</v>
      </c>
      <c r="X413" t="e">
        <f>IF(StandardResults[[#This Row],[Ind/Rel]]="Ind",_xlfn.XLOOKUP(StandardResults[[#This Row],[Code]],Std[Code],Std[EC]),"-")</f>
        <v>#N/A</v>
      </c>
      <c r="Y413" t="e">
        <f>IF(StandardResults[[#This Row],[Ind/Rel]]="Ind",_xlfn.XLOOKUP(StandardResults[[#This Row],[Code]],Std[Code],Std[Ecs]),"-")</f>
        <v>#N/A</v>
      </c>
      <c r="Z413">
        <f>COUNTIFS(StandardResults[Name],StandardResults[[#This Row],[Name]],StandardResults[Entry
Std],"B")+COUNTIFS(StandardResults[Name],StandardResults[[#This Row],[Name]],StandardResults[Entry
Std],"A")+COUNTIFS(StandardResults[Name],StandardResults[[#This Row],[Name]],StandardResults[Entry
Std],"AA")</f>
        <v>0</v>
      </c>
      <c r="AA413">
        <f>COUNTIFS(StandardResults[Name],StandardResults[[#This Row],[Name]],StandardResults[Entry
Std],"AA")</f>
        <v>0</v>
      </c>
    </row>
    <row r="414" spans="1:27" x14ac:dyDescent="0.25">
      <c r="A414">
        <f>TimeVR[[#This Row],[Club]]</f>
        <v>0</v>
      </c>
      <c r="B414" t="str">
        <f>IF(OR(RIGHT(TimeVR[[#This Row],[Event]],3)="M.R", RIGHT(TimeVR[[#This Row],[Event]],3)="F.R"),"Relay","Ind")</f>
        <v>Ind</v>
      </c>
      <c r="C414">
        <f>TimeVR[[#This Row],[gender]]</f>
        <v>0</v>
      </c>
      <c r="D414">
        <f>TimeVR[[#This Row],[Age]]</f>
        <v>0</v>
      </c>
      <c r="E414">
        <f>TimeVR[[#This Row],[name]]</f>
        <v>0</v>
      </c>
      <c r="F414">
        <f>TimeVR[[#This Row],[Event]]</f>
        <v>0</v>
      </c>
      <c r="G414" t="str">
        <f>IF(OR(StandardResults[[#This Row],[Entry]]="-",TimeVR[[#This Row],[validation]]="Validated"),"Y","N")</f>
        <v>N</v>
      </c>
      <c r="H414">
        <f>IF(OR(LEFT(TimeVR[[#This Row],[Times]],8)="00:00.00", LEFT(TimeVR[[#This Row],[Times]],2)="NT"),"-",TimeVR[[#This Row],[Times]])</f>
        <v>0</v>
      </c>
      <c r="I4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4" t="str">
        <f>IF(ISBLANK(TimeVR[[#This Row],[Best Time(S)]]),"-",TimeVR[[#This Row],[Best Time(S)]])</f>
        <v>-</v>
      </c>
      <c r="K414" t="str">
        <f>IF(StandardResults[[#This Row],[BT(SC)]]&lt;&gt;"-",IF(StandardResults[[#This Row],[BT(SC)]]&lt;=StandardResults[[#This Row],[AAs]],"AA",IF(StandardResults[[#This Row],[BT(SC)]]&lt;=StandardResults[[#This Row],[As]],"A",IF(StandardResults[[#This Row],[BT(SC)]]&lt;=StandardResults[[#This Row],[Bs]],"B","-"))),"")</f>
        <v/>
      </c>
      <c r="L414" t="str">
        <f>IF(ISBLANK(TimeVR[[#This Row],[Best Time(L)]]),"-",TimeVR[[#This Row],[Best Time(L)]])</f>
        <v>-</v>
      </c>
      <c r="M414" t="str">
        <f>IF(StandardResults[[#This Row],[BT(LC)]]&lt;&gt;"-",IF(StandardResults[[#This Row],[BT(LC)]]&lt;=StandardResults[[#This Row],[AA]],"AA",IF(StandardResults[[#This Row],[BT(LC)]]&lt;=StandardResults[[#This Row],[A]],"A",IF(StandardResults[[#This Row],[BT(LC)]]&lt;=StandardResults[[#This Row],[B]],"B","-"))),"")</f>
        <v/>
      </c>
      <c r="N414" s="14"/>
      <c r="O414" t="str">
        <f>IF(StandardResults[[#This Row],[BT(SC)]]&lt;&gt;"-",IF(StandardResults[[#This Row],[BT(SC)]]&lt;=StandardResults[[#This Row],[Ecs]],"EC","-"),"")</f>
        <v/>
      </c>
      <c r="Q414" t="str">
        <f>IF(StandardResults[[#This Row],[Ind/Rel]]="Ind",LEFT(StandardResults[[#This Row],[Gender]],1)&amp;MIN(MAX(StandardResults[[#This Row],[Age]],11),17)&amp;"-"&amp;StandardResults[[#This Row],[Event]],"")</f>
        <v>011-0</v>
      </c>
      <c r="R414" t="e">
        <f>IF(StandardResults[[#This Row],[Ind/Rel]]="Ind",_xlfn.XLOOKUP(StandardResults[[#This Row],[Code]],Std[Code],Std[AA]),"-")</f>
        <v>#N/A</v>
      </c>
      <c r="S414" t="e">
        <f>IF(StandardResults[[#This Row],[Ind/Rel]]="Ind",_xlfn.XLOOKUP(StandardResults[[#This Row],[Code]],Std[Code],Std[A]),"-")</f>
        <v>#N/A</v>
      </c>
      <c r="T414" t="e">
        <f>IF(StandardResults[[#This Row],[Ind/Rel]]="Ind",_xlfn.XLOOKUP(StandardResults[[#This Row],[Code]],Std[Code],Std[B]),"-")</f>
        <v>#N/A</v>
      </c>
      <c r="U414" t="e">
        <f>IF(StandardResults[[#This Row],[Ind/Rel]]="Ind",_xlfn.XLOOKUP(StandardResults[[#This Row],[Code]],Std[Code],Std[AAs]),"-")</f>
        <v>#N/A</v>
      </c>
      <c r="V414" t="e">
        <f>IF(StandardResults[[#This Row],[Ind/Rel]]="Ind",_xlfn.XLOOKUP(StandardResults[[#This Row],[Code]],Std[Code],Std[As]),"-")</f>
        <v>#N/A</v>
      </c>
      <c r="W414" t="e">
        <f>IF(StandardResults[[#This Row],[Ind/Rel]]="Ind",_xlfn.XLOOKUP(StandardResults[[#This Row],[Code]],Std[Code],Std[Bs]),"-")</f>
        <v>#N/A</v>
      </c>
      <c r="X414" t="e">
        <f>IF(StandardResults[[#This Row],[Ind/Rel]]="Ind",_xlfn.XLOOKUP(StandardResults[[#This Row],[Code]],Std[Code],Std[EC]),"-")</f>
        <v>#N/A</v>
      </c>
      <c r="Y414" t="e">
        <f>IF(StandardResults[[#This Row],[Ind/Rel]]="Ind",_xlfn.XLOOKUP(StandardResults[[#This Row],[Code]],Std[Code],Std[Ecs]),"-")</f>
        <v>#N/A</v>
      </c>
      <c r="Z414">
        <f>COUNTIFS(StandardResults[Name],StandardResults[[#This Row],[Name]],StandardResults[Entry
Std],"B")+COUNTIFS(StandardResults[Name],StandardResults[[#This Row],[Name]],StandardResults[Entry
Std],"A")+COUNTIFS(StandardResults[Name],StandardResults[[#This Row],[Name]],StandardResults[Entry
Std],"AA")</f>
        <v>0</v>
      </c>
      <c r="AA414">
        <f>COUNTIFS(StandardResults[Name],StandardResults[[#This Row],[Name]],StandardResults[Entry
Std],"AA")</f>
        <v>0</v>
      </c>
    </row>
    <row r="415" spans="1:27" x14ac:dyDescent="0.25">
      <c r="A415">
        <f>TimeVR[[#This Row],[Club]]</f>
        <v>0</v>
      </c>
      <c r="B415" t="str">
        <f>IF(OR(RIGHT(TimeVR[[#This Row],[Event]],3)="M.R", RIGHT(TimeVR[[#This Row],[Event]],3)="F.R"),"Relay","Ind")</f>
        <v>Ind</v>
      </c>
      <c r="C415">
        <f>TimeVR[[#This Row],[gender]]</f>
        <v>0</v>
      </c>
      <c r="D415">
        <f>TimeVR[[#This Row],[Age]]</f>
        <v>0</v>
      </c>
      <c r="E415">
        <f>TimeVR[[#This Row],[name]]</f>
        <v>0</v>
      </c>
      <c r="F415">
        <f>TimeVR[[#This Row],[Event]]</f>
        <v>0</v>
      </c>
      <c r="G415" t="str">
        <f>IF(OR(StandardResults[[#This Row],[Entry]]="-",TimeVR[[#This Row],[validation]]="Validated"),"Y","N")</f>
        <v>N</v>
      </c>
      <c r="H415">
        <f>IF(OR(LEFT(TimeVR[[#This Row],[Times]],8)="00:00.00", LEFT(TimeVR[[#This Row],[Times]],2)="NT"),"-",TimeVR[[#This Row],[Times]])</f>
        <v>0</v>
      </c>
      <c r="I4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5" t="str">
        <f>IF(ISBLANK(TimeVR[[#This Row],[Best Time(S)]]),"-",TimeVR[[#This Row],[Best Time(S)]])</f>
        <v>-</v>
      </c>
      <c r="K415" t="str">
        <f>IF(StandardResults[[#This Row],[BT(SC)]]&lt;&gt;"-",IF(StandardResults[[#This Row],[BT(SC)]]&lt;=StandardResults[[#This Row],[AAs]],"AA",IF(StandardResults[[#This Row],[BT(SC)]]&lt;=StandardResults[[#This Row],[As]],"A",IF(StandardResults[[#This Row],[BT(SC)]]&lt;=StandardResults[[#This Row],[Bs]],"B","-"))),"")</f>
        <v/>
      </c>
      <c r="L415" t="str">
        <f>IF(ISBLANK(TimeVR[[#This Row],[Best Time(L)]]),"-",TimeVR[[#This Row],[Best Time(L)]])</f>
        <v>-</v>
      </c>
      <c r="M415" t="str">
        <f>IF(StandardResults[[#This Row],[BT(LC)]]&lt;&gt;"-",IF(StandardResults[[#This Row],[BT(LC)]]&lt;=StandardResults[[#This Row],[AA]],"AA",IF(StandardResults[[#This Row],[BT(LC)]]&lt;=StandardResults[[#This Row],[A]],"A",IF(StandardResults[[#This Row],[BT(LC)]]&lt;=StandardResults[[#This Row],[B]],"B","-"))),"")</f>
        <v/>
      </c>
      <c r="N415" s="14"/>
      <c r="O415" t="str">
        <f>IF(StandardResults[[#This Row],[BT(SC)]]&lt;&gt;"-",IF(StandardResults[[#This Row],[BT(SC)]]&lt;=StandardResults[[#This Row],[Ecs]],"EC","-"),"")</f>
        <v/>
      </c>
      <c r="Q415" t="str">
        <f>IF(StandardResults[[#This Row],[Ind/Rel]]="Ind",LEFT(StandardResults[[#This Row],[Gender]],1)&amp;MIN(MAX(StandardResults[[#This Row],[Age]],11),17)&amp;"-"&amp;StandardResults[[#This Row],[Event]],"")</f>
        <v>011-0</v>
      </c>
      <c r="R415" t="e">
        <f>IF(StandardResults[[#This Row],[Ind/Rel]]="Ind",_xlfn.XLOOKUP(StandardResults[[#This Row],[Code]],Std[Code],Std[AA]),"-")</f>
        <v>#N/A</v>
      </c>
      <c r="S415" t="e">
        <f>IF(StandardResults[[#This Row],[Ind/Rel]]="Ind",_xlfn.XLOOKUP(StandardResults[[#This Row],[Code]],Std[Code],Std[A]),"-")</f>
        <v>#N/A</v>
      </c>
      <c r="T415" t="e">
        <f>IF(StandardResults[[#This Row],[Ind/Rel]]="Ind",_xlfn.XLOOKUP(StandardResults[[#This Row],[Code]],Std[Code],Std[B]),"-")</f>
        <v>#N/A</v>
      </c>
      <c r="U415" t="e">
        <f>IF(StandardResults[[#This Row],[Ind/Rel]]="Ind",_xlfn.XLOOKUP(StandardResults[[#This Row],[Code]],Std[Code],Std[AAs]),"-")</f>
        <v>#N/A</v>
      </c>
      <c r="V415" t="e">
        <f>IF(StandardResults[[#This Row],[Ind/Rel]]="Ind",_xlfn.XLOOKUP(StandardResults[[#This Row],[Code]],Std[Code],Std[As]),"-")</f>
        <v>#N/A</v>
      </c>
      <c r="W415" t="e">
        <f>IF(StandardResults[[#This Row],[Ind/Rel]]="Ind",_xlfn.XLOOKUP(StandardResults[[#This Row],[Code]],Std[Code],Std[Bs]),"-")</f>
        <v>#N/A</v>
      </c>
      <c r="X415" t="e">
        <f>IF(StandardResults[[#This Row],[Ind/Rel]]="Ind",_xlfn.XLOOKUP(StandardResults[[#This Row],[Code]],Std[Code],Std[EC]),"-")</f>
        <v>#N/A</v>
      </c>
      <c r="Y415" t="e">
        <f>IF(StandardResults[[#This Row],[Ind/Rel]]="Ind",_xlfn.XLOOKUP(StandardResults[[#This Row],[Code]],Std[Code],Std[Ecs]),"-")</f>
        <v>#N/A</v>
      </c>
      <c r="Z415">
        <f>COUNTIFS(StandardResults[Name],StandardResults[[#This Row],[Name]],StandardResults[Entry
Std],"B")+COUNTIFS(StandardResults[Name],StandardResults[[#This Row],[Name]],StandardResults[Entry
Std],"A")+COUNTIFS(StandardResults[Name],StandardResults[[#This Row],[Name]],StandardResults[Entry
Std],"AA")</f>
        <v>0</v>
      </c>
      <c r="AA415">
        <f>COUNTIFS(StandardResults[Name],StandardResults[[#This Row],[Name]],StandardResults[Entry
Std],"AA")</f>
        <v>0</v>
      </c>
    </row>
    <row r="416" spans="1:27" x14ac:dyDescent="0.25">
      <c r="A416">
        <f>TimeVR[[#This Row],[Club]]</f>
        <v>0</v>
      </c>
      <c r="B416" t="str">
        <f>IF(OR(RIGHT(TimeVR[[#This Row],[Event]],3)="M.R", RIGHT(TimeVR[[#This Row],[Event]],3)="F.R"),"Relay","Ind")</f>
        <v>Ind</v>
      </c>
      <c r="C416">
        <f>TimeVR[[#This Row],[gender]]</f>
        <v>0</v>
      </c>
      <c r="D416">
        <f>TimeVR[[#This Row],[Age]]</f>
        <v>0</v>
      </c>
      <c r="E416">
        <f>TimeVR[[#This Row],[name]]</f>
        <v>0</v>
      </c>
      <c r="F416">
        <f>TimeVR[[#This Row],[Event]]</f>
        <v>0</v>
      </c>
      <c r="G416" t="str">
        <f>IF(OR(StandardResults[[#This Row],[Entry]]="-",TimeVR[[#This Row],[validation]]="Validated"),"Y","N")</f>
        <v>N</v>
      </c>
      <c r="H416">
        <f>IF(OR(LEFT(TimeVR[[#This Row],[Times]],8)="00:00.00", LEFT(TimeVR[[#This Row],[Times]],2)="NT"),"-",TimeVR[[#This Row],[Times]])</f>
        <v>0</v>
      </c>
      <c r="I4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6" t="str">
        <f>IF(ISBLANK(TimeVR[[#This Row],[Best Time(S)]]),"-",TimeVR[[#This Row],[Best Time(S)]])</f>
        <v>-</v>
      </c>
      <c r="K416" t="str">
        <f>IF(StandardResults[[#This Row],[BT(SC)]]&lt;&gt;"-",IF(StandardResults[[#This Row],[BT(SC)]]&lt;=StandardResults[[#This Row],[AAs]],"AA",IF(StandardResults[[#This Row],[BT(SC)]]&lt;=StandardResults[[#This Row],[As]],"A",IF(StandardResults[[#This Row],[BT(SC)]]&lt;=StandardResults[[#This Row],[Bs]],"B","-"))),"")</f>
        <v/>
      </c>
      <c r="L416" t="str">
        <f>IF(ISBLANK(TimeVR[[#This Row],[Best Time(L)]]),"-",TimeVR[[#This Row],[Best Time(L)]])</f>
        <v>-</v>
      </c>
      <c r="M416" t="str">
        <f>IF(StandardResults[[#This Row],[BT(LC)]]&lt;&gt;"-",IF(StandardResults[[#This Row],[BT(LC)]]&lt;=StandardResults[[#This Row],[AA]],"AA",IF(StandardResults[[#This Row],[BT(LC)]]&lt;=StandardResults[[#This Row],[A]],"A",IF(StandardResults[[#This Row],[BT(LC)]]&lt;=StandardResults[[#This Row],[B]],"B","-"))),"")</f>
        <v/>
      </c>
      <c r="N416" s="14"/>
      <c r="O416" t="str">
        <f>IF(StandardResults[[#This Row],[BT(SC)]]&lt;&gt;"-",IF(StandardResults[[#This Row],[BT(SC)]]&lt;=StandardResults[[#This Row],[Ecs]],"EC","-"),"")</f>
        <v/>
      </c>
      <c r="Q416" t="str">
        <f>IF(StandardResults[[#This Row],[Ind/Rel]]="Ind",LEFT(StandardResults[[#This Row],[Gender]],1)&amp;MIN(MAX(StandardResults[[#This Row],[Age]],11),17)&amp;"-"&amp;StandardResults[[#This Row],[Event]],"")</f>
        <v>011-0</v>
      </c>
      <c r="R416" t="e">
        <f>IF(StandardResults[[#This Row],[Ind/Rel]]="Ind",_xlfn.XLOOKUP(StandardResults[[#This Row],[Code]],Std[Code],Std[AA]),"-")</f>
        <v>#N/A</v>
      </c>
      <c r="S416" t="e">
        <f>IF(StandardResults[[#This Row],[Ind/Rel]]="Ind",_xlfn.XLOOKUP(StandardResults[[#This Row],[Code]],Std[Code],Std[A]),"-")</f>
        <v>#N/A</v>
      </c>
      <c r="T416" t="e">
        <f>IF(StandardResults[[#This Row],[Ind/Rel]]="Ind",_xlfn.XLOOKUP(StandardResults[[#This Row],[Code]],Std[Code],Std[B]),"-")</f>
        <v>#N/A</v>
      </c>
      <c r="U416" t="e">
        <f>IF(StandardResults[[#This Row],[Ind/Rel]]="Ind",_xlfn.XLOOKUP(StandardResults[[#This Row],[Code]],Std[Code],Std[AAs]),"-")</f>
        <v>#N/A</v>
      </c>
      <c r="V416" t="e">
        <f>IF(StandardResults[[#This Row],[Ind/Rel]]="Ind",_xlfn.XLOOKUP(StandardResults[[#This Row],[Code]],Std[Code],Std[As]),"-")</f>
        <v>#N/A</v>
      </c>
      <c r="W416" t="e">
        <f>IF(StandardResults[[#This Row],[Ind/Rel]]="Ind",_xlfn.XLOOKUP(StandardResults[[#This Row],[Code]],Std[Code],Std[Bs]),"-")</f>
        <v>#N/A</v>
      </c>
      <c r="X416" t="e">
        <f>IF(StandardResults[[#This Row],[Ind/Rel]]="Ind",_xlfn.XLOOKUP(StandardResults[[#This Row],[Code]],Std[Code],Std[EC]),"-")</f>
        <v>#N/A</v>
      </c>
      <c r="Y416" t="e">
        <f>IF(StandardResults[[#This Row],[Ind/Rel]]="Ind",_xlfn.XLOOKUP(StandardResults[[#This Row],[Code]],Std[Code],Std[Ecs]),"-")</f>
        <v>#N/A</v>
      </c>
      <c r="Z416">
        <f>COUNTIFS(StandardResults[Name],StandardResults[[#This Row],[Name]],StandardResults[Entry
Std],"B")+COUNTIFS(StandardResults[Name],StandardResults[[#This Row],[Name]],StandardResults[Entry
Std],"A")+COUNTIFS(StandardResults[Name],StandardResults[[#This Row],[Name]],StandardResults[Entry
Std],"AA")</f>
        <v>0</v>
      </c>
      <c r="AA416">
        <f>COUNTIFS(StandardResults[Name],StandardResults[[#This Row],[Name]],StandardResults[Entry
Std],"AA")</f>
        <v>0</v>
      </c>
    </row>
    <row r="417" spans="1:27" x14ac:dyDescent="0.25">
      <c r="A417">
        <f>TimeVR[[#This Row],[Club]]</f>
        <v>0</v>
      </c>
      <c r="B417" t="str">
        <f>IF(OR(RIGHT(TimeVR[[#This Row],[Event]],3)="M.R", RIGHT(TimeVR[[#This Row],[Event]],3)="F.R"),"Relay","Ind")</f>
        <v>Ind</v>
      </c>
      <c r="C417">
        <f>TimeVR[[#This Row],[gender]]</f>
        <v>0</v>
      </c>
      <c r="D417">
        <f>TimeVR[[#This Row],[Age]]</f>
        <v>0</v>
      </c>
      <c r="E417">
        <f>TimeVR[[#This Row],[name]]</f>
        <v>0</v>
      </c>
      <c r="F417">
        <f>TimeVR[[#This Row],[Event]]</f>
        <v>0</v>
      </c>
      <c r="G417" t="str">
        <f>IF(OR(StandardResults[[#This Row],[Entry]]="-",TimeVR[[#This Row],[validation]]="Validated"),"Y","N")</f>
        <v>N</v>
      </c>
      <c r="H417">
        <f>IF(OR(LEFT(TimeVR[[#This Row],[Times]],8)="00:00.00", LEFT(TimeVR[[#This Row],[Times]],2)="NT"),"-",TimeVR[[#This Row],[Times]])</f>
        <v>0</v>
      </c>
      <c r="I4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7" t="str">
        <f>IF(ISBLANK(TimeVR[[#This Row],[Best Time(S)]]),"-",TimeVR[[#This Row],[Best Time(S)]])</f>
        <v>-</v>
      </c>
      <c r="K417" t="str">
        <f>IF(StandardResults[[#This Row],[BT(SC)]]&lt;&gt;"-",IF(StandardResults[[#This Row],[BT(SC)]]&lt;=StandardResults[[#This Row],[AAs]],"AA",IF(StandardResults[[#This Row],[BT(SC)]]&lt;=StandardResults[[#This Row],[As]],"A",IF(StandardResults[[#This Row],[BT(SC)]]&lt;=StandardResults[[#This Row],[Bs]],"B","-"))),"")</f>
        <v/>
      </c>
      <c r="L417" t="str">
        <f>IF(ISBLANK(TimeVR[[#This Row],[Best Time(L)]]),"-",TimeVR[[#This Row],[Best Time(L)]])</f>
        <v>-</v>
      </c>
      <c r="M417" t="str">
        <f>IF(StandardResults[[#This Row],[BT(LC)]]&lt;&gt;"-",IF(StandardResults[[#This Row],[BT(LC)]]&lt;=StandardResults[[#This Row],[AA]],"AA",IF(StandardResults[[#This Row],[BT(LC)]]&lt;=StandardResults[[#This Row],[A]],"A",IF(StandardResults[[#This Row],[BT(LC)]]&lt;=StandardResults[[#This Row],[B]],"B","-"))),"")</f>
        <v/>
      </c>
      <c r="N417" s="14"/>
      <c r="O417" t="str">
        <f>IF(StandardResults[[#This Row],[BT(SC)]]&lt;&gt;"-",IF(StandardResults[[#This Row],[BT(SC)]]&lt;=StandardResults[[#This Row],[Ecs]],"EC","-"),"")</f>
        <v/>
      </c>
      <c r="Q417" t="str">
        <f>IF(StandardResults[[#This Row],[Ind/Rel]]="Ind",LEFT(StandardResults[[#This Row],[Gender]],1)&amp;MIN(MAX(StandardResults[[#This Row],[Age]],11),17)&amp;"-"&amp;StandardResults[[#This Row],[Event]],"")</f>
        <v>011-0</v>
      </c>
      <c r="R417" t="e">
        <f>IF(StandardResults[[#This Row],[Ind/Rel]]="Ind",_xlfn.XLOOKUP(StandardResults[[#This Row],[Code]],Std[Code],Std[AA]),"-")</f>
        <v>#N/A</v>
      </c>
      <c r="S417" t="e">
        <f>IF(StandardResults[[#This Row],[Ind/Rel]]="Ind",_xlfn.XLOOKUP(StandardResults[[#This Row],[Code]],Std[Code],Std[A]),"-")</f>
        <v>#N/A</v>
      </c>
      <c r="T417" t="e">
        <f>IF(StandardResults[[#This Row],[Ind/Rel]]="Ind",_xlfn.XLOOKUP(StandardResults[[#This Row],[Code]],Std[Code],Std[B]),"-")</f>
        <v>#N/A</v>
      </c>
      <c r="U417" t="e">
        <f>IF(StandardResults[[#This Row],[Ind/Rel]]="Ind",_xlfn.XLOOKUP(StandardResults[[#This Row],[Code]],Std[Code],Std[AAs]),"-")</f>
        <v>#N/A</v>
      </c>
      <c r="V417" t="e">
        <f>IF(StandardResults[[#This Row],[Ind/Rel]]="Ind",_xlfn.XLOOKUP(StandardResults[[#This Row],[Code]],Std[Code],Std[As]),"-")</f>
        <v>#N/A</v>
      </c>
      <c r="W417" t="e">
        <f>IF(StandardResults[[#This Row],[Ind/Rel]]="Ind",_xlfn.XLOOKUP(StandardResults[[#This Row],[Code]],Std[Code],Std[Bs]),"-")</f>
        <v>#N/A</v>
      </c>
      <c r="X417" t="e">
        <f>IF(StandardResults[[#This Row],[Ind/Rel]]="Ind",_xlfn.XLOOKUP(StandardResults[[#This Row],[Code]],Std[Code],Std[EC]),"-")</f>
        <v>#N/A</v>
      </c>
      <c r="Y417" t="e">
        <f>IF(StandardResults[[#This Row],[Ind/Rel]]="Ind",_xlfn.XLOOKUP(StandardResults[[#This Row],[Code]],Std[Code],Std[Ecs]),"-")</f>
        <v>#N/A</v>
      </c>
      <c r="Z417">
        <f>COUNTIFS(StandardResults[Name],StandardResults[[#This Row],[Name]],StandardResults[Entry
Std],"B")+COUNTIFS(StandardResults[Name],StandardResults[[#This Row],[Name]],StandardResults[Entry
Std],"A")+COUNTIFS(StandardResults[Name],StandardResults[[#This Row],[Name]],StandardResults[Entry
Std],"AA")</f>
        <v>0</v>
      </c>
      <c r="AA417">
        <f>COUNTIFS(StandardResults[Name],StandardResults[[#This Row],[Name]],StandardResults[Entry
Std],"AA")</f>
        <v>0</v>
      </c>
    </row>
    <row r="418" spans="1:27" x14ac:dyDescent="0.25">
      <c r="A418">
        <f>TimeVR[[#This Row],[Club]]</f>
        <v>0</v>
      </c>
      <c r="B418" t="str">
        <f>IF(OR(RIGHT(TimeVR[[#This Row],[Event]],3)="M.R", RIGHT(TimeVR[[#This Row],[Event]],3)="F.R"),"Relay","Ind")</f>
        <v>Ind</v>
      </c>
      <c r="C418">
        <f>TimeVR[[#This Row],[gender]]</f>
        <v>0</v>
      </c>
      <c r="D418">
        <f>TimeVR[[#This Row],[Age]]</f>
        <v>0</v>
      </c>
      <c r="E418">
        <f>TimeVR[[#This Row],[name]]</f>
        <v>0</v>
      </c>
      <c r="F418">
        <f>TimeVR[[#This Row],[Event]]</f>
        <v>0</v>
      </c>
      <c r="G418" t="str">
        <f>IF(OR(StandardResults[[#This Row],[Entry]]="-",TimeVR[[#This Row],[validation]]="Validated"),"Y","N")</f>
        <v>N</v>
      </c>
      <c r="H418">
        <f>IF(OR(LEFT(TimeVR[[#This Row],[Times]],8)="00:00.00", LEFT(TimeVR[[#This Row],[Times]],2)="NT"),"-",TimeVR[[#This Row],[Times]])</f>
        <v>0</v>
      </c>
      <c r="I4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8" t="str">
        <f>IF(ISBLANK(TimeVR[[#This Row],[Best Time(S)]]),"-",TimeVR[[#This Row],[Best Time(S)]])</f>
        <v>-</v>
      </c>
      <c r="K418" t="str">
        <f>IF(StandardResults[[#This Row],[BT(SC)]]&lt;&gt;"-",IF(StandardResults[[#This Row],[BT(SC)]]&lt;=StandardResults[[#This Row],[AAs]],"AA",IF(StandardResults[[#This Row],[BT(SC)]]&lt;=StandardResults[[#This Row],[As]],"A",IF(StandardResults[[#This Row],[BT(SC)]]&lt;=StandardResults[[#This Row],[Bs]],"B","-"))),"")</f>
        <v/>
      </c>
      <c r="L418" t="str">
        <f>IF(ISBLANK(TimeVR[[#This Row],[Best Time(L)]]),"-",TimeVR[[#This Row],[Best Time(L)]])</f>
        <v>-</v>
      </c>
      <c r="M418" t="str">
        <f>IF(StandardResults[[#This Row],[BT(LC)]]&lt;&gt;"-",IF(StandardResults[[#This Row],[BT(LC)]]&lt;=StandardResults[[#This Row],[AA]],"AA",IF(StandardResults[[#This Row],[BT(LC)]]&lt;=StandardResults[[#This Row],[A]],"A",IF(StandardResults[[#This Row],[BT(LC)]]&lt;=StandardResults[[#This Row],[B]],"B","-"))),"")</f>
        <v/>
      </c>
      <c r="N418" s="14"/>
      <c r="O418" t="str">
        <f>IF(StandardResults[[#This Row],[BT(SC)]]&lt;&gt;"-",IF(StandardResults[[#This Row],[BT(SC)]]&lt;=StandardResults[[#This Row],[Ecs]],"EC","-"),"")</f>
        <v/>
      </c>
      <c r="Q418" t="str">
        <f>IF(StandardResults[[#This Row],[Ind/Rel]]="Ind",LEFT(StandardResults[[#This Row],[Gender]],1)&amp;MIN(MAX(StandardResults[[#This Row],[Age]],11),17)&amp;"-"&amp;StandardResults[[#This Row],[Event]],"")</f>
        <v>011-0</v>
      </c>
      <c r="R418" t="e">
        <f>IF(StandardResults[[#This Row],[Ind/Rel]]="Ind",_xlfn.XLOOKUP(StandardResults[[#This Row],[Code]],Std[Code],Std[AA]),"-")</f>
        <v>#N/A</v>
      </c>
      <c r="S418" t="e">
        <f>IF(StandardResults[[#This Row],[Ind/Rel]]="Ind",_xlfn.XLOOKUP(StandardResults[[#This Row],[Code]],Std[Code],Std[A]),"-")</f>
        <v>#N/A</v>
      </c>
      <c r="T418" t="e">
        <f>IF(StandardResults[[#This Row],[Ind/Rel]]="Ind",_xlfn.XLOOKUP(StandardResults[[#This Row],[Code]],Std[Code],Std[B]),"-")</f>
        <v>#N/A</v>
      </c>
      <c r="U418" t="e">
        <f>IF(StandardResults[[#This Row],[Ind/Rel]]="Ind",_xlfn.XLOOKUP(StandardResults[[#This Row],[Code]],Std[Code],Std[AAs]),"-")</f>
        <v>#N/A</v>
      </c>
      <c r="V418" t="e">
        <f>IF(StandardResults[[#This Row],[Ind/Rel]]="Ind",_xlfn.XLOOKUP(StandardResults[[#This Row],[Code]],Std[Code],Std[As]),"-")</f>
        <v>#N/A</v>
      </c>
      <c r="W418" t="e">
        <f>IF(StandardResults[[#This Row],[Ind/Rel]]="Ind",_xlfn.XLOOKUP(StandardResults[[#This Row],[Code]],Std[Code],Std[Bs]),"-")</f>
        <v>#N/A</v>
      </c>
      <c r="X418" t="e">
        <f>IF(StandardResults[[#This Row],[Ind/Rel]]="Ind",_xlfn.XLOOKUP(StandardResults[[#This Row],[Code]],Std[Code],Std[EC]),"-")</f>
        <v>#N/A</v>
      </c>
      <c r="Y418" t="e">
        <f>IF(StandardResults[[#This Row],[Ind/Rel]]="Ind",_xlfn.XLOOKUP(StandardResults[[#This Row],[Code]],Std[Code],Std[Ecs]),"-")</f>
        <v>#N/A</v>
      </c>
      <c r="Z418">
        <f>COUNTIFS(StandardResults[Name],StandardResults[[#This Row],[Name]],StandardResults[Entry
Std],"B")+COUNTIFS(StandardResults[Name],StandardResults[[#This Row],[Name]],StandardResults[Entry
Std],"A")+COUNTIFS(StandardResults[Name],StandardResults[[#This Row],[Name]],StandardResults[Entry
Std],"AA")</f>
        <v>0</v>
      </c>
      <c r="AA418">
        <f>COUNTIFS(StandardResults[Name],StandardResults[[#This Row],[Name]],StandardResults[Entry
Std],"AA")</f>
        <v>0</v>
      </c>
    </row>
    <row r="419" spans="1:27" x14ac:dyDescent="0.25">
      <c r="A419">
        <f>TimeVR[[#This Row],[Club]]</f>
        <v>0</v>
      </c>
      <c r="B419" t="str">
        <f>IF(OR(RIGHT(TimeVR[[#This Row],[Event]],3)="M.R", RIGHT(TimeVR[[#This Row],[Event]],3)="F.R"),"Relay","Ind")</f>
        <v>Ind</v>
      </c>
      <c r="C419">
        <f>TimeVR[[#This Row],[gender]]</f>
        <v>0</v>
      </c>
      <c r="D419">
        <f>TimeVR[[#This Row],[Age]]</f>
        <v>0</v>
      </c>
      <c r="E419">
        <f>TimeVR[[#This Row],[name]]</f>
        <v>0</v>
      </c>
      <c r="F419">
        <f>TimeVR[[#This Row],[Event]]</f>
        <v>0</v>
      </c>
      <c r="G419" t="str">
        <f>IF(OR(StandardResults[[#This Row],[Entry]]="-",TimeVR[[#This Row],[validation]]="Validated"),"Y","N")</f>
        <v>N</v>
      </c>
      <c r="H419">
        <f>IF(OR(LEFT(TimeVR[[#This Row],[Times]],8)="00:00.00", LEFT(TimeVR[[#This Row],[Times]],2)="NT"),"-",TimeVR[[#This Row],[Times]])</f>
        <v>0</v>
      </c>
      <c r="I4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19" t="str">
        <f>IF(ISBLANK(TimeVR[[#This Row],[Best Time(S)]]),"-",TimeVR[[#This Row],[Best Time(S)]])</f>
        <v>-</v>
      </c>
      <c r="K419" t="str">
        <f>IF(StandardResults[[#This Row],[BT(SC)]]&lt;&gt;"-",IF(StandardResults[[#This Row],[BT(SC)]]&lt;=StandardResults[[#This Row],[AAs]],"AA",IF(StandardResults[[#This Row],[BT(SC)]]&lt;=StandardResults[[#This Row],[As]],"A",IF(StandardResults[[#This Row],[BT(SC)]]&lt;=StandardResults[[#This Row],[Bs]],"B","-"))),"")</f>
        <v/>
      </c>
      <c r="L419" t="str">
        <f>IF(ISBLANK(TimeVR[[#This Row],[Best Time(L)]]),"-",TimeVR[[#This Row],[Best Time(L)]])</f>
        <v>-</v>
      </c>
      <c r="M419" t="str">
        <f>IF(StandardResults[[#This Row],[BT(LC)]]&lt;&gt;"-",IF(StandardResults[[#This Row],[BT(LC)]]&lt;=StandardResults[[#This Row],[AA]],"AA",IF(StandardResults[[#This Row],[BT(LC)]]&lt;=StandardResults[[#This Row],[A]],"A",IF(StandardResults[[#This Row],[BT(LC)]]&lt;=StandardResults[[#This Row],[B]],"B","-"))),"")</f>
        <v/>
      </c>
      <c r="N419" s="14"/>
      <c r="O419" t="str">
        <f>IF(StandardResults[[#This Row],[BT(SC)]]&lt;&gt;"-",IF(StandardResults[[#This Row],[BT(SC)]]&lt;=StandardResults[[#This Row],[Ecs]],"EC","-"),"")</f>
        <v/>
      </c>
      <c r="Q419" t="str">
        <f>IF(StandardResults[[#This Row],[Ind/Rel]]="Ind",LEFT(StandardResults[[#This Row],[Gender]],1)&amp;MIN(MAX(StandardResults[[#This Row],[Age]],11),17)&amp;"-"&amp;StandardResults[[#This Row],[Event]],"")</f>
        <v>011-0</v>
      </c>
      <c r="R419" t="e">
        <f>IF(StandardResults[[#This Row],[Ind/Rel]]="Ind",_xlfn.XLOOKUP(StandardResults[[#This Row],[Code]],Std[Code],Std[AA]),"-")</f>
        <v>#N/A</v>
      </c>
      <c r="S419" t="e">
        <f>IF(StandardResults[[#This Row],[Ind/Rel]]="Ind",_xlfn.XLOOKUP(StandardResults[[#This Row],[Code]],Std[Code],Std[A]),"-")</f>
        <v>#N/A</v>
      </c>
      <c r="T419" t="e">
        <f>IF(StandardResults[[#This Row],[Ind/Rel]]="Ind",_xlfn.XLOOKUP(StandardResults[[#This Row],[Code]],Std[Code],Std[B]),"-")</f>
        <v>#N/A</v>
      </c>
      <c r="U419" t="e">
        <f>IF(StandardResults[[#This Row],[Ind/Rel]]="Ind",_xlfn.XLOOKUP(StandardResults[[#This Row],[Code]],Std[Code],Std[AAs]),"-")</f>
        <v>#N/A</v>
      </c>
      <c r="V419" t="e">
        <f>IF(StandardResults[[#This Row],[Ind/Rel]]="Ind",_xlfn.XLOOKUP(StandardResults[[#This Row],[Code]],Std[Code],Std[As]),"-")</f>
        <v>#N/A</v>
      </c>
      <c r="W419" t="e">
        <f>IF(StandardResults[[#This Row],[Ind/Rel]]="Ind",_xlfn.XLOOKUP(StandardResults[[#This Row],[Code]],Std[Code],Std[Bs]),"-")</f>
        <v>#N/A</v>
      </c>
      <c r="X419" t="e">
        <f>IF(StandardResults[[#This Row],[Ind/Rel]]="Ind",_xlfn.XLOOKUP(StandardResults[[#This Row],[Code]],Std[Code],Std[EC]),"-")</f>
        <v>#N/A</v>
      </c>
      <c r="Y419" t="e">
        <f>IF(StandardResults[[#This Row],[Ind/Rel]]="Ind",_xlfn.XLOOKUP(StandardResults[[#This Row],[Code]],Std[Code],Std[Ecs]),"-")</f>
        <v>#N/A</v>
      </c>
      <c r="Z419">
        <f>COUNTIFS(StandardResults[Name],StandardResults[[#This Row],[Name]],StandardResults[Entry
Std],"B")+COUNTIFS(StandardResults[Name],StandardResults[[#This Row],[Name]],StandardResults[Entry
Std],"A")+COUNTIFS(StandardResults[Name],StandardResults[[#This Row],[Name]],StandardResults[Entry
Std],"AA")</f>
        <v>0</v>
      </c>
      <c r="AA419">
        <f>COUNTIFS(StandardResults[Name],StandardResults[[#This Row],[Name]],StandardResults[Entry
Std],"AA")</f>
        <v>0</v>
      </c>
    </row>
    <row r="420" spans="1:27" x14ac:dyDescent="0.25">
      <c r="A420">
        <f>TimeVR[[#This Row],[Club]]</f>
        <v>0</v>
      </c>
      <c r="B420" t="str">
        <f>IF(OR(RIGHT(TimeVR[[#This Row],[Event]],3)="M.R", RIGHT(TimeVR[[#This Row],[Event]],3)="F.R"),"Relay","Ind")</f>
        <v>Ind</v>
      </c>
      <c r="C420">
        <f>TimeVR[[#This Row],[gender]]</f>
        <v>0</v>
      </c>
      <c r="D420">
        <f>TimeVR[[#This Row],[Age]]</f>
        <v>0</v>
      </c>
      <c r="E420">
        <f>TimeVR[[#This Row],[name]]</f>
        <v>0</v>
      </c>
      <c r="F420">
        <f>TimeVR[[#This Row],[Event]]</f>
        <v>0</v>
      </c>
      <c r="G420" t="str">
        <f>IF(OR(StandardResults[[#This Row],[Entry]]="-",TimeVR[[#This Row],[validation]]="Validated"),"Y","N")</f>
        <v>N</v>
      </c>
      <c r="H420">
        <f>IF(OR(LEFT(TimeVR[[#This Row],[Times]],8)="00:00.00", LEFT(TimeVR[[#This Row],[Times]],2)="NT"),"-",TimeVR[[#This Row],[Times]])</f>
        <v>0</v>
      </c>
      <c r="I4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0" t="str">
        <f>IF(ISBLANK(TimeVR[[#This Row],[Best Time(S)]]),"-",TimeVR[[#This Row],[Best Time(S)]])</f>
        <v>-</v>
      </c>
      <c r="K420" t="str">
        <f>IF(StandardResults[[#This Row],[BT(SC)]]&lt;&gt;"-",IF(StandardResults[[#This Row],[BT(SC)]]&lt;=StandardResults[[#This Row],[AAs]],"AA",IF(StandardResults[[#This Row],[BT(SC)]]&lt;=StandardResults[[#This Row],[As]],"A",IF(StandardResults[[#This Row],[BT(SC)]]&lt;=StandardResults[[#This Row],[Bs]],"B","-"))),"")</f>
        <v/>
      </c>
      <c r="L420" t="str">
        <f>IF(ISBLANK(TimeVR[[#This Row],[Best Time(L)]]),"-",TimeVR[[#This Row],[Best Time(L)]])</f>
        <v>-</v>
      </c>
      <c r="M420" t="str">
        <f>IF(StandardResults[[#This Row],[BT(LC)]]&lt;&gt;"-",IF(StandardResults[[#This Row],[BT(LC)]]&lt;=StandardResults[[#This Row],[AA]],"AA",IF(StandardResults[[#This Row],[BT(LC)]]&lt;=StandardResults[[#This Row],[A]],"A",IF(StandardResults[[#This Row],[BT(LC)]]&lt;=StandardResults[[#This Row],[B]],"B","-"))),"")</f>
        <v/>
      </c>
      <c r="N420" s="14"/>
      <c r="O420" t="str">
        <f>IF(StandardResults[[#This Row],[BT(SC)]]&lt;&gt;"-",IF(StandardResults[[#This Row],[BT(SC)]]&lt;=StandardResults[[#This Row],[Ecs]],"EC","-"),"")</f>
        <v/>
      </c>
      <c r="Q420" t="str">
        <f>IF(StandardResults[[#This Row],[Ind/Rel]]="Ind",LEFT(StandardResults[[#This Row],[Gender]],1)&amp;MIN(MAX(StandardResults[[#This Row],[Age]],11),17)&amp;"-"&amp;StandardResults[[#This Row],[Event]],"")</f>
        <v>011-0</v>
      </c>
      <c r="R420" t="e">
        <f>IF(StandardResults[[#This Row],[Ind/Rel]]="Ind",_xlfn.XLOOKUP(StandardResults[[#This Row],[Code]],Std[Code],Std[AA]),"-")</f>
        <v>#N/A</v>
      </c>
      <c r="S420" t="e">
        <f>IF(StandardResults[[#This Row],[Ind/Rel]]="Ind",_xlfn.XLOOKUP(StandardResults[[#This Row],[Code]],Std[Code],Std[A]),"-")</f>
        <v>#N/A</v>
      </c>
      <c r="T420" t="e">
        <f>IF(StandardResults[[#This Row],[Ind/Rel]]="Ind",_xlfn.XLOOKUP(StandardResults[[#This Row],[Code]],Std[Code],Std[B]),"-")</f>
        <v>#N/A</v>
      </c>
      <c r="U420" t="e">
        <f>IF(StandardResults[[#This Row],[Ind/Rel]]="Ind",_xlfn.XLOOKUP(StandardResults[[#This Row],[Code]],Std[Code],Std[AAs]),"-")</f>
        <v>#N/A</v>
      </c>
      <c r="V420" t="e">
        <f>IF(StandardResults[[#This Row],[Ind/Rel]]="Ind",_xlfn.XLOOKUP(StandardResults[[#This Row],[Code]],Std[Code],Std[As]),"-")</f>
        <v>#N/A</v>
      </c>
      <c r="W420" t="e">
        <f>IF(StandardResults[[#This Row],[Ind/Rel]]="Ind",_xlfn.XLOOKUP(StandardResults[[#This Row],[Code]],Std[Code],Std[Bs]),"-")</f>
        <v>#N/A</v>
      </c>
      <c r="X420" t="e">
        <f>IF(StandardResults[[#This Row],[Ind/Rel]]="Ind",_xlfn.XLOOKUP(StandardResults[[#This Row],[Code]],Std[Code],Std[EC]),"-")</f>
        <v>#N/A</v>
      </c>
      <c r="Y420" t="e">
        <f>IF(StandardResults[[#This Row],[Ind/Rel]]="Ind",_xlfn.XLOOKUP(StandardResults[[#This Row],[Code]],Std[Code],Std[Ecs]),"-")</f>
        <v>#N/A</v>
      </c>
      <c r="Z420">
        <f>COUNTIFS(StandardResults[Name],StandardResults[[#This Row],[Name]],StandardResults[Entry
Std],"B")+COUNTIFS(StandardResults[Name],StandardResults[[#This Row],[Name]],StandardResults[Entry
Std],"A")+COUNTIFS(StandardResults[Name],StandardResults[[#This Row],[Name]],StandardResults[Entry
Std],"AA")</f>
        <v>0</v>
      </c>
      <c r="AA420">
        <f>COUNTIFS(StandardResults[Name],StandardResults[[#This Row],[Name]],StandardResults[Entry
Std],"AA")</f>
        <v>0</v>
      </c>
    </row>
    <row r="421" spans="1:27" x14ac:dyDescent="0.25">
      <c r="A421">
        <f>TimeVR[[#This Row],[Club]]</f>
        <v>0</v>
      </c>
      <c r="B421" t="str">
        <f>IF(OR(RIGHT(TimeVR[[#This Row],[Event]],3)="M.R", RIGHT(TimeVR[[#This Row],[Event]],3)="F.R"),"Relay","Ind")</f>
        <v>Ind</v>
      </c>
      <c r="C421">
        <f>TimeVR[[#This Row],[gender]]</f>
        <v>0</v>
      </c>
      <c r="D421">
        <f>TimeVR[[#This Row],[Age]]</f>
        <v>0</v>
      </c>
      <c r="E421">
        <f>TimeVR[[#This Row],[name]]</f>
        <v>0</v>
      </c>
      <c r="F421">
        <f>TimeVR[[#This Row],[Event]]</f>
        <v>0</v>
      </c>
      <c r="G421" t="str">
        <f>IF(OR(StandardResults[[#This Row],[Entry]]="-",TimeVR[[#This Row],[validation]]="Validated"),"Y","N")</f>
        <v>N</v>
      </c>
      <c r="H421">
        <f>IF(OR(LEFT(TimeVR[[#This Row],[Times]],8)="00:00.00", LEFT(TimeVR[[#This Row],[Times]],2)="NT"),"-",TimeVR[[#This Row],[Times]])</f>
        <v>0</v>
      </c>
      <c r="I4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1" t="str">
        <f>IF(ISBLANK(TimeVR[[#This Row],[Best Time(S)]]),"-",TimeVR[[#This Row],[Best Time(S)]])</f>
        <v>-</v>
      </c>
      <c r="K421" t="str">
        <f>IF(StandardResults[[#This Row],[BT(SC)]]&lt;&gt;"-",IF(StandardResults[[#This Row],[BT(SC)]]&lt;=StandardResults[[#This Row],[AAs]],"AA",IF(StandardResults[[#This Row],[BT(SC)]]&lt;=StandardResults[[#This Row],[As]],"A",IF(StandardResults[[#This Row],[BT(SC)]]&lt;=StandardResults[[#This Row],[Bs]],"B","-"))),"")</f>
        <v/>
      </c>
      <c r="L421" t="str">
        <f>IF(ISBLANK(TimeVR[[#This Row],[Best Time(L)]]),"-",TimeVR[[#This Row],[Best Time(L)]])</f>
        <v>-</v>
      </c>
      <c r="M421" t="str">
        <f>IF(StandardResults[[#This Row],[BT(LC)]]&lt;&gt;"-",IF(StandardResults[[#This Row],[BT(LC)]]&lt;=StandardResults[[#This Row],[AA]],"AA",IF(StandardResults[[#This Row],[BT(LC)]]&lt;=StandardResults[[#This Row],[A]],"A",IF(StandardResults[[#This Row],[BT(LC)]]&lt;=StandardResults[[#This Row],[B]],"B","-"))),"")</f>
        <v/>
      </c>
      <c r="N421" s="14"/>
      <c r="O421" t="str">
        <f>IF(StandardResults[[#This Row],[BT(SC)]]&lt;&gt;"-",IF(StandardResults[[#This Row],[BT(SC)]]&lt;=StandardResults[[#This Row],[Ecs]],"EC","-"),"")</f>
        <v/>
      </c>
      <c r="Q421" t="str">
        <f>IF(StandardResults[[#This Row],[Ind/Rel]]="Ind",LEFT(StandardResults[[#This Row],[Gender]],1)&amp;MIN(MAX(StandardResults[[#This Row],[Age]],11),17)&amp;"-"&amp;StandardResults[[#This Row],[Event]],"")</f>
        <v>011-0</v>
      </c>
      <c r="R421" t="e">
        <f>IF(StandardResults[[#This Row],[Ind/Rel]]="Ind",_xlfn.XLOOKUP(StandardResults[[#This Row],[Code]],Std[Code],Std[AA]),"-")</f>
        <v>#N/A</v>
      </c>
      <c r="S421" t="e">
        <f>IF(StandardResults[[#This Row],[Ind/Rel]]="Ind",_xlfn.XLOOKUP(StandardResults[[#This Row],[Code]],Std[Code],Std[A]),"-")</f>
        <v>#N/A</v>
      </c>
      <c r="T421" t="e">
        <f>IF(StandardResults[[#This Row],[Ind/Rel]]="Ind",_xlfn.XLOOKUP(StandardResults[[#This Row],[Code]],Std[Code],Std[B]),"-")</f>
        <v>#N/A</v>
      </c>
      <c r="U421" t="e">
        <f>IF(StandardResults[[#This Row],[Ind/Rel]]="Ind",_xlfn.XLOOKUP(StandardResults[[#This Row],[Code]],Std[Code],Std[AAs]),"-")</f>
        <v>#N/A</v>
      </c>
      <c r="V421" t="e">
        <f>IF(StandardResults[[#This Row],[Ind/Rel]]="Ind",_xlfn.XLOOKUP(StandardResults[[#This Row],[Code]],Std[Code],Std[As]),"-")</f>
        <v>#N/A</v>
      </c>
      <c r="W421" t="e">
        <f>IF(StandardResults[[#This Row],[Ind/Rel]]="Ind",_xlfn.XLOOKUP(StandardResults[[#This Row],[Code]],Std[Code],Std[Bs]),"-")</f>
        <v>#N/A</v>
      </c>
      <c r="X421" t="e">
        <f>IF(StandardResults[[#This Row],[Ind/Rel]]="Ind",_xlfn.XLOOKUP(StandardResults[[#This Row],[Code]],Std[Code],Std[EC]),"-")</f>
        <v>#N/A</v>
      </c>
      <c r="Y421" t="e">
        <f>IF(StandardResults[[#This Row],[Ind/Rel]]="Ind",_xlfn.XLOOKUP(StandardResults[[#This Row],[Code]],Std[Code],Std[Ecs]),"-")</f>
        <v>#N/A</v>
      </c>
      <c r="Z421">
        <f>COUNTIFS(StandardResults[Name],StandardResults[[#This Row],[Name]],StandardResults[Entry
Std],"B")+COUNTIFS(StandardResults[Name],StandardResults[[#This Row],[Name]],StandardResults[Entry
Std],"A")+COUNTIFS(StandardResults[Name],StandardResults[[#This Row],[Name]],StandardResults[Entry
Std],"AA")</f>
        <v>0</v>
      </c>
      <c r="AA421">
        <f>COUNTIFS(StandardResults[Name],StandardResults[[#This Row],[Name]],StandardResults[Entry
Std],"AA")</f>
        <v>0</v>
      </c>
    </row>
    <row r="422" spans="1:27" x14ac:dyDescent="0.25">
      <c r="A422">
        <f>TimeVR[[#This Row],[Club]]</f>
        <v>0</v>
      </c>
      <c r="B422" t="str">
        <f>IF(OR(RIGHT(TimeVR[[#This Row],[Event]],3)="M.R", RIGHT(TimeVR[[#This Row],[Event]],3)="F.R"),"Relay","Ind")</f>
        <v>Ind</v>
      </c>
      <c r="C422">
        <f>TimeVR[[#This Row],[gender]]</f>
        <v>0</v>
      </c>
      <c r="D422">
        <f>TimeVR[[#This Row],[Age]]</f>
        <v>0</v>
      </c>
      <c r="E422">
        <f>TimeVR[[#This Row],[name]]</f>
        <v>0</v>
      </c>
      <c r="F422">
        <f>TimeVR[[#This Row],[Event]]</f>
        <v>0</v>
      </c>
      <c r="G422" t="str">
        <f>IF(OR(StandardResults[[#This Row],[Entry]]="-",TimeVR[[#This Row],[validation]]="Validated"),"Y","N")</f>
        <v>N</v>
      </c>
      <c r="H422">
        <f>IF(OR(LEFT(TimeVR[[#This Row],[Times]],8)="00:00.00", LEFT(TimeVR[[#This Row],[Times]],2)="NT"),"-",TimeVR[[#This Row],[Times]])</f>
        <v>0</v>
      </c>
      <c r="I4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2" t="str">
        <f>IF(ISBLANK(TimeVR[[#This Row],[Best Time(S)]]),"-",TimeVR[[#This Row],[Best Time(S)]])</f>
        <v>-</v>
      </c>
      <c r="K422" t="str">
        <f>IF(StandardResults[[#This Row],[BT(SC)]]&lt;&gt;"-",IF(StandardResults[[#This Row],[BT(SC)]]&lt;=StandardResults[[#This Row],[AAs]],"AA",IF(StandardResults[[#This Row],[BT(SC)]]&lt;=StandardResults[[#This Row],[As]],"A",IF(StandardResults[[#This Row],[BT(SC)]]&lt;=StandardResults[[#This Row],[Bs]],"B","-"))),"")</f>
        <v/>
      </c>
      <c r="L422" t="str">
        <f>IF(ISBLANK(TimeVR[[#This Row],[Best Time(L)]]),"-",TimeVR[[#This Row],[Best Time(L)]])</f>
        <v>-</v>
      </c>
      <c r="M422" t="str">
        <f>IF(StandardResults[[#This Row],[BT(LC)]]&lt;&gt;"-",IF(StandardResults[[#This Row],[BT(LC)]]&lt;=StandardResults[[#This Row],[AA]],"AA",IF(StandardResults[[#This Row],[BT(LC)]]&lt;=StandardResults[[#This Row],[A]],"A",IF(StandardResults[[#This Row],[BT(LC)]]&lt;=StandardResults[[#This Row],[B]],"B","-"))),"")</f>
        <v/>
      </c>
      <c r="N422" s="14"/>
      <c r="O422" t="str">
        <f>IF(StandardResults[[#This Row],[BT(SC)]]&lt;&gt;"-",IF(StandardResults[[#This Row],[BT(SC)]]&lt;=StandardResults[[#This Row],[Ecs]],"EC","-"),"")</f>
        <v/>
      </c>
      <c r="Q422" t="str">
        <f>IF(StandardResults[[#This Row],[Ind/Rel]]="Ind",LEFT(StandardResults[[#This Row],[Gender]],1)&amp;MIN(MAX(StandardResults[[#This Row],[Age]],11),17)&amp;"-"&amp;StandardResults[[#This Row],[Event]],"")</f>
        <v>011-0</v>
      </c>
      <c r="R422" t="e">
        <f>IF(StandardResults[[#This Row],[Ind/Rel]]="Ind",_xlfn.XLOOKUP(StandardResults[[#This Row],[Code]],Std[Code],Std[AA]),"-")</f>
        <v>#N/A</v>
      </c>
      <c r="S422" t="e">
        <f>IF(StandardResults[[#This Row],[Ind/Rel]]="Ind",_xlfn.XLOOKUP(StandardResults[[#This Row],[Code]],Std[Code],Std[A]),"-")</f>
        <v>#N/A</v>
      </c>
      <c r="T422" t="e">
        <f>IF(StandardResults[[#This Row],[Ind/Rel]]="Ind",_xlfn.XLOOKUP(StandardResults[[#This Row],[Code]],Std[Code],Std[B]),"-")</f>
        <v>#N/A</v>
      </c>
      <c r="U422" t="e">
        <f>IF(StandardResults[[#This Row],[Ind/Rel]]="Ind",_xlfn.XLOOKUP(StandardResults[[#This Row],[Code]],Std[Code],Std[AAs]),"-")</f>
        <v>#N/A</v>
      </c>
      <c r="V422" t="e">
        <f>IF(StandardResults[[#This Row],[Ind/Rel]]="Ind",_xlfn.XLOOKUP(StandardResults[[#This Row],[Code]],Std[Code],Std[As]),"-")</f>
        <v>#N/A</v>
      </c>
      <c r="W422" t="e">
        <f>IF(StandardResults[[#This Row],[Ind/Rel]]="Ind",_xlfn.XLOOKUP(StandardResults[[#This Row],[Code]],Std[Code],Std[Bs]),"-")</f>
        <v>#N/A</v>
      </c>
      <c r="X422" t="e">
        <f>IF(StandardResults[[#This Row],[Ind/Rel]]="Ind",_xlfn.XLOOKUP(StandardResults[[#This Row],[Code]],Std[Code],Std[EC]),"-")</f>
        <v>#N/A</v>
      </c>
      <c r="Y422" t="e">
        <f>IF(StandardResults[[#This Row],[Ind/Rel]]="Ind",_xlfn.XLOOKUP(StandardResults[[#This Row],[Code]],Std[Code],Std[Ecs]),"-")</f>
        <v>#N/A</v>
      </c>
      <c r="Z422">
        <f>COUNTIFS(StandardResults[Name],StandardResults[[#This Row],[Name]],StandardResults[Entry
Std],"B")+COUNTIFS(StandardResults[Name],StandardResults[[#This Row],[Name]],StandardResults[Entry
Std],"A")+COUNTIFS(StandardResults[Name],StandardResults[[#This Row],[Name]],StandardResults[Entry
Std],"AA")</f>
        <v>0</v>
      </c>
      <c r="AA422">
        <f>COUNTIFS(StandardResults[Name],StandardResults[[#This Row],[Name]],StandardResults[Entry
Std],"AA")</f>
        <v>0</v>
      </c>
    </row>
    <row r="423" spans="1:27" x14ac:dyDescent="0.25">
      <c r="A423">
        <f>TimeVR[[#This Row],[Club]]</f>
        <v>0</v>
      </c>
      <c r="B423" t="str">
        <f>IF(OR(RIGHT(TimeVR[[#This Row],[Event]],3)="M.R", RIGHT(TimeVR[[#This Row],[Event]],3)="F.R"),"Relay","Ind")</f>
        <v>Ind</v>
      </c>
      <c r="C423">
        <f>TimeVR[[#This Row],[gender]]</f>
        <v>0</v>
      </c>
      <c r="D423">
        <f>TimeVR[[#This Row],[Age]]</f>
        <v>0</v>
      </c>
      <c r="E423">
        <f>TimeVR[[#This Row],[name]]</f>
        <v>0</v>
      </c>
      <c r="F423">
        <f>TimeVR[[#This Row],[Event]]</f>
        <v>0</v>
      </c>
      <c r="G423" t="str">
        <f>IF(OR(StandardResults[[#This Row],[Entry]]="-",TimeVR[[#This Row],[validation]]="Validated"),"Y","N")</f>
        <v>N</v>
      </c>
      <c r="H423">
        <f>IF(OR(LEFT(TimeVR[[#This Row],[Times]],8)="00:00.00", LEFT(TimeVR[[#This Row],[Times]],2)="NT"),"-",TimeVR[[#This Row],[Times]])</f>
        <v>0</v>
      </c>
      <c r="I4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3" t="str">
        <f>IF(ISBLANK(TimeVR[[#This Row],[Best Time(S)]]),"-",TimeVR[[#This Row],[Best Time(S)]])</f>
        <v>-</v>
      </c>
      <c r="K423" t="str">
        <f>IF(StandardResults[[#This Row],[BT(SC)]]&lt;&gt;"-",IF(StandardResults[[#This Row],[BT(SC)]]&lt;=StandardResults[[#This Row],[AAs]],"AA",IF(StandardResults[[#This Row],[BT(SC)]]&lt;=StandardResults[[#This Row],[As]],"A",IF(StandardResults[[#This Row],[BT(SC)]]&lt;=StandardResults[[#This Row],[Bs]],"B","-"))),"")</f>
        <v/>
      </c>
      <c r="L423" t="str">
        <f>IF(ISBLANK(TimeVR[[#This Row],[Best Time(L)]]),"-",TimeVR[[#This Row],[Best Time(L)]])</f>
        <v>-</v>
      </c>
      <c r="M423" t="str">
        <f>IF(StandardResults[[#This Row],[BT(LC)]]&lt;&gt;"-",IF(StandardResults[[#This Row],[BT(LC)]]&lt;=StandardResults[[#This Row],[AA]],"AA",IF(StandardResults[[#This Row],[BT(LC)]]&lt;=StandardResults[[#This Row],[A]],"A",IF(StandardResults[[#This Row],[BT(LC)]]&lt;=StandardResults[[#This Row],[B]],"B","-"))),"")</f>
        <v/>
      </c>
      <c r="N423" s="14"/>
      <c r="O423" t="str">
        <f>IF(StandardResults[[#This Row],[BT(SC)]]&lt;&gt;"-",IF(StandardResults[[#This Row],[BT(SC)]]&lt;=StandardResults[[#This Row],[Ecs]],"EC","-"),"")</f>
        <v/>
      </c>
      <c r="Q423" t="str">
        <f>IF(StandardResults[[#This Row],[Ind/Rel]]="Ind",LEFT(StandardResults[[#This Row],[Gender]],1)&amp;MIN(MAX(StandardResults[[#This Row],[Age]],11),17)&amp;"-"&amp;StandardResults[[#This Row],[Event]],"")</f>
        <v>011-0</v>
      </c>
      <c r="R423" t="e">
        <f>IF(StandardResults[[#This Row],[Ind/Rel]]="Ind",_xlfn.XLOOKUP(StandardResults[[#This Row],[Code]],Std[Code],Std[AA]),"-")</f>
        <v>#N/A</v>
      </c>
      <c r="S423" t="e">
        <f>IF(StandardResults[[#This Row],[Ind/Rel]]="Ind",_xlfn.XLOOKUP(StandardResults[[#This Row],[Code]],Std[Code],Std[A]),"-")</f>
        <v>#N/A</v>
      </c>
      <c r="T423" t="e">
        <f>IF(StandardResults[[#This Row],[Ind/Rel]]="Ind",_xlfn.XLOOKUP(StandardResults[[#This Row],[Code]],Std[Code],Std[B]),"-")</f>
        <v>#N/A</v>
      </c>
      <c r="U423" t="e">
        <f>IF(StandardResults[[#This Row],[Ind/Rel]]="Ind",_xlfn.XLOOKUP(StandardResults[[#This Row],[Code]],Std[Code],Std[AAs]),"-")</f>
        <v>#N/A</v>
      </c>
      <c r="V423" t="e">
        <f>IF(StandardResults[[#This Row],[Ind/Rel]]="Ind",_xlfn.XLOOKUP(StandardResults[[#This Row],[Code]],Std[Code],Std[As]),"-")</f>
        <v>#N/A</v>
      </c>
      <c r="W423" t="e">
        <f>IF(StandardResults[[#This Row],[Ind/Rel]]="Ind",_xlfn.XLOOKUP(StandardResults[[#This Row],[Code]],Std[Code],Std[Bs]),"-")</f>
        <v>#N/A</v>
      </c>
      <c r="X423" t="e">
        <f>IF(StandardResults[[#This Row],[Ind/Rel]]="Ind",_xlfn.XLOOKUP(StandardResults[[#This Row],[Code]],Std[Code],Std[EC]),"-")</f>
        <v>#N/A</v>
      </c>
      <c r="Y423" t="e">
        <f>IF(StandardResults[[#This Row],[Ind/Rel]]="Ind",_xlfn.XLOOKUP(StandardResults[[#This Row],[Code]],Std[Code],Std[Ecs]),"-")</f>
        <v>#N/A</v>
      </c>
      <c r="Z423">
        <f>COUNTIFS(StandardResults[Name],StandardResults[[#This Row],[Name]],StandardResults[Entry
Std],"B")+COUNTIFS(StandardResults[Name],StandardResults[[#This Row],[Name]],StandardResults[Entry
Std],"A")+COUNTIFS(StandardResults[Name],StandardResults[[#This Row],[Name]],StandardResults[Entry
Std],"AA")</f>
        <v>0</v>
      </c>
      <c r="AA423">
        <f>COUNTIFS(StandardResults[Name],StandardResults[[#This Row],[Name]],StandardResults[Entry
Std],"AA")</f>
        <v>0</v>
      </c>
    </row>
    <row r="424" spans="1:27" x14ac:dyDescent="0.25">
      <c r="A424">
        <f>TimeVR[[#This Row],[Club]]</f>
        <v>0</v>
      </c>
      <c r="B424" t="str">
        <f>IF(OR(RIGHT(TimeVR[[#This Row],[Event]],3)="M.R", RIGHT(TimeVR[[#This Row],[Event]],3)="F.R"),"Relay","Ind")</f>
        <v>Ind</v>
      </c>
      <c r="C424">
        <f>TimeVR[[#This Row],[gender]]</f>
        <v>0</v>
      </c>
      <c r="D424">
        <f>TimeVR[[#This Row],[Age]]</f>
        <v>0</v>
      </c>
      <c r="E424">
        <f>TimeVR[[#This Row],[name]]</f>
        <v>0</v>
      </c>
      <c r="F424">
        <f>TimeVR[[#This Row],[Event]]</f>
        <v>0</v>
      </c>
      <c r="G424" t="str">
        <f>IF(OR(StandardResults[[#This Row],[Entry]]="-",TimeVR[[#This Row],[validation]]="Validated"),"Y","N")</f>
        <v>N</v>
      </c>
      <c r="H424">
        <f>IF(OR(LEFT(TimeVR[[#This Row],[Times]],8)="00:00.00", LEFT(TimeVR[[#This Row],[Times]],2)="NT"),"-",TimeVR[[#This Row],[Times]])</f>
        <v>0</v>
      </c>
      <c r="I4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4" t="str">
        <f>IF(ISBLANK(TimeVR[[#This Row],[Best Time(S)]]),"-",TimeVR[[#This Row],[Best Time(S)]])</f>
        <v>-</v>
      </c>
      <c r="K424" t="str">
        <f>IF(StandardResults[[#This Row],[BT(SC)]]&lt;&gt;"-",IF(StandardResults[[#This Row],[BT(SC)]]&lt;=StandardResults[[#This Row],[AAs]],"AA",IF(StandardResults[[#This Row],[BT(SC)]]&lt;=StandardResults[[#This Row],[As]],"A",IF(StandardResults[[#This Row],[BT(SC)]]&lt;=StandardResults[[#This Row],[Bs]],"B","-"))),"")</f>
        <v/>
      </c>
      <c r="L424" t="str">
        <f>IF(ISBLANK(TimeVR[[#This Row],[Best Time(L)]]),"-",TimeVR[[#This Row],[Best Time(L)]])</f>
        <v>-</v>
      </c>
      <c r="M424" t="str">
        <f>IF(StandardResults[[#This Row],[BT(LC)]]&lt;&gt;"-",IF(StandardResults[[#This Row],[BT(LC)]]&lt;=StandardResults[[#This Row],[AA]],"AA",IF(StandardResults[[#This Row],[BT(LC)]]&lt;=StandardResults[[#This Row],[A]],"A",IF(StandardResults[[#This Row],[BT(LC)]]&lt;=StandardResults[[#This Row],[B]],"B","-"))),"")</f>
        <v/>
      </c>
      <c r="N424" s="14"/>
      <c r="O424" t="str">
        <f>IF(StandardResults[[#This Row],[BT(SC)]]&lt;&gt;"-",IF(StandardResults[[#This Row],[BT(SC)]]&lt;=StandardResults[[#This Row],[Ecs]],"EC","-"),"")</f>
        <v/>
      </c>
      <c r="Q424" t="str">
        <f>IF(StandardResults[[#This Row],[Ind/Rel]]="Ind",LEFT(StandardResults[[#This Row],[Gender]],1)&amp;MIN(MAX(StandardResults[[#This Row],[Age]],11),17)&amp;"-"&amp;StandardResults[[#This Row],[Event]],"")</f>
        <v>011-0</v>
      </c>
      <c r="R424" t="e">
        <f>IF(StandardResults[[#This Row],[Ind/Rel]]="Ind",_xlfn.XLOOKUP(StandardResults[[#This Row],[Code]],Std[Code],Std[AA]),"-")</f>
        <v>#N/A</v>
      </c>
      <c r="S424" t="e">
        <f>IF(StandardResults[[#This Row],[Ind/Rel]]="Ind",_xlfn.XLOOKUP(StandardResults[[#This Row],[Code]],Std[Code],Std[A]),"-")</f>
        <v>#N/A</v>
      </c>
      <c r="T424" t="e">
        <f>IF(StandardResults[[#This Row],[Ind/Rel]]="Ind",_xlfn.XLOOKUP(StandardResults[[#This Row],[Code]],Std[Code],Std[B]),"-")</f>
        <v>#N/A</v>
      </c>
      <c r="U424" t="e">
        <f>IF(StandardResults[[#This Row],[Ind/Rel]]="Ind",_xlfn.XLOOKUP(StandardResults[[#This Row],[Code]],Std[Code],Std[AAs]),"-")</f>
        <v>#N/A</v>
      </c>
      <c r="V424" t="e">
        <f>IF(StandardResults[[#This Row],[Ind/Rel]]="Ind",_xlfn.XLOOKUP(StandardResults[[#This Row],[Code]],Std[Code],Std[As]),"-")</f>
        <v>#N/A</v>
      </c>
      <c r="W424" t="e">
        <f>IF(StandardResults[[#This Row],[Ind/Rel]]="Ind",_xlfn.XLOOKUP(StandardResults[[#This Row],[Code]],Std[Code],Std[Bs]),"-")</f>
        <v>#N/A</v>
      </c>
      <c r="X424" t="e">
        <f>IF(StandardResults[[#This Row],[Ind/Rel]]="Ind",_xlfn.XLOOKUP(StandardResults[[#This Row],[Code]],Std[Code],Std[EC]),"-")</f>
        <v>#N/A</v>
      </c>
      <c r="Y424" t="e">
        <f>IF(StandardResults[[#This Row],[Ind/Rel]]="Ind",_xlfn.XLOOKUP(StandardResults[[#This Row],[Code]],Std[Code],Std[Ecs]),"-")</f>
        <v>#N/A</v>
      </c>
      <c r="Z424">
        <f>COUNTIFS(StandardResults[Name],StandardResults[[#This Row],[Name]],StandardResults[Entry
Std],"B")+COUNTIFS(StandardResults[Name],StandardResults[[#This Row],[Name]],StandardResults[Entry
Std],"A")+COUNTIFS(StandardResults[Name],StandardResults[[#This Row],[Name]],StandardResults[Entry
Std],"AA")</f>
        <v>0</v>
      </c>
      <c r="AA424">
        <f>COUNTIFS(StandardResults[Name],StandardResults[[#This Row],[Name]],StandardResults[Entry
Std],"AA")</f>
        <v>0</v>
      </c>
    </row>
    <row r="425" spans="1:27" x14ac:dyDescent="0.25">
      <c r="A425">
        <f>TimeVR[[#This Row],[Club]]</f>
        <v>0</v>
      </c>
      <c r="B425" t="str">
        <f>IF(OR(RIGHT(TimeVR[[#This Row],[Event]],3)="M.R", RIGHT(TimeVR[[#This Row],[Event]],3)="F.R"),"Relay","Ind")</f>
        <v>Ind</v>
      </c>
      <c r="C425">
        <f>TimeVR[[#This Row],[gender]]</f>
        <v>0</v>
      </c>
      <c r="D425">
        <f>TimeVR[[#This Row],[Age]]</f>
        <v>0</v>
      </c>
      <c r="E425">
        <f>TimeVR[[#This Row],[name]]</f>
        <v>0</v>
      </c>
      <c r="F425">
        <f>TimeVR[[#This Row],[Event]]</f>
        <v>0</v>
      </c>
      <c r="G425" t="str">
        <f>IF(OR(StandardResults[[#This Row],[Entry]]="-",TimeVR[[#This Row],[validation]]="Validated"),"Y","N")</f>
        <v>N</v>
      </c>
      <c r="H425">
        <f>IF(OR(LEFT(TimeVR[[#This Row],[Times]],8)="00:00.00", LEFT(TimeVR[[#This Row],[Times]],2)="NT"),"-",TimeVR[[#This Row],[Times]])</f>
        <v>0</v>
      </c>
      <c r="I4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5" t="str">
        <f>IF(ISBLANK(TimeVR[[#This Row],[Best Time(S)]]),"-",TimeVR[[#This Row],[Best Time(S)]])</f>
        <v>-</v>
      </c>
      <c r="K425" t="str">
        <f>IF(StandardResults[[#This Row],[BT(SC)]]&lt;&gt;"-",IF(StandardResults[[#This Row],[BT(SC)]]&lt;=StandardResults[[#This Row],[AAs]],"AA",IF(StandardResults[[#This Row],[BT(SC)]]&lt;=StandardResults[[#This Row],[As]],"A",IF(StandardResults[[#This Row],[BT(SC)]]&lt;=StandardResults[[#This Row],[Bs]],"B","-"))),"")</f>
        <v/>
      </c>
      <c r="L425" t="str">
        <f>IF(ISBLANK(TimeVR[[#This Row],[Best Time(L)]]),"-",TimeVR[[#This Row],[Best Time(L)]])</f>
        <v>-</v>
      </c>
      <c r="M425" t="str">
        <f>IF(StandardResults[[#This Row],[BT(LC)]]&lt;&gt;"-",IF(StandardResults[[#This Row],[BT(LC)]]&lt;=StandardResults[[#This Row],[AA]],"AA",IF(StandardResults[[#This Row],[BT(LC)]]&lt;=StandardResults[[#This Row],[A]],"A",IF(StandardResults[[#This Row],[BT(LC)]]&lt;=StandardResults[[#This Row],[B]],"B","-"))),"")</f>
        <v/>
      </c>
      <c r="N425" s="14"/>
      <c r="O425" t="str">
        <f>IF(StandardResults[[#This Row],[BT(SC)]]&lt;&gt;"-",IF(StandardResults[[#This Row],[BT(SC)]]&lt;=StandardResults[[#This Row],[Ecs]],"EC","-"),"")</f>
        <v/>
      </c>
      <c r="Q425" t="str">
        <f>IF(StandardResults[[#This Row],[Ind/Rel]]="Ind",LEFT(StandardResults[[#This Row],[Gender]],1)&amp;MIN(MAX(StandardResults[[#This Row],[Age]],11),17)&amp;"-"&amp;StandardResults[[#This Row],[Event]],"")</f>
        <v>011-0</v>
      </c>
      <c r="R425" t="e">
        <f>IF(StandardResults[[#This Row],[Ind/Rel]]="Ind",_xlfn.XLOOKUP(StandardResults[[#This Row],[Code]],Std[Code],Std[AA]),"-")</f>
        <v>#N/A</v>
      </c>
      <c r="S425" t="e">
        <f>IF(StandardResults[[#This Row],[Ind/Rel]]="Ind",_xlfn.XLOOKUP(StandardResults[[#This Row],[Code]],Std[Code],Std[A]),"-")</f>
        <v>#N/A</v>
      </c>
      <c r="T425" t="e">
        <f>IF(StandardResults[[#This Row],[Ind/Rel]]="Ind",_xlfn.XLOOKUP(StandardResults[[#This Row],[Code]],Std[Code],Std[B]),"-")</f>
        <v>#N/A</v>
      </c>
      <c r="U425" t="e">
        <f>IF(StandardResults[[#This Row],[Ind/Rel]]="Ind",_xlfn.XLOOKUP(StandardResults[[#This Row],[Code]],Std[Code],Std[AAs]),"-")</f>
        <v>#N/A</v>
      </c>
      <c r="V425" t="e">
        <f>IF(StandardResults[[#This Row],[Ind/Rel]]="Ind",_xlfn.XLOOKUP(StandardResults[[#This Row],[Code]],Std[Code],Std[As]),"-")</f>
        <v>#N/A</v>
      </c>
      <c r="W425" t="e">
        <f>IF(StandardResults[[#This Row],[Ind/Rel]]="Ind",_xlfn.XLOOKUP(StandardResults[[#This Row],[Code]],Std[Code],Std[Bs]),"-")</f>
        <v>#N/A</v>
      </c>
      <c r="X425" t="e">
        <f>IF(StandardResults[[#This Row],[Ind/Rel]]="Ind",_xlfn.XLOOKUP(StandardResults[[#This Row],[Code]],Std[Code],Std[EC]),"-")</f>
        <v>#N/A</v>
      </c>
      <c r="Y425" t="e">
        <f>IF(StandardResults[[#This Row],[Ind/Rel]]="Ind",_xlfn.XLOOKUP(StandardResults[[#This Row],[Code]],Std[Code],Std[Ecs]),"-")</f>
        <v>#N/A</v>
      </c>
      <c r="Z425">
        <f>COUNTIFS(StandardResults[Name],StandardResults[[#This Row],[Name]],StandardResults[Entry
Std],"B")+COUNTIFS(StandardResults[Name],StandardResults[[#This Row],[Name]],StandardResults[Entry
Std],"A")+COUNTIFS(StandardResults[Name],StandardResults[[#This Row],[Name]],StandardResults[Entry
Std],"AA")</f>
        <v>0</v>
      </c>
      <c r="AA425">
        <f>COUNTIFS(StandardResults[Name],StandardResults[[#This Row],[Name]],StandardResults[Entry
Std],"AA")</f>
        <v>0</v>
      </c>
    </row>
    <row r="426" spans="1:27" x14ac:dyDescent="0.25">
      <c r="A426">
        <f>TimeVR[[#This Row],[Club]]</f>
        <v>0</v>
      </c>
      <c r="B426" t="str">
        <f>IF(OR(RIGHT(TimeVR[[#This Row],[Event]],3)="M.R", RIGHT(TimeVR[[#This Row],[Event]],3)="F.R"),"Relay","Ind")</f>
        <v>Ind</v>
      </c>
      <c r="C426">
        <f>TimeVR[[#This Row],[gender]]</f>
        <v>0</v>
      </c>
      <c r="D426">
        <f>TimeVR[[#This Row],[Age]]</f>
        <v>0</v>
      </c>
      <c r="E426">
        <f>TimeVR[[#This Row],[name]]</f>
        <v>0</v>
      </c>
      <c r="F426">
        <f>TimeVR[[#This Row],[Event]]</f>
        <v>0</v>
      </c>
      <c r="G426" t="str">
        <f>IF(OR(StandardResults[[#This Row],[Entry]]="-",TimeVR[[#This Row],[validation]]="Validated"),"Y","N")</f>
        <v>N</v>
      </c>
      <c r="H426">
        <f>IF(OR(LEFT(TimeVR[[#This Row],[Times]],8)="00:00.00", LEFT(TimeVR[[#This Row],[Times]],2)="NT"),"-",TimeVR[[#This Row],[Times]])</f>
        <v>0</v>
      </c>
      <c r="I4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6" t="str">
        <f>IF(ISBLANK(TimeVR[[#This Row],[Best Time(S)]]),"-",TimeVR[[#This Row],[Best Time(S)]])</f>
        <v>-</v>
      </c>
      <c r="K426" t="str">
        <f>IF(StandardResults[[#This Row],[BT(SC)]]&lt;&gt;"-",IF(StandardResults[[#This Row],[BT(SC)]]&lt;=StandardResults[[#This Row],[AAs]],"AA",IF(StandardResults[[#This Row],[BT(SC)]]&lt;=StandardResults[[#This Row],[As]],"A",IF(StandardResults[[#This Row],[BT(SC)]]&lt;=StandardResults[[#This Row],[Bs]],"B","-"))),"")</f>
        <v/>
      </c>
      <c r="L426" t="str">
        <f>IF(ISBLANK(TimeVR[[#This Row],[Best Time(L)]]),"-",TimeVR[[#This Row],[Best Time(L)]])</f>
        <v>-</v>
      </c>
      <c r="M426" t="str">
        <f>IF(StandardResults[[#This Row],[BT(LC)]]&lt;&gt;"-",IF(StandardResults[[#This Row],[BT(LC)]]&lt;=StandardResults[[#This Row],[AA]],"AA",IF(StandardResults[[#This Row],[BT(LC)]]&lt;=StandardResults[[#This Row],[A]],"A",IF(StandardResults[[#This Row],[BT(LC)]]&lt;=StandardResults[[#This Row],[B]],"B","-"))),"")</f>
        <v/>
      </c>
      <c r="N426" s="14"/>
      <c r="O426" t="str">
        <f>IF(StandardResults[[#This Row],[BT(SC)]]&lt;&gt;"-",IF(StandardResults[[#This Row],[BT(SC)]]&lt;=StandardResults[[#This Row],[Ecs]],"EC","-"),"")</f>
        <v/>
      </c>
      <c r="Q426" t="str">
        <f>IF(StandardResults[[#This Row],[Ind/Rel]]="Ind",LEFT(StandardResults[[#This Row],[Gender]],1)&amp;MIN(MAX(StandardResults[[#This Row],[Age]],11),17)&amp;"-"&amp;StandardResults[[#This Row],[Event]],"")</f>
        <v>011-0</v>
      </c>
      <c r="R426" t="e">
        <f>IF(StandardResults[[#This Row],[Ind/Rel]]="Ind",_xlfn.XLOOKUP(StandardResults[[#This Row],[Code]],Std[Code],Std[AA]),"-")</f>
        <v>#N/A</v>
      </c>
      <c r="S426" t="e">
        <f>IF(StandardResults[[#This Row],[Ind/Rel]]="Ind",_xlfn.XLOOKUP(StandardResults[[#This Row],[Code]],Std[Code],Std[A]),"-")</f>
        <v>#N/A</v>
      </c>
      <c r="T426" t="e">
        <f>IF(StandardResults[[#This Row],[Ind/Rel]]="Ind",_xlfn.XLOOKUP(StandardResults[[#This Row],[Code]],Std[Code],Std[B]),"-")</f>
        <v>#N/A</v>
      </c>
      <c r="U426" t="e">
        <f>IF(StandardResults[[#This Row],[Ind/Rel]]="Ind",_xlfn.XLOOKUP(StandardResults[[#This Row],[Code]],Std[Code],Std[AAs]),"-")</f>
        <v>#N/A</v>
      </c>
      <c r="V426" t="e">
        <f>IF(StandardResults[[#This Row],[Ind/Rel]]="Ind",_xlfn.XLOOKUP(StandardResults[[#This Row],[Code]],Std[Code],Std[As]),"-")</f>
        <v>#N/A</v>
      </c>
      <c r="W426" t="e">
        <f>IF(StandardResults[[#This Row],[Ind/Rel]]="Ind",_xlfn.XLOOKUP(StandardResults[[#This Row],[Code]],Std[Code],Std[Bs]),"-")</f>
        <v>#N/A</v>
      </c>
      <c r="X426" t="e">
        <f>IF(StandardResults[[#This Row],[Ind/Rel]]="Ind",_xlfn.XLOOKUP(StandardResults[[#This Row],[Code]],Std[Code],Std[EC]),"-")</f>
        <v>#N/A</v>
      </c>
      <c r="Y426" t="e">
        <f>IF(StandardResults[[#This Row],[Ind/Rel]]="Ind",_xlfn.XLOOKUP(StandardResults[[#This Row],[Code]],Std[Code],Std[Ecs]),"-")</f>
        <v>#N/A</v>
      </c>
      <c r="Z426">
        <f>COUNTIFS(StandardResults[Name],StandardResults[[#This Row],[Name]],StandardResults[Entry
Std],"B")+COUNTIFS(StandardResults[Name],StandardResults[[#This Row],[Name]],StandardResults[Entry
Std],"A")+COUNTIFS(StandardResults[Name],StandardResults[[#This Row],[Name]],StandardResults[Entry
Std],"AA")</f>
        <v>0</v>
      </c>
      <c r="AA426">
        <f>COUNTIFS(StandardResults[Name],StandardResults[[#This Row],[Name]],StandardResults[Entry
Std],"AA")</f>
        <v>0</v>
      </c>
    </row>
    <row r="427" spans="1:27" x14ac:dyDescent="0.25">
      <c r="A427">
        <f>TimeVR[[#This Row],[Club]]</f>
        <v>0</v>
      </c>
      <c r="B427" t="str">
        <f>IF(OR(RIGHT(TimeVR[[#This Row],[Event]],3)="M.R", RIGHT(TimeVR[[#This Row],[Event]],3)="F.R"),"Relay","Ind")</f>
        <v>Ind</v>
      </c>
      <c r="C427">
        <f>TimeVR[[#This Row],[gender]]</f>
        <v>0</v>
      </c>
      <c r="D427">
        <f>TimeVR[[#This Row],[Age]]</f>
        <v>0</v>
      </c>
      <c r="E427">
        <f>TimeVR[[#This Row],[name]]</f>
        <v>0</v>
      </c>
      <c r="F427">
        <f>TimeVR[[#This Row],[Event]]</f>
        <v>0</v>
      </c>
      <c r="G427" t="str">
        <f>IF(OR(StandardResults[[#This Row],[Entry]]="-",TimeVR[[#This Row],[validation]]="Validated"),"Y","N")</f>
        <v>N</v>
      </c>
      <c r="H427">
        <f>IF(OR(LEFT(TimeVR[[#This Row],[Times]],8)="00:00.00", LEFT(TimeVR[[#This Row],[Times]],2)="NT"),"-",TimeVR[[#This Row],[Times]])</f>
        <v>0</v>
      </c>
      <c r="I4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7" t="str">
        <f>IF(ISBLANK(TimeVR[[#This Row],[Best Time(S)]]),"-",TimeVR[[#This Row],[Best Time(S)]])</f>
        <v>-</v>
      </c>
      <c r="K427" t="str">
        <f>IF(StandardResults[[#This Row],[BT(SC)]]&lt;&gt;"-",IF(StandardResults[[#This Row],[BT(SC)]]&lt;=StandardResults[[#This Row],[AAs]],"AA",IF(StandardResults[[#This Row],[BT(SC)]]&lt;=StandardResults[[#This Row],[As]],"A",IF(StandardResults[[#This Row],[BT(SC)]]&lt;=StandardResults[[#This Row],[Bs]],"B","-"))),"")</f>
        <v/>
      </c>
      <c r="L427" t="str">
        <f>IF(ISBLANK(TimeVR[[#This Row],[Best Time(L)]]),"-",TimeVR[[#This Row],[Best Time(L)]])</f>
        <v>-</v>
      </c>
      <c r="M427" t="str">
        <f>IF(StandardResults[[#This Row],[BT(LC)]]&lt;&gt;"-",IF(StandardResults[[#This Row],[BT(LC)]]&lt;=StandardResults[[#This Row],[AA]],"AA",IF(StandardResults[[#This Row],[BT(LC)]]&lt;=StandardResults[[#This Row],[A]],"A",IF(StandardResults[[#This Row],[BT(LC)]]&lt;=StandardResults[[#This Row],[B]],"B","-"))),"")</f>
        <v/>
      </c>
      <c r="N427" s="14"/>
      <c r="O427" t="str">
        <f>IF(StandardResults[[#This Row],[BT(SC)]]&lt;&gt;"-",IF(StandardResults[[#This Row],[BT(SC)]]&lt;=StandardResults[[#This Row],[Ecs]],"EC","-"),"")</f>
        <v/>
      </c>
      <c r="Q427" t="str">
        <f>IF(StandardResults[[#This Row],[Ind/Rel]]="Ind",LEFT(StandardResults[[#This Row],[Gender]],1)&amp;MIN(MAX(StandardResults[[#This Row],[Age]],11),17)&amp;"-"&amp;StandardResults[[#This Row],[Event]],"")</f>
        <v>011-0</v>
      </c>
      <c r="R427" t="e">
        <f>IF(StandardResults[[#This Row],[Ind/Rel]]="Ind",_xlfn.XLOOKUP(StandardResults[[#This Row],[Code]],Std[Code],Std[AA]),"-")</f>
        <v>#N/A</v>
      </c>
      <c r="S427" t="e">
        <f>IF(StandardResults[[#This Row],[Ind/Rel]]="Ind",_xlfn.XLOOKUP(StandardResults[[#This Row],[Code]],Std[Code],Std[A]),"-")</f>
        <v>#N/A</v>
      </c>
      <c r="T427" t="e">
        <f>IF(StandardResults[[#This Row],[Ind/Rel]]="Ind",_xlfn.XLOOKUP(StandardResults[[#This Row],[Code]],Std[Code],Std[B]),"-")</f>
        <v>#N/A</v>
      </c>
      <c r="U427" t="e">
        <f>IF(StandardResults[[#This Row],[Ind/Rel]]="Ind",_xlfn.XLOOKUP(StandardResults[[#This Row],[Code]],Std[Code],Std[AAs]),"-")</f>
        <v>#N/A</v>
      </c>
      <c r="V427" t="e">
        <f>IF(StandardResults[[#This Row],[Ind/Rel]]="Ind",_xlfn.XLOOKUP(StandardResults[[#This Row],[Code]],Std[Code],Std[As]),"-")</f>
        <v>#N/A</v>
      </c>
      <c r="W427" t="e">
        <f>IF(StandardResults[[#This Row],[Ind/Rel]]="Ind",_xlfn.XLOOKUP(StandardResults[[#This Row],[Code]],Std[Code],Std[Bs]),"-")</f>
        <v>#N/A</v>
      </c>
      <c r="X427" t="e">
        <f>IF(StandardResults[[#This Row],[Ind/Rel]]="Ind",_xlfn.XLOOKUP(StandardResults[[#This Row],[Code]],Std[Code],Std[EC]),"-")</f>
        <v>#N/A</v>
      </c>
      <c r="Y427" t="e">
        <f>IF(StandardResults[[#This Row],[Ind/Rel]]="Ind",_xlfn.XLOOKUP(StandardResults[[#This Row],[Code]],Std[Code],Std[Ecs]),"-")</f>
        <v>#N/A</v>
      </c>
      <c r="Z427">
        <f>COUNTIFS(StandardResults[Name],StandardResults[[#This Row],[Name]],StandardResults[Entry
Std],"B")+COUNTIFS(StandardResults[Name],StandardResults[[#This Row],[Name]],StandardResults[Entry
Std],"A")+COUNTIFS(StandardResults[Name],StandardResults[[#This Row],[Name]],StandardResults[Entry
Std],"AA")</f>
        <v>0</v>
      </c>
      <c r="AA427">
        <f>COUNTIFS(StandardResults[Name],StandardResults[[#This Row],[Name]],StandardResults[Entry
Std],"AA")</f>
        <v>0</v>
      </c>
    </row>
    <row r="428" spans="1:27" x14ac:dyDescent="0.25">
      <c r="A428">
        <f>TimeVR[[#This Row],[Club]]</f>
        <v>0</v>
      </c>
      <c r="B428" t="str">
        <f>IF(OR(RIGHT(TimeVR[[#This Row],[Event]],3)="M.R", RIGHT(TimeVR[[#This Row],[Event]],3)="F.R"),"Relay","Ind")</f>
        <v>Ind</v>
      </c>
      <c r="C428">
        <f>TimeVR[[#This Row],[gender]]</f>
        <v>0</v>
      </c>
      <c r="D428">
        <f>TimeVR[[#This Row],[Age]]</f>
        <v>0</v>
      </c>
      <c r="E428">
        <f>TimeVR[[#This Row],[name]]</f>
        <v>0</v>
      </c>
      <c r="F428">
        <f>TimeVR[[#This Row],[Event]]</f>
        <v>0</v>
      </c>
      <c r="G428" t="str">
        <f>IF(OR(StandardResults[[#This Row],[Entry]]="-",TimeVR[[#This Row],[validation]]="Validated"),"Y","N")</f>
        <v>N</v>
      </c>
      <c r="H428">
        <f>IF(OR(LEFT(TimeVR[[#This Row],[Times]],8)="00:00.00", LEFT(TimeVR[[#This Row],[Times]],2)="NT"),"-",TimeVR[[#This Row],[Times]])</f>
        <v>0</v>
      </c>
      <c r="I4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8" t="str">
        <f>IF(ISBLANK(TimeVR[[#This Row],[Best Time(S)]]),"-",TimeVR[[#This Row],[Best Time(S)]])</f>
        <v>-</v>
      </c>
      <c r="K428" t="str">
        <f>IF(StandardResults[[#This Row],[BT(SC)]]&lt;&gt;"-",IF(StandardResults[[#This Row],[BT(SC)]]&lt;=StandardResults[[#This Row],[AAs]],"AA",IF(StandardResults[[#This Row],[BT(SC)]]&lt;=StandardResults[[#This Row],[As]],"A",IF(StandardResults[[#This Row],[BT(SC)]]&lt;=StandardResults[[#This Row],[Bs]],"B","-"))),"")</f>
        <v/>
      </c>
      <c r="L428" t="str">
        <f>IF(ISBLANK(TimeVR[[#This Row],[Best Time(L)]]),"-",TimeVR[[#This Row],[Best Time(L)]])</f>
        <v>-</v>
      </c>
      <c r="M428" t="str">
        <f>IF(StandardResults[[#This Row],[BT(LC)]]&lt;&gt;"-",IF(StandardResults[[#This Row],[BT(LC)]]&lt;=StandardResults[[#This Row],[AA]],"AA",IF(StandardResults[[#This Row],[BT(LC)]]&lt;=StandardResults[[#This Row],[A]],"A",IF(StandardResults[[#This Row],[BT(LC)]]&lt;=StandardResults[[#This Row],[B]],"B","-"))),"")</f>
        <v/>
      </c>
      <c r="N428" s="14"/>
      <c r="O428" t="str">
        <f>IF(StandardResults[[#This Row],[BT(SC)]]&lt;&gt;"-",IF(StandardResults[[#This Row],[BT(SC)]]&lt;=StandardResults[[#This Row],[Ecs]],"EC","-"),"")</f>
        <v/>
      </c>
      <c r="Q428" t="str">
        <f>IF(StandardResults[[#This Row],[Ind/Rel]]="Ind",LEFT(StandardResults[[#This Row],[Gender]],1)&amp;MIN(MAX(StandardResults[[#This Row],[Age]],11),17)&amp;"-"&amp;StandardResults[[#This Row],[Event]],"")</f>
        <v>011-0</v>
      </c>
      <c r="R428" t="e">
        <f>IF(StandardResults[[#This Row],[Ind/Rel]]="Ind",_xlfn.XLOOKUP(StandardResults[[#This Row],[Code]],Std[Code],Std[AA]),"-")</f>
        <v>#N/A</v>
      </c>
      <c r="S428" t="e">
        <f>IF(StandardResults[[#This Row],[Ind/Rel]]="Ind",_xlfn.XLOOKUP(StandardResults[[#This Row],[Code]],Std[Code],Std[A]),"-")</f>
        <v>#N/A</v>
      </c>
      <c r="T428" t="e">
        <f>IF(StandardResults[[#This Row],[Ind/Rel]]="Ind",_xlfn.XLOOKUP(StandardResults[[#This Row],[Code]],Std[Code],Std[B]),"-")</f>
        <v>#N/A</v>
      </c>
      <c r="U428" t="e">
        <f>IF(StandardResults[[#This Row],[Ind/Rel]]="Ind",_xlfn.XLOOKUP(StandardResults[[#This Row],[Code]],Std[Code],Std[AAs]),"-")</f>
        <v>#N/A</v>
      </c>
      <c r="V428" t="e">
        <f>IF(StandardResults[[#This Row],[Ind/Rel]]="Ind",_xlfn.XLOOKUP(StandardResults[[#This Row],[Code]],Std[Code],Std[As]),"-")</f>
        <v>#N/A</v>
      </c>
      <c r="W428" t="e">
        <f>IF(StandardResults[[#This Row],[Ind/Rel]]="Ind",_xlfn.XLOOKUP(StandardResults[[#This Row],[Code]],Std[Code],Std[Bs]),"-")</f>
        <v>#N/A</v>
      </c>
      <c r="X428" t="e">
        <f>IF(StandardResults[[#This Row],[Ind/Rel]]="Ind",_xlfn.XLOOKUP(StandardResults[[#This Row],[Code]],Std[Code],Std[EC]),"-")</f>
        <v>#N/A</v>
      </c>
      <c r="Y428" t="e">
        <f>IF(StandardResults[[#This Row],[Ind/Rel]]="Ind",_xlfn.XLOOKUP(StandardResults[[#This Row],[Code]],Std[Code],Std[Ecs]),"-")</f>
        <v>#N/A</v>
      </c>
      <c r="Z428">
        <f>COUNTIFS(StandardResults[Name],StandardResults[[#This Row],[Name]],StandardResults[Entry
Std],"B")+COUNTIFS(StandardResults[Name],StandardResults[[#This Row],[Name]],StandardResults[Entry
Std],"A")+COUNTIFS(StandardResults[Name],StandardResults[[#This Row],[Name]],StandardResults[Entry
Std],"AA")</f>
        <v>0</v>
      </c>
      <c r="AA428">
        <f>COUNTIFS(StandardResults[Name],StandardResults[[#This Row],[Name]],StandardResults[Entry
Std],"AA")</f>
        <v>0</v>
      </c>
    </row>
    <row r="429" spans="1:27" x14ac:dyDescent="0.25">
      <c r="A429">
        <f>TimeVR[[#This Row],[Club]]</f>
        <v>0</v>
      </c>
      <c r="B429" t="str">
        <f>IF(OR(RIGHT(TimeVR[[#This Row],[Event]],3)="M.R", RIGHT(TimeVR[[#This Row],[Event]],3)="F.R"),"Relay","Ind")</f>
        <v>Ind</v>
      </c>
      <c r="C429">
        <f>TimeVR[[#This Row],[gender]]</f>
        <v>0</v>
      </c>
      <c r="D429">
        <f>TimeVR[[#This Row],[Age]]</f>
        <v>0</v>
      </c>
      <c r="E429">
        <f>TimeVR[[#This Row],[name]]</f>
        <v>0</v>
      </c>
      <c r="F429">
        <f>TimeVR[[#This Row],[Event]]</f>
        <v>0</v>
      </c>
      <c r="G429" t="str">
        <f>IF(OR(StandardResults[[#This Row],[Entry]]="-",TimeVR[[#This Row],[validation]]="Validated"),"Y","N")</f>
        <v>N</v>
      </c>
      <c r="H429">
        <f>IF(OR(LEFT(TimeVR[[#This Row],[Times]],8)="00:00.00", LEFT(TimeVR[[#This Row],[Times]],2)="NT"),"-",TimeVR[[#This Row],[Times]])</f>
        <v>0</v>
      </c>
      <c r="I4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29" t="str">
        <f>IF(ISBLANK(TimeVR[[#This Row],[Best Time(S)]]),"-",TimeVR[[#This Row],[Best Time(S)]])</f>
        <v>-</v>
      </c>
      <c r="K429" t="str">
        <f>IF(StandardResults[[#This Row],[BT(SC)]]&lt;&gt;"-",IF(StandardResults[[#This Row],[BT(SC)]]&lt;=StandardResults[[#This Row],[AAs]],"AA",IF(StandardResults[[#This Row],[BT(SC)]]&lt;=StandardResults[[#This Row],[As]],"A",IF(StandardResults[[#This Row],[BT(SC)]]&lt;=StandardResults[[#This Row],[Bs]],"B","-"))),"")</f>
        <v/>
      </c>
      <c r="L429" t="str">
        <f>IF(ISBLANK(TimeVR[[#This Row],[Best Time(L)]]),"-",TimeVR[[#This Row],[Best Time(L)]])</f>
        <v>-</v>
      </c>
      <c r="M429" t="str">
        <f>IF(StandardResults[[#This Row],[BT(LC)]]&lt;&gt;"-",IF(StandardResults[[#This Row],[BT(LC)]]&lt;=StandardResults[[#This Row],[AA]],"AA",IF(StandardResults[[#This Row],[BT(LC)]]&lt;=StandardResults[[#This Row],[A]],"A",IF(StandardResults[[#This Row],[BT(LC)]]&lt;=StandardResults[[#This Row],[B]],"B","-"))),"")</f>
        <v/>
      </c>
      <c r="N429" s="14"/>
      <c r="O429" t="str">
        <f>IF(StandardResults[[#This Row],[BT(SC)]]&lt;&gt;"-",IF(StandardResults[[#This Row],[BT(SC)]]&lt;=StandardResults[[#This Row],[Ecs]],"EC","-"),"")</f>
        <v/>
      </c>
      <c r="Q429" t="str">
        <f>IF(StandardResults[[#This Row],[Ind/Rel]]="Ind",LEFT(StandardResults[[#This Row],[Gender]],1)&amp;MIN(MAX(StandardResults[[#This Row],[Age]],11),17)&amp;"-"&amp;StandardResults[[#This Row],[Event]],"")</f>
        <v>011-0</v>
      </c>
      <c r="R429" t="e">
        <f>IF(StandardResults[[#This Row],[Ind/Rel]]="Ind",_xlfn.XLOOKUP(StandardResults[[#This Row],[Code]],Std[Code],Std[AA]),"-")</f>
        <v>#N/A</v>
      </c>
      <c r="S429" t="e">
        <f>IF(StandardResults[[#This Row],[Ind/Rel]]="Ind",_xlfn.XLOOKUP(StandardResults[[#This Row],[Code]],Std[Code],Std[A]),"-")</f>
        <v>#N/A</v>
      </c>
      <c r="T429" t="e">
        <f>IF(StandardResults[[#This Row],[Ind/Rel]]="Ind",_xlfn.XLOOKUP(StandardResults[[#This Row],[Code]],Std[Code],Std[B]),"-")</f>
        <v>#N/A</v>
      </c>
      <c r="U429" t="e">
        <f>IF(StandardResults[[#This Row],[Ind/Rel]]="Ind",_xlfn.XLOOKUP(StandardResults[[#This Row],[Code]],Std[Code],Std[AAs]),"-")</f>
        <v>#N/A</v>
      </c>
      <c r="V429" t="e">
        <f>IF(StandardResults[[#This Row],[Ind/Rel]]="Ind",_xlfn.XLOOKUP(StandardResults[[#This Row],[Code]],Std[Code],Std[As]),"-")</f>
        <v>#N/A</v>
      </c>
      <c r="W429" t="e">
        <f>IF(StandardResults[[#This Row],[Ind/Rel]]="Ind",_xlfn.XLOOKUP(StandardResults[[#This Row],[Code]],Std[Code],Std[Bs]),"-")</f>
        <v>#N/A</v>
      </c>
      <c r="X429" t="e">
        <f>IF(StandardResults[[#This Row],[Ind/Rel]]="Ind",_xlfn.XLOOKUP(StandardResults[[#This Row],[Code]],Std[Code],Std[EC]),"-")</f>
        <v>#N/A</v>
      </c>
      <c r="Y429" t="e">
        <f>IF(StandardResults[[#This Row],[Ind/Rel]]="Ind",_xlfn.XLOOKUP(StandardResults[[#This Row],[Code]],Std[Code],Std[Ecs]),"-")</f>
        <v>#N/A</v>
      </c>
      <c r="Z429">
        <f>COUNTIFS(StandardResults[Name],StandardResults[[#This Row],[Name]],StandardResults[Entry
Std],"B")+COUNTIFS(StandardResults[Name],StandardResults[[#This Row],[Name]],StandardResults[Entry
Std],"A")+COUNTIFS(StandardResults[Name],StandardResults[[#This Row],[Name]],StandardResults[Entry
Std],"AA")</f>
        <v>0</v>
      </c>
      <c r="AA429">
        <f>COUNTIFS(StandardResults[Name],StandardResults[[#This Row],[Name]],StandardResults[Entry
Std],"AA")</f>
        <v>0</v>
      </c>
    </row>
    <row r="430" spans="1:27" x14ac:dyDescent="0.25">
      <c r="A430">
        <f>TimeVR[[#This Row],[Club]]</f>
        <v>0</v>
      </c>
      <c r="B430" t="str">
        <f>IF(OR(RIGHT(TimeVR[[#This Row],[Event]],3)="M.R", RIGHT(TimeVR[[#This Row],[Event]],3)="F.R"),"Relay","Ind")</f>
        <v>Ind</v>
      </c>
      <c r="C430">
        <f>TimeVR[[#This Row],[gender]]</f>
        <v>0</v>
      </c>
      <c r="D430">
        <f>TimeVR[[#This Row],[Age]]</f>
        <v>0</v>
      </c>
      <c r="E430">
        <f>TimeVR[[#This Row],[name]]</f>
        <v>0</v>
      </c>
      <c r="F430">
        <f>TimeVR[[#This Row],[Event]]</f>
        <v>0</v>
      </c>
      <c r="G430" t="str">
        <f>IF(OR(StandardResults[[#This Row],[Entry]]="-",TimeVR[[#This Row],[validation]]="Validated"),"Y","N")</f>
        <v>N</v>
      </c>
      <c r="H430">
        <f>IF(OR(LEFT(TimeVR[[#This Row],[Times]],8)="00:00.00", LEFT(TimeVR[[#This Row],[Times]],2)="NT"),"-",TimeVR[[#This Row],[Times]])</f>
        <v>0</v>
      </c>
      <c r="I4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0" t="str">
        <f>IF(ISBLANK(TimeVR[[#This Row],[Best Time(S)]]),"-",TimeVR[[#This Row],[Best Time(S)]])</f>
        <v>-</v>
      </c>
      <c r="K430" t="str">
        <f>IF(StandardResults[[#This Row],[BT(SC)]]&lt;&gt;"-",IF(StandardResults[[#This Row],[BT(SC)]]&lt;=StandardResults[[#This Row],[AAs]],"AA",IF(StandardResults[[#This Row],[BT(SC)]]&lt;=StandardResults[[#This Row],[As]],"A",IF(StandardResults[[#This Row],[BT(SC)]]&lt;=StandardResults[[#This Row],[Bs]],"B","-"))),"")</f>
        <v/>
      </c>
      <c r="L430" t="str">
        <f>IF(ISBLANK(TimeVR[[#This Row],[Best Time(L)]]),"-",TimeVR[[#This Row],[Best Time(L)]])</f>
        <v>-</v>
      </c>
      <c r="M430" t="str">
        <f>IF(StandardResults[[#This Row],[BT(LC)]]&lt;&gt;"-",IF(StandardResults[[#This Row],[BT(LC)]]&lt;=StandardResults[[#This Row],[AA]],"AA",IF(StandardResults[[#This Row],[BT(LC)]]&lt;=StandardResults[[#This Row],[A]],"A",IF(StandardResults[[#This Row],[BT(LC)]]&lt;=StandardResults[[#This Row],[B]],"B","-"))),"")</f>
        <v/>
      </c>
      <c r="N430" s="14"/>
      <c r="O430" t="str">
        <f>IF(StandardResults[[#This Row],[BT(SC)]]&lt;&gt;"-",IF(StandardResults[[#This Row],[BT(SC)]]&lt;=StandardResults[[#This Row],[Ecs]],"EC","-"),"")</f>
        <v/>
      </c>
      <c r="Q430" t="str">
        <f>IF(StandardResults[[#This Row],[Ind/Rel]]="Ind",LEFT(StandardResults[[#This Row],[Gender]],1)&amp;MIN(MAX(StandardResults[[#This Row],[Age]],11),17)&amp;"-"&amp;StandardResults[[#This Row],[Event]],"")</f>
        <v>011-0</v>
      </c>
      <c r="R430" t="e">
        <f>IF(StandardResults[[#This Row],[Ind/Rel]]="Ind",_xlfn.XLOOKUP(StandardResults[[#This Row],[Code]],Std[Code],Std[AA]),"-")</f>
        <v>#N/A</v>
      </c>
      <c r="S430" t="e">
        <f>IF(StandardResults[[#This Row],[Ind/Rel]]="Ind",_xlfn.XLOOKUP(StandardResults[[#This Row],[Code]],Std[Code],Std[A]),"-")</f>
        <v>#N/A</v>
      </c>
      <c r="T430" t="e">
        <f>IF(StandardResults[[#This Row],[Ind/Rel]]="Ind",_xlfn.XLOOKUP(StandardResults[[#This Row],[Code]],Std[Code],Std[B]),"-")</f>
        <v>#N/A</v>
      </c>
      <c r="U430" t="e">
        <f>IF(StandardResults[[#This Row],[Ind/Rel]]="Ind",_xlfn.XLOOKUP(StandardResults[[#This Row],[Code]],Std[Code],Std[AAs]),"-")</f>
        <v>#N/A</v>
      </c>
      <c r="V430" t="e">
        <f>IF(StandardResults[[#This Row],[Ind/Rel]]="Ind",_xlfn.XLOOKUP(StandardResults[[#This Row],[Code]],Std[Code],Std[As]),"-")</f>
        <v>#N/A</v>
      </c>
      <c r="W430" t="e">
        <f>IF(StandardResults[[#This Row],[Ind/Rel]]="Ind",_xlfn.XLOOKUP(StandardResults[[#This Row],[Code]],Std[Code],Std[Bs]),"-")</f>
        <v>#N/A</v>
      </c>
      <c r="X430" t="e">
        <f>IF(StandardResults[[#This Row],[Ind/Rel]]="Ind",_xlfn.XLOOKUP(StandardResults[[#This Row],[Code]],Std[Code],Std[EC]),"-")</f>
        <v>#N/A</v>
      </c>
      <c r="Y430" t="e">
        <f>IF(StandardResults[[#This Row],[Ind/Rel]]="Ind",_xlfn.XLOOKUP(StandardResults[[#This Row],[Code]],Std[Code],Std[Ecs]),"-")</f>
        <v>#N/A</v>
      </c>
      <c r="Z430">
        <f>COUNTIFS(StandardResults[Name],StandardResults[[#This Row],[Name]],StandardResults[Entry
Std],"B")+COUNTIFS(StandardResults[Name],StandardResults[[#This Row],[Name]],StandardResults[Entry
Std],"A")+COUNTIFS(StandardResults[Name],StandardResults[[#This Row],[Name]],StandardResults[Entry
Std],"AA")</f>
        <v>0</v>
      </c>
      <c r="AA430">
        <f>COUNTIFS(StandardResults[Name],StandardResults[[#This Row],[Name]],StandardResults[Entry
Std],"AA")</f>
        <v>0</v>
      </c>
    </row>
    <row r="431" spans="1:27" x14ac:dyDescent="0.25">
      <c r="A431">
        <f>TimeVR[[#This Row],[Club]]</f>
        <v>0</v>
      </c>
      <c r="B431" t="str">
        <f>IF(OR(RIGHT(TimeVR[[#This Row],[Event]],3)="M.R", RIGHT(TimeVR[[#This Row],[Event]],3)="F.R"),"Relay","Ind")</f>
        <v>Ind</v>
      </c>
      <c r="C431">
        <f>TimeVR[[#This Row],[gender]]</f>
        <v>0</v>
      </c>
      <c r="D431">
        <f>TimeVR[[#This Row],[Age]]</f>
        <v>0</v>
      </c>
      <c r="E431">
        <f>TimeVR[[#This Row],[name]]</f>
        <v>0</v>
      </c>
      <c r="F431">
        <f>TimeVR[[#This Row],[Event]]</f>
        <v>0</v>
      </c>
      <c r="G431" t="str">
        <f>IF(OR(StandardResults[[#This Row],[Entry]]="-",TimeVR[[#This Row],[validation]]="Validated"),"Y","N")</f>
        <v>N</v>
      </c>
      <c r="H431">
        <f>IF(OR(LEFT(TimeVR[[#This Row],[Times]],8)="00:00.00", LEFT(TimeVR[[#This Row],[Times]],2)="NT"),"-",TimeVR[[#This Row],[Times]])</f>
        <v>0</v>
      </c>
      <c r="I4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1" t="str">
        <f>IF(ISBLANK(TimeVR[[#This Row],[Best Time(S)]]),"-",TimeVR[[#This Row],[Best Time(S)]])</f>
        <v>-</v>
      </c>
      <c r="K431" t="str">
        <f>IF(StandardResults[[#This Row],[BT(SC)]]&lt;&gt;"-",IF(StandardResults[[#This Row],[BT(SC)]]&lt;=StandardResults[[#This Row],[AAs]],"AA",IF(StandardResults[[#This Row],[BT(SC)]]&lt;=StandardResults[[#This Row],[As]],"A",IF(StandardResults[[#This Row],[BT(SC)]]&lt;=StandardResults[[#This Row],[Bs]],"B","-"))),"")</f>
        <v/>
      </c>
      <c r="L431" t="str">
        <f>IF(ISBLANK(TimeVR[[#This Row],[Best Time(L)]]),"-",TimeVR[[#This Row],[Best Time(L)]])</f>
        <v>-</v>
      </c>
      <c r="M431" t="str">
        <f>IF(StandardResults[[#This Row],[BT(LC)]]&lt;&gt;"-",IF(StandardResults[[#This Row],[BT(LC)]]&lt;=StandardResults[[#This Row],[AA]],"AA",IF(StandardResults[[#This Row],[BT(LC)]]&lt;=StandardResults[[#This Row],[A]],"A",IF(StandardResults[[#This Row],[BT(LC)]]&lt;=StandardResults[[#This Row],[B]],"B","-"))),"")</f>
        <v/>
      </c>
      <c r="N431" s="14"/>
      <c r="O431" t="str">
        <f>IF(StandardResults[[#This Row],[BT(SC)]]&lt;&gt;"-",IF(StandardResults[[#This Row],[BT(SC)]]&lt;=StandardResults[[#This Row],[Ecs]],"EC","-"),"")</f>
        <v/>
      </c>
      <c r="Q431" t="str">
        <f>IF(StandardResults[[#This Row],[Ind/Rel]]="Ind",LEFT(StandardResults[[#This Row],[Gender]],1)&amp;MIN(MAX(StandardResults[[#This Row],[Age]],11),17)&amp;"-"&amp;StandardResults[[#This Row],[Event]],"")</f>
        <v>011-0</v>
      </c>
      <c r="R431" t="e">
        <f>IF(StandardResults[[#This Row],[Ind/Rel]]="Ind",_xlfn.XLOOKUP(StandardResults[[#This Row],[Code]],Std[Code],Std[AA]),"-")</f>
        <v>#N/A</v>
      </c>
      <c r="S431" t="e">
        <f>IF(StandardResults[[#This Row],[Ind/Rel]]="Ind",_xlfn.XLOOKUP(StandardResults[[#This Row],[Code]],Std[Code],Std[A]),"-")</f>
        <v>#N/A</v>
      </c>
      <c r="T431" t="e">
        <f>IF(StandardResults[[#This Row],[Ind/Rel]]="Ind",_xlfn.XLOOKUP(StandardResults[[#This Row],[Code]],Std[Code],Std[B]),"-")</f>
        <v>#N/A</v>
      </c>
      <c r="U431" t="e">
        <f>IF(StandardResults[[#This Row],[Ind/Rel]]="Ind",_xlfn.XLOOKUP(StandardResults[[#This Row],[Code]],Std[Code],Std[AAs]),"-")</f>
        <v>#N/A</v>
      </c>
      <c r="V431" t="e">
        <f>IF(StandardResults[[#This Row],[Ind/Rel]]="Ind",_xlfn.XLOOKUP(StandardResults[[#This Row],[Code]],Std[Code],Std[As]),"-")</f>
        <v>#N/A</v>
      </c>
      <c r="W431" t="e">
        <f>IF(StandardResults[[#This Row],[Ind/Rel]]="Ind",_xlfn.XLOOKUP(StandardResults[[#This Row],[Code]],Std[Code],Std[Bs]),"-")</f>
        <v>#N/A</v>
      </c>
      <c r="X431" t="e">
        <f>IF(StandardResults[[#This Row],[Ind/Rel]]="Ind",_xlfn.XLOOKUP(StandardResults[[#This Row],[Code]],Std[Code],Std[EC]),"-")</f>
        <v>#N/A</v>
      </c>
      <c r="Y431" t="e">
        <f>IF(StandardResults[[#This Row],[Ind/Rel]]="Ind",_xlfn.XLOOKUP(StandardResults[[#This Row],[Code]],Std[Code],Std[Ecs]),"-")</f>
        <v>#N/A</v>
      </c>
      <c r="Z431">
        <f>COUNTIFS(StandardResults[Name],StandardResults[[#This Row],[Name]],StandardResults[Entry
Std],"B")+COUNTIFS(StandardResults[Name],StandardResults[[#This Row],[Name]],StandardResults[Entry
Std],"A")+COUNTIFS(StandardResults[Name],StandardResults[[#This Row],[Name]],StandardResults[Entry
Std],"AA")</f>
        <v>0</v>
      </c>
      <c r="AA431">
        <f>COUNTIFS(StandardResults[Name],StandardResults[[#This Row],[Name]],StandardResults[Entry
Std],"AA")</f>
        <v>0</v>
      </c>
    </row>
    <row r="432" spans="1:27" x14ac:dyDescent="0.25">
      <c r="A432">
        <f>TimeVR[[#This Row],[Club]]</f>
        <v>0</v>
      </c>
      <c r="B432" t="str">
        <f>IF(OR(RIGHT(TimeVR[[#This Row],[Event]],3)="M.R", RIGHT(TimeVR[[#This Row],[Event]],3)="F.R"),"Relay","Ind")</f>
        <v>Ind</v>
      </c>
      <c r="C432">
        <f>TimeVR[[#This Row],[gender]]</f>
        <v>0</v>
      </c>
      <c r="D432">
        <f>TimeVR[[#This Row],[Age]]</f>
        <v>0</v>
      </c>
      <c r="E432">
        <f>TimeVR[[#This Row],[name]]</f>
        <v>0</v>
      </c>
      <c r="F432">
        <f>TimeVR[[#This Row],[Event]]</f>
        <v>0</v>
      </c>
      <c r="G432" t="str">
        <f>IF(OR(StandardResults[[#This Row],[Entry]]="-",TimeVR[[#This Row],[validation]]="Validated"),"Y","N")</f>
        <v>N</v>
      </c>
      <c r="H432">
        <f>IF(OR(LEFT(TimeVR[[#This Row],[Times]],8)="00:00.00", LEFT(TimeVR[[#This Row],[Times]],2)="NT"),"-",TimeVR[[#This Row],[Times]])</f>
        <v>0</v>
      </c>
      <c r="I4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2" t="str">
        <f>IF(ISBLANK(TimeVR[[#This Row],[Best Time(S)]]),"-",TimeVR[[#This Row],[Best Time(S)]])</f>
        <v>-</v>
      </c>
      <c r="K432" t="str">
        <f>IF(StandardResults[[#This Row],[BT(SC)]]&lt;&gt;"-",IF(StandardResults[[#This Row],[BT(SC)]]&lt;=StandardResults[[#This Row],[AAs]],"AA",IF(StandardResults[[#This Row],[BT(SC)]]&lt;=StandardResults[[#This Row],[As]],"A",IF(StandardResults[[#This Row],[BT(SC)]]&lt;=StandardResults[[#This Row],[Bs]],"B","-"))),"")</f>
        <v/>
      </c>
      <c r="L432" t="str">
        <f>IF(ISBLANK(TimeVR[[#This Row],[Best Time(L)]]),"-",TimeVR[[#This Row],[Best Time(L)]])</f>
        <v>-</v>
      </c>
      <c r="M432" t="str">
        <f>IF(StandardResults[[#This Row],[BT(LC)]]&lt;&gt;"-",IF(StandardResults[[#This Row],[BT(LC)]]&lt;=StandardResults[[#This Row],[AA]],"AA",IF(StandardResults[[#This Row],[BT(LC)]]&lt;=StandardResults[[#This Row],[A]],"A",IF(StandardResults[[#This Row],[BT(LC)]]&lt;=StandardResults[[#This Row],[B]],"B","-"))),"")</f>
        <v/>
      </c>
      <c r="N432" s="14"/>
      <c r="O432" t="str">
        <f>IF(StandardResults[[#This Row],[BT(SC)]]&lt;&gt;"-",IF(StandardResults[[#This Row],[BT(SC)]]&lt;=StandardResults[[#This Row],[Ecs]],"EC","-"),"")</f>
        <v/>
      </c>
      <c r="Q432" t="str">
        <f>IF(StandardResults[[#This Row],[Ind/Rel]]="Ind",LEFT(StandardResults[[#This Row],[Gender]],1)&amp;MIN(MAX(StandardResults[[#This Row],[Age]],11),17)&amp;"-"&amp;StandardResults[[#This Row],[Event]],"")</f>
        <v>011-0</v>
      </c>
      <c r="R432" t="e">
        <f>IF(StandardResults[[#This Row],[Ind/Rel]]="Ind",_xlfn.XLOOKUP(StandardResults[[#This Row],[Code]],Std[Code],Std[AA]),"-")</f>
        <v>#N/A</v>
      </c>
      <c r="S432" t="e">
        <f>IF(StandardResults[[#This Row],[Ind/Rel]]="Ind",_xlfn.XLOOKUP(StandardResults[[#This Row],[Code]],Std[Code],Std[A]),"-")</f>
        <v>#N/A</v>
      </c>
      <c r="T432" t="e">
        <f>IF(StandardResults[[#This Row],[Ind/Rel]]="Ind",_xlfn.XLOOKUP(StandardResults[[#This Row],[Code]],Std[Code],Std[B]),"-")</f>
        <v>#N/A</v>
      </c>
      <c r="U432" t="e">
        <f>IF(StandardResults[[#This Row],[Ind/Rel]]="Ind",_xlfn.XLOOKUP(StandardResults[[#This Row],[Code]],Std[Code],Std[AAs]),"-")</f>
        <v>#N/A</v>
      </c>
      <c r="V432" t="e">
        <f>IF(StandardResults[[#This Row],[Ind/Rel]]="Ind",_xlfn.XLOOKUP(StandardResults[[#This Row],[Code]],Std[Code],Std[As]),"-")</f>
        <v>#N/A</v>
      </c>
      <c r="W432" t="e">
        <f>IF(StandardResults[[#This Row],[Ind/Rel]]="Ind",_xlfn.XLOOKUP(StandardResults[[#This Row],[Code]],Std[Code],Std[Bs]),"-")</f>
        <v>#N/A</v>
      </c>
      <c r="X432" t="e">
        <f>IF(StandardResults[[#This Row],[Ind/Rel]]="Ind",_xlfn.XLOOKUP(StandardResults[[#This Row],[Code]],Std[Code],Std[EC]),"-")</f>
        <v>#N/A</v>
      </c>
      <c r="Y432" t="e">
        <f>IF(StandardResults[[#This Row],[Ind/Rel]]="Ind",_xlfn.XLOOKUP(StandardResults[[#This Row],[Code]],Std[Code],Std[Ecs]),"-")</f>
        <v>#N/A</v>
      </c>
      <c r="Z432">
        <f>COUNTIFS(StandardResults[Name],StandardResults[[#This Row],[Name]],StandardResults[Entry
Std],"B")+COUNTIFS(StandardResults[Name],StandardResults[[#This Row],[Name]],StandardResults[Entry
Std],"A")+COUNTIFS(StandardResults[Name],StandardResults[[#This Row],[Name]],StandardResults[Entry
Std],"AA")</f>
        <v>0</v>
      </c>
      <c r="AA432">
        <f>COUNTIFS(StandardResults[Name],StandardResults[[#This Row],[Name]],StandardResults[Entry
Std],"AA")</f>
        <v>0</v>
      </c>
    </row>
    <row r="433" spans="1:27" x14ac:dyDescent="0.25">
      <c r="A433">
        <f>TimeVR[[#This Row],[Club]]</f>
        <v>0</v>
      </c>
      <c r="B433" t="str">
        <f>IF(OR(RIGHT(TimeVR[[#This Row],[Event]],3)="M.R", RIGHT(TimeVR[[#This Row],[Event]],3)="F.R"),"Relay","Ind")</f>
        <v>Ind</v>
      </c>
      <c r="C433">
        <f>TimeVR[[#This Row],[gender]]</f>
        <v>0</v>
      </c>
      <c r="D433">
        <f>TimeVR[[#This Row],[Age]]</f>
        <v>0</v>
      </c>
      <c r="E433">
        <f>TimeVR[[#This Row],[name]]</f>
        <v>0</v>
      </c>
      <c r="F433">
        <f>TimeVR[[#This Row],[Event]]</f>
        <v>0</v>
      </c>
      <c r="G433" t="str">
        <f>IF(OR(StandardResults[[#This Row],[Entry]]="-",TimeVR[[#This Row],[validation]]="Validated"),"Y","N")</f>
        <v>N</v>
      </c>
      <c r="H433">
        <f>IF(OR(LEFT(TimeVR[[#This Row],[Times]],8)="00:00.00", LEFT(TimeVR[[#This Row],[Times]],2)="NT"),"-",TimeVR[[#This Row],[Times]])</f>
        <v>0</v>
      </c>
      <c r="I4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3" t="str">
        <f>IF(ISBLANK(TimeVR[[#This Row],[Best Time(S)]]),"-",TimeVR[[#This Row],[Best Time(S)]])</f>
        <v>-</v>
      </c>
      <c r="K433" t="str">
        <f>IF(StandardResults[[#This Row],[BT(SC)]]&lt;&gt;"-",IF(StandardResults[[#This Row],[BT(SC)]]&lt;=StandardResults[[#This Row],[AAs]],"AA",IF(StandardResults[[#This Row],[BT(SC)]]&lt;=StandardResults[[#This Row],[As]],"A",IF(StandardResults[[#This Row],[BT(SC)]]&lt;=StandardResults[[#This Row],[Bs]],"B","-"))),"")</f>
        <v/>
      </c>
      <c r="L433" t="str">
        <f>IF(ISBLANK(TimeVR[[#This Row],[Best Time(L)]]),"-",TimeVR[[#This Row],[Best Time(L)]])</f>
        <v>-</v>
      </c>
      <c r="M433" t="str">
        <f>IF(StandardResults[[#This Row],[BT(LC)]]&lt;&gt;"-",IF(StandardResults[[#This Row],[BT(LC)]]&lt;=StandardResults[[#This Row],[AA]],"AA",IF(StandardResults[[#This Row],[BT(LC)]]&lt;=StandardResults[[#This Row],[A]],"A",IF(StandardResults[[#This Row],[BT(LC)]]&lt;=StandardResults[[#This Row],[B]],"B","-"))),"")</f>
        <v/>
      </c>
      <c r="N433" s="14"/>
      <c r="O433" t="str">
        <f>IF(StandardResults[[#This Row],[BT(SC)]]&lt;&gt;"-",IF(StandardResults[[#This Row],[BT(SC)]]&lt;=StandardResults[[#This Row],[Ecs]],"EC","-"),"")</f>
        <v/>
      </c>
      <c r="Q433" t="str">
        <f>IF(StandardResults[[#This Row],[Ind/Rel]]="Ind",LEFT(StandardResults[[#This Row],[Gender]],1)&amp;MIN(MAX(StandardResults[[#This Row],[Age]],11),17)&amp;"-"&amp;StandardResults[[#This Row],[Event]],"")</f>
        <v>011-0</v>
      </c>
      <c r="R433" t="e">
        <f>IF(StandardResults[[#This Row],[Ind/Rel]]="Ind",_xlfn.XLOOKUP(StandardResults[[#This Row],[Code]],Std[Code],Std[AA]),"-")</f>
        <v>#N/A</v>
      </c>
      <c r="S433" t="e">
        <f>IF(StandardResults[[#This Row],[Ind/Rel]]="Ind",_xlfn.XLOOKUP(StandardResults[[#This Row],[Code]],Std[Code],Std[A]),"-")</f>
        <v>#N/A</v>
      </c>
      <c r="T433" t="e">
        <f>IF(StandardResults[[#This Row],[Ind/Rel]]="Ind",_xlfn.XLOOKUP(StandardResults[[#This Row],[Code]],Std[Code],Std[B]),"-")</f>
        <v>#N/A</v>
      </c>
      <c r="U433" t="e">
        <f>IF(StandardResults[[#This Row],[Ind/Rel]]="Ind",_xlfn.XLOOKUP(StandardResults[[#This Row],[Code]],Std[Code],Std[AAs]),"-")</f>
        <v>#N/A</v>
      </c>
      <c r="V433" t="e">
        <f>IF(StandardResults[[#This Row],[Ind/Rel]]="Ind",_xlfn.XLOOKUP(StandardResults[[#This Row],[Code]],Std[Code],Std[As]),"-")</f>
        <v>#N/A</v>
      </c>
      <c r="W433" t="e">
        <f>IF(StandardResults[[#This Row],[Ind/Rel]]="Ind",_xlfn.XLOOKUP(StandardResults[[#This Row],[Code]],Std[Code],Std[Bs]),"-")</f>
        <v>#N/A</v>
      </c>
      <c r="X433" t="e">
        <f>IF(StandardResults[[#This Row],[Ind/Rel]]="Ind",_xlfn.XLOOKUP(StandardResults[[#This Row],[Code]],Std[Code],Std[EC]),"-")</f>
        <v>#N/A</v>
      </c>
      <c r="Y433" t="e">
        <f>IF(StandardResults[[#This Row],[Ind/Rel]]="Ind",_xlfn.XLOOKUP(StandardResults[[#This Row],[Code]],Std[Code],Std[Ecs]),"-")</f>
        <v>#N/A</v>
      </c>
      <c r="Z433">
        <f>COUNTIFS(StandardResults[Name],StandardResults[[#This Row],[Name]],StandardResults[Entry
Std],"B")+COUNTIFS(StandardResults[Name],StandardResults[[#This Row],[Name]],StandardResults[Entry
Std],"A")+COUNTIFS(StandardResults[Name],StandardResults[[#This Row],[Name]],StandardResults[Entry
Std],"AA")</f>
        <v>0</v>
      </c>
      <c r="AA433">
        <f>COUNTIFS(StandardResults[Name],StandardResults[[#This Row],[Name]],StandardResults[Entry
Std],"AA")</f>
        <v>0</v>
      </c>
    </row>
    <row r="434" spans="1:27" x14ac:dyDescent="0.25">
      <c r="A434">
        <f>TimeVR[[#This Row],[Club]]</f>
        <v>0</v>
      </c>
      <c r="B434" t="str">
        <f>IF(OR(RIGHT(TimeVR[[#This Row],[Event]],3)="M.R", RIGHT(TimeVR[[#This Row],[Event]],3)="F.R"),"Relay","Ind")</f>
        <v>Ind</v>
      </c>
      <c r="C434">
        <f>TimeVR[[#This Row],[gender]]</f>
        <v>0</v>
      </c>
      <c r="D434">
        <f>TimeVR[[#This Row],[Age]]</f>
        <v>0</v>
      </c>
      <c r="E434">
        <f>TimeVR[[#This Row],[name]]</f>
        <v>0</v>
      </c>
      <c r="F434">
        <f>TimeVR[[#This Row],[Event]]</f>
        <v>0</v>
      </c>
      <c r="G434" t="str">
        <f>IF(OR(StandardResults[[#This Row],[Entry]]="-",TimeVR[[#This Row],[validation]]="Validated"),"Y","N")</f>
        <v>N</v>
      </c>
      <c r="H434">
        <f>IF(OR(LEFT(TimeVR[[#This Row],[Times]],8)="00:00.00", LEFT(TimeVR[[#This Row],[Times]],2)="NT"),"-",TimeVR[[#This Row],[Times]])</f>
        <v>0</v>
      </c>
      <c r="I4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4" t="str">
        <f>IF(ISBLANK(TimeVR[[#This Row],[Best Time(S)]]),"-",TimeVR[[#This Row],[Best Time(S)]])</f>
        <v>-</v>
      </c>
      <c r="K434" t="str">
        <f>IF(StandardResults[[#This Row],[BT(SC)]]&lt;&gt;"-",IF(StandardResults[[#This Row],[BT(SC)]]&lt;=StandardResults[[#This Row],[AAs]],"AA",IF(StandardResults[[#This Row],[BT(SC)]]&lt;=StandardResults[[#This Row],[As]],"A",IF(StandardResults[[#This Row],[BT(SC)]]&lt;=StandardResults[[#This Row],[Bs]],"B","-"))),"")</f>
        <v/>
      </c>
      <c r="L434" t="str">
        <f>IF(ISBLANK(TimeVR[[#This Row],[Best Time(L)]]),"-",TimeVR[[#This Row],[Best Time(L)]])</f>
        <v>-</v>
      </c>
      <c r="M434" t="str">
        <f>IF(StandardResults[[#This Row],[BT(LC)]]&lt;&gt;"-",IF(StandardResults[[#This Row],[BT(LC)]]&lt;=StandardResults[[#This Row],[AA]],"AA",IF(StandardResults[[#This Row],[BT(LC)]]&lt;=StandardResults[[#This Row],[A]],"A",IF(StandardResults[[#This Row],[BT(LC)]]&lt;=StandardResults[[#This Row],[B]],"B","-"))),"")</f>
        <v/>
      </c>
      <c r="N434" s="14"/>
      <c r="O434" t="str">
        <f>IF(StandardResults[[#This Row],[BT(SC)]]&lt;&gt;"-",IF(StandardResults[[#This Row],[BT(SC)]]&lt;=StandardResults[[#This Row],[Ecs]],"EC","-"),"")</f>
        <v/>
      </c>
      <c r="Q434" t="str">
        <f>IF(StandardResults[[#This Row],[Ind/Rel]]="Ind",LEFT(StandardResults[[#This Row],[Gender]],1)&amp;MIN(MAX(StandardResults[[#This Row],[Age]],11),17)&amp;"-"&amp;StandardResults[[#This Row],[Event]],"")</f>
        <v>011-0</v>
      </c>
      <c r="R434" t="e">
        <f>IF(StandardResults[[#This Row],[Ind/Rel]]="Ind",_xlfn.XLOOKUP(StandardResults[[#This Row],[Code]],Std[Code],Std[AA]),"-")</f>
        <v>#N/A</v>
      </c>
      <c r="S434" t="e">
        <f>IF(StandardResults[[#This Row],[Ind/Rel]]="Ind",_xlfn.XLOOKUP(StandardResults[[#This Row],[Code]],Std[Code],Std[A]),"-")</f>
        <v>#N/A</v>
      </c>
      <c r="T434" t="e">
        <f>IF(StandardResults[[#This Row],[Ind/Rel]]="Ind",_xlfn.XLOOKUP(StandardResults[[#This Row],[Code]],Std[Code],Std[B]),"-")</f>
        <v>#N/A</v>
      </c>
      <c r="U434" t="e">
        <f>IF(StandardResults[[#This Row],[Ind/Rel]]="Ind",_xlfn.XLOOKUP(StandardResults[[#This Row],[Code]],Std[Code],Std[AAs]),"-")</f>
        <v>#N/A</v>
      </c>
      <c r="V434" t="e">
        <f>IF(StandardResults[[#This Row],[Ind/Rel]]="Ind",_xlfn.XLOOKUP(StandardResults[[#This Row],[Code]],Std[Code],Std[As]),"-")</f>
        <v>#N/A</v>
      </c>
      <c r="W434" t="e">
        <f>IF(StandardResults[[#This Row],[Ind/Rel]]="Ind",_xlfn.XLOOKUP(StandardResults[[#This Row],[Code]],Std[Code],Std[Bs]),"-")</f>
        <v>#N/A</v>
      </c>
      <c r="X434" t="e">
        <f>IF(StandardResults[[#This Row],[Ind/Rel]]="Ind",_xlfn.XLOOKUP(StandardResults[[#This Row],[Code]],Std[Code],Std[EC]),"-")</f>
        <v>#N/A</v>
      </c>
      <c r="Y434" t="e">
        <f>IF(StandardResults[[#This Row],[Ind/Rel]]="Ind",_xlfn.XLOOKUP(StandardResults[[#This Row],[Code]],Std[Code],Std[Ecs]),"-")</f>
        <v>#N/A</v>
      </c>
      <c r="Z434">
        <f>COUNTIFS(StandardResults[Name],StandardResults[[#This Row],[Name]],StandardResults[Entry
Std],"B")+COUNTIFS(StandardResults[Name],StandardResults[[#This Row],[Name]],StandardResults[Entry
Std],"A")+COUNTIFS(StandardResults[Name],StandardResults[[#This Row],[Name]],StandardResults[Entry
Std],"AA")</f>
        <v>0</v>
      </c>
      <c r="AA434">
        <f>COUNTIFS(StandardResults[Name],StandardResults[[#This Row],[Name]],StandardResults[Entry
Std],"AA")</f>
        <v>0</v>
      </c>
    </row>
    <row r="435" spans="1:27" x14ac:dyDescent="0.25">
      <c r="A435">
        <f>TimeVR[[#This Row],[Club]]</f>
        <v>0</v>
      </c>
      <c r="B435" t="str">
        <f>IF(OR(RIGHT(TimeVR[[#This Row],[Event]],3)="M.R", RIGHT(TimeVR[[#This Row],[Event]],3)="F.R"),"Relay","Ind")</f>
        <v>Ind</v>
      </c>
      <c r="C435">
        <f>TimeVR[[#This Row],[gender]]</f>
        <v>0</v>
      </c>
      <c r="D435">
        <f>TimeVR[[#This Row],[Age]]</f>
        <v>0</v>
      </c>
      <c r="E435">
        <f>TimeVR[[#This Row],[name]]</f>
        <v>0</v>
      </c>
      <c r="F435">
        <f>TimeVR[[#This Row],[Event]]</f>
        <v>0</v>
      </c>
      <c r="G435" t="str">
        <f>IF(OR(StandardResults[[#This Row],[Entry]]="-",TimeVR[[#This Row],[validation]]="Validated"),"Y","N")</f>
        <v>N</v>
      </c>
      <c r="H435">
        <f>IF(OR(LEFT(TimeVR[[#This Row],[Times]],8)="00:00.00", LEFT(TimeVR[[#This Row],[Times]],2)="NT"),"-",TimeVR[[#This Row],[Times]])</f>
        <v>0</v>
      </c>
      <c r="I4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5" t="str">
        <f>IF(ISBLANK(TimeVR[[#This Row],[Best Time(S)]]),"-",TimeVR[[#This Row],[Best Time(S)]])</f>
        <v>-</v>
      </c>
      <c r="K435" t="str">
        <f>IF(StandardResults[[#This Row],[BT(SC)]]&lt;&gt;"-",IF(StandardResults[[#This Row],[BT(SC)]]&lt;=StandardResults[[#This Row],[AAs]],"AA",IF(StandardResults[[#This Row],[BT(SC)]]&lt;=StandardResults[[#This Row],[As]],"A",IF(StandardResults[[#This Row],[BT(SC)]]&lt;=StandardResults[[#This Row],[Bs]],"B","-"))),"")</f>
        <v/>
      </c>
      <c r="L435" t="str">
        <f>IF(ISBLANK(TimeVR[[#This Row],[Best Time(L)]]),"-",TimeVR[[#This Row],[Best Time(L)]])</f>
        <v>-</v>
      </c>
      <c r="M435" t="str">
        <f>IF(StandardResults[[#This Row],[BT(LC)]]&lt;&gt;"-",IF(StandardResults[[#This Row],[BT(LC)]]&lt;=StandardResults[[#This Row],[AA]],"AA",IF(StandardResults[[#This Row],[BT(LC)]]&lt;=StandardResults[[#This Row],[A]],"A",IF(StandardResults[[#This Row],[BT(LC)]]&lt;=StandardResults[[#This Row],[B]],"B","-"))),"")</f>
        <v/>
      </c>
      <c r="N435" s="14"/>
      <c r="O435" t="str">
        <f>IF(StandardResults[[#This Row],[BT(SC)]]&lt;&gt;"-",IF(StandardResults[[#This Row],[BT(SC)]]&lt;=StandardResults[[#This Row],[Ecs]],"EC","-"),"")</f>
        <v/>
      </c>
      <c r="Q435" t="str">
        <f>IF(StandardResults[[#This Row],[Ind/Rel]]="Ind",LEFT(StandardResults[[#This Row],[Gender]],1)&amp;MIN(MAX(StandardResults[[#This Row],[Age]],11),17)&amp;"-"&amp;StandardResults[[#This Row],[Event]],"")</f>
        <v>011-0</v>
      </c>
      <c r="R435" t="e">
        <f>IF(StandardResults[[#This Row],[Ind/Rel]]="Ind",_xlfn.XLOOKUP(StandardResults[[#This Row],[Code]],Std[Code],Std[AA]),"-")</f>
        <v>#N/A</v>
      </c>
      <c r="S435" t="e">
        <f>IF(StandardResults[[#This Row],[Ind/Rel]]="Ind",_xlfn.XLOOKUP(StandardResults[[#This Row],[Code]],Std[Code],Std[A]),"-")</f>
        <v>#N/A</v>
      </c>
      <c r="T435" t="e">
        <f>IF(StandardResults[[#This Row],[Ind/Rel]]="Ind",_xlfn.XLOOKUP(StandardResults[[#This Row],[Code]],Std[Code],Std[B]),"-")</f>
        <v>#N/A</v>
      </c>
      <c r="U435" t="e">
        <f>IF(StandardResults[[#This Row],[Ind/Rel]]="Ind",_xlfn.XLOOKUP(StandardResults[[#This Row],[Code]],Std[Code],Std[AAs]),"-")</f>
        <v>#N/A</v>
      </c>
      <c r="V435" t="e">
        <f>IF(StandardResults[[#This Row],[Ind/Rel]]="Ind",_xlfn.XLOOKUP(StandardResults[[#This Row],[Code]],Std[Code],Std[As]),"-")</f>
        <v>#N/A</v>
      </c>
      <c r="W435" t="e">
        <f>IF(StandardResults[[#This Row],[Ind/Rel]]="Ind",_xlfn.XLOOKUP(StandardResults[[#This Row],[Code]],Std[Code],Std[Bs]),"-")</f>
        <v>#N/A</v>
      </c>
      <c r="X435" t="e">
        <f>IF(StandardResults[[#This Row],[Ind/Rel]]="Ind",_xlfn.XLOOKUP(StandardResults[[#This Row],[Code]],Std[Code],Std[EC]),"-")</f>
        <v>#N/A</v>
      </c>
      <c r="Y435" t="e">
        <f>IF(StandardResults[[#This Row],[Ind/Rel]]="Ind",_xlfn.XLOOKUP(StandardResults[[#This Row],[Code]],Std[Code],Std[Ecs]),"-")</f>
        <v>#N/A</v>
      </c>
      <c r="Z435">
        <f>COUNTIFS(StandardResults[Name],StandardResults[[#This Row],[Name]],StandardResults[Entry
Std],"B")+COUNTIFS(StandardResults[Name],StandardResults[[#This Row],[Name]],StandardResults[Entry
Std],"A")+COUNTIFS(StandardResults[Name],StandardResults[[#This Row],[Name]],StandardResults[Entry
Std],"AA")</f>
        <v>0</v>
      </c>
      <c r="AA435">
        <f>COUNTIFS(StandardResults[Name],StandardResults[[#This Row],[Name]],StandardResults[Entry
Std],"AA")</f>
        <v>0</v>
      </c>
    </row>
    <row r="436" spans="1:27" x14ac:dyDescent="0.25">
      <c r="A436">
        <f>TimeVR[[#This Row],[Club]]</f>
        <v>0</v>
      </c>
      <c r="B436" t="str">
        <f>IF(OR(RIGHT(TimeVR[[#This Row],[Event]],3)="M.R", RIGHT(TimeVR[[#This Row],[Event]],3)="F.R"),"Relay","Ind")</f>
        <v>Ind</v>
      </c>
      <c r="C436">
        <f>TimeVR[[#This Row],[gender]]</f>
        <v>0</v>
      </c>
      <c r="D436">
        <f>TimeVR[[#This Row],[Age]]</f>
        <v>0</v>
      </c>
      <c r="E436">
        <f>TimeVR[[#This Row],[name]]</f>
        <v>0</v>
      </c>
      <c r="F436">
        <f>TimeVR[[#This Row],[Event]]</f>
        <v>0</v>
      </c>
      <c r="G436" t="str">
        <f>IF(OR(StandardResults[[#This Row],[Entry]]="-",TimeVR[[#This Row],[validation]]="Validated"),"Y","N")</f>
        <v>N</v>
      </c>
      <c r="H436">
        <f>IF(OR(LEFT(TimeVR[[#This Row],[Times]],8)="00:00.00", LEFT(TimeVR[[#This Row],[Times]],2)="NT"),"-",TimeVR[[#This Row],[Times]])</f>
        <v>0</v>
      </c>
      <c r="I4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6" t="str">
        <f>IF(ISBLANK(TimeVR[[#This Row],[Best Time(S)]]),"-",TimeVR[[#This Row],[Best Time(S)]])</f>
        <v>-</v>
      </c>
      <c r="K436" t="str">
        <f>IF(StandardResults[[#This Row],[BT(SC)]]&lt;&gt;"-",IF(StandardResults[[#This Row],[BT(SC)]]&lt;=StandardResults[[#This Row],[AAs]],"AA",IF(StandardResults[[#This Row],[BT(SC)]]&lt;=StandardResults[[#This Row],[As]],"A",IF(StandardResults[[#This Row],[BT(SC)]]&lt;=StandardResults[[#This Row],[Bs]],"B","-"))),"")</f>
        <v/>
      </c>
      <c r="L436" t="str">
        <f>IF(ISBLANK(TimeVR[[#This Row],[Best Time(L)]]),"-",TimeVR[[#This Row],[Best Time(L)]])</f>
        <v>-</v>
      </c>
      <c r="M436" t="str">
        <f>IF(StandardResults[[#This Row],[BT(LC)]]&lt;&gt;"-",IF(StandardResults[[#This Row],[BT(LC)]]&lt;=StandardResults[[#This Row],[AA]],"AA",IF(StandardResults[[#This Row],[BT(LC)]]&lt;=StandardResults[[#This Row],[A]],"A",IF(StandardResults[[#This Row],[BT(LC)]]&lt;=StandardResults[[#This Row],[B]],"B","-"))),"")</f>
        <v/>
      </c>
      <c r="N436" s="14"/>
      <c r="O436" t="str">
        <f>IF(StandardResults[[#This Row],[BT(SC)]]&lt;&gt;"-",IF(StandardResults[[#This Row],[BT(SC)]]&lt;=StandardResults[[#This Row],[Ecs]],"EC","-"),"")</f>
        <v/>
      </c>
      <c r="Q436" t="str">
        <f>IF(StandardResults[[#This Row],[Ind/Rel]]="Ind",LEFT(StandardResults[[#This Row],[Gender]],1)&amp;MIN(MAX(StandardResults[[#This Row],[Age]],11),17)&amp;"-"&amp;StandardResults[[#This Row],[Event]],"")</f>
        <v>011-0</v>
      </c>
      <c r="R436" t="e">
        <f>IF(StandardResults[[#This Row],[Ind/Rel]]="Ind",_xlfn.XLOOKUP(StandardResults[[#This Row],[Code]],Std[Code],Std[AA]),"-")</f>
        <v>#N/A</v>
      </c>
      <c r="S436" t="e">
        <f>IF(StandardResults[[#This Row],[Ind/Rel]]="Ind",_xlfn.XLOOKUP(StandardResults[[#This Row],[Code]],Std[Code],Std[A]),"-")</f>
        <v>#N/A</v>
      </c>
      <c r="T436" t="e">
        <f>IF(StandardResults[[#This Row],[Ind/Rel]]="Ind",_xlfn.XLOOKUP(StandardResults[[#This Row],[Code]],Std[Code],Std[B]),"-")</f>
        <v>#N/A</v>
      </c>
      <c r="U436" t="e">
        <f>IF(StandardResults[[#This Row],[Ind/Rel]]="Ind",_xlfn.XLOOKUP(StandardResults[[#This Row],[Code]],Std[Code],Std[AAs]),"-")</f>
        <v>#N/A</v>
      </c>
      <c r="V436" t="e">
        <f>IF(StandardResults[[#This Row],[Ind/Rel]]="Ind",_xlfn.XLOOKUP(StandardResults[[#This Row],[Code]],Std[Code],Std[As]),"-")</f>
        <v>#N/A</v>
      </c>
      <c r="W436" t="e">
        <f>IF(StandardResults[[#This Row],[Ind/Rel]]="Ind",_xlfn.XLOOKUP(StandardResults[[#This Row],[Code]],Std[Code],Std[Bs]),"-")</f>
        <v>#N/A</v>
      </c>
      <c r="X436" t="e">
        <f>IF(StandardResults[[#This Row],[Ind/Rel]]="Ind",_xlfn.XLOOKUP(StandardResults[[#This Row],[Code]],Std[Code],Std[EC]),"-")</f>
        <v>#N/A</v>
      </c>
      <c r="Y436" t="e">
        <f>IF(StandardResults[[#This Row],[Ind/Rel]]="Ind",_xlfn.XLOOKUP(StandardResults[[#This Row],[Code]],Std[Code],Std[Ecs]),"-")</f>
        <v>#N/A</v>
      </c>
      <c r="Z436">
        <f>COUNTIFS(StandardResults[Name],StandardResults[[#This Row],[Name]],StandardResults[Entry
Std],"B")+COUNTIFS(StandardResults[Name],StandardResults[[#This Row],[Name]],StandardResults[Entry
Std],"A")+COUNTIFS(StandardResults[Name],StandardResults[[#This Row],[Name]],StandardResults[Entry
Std],"AA")</f>
        <v>0</v>
      </c>
      <c r="AA436">
        <f>COUNTIFS(StandardResults[Name],StandardResults[[#This Row],[Name]],StandardResults[Entry
Std],"AA")</f>
        <v>0</v>
      </c>
    </row>
    <row r="437" spans="1:27" x14ac:dyDescent="0.25">
      <c r="A437">
        <f>TimeVR[[#This Row],[Club]]</f>
        <v>0</v>
      </c>
      <c r="B437" t="str">
        <f>IF(OR(RIGHT(TimeVR[[#This Row],[Event]],3)="M.R", RIGHT(TimeVR[[#This Row],[Event]],3)="F.R"),"Relay","Ind")</f>
        <v>Ind</v>
      </c>
      <c r="C437">
        <f>TimeVR[[#This Row],[gender]]</f>
        <v>0</v>
      </c>
      <c r="D437">
        <f>TimeVR[[#This Row],[Age]]</f>
        <v>0</v>
      </c>
      <c r="E437">
        <f>TimeVR[[#This Row],[name]]</f>
        <v>0</v>
      </c>
      <c r="F437">
        <f>TimeVR[[#This Row],[Event]]</f>
        <v>0</v>
      </c>
      <c r="G437" t="str">
        <f>IF(OR(StandardResults[[#This Row],[Entry]]="-",TimeVR[[#This Row],[validation]]="Validated"),"Y","N")</f>
        <v>N</v>
      </c>
      <c r="H437">
        <f>IF(OR(LEFT(TimeVR[[#This Row],[Times]],8)="00:00.00", LEFT(TimeVR[[#This Row],[Times]],2)="NT"),"-",TimeVR[[#This Row],[Times]])</f>
        <v>0</v>
      </c>
      <c r="I4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7" t="str">
        <f>IF(ISBLANK(TimeVR[[#This Row],[Best Time(S)]]),"-",TimeVR[[#This Row],[Best Time(S)]])</f>
        <v>-</v>
      </c>
      <c r="K437" t="str">
        <f>IF(StandardResults[[#This Row],[BT(SC)]]&lt;&gt;"-",IF(StandardResults[[#This Row],[BT(SC)]]&lt;=StandardResults[[#This Row],[AAs]],"AA",IF(StandardResults[[#This Row],[BT(SC)]]&lt;=StandardResults[[#This Row],[As]],"A",IF(StandardResults[[#This Row],[BT(SC)]]&lt;=StandardResults[[#This Row],[Bs]],"B","-"))),"")</f>
        <v/>
      </c>
      <c r="L437" t="str">
        <f>IF(ISBLANK(TimeVR[[#This Row],[Best Time(L)]]),"-",TimeVR[[#This Row],[Best Time(L)]])</f>
        <v>-</v>
      </c>
      <c r="M437" t="str">
        <f>IF(StandardResults[[#This Row],[BT(LC)]]&lt;&gt;"-",IF(StandardResults[[#This Row],[BT(LC)]]&lt;=StandardResults[[#This Row],[AA]],"AA",IF(StandardResults[[#This Row],[BT(LC)]]&lt;=StandardResults[[#This Row],[A]],"A",IF(StandardResults[[#This Row],[BT(LC)]]&lt;=StandardResults[[#This Row],[B]],"B","-"))),"")</f>
        <v/>
      </c>
      <c r="N437" s="14"/>
      <c r="O437" t="str">
        <f>IF(StandardResults[[#This Row],[BT(SC)]]&lt;&gt;"-",IF(StandardResults[[#This Row],[BT(SC)]]&lt;=StandardResults[[#This Row],[Ecs]],"EC","-"),"")</f>
        <v/>
      </c>
      <c r="Q437" t="str">
        <f>IF(StandardResults[[#This Row],[Ind/Rel]]="Ind",LEFT(StandardResults[[#This Row],[Gender]],1)&amp;MIN(MAX(StandardResults[[#This Row],[Age]],11),17)&amp;"-"&amp;StandardResults[[#This Row],[Event]],"")</f>
        <v>011-0</v>
      </c>
      <c r="R437" t="e">
        <f>IF(StandardResults[[#This Row],[Ind/Rel]]="Ind",_xlfn.XLOOKUP(StandardResults[[#This Row],[Code]],Std[Code],Std[AA]),"-")</f>
        <v>#N/A</v>
      </c>
      <c r="S437" t="e">
        <f>IF(StandardResults[[#This Row],[Ind/Rel]]="Ind",_xlfn.XLOOKUP(StandardResults[[#This Row],[Code]],Std[Code],Std[A]),"-")</f>
        <v>#N/A</v>
      </c>
      <c r="T437" t="e">
        <f>IF(StandardResults[[#This Row],[Ind/Rel]]="Ind",_xlfn.XLOOKUP(StandardResults[[#This Row],[Code]],Std[Code],Std[B]),"-")</f>
        <v>#N/A</v>
      </c>
      <c r="U437" t="e">
        <f>IF(StandardResults[[#This Row],[Ind/Rel]]="Ind",_xlfn.XLOOKUP(StandardResults[[#This Row],[Code]],Std[Code],Std[AAs]),"-")</f>
        <v>#N/A</v>
      </c>
      <c r="V437" t="e">
        <f>IF(StandardResults[[#This Row],[Ind/Rel]]="Ind",_xlfn.XLOOKUP(StandardResults[[#This Row],[Code]],Std[Code],Std[As]),"-")</f>
        <v>#N/A</v>
      </c>
      <c r="W437" t="e">
        <f>IF(StandardResults[[#This Row],[Ind/Rel]]="Ind",_xlfn.XLOOKUP(StandardResults[[#This Row],[Code]],Std[Code],Std[Bs]),"-")</f>
        <v>#N/A</v>
      </c>
      <c r="X437" t="e">
        <f>IF(StandardResults[[#This Row],[Ind/Rel]]="Ind",_xlfn.XLOOKUP(StandardResults[[#This Row],[Code]],Std[Code],Std[EC]),"-")</f>
        <v>#N/A</v>
      </c>
      <c r="Y437" t="e">
        <f>IF(StandardResults[[#This Row],[Ind/Rel]]="Ind",_xlfn.XLOOKUP(StandardResults[[#This Row],[Code]],Std[Code],Std[Ecs]),"-")</f>
        <v>#N/A</v>
      </c>
      <c r="Z437">
        <f>COUNTIFS(StandardResults[Name],StandardResults[[#This Row],[Name]],StandardResults[Entry
Std],"B")+COUNTIFS(StandardResults[Name],StandardResults[[#This Row],[Name]],StandardResults[Entry
Std],"A")+COUNTIFS(StandardResults[Name],StandardResults[[#This Row],[Name]],StandardResults[Entry
Std],"AA")</f>
        <v>0</v>
      </c>
      <c r="AA437">
        <f>COUNTIFS(StandardResults[Name],StandardResults[[#This Row],[Name]],StandardResults[Entry
Std],"AA")</f>
        <v>0</v>
      </c>
    </row>
    <row r="438" spans="1:27" x14ac:dyDescent="0.25">
      <c r="A438">
        <f>TimeVR[[#This Row],[Club]]</f>
        <v>0</v>
      </c>
      <c r="B438" t="str">
        <f>IF(OR(RIGHT(TimeVR[[#This Row],[Event]],3)="M.R", RIGHT(TimeVR[[#This Row],[Event]],3)="F.R"),"Relay","Ind")</f>
        <v>Ind</v>
      </c>
      <c r="C438">
        <f>TimeVR[[#This Row],[gender]]</f>
        <v>0</v>
      </c>
      <c r="D438">
        <f>TimeVR[[#This Row],[Age]]</f>
        <v>0</v>
      </c>
      <c r="E438">
        <f>TimeVR[[#This Row],[name]]</f>
        <v>0</v>
      </c>
      <c r="F438">
        <f>TimeVR[[#This Row],[Event]]</f>
        <v>0</v>
      </c>
      <c r="G438" t="str">
        <f>IF(OR(StandardResults[[#This Row],[Entry]]="-",TimeVR[[#This Row],[validation]]="Validated"),"Y","N")</f>
        <v>N</v>
      </c>
      <c r="H438">
        <f>IF(OR(LEFT(TimeVR[[#This Row],[Times]],8)="00:00.00", LEFT(TimeVR[[#This Row],[Times]],2)="NT"),"-",TimeVR[[#This Row],[Times]])</f>
        <v>0</v>
      </c>
      <c r="I4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8" t="str">
        <f>IF(ISBLANK(TimeVR[[#This Row],[Best Time(S)]]),"-",TimeVR[[#This Row],[Best Time(S)]])</f>
        <v>-</v>
      </c>
      <c r="K438" t="str">
        <f>IF(StandardResults[[#This Row],[BT(SC)]]&lt;&gt;"-",IF(StandardResults[[#This Row],[BT(SC)]]&lt;=StandardResults[[#This Row],[AAs]],"AA",IF(StandardResults[[#This Row],[BT(SC)]]&lt;=StandardResults[[#This Row],[As]],"A",IF(StandardResults[[#This Row],[BT(SC)]]&lt;=StandardResults[[#This Row],[Bs]],"B","-"))),"")</f>
        <v/>
      </c>
      <c r="L438" t="str">
        <f>IF(ISBLANK(TimeVR[[#This Row],[Best Time(L)]]),"-",TimeVR[[#This Row],[Best Time(L)]])</f>
        <v>-</v>
      </c>
      <c r="M438" t="str">
        <f>IF(StandardResults[[#This Row],[BT(LC)]]&lt;&gt;"-",IF(StandardResults[[#This Row],[BT(LC)]]&lt;=StandardResults[[#This Row],[AA]],"AA",IF(StandardResults[[#This Row],[BT(LC)]]&lt;=StandardResults[[#This Row],[A]],"A",IF(StandardResults[[#This Row],[BT(LC)]]&lt;=StandardResults[[#This Row],[B]],"B","-"))),"")</f>
        <v/>
      </c>
      <c r="N438" s="14"/>
      <c r="O438" t="str">
        <f>IF(StandardResults[[#This Row],[BT(SC)]]&lt;&gt;"-",IF(StandardResults[[#This Row],[BT(SC)]]&lt;=StandardResults[[#This Row],[Ecs]],"EC","-"),"")</f>
        <v/>
      </c>
      <c r="Q438" t="str">
        <f>IF(StandardResults[[#This Row],[Ind/Rel]]="Ind",LEFT(StandardResults[[#This Row],[Gender]],1)&amp;MIN(MAX(StandardResults[[#This Row],[Age]],11),17)&amp;"-"&amp;StandardResults[[#This Row],[Event]],"")</f>
        <v>011-0</v>
      </c>
      <c r="R438" t="e">
        <f>IF(StandardResults[[#This Row],[Ind/Rel]]="Ind",_xlfn.XLOOKUP(StandardResults[[#This Row],[Code]],Std[Code],Std[AA]),"-")</f>
        <v>#N/A</v>
      </c>
      <c r="S438" t="e">
        <f>IF(StandardResults[[#This Row],[Ind/Rel]]="Ind",_xlfn.XLOOKUP(StandardResults[[#This Row],[Code]],Std[Code],Std[A]),"-")</f>
        <v>#N/A</v>
      </c>
      <c r="T438" t="e">
        <f>IF(StandardResults[[#This Row],[Ind/Rel]]="Ind",_xlfn.XLOOKUP(StandardResults[[#This Row],[Code]],Std[Code],Std[B]),"-")</f>
        <v>#N/A</v>
      </c>
      <c r="U438" t="e">
        <f>IF(StandardResults[[#This Row],[Ind/Rel]]="Ind",_xlfn.XLOOKUP(StandardResults[[#This Row],[Code]],Std[Code],Std[AAs]),"-")</f>
        <v>#N/A</v>
      </c>
      <c r="V438" t="e">
        <f>IF(StandardResults[[#This Row],[Ind/Rel]]="Ind",_xlfn.XLOOKUP(StandardResults[[#This Row],[Code]],Std[Code],Std[As]),"-")</f>
        <v>#N/A</v>
      </c>
      <c r="W438" t="e">
        <f>IF(StandardResults[[#This Row],[Ind/Rel]]="Ind",_xlfn.XLOOKUP(StandardResults[[#This Row],[Code]],Std[Code],Std[Bs]),"-")</f>
        <v>#N/A</v>
      </c>
      <c r="X438" t="e">
        <f>IF(StandardResults[[#This Row],[Ind/Rel]]="Ind",_xlfn.XLOOKUP(StandardResults[[#This Row],[Code]],Std[Code],Std[EC]),"-")</f>
        <v>#N/A</v>
      </c>
      <c r="Y438" t="e">
        <f>IF(StandardResults[[#This Row],[Ind/Rel]]="Ind",_xlfn.XLOOKUP(StandardResults[[#This Row],[Code]],Std[Code],Std[Ecs]),"-")</f>
        <v>#N/A</v>
      </c>
      <c r="Z438">
        <f>COUNTIFS(StandardResults[Name],StandardResults[[#This Row],[Name]],StandardResults[Entry
Std],"B")+COUNTIFS(StandardResults[Name],StandardResults[[#This Row],[Name]],StandardResults[Entry
Std],"A")+COUNTIFS(StandardResults[Name],StandardResults[[#This Row],[Name]],StandardResults[Entry
Std],"AA")</f>
        <v>0</v>
      </c>
      <c r="AA438">
        <f>COUNTIFS(StandardResults[Name],StandardResults[[#This Row],[Name]],StandardResults[Entry
Std],"AA")</f>
        <v>0</v>
      </c>
    </row>
    <row r="439" spans="1:27" x14ac:dyDescent="0.25">
      <c r="A439">
        <f>TimeVR[[#This Row],[Club]]</f>
        <v>0</v>
      </c>
      <c r="B439" t="str">
        <f>IF(OR(RIGHT(TimeVR[[#This Row],[Event]],3)="M.R", RIGHT(TimeVR[[#This Row],[Event]],3)="F.R"),"Relay","Ind")</f>
        <v>Ind</v>
      </c>
      <c r="C439">
        <f>TimeVR[[#This Row],[gender]]</f>
        <v>0</v>
      </c>
      <c r="D439">
        <f>TimeVR[[#This Row],[Age]]</f>
        <v>0</v>
      </c>
      <c r="E439">
        <f>TimeVR[[#This Row],[name]]</f>
        <v>0</v>
      </c>
      <c r="F439">
        <f>TimeVR[[#This Row],[Event]]</f>
        <v>0</v>
      </c>
      <c r="G439" t="str">
        <f>IF(OR(StandardResults[[#This Row],[Entry]]="-",TimeVR[[#This Row],[validation]]="Validated"),"Y","N")</f>
        <v>N</v>
      </c>
      <c r="H439">
        <f>IF(OR(LEFT(TimeVR[[#This Row],[Times]],8)="00:00.00", LEFT(TimeVR[[#This Row],[Times]],2)="NT"),"-",TimeVR[[#This Row],[Times]])</f>
        <v>0</v>
      </c>
      <c r="I4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39" t="str">
        <f>IF(ISBLANK(TimeVR[[#This Row],[Best Time(S)]]),"-",TimeVR[[#This Row],[Best Time(S)]])</f>
        <v>-</v>
      </c>
      <c r="K439" t="str">
        <f>IF(StandardResults[[#This Row],[BT(SC)]]&lt;&gt;"-",IF(StandardResults[[#This Row],[BT(SC)]]&lt;=StandardResults[[#This Row],[AAs]],"AA",IF(StandardResults[[#This Row],[BT(SC)]]&lt;=StandardResults[[#This Row],[As]],"A",IF(StandardResults[[#This Row],[BT(SC)]]&lt;=StandardResults[[#This Row],[Bs]],"B","-"))),"")</f>
        <v/>
      </c>
      <c r="L439" t="str">
        <f>IF(ISBLANK(TimeVR[[#This Row],[Best Time(L)]]),"-",TimeVR[[#This Row],[Best Time(L)]])</f>
        <v>-</v>
      </c>
      <c r="M439" t="str">
        <f>IF(StandardResults[[#This Row],[BT(LC)]]&lt;&gt;"-",IF(StandardResults[[#This Row],[BT(LC)]]&lt;=StandardResults[[#This Row],[AA]],"AA",IF(StandardResults[[#This Row],[BT(LC)]]&lt;=StandardResults[[#This Row],[A]],"A",IF(StandardResults[[#This Row],[BT(LC)]]&lt;=StandardResults[[#This Row],[B]],"B","-"))),"")</f>
        <v/>
      </c>
      <c r="N439" s="14"/>
      <c r="O439" t="str">
        <f>IF(StandardResults[[#This Row],[BT(SC)]]&lt;&gt;"-",IF(StandardResults[[#This Row],[BT(SC)]]&lt;=StandardResults[[#This Row],[Ecs]],"EC","-"),"")</f>
        <v/>
      </c>
      <c r="Q439" t="str">
        <f>IF(StandardResults[[#This Row],[Ind/Rel]]="Ind",LEFT(StandardResults[[#This Row],[Gender]],1)&amp;MIN(MAX(StandardResults[[#This Row],[Age]],11),17)&amp;"-"&amp;StandardResults[[#This Row],[Event]],"")</f>
        <v>011-0</v>
      </c>
      <c r="R439" t="e">
        <f>IF(StandardResults[[#This Row],[Ind/Rel]]="Ind",_xlfn.XLOOKUP(StandardResults[[#This Row],[Code]],Std[Code],Std[AA]),"-")</f>
        <v>#N/A</v>
      </c>
      <c r="S439" t="e">
        <f>IF(StandardResults[[#This Row],[Ind/Rel]]="Ind",_xlfn.XLOOKUP(StandardResults[[#This Row],[Code]],Std[Code],Std[A]),"-")</f>
        <v>#N/A</v>
      </c>
      <c r="T439" t="e">
        <f>IF(StandardResults[[#This Row],[Ind/Rel]]="Ind",_xlfn.XLOOKUP(StandardResults[[#This Row],[Code]],Std[Code],Std[B]),"-")</f>
        <v>#N/A</v>
      </c>
      <c r="U439" t="e">
        <f>IF(StandardResults[[#This Row],[Ind/Rel]]="Ind",_xlfn.XLOOKUP(StandardResults[[#This Row],[Code]],Std[Code],Std[AAs]),"-")</f>
        <v>#N/A</v>
      </c>
      <c r="V439" t="e">
        <f>IF(StandardResults[[#This Row],[Ind/Rel]]="Ind",_xlfn.XLOOKUP(StandardResults[[#This Row],[Code]],Std[Code],Std[As]),"-")</f>
        <v>#N/A</v>
      </c>
      <c r="W439" t="e">
        <f>IF(StandardResults[[#This Row],[Ind/Rel]]="Ind",_xlfn.XLOOKUP(StandardResults[[#This Row],[Code]],Std[Code],Std[Bs]),"-")</f>
        <v>#N/A</v>
      </c>
      <c r="X439" t="e">
        <f>IF(StandardResults[[#This Row],[Ind/Rel]]="Ind",_xlfn.XLOOKUP(StandardResults[[#This Row],[Code]],Std[Code],Std[EC]),"-")</f>
        <v>#N/A</v>
      </c>
      <c r="Y439" t="e">
        <f>IF(StandardResults[[#This Row],[Ind/Rel]]="Ind",_xlfn.XLOOKUP(StandardResults[[#This Row],[Code]],Std[Code],Std[Ecs]),"-")</f>
        <v>#N/A</v>
      </c>
      <c r="Z439">
        <f>COUNTIFS(StandardResults[Name],StandardResults[[#This Row],[Name]],StandardResults[Entry
Std],"B")+COUNTIFS(StandardResults[Name],StandardResults[[#This Row],[Name]],StandardResults[Entry
Std],"A")+COUNTIFS(StandardResults[Name],StandardResults[[#This Row],[Name]],StandardResults[Entry
Std],"AA")</f>
        <v>0</v>
      </c>
      <c r="AA439">
        <f>COUNTIFS(StandardResults[Name],StandardResults[[#This Row],[Name]],StandardResults[Entry
Std],"AA")</f>
        <v>0</v>
      </c>
    </row>
    <row r="440" spans="1:27" x14ac:dyDescent="0.25">
      <c r="A440">
        <f>TimeVR[[#This Row],[Club]]</f>
        <v>0</v>
      </c>
      <c r="B440" t="str">
        <f>IF(OR(RIGHT(TimeVR[[#This Row],[Event]],3)="M.R", RIGHT(TimeVR[[#This Row],[Event]],3)="F.R"),"Relay","Ind")</f>
        <v>Ind</v>
      </c>
      <c r="C440">
        <f>TimeVR[[#This Row],[gender]]</f>
        <v>0</v>
      </c>
      <c r="D440">
        <f>TimeVR[[#This Row],[Age]]</f>
        <v>0</v>
      </c>
      <c r="E440">
        <f>TimeVR[[#This Row],[name]]</f>
        <v>0</v>
      </c>
      <c r="F440">
        <f>TimeVR[[#This Row],[Event]]</f>
        <v>0</v>
      </c>
      <c r="G440" t="str">
        <f>IF(OR(StandardResults[[#This Row],[Entry]]="-",TimeVR[[#This Row],[validation]]="Validated"),"Y","N")</f>
        <v>N</v>
      </c>
      <c r="H440">
        <f>IF(OR(LEFT(TimeVR[[#This Row],[Times]],8)="00:00.00", LEFT(TimeVR[[#This Row],[Times]],2)="NT"),"-",TimeVR[[#This Row],[Times]])</f>
        <v>0</v>
      </c>
      <c r="I4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0" t="str">
        <f>IF(ISBLANK(TimeVR[[#This Row],[Best Time(S)]]),"-",TimeVR[[#This Row],[Best Time(S)]])</f>
        <v>-</v>
      </c>
      <c r="K440" t="str">
        <f>IF(StandardResults[[#This Row],[BT(SC)]]&lt;&gt;"-",IF(StandardResults[[#This Row],[BT(SC)]]&lt;=StandardResults[[#This Row],[AAs]],"AA",IF(StandardResults[[#This Row],[BT(SC)]]&lt;=StandardResults[[#This Row],[As]],"A",IF(StandardResults[[#This Row],[BT(SC)]]&lt;=StandardResults[[#This Row],[Bs]],"B","-"))),"")</f>
        <v/>
      </c>
      <c r="L440" t="str">
        <f>IF(ISBLANK(TimeVR[[#This Row],[Best Time(L)]]),"-",TimeVR[[#This Row],[Best Time(L)]])</f>
        <v>-</v>
      </c>
      <c r="M440" t="str">
        <f>IF(StandardResults[[#This Row],[BT(LC)]]&lt;&gt;"-",IF(StandardResults[[#This Row],[BT(LC)]]&lt;=StandardResults[[#This Row],[AA]],"AA",IF(StandardResults[[#This Row],[BT(LC)]]&lt;=StandardResults[[#This Row],[A]],"A",IF(StandardResults[[#This Row],[BT(LC)]]&lt;=StandardResults[[#This Row],[B]],"B","-"))),"")</f>
        <v/>
      </c>
      <c r="N440" s="14"/>
      <c r="O440" t="str">
        <f>IF(StandardResults[[#This Row],[BT(SC)]]&lt;&gt;"-",IF(StandardResults[[#This Row],[BT(SC)]]&lt;=StandardResults[[#This Row],[Ecs]],"EC","-"),"")</f>
        <v/>
      </c>
      <c r="Q440" t="str">
        <f>IF(StandardResults[[#This Row],[Ind/Rel]]="Ind",LEFT(StandardResults[[#This Row],[Gender]],1)&amp;MIN(MAX(StandardResults[[#This Row],[Age]],11),17)&amp;"-"&amp;StandardResults[[#This Row],[Event]],"")</f>
        <v>011-0</v>
      </c>
      <c r="R440" t="e">
        <f>IF(StandardResults[[#This Row],[Ind/Rel]]="Ind",_xlfn.XLOOKUP(StandardResults[[#This Row],[Code]],Std[Code],Std[AA]),"-")</f>
        <v>#N/A</v>
      </c>
      <c r="S440" t="e">
        <f>IF(StandardResults[[#This Row],[Ind/Rel]]="Ind",_xlfn.XLOOKUP(StandardResults[[#This Row],[Code]],Std[Code],Std[A]),"-")</f>
        <v>#N/A</v>
      </c>
      <c r="T440" t="e">
        <f>IF(StandardResults[[#This Row],[Ind/Rel]]="Ind",_xlfn.XLOOKUP(StandardResults[[#This Row],[Code]],Std[Code],Std[B]),"-")</f>
        <v>#N/A</v>
      </c>
      <c r="U440" t="e">
        <f>IF(StandardResults[[#This Row],[Ind/Rel]]="Ind",_xlfn.XLOOKUP(StandardResults[[#This Row],[Code]],Std[Code],Std[AAs]),"-")</f>
        <v>#N/A</v>
      </c>
      <c r="V440" t="e">
        <f>IF(StandardResults[[#This Row],[Ind/Rel]]="Ind",_xlfn.XLOOKUP(StandardResults[[#This Row],[Code]],Std[Code],Std[As]),"-")</f>
        <v>#N/A</v>
      </c>
      <c r="W440" t="e">
        <f>IF(StandardResults[[#This Row],[Ind/Rel]]="Ind",_xlfn.XLOOKUP(StandardResults[[#This Row],[Code]],Std[Code],Std[Bs]),"-")</f>
        <v>#N/A</v>
      </c>
      <c r="X440" t="e">
        <f>IF(StandardResults[[#This Row],[Ind/Rel]]="Ind",_xlfn.XLOOKUP(StandardResults[[#This Row],[Code]],Std[Code],Std[EC]),"-")</f>
        <v>#N/A</v>
      </c>
      <c r="Y440" t="e">
        <f>IF(StandardResults[[#This Row],[Ind/Rel]]="Ind",_xlfn.XLOOKUP(StandardResults[[#This Row],[Code]],Std[Code],Std[Ecs]),"-")</f>
        <v>#N/A</v>
      </c>
      <c r="Z440">
        <f>COUNTIFS(StandardResults[Name],StandardResults[[#This Row],[Name]],StandardResults[Entry
Std],"B")+COUNTIFS(StandardResults[Name],StandardResults[[#This Row],[Name]],StandardResults[Entry
Std],"A")+COUNTIFS(StandardResults[Name],StandardResults[[#This Row],[Name]],StandardResults[Entry
Std],"AA")</f>
        <v>0</v>
      </c>
      <c r="AA440">
        <f>COUNTIFS(StandardResults[Name],StandardResults[[#This Row],[Name]],StandardResults[Entry
Std],"AA")</f>
        <v>0</v>
      </c>
    </row>
    <row r="441" spans="1:27" x14ac:dyDescent="0.25">
      <c r="A441">
        <f>TimeVR[[#This Row],[Club]]</f>
        <v>0</v>
      </c>
      <c r="B441" t="str">
        <f>IF(OR(RIGHT(TimeVR[[#This Row],[Event]],3)="M.R", RIGHT(TimeVR[[#This Row],[Event]],3)="F.R"),"Relay","Ind")</f>
        <v>Ind</v>
      </c>
      <c r="C441">
        <f>TimeVR[[#This Row],[gender]]</f>
        <v>0</v>
      </c>
      <c r="D441">
        <f>TimeVR[[#This Row],[Age]]</f>
        <v>0</v>
      </c>
      <c r="E441">
        <f>TimeVR[[#This Row],[name]]</f>
        <v>0</v>
      </c>
      <c r="F441">
        <f>TimeVR[[#This Row],[Event]]</f>
        <v>0</v>
      </c>
      <c r="G441" t="str">
        <f>IF(OR(StandardResults[[#This Row],[Entry]]="-",TimeVR[[#This Row],[validation]]="Validated"),"Y","N")</f>
        <v>N</v>
      </c>
      <c r="H441">
        <f>IF(OR(LEFT(TimeVR[[#This Row],[Times]],8)="00:00.00", LEFT(TimeVR[[#This Row],[Times]],2)="NT"),"-",TimeVR[[#This Row],[Times]])</f>
        <v>0</v>
      </c>
      <c r="I4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1" t="str">
        <f>IF(ISBLANK(TimeVR[[#This Row],[Best Time(S)]]),"-",TimeVR[[#This Row],[Best Time(S)]])</f>
        <v>-</v>
      </c>
      <c r="K441" t="str">
        <f>IF(StandardResults[[#This Row],[BT(SC)]]&lt;&gt;"-",IF(StandardResults[[#This Row],[BT(SC)]]&lt;=StandardResults[[#This Row],[AAs]],"AA",IF(StandardResults[[#This Row],[BT(SC)]]&lt;=StandardResults[[#This Row],[As]],"A",IF(StandardResults[[#This Row],[BT(SC)]]&lt;=StandardResults[[#This Row],[Bs]],"B","-"))),"")</f>
        <v/>
      </c>
      <c r="L441" t="str">
        <f>IF(ISBLANK(TimeVR[[#This Row],[Best Time(L)]]),"-",TimeVR[[#This Row],[Best Time(L)]])</f>
        <v>-</v>
      </c>
      <c r="M441" t="str">
        <f>IF(StandardResults[[#This Row],[BT(LC)]]&lt;&gt;"-",IF(StandardResults[[#This Row],[BT(LC)]]&lt;=StandardResults[[#This Row],[AA]],"AA",IF(StandardResults[[#This Row],[BT(LC)]]&lt;=StandardResults[[#This Row],[A]],"A",IF(StandardResults[[#This Row],[BT(LC)]]&lt;=StandardResults[[#This Row],[B]],"B","-"))),"")</f>
        <v/>
      </c>
      <c r="N441" s="14"/>
      <c r="O441" t="str">
        <f>IF(StandardResults[[#This Row],[BT(SC)]]&lt;&gt;"-",IF(StandardResults[[#This Row],[BT(SC)]]&lt;=StandardResults[[#This Row],[Ecs]],"EC","-"),"")</f>
        <v/>
      </c>
      <c r="Q441" t="str">
        <f>IF(StandardResults[[#This Row],[Ind/Rel]]="Ind",LEFT(StandardResults[[#This Row],[Gender]],1)&amp;MIN(MAX(StandardResults[[#This Row],[Age]],11),17)&amp;"-"&amp;StandardResults[[#This Row],[Event]],"")</f>
        <v>011-0</v>
      </c>
      <c r="R441" t="e">
        <f>IF(StandardResults[[#This Row],[Ind/Rel]]="Ind",_xlfn.XLOOKUP(StandardResults[[#This Row],[Code]],Std[Code],Std[AA]),"-")</f>
        <v>#N/A</v>
      </c>
      <c r="S441" t="e">
        <f>IF(StandardResults[[#This Row],[Ind/Rel]]="Ind",_xlfn.XLOOKUP(StandardResults[[#This Row],[Code]],Std[Code],Std[A]),"-")</f>
        <v>#N/A</v>
      </c>
      <c r="T441" t="e">
        <f>IF(StandardResults[[#This Row],[Ind/Rel]]="Ind",_xlfn.XLOOKUP(StandardResults[[#This Row],[Code]],Std[Code],Std[B]),"-")</f>
        <v>#N/A</v>
      </c>
      <c r="U441" t="e">
        <f>IF(StandardResults[[#This Row],[Ind/Rel]]="Ind",_xlfn.XLOOKUP(StandardResults[[#This Row],[Code]],Std[Code],Std[AAs]),"-")</f>
        <v>#N/A</v>
      </c>
      <c r="V441" t="e">
        <f>IF(StandardResults[[#This Row],[Ind/Rel]]="Ind",_xlfn.XLOOKUP(StandardResults[[#This Row],[Code]],Std[Code],Std[As]),"-")</f>
        <v>#N/A</v>
      </c>
      <c r="W441" t="e">
        <f>IF(StandardResults[[#This Row],[Ind/Rel]]="Ind",_xlfn.XLOOKUP(StandardResults[[#This Row],[Code]],Std[Code],Std[Bs]),"-")</f>
        <v>#N/A</v>
      </c>
      <c r="X441" t="e">
        <f>IF(StandardResults[[#This Row],[Ind/Rel]]="Ind",_xlfn.XLOOKUP(StandardResults[[#This Row],[Code]],Std[Code],Std[EC]),"-")</f>
        <v>#N/A</v>
      </c>
      <c r="Y441" t="e">
        <f>IF(StandardResults[[#This Row],[Ind/Rel]]="Ind",_xlfn.XLOOKUP(StandardResults[[#This Row],[Code]],Std[Code],Std[Ecs]),"-")</f>
        <v>#N/A</v>
      </c>
      <c r="Z441">
        <f>COUNTIFS(StandardResults[Name],StandardResults[[#This Row],[Name]],StandardResults[Entry
Std],"B")+COUNTIFS(StandardResults[Name],StandardResults[[#This Row],[Name]],StandardResults[Entry
Std],"A")+COUNTIFS(StandardResults[Name],StandardResults[[#This Row],[Name]],StandardResults[Entry
Std],"AA")</f>
        <v>0</v>
      </c>
      <c r="AA441">
        <f>COUNTIFS(StandardResults[Name],StandardResults[[#This Row],[Name]],StandardResults[Entry
Std],"AA")</f>
        <v>0</v>
      </c>
    </row>
    <row r="442" spans="1:27" x14ac:dyDescent="0.25">
      <c r="A442">
        <f>TimeVR[[#This Row],[Club]]</f>
        <v>0</v>
      </c>
      <c r="B442" t="str">
        <f>IF(OR(RIGHT(TimeVR[[#This Row],[Event]],3)="M.R", RIGHT(TimeVR[[#This Row],[Event]],3)="F.R"),"Relay","Ind")</f>
        <v>Ind</v>
      </c>
      <c r="C442">
        <f>TimeVR[[#This Row],[gender]]</f>
        <v>0</v>
      </c>
      <c r="D442">
        <f>TimeVR[[#This Row],[Age]]</f>
        <v>0</v>
      </c>
      <c r="E442">
        <f>TimeVR[[#This Row],[name]]</f>
        <v>0</v>
      </c>
      <c r="F442">
        <f>TimeVR[[#This Row],[Event]]</f>
        <v>0</v>
      </c>
      <c r="G442" t="str">
        <f>IF(OR(StandardResults[[#This Row],[Entry]]="-",TimeVR[[#This Row],[validation]]="Validated"),"Y","N")</f>
        <v>N</v>
      </c>
      <c r="H442">
        <f>IF(OR(LEFT(TimeVR[[#This Row],[Times]],8)="00:00.00", LEFT(TimeVR[[#This Row],[Times]],2)="NT"),"-",TimeVR[[#This Row],[Times]])</f>
        <v>0</v>
      </c>
      <c r="I4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2" t="str">
        <f>IF(ISBLANK(TimeVR[[#This Row],[Best Time(S)]]),"-",TimeVR[[#This Row],[Best Time(S)]])</f>
        <v>-</v>
      </c>
      <c r="K442" t="str">
        <f>IF(StandardResults[[#This Row],[BT(SC)]]&lt;&gt;"-",IF(StandardResults[[#This Row],[BT(SC)]]&lt;=StandardResults[[#This Row],[AAs]],"AA",IF(StandardResults[[#This Row],[BT(SC)]]&lt;=StandardResults[[#This Row],[As]],"A",IF(StandardResults[[#This Row],[BT(SC)]]&lt;=StandardResults[[#This Row],[Bs]],"B","-"))),"")</f>
        <v/>
      </c>
      <c r="L442" t="str">
        <f>IF(ISBLANK(TimeVR[[#This Row],[Best Time(L)]]),"-",TimeVR[[#This Row],[Best Time(L)]])</f>
        <v>-</v>
      </c>
      <c r="M442" t="str">
        <f>IF(StandardResults[[#This Row],[BT(LC)]]&lt;&gt;"-",IF(StandardResults[[#This Row],[BT(LC)]]&lt;=StandardResults[[#This Row],[AA]],"AA",IF(StandardResults[[#This Row],[BT(LC)]]&lt;=StandardResults[[#This Row],[A]],"A",IF(StandardResults[[#This Row],[BT(LC)]]&lt;=StandardResults[[#This Row],[B]],"B","-"))),"")</f>
        <v/>
      </c>
      <c r="N442" s="14"/>
      <c r="O442" t="str">
        <f>IF(StandardResults[[#This Row],[BT(SC)]]&lt;&gt;"-",IF(StandardResults[[#This Row],[BT(SC)]]&lt;=StandardResults[[#This Row],[Ecs]],"EC","-"),"")</f>
        <v/>
      </c>
      <c r="Q442" t="str">
        <f>IF(StandardResults[[#This Row],[Ind/Rel]]="Ind",LEFT(StandardResults[[#This Row],[Gender]],1)&amp;MIN(MAX(StandardResults[[#This Row],[Age]],11),17)&amp;"-"&amp;StandardResults[[#This Row],[Event]],"")</f>
        <v>011-0</v>
      </c>
      <c r="R442" t="e">
        <f>IF(StandardResults[[#This Row],[Ind/Rel]]="Ind",_xlfn.XLOOKUP(StandardResults[[#This Row],[Code]],Std[Code],Std[AA]),"-")</f>
        <v>#N/A</v>
      </c>
      <c r="S442" t="e">
        <f>IF(StandardResults[[#This Row],[Ind/Rel]]="Ind",_xlfn.XLOOKUP(StandardResults[[#This Row],[Code]],Std[Code],Std[A]),"-")</f>
        <v>#N/A</v>
      </c>
      <c r="T442" t="e">
        <f>IF(StandardResults[[#This Row],[Ind/Rel]]="Ind",_xlfn.XLOOKUP(StandardResults[[#This Row],[Code]],Std[Code],Std[B]),"-")</f>
        <v>#N/A</v>
      </c>
      <c r="U442" t="e">
        <f>IF(StandardResults[[#This Row],[Ind/Rel]]="Ind",_xlfn.XLOOKUP(StandardResults[[#This Row],[Code]],Std[Code],Std[AAs]),"-")</f>
        <v>#N/A</v>
      </c>
      <c r="V442" t="e">
        <f>IF(StandardResults[[#This Row],[Ind/Rel]]="Ind",_xlfn.XLOOKUP(StandardResults[[#This Row],[Code]],Std[Code],Std[As]),"-")</f>
        <v>#N/A</v>
      </c>
      <c r="W442" t="e">
        <f>IF(StandardResults[[#This Row],[Ind/Rel]]="Ind",_xlfn.XLOOKUP(StandardResults[[#This Row],[Code]],Std[Code],Std[Bs]),"-")</f>
        <v>#N/A</v>
      </c>
      <c r="X442" t="e">
        <f>IF(StandardResults[[#This Row],[Ind/Rel]]="Ind",_xlfn.XLOOKUP(StandardResults[[#This Row],[Code]],Std[Code],Std[EC]),"-")</f>
        <v>#N/A</v>
      </c>
      <c r="Y442" t="e">
        <f>IF(StandardResults[[#This Row],[Ind/Rel]]="Ind",_xlfn.XLOOKUP(StandardResults[[#This Row],[Code]],Std[Code],Std[Ecs]),"-")</f>
        <v>#N/A</v>
      </c>
      <c r="Z442">
        <f>COUNTIFS(StandardResults[Name],StandardResults[[#This Row],[Name]],StandardResults[Entry
Std],"B")+COUNTIFS(StandardResults[Name],StandardResults[[#This Row],[Name]],StandardResults[Entry
Std],"A")+COUNTIFS(StandardResults[Name],StandardResults[[#This Row],[Name]],StandardResults[Entry
Std],"AA")</f>
        <v>0</v>
      </c>
      <c r="AA442">
        <f>COUNTIFS(StandardResults[Name],StandardResults[[#This Row],[Name]],StandardResults[Entry
Std],"AA")</f>
        <v>0</v>
      </c>
    </row>
    <row r="443" spans="1:27" x14ac:dyDescent="0.25">
      <c r="A443">
        <f>TimeVR[[#This Row],[Club]]</f>
        <v>0</v>
      </c>
      <c r="B443" t="str">
        <f>IF(OR(RIGHT(TimeVR[[#This Row],[Event]],3)="M.R", RIGHT(TimeVR[[#This Row],[Event]],3)="F.R"),"Relay","Ind")</f>
        <v>Ind</v>
      </c>
      <c r="C443">
        <f>TimeVR[[#This Row],[gender]]</f>
        <v>0</v>
      </c>
      <c r="D443">
        <f>TimeVR[[#This Row],[Age]]</f>
        <v>0</v>
      </c>
      <c r="E443">
        <f>TimeVR[[#This Row],[name]]</f>
        <v>0</v>
      </c>
      <c r="F443">
        <f>TimeVR[[#This Row],[Event]]</f>
        <v>0</v>
      </c>
      <c r="G443" t="str">
        <f>IF(OR(StandardResults[[#This Row],[Entry]]="-",TimeVR[[#This Row],[validation]]="Validated"),"Y","N")</f>
        <v>N</v>
      </c>
      <c r="H443">
        <f>IF(OR(LEFT(TimeVR[[#This Row],[Times]],8)="00:00.00", LEFT(TimeVR[[#This Row],[Times]],2)="NT"),"-",TimeVR[[#This Row],[Times]])</f>
        <v>0</v>
      </c>
      <c r="I4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3" t="str">
        <f>IF(ISBLANK(TimeVR[[#This Row],[Best Time(S)]]),"-",TimeVR[[#This Row],[Best Time(S)]])</f>
        <v>-</v>
      </c>
      <c r="K443" t="str">
        <f>IF(StandardResults[[#This Row],[BT(SC)]]&lt;&gt;"-",IF(StandardResults[[#This Row],[BT(SC)]]&lt;=StandardResults[[#This Row],[AAs]],"AA",IF(StandardResults[[#This Row],[BT(SC)]]&lt;=StandardResults[[#This Row],[As]],"A",IF(StandardResults[[#This Row],[BT(SC)]]&lt;=StandardResults[[#This Row],[Bs]],"B","-"))),"")</f>
        <v/>
      </c>
      <c r="L443" t="str">
        <f>IF(ISBLANK(TimeVR[[#This Row],[Best Time(L)]]),"-",TimeVR[[#This Row],[Best Time(L)]])</f>
        <v>-</v>
      </c>
      <c r="M443" t="str">
        <f>IF(StandardResults[[#This Row],[BT(LC)]]&lt;&gt;"-",IF(StandardResults[[#This Row],[BT(LC)]]&lt;=StandardResults[[#This Row],[AA]],"AA",IF(StandardResults[[#This Row],[BT(LC)]]&lt;=StandardResults[[#This Row],[A]],"A",IF(StandardResults[[#This Row],[BT(LC)]]&lt;=StandardResults[[#This Row],[B]],"B","-"))),"")</f>
        <v/>
      </c>
      <c r="N443" s="14"/>
      <c r="O443" t="str">
        <f>IF(StandardResults[[#This Row],[BT(SC)]]&lt;&gt;"-",IF(StandardResults[[#This Row],[BT(SC)]]&lt;=StandardResults[[#This Row],[Ecs]],"EC","-"),"")</f>
        <v/>
      </c>
      <c r="Q443" t="str">
        <f>IF(StandardResults[[#This Row],[Ind/Rel]]="Ind",LEFT(StandardResults[[#This Row],[Gender]],1)&amp;MIN(MAX(StandardResults[[#This Row],[Age]],11),17)&amp;"-"&amp;StandardResults[[#This Row],[Event]],"")</f>
        <v>011-0</v>
      </c>
      <c r="R443" t="e">
        <f>IF(StandardResults[[#This Row],[Ind/Rel]]="Ind",_xlfn.XLOOKUP(StandardResults[[#This Row],[Code]],Std[Code],Std[AA]),"-")</f>
        <v>#N/A</v>
      </c>
      <c r="S443" t="e">
        <f>IF(StandardResults[[#This Row],[Ind/Rel]]="Ind",_xlfn.XLOOKUP(StandardResults[[#This Row],[Code]],Std[Code],Std[A]),"-")</f>
        <v>#N/A</v>
      </c>
      <c r="T443" t="e">
        <f>IF(StandardResults[[#This Row],[Ind/Rel]]="Ind",_xlfn.XLOOKUP(StandardResults[[#This Row],[Code]],Std[Code],Std[B]),"-")</f>
        <v>#N/A</v>
      </c>
      <c r="U443" t="e">
        <f>IF(StandardResults[[#This Row],[Ind/Rel]]="Ind",_xlfn.XLOOKUP(StandardResults[[#This Row],[Code]],Std[Code],Std[AAs]),"-")</f>
        <v>#N/A</v>
      </c>
      <c r="V443" t="e">
        <f>IF(StandardResults[[#This Row],[Ind/Rel]]="Ind",_xlfn.XLOOKUP(StandardResults[[#This Row],[Code]],Std[Code],Std[As]),"-")</f>
        <v>#N/A</v>
      </c>
      <c r="W443" t="e">
        <f>IF(StandardResults[[#This Row],[Ind/Rel]]="Ind",_xlfn.XLOOKUP(StandardResults[[#This Row],[Code]],Std[Code],Std[Bs]),"-")</f>
        <v>#N/A</v>
      </c>
      <c r="X443" t="e">
        <f>IF(StandardResults[[#This Row],[Ind/Rel]]="Ind",_xlfn.XLOOKUP(StandardResults[[#This Row],[Code]],Std[Code],Std[EC]),"-")</f>
        <v>#N/A</v>
      </c>
      <c r="Y443" t="e">
        <f>IF(StandardResults[[#This Row],[Ind/Rel]]="Ind",_xlfn.XLOOKUP(StandardResults[[#This Row],[Code]],Std[Code],Std[Ecs]),"-")</f>
        <v>#N/A</v>
      </c>
      <c r="Z443">
        <f>COUNTIFS(StandardResults[Name],StandardResults[[#This Row],[Name]],StandardResults[Entry
Std],"B")+COUNTIFS(StandardResults[Name],StandardResults[[#This Row],[Name]],StandardResults[Entry
Std],"A")+COUNTIFS(StandardResults[Name],StandardResults[[#This Row],[Name]],StandardResults[Entry
Std],"AA")</f>
        <v>0</v>
      </c>
      <c r="AA443">
        <f>COUNTIFS(StandardResults[Name],StandardResults[[#This Row],[Name]],StandardResults[Entry
Std],"AA")</f>
        <v>0</v>
      </c>
    </row>
    <row r="444" spans="1:27" x14ac:dyDescent="0.25">
      <c r="A444">
        <f>TimeVR[[#This Row],[Club]]</f>
        <v>0</v>
      </c>
      <c r="B444" t="str">
        <f>IF(OR(RIGHT(TimeVR[[#This Row],[Event]],3)="M.R", RIGHT(TimeVR[[#This Row],[Event]],3)="F.R"),"Relay","Ind")</f>
        <v>Ind</v>
      </c>
      <c r="C444">
        <f>TimeVR[[#This Row],[gender]]</f>
        <v>0</v>
      </c>
      <c r="D444">
        <f>TimeVR[[#This Row],[Age]]</f>
        <v>0</v>
      </c>
      <c r="E444">
        <f>TimeVR[[#This Row],[name]]</f>
        <v>0</v>
      </c>
      <c r="F444">
        <f>TimeVR[[#This Row],[Event]]</f>
        <v>0</v>
      </c>
      <c r="G444" t="str">
        <f>IF(OR(StandardResults[[#This Row],[Entry]]="-",TimeVR[[#This Row],[validation]]="Validated"),"Y","N")</f>
        <v>N</v>
      </c>
      <c r="H444">
        <f>IF(OR(LEFT(TimeVR[[#This Row],[Times]],8)="00:00.00", LEFT(TimeVR[[#This Row],[Times]],2)="NT"),"-",TimeVR[[#This Row],[Times]])</f>
        <v>0</v>
      </c>
      <c r="I4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4" t="str">
        <f>IF(ISBLANK(TimeVR[[#This Row],[Best Time(S)]]),"-",TimeVR[[#This Row],[Best Time(S)]])</f>
        <v>-</v>
      </c>
      <c r="K444" t="str">
        <f>IF(StandardResults[[#This Row],[BT(SC)]]&lt;&gt;"-",IF(StandardResults[[#This Row],[BT(SC)]]&lt;=StandardResults[[#This Row],[AAs]],"AA",IF(StandardResults[[#This Row],[BT(SC)]]&lt;=StandardResults[[#This Row],[As]],"A",IF(StandardResults[[#This Row],[BT(SC)]]&lt;=StandardResults[[#This Row],[Bs]],"B","-"))),"")</f>
        <v/>
      </c>
      <c r="L444" t="str">
        <f>IF(ISBLANK(TimeVR[[#This Row],[Best Time(L)]]),"-",TimeVR[[#This Row],[Best Time(L)]])</f>
        <v>-</v>
      </c>
      <c r="M444" t="str">
        <f>IF(StandardResults[[#This Row],[BT(LC)]]&lt;&gt;"-",IF(StandardResults[[#This Row],[BT(LC)]]&lt;=StandardResults[[#This Row],[AA]],"AA",IF(StandardResults[[#This Row],[BT(LC)]]&lt;=StandardResults[[#This Row],[A]],"A",IF(StandardResults[[#This Row],[BT(LC)]]&lt;=StandardResults[[#This Row],[B]],"B","-"))),"")</f>
        <v/>
      </c>
      <c r="N444" s="14"/>
      <c r="O444" t="str">
        <f>IF(StandardResults[[#This Row],[BT(SC)]]&lt;&gt;"-",IF(StandardResults[[#This Row],[BT(SC)]]&lt;=StandardResults[[#This Row],[Ecs]],"EC","-"),"")</f>
        <v/>
      </c>
      <c r="Q444" t="str">
        <f>IF(StandardResults[[#This Row],[Ind/Rel]]="Ind",LEFT(StandardResults[[#This Row],[Gender]],1)&amp;MIN(MAX(StandardResults[[#This Row],[Age]],11),17)&amp;"-"&amp;StandardResults[[#This Row],[Event]],"")</f>
        <v>011-0</v>
      </c>
      <c r="R444" t="e">
        <f>IF(StandardResults[[#This Row],[Ind/Rel]]="Ind",_xlfn.XLOOKUP(StandardResults[[#This Row],[Code]],Std[Code],Std[AA]),"-")</f>
        <v>#N/A</v>
      </c>
      <c r="S444" t="e">
        <f>IF(StandardResults[[#This Row],[Ind/Rel]]="Ind",_xlfn.XLOOKUP(StandardResults[[#This Row],[Code]],Std[Code],Std[A]),"-")</f>
        <v>#N/A</v>
      </c>
      <c r="T444" t="e">
        <f>IF(StandardResults[[#This Row],[Ind/Rel]]="Ind",_xlfn.XLOOKUP(StandardResults[[#This Row],[Code]],Std[Code],Std[B]),"-")</f>
        <v>#N/A</v>
      </c>
      <c r="U444" t="e">
        <f>IF(StandardResults[[#This Row],[Ind/Rel]]="Ind",_xlfn.XLOOKUP(StandardResults[[#This Row],[Code]],Std[Code],Std[AAs]),"-")</f>
        <v>#N/A</v>
      </c>
      <c r="V444" t="e">
        <f>IF(StandardResults[[#This Row],[Ind/Rel]]="Ind",_xlfn.XLOOKUP(StandardResults[[#This Row],[Code]],Std[Code],Std[As]),"-")</f>
        <v>#N/A</v>
      </c>
      <c r="W444" t="e">
        <f>IF(StandardResults[[#This Row],[Ind/Rel]]="Ind",_xlfn.XLOOKUP(StandardResults[[#This Row],[Code]],Std[Code],Std[Bs]),"-")</f>
        <v>#N/A</v>
      </c>
      <c r="X444" t="e">
        <f>IF(StandardResults[[#This Row],[Ind/Rel]]="Ind",_xlfn.XLOOKUP(StandardResults[[#This Row],[Code]],Std[Code],Std[EC]),"-")</f>
        <v>#N/A</v>
      </c>
      <c r="Y444" t="e">
        <f>IF(StandardResults[[#This Row],[Ind/Rel]]="Ind",_xlfn.XLOOKUP(StandardResults[[#This Row],[Code]],Std[Code],Std[Ecs]),"-")</f>
        <v>#N/A</v>
      </c>
      <c r="Z444">
        <f>COUNTIFS(StandardResults[Name],StandardResults[[#This Row],[Name]],StandardResults[Entry
Std],"B")+COUNTIFS(StandardResults[Name],StandardResults[[#This Row],[Name]],StandardResults[Entry
Std],"A")+COUNTIFS(StandardResults[Name],StandardResults[[#This Row],[Name]],StandardResults[Entry
Std],"AA")</f>
        <v>0</v>
      </c>
      <c r="AA444">
        <f>COUNTIFS(StandardResults[Name],StandardResults[[#This Row],[Name]],StandardResults[Entry
Std],"AA")</f>
        <v>0</v>
      </c>
    </row>
    <row r="445" spans="1:27" x14ac:dyDescent="0.25">
      <c r="A445">
        <f>TimeVR[[#This Row],[Club]]</f>
        <v>0</v>
      </c>
      <c r="B445" t="str">
        <f>IF(OR(RIGHT(TimeVR[[#This Row],[Event]],3)="M.R", RIGHT(TimeVR[[#This Row],[Event]],3)="F.R"),"Relay","Ind")</f>
        <v>Ind</v>
      </c>
      <c r="C445">
        <f>TimeVR[[#This Row],[gender]]</f>
        <v>0</v>
      </c>
      <c r="D445">
        <f>TimeVR[[#This Row],[Age]]</f>
        <v>0</v>
      </c>
      <c r="E445">
        <f>TimeVR[[#This Row],[name]]</f>
        <v>0</v>
      </c>
      <c r="F445">
        <f>TimeVR[[#This Row],[Event]]</f>
        <v>0</v>
      </c>
      <c r="G445" t="str">
        <f>IF(OR(StandardResults[[#This Row],[Entry]]="-",TimeVR[[#This Row],[validation]]="Validated"),"Y","N")</f>
        <v>N</v>
      </c>
      <c r="H445">
        <f>IF(OR(LEFT(TimeVR[[#This Row],[Times]],8)="00:00.00", LEFT(TimeVR[[#This Row],[Times]],2)="NT"),"-",TimeVR[[#This Row],[Times]])</f>
        <v>0</v>
      </c>
      <c r="I4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5" t="str">
        <f>IF(ISBLANK(TimeVR[[#This Row],[Best Time(S)]]),"-",TimeVR[[#This Row],[Best Time(S)]])</f>
        <v>-</v>
      </c>
      <c r="K445" t="str">
        <f>IF(StandardResults[[#This Row],[BT(SC)]]&lt;&gt;"-",IF(StandardResults[[#This Row],[BT(SC)]]&lt;=StandardResults[[#This Row],[AAs]],"AA",IF(StandardResults[[#This Row],[BT(SC)]]&lt;=StandardResults[[#This Row],[As]],"A",IF(StandardResults[[#This Row],[BT(SC)]]&lt;=StandardResults[[#This Row],[Bs]],"B","-"))),"")</f>
        <v/>
      </c>
      <c r="L445" t="str">
        <f>IF(ISBLANK(TimeVR[[#This Row],[Best Time(L)]]),"-",TimeVR[[#This Row],[Best Time(L)]])</f>
        <v>-</v>
      </c>
      <c r="M445" t="str">
        <f>IF(StandardResults[[#This Row],[BT(LC)]]&lt;&gt;"-",IF(StandardResults[[#This Row],[BT(LC)]]&lt;=StandardResults[[#This Row],[AA]],"AA",IF(StandardResults[[#This Row],[BT(LC)]]&lt;=StandardResults[[#This Row],[A]],"A",IF(StandardResults[[#This Row],[BT(LC)]]&lt;=StandardResults[[#This Row],[B]],"B","-"))),"")</f>
        <v/>
      </c>
      <c r="N445" s="14"/>
      <c r="O445" t="str">
        <f>IF(StandardResults[[#This Row],[BT(SC)]]&lt;&gt;"-",IF(StandardResults[[#This Row],[BT(SC)]]&lt;=StandardResults[[#This Row],[Ecs]],"EC","-"),"")</f>
        <v/>
      </c>
      <c r="Q445" t="str">
        <f>IF(StandardResults[[#This Row],[Ind/Rel]]="Ind",LEFT(StandardResults[[#This Row],[Gender]],1)&amp;MIN(MAX(StandardResults[[#This Row],[Age]],11),17)&amp;"-"&amp;StandardResults[[#This Row],[Event]],"")</f>
        <v>011-0</v>
      </c>
      <c r="R445" t="e">
        <f>IF(StandardResults[[#This Row],[Ind/Rel]]="Ind",_xlfn.XLOOKUP(StandardResults[[#This Row],[Code]],Std[Code],Std[AA]),"-")</f>
        <v>#N/A</v>
      </c>
      <c r="S445" t="e">
        <f>IF(StandardResults[[#This Row],[Ind/Rel]]="Ind",_xlfn.XLOOKUP(StandardResults[[#This Row],[Code]],Std[Code],Std[A]),"-")</f>
        <v>#N/A</v>
      </c>
      <c r="T445" t="e">
        <f>IF(StandardResults[[#This Row],[Ind/Rel]]="Ind",_xlfn.XLOOKUP(StandardResults[[#This Row],[Code]],Std[Code],Std[B]),"-")</f>
        <v>#N/A</v>
      </c>
      <c r="U445" t="e">
        <f>IF(StandardResults[[#This Row],[Ind/Rel]]="Ind",_xlfn.XLOOKUP(StandardResults[[#This Row],[Code]],Std[Code],Std[AAs]),"-")</f>
        <v>#N/A</v>
      </c>
      <c r="V445" t="e">
        <f>IF(StandardResults[[#This Row],[Ind/Rel]]="Ind",_xlfn.XLOOKUP(StandardResults[[#This Row],[Code]],Std[Code],Std[As]),"-")</f>
        <v>#N/A</v>
      </c>
      <c r="W445" t="e">
        <f>IF(StandardResults[[#This Row],[Ind/Rel]]="Ind",_xlfn.XLOOKUP(StandardResults[[#This Row],[Code]],Std[Code],Std[Bs]),"-")</f>
        <v>#N/A</v>
      </c>
      <c r="X445" t="e">
        <f>IF(StandardResults[[#This Row],[Ind/Rel]]="Ind",_xlfn.XLOOKUP(StandardResults[[#This Row],[Code]],Std[Code],Std[EC]),"-")</f>
        <v>#N/A</v>
      </c>
      <c r="Y445" t="e">
        <f>IF(StandardResults[[#This Row],[Ind/Rel]]="Ind",_xlfn.XLOOKUP(StandardResults[[#This Row],[Code]],Std[Code],Std[Ecs]),"-")</f>
        <v>#N/A</v>
      </c>
      <c r="Z445">
        <f>COUNTIFS(StandardResults[Name],StandardResults[[#This Row],[Name]],StandardResults[Entry
Std],"B")+COUNTIFS(StandardResults[Name],StandardResults[[#This Row],[Name]],StandardResults[Entry
Std],"A")+COUNTIFS(StandardResults[Name],StandardResults[[#This Row],[Name]],StandardResults[Entry
Std],"AA")</f>
        <v>0</v>
      </c>
      <c r="AA445">
        <f>COUNTIFS(StandardResults[Name],StandardResults[[#This Row],[Name]],StandardResults[Entry
Std],"AA")</f>
        <v>0</v>
      </c>
    </row>
    <row r="446" spans="1:27" x14ac:dyDescent="0.25">
      <c r="A446">
        <f>TimeVR[[#This Row],[Club]]</f>
        <v>0</v>
      </c>
      <c r="B446" t="str">
        <f>IF(OR(RIGHT(TimeVR[[#This Row],[Event]],3)="M.R", RIGHT(TimeVR[[#This Row],[Event]],3)="F.R"),"Relay","Ind")</f>
        <v>Ind</v>
      </c>
      <c r="C446">
        <f>TimeVR[[#This Row],[gender]]</f>
        <v>0</v>
      </c>
      <c r="D446">
        <f>TimeVR[[#This Row],[Age]]</f>
        <v>0</v>
      </c>
      <c r="E446">
        <f>TimeVR[[#This Row],[name]]</f>
        <v>0</v>
      </c>
      <c r="F446">
        <f>TimeVR[[#This Row],[Event]]</f>
        <v>0</v>
      </c>
      <c r="G446" t="str">
        <f>IF(OR(StandardResults[[#This Row],[Entry]]="-",TimeVR[[#This Row],[validation]]="Validated"),"Y","N")</f>
        <v>N</v>
      </c>
      <c r="H446">
        <f>IF(OR(LEFT(TimeVR[[#This Row],[Times]],8)="00:00.00", LEFT(TimeVR[[#This Row],[Times]],2)="NT"),"-",TimeVR[[#This Row],[Times]])</f>
        <v>0</v>
      </c>
      <c r="I4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6" t="str">
        <f>IF(ISBLANK(TimeVR[[#This Row],[Best Time(S)]]),"-",TimeVR[[#This Row],[Best Time(S)]])</f>
        <v>-</v>
      </c>
      <c r="K446" t="str">
        <f>IF(StandardResults[[#This Row],[BT(SC)]]&lt;&gt;"-",IF(StandardResults[[#This Row],[BT(SC)]]&lt;=StandardResults[[#This Row],[AAs]],"AA",IF(StandardResults[[#This Row],[BT(SC)]]&lt;=StandardResults[[#This Row],[As]],"A",IF(StandardResults[[#This Row],[BT(SC)]]&lt;=StandardResults[[#This Row],[Bs]],"B","-"))),"")</f>
        <v/>
      </c>
      <c r="L446" t="str">
        <f>IF(ISBLANK(TimeVR[[#This Row],[Best Time(L)]]),"-",TimeVR[[#This Row],[Best Time(L)]])</f>
        <v>-</v>
      </c>
      <c r="M446" t="str">
        <f>IF(StandardResults[[#This Row],[BT(LC)]]&lt;&gt;"-",IF(StandardResults[[#This Row],[BT(LC)]]&lt;=StandardResults[[#This Row],[AA]],"AA",IF(StandardResults[[#This Row],[BT(LC)]]&lt;=StandardResults[[#This Row],[A]],"A",IF(StandardResults[[#This Row],[BT(LC)]]&lt;=StandardResults[[#This Row],[B]],"B","-"))),"")</f>
        <v/>
      </c>
      <c r="N446" s="14"/>
      <c r="O446" t="str">
        <f>IF(StandardResults[[#This Row],[BT(SC)]]&lt;&gt;"-",IF(StandardResults[[#This Row],[BT(SC)]]&lt;=StandardResults[[#This Row],[Ecs]],"EC","-"),"")</f>
        <v/>
      </c>
      <c r="Q446" t="str">
        <f>IF(StandardResults[[#This Row],[Ind/Rel]]="Ind",LEFT(StandardResults[[#This Row],[Gender]],1)&amp;MIN(MAX(StandardResults[[#This Row],[Age]],11),17)&amp;"-"&amp;StandardResults[[#This Row],[Event]],"")</f>
        <v>011-0</v>
      </c>
      <c r="R446" t="e">
        <f>IF(StandardResults[[#This Row],[Ind/Rel]]="Ind",_xlfn.XLOOKUP(StandardResults[[#This Row],[Code]],Std[Code],Std[AA]),"-")</f>
        <v>#N/A</v>
      </c>
      <c r="S446" t="e">
        <f>IF(StandardResults[[#This Row],[Ind/Rel]]="Ind",_xlfn.XLOOKUP(StandardResults[[#This Row],[Code]],Std[Code],Std[A]),"-")</f>
        <v>#N/A</v>
      </c>
      <c r="T446" t="e">
        <f>IF(StandardResults[[#This Row],[Ind/Rel]]="Ind",_xlfn.XLOOKUP(StandardResults[[#This Row],[Code]],Std[Code],Std[B]),"-")</f>
        <v>#N/A</v>
      </c>
      <c r="U446" t="e">
        <f>IF(StandardResults[[#This Row],[Ind/Rel]]="Ind",_xlfn.XLOOKUP(StandardResults[[#This Row],[Code]],Std[Code],Std[AAs]),"-")</f>
        <v>#N/A</v>
      </c>
      <c r="V446" t="e">
        <f>IF(StandardResults[[#This Row],[Ind/Rel]]="Ind",_xlfn.XLOOKUP(StandardResults[[#This Row],[Code]],Std[Code],Std[As]),"-")</f>
        <v>#N/A</v>
      </c>
      <c r="W446" t="e">
        <f>IF(StandardResults[[#This Row],[Ind/Rel]]="Ind",_xlfn.XLOOKUP(StandardResults[[#This Row],[Code]],Std[Code],Std[Bs]),"-")</f>
        <v>#N/A</v>
      </c>
      <c r="X446" t="e">
        <f>IF(StandardResults[[#This Row],[Ind/Rel]]="Ind",_xlfn.XLOOKUP(StandardResults[[#This Row],[Code]],Std[Code],Std[EC]),"-")</f>
        <v>#N/A</v>
      </c>
      <c r="Y446" t="e">
        <f>IF(StandardResults[[#This Row],[Ind/Rel]]="Ind",_xlfn.XLOOKUP(StandardResults[[#This Row],[Code]],Std[Code],Std[Ecs]),"-")</f>
        <v>#N/A</v>
      </c>
      <c r="Z446">
        <f>COUNTIFS(StandardResults[Name],StandardResults[[#This Row],[Name]],StandardResults[Entry
Std],"B")+COUNTIFS(StandardResults[Name],StandardResults[[#This Row],[Name]],StandardResults[Entry
Std],"A")+COUNTIFS(StandardResults[Name],StandardResults[[#This Row],[Name]],StandardResults[Entry
Std],"AA")</f>
        <v>0</v>
      </c>
      <c r="AA446">
        <f>COUNTIFS(StandardResults[Name],StandardResults[[#This Row],[Name]],StandardResults[Entry
Std],"AA")</f>
        <v>0</v>
      </c>
    </row>
    <row r="447" spans="1:27" x14ac:dyDescent="0.25">
      <c r="A447">
        <f>TimeVR[[#This Row],[Club]]</f>
        <v>0</v>
      </c>
      <c r="B447" t="str">
        <f>IF(OR(RIGHT(TimeVR[[#This Row],[Event]],3)="M.R", RIGHT(TimeVR[[#This Row],[Event]],3)="F.R"),"Relay","Ind")</f>
        <v>Ind</v>
      </c>
      <c r="C447">
        <f>TimeVR[[#This Row],[gender]]</f>
        <v>0</v>
      </c>
      <c r="D447">
        <f>TimeVR[[#This Row],[Age]]</f>
        <v>0</v>
      </c>
      <c r="E447">
        <f>TimeVR[[#This Row],[name]]</f>
        <v>0</v>
      </c>
      <c r="F447">
        <f>TimeVR[[#This Row],[Event]]</f>
        <v>0</v>
      </c>
      <c r="G447" t="str">
        <f>IF(OR(StandardResults[[#This Row],[Entry]]="-",TimeVR[[#This Row],[validation]]="Validated"),"Y","N")</f>
        <v>N</v>
      </c>
      <c r="H447">
        <f>IF(OR(LEFT(TimeVR[[#This Row],[Times]],8)="00:00.00", LEFT(TimeVR[[#This Row],[Times]],2)="NT"),"-",TimeVR[[#This Row],[Times]])</f>
        <v>0</v>
      </c>
      <c r="I4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7" t="str">
        <f>IF(ISBLANK(TimeVR[[#This Row],[Best Time(S)]]),"-",TimeVR[[#This Row],[Best Time(S)]])</f>
        <v>-</v>
      </c>
      <c r="K447" t="str">
        <f>IF(StandardResults[[#This Row],[BT(SC)]]&lt;&gt;"-",IF(StandardResults[[#This Row],[BT(SC)]]&lt;=StandardResults[[#This Row],[AAs]],"AA",IF(StandardResults[[#This Row],[BT(SC)]]&lt;=StandardResults[[#This Row],[As]],"A",IF(StandardResults[[#This Row],[BT(SC)]]&lt;=StandardResults[[#This Row],[Bs]],"B","-"))),"")</f>
        <v/>
      </c>
      <c r="L447" t="str">
        <f>IF(ISBLANK(TimeVR[[#This Row],[Best Time(L)]]),"-",TimeVR[[#This Row],[Best Time(L)]])</f>
        <v>-</v>
      </c>
      <c r="M447" t="str">
        <f>IF(StandardResults[[#This Row],[BT(LC)]]&lt;&gt;"-",IF(StandardResults[[#This Row],[BT(LC)]]&lt;=StandardResults[[#This Row],[AA]],"AA",IF(StandardResults[[#This Row],[BT(LC)]]&lt;=StandardResults[[#This Row],[A]],"A",IF(StandardResults[[#This Row],[BT(LC)]]&lt;=StandardResults[[#This Row],[B]],"B","-"))),"")</f>
        <v/>
      </c>
      <c r="N447" s="14"/>
      <c r="O447" t="str">
        <f>IF(StandardResults[[#This Row],[BT(SC)]]&lt;&gt;"-",IF(StandardResults[[#This Row],[BT(SC)]]&lt;=StandardResults[[#This Row],[Ecs]],"EC","-"),"")</f>
        <v/>
      </c>
      <c r="Q447" t="str">
        <f>IF(StandardResults[[#This Row],[Ind/Rel]]="Ind",LEFT(StandardResults[[#This Row],[Gender]],1)&amp;MIN(MAX(StandardResults[[#This Row],[Age]],11),17)&amp;"-"&amp;StandardResults[[#This Row],[Event]],"")</f>
        <v>011-0</v>
      </c>
      <c r="R447" t="e">
        <f>IF(StandardResults[[#This Row],[Ind/Rel]]="Ind",_xlfn.XLOOKUP(StandardResults[[#This Row],[Code]],Std[Code],Std[AA]),"-")</f>
        <v>#N/A</v>
      </c>
      <c r="S447" t="e">
        <f>IF(StandardResults[[#This Row],[Ind/Rel]]="Ind",_xlfn.XLOOKUP(StandardResults[[#This Row],[Code]],Std[Code],Std[A]),"-")</f>
        <v>#N/A</v>
      </c>
      <c r="T447" t="e">
        <f>IF(StandardResults[[#This Row],[Ind/Rel]]="Ind",_xlfn.XLOOKUP(StandardResults[[#This Row],[Code]],Std[Code],Std[B]),"-")</f>
        <v>#N/A</v>
      </c>
      <c r="U447" t="e">
        <f>IF(StandardResults[[#This Row],[Ind/Rel]]="Ind",_xlfn.XLOOKUP(StandardResults[[#This Row],[Code]],Std[Code],Std[AAs]),"-")</f>
        <v>#N/A</v>
      </c>
      <c r="V447" t="e">
        <f>IF(StandardResults[[#This Row],[Ind/Rel]]="Ind",_xlfn.XLOOKUP(StandardResults[[#This Row],[Code]],Std[Code],Std[As]),"-")</f>
        <v>#N/A</v>
      </c>
      <c r="W447" t="e">
        <f>IF(StandardResults[[#This Row],[Ind/Rel]]="Ind",_xlfn.XLOOKUP(StandardResults[[#This Row],[Code]],Std[Code],Std[Bs]),"-")</f>
        <v>#N/A</v>
      </c>
      <c r="X447" t="e">
        <f>IF(StandardResults[[#This Row],[Ind/Rel]]="Ind",_xlfn.XLOOKUP(StandardResults[[#This Row],[Code]],Std[Code],Std[EC]),"-")</f>
        <v>#N/A</v>
      </c>
      <c r="Y447" t="e">
        <f>IF(StandardResults[[#This Row],[Ind/Rel]]="Ind",_xlfn.XLOOKUP(StandardResults[[#This Row],[Code]],Std[Code],Std[Ecs]),"-")</f>
        <v>#N/A</v>
      </c>
      <c r="Z447">
        <f>COUNTIFS(StandardResults[Name],StandardResults[[#This Row],[Name]],StandardResults[Entry
Std],"B")+COUNTIFS(StandardResults[Name],StandardResults[[#This Row],[Name]],StandardResults[Entry
Std],"A")+COUNTIFS(StandardResults[Name],StandardResults[[#This Row],[Name]],StandardResults[Entry
Std],"AA")</f>
        <v>0</v>
      </c>
      <c r="AA447">
        <f>COUNTIFS(StandardResults[Name],StandardResults[[#This Row],[Name]],StandardResults[Entry
Std],"AA")</f>
        <v>0</v>
      </c>
    </row>
    <row r="448" spans="1:27" x14ac:dyDescent="0.25">
      <c r="A448">
        <f>TimeVR[[#This Row],[Club]]</f>
        <v>0</v>
      </c>
      <c r="B448" t="str">
        <f>IF(OR(RIGHT(TimeVR[[#This Row],[Event]],3)="M.R", RIGHT(TimeVR[[#This Row],[Event]],3)="F.R"),"Relay","Ind")</f>
        <v>Ind</v>
      </c>
      <c r="C448">
        <f>TimeVR[[#This Row],[gender]]</f>
        <v>0</v>
      </c>
      <c r="D448">
        <f>TimeVR[[#This Row],[Age]]</f>
        <v>0</v>
      </c>
      <c r="E448">
        <f>TimeVR[[#This Row],[name]]</f>
        <v>0</v>
      </c>
      <c r="F448">
        <f>TimeVR[[#This Row],[Event]]</f>
        <v>0</v>
      </c>
      <c r="G448" t="str">
        <f>IF(OR(StandardResults[[#This Row],[Entry]]="-",TimeVR[[#This Row],[validation]]="Validated"),"Y","N")</f>
        <v>N</v>
      </c>
      <c r="H448">
        <f>IF(OR(LEFT(TimeVR[[#This Row],[Times]],8)="00:00.00", LEFT(TimeVR[[#This Row],[Times]],2)="NT"),"-",TimeVR[[#This Row],[Times]])</f>
        <v>0</v>
      </c>
      <c r="I4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8" t="str">
        <f>IF(ISBLANK(TimeVR[[#This Row],[Best Time(S)]]),"-",TimeVR[[#This Row],[Best Time(S)]])</f>
        <v>-</v>
      </c>
      <c r="K448" t="str">
        <f>IF(StandardResults[[#This Row],[BT(SC)]]&lt;&gt;"-",IF(StandardResults[[#This Row],[BT(SC)]]&lt;=StandardResults[[#This Row],[AAs]],"AA",IF(StandardResults[[#This Row],[BT(SC)]]&lt;=StandardResults[[#This Row],[As]],"A",IF(StandardResults[[#This Row],[BT(SC)]]&lt;=StandardResults[[#This Row],[Bs]],"B","-"))),"")</f>
        <v/>
      </c>
      <c r="L448" t="str">
        <f>IF(ISBLANK(TimeVR[[#This Row],[Best Time(L)]]),"-",TimeVR[[#This Row],[Best Time(L)]])</f>
        <v>-</v>
      </c>
      <c r="M448" t="str">
        <f>IF(StandardResults[[#This Row],[BT(LC)]]&lt;&gt;"-",IF(StandardResults[[#This Row],[BT(LC)]]&lt;=StandardResults[[#This Row],[AA]],"AA",IF(StandardResults[[#This Row],[BT(LC)]]&lt;=StandardResults[[#This Row],[A]],"A",IF(StandardResults[[#This Row],[BT(LC)]]&lt;=StandardResults[[#This Row],[B]],"B","-"))),"")</f>
        <v/>
      </c>
      <c r="N448" s="14"/>
      <c r="O448" t="str">
        <f>IF(StandardResults[[#This Row],[BT(SC)]]&lt;&gt;"-",IF(StandardResults[[#This Row],[BT(SC)]]&lt;=StandardResults[[#This Row],[Ecs]],"EC","-"),"")</f>
        <v/>
      </c>
      <c r="Q448" t="str">
        <f>IF(StandardResults[[#This Row],[Ind/Rel]]="Ind",LEFT(StandardResults[[#This Row],[Gender]],1)&amp;MIN(MAX(StandardResults[[#This Row],[Age]],11),17)&amp;"-"&amp;StandardResults[[#This Row],[Event]],"")</f>
        <v>011-0</v>
      </c>
      <c r="R448" t="e">
        <f>IF(StandardResults[[#This Row],[Ind/Rel]]="Ind",_xlfn.XLOOKUP(StandardResults[[#This Row],[Code]],Std[Code],Std[AA]),"-")</f>
        <v>#N/A</v>
      </c>
      <c r="S448" t="e">
        <f>IF(StandardResults[[#This Row],[Ind/Rel]]="Ind",_xlfn.XLOOKUP(StandardResults[[#This Row],[Code]],Std[Code],Std[A]),"-")</f>
        <v>#N/A</v>
      </c>
      <c r="T448" t="e">
        <f>IF(StandardResults[[#This Row],[Ind/Rel]]="Ind",_xlfn.XLOOKUP(StandardResults[[#This Row],[Code]],Std[Code],Std[B]),"-")</f>
        <v>#N/A</v>
      </c>
      <c r="U448" t="e">
        <f>IF(StandardResults[[#This Row],[Ind/Rel]]="Ind",_xlfn.XLOOKUP(StandardResults[[#This Row],[Code]],Std[Code],Std[AAs]),"-")</f>
        <v>#N/A</v>
      </c>
      <c r="V448" t="e">
        <f>IF(StandardResults[[#This Row],[Ind/Rel]]="Ind",_xlfn.XLOOKUP(StandardResults[[#This Row],[Code]],Std[Code],Std[As]),"-")</f>
        <v>#N/A</v>
      </c>
      <c r="W448" t="e">
        <f>IF(StandardResults[[#This Row],[Ind/Rel]]="Ind",_xlfn.XLOOKUP(StandardResults[[#This Row],[Code]],Std[Code],Std[Bs]),"-")</f>
        <v>#N/A</v>
      </c>
      <c r="X448" t="e">
        <f>IF(StandardResults[[#This Row],[Ind/Rel]]="Ind",_xlfn.XLOOKUP(StandardResults[[#This Row],[Code]],Std[Code],Std[EC]),"-")</f>
        <v>#N/A</v>
      </c>
      <c r="Y448" t="e">
        <f>IF(StandardResults[[#This Row],[Ind/Rel]]="Ind",_xlfn.XLOOKUP(StandardResults[[#This Row],[Code]],Std[Code],Std[Ecs]),"-")</f>
        <v>#N/A</v>
      </c>
      <c r="Z448">
        <f>COUNTIFS(StandardResults[Name],StandardResults[[#This Row],[Name]],StandardResults[Entry
Std],"B")+COUNTIFS(StandardResults[Name],StandardResults[[#This Row],[Name]],StandardResults[Entry
Std],"A")+COUNTIFS(StandardResults[Name],StandardResults[[#This Row],[Name]],StandardResults[Entry
Std],"AA")</f>
        <v>0</v>
      </c>
      <c r="AA448">
        <f>COUNTIFS(StandardResults[Name],StandardResults[[#This Row],[Name]],StandardResults[Entry
Std],"AA")</f>
        <v>0</v>
      </c>
    </row>
    <row r="449" spans="1:27" x14ac:dyDescent="0.25">
      <c r="A449">
        <f>TimeVR[[#This Row],[Club]]</f>
        <v>0</v>
      </c>
      <c r="B449" t="str">
        <f>IF(OR(RIGHT(TimeVR[[#This Row],[Event]],3)="M.R", RIGHT(TimeVR[[#This Row],[Event]],3)="F.R"),"Relay","Ind")</f>
        <v>Ind</v>
      </c>
      <c r="C449">
        <f>TimeVR[[#This Row],[gender]]</f>
        <v>0</v>
      </c>
      <c r="D449">
        <f>TimeVR[[#This Row],[Age]]</f>
        <v>0</v>
      </c>
      <c r="E449">
        <f>TimeVR[[#This Row],[name]]</f>
        <v>0</v>
      </c>
      <c r="F449">
        <f>TimeVR[[#This Row],[Event]]</f>
        <v>0</v>
      </c>
      <c r="G449" t="str">
        <f>IF(OR(StandardResults[[#This Row],[Entry]]="-",TimeVR[[#This Row],[validation]]="Validated"),"Y","N")</f>
        <v>N</v>
      </c>
      <c r="H449">
        <f>IF(OR(LEFT(TimeVR[[#This Row],[Times]],8)="00:00.00", LEFT(TimeVR[[#This Row],[Times]],2)="NT"),"-",TimeVR[[#This Row],[Times]])</f>
        <v>0</v>
      </c>
      <c r="I4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49" t="str">
        <f>IF(ISBLANK(TimeVR[[#This Row],[Best Time(S)]]),"-",TimeVR[[#This Row],[Best Time(S)]])</f>
        <v>-</v>
      </c>
      <c r="K449" t="str">
        <f>IF(StandardResults[[#This Row],[BT(SC)]]&lt;&gt;"-",IF(StandardResults[[#This Row],[BT(SC)]]&lt;=StandardResults[[#This Row],[AAs]],"AA",IF(StandardResults[[#This Row],[BT(SC)]]&lt;=StandardResults[[#This Row],[As]],"A",IF(StandardResults[[#This Row],[BT(SC)]]&lt;=StandardResults[[#This Row],[Bs]],"B","-"))),"")</f>
        <v/>
      </c>
      <c r="L449" t="str">
        <f>IF(ISBLANK(TimeVR[[#This Row],[Best Time(L)]]),"-",TimeVR[[#This Row],[Best Time(L)]])</f>
        <v>-</v>
      </c>
      <c r="M449" t="str">
        <f>IF(StandardResults[[#This Row],[BT(LC)]]&lt;&gt;"-",IF(StandardResults[[#This Row],[BT(LC)]]&lt;=StandardResults[[#This Row],[AA]],"AA",IF(StandardResults[[#This Row],[BT(LC)]]&lt;=StandardResults[[#This Row],[A]],"A",IF(StandardResults[[#This Row],[BT(LC)]]&lt;=StandardResults[[#This Row],[B]],"B","-"))),"")</f>
        <v/>
      </c>
      <c r="N449" s="14"/>
      <c r="O449" t="str">
        <f>IF(StandardResults[[#This Row],[BT(SC)]]&lt;&gt;"-",IF(StandardResults[[#This Row],[BT(SC)]]&lt;=StandardResults[[#This Row],[Ecs]],"EC","-"),"")</f>
        <v/>
      </c>
      <c r="Q449" t="str">
        <f>IF(StandardResults[[#This Row],[Ind/Rel]]="Ind",LEFT(StandardResults[[#This Row],[Gender]],1)&amp;MIN(MAX(StandardResults[[#This Row],[Age]],11),17)&amp;"-"&amp;StandardResults[[#This Row],[Event]],"")</f>
        <v>011-0</v>
      </c>
      <c r="R449" t="e">
        <f>IF(StandardResults[[#This Row],[Ind/Rel]]="Ind",_xlfn.XLOOKUP(StandardResults[[#This Row],[Code]],Std[Code],Std[AA]),"-")</f>
        <v>#N/A</v>
      </c>
      <c r="S449" t="e">
        <f>IF(StandardResults[[#This Row],[Ind/Rel]]="Ind",_xlfn.XLOOKUP(StandardResults[[#This Row],[Code]],Std[Code],Std[A]),"-")</f>
        <v>#N/A</v>
      </c>
      <c r="T449" t="e">
        <f>IF(StandardResults[[#This Row],[Ind/Rel]]="Ind",_xlfn.XLOOKUP(StandardResults[[#This Row],[Code]],Std[Code],Std[B]),"-")</f>
        <v>#N/A</v>
      </c>
      <c r="U449" t="e">
        <f>IF(StandardResults[[#This Row],[Ind/Rel]]="Ind",_xlfn.XLOOKUP(StandardResults[[#This Row],[Code]],Std[Code],Std[AAs]),"-")</f>
        <v>#N/A</v>
      </c>
      <c r="V449" t="e">
        <f>IF(StandardResults[[#This Row],[Ind/Rel]]="Ind",_xlfn.XLOOKUP(StandardResults[[#This Row],[Code]],Std[Code],Std[As]),"-")</f>
        <v>#N/A</v>
      </c>
      <c r="W449" t="e">
        <f>IF(StandardResults[[#This Row],[Ind/Rel]]="Ind",_xlfn.XLOOKUP(StandardResults[[#This Row],[Code]],Std[Code],Std[Bs]),"-")</f>
        <v>#N/A</v>
      </c>
      <c r="X449" t="e">
        <f>IF(StandardResults[[#This Row],[Ind/Rel]]="Ind",_xlfn.XLOOKUP(StandardResults[[#This Row],[Code]],Std[Code],Std[EC]),"-")</f>
        <v>#N/A</v>
      </c>
      <c r="Y449" t="e">
        <f>IF(StandardResults[[#This Row],[Ind/Rel]]="Ind",_xlfn.XLOOKUP(StandardResults[[#This Row],[Code]],Std[Code],Std[Ecs]),"-")</f>
        <v>#N/A</v>
      </c>
      <c r="Z449">
        <f>COUNTIFS(StandardResults[Name],StandardResults[[#This Row],[Name]],StandardResults[Entry
Std],"B")+COUNTIFS(StandardResults[Name],StandardResults[[#This Row],[Name]],StandardResults[Entry
Std],"A")+COUNTIFS(StandardResults[Name],StandardResults[[#This Row],[Name]],StandardResults[Entry
Std],"AA")</f>
        <v>0</v>
      </c>
      <c r="AA449">
        <f>COUNTIFS(StandardResults[Name],StandardResults[[#This Row],[Name]],StandardResults[Entry
Std],"AA")</f>
        <v>0</v>
      </c>
    </row>
    <row r="450" spans="1:27" x14ac:dyDescent="0.25">
      <c r="A450">
        <f>TimeVR[[#This Row],[Club]]</f>
        <v>0</v>
      </c>
      <c r="B450" t="str">
        <f>IF(OR(RIGHT(TimeVR[[#This Row],[Event]],3)="M.R", RIGHT(TimeVR[[#This Row],[Event]],3)="F.R"),"Relay","Ind")</f>
        <v>Ind</v>
      </c>
      <c r="C450">
        <f>TimeVR[[#This Row],[gender]]</f>
        <v>0</v>
      </c>
      <c r="D450">
        <f>TimeVR[[#This Row],[Age]]</f>
        <v>0</v>
      </c>
      <c r="E450">
        <f>TimeVR[[#This Row],[name]]</f>
        <v>0</v>
      </c>
      <c r="F450">
        <f>TimeVR[[#This Row],[Event]]</f>
        <v>0</v>
      </c>
      <c r="G450" t="str">
        <f>IF(OR(StandardResults[[#This Row],[Entry]]="-",TimeVR[[#This Row],[validation]]="Validated"),"Y","N")</f>
        <v>N</v>
      </c>
      <c r="H450">
        <f>IF(OR(LEFT(TimeVR[[#This Row],[Times]],8)="00:00.00", LEFT(TimeVR[[#This Row],[Times]],2)="NT"),"-",TimeVR[[#This Row],[Times]])</f>
        <v>0</v>
      </c>
      <c r="I4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0" t="str">
        <f>IF(ISBLANK(TimeVR[[#This Row],[Best Time(S)]]),"-",TimeVR[[#This Row],[Best Time(S)]])</f>
        <v>-</v>
      </c>
      <c r="K450" t="str">
        <f>IF(StandardResults[[#This Row],[BT(SC)]]&lt;&gt;"-",IF(StandardResults[[#This Row],[BT(SC)]]&lt;=StandardResults[[#This Row],[AAs]],"AA",IF(StandardResults[[#This Row],[BT(SC)]]&lt;=StandardResults[[#This Row],[As]],"A",IF(StandardResults[[#This Row],[BT(SC)]]&lt;=StandardResults[[#This Row],[Bs]],"B","-"))),"")</f>
        <v/>
      </c>
      <c r="L450" t="str">
        <f>IF(ISBLANK(TimeVR[[#This Row],[Best Time(L)]]),"-",TimeVR[[#This Row],[Best Time(L)]])</f>
        <v>-</v>
      </c>
      <c r="M450" t="str">
        <f>IF(StandardResults[[#This Row],[BT(LC)]]&lt;&gt;"-",IF(StandardResults[[#This Row],[BT(LC)]]&lt;=StandardResults[[#This Row],[AA]],"AA",IF(StandardResults[[#This Row],[BT(LC)]]&lt;=StandardResults[[#This Row],[A]],"A",IF(StandardResults[[#This Row],[BT(LC)]]&lt;=StandardResults[[#This Row],[B]],"B","-"))),"")</f>
        <v/>
      </c>
      <c r="N450" s="14"/>
      <c r="O450" t="str">
        <f>IF(StandardResults[[#This Row],[BT(SC)]]&lt;&gt;"-",IF(StandardResults[[#This Row],[BT(SC)]]&lt;=StandardResults[[#This Row],[Ecs]],"EC","-"),"")</f>
        <v/>
      </c>
      <c r="Q450" t="str">
        <f>IF(StandardResults[[#This Row],[Ind/Rel]]="Ind",LEFT(StandardResults[[#This Row],[Gender]],1)&amp;MIN(MAX(StandardResults[[#This Row],[Age]],11),17)&amp;"-"&amp;StandardResults[[#This Row],[Event]],"")</f>
        <v>011-0</v>
      </c>
      <c r="R450" t="e">
        <f>IF(StandardResults[[#This Row],[Ind/Rel]]="Ind",_xlfn.XLOOKUP(StandardResults[[#This Row],[Code]],Std[Code],Std[AA]),"-")</f>
        <v>#N/A</v>
      </c>
      <c r="S450" t="e">
        <f>IF(StandardResults[[#This Row],[Ind/Rel]]="Ind",_xlfn.XLOOKUP(StandardResults[[#This Row],[Code]],Std[Code],Std[A]),"-")</f>
        <v>#N/A</v>
      </c>
      <c r="T450" t="e">
        <f>IF(StandardResults[[#This Row],[Ind/Rel]]="Ind",_xlfn.XLOOKUP(StandardResults[[#This Row],[Code]],Std[Code],Std[B]),"-")</f>
        <v>#N/A</v>
      </c>
      <c r="U450" t="e">
        <f>IF(StandardResults[[#This Row],[Ind/Rel]]="Ind",_xlfn.XLOOKUP(StandardResults[[#This Row],[Code]],Std[Code],Std[AAs]),"-")</f>
        <v>#N/A</v>
      </c>
      <c r="V450" t="e">
        <f>IF(StandardResults[[#This Row],[Ind/Rel]]="Ind",_xlfn.XLOOKUP(StandardResults[[#This Row],[Code]],Std[Code],Std[As]),"-")</f>
        <v>#N/A</v>
      </c>
      <c r="W450" t="e">
        <f>IF(StandardResults[[#This Row],[Ind/Rel]]="Ind",_xlfn.XLOOKUP(StandardResults[[#This Row],[Code]],Std[Code],Std[Bs]),"-")</f>
        <v>#N/A</v>
      </c>
      <c r="X450" t="e">
        <f>IF(StandardResults[[#This Row],[Ind/Rel]]="Ind",_xlfn.XLOOKUP(StandardResults[[#This Row],[Code]],Std[Code],Std[EC]),"-")</f>
        <v>#N/A</v>
      </c>
      <c r="Y450" t="e">
        <f>IF(StandardResults[[#This Row],[Ind/Rel]]="Ind",_xlfn.XLOOKUP(StandardResults[[#This Row],[Code]],Std[Code],Std[Ecs]),"-")</f>
        <v>#N/A</v>
      </c>
      <c r="Z450">
        <f>COUNTIFS(StandardResults[Name],StandardResults[[#This Row],[Name]],StandardResults[Entry
Std],"B")+COUNTIFS(StandardResults[Name],StandardResults[[#This Row],[Name]],StandardResults[Entry
Std],"A")+COUNTIFS(StandardResults[Name],StandardResults[[#This Row],[Name]],StandardResults[Entry
Std],"AA")</f>
        <v>0</v>
      </c>
      <c r="AA450">
        <f>COUNTIFS(StandardResults[Name],StandardResults[[#This Row],[Name]],StandardResults[Entry
Std],"AA")</f>
        <v>0</v>
      </c>
    </row>
    <row r="451" spans="1:27" x14ac:dyDescent="0.25">
      <c r="A451">
        <f>TimeVR[[#This Row],[Club]]</f>
        <v>0</v>
      </c>
      <c r="B451" t="str">
        <f>IF(OR(RIGHT(TimeVR[[#This Row],[Event]],3)="M.R", RIGHT(TimeVR[[#This Row],[Event]],3)="F.R"),"Relay","Ind")</f>
        <v>Ind</v>
      </c>
      <c r="C451">
        <f>TimeVR[[#This Row],[gender]]</f>
        <v>0</v>
      </c>
      <c r="D451">
        <f>TimeVR[[#This Row],[Age]]</f>
        <v>0</v>
      </c>
      <c r="E451">
        <f>TimeVR[[#This Row],[name]]</f>
        <v>0</v>
      </c>
      <c r="F451">
        <f>TimeVR[[#This Row],[Event]]</f>
        <v>0</v>
      </c>
      <c r="G451" t="str">
        <f>IF(OR(StandardResults[[#This Row],[Entry]]="-",TimeVR[[#This Row],[validation]]="Validated"),"Y","N")</f>
        <v>N</v>
      </c>
      <c r="H451">
        <f>IF(OR(LEFT(TimeVR[[#This Row],[Times]],8)="00:00.00", LEFT(TimeVR[[#This Row],[Times]],2)="NT"),"-",TimeVR[[#This Row],[Times]])</f>
        <v>0</v>
      </c>
      <c r="I4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1" t="str">
        <f>IF(ISBLANK(TimeVR[[#This Row],[Best Time(S)]]),"-",TimeVR[[#This Row],[Best Time(S)]])</f>
        <v>-</v>
      </c>
      <c r="K451" t="str">
        <f>IF(StandardResults[[#This Row],[BT(SC)]]&lt;&gt;"-",IF(StandardResults[[#This Row],[BT(SC)]]&lt;=StandardResults[[#This Row],[AAs]],"AA",IF(StandardResults[[#This Row],[BT(SC)]]&lt;=StandardResults[[#This Row],[As]],"A",IF(StandardResults[[#This Row],[BT(SC)]]&lt;=StandardResults[[#This Row],[Bs]],"B","-"))),"")</f>
        <v/>
      </c>
      <c r="L451" t="str">
        <f>IF(ISBLANK(TimeVR[[#This Row],[Best Time(L)]]),"-",TimeVR[[#This Row],[Best Time(L)]])</f>
        <v>-</v>
      </c>
      <c r="M451" t="str">
        <f>IF(StandardResults[[#This Row],[BT(LC)]]&lt;&gt;"-",IF(StandardResults[[#This Row],[BT(LC)]]&lt;=StandardResults[[#This Row],[AA]],"AA",IF(StandardResults[[#This Row],[BT(LC)]]&lt;=StandardResults[[#This Row],[A]],"A",IF(StandardResults[[#This Row],[BT(LC)]]&lt;=StandardResults[[#This Row],[B]],"B","-"))),"")</f>
        <v/>
      </c>
      <c r="N451" s="14"/>
      <c r="O451" t="str">
        <f>IF(StandardResults[[#This Row],[BT(SC)]]&lt;&gt;"-",IF(StandardResults[[#This Row],[BT(SC)]]&lt;=StandardResults[[#This Row],[Ecs]],"EC","-"),"")</f>
        <v/>
      </c>
      <c r="Q451" t="str">
        <f>IF(StandardResults[[#This Row],[Ind/Rel]]="Ind",LEFT(StandardResults[[#This Row],[Gender]],1)&amp;MIN(MAX(StandardResults[[#This Row],[Age]],11),17)&amp;"-"&amp;StandardResults[[#This Row],[Event]],"")</f>
        <v>011-0</v>
      </c>
      <c r="R451" t="e">
        <f>IF(StandardResults[[#This Row],[Ind/Rel]]="Ind",_xlfn.XLOOKUP(StandardResults[[#This Row],[Code]],Std[Code],Std[AA]),"-")</f>
        <v>#N/A</v>
      </c>
      <c r="S451" t="e">
        <f>IF(StandardResults[[#This Row],[Ind/Rel]]="Ind",_xlfn.XLOOKUP(StandardResults[[#This Row],[Code]],Std[Code],Std[A]),"-")</f>
        <v>#N/A</v>
      </c>
      <c r="T451" t="e">
        <f>IF(StandardResults[[#This Row],[Ind/Rel]]="Ind",_xlfn.XLOOKUP(StandardResults[[#This Row],[Code]],Std[Code],Std[B]),"-")</f>
        <v>#N/A</v>
      </c>
      <c r="U451" t="e">
        <f>IF(StandardResults[[#This Row],[Ind/Rel]]="Ind",_xlfn.XLOOKUP(StandardResults[[#This Row],[Code]],Std[Code],Std[AAs]),"-")</f>
        <v>#N/A</v>
      </c>
      <c r="V451" t="e">
        <f>IF(StandardResults[[#This Row],[Ind/Rel]]="Ind",_xlfn.XLOOKUP(StandardResults[[#This Row],[Code]],Std[Code],Std[As]),"-")</f>
        <v>#N/A</v>
      </c>
      <c r="W451" t="e">
        <f>IF(StandardResults[[#This Row],[Ind/Rel]]="Ind",_xlfn.XLOOKUP(StandardResults[[#This Row],[Code]],Std[Code],Std[Bs]),"-")</f>
        <v>#N/A</v>
      </c>
      <c r="X451" t="e">
        <f>IF(StandardResults[[#This Row],[Ind/Rel]]="Ind",_xlfn.XLOOKUP(StandardResults[[#This Row],[Code]],Std[Code],Std[EC]),"-")</f>
        <v>#N/A</v>
      </c>
      <c r="Y451" t="e">
        <f>IF(StandardResults[[#This Row],[Ind/Rel]]="Ind",_xlfn.XLOOKUP(StandardResults[[#This Row],[Code]],Std[Code],Std[Ecs]),"-")</f>
        <v>#N/A</v>
      </c>
      <c r="Z451">
        <f>COUNTIFS(StandardResults[Name],StandardResults[[#This Row],[Name]],StandardResults[Entry
Std],"B")+COUNTIFS(StandardResults[Name],StandardResults[[#This Row],[Name]],StandardResults[Entry
Std],"A")+COUNTIFS(StandardResults[Name],StandardResults[[#This Row],[Name]],StandardResults[Entry
Std],"AA")</f>
        <v>0</v>
      </c>
      <c r="AA451">
        <f>COUNTIFS(StandardResults[Name],StandardResults[[#This Row],[Name]],StandardResults[Entry
Std],"AA")</f>
        <v>0</v>
      </c>
    </row>
    <row r="452" spans="1:27" x14ac:dyDescent="0.25">
      <c r="A452">
        <f>TimeVR[[#This Row],[Club]]</f>
        <v>0</v>
      </c>
      <c r="B452" t="str">
        <f>IF(OR(RIGHT(TimeVR[[#This Row],[Event]],3)="M.R", RIGHT(TimeVR[[#This Row],[Event]],3)="F.R"),"Relay","Ind")</f>
        <v>Ind</v>
      </c>
      <c r="C452">
        <f>TimeVR[[#This Row],[gender]]</f>
        <v>0</v>
      </c>
      <c r="D452">
        <f>TimeVR[[#This Row],[Age]]</f>
        <v>0</v>
      </c>
      <c r="E452">
        <f>TimeVR[[#This Row],[name]]</f>
        <v>0</v>
      </c>
      <c r="F452">
        <f>TimeVR[[#This Row],[Event]]</f>
        <v>0</v>
      </c>
      <c r="G452" t="str">
        <f>IF(OR(StandardResults[[#This Row],[Entry]]="-",TimeVR[[#This Row],[validation]]="Validated"),"Y","N")</f>
        <v>N</v>
      </c>
      <c r="H452">
        <f>IF(OR(LEFT(TimeVR[[#This Row],[Times]],8)="00:00.00", LEFT(TimeVR[[#This Row],[Times]],2)="NT"),"-",TimeVR[[#This Row],[Times]])</f>
        <v>0</v>
      </c>
      <c r="I4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2" t="str">
        <f>IF(ISBLANK(TimeVR[[#This Row],[Best Time(S)]]),"-",TimeVR[[#This Row],[Best Time(S)]])</f>
        <v>-</v>
      </c>
      <c r="K452" t="str">
        <f>IF(StandardResults[[#This Row],[BT(SC)]]&lt;&gt;"-",IF(StandardResults[[#This Row],[BT(SC)]]&lt;=StandardResults[[#This Row],[AAs]],"AA",IF(StandardResults[[#This Row],[BT(SC)]]&lt;=StandardResults[[#This Row],[As]],"A",IF(StandardResults[[#This Row],[BT(SC)]]&lt;=StandardResults[[#This Row],[Bs]],"B","-"))),"")</f>
        <v/>
      </c>
      <c r="L452" t="str">
        <f>IF(ISBLANK(TimeVR[[#This Row],[Best Time(L)]]),"-",TimeVR[[#This Row],[Best Time(L)]])</f>
        <v>-</v>
      </c>
      <c r="M452" t="str">
        <f>IF(StandardResults[[#This Row],[BT(LC)]]&lt;&gt;"-",IF(StandardResults[[#This Row],[BT(LC)]]&lt;=StandardResults[[#This Row],[AA]],"AA",IF(StandardResults[[#This Row],[BT(LC)]]&lt;=StandardResults[[#This Row],[A]],"A",IF(StandardResults[[#This Row],[BT(LC)]]&lt;=StandardResults[[#This Row],[B]],"B","-"))),"")</f>
        <v/>
      </c>
      <c r="N452" s="14"/>
      <c r="O452" t="str">
        <f>IF(StandardResults[[#This Row],[BT(SC)]]&lt;&gt;"-",IF(StandardResults[[#This Row],[BT(SC)]]&lt;=StandardResults[[#This Row],[Ecs]],"EC","-"),"")</f>
        <v/>
      </c>
      <c r="Q452" t="str">
        <f>IF(StandardResults[[#This Row],[Ind/Rel]]="Ind",LEFT(StandardResults[[#This Row],[Gender]],1)&amp;MIN(MAX(StandardResults[[#This Row],[Age]],11),17)&amp;"-"&amp;StandardResults[[#This Row],[Event]],"")</f>
        <v>011-0</v>
      </c>
      <c r="R452" t="e">
        <f>IF(StandardResults[[#This Row],[Ind/Rel]]="Ind",_xlfn.XLOOKUP(StandardResults[[#This Row],[Code]],Std[Code],Std[AA]),"-")</f>
        <v>#N/A</v>
      </c>
      <c r="S452" t="e">
        <f>IF(StandardResults[[#This Row],[Ind/Rel]]="Ind",_xlfn.XLOOKUP(StandardResults[[#This Row],[Code]],Std[Code],Std[A]),"-")</f>
        <v>#N/A</v>
      </c>
      <c r="T452" t="e">
        <f>IF(StandardResults[[#This Row],[Ind/Rel]]="Ind",_xlfn.XLOOKUP(StandardResults[[#This Row],[Code]],Std[Code],Std[B]),"-")</f>
        <v>#N/A</v>
      </c>
      <c r="U452" t="e">
        <f>IF(StandardResults[[#This Row],[Ind/Rel]]="Ind",_xlfn.XLOOKUP(StandardResults[[#This Row],[Code]],Std[Code],Std[AAs]),"-")</f>
        <v>#N/A</v>
      </c>
      <c r="V452" t="e">
        <f>IF(StandardResults[[#This Row],[Ind/Rel]]="Ind",_xlfn.XLOOKUP(StandardResults[[#This Row],[Code]],Std[Code],Std[As]),"-")</f>
        <v>#N/A</v>
      </c>
      <c r="W452" t="e">
        <f>IF(StandardResults[[#This Row],[Ind/Rel]]="Ind",_xlfn.XLOOKUP(StandardResults[[#This Row],[Code]],Std[Code],Std[Bs]),"-")</f>
        <v>#N/A</v>
      </c>
      <c r="X452" t="e">
        <f>IF(StandardResults[[#This Row],[Ind/Rel]]="Ind",_xlfn.XLOOKUP(StandardResults[[#This Row],[Code]],Std[Code],Std[EC]),"-")</f>
        <v>#N/A</v>
      </c>
      <c r="Y452" t="e">
        <f>IF(StandardResults[[#This Row],[Ind/Rel]]="Ind",_xlfn.XLOOKUP(StandardResults[[#This Row],[Code]],Std[Code],Std[Ecs]),"-")</f>
        <v>#N/A</v>
      </c>
      <c r="Z452">
        <f>COUNTIFS(StandardResults[Name],StandardResults[[#This Row],[Name]],StandardResults[Entry
Std],"B")+COUNTIFS(StandardResults[Name],StandardResults[[#This Row],[Name]],StandardResults[Entry
Std],"A")+COUNTIFS(StandardResults[Name],StandardResults[[#This Row],[Name]],StandardResults[Entry
Std],"AA")</f>
        <v>0</v>
      </c>
      <c r="AA452">
        <f>COUNTIFS(StandardResults[Name],StandardResults[[#This Row],[Name]],StandardResults[Entry
Std],"AA")</f>
        <v>0</v>
      </c>
    </row>
    <row r="453" spans="1:27" x14ac:dyDescent="0.25">
      <c r="A453">
        <f>TimeVR[[#This Row],[Club]]</f>
        <v>0</v>
      </c>
      <c r="B453" t="str">
        <f>IF(OR(RIGHT(TimeVR[[#This Row],[Event]],3)="M.R", RIGHT(TimeVR[[#This Row],[Event]],3)="F.R"),"Relay","Ind")</f>
        <v>Ind</v>
      </c>
      <c r="C453">
        <f>TimeVR[[#This Row],[gender]]</f>
        <v>0</v>
      </c>
      <c r="D453">
        <f>TimeVR[[#This Row],[Age]]</f>
        <v>0</v>
      </c>
      <c r="E453">
        <f>TimeVR[[#This Row],[name]]</f>
        <v>0</v>
      </c>
      <c r="F453">
        <f>TimeVR[[#This Row],[Event]]</f>
        <v>0</v>
      </c>
      <c r="G453" t="str">
        <f>IF(OR(StandardResults[[#This Row],[Entry]]="-",TimeVR[[#This Row],[validation]]="Validated"),"Y","N")</f>
        <v>N</v>
      </c>
      <c r="H453">
        <f>IF(OR(LEFT(TimeVR[[#This Row],[Times]],8)="00:00.00", LEFT(TimeVR[[#This Row],[Times]],2)="NT"),"-",TimeVR[[#This Row],[Times]])</f>
        <v>0</v>
      </c>
      <c r="I4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3" t="str">
        <f>IF(ISBLANK(TimeVR[[#This Row],[Best Time(S)]]),"-",TimeVR[[#This Row],[Best Time(S)]])</f>
        <v>-</v>
      </c>
      <c r="K453" t="str">
        <f>IF(StandardResults[[#This Row],[BT(SC)]]&lt;&gt;"-",IF(StandardResults[[#This Row],[BT(SC)]]&lt;=StandardResults[[#This Row],[AAs]],"AA",IF(StandardResults[[#This Row],[BT(SC)]]&lt;=StandardResults[[#This Row],[As]],"A",IF(StandardResults[[#This Row],[BT(SC)]]&lt;=StandardResults[[#This Row],[Bs]],"B","-"))),"")</f>
        <v/>
      </c>
      <c r="L453" t="str">
        <f>IF(ISBLANK(TimeVR[[#This Row],[Best Time(L)]]),"-",TimeVR[[#This Row],[Best Time(L)]])</f>
        <v>-</v>
      </c>
      <c r="M453" t="str">
        <f>IF(StandardResults[[#This Row],[BT(LC)]]&lt;&gt;"-",IF(StandardResults[[#This Row],[BT(LC)]]&lt;=StandardResults[[#This Row],[AA]],"AA",IF(StandardResults[[#This Row],[BT(LC)]]&lt;=StandardResults[[#This Row],[A]],"A",IF(StandardResults[[#This Row],[BT(LC)]]&lt;=StandardResults[[#This Row],[B]],"B","-"))),"")</f>
        <v/>
      </c>
      <c r="N453" s="14"/>
      <c r="O453" t="str">
        <f>IF(StandardResults[[#This Row],[BT(SC)]]&lt;&gt;"-",IF(StandardResults[[#This Row],[BT(SC)]]&lt;=StandardResults[[#This Row],[Ecs]],"EC","-"),"")</f>
        <v/>
      </c>
      <c r="Q453" t="str">
        <f>IF(StandardResults[[#This Row],[Ind/Rel]]="Ind",LEFT(StandardResults[[#This Row],[Gender]],1)&amp;MIN(MAX(StandardResults[[#This Row],[Age]],11),17)&amp;"-"&amp;StandardResults[[#This Row],[Event]],"")</f>
        <v>011-0</v>
      </c>
      <c r="R453" t="e">
        <f>IF(StandardResults[[#This Row],[Ind/Rel]]="Ind",_xlfn.XLOOKUP(StandardResults[[#This Row],[Code]],Std[Code],Std[AA]),"-")</f>
        <v>#N/A</v>
      </c>
      <c r="S453" t="e">
        <f>IF(StandardResults[[#This Row],[Ind/Rel]]="Ind",_xlfn.XLOOKUP(StandardResults[[#This Row],[Code]],Std[Code],Std[A]),"-")</f>
        <v>#N/A</v>
      </c>
      <c r="T453" t="e">
        <f>IF(StandardResults[[#This Row],[Ind/Rel]]="Ind",_xlfn.XLOOKUP(StandardResults[[#This Row],[Code]],Std[Code],Std[B]),"-")</f>
        <v>#N/A</v>
      </c>
      <c r="U453" t="e">
        <f>IF(StandardResults[[#This Row],[Ind/Rel]]="Ind",_xlfn.XLOOKUP(StandardResults[[#This Row],[Code]],Std[Code],Std[AAs]),"-")</f>
        <v>#N/A</v>
      </c>
      <c r="V453" t="e">
        <f>IF(StandardResults[[#This Row],[Ind/Rel]]="Ind",_xlfn.XLOOKUP(StandardResults[[#This Row],[Code]],Std[Code],Std[As]),"-")</f>
        <v>#N/A</v>
      </c>
      <c r="W453" t="e">
        <f>IF(StandardResults[[#This Row],[Ind/Rel]]="Ind",_xlfn.XLOOKUP(StandardResults[[#This Row],[Code]],Std[Code],Std[Bs]),"-")</f>
        <v>#N/A</v>
      </c>
      <c r="X453" t="e">
        <f>IF(StandardResults[[#This Row],[Ind/Rel]]="Ind",_xlfn.XLOOKUP(StandardResults[[#This Row],[Code]],Std[Code],Std[EC]),"-")</f>
        <v>#N/A</v>
      </c>
      <c r="Y453" t="e">
        <f>IF(StandardResults[[#This Row],[Ind/Rel]]="Ind",_xlfn.XLOOKUP(StandardResults[[#This Row],[Code]],Std[Code],Std[Ecs]),"-")</f>
        <v>#N/A</v>
      </c>
      <c r="Z453">
        <f>COUNTIFS(StandardResults[Name],StandardResults[[#This Row],[Name]],StandardResults[Entry
Std],"B")+COUNTIFS(StandardResults[Name],StandardResults[[#This Row],[Name]],StandardResults[Entry
Std],"A")+COUNTIFS(StandardResults[Name],StandardResults[[#This Row],[Name]],StandardResults[Entry
Std],"AA")</f>
        <v>0</v>
      </c>
      <c r="AA453">
        <f>COUNTIFS(StandardResults[Name],StandardResults[[#This Row],[Name]],StandardResults[Entry
Std],"AA")</f>
        <v>0</v>
      </c>
    </row>
    <row r="454" spans="1:27" x14ac:dyDescent="0.25">
      <c r="A454">
        <f>TimeVR[[#This Row],[Club]]</f>
        <v>0</v>
      </c>
      <c r="B454" t="str">
        <f>IF(OR(RIGHT(TimeVR[[#This Row],[Event]],3)="M.R", RIGHT(TimeVR[[#This Row],[Event]],3)="F.R"),"Relay","Ind")</f>
        <v>Ind</v>
      </c>
      <c r="C454">
        <f>TimeVR[[#This Row],[gender]]</f>
        <v>0</v>
      </c>
      <c r="D454">
        <f>TimeVR[[#This Row],[Age]]</f>
        <v>0</v>
      </c>
      <c r="E454">
        <f>TimeVR[[#This Row],[name]]</f>
        <v>0</v>
      </c>
      <c r="F454">
        <f>TimeVR[[#This Row],[Event]]</f>
        <v>0</v>
      </c>
      <c r="G454" t="str">
        <f>IF(OR(StandardResults[[#This Row],[Entry]]="-",TimeVR[[#This Row],[validation]]="Validated"),"Y","N")</f>
        <v>N</v>
      </c>
      <c r="H454">
        <f>IF(OR(LEFT(TimeVR[[#This Row],[Times]],8)="00:00.00", LEFT(TimeVR[[#This Row],[Times]],2)="NT"),"-",TimeVR[[#This Row],[Times]])</f>
        <v>0</v>
      </c>
      <c r="I4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4" t="str">
        <f>IF(ISBLANK(TimeVR[[#This Row],[Best Time(S)]]),"-",TimeVR[[#This Row],[Best Time(S)]])</f>
        <v>-</v>
      </c>
      <c r="K454" t="str">
        <f>IF(StandardResults[[#This Row],[BT(SC)]]&lt;&gt;"-",IF(StandardResults[[#This Row],[BT(SC)]]&lt;=StandardResults[[#This Row],[AAs]],"AA",IF(StandardResults[[#This Row],[BT(SC)]]&lt;=StandardResults[[#This Row],[As]],"A",IF(StandardResults[[#This Row],[BT(SC)]]&lt;=StandardResults[[#This Row],[Bs]],"B","-"))),"")</f>
        <v/>
      </c>
      <c r="L454" t="str">
        <f>IF(ISBLANK(TimeVR[[#This Row],[Best Time(L)]]),"-",TimeVR[[#This Row],[Best Time(L)]])</f>
        <v>-</v>
      </c>
      <c r="M454" t="str">
        <f>IF(StandardResults[[#This Row],[BT(LC)]]&lt;&gt;"-",IF(StandardResults[[#This Row],[BT(LC)]]&lt;=StandardResults[[#This Row],[AA]],"AA",IF(StandardResults[[#This Row],[BT(LC)]]&lt;=StandardResults[[#This Row],[A]],"A",IF(StandardResults[[#This Row],[BT(LC)]]&lt;=StandardResults[[#This Row],[B]],"B","-"))),"")</f>
        <v/>
      </c>
      <c r="N454" s="14"/>
      <c r="O454" t="str">
        <f>IF(StandardResults[[#This Row],[BT(SC)]]&lt;&gt;"-",IF(StandardResults[[#This Row],[BT(SC)]]&lt;=StandardResults[[#This Row],[Ecs]],"EC","-"),"")</f>
        <v/>
      </c>
      <c r="Q454" t="str">
        <f>IF(StandardResults[[#This Row],[Ind/Rel]]="Ind",LEFT(StandardResults[[#This Row],[Gender]],1)&amp;MIN(MAX(StandardResults[[#This Row],[Age]],11),17)&amp;"-"&amp;StandardResults[[#This Row],[Event]],"")</f>
        <v>011-0</v>
      </c>
      <c r="R454" t="e">
        <f>IF(StandardResults[[#This Row],[Ind/Rel]]="Ind",_xlfn.XLOOKUP(StandardResults[[#This Row],[Code]],Std[Code],Std[AA]),"-")</f>
        <v>#N/A</v>
      </c>
      <c r="S454" t="e">
        <f>IF(StandardResults[[#This Row],[Ind/Rel]]="Ind",_xlfn.XLOOKUP(StandardResults[[#This Row],[Code]],Std[Code],Std[A]),"-")</f>
        <v>#N/A</v>
      </c>
      <c r="T454" t="e">
        <f>IF(StandardResults[[#This Row],[Ind/Rel]]="Ind",_xlfn.XLOOKUP(StandardResults[[#This Row],[Code]],Std[Code],Std[B]),"-")</f>
        <v>#N/A</v>
      </c>
      <c r="U454" t="e">
        <f>IF(StandardResults[[#This Row],[Ind/Rel]]="Ind",_xlfn.XLOOKUP(StandardResults[[#This Row],[Code]],Std[Code],Std[AAs]),"-")</f>
        <v>#N/A</v>
      </c>
      <c r="V454" t="e">
        <f>IF(StandardResults[[#This Row],[Ind/Rel]]="Ind",_xlfn.XLOOKUP(StandardResults[[#This Row],[Code]],Std[Code],Std[As]),"-")</f>
        <v>#N/A</v>
      </c>
      <c r="W454" t="e">
        <f>IF(StandardResults[[#This Row],[Ind/Rel]]="Ind",_xlfn.XLOOKUP(StandardResults[[#This Row],[Code]],Std[Code],Std[Bs]),"-")</f>
        <v>#N/A</v>
      </c>
      <c r="X454" t="e">
        <f>IF(StandardResults[[#This Row],[Ind/Rel]]="Ind",_xlfn.XLOOKUP(StandardResults[[#This Row],[Code]],Std[Code],Std[EC]),"-")</f>
        <v>#N/A</v>
      </c>
      <c r="Y454" t="e">
        <f>IF(StandardResults[[#This Row],[Ind/Rel]]="Ind",_xlfn.XLOOKUP(StandardResults[[#This Row],[Code]],Std[Code],Std[Ecs]),"-")</f>
        <v>#N/A</v>
      </c>
      <c r="Z454">
        <f>COUNTIFS(StandardResults[Name],StandardResults[[#This Row],[Name]],StandardResults[Entry
Std],"B")+COUNTIFS(StandardResults[Name],StandardResults[[#This Row],[Name]],StandardResults[Entry
Std],"A")+COUNTIFS(StandardResults[Name],StandardResults[[#This Row],[Name]],StandardResults[Entry
Std],"AA")</f>
        <v>0</v>
      </c>
      <c r="AA454">
        <f>COUNTIFS(StandardResults[Name],StandardResults[[#This Row],[Name]],StandardResults[Entry
Std],"AA")</f>
        <v>0</v>
      </c>
    </row>
    <row r="455" spans="1:27" x14ac:dyDescent="0.25">
      <c r="A455">
        <f>TimeVR[[#This Row],[Club]]</f>
        <v>0</v>
      </c>
      <c r="B455" t="str">
        <f>IF(OR(RIGHT(TimeVR[[#This Row],[Event]],3)="M.R", RIGHT(TimeVR[[#This Row],[Event]],3)="F.R"),"Relay","Ind")</f>
        <v>Ind</v>
      </c>
      <c r="C455">
        <f>TimeVR[[#This Row],[gender]]</f>
        <v>0</v>
      </c>
      <c r="D455">
        <f>TimeVR[[#This Row],[Age]]</f>
        <v>0</v>
      </c>
      <c r="E455">
        <f>TimeVR[[#This Row],[name]]</f>
        <v>0</v>
      </c>
      <c r="F455">
        <f>TimeVR[[#This Row],[Event]]</f>
        <v>0</v>
      </c>
      <c r="G455" t="str">
        <f>IF(OR(StandardResults[[#This Row],[Entry]]="-",TimeVR[[#This Row],[validation]]="Validated"),"Y","N")</f>
        <v>N</v>
      </c>
      <c r="H455">
        <f>IF(OR(LEFT(TimeVR[[#This Row],[Times]],8)="00:00.00", LEFT(TimeVR[[#This Row],[Times]],2)="NT"),"-",TimeVR[[#This Row],[Times]])</f>
        <v>0</v>
      </c>
      <c r="I4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5" t="str">
        <f>IF(ISBLANK(TimeVR[[#This Row],[Best Time(S)]]),"-",TimeVR[[#This Row],[Best Time(S)]])</f>
        <v>-</v>
      </c>
      <c r="K455" t="str">
        <f>IF(StandardResults[[#This Row],[BT(SC)]]&lt;&gt;"-",IF(StandardResults[[#This Row],[BT(SC)]]&lt;=StandardResults[[#This Row],[AAs]],"AA",IF(StandardResults[[#This Row],[BT(SC)]]&lt;=StandardResults[[#This Row],[As]],"A",IF(StandardResults[[#This Row],[BT(SC)]]&lt;=StandardResults[[#This Row],[Bs]],"B","-"))),"")</f>
        <v/>
      </c>
      <c r="L455" t="str">
        <f>IF(ISBLANK(TimeVR[[#This Row],[Best Time(L)]]),"-",TimeVR[[#This Row],[Best Time(L)]])</f>
        <v>-</v>
      </c>
      <c r="M455" t="str">
        <f>IF(StandardResults[[#This Row],[BT(LC)]]&lt;&gt;"-",IF(StandardResults[[#This Row],[BT(LC)]]&lt;=StandardResults[[#This Row],[AA]],"AA",IF(StandardResults[[#This Row],[BT(LC)]]&lt;=StandardResults[[#This Row],[A]],"A",IF(StandardResults[[#This Row],[BT(LC)]]&lt;=StandardResults[[#This Row],[B]],"B","-"))),"")</f>
        <v/>
      </c>
      <c r="N455" s="14"/>
      <c r="O455" t="str">
        <f>IF(StandardResults[[#This Row],[BT(SC)]]&lt;&gt;"-",IF(StandardResults[[#This Row],[BT(SC)]]&lt;=StandardResults[[#This Row],[Ecs]],"EC","-"),"")</f>
        <v/>
      </c>
      <c r="Q455" t="str">
        <f>IF(StandardResults[[#This Row],[Ind/Rel]]="Ind",LEFT(StandardResults[[#This Row],[Gender]],1)&amp;MIN(MAX(StandardResults[[#This Row],[Age]],11),17)&amp;"-"&amp;StandardResults[[#This Row],[Event]],"")</f>
        <v>011-0</v>
      </c>
      <c r="R455" t="e">
        <f>IF(StandardResults[[#This Row],[Ind/Rel]]="Ind",_xlfn.XLOOKUP(StandardResults[[#This Row],[Code]],Std[Code],Std[AA]),"-")</f>
        <v>#N/A</v>
      </c>
      <c r="S455" t="e">
        <f>IF(StandardResults[[#This Row],[Ind/Rel]]="Ind",_xlfn.XLOOKUP(StandardResults[[#This Row],[Code]],Std[Code],Std[A]),"-")</f>
        <v>#N/A</v>
      </c>
      <c r="T455" t="e">
        <f>IF(StandardResults[[#This Row],[Ind/Rel]]="Ind",_xlfn.XLOOKUP(StandardResults[[#This Row],[Code]],Std[Code],Std[B]),"-")</f>
        <v>#N/A</v>
      </c>
      <c r="U455" t="e">
        <f>IF(StandardResults[[#This Row],[Ind/Rel]]="Ind",_xlfn.XLOOKUP(StandardResults[[#This Row],[Code]],Std[Code],Std[AAs]),"-")</f>
        <v>#N/A</v>
      </c>
      <c r="V455" t="e">
        <f>IF(StandardResults[[#This Row],[Ind/Rel]]="Ind",_xlfn.XLOOKUP(StandardResults[[#This Row],[Code]],Std[Code],Std[As]),"-")</f>
        <v>#N/A</v>
      </c>
      <c r="W455" t="e">
        <f>IF(StandardResults[[#This Row],[Ind/Rel]]="Ind",_xlfn.XLOOKUP(StandardResults[[#This Row],[Code]],Std[Code],Std[Bs]),"-")</f>
        <v>#N/A</v>
      </c>
      <c r="X455" t="e">
        <f>IF(StandardResults[[#This Row],[Ind/Rel]]="Ind",_xlfn.XLOOKUP(StandardResults[[#This Row],[Code]],Std[Code],Std[EC]),"-")</f>
        <v>#N/A</v>
      </c>
      <c r="Y455" t="e">
        <f>IF(StandardResults[[#This Row],[Ind/Rel]]="Ind",_xlfn.XLOOKUP(StandardResults[[#This Row],[Code]],Std[Code],Std[Ecs]),"-")</f>
        <v>#N/A</v>
      </c>
      <c r="Z455">
        <f>COUNTIFS(StandardResults[Name],StandardResults[[#This Row],[Name]],StandardResults[Entry
Std],"B")+COUNTIFS(StandardResults[Name],StandardResults[[#This Row],[Name]],StandardResults[Entry
Std],"A")+COUNTIFS(StandardResults[Name],StandardResults[[#This Row],[Name]],StandardResults[Entry
Std],"AA")</f>
        <v>0</v>
      </c>
      <c r="AA455">
        <f>COUNTIFS(StandardResults[Name],StandardResults[[#This Row],[Name]],StandardResults[Entry
Std],"AA")</f>
        <v>0</v>
      </c>
    </row>
    <row r="456" spans="1:27" x14ac:dyDescent="0.25">
      <c r="A456">
        <f>TimeVR[[#This Row],[Club]]</f>
        <v>0</v>
      </c>
      <c r="B456" t="str">
        <f>IF(OR(RIGHT(TimeVR[[#This Row],[Event]],3)="M.R", RIGHT(TimeVR[[#This Row],[Event]],3)="F.R"),"Relay","Ind")</f>
        <v>Ind</v>
      </c>
      <c r="C456">
        <f>TimeVR[[#This Row],[gender]]</f>
        <v>0</v>
      </c>
      <c r="D456">
        <f>TimeVR[[#This Row],[Age]]</f>
        <v>0</v>
      </c>
      <c r="E456">
        <f>TimeVR[[#This Row],[name]]</f>
        <v>0</v>
      </c>
      <c r="F456">
        <f>TimeVR[[#This Row],[Event]]</f>
        <v>0</v>
      </c>
      <c r="G456" t="str">
        <f>IF(OR(StandardResults[[#This Row],[Entry]]="-",TimeVR[[#This Row],[validation]]="Validated"),"Y","N")</f>
        <v>N</v>
      </c>
      <c r="H456">
        <f>IF(OR(LEFT(TimeVR[[#This Row],[Times]],8)="00:00.00", LEFT(TimeVR[[#This Row],[Times]],2)="NT"),"-",TimeVR[[#This Row],[Times]])</f>
        <v>0</v>
      </c>
      <c r="I4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6" t="str">
        <f>IF(ISBLANK(TimeVR[[#This Row],[Best Time(S)]]),"-",TimeVR[[#This Row],[Best Time(S)]])</f>
        <v>-</v>
      </c>
      <c r="K456" t="str">
        <f>IF(StandardResults[[#This Row],[BT(SC)]]&lt;&gt;"-",IF(StandardResults[[#This Row],[BT(SC)]]&lt;=StandardResults[[#This Row],[AAs]],"AA",IF(StandardResults[[#This Row],[BT(SC)]]&lt;=StandardResults[[#This Row],[As]],"A",IF(StandardResults[[#This Row],[BT(SC)]]&lt;=StandardResults[[#This Row],[Bs]],"B","-"))),"")</f>
        <v/>
      </c>
      <c r="L456" t="str">
        <f>IF(ISBLANK(TimeVR[[#This Row],[Best Time(L)]]),"-",TimeVR[[#This Row],[Best Time(L)]])</f>
        <v>-</v>
      </c>
      <c r="M456" t="str">
        <f>IF(StandardResults[[#This Row],[BT(LC)]]&lt;&gt;"-",IF(StandardResults[[#This Row],[BT(LC)]]&lt;=StandardResults[[#This Row],[AA]],"AA",IF(StandardResults[[#This Row],[BT(LC)]]&lt;=StandardResults[[#This Row],[A]],"A",IF(StandardResults[[#This Row],[BT(LC)]]&lt;=StandardResults[[#This Row],[B]],"B","-"))),"")</f>
        <v/>
      </c>
      <c r="N456" s="14"/>
      <c r="O456" t="str">
        <f>IF(StandardResults[[#This Row],[BT(SC)]]&lt;&gt;"-",IF(StandardResults[[#This Row],[BT(SC)]]&lt;=StandardResults[[#This Row],[Ecs]],"EC","-"),"")</f>
        <v/>
      </c>
      <c r="Q456" t="str">
        <f>IF(StandardResults[[#This Row],[Ind/Rel]]="Ind",LEFT(StandardResults[[#This Row],[Gender]],1)&amp;MIN(MAX(StandardResults[[#This Row],[Age]],11),17)&amp;"-"&amp;StandardResults[[#This Row],[Event]],"")</f>
        <v>011-0</v>
      </c>
      <c r="R456" t="e">
        <f>IF(StandardResults[[#This Row],[Ind/Rel]]="Ind",_xlfn.XLOOKUP(StandardResults[[#This Row],[Code]],Std[Code],Std[AA]),"-")</f>
        <v>#N/A</v>
      </c>
      <c r="S456" t="e">
        <f>IF(StandardResults[[#This Row],[Ind/Rel]]="Ind",_xlfn.XLOOKUP(StandardResults[[#This Row],[Code]],Std[Code],Std[A]),"-")</f>
        <v>#N/A</v>
      </c>
      <c r="T456" t="e">
        <f>IF(StandardResults[[#This Row],[Ind/Rel]]="Ind",_xlfn.XLOOKUP(StandardResults[[#This Row],[Code]],Std[Code],Std[B]),"-")</f>
        <v>#N/A</v>
      </c>
      <c r="U456" t="e">
        <f>IF(StandardResults[[#This Row],[Ind/Rel]]="Ind",_xlfn.XLOOKUP(StandardResults[[#This Row],[Code]],Std[Code],Std[AAs]),"-")</f>
        <v>#N/A</v>
      </c>
      <c r="V456" t="e">
        <f>IF(StandardResults[[#This Row],[Ind/Rel]]="Ind",_xlfn.XLOOKUP(StandardResults[[#This Row],[Code]],Std[Code],Std[As]),"-")</f>
        <v>#N/A</v>
      </c>
      <c r="W456" t="e">
        <f>IF(StandardResults[[#This Row],[Ind/Rel]]="Ind",_xlfn.XLOOKUP(StandardResults[[#This Row],[Code]],Std[Code],Std[Bs]),"-")</f>
        <v>#N/A</v>
      </c>
      <c r="X456" t="e">
        <f>IF(StandardResults[[#This Row],[Ind/Rel]]="Ind",_xlfn.XLOOKUP(StandardResults[[#This Row],[Code]],Std[Code],Std[EC]),"-")</f>
        <v>#N/A</v>
      </c>
      <c r="Y456" t="e">
        <f>IF(StandardResults[[#This Row],[Ind/Rel]]="Ind",_xlfn.XLOOKUP(StandardResults[[#This Row],[Code]],Std[Code],Std[Ecs]),"-")</f>
        <v>#N/A</v>
      </c>
      <c r="Z456">
        <f>COUNTIFS(StandardResults[Name],StandardResults[[#This Row],[Name]],StandardResults[Entry
Std],"B")+COUNTIFS(StandardResults[Name],StandardResults[[#This Row],[Name]],StandardResults[Entry
Std],"A")+COUNTIFS(StandardResults[Name],StandardResults[[#This Row],[Name]],StandardResults[Entry
Std],"AA")</f>
        <v>0</v>
      </c>
      <c r="AA456">
        <f>COUNTIFS(StandardResults[Name],StandardResults[[#This Row],[Name]],StandardResults[Entry
Std],"AA")</f>
        <v>0</v>
      </c>
    </row>
    <row r="457" spans="1:27" x14ac:dyDescent="0.25">
      <c r="A457">
        <f>TimeVR[[#This Row],[Club]]</f>
        <v>0</v>
      </c>
      <c r="B457" t="str">
        <f>IF(OR(RIGHT(TimeVR[[#This Row],[Event]],3)="M.R", RIGHT(TimeVR[[#This Row],[Event]],3)="F.R"),"Relay","Ind")</f>
        <v>Ind</v>
      </c>
      <c r="C457">
        <f>TimeVR[[#This Row],[gender]]</f>
        <v>0</v>
      </c>
      <c r="D457">
        <f>TimeVR[[#This Row],[Age]]</f>
        <v>0</v>
      </c>
      <c r="E457">
        <f>TimeVR[[#This Row],[name]]</f>
        <v>0</v>
      </c>
      <c r="F457">
        <f>TimeVR[[#This Row],[Event]]</f>
        <v>0</v>
      </c>
      <c r="G457" t="str">
        <f>IF(OR(StandardResults[[#This Row],[Entry]]="-",TimeVR[[#This Row],[validation]]="Validated"),"Y","N")</f>
        <v>N</v>
      </c>
      <c r="H457">
        <f>IF(OR(LEFT(TimeVR[[#This Row],[Times]],8)="00:00.00", LEFT(TimeVR[[#This Row],[Times]],2)="NT"),"-",TimeVR[[#This Row],[Times]])</f>
        <v>0</v>
      </c>
      <c r="I4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7" t="str">
        <f>IF(ISBLANK(TimeVR[[#This Row],[Best Time(S)]]),"-",TimeVR[[#This Row],[Best Time(S)]])</f>
        <v>-</v>
      </c>
      <c r="K457" t="str">
        <f>IF(StandardResults[[#This Row],[BT(SC)]]&lt;&gt;"-",IF(StandardResults[[#This Row],[BT(SC)]]&lt;=StandardResults[[#This Row],[AAs]],"AA",IF(StandardResults[[#This Row],[BT(SC)]]&lt;=StandardResults[[#This Row],[As]],"A",IF(StandardResults[[#This Row],[BT(SC)]]&lt;=StandardResults[[#This Row],[Bs]],"B","-"))),"")</f>
        <v/>
      </c>
      <c r="L457" t="str">
        <f>IF(ISBLANK(TimeVR[[#This Row],[Best Time(L)]]),"-",TimeVR[[#This Row],[Best Time(L)]])</f>
        <v>-</v>
      </c>
      <c r="M457" t="str">
        <f>IF(StandardResults[[#This Row],[BT(LC)]]&lt;&gt;"-",IF(StandardResults[[#This Row],[BT(LC)]]&lt;=StandardResults[[#This Row],[AA]],"AA",IF(StandardResults[[#This Row],[BT(LC)]]&lt;=StandardResults[[#This Row],[A]],"A",IF(StandardResults[[#This Row],[BT(LC)]]&lt;=StandardResults[[#This Row],[B]],"B","-"))),"")</f>
        <v/>
      </c>
      <c r="N457" s="14"/>
      <c r="O457" t="str">
        <f>IF(StandardResults[[#This Row],[BT(SC)]]&lt;&gt;"-",IF(StandardResults[[#This Row],[BT(SC)]]&lt;=StandardResults[[#This Row],[Ecs]],"EC","-"),"")</f>
        <v/>
      </c>
      <c r="Q457" t="str">
        <f>IF(StandardResults[[#This Row],[Ind/Rel]]="Ind",LEFT(StandardResults[[#This Row],[Gender]],1)&amp;MIN(MAX(StandardResults[[#This Row],[Age]],11),17)&amp;"-"&amp;StandardResults[[#This Row],[Event]],"")</f>
        <v>011-0</v>
      </c>
      <c r="R457" t="e">
        <f>IF(StandardResults[[#This Row],[Ind/Rel]]="Ind",_xlfn.XLOOKUP(StandardResults[[#This Row],[Code]],Std[Code],Std[AA]),"-")</f>
        <v>#N/A</v>
      </c>
      <c r="S457" t="e">
        <f>IF(StandardResults[[#This Row],[Ind/Rel]]="Ind",_xlfn.XLOOKUP(StandardResults[[#This Row],[Code]],Std[Code],Std[A]),"-")</f>
        <v>#N/A</v>
      </c>
      <c r="T457" t="e">
        <f>IF(StandardResults[[#This Row],[Ind/Rel]]="Ind",_xlfn.XLOOKUP(StandardResults[[#This Row],[Code]],Std[Code],Std[B]),"-")</f>
        <v>#N/A</v>
      </c>
      <c r="U457" t="e">
        <f>IF(StandardResults[[#This Row],[Ind/Rel]]="Ind",_xlfn.XLOOKUP(StandardResults[[#This Row],[Code]],Std[Code],Std[AAs]),"-")</f>
        <v>#N/A</v>
      </c>
      <c r="V457" t="e">
        <f>IF(StandardResults[[#This Row],[Ind/Rel]]="Ind",_xlfn.XLOOKUP(StandardResults[[#This Row],[Code]],Std[Code],Std[As]),"-")</f>
        <v>#N/A</v>
      </c>
      <c r="W457" t="e">
        <f>IF(StandardResults[[#This Row],[Ind/Rel]]="Ind",_xlfn.XLOOKUP(StandardResults[[#This Row],[Code]],Std[Code],Std[Bs]),"-")</f>
        <v>#N/A</v>
      </c>
      <c r="X457" t="e">
        <f>IF(StandardResults[[#This Row],[Ind/Rel]]="Ind",_xlfn.XLOOKUP(StandardResults[[#This Row],[Code]],Std[Code],Std[EC]),"-")</f>
        <v>#N/A</v>
      </c>
      <c r="Y457" t="e">
        <f>IF(StandardResults[[#This Row],[Ind/Rel]]="Ind",_xlfn.XLOOKUP(StandardResults[[#This Row],[Code]],Std[Code],Std[Ecs]),"-")</f>
        <v>#N/A</v>
      </c>
      <c r="Z457">
        <f>COUNTIFS(StandardResults[Name],StandardResults[[#This Row],[Name]],StandardResults[Entry
Std],"B")+COUNTIFS(StandardResults[Name],StandardResults[[#This Row],[Name]],StandardResults[Entry
Std],"A")+COUNTIFS(StandardResults[Name],StandardResults[[#This Row],[Name]],StandardResults[Entry
Std],"AA")</f>
        <v>0</v>
      </c>
      <c r="AA457">
        <f>COUNTIFS(StandardResults[Name],StandardResults[[#This Row],[Name]],StandardResults[Entry
Std],"AA")</f>
        <v>0</v>
      </c>
    </row>
    <row r="458" spans="1:27" x14ac:dyDescent="0.25">
      <c r="A458">
        <f>TimeVR[[#This Row],[Club]]</f>
        <v>0</v>
      </c>
      <c r="B458" t="str">
        <f>IF(OR(RIGHT(TimeVR[[#This Row],[Event]],3)="M.R", RIGHT(TimeVR[[#This Row],[Event]],3)="F.R"),"Relay","Ind")</f>
        <v>Ind</v>
      </c>
      <c r="C458">
        <f>TimeVR[[#This Row],[gender]]</f>
        <v>0</v>
      </c>
      <c r="D458">
        <f>TimeVR[[#This Row],[Age]]</f>
        <v>0</v>
      </c>
      <c r="E458">
        <f>TimeVR[[#This Row],[name]]</f>
        <v>0</v>
      </c>
      <c r="F458">
        <f>TimeVR[[#This Row],[Event]]</f>
        <v>0</v>
      </c>
      <c r="G458" t="str">
        <f>IF(OR(StandardResults[[#This Row],[Entry]]="-",TimeVR[[#This Row],[validation]]="Validated"),"Y","N")</f>
        <v>N</v>
      </c>
      <c r="H458">
        <f>IF(OR(LEFT(TimeVR[[#This Row],[Times]],8)="00:00.00", LEFT(TimeVR[[#This Row],[Times]],2)="NT"),"-",TimeVR[[#This Row],[Times]])</f>
        <v>0</v>
      </c>
      <c r="I4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8" t="str">
        <f>IF(ISBLANK(TimeVR[[#This Row],[Best Time(S)]]),"-",TimeVR[[#This Row],[Best Time(S)]])</f>
        <v>-</v>
      </c>
      <c r="K458" t="str">
        <f>IF(StandardResults[[#This Row],[BT(SC)]]&lt;&gt;"-",IF(StandardResults[[#This Row],[BT(SC)]]&lt;=StandardResults[[#This Row],[AAs]],"AA",IF(StandardResults[[#This Row],[BT(SC)]]&lt;=StandardResults[[#This Row],[As]],"A",IF(StandardResults[[#This Row],[BT(SC)]]&lt;=StandardResults[[#This Row],[Bs]],"B","-"))),"")</f>
        <v/>
      </c>
      <c r="L458" t="str">
        <f>IF(ISBLANK(TimeVR[[#This Row],[Best Time(L)]]),"-",TimeVR[[#This Row],[Best Time(L)]])</f>
        <v>-</v>
      </c>
      <c r="M458" t="str">
        <f>IF(StandardResults[[#This Row],[BT(LC)]]&lt;&gt;"-",IF(StandardResults[[#This Row],[BT(LC)]]&lt;=StandardResults[[#This Row],[AA]],"AA",IF(StandardResults[[#This Row],[BT(LC)]]&lt;=StandardResults[[#This Row],[A]],"A",IF(StandardResults[[#This Row],[BT(LC)]]&lt;=StandardResults[[#This Row],[B]],"B","-"))),"")</f>
        <v/>
      </c>
      <c r="N458" s="14"/>
      <c r="O458" t="str">
        <f>IF(StandardResults[[#This Row],[BT(SC)]]&lt;&gt;"-",IF(StandardResults[[#This Row],[BT(SC)]]&lt;=StandardResults[[#This Row],[Ecs]],"EC","-"),"")</f>
        <v/>
      </c>
      <c r="Q458" t="str">
        <f>IF(StandardResults[[#This Row],[Ind/Rel]]="Ind",LEFT(StandardResults[[#This Row],[Gender]],1)&amp;MIN(MAX(StandardResults[[#This Row],[Age]],11),17)&amp;"-"&amp;StandardResults[[#This Row],[Event]],"")</f>
        <v>011-0</v>
      </c>
      <c r="R458" t="e">
        <f>IF(StandardResults[[#This Row],[Ind/Rel]]="Ind",_xlfn.XLOOKUP(StandardResults[[#This Row],[Code]],Std[Code],Std[AA]),"-")</f>
        <v>#N/A</v>
      </c>
      <c r="S458" t="e">
        <f>IF(StandardResults[[#This Row],[Ind/Rel]]="Ind",_xlfn.XLOOKUP(StandardResults[[#This Row],[Code]],Std[Code],Std[A]),"-")</f>
        <v>#N/A</v>
      </c>
      <c r="T458" t="e">
        <f>IF(StandardResults[[#This Row],[Ind/Rel]]="Ind",_xlfn.XLOOKUP(StandardResults[[#This Row],[Code]],Std[Code],Std[B]),"-")</f>
        <v>#N/A</v>
      </c>
      <c r="U458" t="e">
        <f>IF(StandardResults[[#This Row],[Ind/Rel]]="Ind",_xlfn.XLOOKUP(StandardResults[[#This Row],[Code]],Std[Code],Std[AAs]),"-")</f>
        <v>#N/A</v>
      </c>
      <c r="V458" t="e">
        <f>IF(StandardResults[[#This Row],[Ind/Rel]]="Ind",_xlfn.XLOOKUP(StandardResults[[#This Row],[Code]],Std[Code],Std[As]),"-")</f>
        <v>#N/A</v>
      </c>
      <c r="W458" t="e">
        <f>IF(StandardResults[[#This Row],[Ind/Rel]]="Ind",_xlfn.XLOOKUP(StandardResults[[#This Row],[Code]],Std[Code],Std[Bs]),"-")</f>
        <v>#N/A</v>
      </c>
      <c r="X458" t="e">
        <f>IF(StandardResults[[#This Row],[Ind/Rel]]="Ind",_xlfn.XLOOKUP(StandardResults[[#This Row],[Code]],Std[Code],Std[EC]),"-")</f>
        <v>#N/A</v>
      </c>
      <c r="Y458" t="e">
        <f>IF(StandardResults[[#This Row],[Ind/Rel]]="Ind",_xlfn.XLOOKUP(StandardResults[[#This Row],[Code]],Std[Code],Std[Ecs]),"-")</f>
        <v>#N/A</v>
      </c>
      <c r="Z458">
        <f>COUNTIFS(StandardResults[Name],StandardResults[[#This Row],[Name]],StandardResults[Entry
Std],"B")+COUNTIFS(StandardResults[Name],StandardResults[[#This Row],[Name]],StandardResults[Entry
Std],"A")+COUNTIFS(StandardResults[Name],StandardResults[[#This Row],[Name]],StandardResults[Entry
Std],"AA")</f>
        <v>0</v>
      </c>
      <c r="AA458">
        <f>COUNTIFS(StandardResults[Name],StandardResults[[#This Row],[Name]],StandardResults[Entry
Std],"AA")</f>
        <v>0</v>
      </c>
    </row>
    <row r="459" spans="1:27" x14ac:dyDescent="0.25">
      <c r="A459">
        <f>TimeVR[[#This Row],[Club]]</f>
        <v>0</v>
      </c>
      <c r="B459" t="str">
        <f>IF(OR(RIGHT(TimeVR[[#This Row],[Event]],3)="M.R", RIGHT(TimeVR[[#This Row],[Event]],3)="F.R"),"Relay","Ind")</f>
        <v>Ind</v>
      </c>
      <c r="C459">
        <f>TimeVR[[#This Row],[gender]]</f>
        <v>0</v>
      </c>
      <c r="D459">
        <f>TimeVR[[#This Row],[Age]]</f>
        <v>0</v>
      </c>
      <c r="E459">
        <f>TimeVR[[#This Row],[name]]</f>
        <v>0</v>
      </c>
      <c r="F459">
        <f>TimeVR[[#This Row],[Event]]</f>
        <v>0</v>
      </c>
      <c r="G459" t="str">
        <f>IF(OR(StandardResults[[#This Row],[Entry]]="-",TimeVR[[#This Row],[validation]]="Validated"),"Y","N")</f>
        <v>N</v>
      </c>
      <c r="H459">
        <f>IF(OR(LEFT(TimeVR[[#This Row],[Times]],8)="00:00.00", LEFT(TimeVR[[#This Row],[Times]],2)="NT"),"-",TimeVR[[#This Row],[Times]])</f>
        <v>0</v>
      </c>
      <c r="I4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59" t="str">
        <f>IF(ISBLANK(TimeVR[[#This Row],[Best Time(S)]]),"-",TimeVR[[#This Row],[Best Time(S)]])</f>
        <v>-</v>
      </c>
      <c r="K459" t="str">
        <f>IF(StandardResults[[#This Row],[BT(SC)]]&lt;&gt;"-",IF(StandardResults[[#This Row],[BT(SC)]]&lt;=StandardResults[[#This Row],[AAs]],"AA",IF(StandardResults[[#This Row],[BT(SC)]]&lt;=StandardResults[[#This Row],[As]],"A",IF(StandardResults[[#This Row],[BT(SC)]]&lt;=StandardResults[[#This Row],[Bs]],"B","-"))),"")</f>
        <v/>
      </c>
      <c r="L459" t="str">
        <f>IF(ISBLANK(TimeVR[[#This Row],[Best Time(L)]]),"-",TimeVR[[#This Row],[Best Time(L)]])</f>
        <v>-</v>
      </c>
      <c r="M459" t="str">
        <f>IF(StandardResults[[#This Row],[BT(LC)]]&lt;&gt;"-",IF(StandardResults[[#This Row],[BT(LC)]]&lt;=StandardResults[[#This Row],[AA]],"AA",IF(StandardResults[[#This Row],[BT(LC)]]&lt;=StandardResults[[#This Row],[A]],"A",IF(StandardResults[[#This Row],[BT(LC)]]&lt;=StandardResults[[#This Row],[B]],"B","-"))),"")</f>
        <v/>
      </c>
      <c r="N459" s="14"/>
      <c r="O459" t="str">
        <f>IF(StandardResults[[#This Row],[BT(SC)]]&lt;&gt;"-",IF(StandardResults[[#This Row],[BT(SC)]]&lt;=StandardResults[[#This Row],[Ecs]],"EC","-"),"")</f>
        <v/>
      </c>
      <c r="Q459" t="str">
        <f>IF(StandardResults[[#This Row],[Ind/Rel]]="Ind",LEFT(StandardResults[[#This Row],[Gender]],1)&amp;MIN(MAX(StandardResults[[#This Row],[Age]],11),17)&amp;"-"&amp;StandardResults[[#This Row],[Event]],"")</f>
        <v>011-0</v>
      </c>
      <c r="R459" t="e">
        <f>IF(StandardResults[[#This Row],[Ind/Rel]]="Ind",_xlfn.XLOOKUP(StandardResults[[#This Row],[Code]],Std[Code],Std[AA]),"-")</f>
        <v>#N/A</v>
      </c>
      <c r="S459" t="e">
        <f>IF(StandardResults[[#This Row],[Ind/Rel]]="Ind",_xlfn.XLOOKUP(StandardResults[[#This Row],[Code]],Std[Code],Std[A]),"-")</f>
        <v>#N/A</v>
      </c>
      <c r="T459" t="e">
        <f>IF(StandardResults[[#This Row],[Ind/Rel]]="Ind",_xlfn.XLOOKUP(StandardResults[[#This Row],[Code]],Std[Code],Std[B]),"-")</f>
        <v>#N/A</v>
      </c>
      <c r="U459" t="e">
        <f>IF(StandardResults[[#This Row],[Ind/Rel]]="Ind",_xlfn.XLOOKUP(StandardResults[[#This Row],[Code]],Std[Code],Std[AAs]),"-")</f>
        <v>#N/A</v>
      </c>
      <c r="V459" t="e">
        <f>IF(StandardResults[[#This Row],[Ind/Rel]]="Ind",_xlfn.XLOOKUP(StandardResults[[#This Row],[Code]],Std[Code],Std[As]),"-")</f>
        <v>#N/A</v>
      </c>
      <c r="W459" t="e">
        <f>IF(StandardResults[[#This Row],[Ind/Rel]]="Ind",_xlfn.XLOOKUP(StandardResults[[#This Row],[Code]],Std[Code],Std[Bs]),"-")</f>
        <v>#N/A</v>
      </c>
      <c r="X459" t="e">
        <f>IF(StandardResults[[#This Row],[Ind/Rel]]="Ind",_xlfn.XLOOKUP(StandardResults[[#This Row],[Code]],Std[Code],Std[EC]),"-")</f>
        <v>#N/A</v>
      </c>
      <c r="Y459" t="e">
        <f>IF(StandardResults[[#This Row],[Ind/Rel]]="Ind",_xlfn.XLOOKUP(StandardResults[[#This Row],[Code]],Std[Code],Std[Ecs]),"-")</f>
        <v>#N/A</v>
      </c>
      <c r="Z459">
        <f>COUNTIFS(StandardResults[Name],StandardResults[[#This Row],[Name]],StandardResults[Entry
Std],"B")+COUNTIFS(StandardResults[Name],StandardResults[[#This Row],[Name]],StandardResults[Entry
Std],"A")+COUNTIFS(StandardResults[Name],StandardResults[[#This Row],[Name]],StandardResults[Entry
Std],"AA")</f>
        <v>0</v>
      </c>
      <c r="AA459">
        <f>COUNTIFS(StandardResults[Name],StandardResults[[#This Row],[Name]],StandardResults[Entry
Std],"AA")</f>
        <v>0</v>
      </c>
    </row>
    <row r="460" spans="1:27" x14ac:dyDescent="0.25">
      <c r="A460">
        <f>TimeVR[[#This Row],[Club]]</f>
        <v>0</v>
      </c>
      <c r="B460" t="str">
        <f>IF(OR(RIGHT(TimeVR[[#This Row],[Event]],3)="M.R", RIGHT(TimeVR[[#This Row],[Event]],3)="F.R"),"Relay","Ind")</f>
        <v>Ind</v>
      </c>
      <c r="C460">
        <f>TimeVR[[#This Row],[gender]]</f>
        <v>0</v>
      </c>
      <c r="D460">
        <f>TimeVR[[#This Row],[Age]]</f>
        <v>0</v>
      </c>
      <c r="E460">
        <f>TimeVR[[#This Row],[name]]</f>
        <v>0</v>
      </c>
      <c r="F460">
        <f>TimeVR[[#This Row],[Event]]</f>
        <v>0</v>
      </c>
      <c r="G460" t="str">
        <f>IF(OR(StandardResults[[#This Row],[Entry]]="-",TimeVR[[#This Row],[validation]]="Validated"),"Y","N")</f>
        <v>N</v>
      </c>
      <c r="H460">
        <f>IF(OR(LEFT(TimeVR[[#This Row],[Times]],8)="00:00.00", LEFT(TimeVR[[#This Row],[Times]],2)="NT"),"-",TimeVR[[#This Row],[Times]])</f>
        <v>0</v>
      </c>
      <c r="I4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0" t="str">
        <f>IF(ISBLANK(TimeVR[[#This Row],[Best Time(S)]]),"-",TimeVR[[#This Row],[Best Time(S)]])</f>
        <v>-</v>
      </c>
      <c r="K460" t="str">
        <f>IF(StandardResults[[#This Row],[BT(SC)]]&lt;&gt;"-",IF(StandardResults[[#This Row],[BT(SC)]]&lt;=StandardResults[[#This Row],[AAs]],"AA",IF(StandardResults[[#This Row],[BT(SC)]]&lt;=StandardResults[[#This Row],[As]],"A",IF(StandardResults[[#This Row],[BT(SC)]]&lt;=StandardResults[[#This Row],[Bs]],"B","-"))),"")</f>
        <v/>
      </c>
      <c r="L460" t="str">
        <f>IF(ISBLANK(TimeVR[[#This Row],[Best Time(L)]]),"-",TimeVR[[#This Row],[Best Time(L)]])</f>
        <v>-</v>
      </c>
      <c r="M460" t="str">
        <f>IF(StandardResults[[#This Row],[BT(LC)]]&lt;&gt;"-",IF(StandardResults[[#This Row],[BT(LC)]]&lt;=StandardResults[[#This Row],[AA]],"AA",IF(StandardResults[[#This Row],[BT(LC)]]&lt;=StandardResults[[#This Row],[A]],"A",IF(StandardResults[[#This Row],[BT(LC)]]&lt;=StandardResults[[#This Row],[B]],"B","-"))),"")</f>
        <v/>
      </c>
      <c r="N460" s="14"/>
      <c r="O460" t="str">
        <f>IF(StandardResults[[#This Row],[BT(SC)]]&lt;&gt;"-",IF(StandardResults[[#This Row],[BT(SC)]]&lt;=StandardResults[[#This Row],[Ecs]],"EC","-"),"")</f>
        <v/>
      </c>
      <c r="Q460" t="str">
        <f>IF(StandardResults[[#This Row],[Ind/Rel]]="Ind",LEFT(StandardResults[[#This Row],[Gender]],1)&amp;MIN(MAX(StandardResults[[#This Row],[Age]],11),17)&amp;"-"&amp;StandardResults[[#This Row],[Event]],"")</f>
        <v>011-0</v>
      </c>
      <c r="R460" t="e">
        <f>IF(StandardResults[[#This Row],[Ind/Rel]]="Ind",_xlfn.XLOOKUP(StandardResults[[#This Row],[Code]],Std[Code],Std[AA]),"-")</f>
        <v>#N/A</v>
      </c>
      <c r="S460" t="e">
        <f>IF(StandardResults[[#This Row],[Ind/Rel]]="Ind",_xlfn.XLOOKUP(StandardResults[[#This Row],[Code]],Std[Code],Std[A]),"-")</f>
        <v>#N/A</v>
      </c>
      <c r="T460" t="e">
        <f>IF(StandardResults[[#This Row],[Ind/Rel]]="Ind",_xlfn.XLOOKUP(StandardResults[[#This Row],[Code]],Std[Code],Std[B]),"-")</f>
        <v>#N/A</v>
      </c>
      <c r="U460" t="e">
        <f>IF(StandardResults[[#This Row],[Ind/Rel]]="Ind",_xlfn.XLOOKUP(StandardResults[[#This Row],[Code]],Std[Code],Std[AAs]),"-")</f>
        <v>#N/A</v>
      </c>
      <c r="V460" t="e">
        <f>IF(StandardResults[[#This Row],[Ind/Rel]]="Ind",_xlfn.XLOOKUP(StandardResults[[#This Row],[Code]],Std[Code],Std[As]),"-")</f>
        <v>#N/A</v>
      </c>
      <c r="W460" t="e">
        <f>IF(StandardResults[[#This Row],[Ind/Rel]]="Ind",_xlfn.XLOOKUP(StandardResults[[#This Row],[Code]],Std[Code],Std[Bs]),"-")</f>
        <v>#N/A</v>
      </c>
      <c r="X460" t="e">
        <f>IF(StandardResults[[#This Row],[Ind/Rel]]="Ind",_xlfn.XLOOKUP(StandardResults[[#This Row],[Code]],Std[Code],Std[EC]),"-")</f>
        <v>#N/A</v>
      </c>
      <c r="Y460" t="e">
        <f>IF(StandardResults[[#This Row],[Ind/Rel]]="Ind",_xlfn.XLOOKUP(StandardResults[[#This Row],[Code]],Std[Code],Std[Ecs]),"-")</f>
        <v>#N/A</v>
      </c>
      <c r="Z460">
        <f>COUNTIFS(StandardResults[Name],StandardResults[[#This Row],[Name]],StandardResults[Entry
Std],"B")+COUNTIFS(StandardResults[Name],StandardResults[[#This Row],[Name]],StandardResults[Entry
Std],"A")+COUNTIFS(StandardResults[Name],StandardResults[[#This Row],[Name]],StandardResults[Entry
Std],"AA")</f>
        <v>0</v>
      </c>
      <c r="AA460">
        <f>COUNTIFS(StandardResults[Name],StandardResults[[#This Row],[Name]],StandardResults[Entry
Std],"AA")</f>
        <v>0</v>
      </c>
    </row>
    <row r="461" spans="1:27" x14ac:dyDescent="0.25">
      <c r="A461">
        <f>TimeVR[[#This Row],[Club]]</f>
        <v>0</v>
      </c>
      <c r="B461" t="str">
        <f>IF(OR(RIGHT(TimeVR[[#This Row],[Event]],3)="M.R", RIGHT(TimeVR[[#This Row],[Event]],3)="F.R"),"Relay","Ind")</f>
        <v>Ind</v>
      </c>
      <c r="C461">
        <f>TimeVR[[#This Row],[gender]]</f>
        <v>0</v>
      </c>
      <c r="D461">
        <f>TimeVR[[#This Row],[Age]]</f>
        <v>0</v>
      </c>
      <c r="E461">
        <f>TimeVR[[#This Row],[name]]</f>
        <v>0</v>
      </c>
      <c r="F461">
        <f>TimeVR[[#This Row],[Event]]</f>
        <v>0</v>
      </c>
      <c r="G461" t="str">
        <f>IF(OR(StandardResults[[#This Row],[Entry]]="-",TimeVR[[#This Row],[validation]]="Validated"),"Y","N")</f>
        <v>N</v>
      </c>
      <c r="H461">
        <f>IF(OR(LEFT(TimeVR[[#This Row],[Times]],8)="00:00.00", LEFT(TimeVR[[#This Row],[Times]],2)="NT"),"-",TimeVR[[#This Row],[Times]])</f>
        <v>0</v>
      </c>
      <c r="I4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1" t="str">
        <f>IF(ISBLANK(TimeVR[[#This Row],[Best Time(S)]]),"-",TimeVR[[#This Row],[Best Time(S)]])</f>
        <v>-</v>
      </c>
      <c r="K461" t="str">
        <f>IF(StandardResults[[#This Row],[BT(SC)]]&lt;&gt;"-",IF(StandardResults[[#This Row],[BT(SC)]]&lt;=StandardResults[[#This Row],[AAs]],"AA",IF(StandardResults[[#This Row],[BT(SC)]]&lt;=StandardResults[[#This Row],[As]],"A",IF(StandardResults[[#This Row],[BT(SC)]]&lt;=StandardResults[[#This Row],[Bs]],"B","-"))),"")</f>
        <v/>
      </c>
      <c r="L461" t="str">
        <f>IF(ISBLANK(TimeVR[[#This Row],[Best Time(L)]]),"-",TimeVR[[#This Row],[Best Time(L)]])</f>
        <v>-</v>
      </c>
      <c r="M461" t="str">
        <f>IF(StandardResults[[#This Row],[BT(LC)]]&lt;&gt;"-",IF(StandardResults[[#This Row],[BT(LC)]]&lt;=StandardResults[[#This Row],[AA]],"AA",IF(StandardResults[[#This Row],[BT(LC)]]&lt;=StandardResults[[#This Row],[A]],"A",IF(StandardResults[[#This Row],[BT(LC)]]&lt;=StandardResults[[#This Row],[B]],"B","-"))),"")</f>
        <v/>
      </c>
      <c r="N461" s="14"/>
      <c r="O461" t="str">
        <f>IF(StandardResults[[#This Row],[BT(SC)]]&lt;&gt;"-",IF(StandardResults[[#This Row],[BT(SC)]]&lt;=StandardResults[[#This Row],[Ecs]],"EC","-"),"")</f>
        <v/>
      </c>
      <c r="Q461" t="str">
        <f>IF(StandardResults[[#This Row],[Ind/Rel]]="Ind",LEFT(StandardResults[[#This Row],[Gender]],1)&amp;MIN(MAX(StandardResults[[#This Row],[Age]],11),17)&amp;"-"&amp;StandardResults[[#This Row],[Event]],"")</f>
        <v>011-0</v>
      </c>
      <c r="R461" t="e">
        <f>IF(StandardResults[[#This Row],[Ind/Rel]]="Ind",_xlfn.XLOOKUP(StandardResults[[#This Row],[Code]],Std[Code],Std[AA]),"-")</f>
        <v>#N/A</v>
      </c>
      <c r="S461" t="e">
        <f>IF(StandardResults[[#This Row],[Ind/Rel]]="Ind",_xlfn.XLOOKUP(StandardResults[[#This Row],[Code]],Std[Code],Std[A]),"-")</f>
        <v>#N/A</v>
      </c>
      <c r="T461" t="e">
        <f>IF(StandardResults[[#This Row],[Ind/Rel]]="Ind",_xlfn.XLOOKUP(StandardResults[[#This Row],[Code]],Std[Code],Std[B]),"-")</f>
        <v>#N/A</v>
      </c>
      <c r="U461" t="e">
        <f>IF(StandardResults[[#This Row],[Ind/Rel]]="Ind",_xlfn.XLOOKUP(StandardResults[[#This Row],[Code]],Std[Code],Std[AAs]),"-")</f>
        <v>#N/A</v>
      </c>
      <c r="V461" t="e">
        <f>IF(StandardResults[[#This Row],[Ind/Rel]]="Ind",_xlfn.XLOOKUP(StandardResults[[#This Row],[Code]],Std[Code],Std[As]),"-")</f>
        <v>#N/A</v>
      </c>
      <c r="W461" t="e">
        <f>IF(StandardResults[[#This Row],[Ind/Rel]]="Ind",_xlfn.XLOOKUP(StandardResults[[#This Row],[Code]],Std[Code],Std[Bs]),"-")</f>
        <v>#N/A</v>
      </c>
      <c r="X461" t="e">
        <f>IF(StandardResults[[#This Row],[Ind/Rel]]="Ind",_xlfn.XLOOKUP(StandardResults[[#This Row],[Code]],Std[Code],Std[EC]),"-")</f>
        <v>#N/A</v>
      </c>
      <c r="Y461" t="e">
        <f>IF(StandardResults[[#This Row],[Ind/Rel]]="Ind",_xlfn.XLOOKUP(StandardResults[[#This Row],[Code]],Std[Code],Std[Ecs]),"-")</f>
        <v>#N/A</v>
      </c>
      <c r="Z461">
        <f>COUNTIFS(StandardResults[Name],StandardResults[[#This Row],[Name]],StandardResults[Entry
Std],"B")+COUNTIFS(StandardResults[Name],StandardResults[[#This Row],[Name]],StandardResults[Entry
Std],"A")+COUNTIFS(StandardResults[Name],StandardResults[[#This Row],[Name]],StandardResults[Entry
Std],"AA")</f>
        <v>0</v>
      </c>
      <c r="AA461">
        <f>COUNTIFS(StandardResults[Name],StandardResults[[#This Row],[Name]],StandardResults[Entry
Std],"AA")</f>
        <v>0</v>
      </c>
    </row>
    <row r="462" spans="1:27" x14ac:dyDescent="0.25">
      <c r="A462">
        <f>TimeVR[[#This Row],[Club]]</f>
        <v>0</v>
      </c>
      <c r="B462" t="str">
        <f>IF(OR(RIGHT(TimeVR[[#This Row],[Event]],3)="M.R", RIGHT(TimeVR[[#This Row],[Event]],3)="F.R"),"Relay","Ind")</f>
        <v>Ind</v>
      </c>
      <c r="C462">
        <f>TimeVR[[#This Row],[gender]]</f>
        <v>0</v>
      </c>
      <c r="D462">
        <f>TimeVR[[#This Row],[Age]]</f>
        <v>0</v>
      </c>
      <c r="E462">
        <f>TimeVR[[#This Row],[name]]</f>
        <v>0</v>
      </c>
      <c r="F462">
        <f>TimeVR[[#This Row],[Event]]</f>
        <v>0</v>
      </c>
      <c r="G462" t="str">
        <f>IF(OR(StandardResults[[#This Row],[Entry]]="-",TimeVR[[#This Row],[validation]]="Validated"),"Y","N")</f>
        <v>N</v>
      </c>
      <c r="H462">
        <f>IF(OR(LEFT(TimeVR[[#This Row],[Times]],8)="00:00.00", LEFT(TimeVR[[#This Row],[Times]],2)="NT"),"-",TimeVR[[#This Row],[Times]])</f>
        <v>0</v>
      </c>
      <c r="I4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2" t="str">
        <f>IF(ISBLANK(TimeVR[[#This Row],[Best Time(S)]]),"-",TimeVR[[#This Row],[Best Time(S)]])</f>
        <v>-</v>
      </c>
      <c r="K462" t="str">
        <f>IF(StandardResults[[#This Row],[BT(SC)]]&lt;&gt;"-",IF(StandardResults[[#This Row],[BT(SC)]]&lt;=StandardResults[[#This Row],[AAs]],"AA",IF(StandardResults[[#This Row],[BT(SC)]]&lt;=StandardResults[[#This Row],[As]],"A",IF(StandardResults[[#This Row],[BT(SC)]]&lt;=StandardResults[[#This Row],[Bs]],"B","-"))),"")</f>
        <v/>
      </c>
      <c r="L462" t="str">
        <f>IF(ISBLANK(TimeVR[[#This Row],[Best Time(L)]]),"-",TimeVR[[#This Row],[Best Time(L)]])</f>
        <v>-</v>
      </c>
      <c r="M462" t="str">
        <f>IF(StandardResults[[#This Row],[BT(LC)]]&lt;&gt;"-",IF(StandardResults[[#This Row],[BT(LC)]]&lt;=StandardResults[[#This Row],[AA]],"AA",IF(StandardResults[[#This Row],[BT(LC)]]&lt;=StandardResults[[#This Row],[A]],"A",IF(StandardResults[[#This Row],[BT(LC)]]&lt;=StandardResults[[#This Row],[B]],"B","-"))),"")</f>
        <v/>
      </c>
      <c r="N462" s="14"/>
      <c r="O462" t="str">
        <f>IF(StandardResults[[#This Row],[BT(SC)]]&lt;&gt;"-",IF(StandardResults[[#This Row],[BT(SC)]]&lt;=StandardResults[[#This Row],[Ecs]],"EC","-"),"")</f>
        <v/>
      </c>
      <c r="Q462" t="str">
        <f>IF(StandardResults[[#This Row],[Ind/Rel]]="Ind",LEFT(StandardResults[[#This Row],[Gender]],1)&amp;MIN(MAX(StandardResults[[#This Row],[Age]],11),17)&amp;"-"&amp;StandardResults[[#This Row],[Event]],"")</f>
        <v>011-0</v>
      </c>
      <c r="R462" t="e">
        <f>IF(StandardResults[[#This Row],[Ind/Rel]]="Ind",_xlfn.XLOOKUP(StandardResults[[#This Row],[Code]],Std[Code],Std[AA]),"-")</f>
        <v>#N/A</v>
      </c>
      <c r="S462" t="e">
        <f>IF(StandardResults[[#This Row],[Ind/Rel]]="Ind",_xlfn.XLOOKUP(StandardResults[[#This Row],[Code]],Std[Code],Std[A]),"-")</f>
        <v>#N/A</v>
      </c>
      <c r="T462" t="e">
        <f>IF(StandardResults[[#This Row],[Ind/Rel]]="Ind",_xlfn.XLOOKUP(StandardResults[[#This Row],[Code]],Std[Code],Std[B]),"-")</f>
        <v>#N/A</v>
      </c>
      <c r="U462" t="e">
        <f>IF(StandardResults[[#This Row],[Ind/Rel]]="Ind",_xlfn.XLOOKUP(StandardResults[[#This Row],[Code]],Std[Code],Std[AAs]),"-")</f>
        <v>#N/A</v>
      </c>
      <c r="V462" t="e">
        <f>IF(StandardResults[[#This Row],[Ind/Rel]]="Ind",_xlfn.XLOOKUP(StandardResults[[#This Row],[Code]],Std[Code],Std[As]),"-")</f>
        <v>#N/A</v>
      </c>
      <c r="W462" t="e">
        <f>IF(StandardResults[[#This Row],[Ind/Rel]]="Ind",_xlfn.XLOOKUP(StandardResults[[#This Row],[Code]],Std[Code],Std[Bs]),"-")</f>
        <v>#N/A</v>
      </c>
      <c r="X462" t="e">
        <f>IF(StandardResults[[#This Row],[Ind/Rel]]="Ind",_xlfn.XLOOKUP(StandardResults[[#This Row],[Code]],Std[Code],Std[EC]),"-")</f>
        <v>#N/A</v>
      </c>
      <c r="Y462" t="e">
        <f>IF(StandardResults[[#This Row],[Ind/Rel]]="Ind",_xlfn.XLOOKUP(StandardResults[[#This Row],[Code]],Std[Code],Std[Ecs]),"-")</f>
        <v>#N/A</v>
      </c>
      <c r="Z462">
        <f>COUNTIFS(StandardResults[Name],StandardResults[[#This Row],[Name]],StandardResults[Entry
Std],"B")+COUNTIFS(StandardResults[Name],StandardResults[[#This Row],[Name]],StandardResults[Entry
Std],"A")+COUNTIFS(StandardResults[Name],StandardResults[[#This Row],[Name]],StandardResults[Entry
Std],"AA")</f>
        <v>0</v>
      </c>
      <c r="AA462">
        <f>COUNTIFS(StandardResults[Name],StandardResults[[#This Row],[Name]],StandardResults[Entry
Std],"AA")</f>
        <v>0</v>
      </c>
    </row>
    <row r="463" spans="1:27" x14ac:dyDescent="0.25">
      <c r="A463">
        <f>TimeVR[[#This Row],[Club]]</f>
        <v>0</v>
      </c>
      <c r="B463" t="str">
        <f>IF(OR(RIGHT(TimeVR[[#This Row],[Event]],3)="M.R", RIGHT(TimeVR[[#This Row],[Event]],3)="F.R"),"Relay","Ind")</f>
        <v>Ind</v>
      </c>
      <c r="C463">
        <f>TimeVR[[#This Row],[gender]]</f>
        <v>0</v>
      </c>
      <c r="D463">
        <f>TimeVR[[#This Row],[Age]]</f>
        <v>0</v>
      </c>
      <c r="E463">
        <f>TimeVR[[#This Row],[name]]</f>
        <v>0</v>
      </c>
      <c r="F463">
        <f>TimeVR[[#This Row],[Event]]</f>
        <v>0</v>
      </c>
      <c r="G463" t="str">
        <f>IF(OR(StandardResults[[#This Row],[Entry]]="-",TimeVR[[#This Row],[validation]]="Validated"),"Y","N")</f>
        <v>N</v>
      </c>
      <c r="H463">
        <f>IF(OR(LEFT(TimeVR[[#This Row],[Times]],8)="00:00.00", LEFT(TimeVR[[#This Row],[Times]],2)="NT"),"-",TimeVR[[#This Row],[Times]])</f>
        <v>0</v>
      </c>
      <c r="I4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3" t="str">
        <f>IF(ISBLANK(TimeVR[[#This Row],[Best Time(S)]]),"-",TimeVR[[#This Row],[Best Time(S)]])</f>
        <v>-</v>
      </c>
      <c r="K463" t="str">
        <f>IF(StandardResults[[#This Row],[BT(SC)]]&lt;&gt;"-",IF(StandardResults[[#This Row],[BT(SC)]]&lt;=StandardResults[[#This Row],[AAs]],"AA",IF(StandardResults[[#This Row],[BT(SC)]]&lt;=StandardResults[[#This Row],[As]],"A",IF(StandardResults[[#This Row],[BT(SC)]]&lt;=StandardResults[[#This Row],[Bs]],"B","-"))),"")</f>
        <v/>
      </c>
      <c r="L463" t="str">
        <f>IF(ISBLANK(TimeVR[[#This Row],[Best Time(L)]]),"-",TimeVR[[#This Row],[Best Time(L)]])</f>
        <v>-</v>
      </c>
      <c r="M463" t="str">
        <f>IF(StandardResults[[#This Row],[BT(LC)]]&lt;&gt;"-",IF(StandardResults[[#This Row],[BT(LC)]]&lt;=StandardResults[[#This Row],[AA]],"AA",IF(StandardResults[[#This Row],[BT(LC)]]&lt;=StandardResults[[#This Row],[A]],"A",IF(StandardResults[[#This Row],[BT(LC)]]&lt;=StandardResults[[#This Row],[B]],"B","-"))),"")</f>
        <v/>
      </c>
      <c r="N463" s="14"/>
      <c r="O463" t="str">
        <f>IF(StandardResults[[#This Row],[BT(SC)]]&lt;&gt;"-",IF(StandardResults[[#This Row],[BT(SC)]]&lt;=StandardResults[[#This Row],[Ecs]],"EC","-"),"")</f>
        <v/>
      </c>
      <c r="Q463" t="str">
        <f>IF(StandardResults[[#This Row],[Ind/Rel]]="Ind",LEFT(StandardResults[[#This Row],[Gender]],1)&amp;MIN(MAX(StandardResults[[#This Row],[Age]],11),17)&amp;"-"&amp;StandardResults[[#This Row],[Event]],"")</f>
        <v>011-0</v>
      </c>
      <c r="R463" t="e">
        <f>IF(StandardResults[[#This Row],[Ind/Rel]]="Ind",_xlfn.XLOOKUP(StandardResults[[#This Row],[Code]],Std[Code],Std[AA]),"-")</f>
        <v>#N/A</v>
      </c>
      <c r="S463" t="e">
        <f>IF(StandardResults[[#This Row],[Ind/Rel]]="Ind",_xlfn.XLOOKUP(StandardResults[[#This Row],[Code]],Std[Code],Std[A]),"-")</f>
        <v>#N/A</v>
      </c>
      <c r="T463" t="e">
        <f>IF(StandardResults[[#This Row],[Ind/Rel]]="Ind",_xlfn.XLOOKUP(StandardResults[[#This Row],[Code]],Std[Code],Std[B]),"-")</f>
        <v>#N/A</v>
      </c>
      <c r="U463" t="e">
        <f>IF(StandardResults[[#This Row],[Ind/Rel]]="Ind",_xlfn.XLOOKUP(StandardResults[[#This Row],[Code]],Std[Code],Std[AAs]),"-")</f>
        <v>#N/A</v>
      </c>
      <c r="V463" t="e">
        <f>IF(StandardResults[[#This Row],[Ind/Rel]]="Ind",_xlfn.XLOOKUP(StandardResults[[#This Row],[Code]],Std[Code],Std[As]),"-")</f>
        <v>#N/A</v>
      </c>
      <c r="W463" t="e">
        <f>IF(StandardResults[[#This Row],[Ind/Rel]]="Ind",_xlfn.XLOOKUP(StandardResults[[#This Row],[Code]],Std[Code],Std[Bs]),"-")</f>
        <v>#N/A</v>
      </c>
      <c r="X463" t="e">
        <f>IF(StandardResults[[#This Row],[Ind/Rel]]="Ind",_xlfn.XLOOKUP(StandardResults[[#This Row],[Code]],Std[Code],Std[EC]),"-")</f>
        <v>#N/A</v>
      </c>
      <c r="Y463" t="e">
        <f>IF(StandardResults[[#This Row],[Ind/Rel]]="Ind",_xlfn.XLOOKUP(StandardResults[[#This Row],[Code]],Std[Code],Std[Ecs]),"-")</f>
        <v>#N/A</v>
      </c>
      <c r="Z463">
        <f>COUNTIFS(StandardResults[Name],StandardResults[[#This Row],[Name]],StandardResults[Entry
Std],"B")+COUNTIFS(StandardResults[Name],StandardResults[[#This Row],[Name]],StandardResults[Entry
Std],"A")+COUNTIFS(StandardResults[Name],StandardResults[[#This Row],[Name]],StandardResults[Entry
Std],"AA")</f>
        <v>0</v>
      </c>
      <c r="AA463">
        <f>COUNTIFS(StandardResults[Name],StandardResults[[#This Row],[Name]],StandardResults[Entry
Std],"AA")</f>
        <v>0</v>
      </c>
    </row>
    <row r="464" spans="1:27" x14ac:dyDescent="0.25">
      <c r="A464">
        <f>TimeVR[[#This Row],[Club]]</f>
        <v>0</v>
      </c>
      <c r="B464" t="str">
        <f>IF(OR(RIGHT(TimeVR[[#This Row],[Event]],3)="M.R", RIGHT(TimeVR[[#This Row],[Event]],3)="F.R"),"Relay","Ind")</f>
        <v>Ind</v>
      </c>
      <c r="C464">
        <f>TimeVR[[#This Row],[gender]]</f>
        <v>0</v>
      </c>
      <c r="D464">
        <f>TimeVR[[#This Row],[Age]]</f>
        <v>0</v>
      </c>
      <c r="E464">
        <f>TimeVR[[#This Row],[name]]</f>
        <v>0</v>
      </c>
      <c r="F464">
        <f>TimeVR[[#This Row],[Event]]</f>
        <v>0</v>
      </c>
      <c r="G464" t="str">
        <f>IF(OR(StandardResults[[#This Row],[Entry]]="-",TimeVR[[#This Row],[validation]]="Validated"),"Y","N")</f>
        <v>N</v>
      </c>
      <c r="H464">
        <f>IF(OR(LEFT(TimeVR[[#This Row],[Times]],8)="00:00.00", LEFT(TimeVR[[#This Row],[Times]],2)="NT"),"-",TimeVR[[#This Row],[Times]])</f>
        <v>0</v>
      </c>
      <c r="I4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4" t="str">
        <f>IF(ISBLANK(TimeVR[[#This Row],[Best Time(S)]]),"-",TimeVR[[#This Row],[Best Time(S)]])</f>
        <v>-</v>
      </c>
      <c r="K464" t="str">
        <f>IF(StandardResults[[#This Row],[BT(SC)]]&lt;&gt;"-",IF(StandardResults[[#This Row],[BT(SC)]]&lt;=StandardResults[[#This Row],[AAs]],"AA",IF(StandardResults[[#This Row],[BT(SC)]]&lt;=StandardResults[[#This Row],[As]],"A",IF(StandardResults[[#This Row],[BT(SC)]]&lt;=StandardResults[[#This Row],[Bs]],"B","-"))),"")</f>
        <v/>
      </c>
      <c r="L464" t="str">
        <f>IF(ISBLANK(TimeVR[[#This Row],[Best Time(L)]]),"-",TimeVR[[#This Row],[Best Time(L)]])</f>
        <v>-</v>
      </c>
      <c r="M464" t="str">
        <f>IF(StandardResults[[#This Row],[BT(LC)]]&lt;&gt;"-",IF(StandardResults[[#This Row],[BT(LC)]]&lt;=StandardResults[[#This Row],[AA]],"AA",IF(StandardResults[[#This Row],[BT(LC)]]&lt;=StandardResults[[#This Row],[A]],"A",IF(StandardResults[[#This Row],[BT(LC)]]&lt;=StandardResults[[#This Row],[B]],"B","-"))),"")</f>
        <v/>
      </c>
      <c r="N464" s="14"/>
      <c r="O464" t="str">
        <f>IF(StandardResults[[#This Row],[BT(SC)]]&lt;&gt;"-",IF(StandardResults[[#This Row],[BT(SC)]]&lt;=StandardResults[[#This Row],[Ecs]],"EC","-"),"")</f>
        <v/>
      </c>
      <c r="Q464" t="str">
        <f>IF(StandardResults[[#This Row],[Ind/Rel]]="Ind",LEFT(StandardResults[[#This Row],[Gender]],1)&amp;MIN(MAX(StandardResults[[#This Row],[Age]],11),17)&amp;"-"&amp;StandardResults[[#This Row],[Event]],"")</f>
        <v>011-0</v>
      </c>
      <c r="R464" t="e">
        <f>IF(StandardResults[[#This Row],[Ind/Rel]]="Ind",_xlfn.XLOOKUP(StandardResults[[#This Row],[Code]],Std[Code],Std[AA]),"-")</f>
        <v>#N/A</v>
      </c>
      <c r="S464" t="e">
        <f>IF(StandardResults[[#This Row],[Ind/Rel]]="Ind",_xlfn.XLOOKUP(StandardResults[[#This Row],[Code]],Std[Code],Std[A]),"-")</f>
        <v>#N/A</v>
      </c>
      <c r="T464" t="e">
        <f>IF(StandardResults[[#This Row],[Ind/Rel]]="Ind",_xlfn.XLOOKUP(StandardResults[[#This Row],[Code]],Std[Code],Std[B]),"-")</f>
        <v>#N/A</v>
      </c>
      <c r="U464" t="e">
        <f>IF(StandardResults[[#This Row],[Ind/Rel]]="Ind",_xlfn.XLOOKUP(StandardResults[[#This Row],[Code]],Std[Code],Std[AAs]),"-")</f>
        <v>#N/A</v>
      </c>
      <c r="V464" t="e">
        <f>IF(StandardResults[[#This Row],[Ind/Rel]]="Ind",_xlfn.XLOOKUP(StandardResults[[#This Row],[Code]],Std[Code],Std[As]),"-")</f>
        <v>#N/A</v>
      </c>
      <c r="W464" t="e">
        <f>IF(StandardResults[[#This Row],[Ind/Rel]]="Ind",_xlfn.XLOOKUP(StandardResults[[#This Row],[Code]],Std[Code],Std[Bs]),"-")</f>
        <v>#N/A</v>
      </c>
      <c r="X464" t="e">
        <f>IF(StandardResults[[#This Row],[Ind/Rel]]="Ind",_xlfn.XLOOKUP(StandardResults[[#This Row],[Code]],Std[Code],Std[EC]),"-")</f>
        <v>#N/A</v>
      </c>
      <c r="Y464" t="e">
        <f>IF(StandardResults[[#This Row],[Ind/Rel]]="Ind",_xlfn.XLOOKUP(StandardResults[[#This Row],[Code]],Std[Code],Std[Ecs]),"-")</f>
        <v>#N/A</v>
      </c>
      <c r="Z464">
        <f>COUNTIFS(StandardResults[Name],StandardResults[[#This Row],[Name]],StandardResults[Entry
Std],"B")+COUNTIFS(StandardResults[Name],StandardResults[[#This Row],[Name]],StandardResults[Entry
Std],"A")+COUNTIFS(StandardResults[Name],StandardResults[[#This Row],[Name]],StandardResults[Entry
Std],"AA")</f>
        <v>0</v>
      </c>
      <c r="AA464">
        <f>COUNTIFS(StandardResults[Name],StandardResults[[#This Row],[Name]],StandardResults[Entry
Std],"AA")</f>
        <v>0</v>
      </c>
    </row>
    <row r="465" spans="1:27" x14ac:dyDescent="0.25">
      <c r="A465">
        <f>TimeVR[[#This Row],[Club]]</f>
        <v>0</v>
      </c>
      <c r="B465" t="str">
        <f>IF(OR(RIGHT(TimeVR[[#This Row],[Event]],3)="M.R", RIGHT(TimeVR[[#This Row],[Event]],3)="F.R"),"Relay","Ind")</f>
        <v>Ind</v>
      </c>
      <c r="C465">
        <f>TimeVR[[#This Row],[gender]]</f>
        <v>0</v>
      </c>
      <c r="D465">
        <f>TimeVR[[#This Row],[Age]]</f>
        <v>0</v>
      </c>
      <c r="E465">
        <f>TimeVR[[#This Row],[name]]</f>
        <v>0</v>
      </c>
      <c r="F465">
        <f>TimeVR[[#This Row],[Event]]</f>
        <v>0</v>
      </c>
      <c r="G465" t="str">
        <f>IF(OR(StandardResults[[#This Row],[Entry]]="-",TimeVR[[#This Row],[validation]]="Validated"),"Y","N")</f>
        <v>N</v>
      </c>
      <c r="H465">
        <f>IF(OR(LEFT(TimeVR[[#This Row],[Times]],8)="00:00.00", LEFT(TimeVR[[#This Row],[Times]],2)="NT"),"-",TimeVR[[#This Row],[Times]])</f>
        <v>0</v>
      </c>
      <c r="I4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5" t="str">
        <f>IF(ISBLANK(TimeVR[[#This Row],[Best Time(S)]]),"-",TimeVR[[#This Row],[Best Time(S)]])</f>
        <v>-</v>
      </c>
      <c r="K465" t="str">
        <f>IF(StandardResults[[#This Row],[BT(SC)]]&lt;&gt;"-",IF(StandardResults[[#This Row],[BT(SC)]]&lt;=StandardResults[[#This Row],[AAs]],"AA",IF(StandardResults[[#This Row],[BT(SC)]]&lt;=StandardResults[[#This Row],[As]],"A",IF(StandardResults[[#This Row],[BT(SC)]]&lt;=StandardResults[[#This Row],[Bs]],"B","-"))),"")</f>
        <v/>
      </c>
      <c r="L465" t="str">
        <f>IF(ISBLANK(TimeVR[[#This Row],[Best Time(L)]]),"-",TimeVR[[#This Row],[Best Time(L)]])</f>
        <v>-</v>
      </c>
      <c r="M465" t="str">
        <f>IF(StandardResults[[#This Row],[BT(LC)]]&lt;&gt;"-",IF(StandardResults[[#This Row],[BT(LC)]]&lt;=StandardResults[[#This Row],[AA]],"AA",IF(StandardResults[[#This Row],[BT(LC)]]&lt;=StandardResults[[#This Row],[A]],"A",IF(StandardResults[[#This Row],[BT(LC)]]&lt;=StandardResults[[#This Row],[B]],"B","-"))),"")</f>
        <v/>
      </c>
      <c r="N465" s="14"/>
      <c r="O465" t="str">
        <f>IF(StandardResults[[#This Row],[BT(SC)]]&lt;&gt;"-",IF(StandardResults[[#This Row],[BT(SC)]]&lt;=StandardResults[[#This Row],[Ecs]],"EC","-"),"")</f>
        <v/>
      </c>
      <c r="Q465" t="str">
        <f>IF(StandardResults[[#This Row],[Ind/Rel]]="Ind",LEFT(StandardResults[[#This Row],[Gender]],1)&amp;MIN(MAX(StandardResults[[#This Row],[Age]],11),17)&amp;"-"&amp;StandardResults[[#This Row],[Event]],"")</f>
        <v>011-0</v>
      </c>
      <c r="R465" t="e">
        <f>IF(StandardResults[[#This Row],[Ind/Rel]]="Ind",_xlfn.XLOOKUP(StandardResults[[#This Row],[Code]],Std[Code],Std[AA]),"-")</f>
        <v>#N/A</v>
      </c>
      <c r="S465" t="e">
        <f>IF(StandardResults[[#This Row],[Ind/Rel]]="Ind",_xlfn.XLOOKUP(StandardResults[[#This Row],[Code]],Std[Code],Std[A]),"-")</f>
        <v>#N/A</v>
      </c>
      <c r="T465" t="e">
        <f>IF(StandardResults[[#This Row],[Ind/Rel]]="Ind",_xlfn.XLOOKUP(StandardResults[[#This Row],[Code]],Std[Code],Std[B]),"-")</f>
        <v>#N/A</v>
      </c>
      <c r="U465" t="e">
        <f>IF(StandardResults[[#This Row],[Ind/Rel]]="Ind",_xlfn.XLOOKUP(StandardResults[[#This Row],[Code]],Std[Code],Std[AAs]),"-")</f>
        <v>#N/A</v>
      </c>
      <c r="V465" t="e">
        <f>IF(StandardResults[[#This Row],[Ind/Rel]]="Ind",_xlfn.XLOOKUP(StandardResults[[#This Row],[Code]],Std[Code],Std[As]),"-")</f>
        <v>#N/A</v>
      </c>
      <c r="W465" t="e">
        <f>IF(StandardResults[[#This Row],[Ind/Rel]]="Ind",_xlfn.XLOOKUP(StandardResults[[#This Row],[Code]],Std[Code],Std[Bs]),"-")</f>
        <v>#N/A</v>
      </c>
      <c r="X465" t="e">
        <f>IF(StandardResults[[#This Row],[Ind/Rel]]="Ind",_xlfn.XLOOKUP(StandardResults[[#This Row],[Code]],Std[Code],Std[EC]),"-")</f>
        <v>#N/A</v>
      </c>
      <c r="Y465" t="e">
        <f>IF(StandardResults[[#This Row],[Ind/Rel]]="Ind",_xlfn.XLOOKUP(StandardResults[[#This Row],[Code]],Std[Code],Std[Ecs]),"-")</f>
        <v>#N/A</v>
      </c>
      <c r="Z465">
        <f>COUNTIFS(StandardResults[Name],StandardResults[[#This Row],[Name]],StandardResults[Entry
Std],"B")+COUNTIFS(StandardResults[Name],StandardResults[[#This Row],[Name]],StandardResults[Entry
Std],"A")+COUNTIFS(StandardResults[Name],StandardResults[[#This Row],[Name]],StandardResults[Entry
Std],"AA")</f>
        <v>0</v>
      </c>
      <c r="AA465">
        <f>COUNTIFS(StandardResults[Name],StandardResults[[#This Row],[Name]],StandardResults[Entry
Std],"AA")</f>
        <v>0</v>
      </c>
    </row>
    <row r="466" spans="1:27" x14ac:dyDescent="0.25">
      <c r="A466">
        <f>TimeVR[[#This Row],[Club]]</f>
        <v>0</v>
      </c>
      <c r="B466" t="str">
        <f>IF(OR(RIGHT(TimeVR[[#This Row],[Event]],3)="M.R", RIGHT(TimeVR[[#This Row],[Event]],3)="F.R"),"Relay","Ind")</f>
        <v>Ind</v>
      </c>
      <c r="C466">
        <f>TimeVR[[#This Row],[gender]]</f>
        <v>0</v>
      </c>
      <c r="D466">
        <f>TimeVR[[#This Row],[Age]]</f>
        <v>0</v>
      </c>
      <c r="E466">
        <f>TimeVR[[#This Row],[name]]</f>
        <v>0</v>
      </c>
      <c r="F466">
        <f>TimeVR[[#This Row],[Event]]</f>
        <v>0</v>
      </c>
      <c r="G466" t="str">
        <f>IF(OR(StandardResults[[#This Row],[Entry]]="-",TimeVR[[#This Row],[validation]]="Validated"),"Y","N")</f>
        <v>N</v>
      </c>
      <c r="H466">
        <f>IF(OR(LEFT(TimeVR[[#This Row],[Times]],8)="00:00.00", LEFT(TimeVR[[#This Row],[Times]],2)="NT"),"-",TimeVR[[#This Row],[Times]])</f>
        <v>0</v>
      </c>
      <c r="I4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6" t="str">
        <f>IF(ISBLANK(TimeVR[[#This Row],[Best Time(S)]]),"-",TimeVR[[#This Row],[Best Time(S)]])</f>
        <v>-</v>
      </c>
      <c r="K466" t="str">
        <f>IF(StandardResults[[#This Row],[BT(SC)]]&lt;&gt;"-",IF(StandardResults[[#This Row],[BT(SC)]]&lt;=StandardResults[[#This Row],[AAs]],"AA",IF(StandardResults[[#This Row],[BT(SC)]]&lt;=StandardResults[[#This Row],[As]],"A",IF(StandardResults[[#This Row],[BT(SC)]]&lt;=StandardResults[[#This Row],[Bs]],"B","-"))),"")</f>
        <v/>
      </c>
      <c r="L466" t="str">
        <f>IF(ISBLANK(TimeVR[[#This Row],[Best Time(L)]]),"-",TimeVR[[#This Row],[Best Time(L)]])</f>
        <v>-</v>
      </c>
      <c r="M466" t="str">
        <f>IF(StandardResults[[#This Row],[BT(LC)]]&lt;&gt;"-",IF(StandardResults[[#This Row],[BT(LC)]]&lt;=StandardResults[[#This Row],[AA]],"AA",IF(StandardResults[[#This Row],[BT(LC)]]&lt;=StandardResults[[#This Row],[A]],"A",IF(StandardResults[[#This Row],[BT(LC)]]&lt;=StandardResults[[#This Row],[B]],"B","-"))),"")</f>
        <v/>
      </c>
      <c r="N466" s="14"/>
      <c r="O466" t="str">
        <f>IF(StandardResults[[#This Row],[BT(SC)]]&lt;&gt;"-",IF(StandardResults[[#This Row],[BT(SC)]]&lt;=StandardResults[[#This Row],[Ecs]],"EC","-"),"")</f>
        <v/>
      </c>
      <c r="Q466" t="str">
        <f>IF(StandardResults[[#This Row],[Ind/Rel]]="Ind",LEFT(StandardResults[[#This Row],[Gender]],1)&amp;MIN(MAX(StandardResults[[#This Row],[Age]],11),17)&amp;"-"&amp;StandardResults[[#This Row],[Event]],"")</f>
        <v>011-0</v>
      </c>
      <c r="R466" t="e">
        <f>IF(StandardResults[[#This Row],[Ind/Rel]]="Ind",_xlfn.XLOOKUP(StandardResults[[#This Row],[Code]],Std[Code],Std[AA]),"-")</f>
        <v>#N/A</v>
      </c>
      <c r="S466" t="e">
        <f>IF(StandardResults[[#This Row],[Ind/Rel]]="Ind",_xlfn.XLOOKUP(StandardResults[[#This Row],[Code]],Std[Code],Std[A]),"-")</f>
        <v>#N/A</v>
      </c>
      <c r="T466" t="e">
        <f>IF(StandardResults[[#This Row],[Ind/Rel]]="Ind",_xlfn.XLOOKUP(StandardResults[[#This Row],[Code]],Std[Code],Std[B]),"-")</f>
        <v>#N/A</v>
      </c>
      <c r="U466" t="e">
        <f>IF(StandardResults[[#This Row],[Ind/Rel]]="Ind",_xlfn.XLOOKUP(StandardResults[[#This Row],[Code]],Std[Code],Std[AAs]),"-")</f>
        <v>#N/A</v>
      </c>
      <c r="V466" t="e">
        <f>IF(StandardResults[[#This Row],[Ind/Rel]]="Ind",_xlfn.XLOOKUP(StandardResults[[#This Row],[Code]],Std[Code],Std[As]),"-")</f>
        <v>#N/A</v>
      </c>
      <c r="W466" t="e">
        <f>IF(StandardResults[[#This Row],[Ind/Rel]]="Ind",_xlfn.XLOOKUP(StandardResults[[#This Row],[Code]],Std[Code],Std[Bs]),"-")</f>
        <v>#N/A</v>
      </c>
      <c r="X466" t="e">
        <f>IF(StandardResults[[#This Row],[Ind/Rel]]="Ind",_xlfn.XLOOKUP(StandardResults[[#This Row],[Code]],Std[Code],Std[EC]),"-")</f>
        <v>#N/A</v>
      </c>
      <c r="Y466" t="e">
        <f>IF(StandardResults[[#This Row],[Ind/Rel]]="Ind",_xlfn.XLOOKUP(StandardResults[[#This Row],[Code]],Std[Code],Std[Ecs]),"-")</f>
        <v>#N/A</v>
      </c>
      <c r="Z466">
        <f>COUNTIFS(StandardResults[Name],StandardResults[[#This Row],[Name]],StandardResults[Entry
Std],"B")+COUNTIFS(StandardResults[Name],StandardResults[[#This Row],[Name]],StandardResults[Entry
Std],"A")+COUNTIFS(StandardResults[Name],StandardResults[[#This Row],[Name]],StandardResults[Entry
Std],"AA")</f>
        <v>0</v>
      </c>
      <c r="AA466">
        <f>COUNTIFS(StandardResults[Name],StandardResults[[#This Row],[Name]],StandardResults[Entry
Std],"AA")</f>
        <v>0</v>
      </c>
    </row>
    <row r="467" spans="1:27" x14ac:dyDescent="0.25">
      <c r="A467">
        <f>TimeVR[[#This Row],[Club]]</f>
        <v>0</v>
      </c>
      <c r="B467" t="str">
        <f>IF(OR(RIGHT(TimeVR[[#This Row],[Event]],3)="M.R", RIGHT(TimeVR[[#This Row],[Event]],3)="F.R"),"Relay","Ind")</f>
        <v>Ind</v>
      </c>
      <c r="C467">
        <f>TimeVR[[#This Row],[gender]]</f>
        <v>0</v>
      </c>
      <c r="D467">
        <f>TimeVR[[#This Row],[Age]]</f>
        <v>0</v>
      </c>
      <c r="E467">
        <f>TimeVR[[#This Row],[name]]</f>
        <v>0</v>
      </c>
      <c r="F467">
        <f>TimeVR[[#This Row],[Event]]</f>
        <v>0</v>
      </c>
      <c r="G467" t="str">
        <f>IF(OR(StandardResults[[#This Row],[Entry]]="-",TimeVR[[#This Row],[validation]]="Validated"),"Y","N")</f>
        <v>N</v>
      </c>
      <c r="H467">
        <f>IF(OR(LEFT(TimeVR[[#This Row],[Times]],8)="00:00.00", LEFT(TimeVR[[#This Row],[Times]],2)="NT"),"-",TimeVR[[#This Row],[Times]])</f>
        <v>0</v>
      </c>
      <c r="I4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7" t="str">
        <f>IF(ISBLANK(TimeVR[[#This Row],[Best Time(S)]]),"-",TimeVR[[#This Row],[Best Time(S)]])</f>
        <v>-</v>
      </c>
      <c r="K467" t="str">
        <f>IF(StandardResults[[#This Row],[BT(SC)]]&lt;&gt;"-",IF(StandardResults[[#This Row],[BT(SC)]]&lt;=StandardResults[[#This Row],[AAs]],"AA",IF(StandardResults[[#This Row],[BT(SC)]]&lt;=StandardResults[[#This Row],[As]],"A",IF(StandardResults[[#This Row],[BT(SC)]]&lt;=StandardResults[[#This Row],[Bs]],"B","-"))),"")</f>
        <v/>
      </c>
      <c r="L467" t="str">
        <f>IF(ISBLANK(TimeVR[[#This Row],[Best Time(L)]]),"-",TimeVR[[#This Row],[Best Time(L)]])</f>
        <v>-</v>
      </c>
      <c r="M467" t="str">
        <f>IF(StandardResults[[#This Row],[BT(LC)]]&lt;&gt;"-",IF(StandardResults[[#This Row],[BT(LC)]]&lt;=StandardResults[[#This Row],[AA]],"AA",IF(StandardResults[[#This Row],[BT(LC)]]&lt;=StandardResults[[#This Row],[A]],"A",IF(StandardResults[[#This Row],[BT(LC)]]&lt;=StandardResults[[#This Row],[B]],"B","-"))),"")</f>
        <v/>
      </c>
      <c r="N467" s="14"/>
      <c r="O467" t="str">
        <f>IF(StandardResults[[#This Row],[BT(SC)]]&lt;&gt;"-",IF(StandardResults[[#This Row],[BT(SC)]]&lt;=StandardResults[[#This Row],[Ecs]],"EC","-"),"")</f>
        <v/>
      </c>
      <c r="Q467" t="str">
        <f>IF(StandardResults[[#This Row],[Ind/Rel]]="Ind",LEFT(StandardResults[[#This Row],[Gender]],1)&amp;MIN(MAX(StandardResults[[#This Row],[Age]],11),17)&amp;"-"&amp;StandardResults[[#This Row],[Event]],"")</f>
        <v>011-0</v>
      </c>
      <c r="R467" t="e">
        <f>IF(StandardResults[[#This Row],[Ind/Rel]]="Ind",_xlfn.XLOOKUP(StandardResults[[#This Row],[Code]],Std[Code],Std[AA]),"-")</f>
        <v>#N/A</v>
      </c>
      <c r="S467" t="e">
        <f>IF(StandardResults[[#This Row],[Ind/Rel]]="Ind",_xlfn.XLOOKUP(StandardResults[[#This Row],[Code]],Std[Code],Std[A]),"-")</f>
        <v>#N/A</v>
      </c>
      <c r="T467" t="e">
        <f>IF(StandardResults[[#This Row],[Ind/Rel]]="Ind",_xlfn.XLOOKUP(StandardResults[[#This Row],[Code]],Std[Code],Std[B]),"-")</f>
        <v>#N/A</v>
      </c>
      <c r="U467" t="e">
        <f>IF(StandardResults[[#This Row],[Ind/Rel]]="Ind",_xlfn.XLOOKUP(StandardResults[[#This Row],[Code]],Std[Code],Std[AAs]),"-")</f>
        <v>#N/A</v>
      </c>
      <c r="V467" t="e">
        <f>IF(StandardResults[[#This Row],[Ind/Rel]]="Ind",_xlfn.XLOOKUP(StandardResults[[#This Row],[Code]],Std[Code],Std[As]),"-")</f>
        <v>#N/A</v>
      </c>
      <c r="W467" t="e">
        <f>IF(StandardResults[[#This Row],[Ind/Rel]]="Ind",_xlfn.XLOOKUP(StandardResults[[#This Row],[Code]],Std[Code],Std[Bs]),"-")</f>
        <v>#N/A</v>
      </c>
      <c r="X467" t="e">
        <f>IF(StandardResults[[#This Row],[Ind/Rel]]="Ind",_xlfn.XLOOKUP(StandardResults[[#This Row],[Code]],Std[Code],Std[EC]),"-")</f>
        <v>#N/A</v>
      </c>
      <c r="Y467" t="e">
        <f>IF(StandardResults[[#This Row],[Ind/Rel]]="Ind",_xlfn.XLOOKUP(StandardResults[[#This Row],[Code]],Std[Code],Std[Ecs]),"-")</f>
        <v>#N/A</v>
      </c>
      <c r="Z467">
        <f>COUNTIFS(StandardResults[Name],StandardResults[[#This Row],[Name]],StandardResults[Entry
Std],"B")+COUNTIFS(StandardResults[Name],StandardResults[[#This Row],[Name]],StandardResults[Entry
Std],"A")+COUNTIFS(StandardResults[Name],StandardResults[[#This Row],[Name]],StandardResults[Entry
Std],"AA")</f>
        <v>0</v>
      </c>
      <c r="AA467">
        <f>COUNTIFS(StandardResults[Name],StandardResults[[#This Row],[Name]],StandardResults[Entry
Std],"AA")</f>
        <v>0</v>
      </c>
    </row>
    <row r="468" spans="1:27" x14ac:dyDescent="0.25">
      <c r="A468">
        <f>TimeVR[[#This Row],[Club]]</f>
        <v>0</v>
      </c>
      <c r="B468" t="str">
        <f>IF(OR(RIGHT(TimeVR[[#This Row],[Event]],3)="M.R", RIGHT(TimeVR[[#This Row],[Event]],3)="F.R"),"Relay","Ind")</f>
        <v>Ind</v>
      </c>
      <c r="C468">
        <f>TimeVR[[#This Row],[gender]]</f>
        <v>0</v>
      </c>
      <c r="D468">
        <f>TimeVR[[#This Row],[Age]]</f>
        <v>0</v>
      </c>
      <c r="E468">
        <f>TimeVR[[#This Row],[name]]</f>
        <v>0</v>
      </c>
      <c r="F468">
        <f>TimeVR[[#This Row],[Event]]</f>
        <v>0</v>
      </c>
      <c r="G468" t="str">
        <f>IF(OR(StandardResults[[#This Row],[Entry]]="-",TimeVR[[#This Row],[validation]]="Validated"),"Y","N")</f>
        <v>N</v>
      </c>
      <c r="H468">
        <f>IF(OR(LEFT(TimeVR[[#This Row],[Times]],8)="00:00.00", LEFT(TimeVR[[#This Row],[Times]],2)="NT"),"-",TimeVR[[#This Row],[Times]])</f>
        <v>0</v>
      </c>
      <c r="I4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8" t="str">
        <f>IF(ISBLANK(TimeVR[[#This Row],[Best Time(S)]]),"-",TimeVR[[#This Row],[Best Time(S)]])</f>
        <v>-</v>
      </c>
      <c r="K468" t="str">
        <f>IF(StandardResults[[#This Row],[BT(SC)]]&lt;&gt;"-",IF(StandardResults[[#This Row],[BT(SC)]]&lt;=StandardResults[[#This Row],[AAs]],"AA",IF(StandardResults[[#This Row],[BT(SC)]]&lt;=StandardResults[[#This Row],[As]],"A",IF(StandardResults[[#This Row],[BT(SC)]]&lt;=StandardResults[[#This Row],[Bs]],"B","-"))),"")</f>
        <v/>
      </c>
      <c r="L468" t="str">
        <f>IF(ISBLANK(TimeVR[[#This Row],[Best Time(L)]]),"-",TimeVR[[#This Row],[Best Time(L)]])</f>
        <v>-</v>
      </c>
      <c r="M468" t="str">
        <f>IF(StandardResults[[#This Row],[BT(LC)]]&lt;&gt;"-",IF(StandardResults[[#This Row],[BT(LC)]]&lt;=StandardResults[[#This Row],[AA]],"AA",IF(StandardResults[[#This Row],[BT(LC)]]&lt;=StandardResults[[#This Row],[A]],"A",IF(StandardResults[[#This Row],[BT(LC)]]&lt;=StandardResults[[#This Row],[B]],"B","-"))),"")</f>
        <v/>
      </c>
      <c r="N468" s="14"/>
      <c r="O468" t="str">
        <f>IF(StandardResults[[#This Row],[BT(SC)]]&lt;&gt;"-",IF(StandardResults[[#This Row],[BT(SC)]]&lt;=StandardResults[[#This Row],[Ecs]],"EC","-"),"")</f>
        <v/>
      </c>
      <c r="Q468" t="str">
        <f>IF(StandardResults[[#This Row],[Ind/Rel]]="Ind",LEFT(StandardResults[[#This Row],[Gender]],1)&amp;MIN(MAX(StandardResults[[#This Row],[Age]],11),17)&amp;"-"&amp;StandardResults[[#This Row],[Event]],"")</f>
        <v>011-0</v>
      </c>
      <c r="R468" t="e">
        <f>IF(StandardResults[[#This Row],[Ind/Rel]]="Ind",_xlfn.XLOOKUP(StandardResults[[#This Row],[Code]],Std[Code],Std[AA]),"-")</f>
        <v>#N/A</v>
      </c>
      <c r="S468" t="e">
        <f>IF(StandardResults[[#This Row],[Ind/Rel]]="Ind",_xlfn.XLOOKUP(StandardResults[[#This Row],[Code]],Std[Code],Std[A]),"-")</f>
        <v>#N/A</v>
      </c>
      <c r="T468" t="e">
        <f>IF(StandardResults[[#This Row],[Ind/Rel]]="Ind",_xlfn.XLOOKUP(StandardResults[[#This Row],[Code]],Std[Code],Std[B]),"-")</f>
        <v>#N/A</v>
      </c>
      <c r="U468" t="e">
        <f>IF(StandardResults[[#This Row],[Ind/Rel]]="Ind",_xlfn.XLOOKUP(StandardResults[[#This Row],[Code]],Std[Code],Std[AAs]),"-")</f>
        <v>#N/A</v>
      </c>
      <c r="V468" t="e">
        <f>IF(StandardResults[[#This Row],[Ind/Rel]]="Ind",_xlfn.XLOOKUP(StandardResults[[#This Row],[Code]],Std[Code],Std[As]),"-")</f>
        <v>#N/A</v>
      </c>
      <c r="W468" t="e">
        <f>IF(StandardResults[[#This Row],[Ind/Rel]]="Ind",_xlfn.XLOOKUP(StandardResults[[#This Row],[Code]],Std[Code],Std[Bs]),"-")</f>
        <v>#N/A</v>
      </c>
      <c r="X468" t="e">
        <f>IF(StandardResults[[#This Row],[Ind/Rel]]="Ind",_xlfn.XLOOKUP(StandardResults[[#This Row],[Code]],Std[Code],Std[EC]),"-")</f>
        <v>#N/A</v>
      </c>
      <c r="Y468" t="e">
        <f>IF(StandardResults[[#This Row],[Ind/Rel]]="Ind",_xlfn.XLOOKUP(StandardResults[[#This Row],[Code]],Std[Code],Std[Ecs]),"-")</f>
        <v>#N/A</v>
      </c>
      <c r="Z468">
        <f>COUNTIFS(StandardResults[Name],StandardResults[[#This Row],[Name]],StandardResults[Entry
Std],"B")+COUNTIFS(StandardResults[Name],StandardResults[[#This Row],[Name]],StandardResults[Entry
Std],"A")+COUNTIFS(StandardResults[Name],StandardResults[[#This Row],[Name]],StandardResults[Entry
Std],"AA")</f>
        <v>0</v>
      </c>
      <c r="AA468">
        <f>COUNTIFS(StandardResults[Name],StandardResults[[#This Row],[Name]],StandardResults[Entry
Std],"AA")</f>
        <v>0</v>
      </c>
    </row>
    <row r="469" spans="1:27" x14ac:dyDescent="0.25">
      <c r="A469">
        <f>TimeVR[[#This Row],[Club]]</f>
        <v>0</v>
      </c>
      <c r="B469" t="str">
        <f>IF(OR(RIGHT(TimeVR[[#This Row],[Event]],3)="M.R", RIGHT(TimeVR[[#This Row],[Event]],3)="F.R"),"Relay","Ind")</f>
        <v>Ind</v>
      </c>
      <c r="C469">
        <f>TimeVR[[#This Row],[gender]]</f>
        <v>0</v>
      </c>
      <c r="D469">
        <f>TimeVR[[#This Row],[Age]]</f>
        <v>0</v>
      </c>
      <c r="E469">
        <f>TimeVR[[#This Row],[name]]</f>
        <v>0</v>
      </c>
      <c r="F469">
        <f>TimeVR[[#This Row],[Event]]</f>
        <v>0</v>
      </c>
      <c r="G469" t="str">
        <f>IF(OR(StandardResults[[#This Row],[Entry]]="-",TimeVR[[#This Row],[validation]]="Validated"),"Y","N")</f>
        <v>N</v>
      </c>
      <c r="H469">
        <f>IF(OR(LEFT(TimeVR[[#This Row],[Times]],8)="00:00.00", LEFT(TimeVR[[#This Row],[Times]],2)="NT"),"-",TimeVR[[#This Row],[Times]])</f>
        <v>0</v>
      </c>
      <c r="I4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69" t="str">
        <f>IF(ISBLANK(TimeVR[[#This Row],[Best Time(S)]]),"-",TimeVR[[#This Row],[Best Time(S)]])</f>
        <v>-</v>
      </c>
      <c r="K469" t="str">
        <f>IF(StandardResults[[#This Row],[BT(SC)]]&lt;&gt;"-",IF(StandardResults[[#This Row],[BT(SC)]]&lt;=StandardResults[[#This Row],[AAs]],"AA",IF(StandardResults[[#This Row],[BT(SC)]]&lt;=StandardResults[[#This Row],[As]],"A",IF(StandardResults[[#This Row],[BT(SC)]]&lt;=StandardResults[[#This Row],[Bs]],"B","-"))),"")</f>
        <v/>
      </c>
      <c r="L469" t="str">
        <f>IF(ISBLANK(TimeVR[[#This Row],[Best Time(L)]]),"-",TimeVR[[#This Row],[Best Time(L)]])</f>
        <v>-</v>
      </c>
      <c r="M469" t="str">
        <f>IF(StandardResults[[#This Row],[BT(LC)]]&lt;&gt;"-",IF(StandardResults[[#This Row],[BT(LC)]]&lt;=StandardResults[[#This Row],[AA]],"AA",IF(StandardResults[[#This Row],[BT(LC)]]&lt;=StandardResults[[#This Row],[A]],"A",IF(StandardResults[[#This Row],[BT(LC)]]&lt;=StandardResults[[#This Row],[B]],"B","-"))),"")</f>
        <v/>
      </c>
      <c r="N469" s="14"/>
      <c r="O469" t="str">
        <f>IF(StandardResults[[#This Row],[BT(SC)]]&lt;&gt;"-",IF(StandardResults[[#This Row],[BT(SC)]]&lt;=StandardResults[[#This Row],[Ecs]],"EC","-"),"")</f>
        <v/>
      </c>
      <c r="Q469" t="str">
        <f>IF(StandardResults[[#This Row],[Ind/Rel]]="Ind",LEFT(StandardResults[[#This Row],[Gender]],1)&amp;MIN(MAX(StandardResults[[#This Row],[Age]],11),17)&amp;"-"&amp;StandardResults[[#This Row],[Event]],"")</f>
        <v>011-0</v>
      </c>
      <c r="R469" t="e">
        <f>IF(StandardResults[[#This Row],[Ind/Rel]]="Ind",_xlfn.XLOOKUP(StandardResults[[#This Row],[Code]],Std[Code],Std[AA]),"-")</f>
        <v>#N/A</v>
      </c>
      <c r="S469" t="e">
        <f>IF(StandardResults[[#This Row],[Ind/Rel]]="Ind",_xlfn.XLOOKUP(StandardResults[[#This Row],[Code]],Std[Code],Std[A]),"-")</f>
        <v>#N/A</v>
      </c>
      <c r="T469" t="e">
        <f>IF(StandardResults[[#This Row],[Ind/Rel]]="Ind",_xlfn.XLOOKUP(StandardResults[[#This Row],[Code]],Std[Code],Std[B]),"-")</f>
        <v>#N/A</v>
      </c>
      <c r="U469" t="e">
        <f>IF(StandardResults[[#This Row],[Ind/Rel]]="Ind",_xlfn.XLOOKUP(StandardResults[[#This Row],[Code]],Std[Code],Std[AAs]),"-")</f>
        <v>#N/A</v>
      </c>
      <c r="V469" t="e">
        <f>IF(StandardResults[[#This Row],[Ind/Rel]]="Ind",_xlfn.XLOOKUP(StandardResults[[#This Row],[Code]],Std[Code],Std[As]),"-")</f>
        <v>#N/A</v>
      </c>
      <c r="W469" t="e">
        <f>IF(StandardResults[[#This Row],[Ind/Rel]]="Ind",_xlfn.XLOOKUP(StandardResults[[#This Row],[Code]],Std[Code],Std[Bs]),"-")</f>
        <v>#N/A</v>
      </c>
      <c r="X469" t="e">
        <f>IF(StandardResults[[#This Row],[Ind/Rel]]="Ind",_xlfn.XLOOKUP(StandardResults[[#This Row],[Code]],Std[Code],Std[EC]),"-")</f>
        <v>#N/A</v>
      </c>
      <c r="Y469" t="e">
        <f>IF(StandardResults[[#This Row],[Ind/Rel]]="Ind",_xlfn.XLOOKUP(StandardResults[[#This Row],[Code]],Std[Code],Std[Ecs]),"-")</f>
        <v>#N/A</v>
      </c>
      <c r="Z469">
        <f>COUNTIFS(StandardResults[Name],StandardResults[[#This Row],[Name]],StandardResults[Entry
Std],"B")+COUNTIFS(StandardResults[Name],StandardResults[[#This Row],[Name]],StandardResults[Entry
Std],"A")+COUNTIFS(StandardResults[Name],StandardResults[[#This Row],[Name]],StandardResults[Entry
Std],"AA")</f>
        <v>0</v>
      </c>
      <c r="AA469">
        <f>COUNTIFS(StandardResults[Name],StandardResults[[#This Row],[Name]],StandardResults[Entry
Std],"AA")</f>
        <v>0</v>
      </c>
    </row>
    <row r="470" spans="1:27" x14ac:dyDescent="0.25">
      <c r="A470">
        <f>TimeVR[[#This Row],[Club]]</f>
        <v>0</v>
      </c>
      <c r="B470" t="str">
        <f>IF(OR(RIGHT(TimeVR[[#This Row],[Event]],3)="M.R", RIGHT(TimeVR[[#This Row],[Event]],3)="F.R"),"Relay","Ind")</f>
        <v>Ind</v>
      </c>
      <c r="C470">
        <f>TimeVR[[#This Row],[gender]]</f>
        <v>0</v>
      </c>
      <c r="D470">
        <f>TimeVR[[#This Row],[Age]]</f>
        <v>0</v>
      </c>
      <c r="E470">
        <f>TimeVR[[#This Row],[name]]</f>
        <v>0</v>
      </c>
      <c r="F470">
        <f>TimeVR[[#This Row],[Event]]</f>
        <v>0</v>
      </c>
      <c r="G470" t="str">
        <f>IF(OR(StandardResults[[#This Row],[Entry]]="-",TimeVR[[#This Row],[validation]]="Validated"),"Y","N")</f>
        <v>N</v>
      </c>
      <c r="H470">
        <f>IF(OR(LEFT(TimeVR[[#This Row],[Times]],8)="00:00.00", LEFT(TimeVR[[#This Row],[Times]],2)="NT"),"-",TimeVR[[#This Row],[Times]])</f>
        <v>0</v>
      </c>
      <c r="I4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0" t="str">
        <f>IF(ISBLANK(TimeVR[[#This Row],[Best Time(S)]]),"-",TimeVR[[#This Row],[Best Time(S)]])</f>
        <v>-</v>
      </c>
      <c r="K470" t="str">
        <f>IF(StandardResults[[#This Row],[BT(SC)]]&lt;&gt;"-",IF(StandardResults[[#This Row],[BT(SC)]]&lt;=StandardResults[[#This Row],[AAs]],"AA",IF(StandardResults[[#This Row],[BT(SC)]]&lt;=StandardResults[[#This Row],[As]],"A",IF(StandardResults[[#This Row],[BT(SC)]]&lt;=StandardResults[[#This Row],[Bs]],"B","-"))),"")</f>
        <v/>
      </c>
      <c r="L470" t="str">
        <f>IF(ISBLANK(TimeVR[[#This Row],[Best Time(L)]]),"-",TimeVR[[#This Row],[Best Time(L)]])</f>
        <v>-</v>
      </c>
      <c r="M470" t="str">
        <f>IF(StandardResults[[#This Row],[BT(LC)]]&lt;&gt;"-",IF(StandardResults[[#This Row],[BT(LC)]]&lt;=StandardResults[[#This Row],[AA]],"AA",IF(StandardResults[[#This Row],[BT(LC)]]&lt;=StandardResults[[#This Row],[A]],"A",IF(StandardResults[[#This Row],[BT(LC)]]&lt;=StandardResults[[#This Row],[B]],"B","-"))),"")</f>
        <v/>
      </c>
      <c r="N470" s="14"/>
      <c r="O470" t="str">
        <f>IF(StandardResults[[#This Row],[BT(SC)]]&lt;&gt;"-",IF(StandardResults[[#This Row],[BT(SC)]]&lt;=StandardResults[[#This Row],[Ecs]],"EC","-"),"")</f>
        <v/>
      </c>
      <c r="Q470" t="str">
        <f>IF(StandardResults[[#This Row],[Ind/Rel]]="Ind",LEFT(StandardResults[[#This Row],[Gender]],1)&amp;MIN(MAX(StandardResults[[#This Row],[Age]],11),17)&amp;"-"&amp;StandardResults[[#This Row],[Event]],"")</f>
        <v>011-0</v>
      </c>
      <c r="R470" t="e">
        <f>IF(StandardResults[[#This Row],[Ind/Rel]]="Ind",_xlfn.XLOOKUP(StandardResults[[#This Row],[Code]],Std[Code],Std[AA]),"-")</f>
        <v>#N/A</v>
      </c>
      <c r="S470" t="e">
        <f>IF(StandardResults[[#This Row],[Ind/Rel]]="Ind",_xlfn.XLOOKUP(StandardResults[[#This Row],[Code]],Std[Code],Std[A]),"-")</f>
        <v>#N/A</v>
      </c>
      <c r="T470" t="e">
        <f>IF(StandardResults[[#This Row],[Ind/Rel]]="Ind",_xlfn.XLOOKUP(StandardResults[[#This Row],[Code]],Std[Code],Std[B]),"-")</f>
        <v>#N/A</v>
      </c>
      <c r="U470" t="e">
        <f>IF(StandardResults[[#This Row],[Ind/Rel]]="Ind",_xlfn.XLOOKUP(StandardResults[[#This Row],[Code]],Std[Code],Std[AAs]),"-")</f>
        <v>#N/A</v>
      </c>
      <c r="V470" t="e">
        <f>IF(StandardResults[[#This Row],[Ind/Rel]]="Ind",_xlfn.XLOOKUP(StandardResults[[#This Row],[Code]],Std[Code],Std[As]),"-")</f>
        <v>#N/A</v>
      </c>
      <c r="W470" t="e">
        <f>IF(StandardResults[[#This Row],[Ind/Rel]]="Ind",_xlfn.XLOOKUP(StandardResults[[#This Row],[Code]],Std[Code],Std[Bs]),"-")</f>
        <v>#N/A</v>
      </c>
      <c r="X470" t="e">
        <f>IF(StandardResults[[#This Row],[Ind/Rel]]="Ind",_xlfn.XLOOKUP(StandardResults[[#This Row],[Code]],Std[Code],Std[EC]),"-")</f>
        <v>#N/A</v>
      </c>
      <c r="Y470" t="e">
        <f>IF(StandardResults[[#This Row],[Ind/Rel]]="Ind",_xlfn.XLOOKUP(StandardResults[[#This Row],[Code]],Std[Code],Std[Ecs]),"-")</f>
        <v>#N/A</v>
      </c>
      <c r="Z470">
        <f>COUNTIFS(StandardResults[Name],StandardResults[[#This Row],[Name]],StandardResults[Entry
Std],"B")+COUNTIFS(StandardResults[Name],StandardResults[[#This Row],[Name]],StandardResults[Entry
Std],"A")+COUNTIFS(StandardResults[Name],StandardResults[[#This Row],[Name]],StandardResults[Entry
Std],"AA")</f>
        <v>0</v>
      </c>
      <c r="AA470">
        <f>COUNTIFS(StandardResults[Name],StandardResults[[#This Row],[Name]],StandardResults[Entry
Std],"AA")</f>
        <v>0</v>
      </c>
    </row>
    <row r="471" spans="1:27" x14ac:dyDescent="0.25">
      <c r="A471">
        <f>TimeVR[[#This Row],[Club]]</f>
        <v>0</v>
      </c>
      <c r="B471" t="str">
        <f>IF(OR(RIGHT(TimeVR[[#This Row],[Event]],3)="M.R", RIGHT(TimeVR[[#This Row],[Event]],3)="F.R"),"Relay","Ind")</f>
        <v>Ind</v>
      </c>
      <c r="C471">
        <f>TimeVR[[#This Row],[gender]]</f>
        <v>0</v>
      </c>
      <c r="D471">
        <f>TimeVR[[#This Row],[Age]]</f>
        <v>0</v>
      </c>
      <c r="E471">
        <f>TimeVR[[#This Row],[name]]</f>
        <v>0</v>
      </c>
      <c r="F471">
        <f>TimeVR[[#This Row],[Event]]</f>
        <v>0</v>
      </c>
      <c r="G471" t="str">
        <f>IF(OR(StandardResults[[#This Row],[Entry]]="-",TimeVR[[#This Row],[validation]]="Validated"),"Y","N")</f>
        <v>N</v>
      </c>
      <c r="H471">
        <f>IF(OR(LEFT(TimeVR[[#This Row],[Times]],8)="00:00.00", LEFT(TimeVR[[#This Row],[Times]],2)="NT"),"-",TimeVR[[#This Row],[Times]])</f>
        <v>0</v>
      </c>
      <c r="I4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1" t="str">
        <f>IF(ISBLANK(TimeVR[[#This Row],[Best Time(S)]]),"-",TimeVR[[#This Row],[Best Time(S)]])</f>
        <v>-</v>
      </c>
      <c r="K471" t="str">
        <f>IF(StandardResults[[#This Row],[BT(SC)]]&lt;&gt;"-",IF(StandardResults[[#This Row],[BT(SC)]]&lt;=StandardResults[[#This Row],[AAs]],"AA",IF(StandardResults[[#This Row],[BT(SC)]]&lt;=StandardResults[[#This Row],[As]],"A",IF(StandardResults[[#This Row],[BT(SC)]]&lt;=StandardResults[[#This Row],[Bs]],"B","-"))),"")</f>
        <v/>
      </c>
      <c r="L471" t="str">
        <f>IF(ISBLANK(TimeVR[[#This Row],[Best Time(L)]]),"-",TimeVR[[#This Row],[Best Time(L)]])</f>
        <v>-</v>
      </c>
      <c r="M471" t="str">
        <f>IF(StandardResults[[#This Row],[BT(LC)]]&lt;&gt;"-",IF(StandardResults[[#This Row],[BT(LC)]]&lt;=StandardResults[[#This Row],[AA]],"AA",IF(StandardResults[[#This Row],[BT(LC)]]&lt;=StandardResults[[#This Row],[A]],"A",IF(StandardResults[[#This Row],[BT(LC)]]&lt;=StandardResults[[#This Row],[B]],"B","-"))),"")</f>
        <v/>
      </c>
      <c r="N471" s="14"/>
      <c r="O471" t="str">
        <f>IF(StandardResults[[#This Row],[BT(SC)]]&lt;&gt;"-",IF(StandardResults[[#This Row],[BT(SC)]]&lt;=StandardResults[[#This Row],[Ecs]],"EC","-"),"")</f>
        <v/>
      </c>
      <c r="Q471" t="str">
        <f>IF(StandardResults[[#This Row],[Ind/Rel]]="Ind",LEFT(StandardResults[[#This Row],[Gender]],1)&amp;MIN(MAX(StandardResults[[#This Row],[Age]],11),17)&amp;"-"&amp;StandardResults[[#This Row],[Event]],"")</f>
        <v>011-0</v>
      </c>
      <c r="R471" t="e">
        <f>IF(StandardResults[[#This Row],[Ind/Rel]]="Ind",_xlfn.XLOOKUP(StandardResults[[#This Row],[Code]],Std[Code],Std[AA]),"-")</f>
        <v>#N/A</v>
      </c>
      <c r="S471" t="e">
        <f>IF(StandardResults[[#This Row],[Ind/Rel]]="Ind",_xlfn.XLOOKUP(StandardResults[[#This Row],[Code]],Std[Code],Std[A]),"-")</f>
        <v>#N/A</v>
      </c>
      <c r="T471" t="e">
        <f>IF(StandardResults[[#This Row],[Ind/Rel]]="Ind",_xlfn.XLOOKUP(StandardResults[[#This Row],[Code]],Std[Code],Std[B]),"-")</f>
        <v>#N/A</v>
      </c>
      <c r="U471" t="e">
        <f>IF(StandardResults[[#This Row],[Ind/Rel]]="Ind",_xlfn.XLOOKUP(StandardResults[[#This Row],[Code]],Std[Code],Std[AAs]),"-")</f>
        <v>#N/A</v>
      </c>
      <c r="V471" t="e">
        <f>IF(StandardResults[[#This Row],[Ind/Rel]]="Ind",_xlfn.XLOOKUP(StandardResults[[#This Row],[Code]],Std[Code],Std[As]),"-")</f>
        <v>#N/A</v>
      </c>
      <c r="W471" t="e">
        <f>IF(StandardResults[[#This Row],[Ind/Rel]]="Ind",_xlfn.XLOOKUP(StandardResults[[#This Row],[Code]],Std[Code],Std[Bs]),"-")</f>
        <v>#N/A</v>
      </c>
      <c r="X471" t="e">
        <f>IF(StandardResults[[#This Row],[Ind/Rel]]="Ind",_xlfn.XLOOKUP(StandardResults[[#This Row],[Code]],Std[Code],Std[EC]),"-")</f>
        <v>#N/A</v>
      </c>
      <c r="Y471" t="e">
        <f>IF(StandardResults[[#This Row],[Ind/Rel]]="Ind",_xlfn.XLOOKUP(StandardResults[[#This Row],[Code]],Std[Code],Std[Ecs]),"-")</f>
        <v>#N/A</v>
      </c>
      <c r="Z471">
        <f>COUNTIFS(StandardResults[Name],StandardResults[[#This Row],[Name]],StandardResults[Entry
Std],"B")+COUNTIFS(StandardResults[Name],StandardResults[[#This Row],[Name]],StandardResults[Entry
Std],"A")+COUNTIFS(StandardResults[Name],StandardResults[[#This Row],[Name]],StandardResults[Entry
Std],"AA")</f>
        <v>0</v>
      </c>
      <c r="AA471">
        <f>COUNTIFS(StandardResults[Name],StandardResults[[#This Row],[Name]],StandardResults[Entry
Std],"AA")</f>
        <v>0</v>
      </c>
    </row>
    <row r="472" spans="1:27" x14ac:dyDescent="0.25">
      <c r="A472">
        <f>TimeVR[[#This Row],[Club]]</f>
        <v>0</v>
      </c>
      <c r="B472" t="str">
        <f>IF(OR(RIGHT(TimeVR[[#This Row],[Event]],3)="M.R", RIGHT(TimeVR[[#This Row],[Event]],3)="F.R"),"Relay","Ind")</f>
        <v>Ind</v>
      </c>
      <c r="C472">
        <f>TimeVR[[#This Row],[gender]]</f>
        <v>0</v>
      </c>
      <c r="D472">
        <f>TimeVR[[#This Row],[Age]]</f>
        <v>0</v>
      </c>
      <c r="E472">
        <f>TimeVR[[#This Row],[name]]</f>
        <v>0</v>
      </c>
      <c r="F472">
        <f>TimeVR[[#This Row],[Event]]</f>
        <v>0</v>
      </c>
      <c r="G472" t="str">
        <f>IF(OR(StandardResults[[#This Row],[Entry]]="-",TimeVR[[#This Row],[validation]]="Validated"),"Y","N")</f>
        <v>N</v>
      </c>
      <c r="H472">
        <f>IF(OR(LEFT(TimeVR[[#This Row],[Times]],8)="00:00.00", LEFT(TimeVR[[#This Row],[Times]],2)="NT"),"-",TimeVR[[#This Row],[Times]])</f>
        <v>0</v>
      </c>
      <c r="I4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2" t="str">
        <f>IF(ISBLANK(TimeVR[[#This Row],[Best Time(S)]]),"-",TimeVR[[#This Row],[Best Time(S)]])</f>
        <v>-</v>
      </c>
      <c r="K472" t="str">
        <f>IF(StandardResults[[#This Row],[BT(SC)]]&lt;&gt;"-",IF(StandardResults[[#This Row],[BT(SC)]]&lt;=StandardResults[[#This Row],[AAs]],"AA",IF(StandardResults[[#This Row],[BT(SC)]]&lt;=StandardResults[[#This Row],[As]],"A",IF(StandardResults[[#This Row],[BT(SC)]]&lt;=StandardResults[[#This Row],[Bs]],"B","-"))),"")</f>
        <v/>
      </c>
      <c r="L472" t="str">
        <f>IF(ISBLANK(TimeVR[[#This Row],[Best Time(L)]]),"-",TimeVR[[#This Row],[Best Time(L)]])</f>
        <v>-</v>
      </c>
      <c r="M472" t="str">
        <f>IF(StandardResults[[#This Row],[BT(LC)]]&lt;&gt;"-",IF(StandardResults[[#This Row],[BT(LC)]]&lt;=StandardResults[[#This Row],[AA]],"AA",IF(StandardResults[[#This Row],[BT(LC)]]&lt;=StandardResults[[#This Row],[A]],"A",IF(StandardResults[[#This Row],[BT(LC)]]&lt;=StandardResults[[#This Row],[B]],"B","-"))),"")</f>
        <v/>
      </c>
      <c r="N472" s="14"/>
      <c r="O472" t="str">
        <f>IF(StandardResults[[#This Row],[BT(SC)]]&lt;&gt;"-",IF(StandardResults[[#This Row],[BT(SC)]]&lt;=StandardResults[[#This Row],[Ecs]],"EC","-"),"")</f>
        <v/>
      </c>
      <c r="Q472" t="str">
        <f>IF(StandardResults[[#This Row],[Ind/Rel]]="Ind",LEFT(StandardResults[[#This Row],[Gender]],1)&amp;MIN(MAX(StandardResults[[#This Row],[Age]],11),17)&amp;"-"&amp;StandardResults[[#This Row],[Event]],"")</f>
        <v>011-0</v>
      </c>
      <c r="R472" t="e">
        <f>IF(StandardResults[[#This Row],[Ind/Rel]]="Ind",_xlfn.XLOOKUP(StandardResults[[#This Row],[Code]],Std[Code],Std[AA]),"-")</f>
        <v>#N/A</v>
      </c>
      <c r="S472" t="e">
        <f>IF(StandardResults[[#This Row],[Ind/Rel]]="Ind",_xlfn.XLOOKUP(StandardResults[[#This Row],[Code]],Std[Code],Std[A]),"-")</f>
        <v>#N/A</v>
      </c>
      <c r="T472" t="e">
        <f>IF(StandardResults[[#This Row],[Ind/Rel]]="Ind",_xlfn.XLOOKUP(StandardResults[[#This Row],[Code]],Std[Code],Std[B]),"-")</f>
        <v>#N/A</v>
      </c>
      <c r="U472" t="e">
        <f>IF(StandardResults[[#This Row],[Ind/Rel]]="Ind",_xlfn.XLOOKUP(StandardResults[[#This Row],[Code]],Std[Code],Std[AAs]),"-")</f>
        <v>#N/A</v>
      </c>
      <c r="V472" t="e">
        <f>IF(StandardResults[[#This Row],[Ind/Rel]]="Ind",_xlfn.XLOOKUP(StandardResults[[#This Row],[Code]],Std[Code],Std[As]),"-")</f>
        <v>#N/A</v>
      </c>
      <c r="W472" t="e">
        <f>IF(StandardResults[[#This Row],[Ind/Rel]]="Ind",_xlfn.XLOOKUP(StandardResults[[#This Row],[Code]],Std[Code],Std[Bs]),"-")</f>
        <v>#N/A</v>
      </c>
      <c r="X472" t="e">
        <f>IF(StandardResults[[#This Row],[Ind/Rel]]="Ind",_xlfn.XLOOKUP(StandardResults[[#This Row],[Code]],Std[Code],Std[EC]),"-")</f>
        <v>#N/A</v>
      </c>
      <c r="Y472" t="e">
        <f>IF(StandardResults[[#This Row],[Ind/Rel]]="Ind",_xlfn.XLOOKUP(StandardResults[[#This Row],[Code]],Std[Code],Std[Ecs]),"-")</f>
        <v>#N/A</v>
      </c>
      <c r="Z472">
        <f>COUNTIFS(StandardResults[Name],StandardResults[[#This Row],[Name]],StandardResults[Entry
Std],"B")+COUNTIFS(StandardResults[Name],StandardResults[[#This Row],[Name]],StandardResults[Entry
Std],"A")+COUNTIFS(StandardResults[Name],StandardResults[[#This Row],[Name]],StandardResults[Entry
Std],"AA")</f>
        <v>0</v>
      </c>
      <c r="AA472">
        <f>COUNTIFS(StandardResults[Name],StandardResults[[#This Row],[Name]],StandardResults[Entry
Std],"AA")</f>
        <v>0</v>
      </c>
    </row>
    <row r="473" spans="1:27" x14ac:dyDescent="0.25">
      <c r="A473">
        <f>TimeVR[[#This Row],[Club]]</f>
        <v>0</v>
      </c>
      <c r="B473" t="str">
        <f>IF(OR(RIGHT(TimeVR[[#This Row],[Event]],3)="M.R", RIGHT(TimeVR[[#This Row],[Event]],3)="F.R"),"Relay","Ind")</f>
        <v>Ind</v>
      </c>
      <c r="C473">
        <f>TimeVR[[#This Row],[gender]]</f>
        <v>0</v>
      </c>
      <c r="D473">
        <f>TimeVR[[#This Row],[Age]]</f>
        <v>0</v>
      </c>
      <c r="E473">
        <f>TimeVR[[#This Row],[name]]</f>
        <v>0</v>
      </c>
      <c r="F473">
        <f>TimeVR[[#This Row],[Event]]</f>
        <v>0</v>
      </c>
      <c r="G473" t="str">
        <f>IF(OR(StandardResults[[#This Row],[Entry]]="-",TimeVR[[#This Row],[validation]]="Validated"),"Y","N")</f>
        <v>N</v>
      </c>
      <c r="H473">
        <f>IF(OR(LEFT(TimeVR[[#This Row],[Times]],8)="00:00.00", LEFT(TimeVR[[#This Row],[Times]],2)="NT"),"-",TimeVR[[#This Row],[Times]])</f>
        <v>0</v>
      </c>
      <c r="I4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3" t="str">
        <f>IF(ISBLANK(TimeVR[[#This Row],[Best Time(S)]]),"-",TimeVR[[#This Row],[Best Time(S)]])</f>
        <v>-</v>
      </c>
      <c r="K473" t="str">
        <f>IF(StandardResults[[#This Row],[BT(SC)]]&lt;&gt;"-",IF(StandardResults[[#This Row],[BT(SC)]]&lt;=StandardResults[[#This Row],[AAs]],"AA",IF(StandardResults[[#This Row],[BT(SC)]]&lt;=StandardResults[[#This Row],[As]],"A",IF(StandardResults[[#This Row],[BT(SC)]]&lt;=StandardResults[[#This Row],[Bs]],"B","-"))),"")</f>
        <v/>
      </c>
      <c r="L473" t="str">
        <f>IF(ISBLANK(TimeVR[[#This Row],[Best Time(L)]]),"-",TimeVR[[#This Row],[Best Time(L)]])</f>
        <v>-</v>
      </c>
      <c r="M473" t="str">
        <f>IF(StandardResults[[#This Row],[BT(LC)]]&lt;&gt;"-",IF(StandardResults[[#This Row],[BT(LC)]]&lt;=StandardResults[[#This Row],[AA]],"AA",IF(StandardResults[[#This Row],[BT(LC)]]&lt;=StandardResults[[#This Row],[A]],"A",IF(StandardResults[[#This Row],[BT(LC)]]&lt;=StandardResults[[#This Row],[B]],"B","-"))),"")</f>
        <v/>
      </c>
      <c r="N473" s="14"/>
      <c r="O473" t="str">
        <f>IF(StandardResults[[#This Row],[BT(SC)]]&lt;&gt;"-",IF(StandardResults[[#This Row],[BT(SC)]]&lt;=StandardResults[[#This Row],[Ecs]],"EC","-"),"")</f>
        <v/>
      </c>
      <c r="Q473" t="str">
        <f>IF(StandardResults[[#This Row],[Ind/Rel]]="Ind",LEFT(StandardResults[[#This Row],[Gender]],1)&amp;MIN(MAX(StandardResults[[#This Row],[Age]],11),17)&amp;"-"&amp;StandardResults[[#This Row],[Event]],"")</f>
        <v>011-0</v>
      </c>
      <c r="R473" t="e">
        <f>IF(StandardResults[[#This Row],[Ind/Rel]]="Ind",_xlfn.XLOOKUP(StandardResults[[#This Row],[Code]],Std[Code],Std[AA]),"-")</f>
        <v>#N/A</v>
      </c>
      <c r="S473" t="e">
        <f>IF(StandardResults[[#This Row],[Ind/Rel]]="Ind",_xlfn.XLOOKUP(StandardResults[[#This Row],[Code]],Std[Code],Std[A]),"-")</f>
        <v>#N/A</v>
      </c>
      <c r="T473" t="e">
        <f>IF(StandardResults[[#This Row],[Ind/Rel]]="Ind",_xlfn.XLOOKUP(StandardResults[[#This Row],[Code]],Std[Code],Std[B]),"-")</f>
        <v>#N/A</v>
      </c>
      <c r="U473" t="e">
        <f>IF(StandardResults[[#This Row],[Ind/Rel]]="Ind",_xlfn.XLOOKUP(StandardResults[[#This Row],[Code]],Std[Code],Std[AAs]),"-")</f>
        <v>#N/A</v>
      </c>
      <c r="V473" t="e">
        <f>IF(StandardResults[[#This Row],[Ind/Rel]]="Ind",_xlfn.XLOOKUP(StandardResults[[#This Row],[Code]],Std[Code],Std[As]),"-")</f>
        <v>#N/A</v>
      </c>
      <c r="W473" t="e">
        <f>IF(StandardResults[[#This Row],[Ind/Rel]]="Ind",_xlfn.XLOOKUP(StandardResults[[#This Row],[Code]],Std[Code],Std[Bs]),"-")</f>
        <v>#N/A</v>
      </c>
      <c r="X473" t="e">
        <f>IF(StandardResults[[#This Row],[Ind/Rel]]="Ind",_xlfn.XLOOKUP(StandardResults[[#This Row],[Code]],Std[Code],Std[EC]),"-")</f>
        <v>#N/A</v>
      </c>
      <c r="Y473" t="e">
        <f>IF(StandardResults[[#This Row],[Ind/Rel]]="Ind",_xlfn.XLOOKUP(StandardResults[[#This Row],[Code]],Std[Code],Std[Ecs]),"-")</f>
        <v>#N/A</v>
      </c>
      <c r="Z473">
        <f>COUNTIFS(StandardResults[Name],StandardResults[[#This Row],[Name]],StandardResults[Entry
Std],"B")+COUNTIFS(StandardResults[Name],StandardResults[[#This Row],[Name]],StandardResults[Entry
Std],"A")+COUNTIFS(StandardResults[Name],StandardResults[[#This Row],[Name]],StandardResults[Entry
Std],"AA")</f>
        <v>0</v>
      </c>
      <c r="AA473">
        <f>COUNTIFS(StandardResults[Name],StandardResults[[#This Row],[Name]],StandardResults[Entry
Std],"AA")</f>
        <v>0</v>
      </c>
    </row>
    <row r="474" spans="1:27" x14ac:dyDescent="0.25">
      <c r="A474">
        <f>TimeVR[[#This Row],[Club]]</f>
        <v>0</v>
      </c>
      <c r="B474" t="str">
        <f>IF(OR(RIGHT(TimeVR[[#This Row],[Event]],3)="M.R", RIGHT(TimeVR[[#This Row],[Event]],3)="F.R"),"Relay","Ind")</f>
        <v>Ind</v>
      </c>
      <c r="C474">
        <f>TimeVR[[#This Row],[gender]]</f>
        <v>0</v>
      </c>
      <c r="D474">
        <f>TimeVR[[#This Row],[Age]]</f>
        <v>0</v>
      </c>
      <c r="E474">
        <f>TimeVR[[#This Row],[name]]</f>
        <v>0</v>
      </c>
      <c r="F474">
        <f>TimeVR[[#This Row],[Event]]</f>
        <v>0</v>
      </c>
      <c r="G474" t="str">
        <f>IF(OR(StandardResults[[#This Row],[Entry]]="-",TimeVR[[#This Row],[validation]]="Validated"),"Y","N")</f>
        <v>N</v>
      </c>
      <c r="H474">
        <f>IF(OR(LEFT(TimeVR[[#This Row],[Times]],8)="00:00.00", LEFT(TimeVR[[#This Row],[Times]],2)="NT"),"-",TimeVR[[#This Row],[Times]])</f>
        <v>0</v>
      </c>
      <c r="I4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4" t="str">
        <f>IF(ISBLANK(TimeVR[[#This Row],[Best Time(S)]]),"-",TimeVR[[#This Row],[Best Time(S)]])</f>
        <v>-</v>
      </c>
      <c r="K474" t="str">
        <f>IF(StandardResults[[#This Row],[BT(SC)]]&lt;&gt;"-",IF(StandardResults[[#This Row],[BT(SC)]]&lt;=StandardResults[[#This Row],[AAs]],"AA",IF(StandardResults[[#This Row],[BT(SC)]]&lt;=StandardResults[[#This Row],[As]],"A",IF(StandardResults[[#This Row],[BT(SC)]]&lt;=StandardResults[[#This Row],[Bs]],"B","-"))),"")</f>
        <v/>
      </c>
      <c r="L474" t="str">
        <f>IF(ISBLANK(TimeVR[[#This Row],[Best Time(L)]]),"-",TimeVR[[#This Row],[Best Time(L)]])</f>
        <v>-</v>
      </c>
      <c r="M474" t="str">
        <f>IF(StandardResults[[#This Row],[BT(LC)]]&lt;&gt;"-",IF(StandardResults[[#This Row],[BT(LC)]]&lt;=StandardResults[[#This Row],[AA]],"AA",IF(StandardResults[[#This Row],[BT(LC)]]&lt;=StandardResults[[#This Row],[A]],"A",IF(StandardResults[[#This Row],[BT(LC)]]&lt;=StandardResults[[#This Row],[B]],"B","-"))),"")</f>
        <v/>
      </c>
      <c r="N474" s="14"/>
      <c r="O474" t="str">
        <f>IF(StandardResults[[#This Row],[BT(SC)]]&lt;&gt;"-",IF(StandardResults[[#This Row],[BT(SC)]]&lt;=StandardResults[[#This Row],[Ecs]],"EC","-"),"")</f>
        <v/>
      </c>
      <c r="Q474" t="str">
        <f>IF(StandardResults[[#This Row],[Ind/Rel]]="Ind",LEFT(StandardResults[[#This Row],[Gender]],1)&amp;MIN(MAX(StandardResults[[#This Row],[Age]],11),17)&amp;"-"&amp;StandardResults[[#This Row],[Event]],"")</f>
        <v>011-0</v>
      </c>
      <c r="R474" t="e">
        <f>IF(StandardResults[[#This Row],[Ind/Rel]]="Ind",_xlfn.XLOOKUP(StandardResults[[#This Row],[Code]],Std[Code],Std[AA]),"-")</f>
        <v>#N/A</v>
      </c>
      <c r="S474" t="e">
        <f>IF(StandardResults[[#This Row],[Ind/Rel]]="Ind",_xlfn.XLOOKUP(StandardResults[[#This Row],[Code]],Std[Code],Std[A]),"-")</f>
        <v>#N/A</v>
      </c>
      <c r="T474" t="e">
        <f>IF(StandardResults[[#This Row],[Ind/Rel]]="Ind",_xlfn.XLOOKUP(StandardResults[[#This Row],[Code]],Std[Code],Std[B]),"-")</f>
        <v>#N/A</v>
      </c>
      <c r="U474" t="e">
        <f>IF(StandardResults[[#This Row],[Ind/Rel]]="Ind",_xlfn.XLOOKUP(StandardResults[[#This Row],[Code]],Std[Code],Std[AAs]),"-")</f>
        <v>#N/A</v>
      </c>
      <c r="V474" t="e">
        <f>IF(StandardResults[[#This Row],[Ind/Rel]]="Ind",_xlfn.XLOOKUP(StandardResults[[#This Row],[Code]],Std[Code],Std[As]),"-")</f>
        <v>#N/A</v>
      </c>
      <c r="W474" t="e">
        <f>IF(StandardResults[[#This Row],[Ind/Rel]]="Ind",_xlfn.XLOOKUP(StandardResults[[#This Row],[Code]],Std[Code],Std[Bs]),"-")</f>
        <v>#N/A</v>
      </c>
      <c r="X474" t="e">
        <f>IF(StandardResults[[#This Row],[Ind/Rel]]="Ind",_xlfn.XLOOKUP(StandardResults[[#This Row],[Code]],Std[Code],Std[EC]),"-")</f>
        <v>#N/A</v>
      </c>
      <c r="Y474" t="e">
        <f>IF(StandardResults[[#This Row],[Ind/Rel]]="Ind",_xlfn.XLOOKUP(StandardResults[[#This Row],[Code]],Std[Code],Std[Ecs]),"-")</f>
        <v>#N/A</v>
      </c>
      <c r="Z474">
        <f>COUNTIFS(StandardResults[Name],StandardResults[[#This Row],[Name]],StandardResults[Entry
Std],"B")+COUNTIFS(StandardResults[Name],StandardResults[[#This Row],[Name]],StandardResults[Entry
Std],"A")+COUNTIFS(StandardResults[Name],StandardResults[[#This Row],[Name]],StandardResults[Entry
Std],"AA")</f>
        <v>0</v>
      </c>
      <c r="AA474">
        <f>COUNTIFS(StandardResults[Name],StandardResults[[#This Row],[Name]],StandardResults[Entry
Std],"AA")</f>
        <v>0</v>
      </c>
    </row>
    <row r="475" spans="1:27" x14ac:dyDescent="0.25">
      <c r="A475">
        <f>TimeVR[[#This Row],[Club]]</f>
        <v>0</v>
      </c>
      <c r="B475" t="str">
        <f>IF(OR(RIGHT(TimeVR[[#This Row],[Event]],3)="M.R", RIGHT(TimeVR[[#This Row],[Event]],3)="F.R"),"Relay","Ind")</f>
        <v>Ind</v>
      </c>
      <c r="C475">
        <f>TimeVR[[#This Row],[gender]]</f>
        <v>0</v>
      </c>
      <c r="D475">
        <f>TimeVR[[#This Row],[Age]]</f>
        <v>0</v>
      </c>
      <c r="E475">
        <f>TimeVR[[#This Row],[name]]</f>
        <v>0</v>
      </c>
      <c r="F475">
        <f>TimeVR[[#This Row],[Event]]</f>
        <v>0</v>
      </c>
      <c r="G475" t="str">
        <f>IF(OR(StandardResults[[#This Row],[Entry]]="-",TimeVR[[#This Row],[validation]]="Validated"),"Y","N")</f>
        <v>N</v>
      </c>
      <c r="H475">
        <f>IF(OR(LEFT(TimeVR[[#This Row],[Times]],8)="00:00.00", LEFT(TimeVR[[#This Row],[Times]],2)="NT"),"-",TimeVR[[#This Row],[Times]])</f>
        <v>0</v>
      </c>
      <c r="I4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5" t="str">
        <f>IF(ISBLANK(TimeVR[[#This Row],[Best Time(S)]]),"-",TimeVR[[#This Row],[Best Time(S)]])</f>
        <v>-</v>
      </c>
      <c r="K475" t="str">
        <f>IF(StandardResults[[#This Row],[BT(SC)]]&lt;&gt;"-",IF(StandardResults[[#This Row],[BT(SC)]]&lt;=StandardResults[[#This Row],[AAs]],"AA",IF(StandardResults[[#This Row],[BT(SC)]]&lt;=StandardResults[[#This Row],[As]],"A",IF(StandardResults[[#This Row],[BT(SC)]]&lt;=StandardResults[[#This Row],[Bs]],"B","-"))),"")</f>
        <v/>
      </c>
      <c r="L475" t="str">
        <f>IF(ISBLANK(TimeVR[[#This Row],[Best Time(L)]]),"-",TimeVR[[#This Row],[Best Time(L)]])</f>
        <v>-</v>
      </c>
      <c r="M475" t="str">
        <f>IF(StandardResults[[#This Row],[BT(LC)]]&lt;&gt;"-",IF(StandardResults[[#This Row],[BT(LC)]]&lt;=StandardResults[[#This Row],[AA]],"AA",IF(StandardResults[[#This Row],[BT(LC)]]&lt;=StandardResults[[#This Row],[A]],"A",IF(StandardResults[[#This Row],[BT(LC)]]&lt;=StandardResults[[#This Row],[B]],"B","-"))),"")</f>
        <v/>
      </c>
      <c r="N475" s="14"/>
      <c r="O475" t="str">
        <f>IF(StandardResults[[#This Row],[BT(SC)]]&lt;&gt;"-",IF(StandardResults[[#This Row],[BT(SC)]]&lt;=StandardResults[[#This Row],[Ecs]],"EC","-"),"")</f>
        <v/>
      </c>
      <c r="Q475" t="str">
        <f>IF(StandardResults[[#This Row],[Ind/Rel]]="Ind",LEFT(StandardResults[[#This Row],[Gender]],1)&amp;MIN(MAX(StandardResults[[#This Row],[Age]],11),17)&amp;"-"&amp;StandardResults[[#This Row],[Event]],"")</f>
        <v>011-0</v>
      </c>
      <c r="R475" t="e">
        <f>IF(StandardResults[[#This Row],[Ind/Rel]]="Ind",_xlfn.XLOOKUP(StandardResults[[#This Row],[Code]],Std[Code],Std[AA]),"-")</f>
        <v>#N/A</v>
      </c>
      <c r="S475" t="e">
        <f>IF(StandardResults[[#This Row],[Ind/Rel]]="Ind",_xlfn.XLOOKUP(StandardResults[[#This Row],[Code]],Std[Code],Std[A]),"-")</f>
        <v>#N/A</v>
      </c>
      <c r="T475" t="e">
        <f>IF(StandardResults[[#This Row],[Ind/Rel]]="Ind",_xlfn.XLOOKUP(StandardResults[[#This Row],[Code]],Std[Code],Std[B]),"-")</f>
        <v>#N/A</v>
      </c>
      <c r="U475" t="e">
        <f>IF(StandardResults[[#This Row],[Ind/Rel]]="Ind",_xlfn.XLOOKUP(StandardResults[[#This Row],[Code]],Std[Code],Std[AAs]),"-")</f>
        <v>#N/A</v>
      </c>
      <c r="V475" t="e">
        <f>IF(StandardResults[[#This Row],[Ind/Rel]]="Ind",_xlfn.XLOOKUP(StandardResults[[#This Row],[Code]],Std[Code],Std[As]),"-")</f>
        <v>#N/A</v>
      </c>
      <c r="W475" t="e">
        <f>IF(StandardResults[[#This Row],[Ind/Rel]]="Ind",_xlfn.XLOOKUP(StandardResults[[#This Row],[Code]],Std[Code],Std[Bs]),"-")</f>
        <v>#N/A</v>
      </c>
      <c r="X475" t="e">
        <f>IF(StandardResults[[#This Row],[Ind/Rel]]="Ind",_xlfn.XLOOKUP(StandardResults[[#This Row],[Code]],Std[Code],Std[EC]),"-")</f>
        <v>#N/A</v>
      </c>
      <c r="Y475" t="e">
        <f>IF(StandardResults[[#This Row],[Ind/Rel]]="Ind",_xlfn.XLOOKUP(StandardResults[[#This Row],[Code]],Std[Code],Std[Ecs]),"-")</f>
        <v>#N/A</v>
      </c>
      <c r="Z475">
        <f>COUNTIFS(StandardResults[Name],StandardResults[[#This Row],[Name]],StandardResults[Entry
Std],"B")+COUNTIFS(StandardResults[Name],StandardResults[[#This Row],[Name]],StandardResults[Entry
Std],"A")+COUNTIFS(StandardResults[Name],StandardResults[[#This Row],[Name]],StandardResults[Entry
Std],"AA")</f>
        <v>0</v>
      </c>
      <c r="AA475">
        <f>COUNTIFS(StandardResults[Name],StandardResults[[#This Row],[Name]],StandardResults[Entry
Std],"AA")</f>
        <v>0</v>
      </c>
    </row>
    <row r="476" spans="1:27" x14ac:dyDescent="0.25">
      <c r="A476">
        <f>TimeVR[[#This Row],[Club]]</f>
        <v>0</v>
      </c>
      <c r="B476" t="str">
        <f>IF(OR(RIGHT(TimeVR[[#This Row],[Event]],3)="M.R", RIGHT(TimeVR[[#This Row],[Event]],3)="F.R"),"Relay","Ind")</f>
        <v>Ind</v>
      </c>
      <c r="C476">
        <f>TimeVR[[#This Row],[gender]]</f>
        <v>0</v>
      </c>
      <c r="D476">
        <f>TimeVR[[#This Row],[Age]]</f>
        <v>0</v>
      </c>
      <c r="E476">
        <f>TimeVR[[#This Row],[name]]</f>
        <v>0</v>
      </c>
      <c r="F476">
        <f>TimeVR[[#This Row],[Event]]</f>
        <v>0</v>
      </c>
      <c r="G476" t="str">
        <f>IF(OR(StandardResults[[#This Row],[Entry]]="-",TimeVR[[#This Row],[validation]]="Validated"),"Y","N")</f>
        <v>N</v>
      </c>
      <c r="H476">
        <f>IF(OR(LEFT(TimeVR[[#This Row],[Times]],8)="00:00.00", LEFT(TimeVR[[#This Row],[Times]],2)="NT"),"-",TimeVR[[#This Row],[Times]])</f>
        <v>0</v>
      </c>
      <c r="I4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6" t="str">
        <f>IF(ISBLANK(TimeVR[[#This Row],[Best Time(S)]]),"-",TimeVR[[#This Row],[Best Time(S)]])</f>
        <v>-</v>
      </c>
      <c r="K476" t="str">
        <f>IF(StandardResults[[#This Row],[BT(SC)]]&lt;&gt;"-",IF(StandardResults[[#This Row],[BT(SC)]]&lt;=StandardResults[[#This Row],[AAs]],"AA",IF(StandardResults[[#This Row],[BT(SC)]]&lt;=StandardResults[[#This Row],[As]],"A",IF(StandardResults[[#This Row],[BT(SC)]]&lt;=StandardResults[[#This Row],[Bs]],"B","-"))),"")</f>
        <v/>
      </c>
      <c r="L476" t="str">
        <f>IF(ISBLANK(TimeVR[[#This Row],[Best Time(L)]]),"-",TimeVR[[#This Row],[Best Time(L)]])</f>
        <v>-</v>
      </c>
      <c r="M476" t="str">
        <f>IF(StandardResults[[#This Row],[BT(LC)]]&lt;&gt;"-",IF(StandardResults[[#This Row],[BT(LC)]]&lt;=StandardResults[[#This Row],[AA]],"AA",IF(StandardResults[[#This Row],[BT(LC)]]&lt;=StandardResults[[#This Row],[A]],"A",IF(StandardResults[[#This Row],[BT(LC)]]&lt;=StandardResults[[#This Row],[B]],"B","-"))),"")</f>
        <v/>
      </c>
      <c r="N476" s="14"/>
      <c r="O476" t="str">
        <f>IF(StandardResults[[#This Row],[BT(SC)]]&lt;&gt;"-",IF(StandardResults[[#This Row],[BT(SC)]]&lt;=StandardResults[[#This Row],[Ecs]],"EC","-"),"")</f>
        <v/>
      </c>
      <c r="Q476" t="str">
        <f>IF(StandardResults[[#This Row],[Ind/Rel]]="Ind",LEFT(StandardResults[[#This Row],[Gender]],1)&amp;MIN(MAX(StandardResults[[#This Row],[Age]],11),17)&amp;"-"&amp;StandardResults[[#This Row],[Event]],"")</f>
        <v>011-0</v>
      </c>
      <c r="R476" t="e">
        <f>IF(StandardResults[[#This Row],[Ind/Rel]]="Ind",_xlfn.XLOOKUP(StandardResults[[#This Row],[Code]],Std[Code],Std[AA]),"-")</f>
        <v>#N/A</v>
      </c>
      <c r="S476" t="e">
        <f>IF(StandardResults[[#This Row],[Ind/Rel]]="Ind",_xlfn.XLOOKUP(StandardResults[[#This Row],[Code]],Std[Code],Std[A]),"-")</f>
        <v>#N/A</v>
      </c>
      <c r="T476" t="e">
        <f>IF(StandardResults[[#This Row],[Ind/Rel]]="Ind",_xlfn.XLOOKUP(StandardResults[[#This Row],[Code]],Std[Code],Std[B]),"-")</f>
        <v>#N/A</v>
      </c>
      <c r="U476" t="e">
        <f>IF(StandardResults[[#This Row],[Ind/Rel]]="Ind",_xlfn.XLOOKUP(StandardResults[[#This Row],[Code]],Std[Code],Std[AAs]),"-")</f>
        <v>#N/A</v>
      </c>
      <c r="V476" t="e">
        <f>IF(StandardResults[[#This Row],[Ind/Rel]]="Ind",_xlfn.XLOOKUP(StandardResults[[#This Row],[Code]],Std[Code],Std[As]),"-")</f>
        <v>#N/A</v>
      </c>
      <c r="W476" t="e">
        <f>IF(StandardResults[[#This Row],[Ind/Rel]]="Ind",_xlfn.XLOOKUP(StandardResults[[#This Row],[Code]],Std[Code],Std[Bs]),"-")</f>
        <v>#N/A</v>
      </c>
      <c r="X476" t="e">
        <f>IF(StandardResults[[#This Row],[Ind/Rel]]="Ind",_xlfn.XLOOKUP(StandardResults[[#This Row],[Code]],Std[Code],Std[EC]),"-")</f>
        <v>#N/A</v>
      </c>
      <c r="Y476" t="e">
        <f>IF(StandardResults[[#This Row],[Ind/Rel]]="Ind",_xlfn.XLOOKUP(StandardResults[[#This Row],[Code]],Std[Code],Std[Ecs]),"-")</f>
        <v>#N/A</v>
      </c>
      <c r="Z476">
        <f>COUNTIFS(StandardResults[Name],StandardResults[[#This Row],[Name]],StandardResults[Entry
Std],"B")+COUNTIFS(StandardResults[Name],StandardResults[[#This Row],[Name]],StandardResults[Entry
Std],"A")+COUNTIFS(StandardResults[Name],StandardResults[[#This Row],[Name]],StandardResults[Entry
Std],"AA")</f>
        <v>0</v>
      </c>
      <c r="AA476">
        <f>COUNTIFS(StandardResults[Name],StandardResults[[#This Row],[Name]],StandardResults[Entry
Std],"AA")</f>
        <v>0</v>
      </c>
    </row>
    <row r="477" spans="1:27" x14ac:dyDescent="0.25">
      <c r="A477">
        <f>TimeVR[[#This Row],[Club]]</f>
        <v>0</v>
      </c>
      <c r="B477" t="str">
        <f>IF(OR(RIGHT(TimeVR[[#This Row],[Event]],3)="M.R", RIGHT(TimeVR[[#This Row],[Event]],3)="F.R"),"Relay","Ind")</f>
        <v>Ind</v>
      </c>
      <c r="C477">
        <f>TimeVR[[#This Row],[gender]]</f>
        <v>0</v>
      </c>
      <c r="D477">
        <f>TimeVR[[#This Row],[Age]]</f>
        <v>0</v>
      </c>
      <c r="E477">
        <f>TimeVR[[#This Row],[name]]</f>
        <v>0</v>
      </c>
      <c r="F477">
        <f>TimeVR[[#This Row],[Event]]</f>
        <v>0</v>
      </c>
      <c r="G477" t="str">
        <f>IF(OR(StandardResults[[#This Row],[Entry]]="-",TimeVR[[#This Row],[validation]]="Validated"),"Y","N")</f>
        <v>N</v>
      </c>
      <c r="H477">
        <f>IF(OR(LEFT(TimeVR[[#This Row],[Times]],8)="00:00.00", LEFT(TimeVR[[#This Row],[Times]],2)="NT"),"-",TimeVR[[#This Row],[Times]])</f>
        <v>0</v>
      </c>
      <c r="I4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7" t="str">
        <f>IF(ISBLANK(TimeVR[[#This Row],[Best Time(S)]]),"-",TimeVR[[#This Row],[Best Time(S)]])</f>
        <v>-</v>
      </c>
      <c r="K477" t="str">
        <f>IF(StandardResults[[#This Row],[BT(SC)]]&lt;&gt;"-",IF(StandardResults[[#This Row],[BT(SC)]]&lt;=StandardResults[[#This Row],[AAs]],"AA",IF(StandardResults[[#This Row],[BT(SC)]]&lt;=StandardResults[[#This Row],[As]],"A",IF(StandardResults[[#This Row],[BT(SC)]]&lt;=StandardResults[[#This Row],[Bs]],"B","-"))),"")</f>
        <v/>
      </c>
      <c r="L477" t="str">
        <f>IF(ISBLANK(TimeVR[[#This Row],[Best Time(L)]]),"-",TimeVR[[#This Row],[Best Time(L)]])</f>
        <v>-</v>
      </c>
      <c r="M477" t="str">
        <f>IF(StandardResults[[#This Row],[BT(LC)]]&lt;&gt;"-",IF(StandardResults[[#This Row],[BT(LC)]]&lt;=StandardResults[[#This Row],[AA]],"AA",IF(StandardResults[[#This Row],[BT(LC)]]&lt;=StandardResults[[#This Row],[A]],"A",IF(StandardResults[[#This Row],[BT(LC)]]&lt;=StandardResults[[#This Row],[B]],"B","-"))),"")</f>
        <v/>
      </c>
      <c r="N477" s="14"/>
      <c r="O477" t="str">
        <f>IF(StandardResults[[#This Row],[BT(SC)]]&lt;&gt;"-",IF(StandardResults[[#This Row],[BT(SC)]]&lt;=StandardResults[[#This Row],[Ecs]],"EC","-"),"")</f>
        <v/>
      </c>
      <c r="Q477" t="str">
        <f>IF(StandardResults[[#This Row],[Ind/Rel]]="Ind",LEFT(StandardResults[[#This Row],[Gender]],1)&amp;MIN(MAX(StandardResults[[#This Row],[Age]],11),17)&amp;"-"&amp;StandardResults[[#This Row],[Event]],"")</f>
        <v>011-0</v>
      </c>
      <c r="R477" t="e">
        <f>IF(StandardResults[[#This Row],[Ind/Rel]]="Ind",_xlfn.XLOOKUP(StandardResults[[#This Row],[Code]],Std[Code],Std[AA]),"-")</f>
        <v>#N/A</v>
      </c>
      <c r="S477" t="e">
        <f>IF(StandardResults[[#This Row],[Ind/Rel]]="Ind",_xlfn.XLOOKUP(StandardResults[[#This Row],[Code]],Std[Code],Std[A]),"-")</f>
        <v>#N/A</v>
      </c>
      <c r="T477" t="e">
        <f>IF(StandardResults[[#This Row],[Ind/Rel]]="Ind",_xlfn.XLOOKUP(StandardResults[[#This Row],[Code]],Std[Code],Std[B]),"-")</f>
        <v>#N/A</v>
      </c>
      <c r="U477" t="e">
        <f>IF(StandardResults[[#This Row],[Ind/Rel]]="Ind",_xlfn.XLOOKUP(StandardResults[[#This Row],[Code]],Std[Code],Std[AAs]),"-")</f>
        <v>#N/A</v>
      </c>
      <c r="V477" t="e">
        <f>IF(StandardResults[[#This Row],[Ind/Rel]]="Ind",_xlfn.XLOOKUP(StandardResults[[#This Row],[Code]],Std[Code],Std[As]),"-")</f>
        <v>#N/A</v>
      </c>
      <c r="W477" t="e">
        <f>IF(StandardResults[[#This Row],[Ind/Rel]]="Ind",_xlfn.XLOOKUP(StandardResults[[#This Row],[Code]],Std[Code],Std[Bs]),"-")</f>
        <v>#N/A</v>
      </c>
      <c r="X477" t="e">
        <f>IF(StandardResults[[#This Row],[Ind/Rel]]="Ind",_xlfn.XLOOKUP(StandardResults[[#This Row],[Code]],Std[Code],Std[EC]),"-")</f>
        <v>#N/A</v>
      </c>
      <c r="Y477" t="e">
        <f>IF(StandardResults[[#This Row],[Ind/Rel]]="Ind",_xlfn.XLOOKUP(StandardResults[[#This Row],[Code]],Std[Code],Std[Ecs]),"-")</f>
        <v>#N/A</v>
      </c>
      <c r="Z477">
        <f>COUNTIFS(StandardResults[Name],StandardResults[[#This Row],[Name]],StandardResults[Entry
Std],"B")+COUNTIFS(StandardResults[Name],StandardResults[[#This Row],[Name]],StandardResults[Entry
Std],"A")+COUNTIFS(StandardResults[Name],StandardResults[[#This Row],[Name]],StandardResults[Entry
Std],"AA")</f>
        <v>0</v>
      </c>
      <c r="AA477">
        <f>COUNTIFS(StandardResults[Name],StandardResults[[#This Row],[Name]],StandardResults[Entry
Std],"AA")</f>
        <v>0</v>
      </c>
    </row>
    <row r="478" spans="1:27" x14ac:dyDescent="0.25">
      <c r="A478">
        <f>TimeVR[[#This Row],[Club]]</f>
        <v>0</v>
      </c>
      <c r="B478" t="str">
        <f>IF(OR(RIGHT(TimeVR[[#This Row],[Event]],3)="M.R", RIGHT(TimeVR[[#This Row],[Event]],3)="F.R"),"Relay","Ind")</f>
        <v>Ind</v>
      </c>
      <c r="C478">
        <f>TimeVR[[#This Row],[gender]]</f>
        <v>0</v>
      </c>
      <c r="D478">
        <f>TimeVR[[#This Row],[Age]]</f>
        <v>0</v>
      </c>
      <c r="E478">
        <f>TimeVR[[#This Row],[name]]</f>
        <v>0</v>
      </c>
      <c r="F478">
        <f>TimeVR[[#This Row],[Event]]</f>
        <v>0</v>
      </c>
      <c r="G478" t="str">
        <f>IF(OR(StandardResults[[#This Row],[Entry]]="-",TimeVR[[#This Row],[validation]]="Validated"),"Y","N")</f>
        <v>N</v>
      </c>
      <c r="H478">
        <f>IF(OR(LEFT(TimeVR[[#This Row],[Times]],8)="00:00.00", LEFT(TimeVR[[#This Row],[Times]],2)="NT"),"-",TimeVR[[#This Row],[Times]])</f>
        <v>0</v>
      </c>
      <c r="I4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8" t="str">
        <f>IF(ISBLANK(TimeVR[[#This Row],[Best Time(S)]]),"-",TimeVR[[#This Row],[Best Time(S)]])</f>
        <v>-</v>
      </c>
      <c r="K478" t="str">
        <f>IF(StandardResults[[#This Row],[BT(SC)]]&lt;&gt;"-",IF(StandardResults[[#This Row],[BT(SC)]]&lt;=StandardResults[[#This Row],[AAs]],"AA",IF(StandardResults[[#This Row],[BT(SC)]]&lt;=StandardResults[[#This Row],[As]],"A",IF(StandardResults[[#This Row],[BT(SC)]]&lt;=StandardResults[[#This Row],[Bs]],"B","-"))),"")</f>
        <v/>
      </c>
      <c r="L478" t="str">
        <f>IF(ISBLANK(TimeVR[[#This Row],[Best Time(L)]]),"-",TimeVR[[#This Row],[Best Time(L)]])</f>
        <v>-</v>
      </c>
      <c r="M478" t="str">
        <f>IF(StandardResults[[#This Row],[BT(LC)]]&lt;&gt;"-",IF(StandardResults[[#This Row],[BT(LC)]]&lt;=StandardResults[[#This Row],[AA]],"AA",IF(StandardResults[[#This Row],[BT(LC)]]&lt;=StandardResults[[#This Row],[A]],"A",IF(StandardResults[[#This Row],[BT(LC)]]&lt;=StandardResults[[#This Row],[B]],"B","-"))),"")</f>
        <v/>
      </c>
      <c r="N478" s="14"/>
      <c r="O478" t="str">
        <f>IF(StandardResults[[#This Row],[BT(SC)]]&lt;&gt;"-",IF(StandardResults[[#This Row],[BT(SC)]]&lt;=StandardResults[[#This Row],[Ecs]],"EC","-"),"")</f>
        <v/>
      </c>
      <c r="Q478" t="str">
        <f>IF(StandardResults[[#This Row],[Ind/Rel]]="Ind",LEFT(StandardResults[[#This Row],[Gender]],1)&amp;MIN(MAX(StandardResults[[#This Row],[Age]],11),17)&amp;"-"&amp;StandardResults[[#This Row],[Event]],"")</f>
        <v>011-0</v>
      </c>
      <c r="R478" t="e">
        <f>IF(StandardResults[[#This Row],[Ind/Rel]]="Ind",_xlfn.XLOOKUP(StandardResults[[#This Row],[Code]],Std[Code],Std[AA]),"-")</f>
        <v>#N/A</v>
      </c>
      <c r="S478" t="e">
        <f>IF(StandardResults[[#This Row],[Ind/Rel]]="Ind",_xlfn.XLOOKUP(StandardResults[[#This Row],[Code]],Std[Code],Std[A]),"-")</f>
        <v>#N/A</v>
      </c>
      <c r="T478" t="e">
        <f>IF(StandardResults[[#This Row],[Ind/Rel]]="Ind",_xlfn.XLOOKUP(StandardResults[[#This Row],[Code]],Std[Code],Std[B]),"-")</f>
        <v>#N/A</v>
      </c>
      <c r="U478" t="e">
        <f>IF(StandardResults[[#This Row],[Ind/Rel]]="Ind",_xlfn.XLOOKUP(StandardResults[[#This Row],[Code]],Std[Code],Std[AAs]),"-")</f>
        <v>#N/A</v>
      </c>
      <c r="V478" t="e">
        <f>IF(StandardResults[[#This Row],[Ind/Rel]]="Ind",_xlfn.XLOOKUP(StandardResults[[#This Row],[Code]],Std[Code],Std[As]),"-")</f>
        <v>#N/A</v>
      </c>
      <c r="W478" t="e">
        <f>IF(StandardResults[[#This Row],[Ind/Rel]]="Ind",_xlfn.XLOOKUP(StandardResults[[#This Row],[Code]],Std[Code],Std[Bs]),"-")</f>
        <v>#N/A</v>
      </c>
      <c r="X478" t="e">
        <f>IF(StandardResults[[#This Row],[Ind/Rel]]="Ind",_xlfn.XLOOKUP(StandardResults[[#This Row],[Code]],Std[Code],Std[EC]),"-")</f>
        <v>#N/A</v>
      </c>
      <c r="Y478" t="e">
        <f>IF(StandardResults[[#This Row],[Ind/Rel]]="Ind",_xlfn.XLOOKUP(StandardResults[[#This Row],[Code]],Std[Code],Std[Ecs]),"-")</f>
        <v>#N/A</v>
      </c>
      <c r="Z478">
        <f>COUNTIFS(StandardResults[Name],StandardResults[[#This Row],[Name]],StandardResults[Entry
Std],"B")+COUNTIFS(StandardResults[Name],StandardResults[[#This Row],[Name]],StandardResults[Entry
Std],"A")+COUNTIFS(StandardResults[Name],StandardResults[[#This Row],[Name]],StandardResults[Entry
Std],"AA")</f>
        <v>0</v>
      </c>
      <c r="AA478">
        <f>COUNTIFS(StandardResults[Name],StandardResults[[#This Row],[Name]],StandardResults[Entry
Std],"AA")</f>
        <v>0</v>
      </c>
    </row>
    <row r="479" spans="1:27" x14ac:dyDescent="0.25">
      <c r="A479">
        <f>TimeVR[[#This Row],[Club]]</f>
        <v>0</v>
      </c>
      <c r="B479" t="str">
        <f>IF(OR(RIGHT(TimeVR[[#This Row],[Event]],3)="M.R", RIGHT(TimeVR[[#This Row],[Event]],3)="F.R"),"Relay","Ind")</f>
        <v>Ind</v>
      </c>
      <c r="C479">
        <f>TimeVR[[#This Row],[gender]]</f>
        <v>0</v>
      </c>
      <c r="D479">
        <f>TimeVR[[#This Row],[Age]]</f>
        <v>0</v>
      </c>
      <c r="E479">
        <f>TimeVR[[#This Row],[name]]</f>
        <v>0</v>
      </c>
      <c r="F479">
        <f>TimeVR[[#This Row],[Event]]</f>
        <v>0</v>
      </c>
      <c r="G479" t="str">
        <f>IF(OR(StandardResults[[#This Row],[Entry]]="-",TimeVR[[#This Row],[validation]]="Validated"),"Y","N")</f>
        <v>N</v>
      </c>
      <c r="H479">
        <f>IF(OR(LEFT(TimeVR[[#This Row],[Times]],8)="00:00.00", LEFT(TimeVR[[#This Row],[Times]],2)="NT"),"-",TimeVR[[#This Row],[Times]])</f>
        <v>0</v>
      </c>
      <c r="I4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79" t="str">
        <f>IF(ISBLANK(TimeVR[[#This Row],[Best Time(S)]]),"-",TimeVR[[#This Row],[Best Time(S)]])</f>
        <v>-</v>
      </c>
      <c r="K479" t="str">
        <f>IF(StandardResults[[#This Row],[BT(SC)]]&lt;&gt;"-",IF(StandardResults[[#This Row],[BT(SC)]]&lt;=StandardResults[[#This Row],[AAs]],"AA",IF(StandardResults[[#This Row],[BT(SC)]]&lt;=StandardResults[[#This Row],[As]],"A",IF(StandardResults[[#This Row],[BT(SC)]]&lt;=StandardResults[[#This Row],[Bs]],"B","-"))),"")</f>
        <v/>
      </c>
      <c r="L479" t="str">
        <f>IF(ISBLANK(TimeVR[[#This Row],[Best Time(L)]]),"-",TimeVR[[#This Row],[Best Time(L)]])</f>
        <v>-</v>
      </c>
      <c r="M479" t="str">
        <f>IF(StandardResults[[#This Row],[BT(LC)]]&lt;&gt;"-",IF(StandardResults[[#This Row],[BT(LC)]]&lt;=StandardResults[[#This Row],[AA]],"AA",IF(StandardResults[[#This Row],[BT(LC)]]&lt;=StandardResults[[#This Row],[A]],"A",IF(StandardResults[[#This Row],[BT(LC)]]&lt;=StandardResults[[#This Row],[B]],"B","-"))),"")</f>
        <v/>
      </c>
      <c r="N479" s="14"/>
      <c r="O479" t="str">
        <f>IF(StandardResults[[#This Row],[BT(SC)]]&lt;&gt;"-",IF(StandardResults[[#This Row],[BT(SC)]]&lt;=StandardResults[[#This Row],[Ecs]],"EC","-"),"")</f>
        <v/>
      </c>
      <c r="Q479" t="str">
        <f>IF(StandardResults[[#This Row],[Ind/Rel]]="Ind",LEFT(StandardResults[[#This Row],[Gender]],1)&amp;MIN(MAX(StandardResults[[#This Row],[Age]],11),17)&amp;"-"&amp;StandardResults[[#This Row],[Event]],"")</f>
        <v>011-0</v>
      </c>
      <c r="R479" t="e">
        <f>IF(StandardResults[[#This Row],[Ind/Rel]]="Ind",_xlfn.XLOOKUP(StandardResults[[#This Row],[Code]],Std[Code],Std[AA]),"-")</f>
        <v>#N/A</v>
      </c>
      <c r="S479" t="e">
        <f>IF(StandardResults[[#This Row],[Ind/Rel]]="Ind",_xlfn.XLOOKUP(StandardResults[[#This Row],[Code]],Std[Code],Std[A]),"-")</f>
        <v>#N/A</v>
      </c>
      <c r="T479" t="e">
        <f>IF(StandardResults[[#This Row],[Ind/Rel]]="Ind",_xlfn.XLOOKUP(StandardResults[[#This Row],[Code]],Std[Code],Std[B]),"-")</f>
        <v>#N/A</v>
      </c>
      <c r="U479" t="e">
        <f>IF(StandardResults[[#This Row],[Ind/Rel]]="Ind",_xlfn.XLOOKUP(StandardResults[[#This Row],[Code]],Std[Code],Std[AAs]),"-")</f>
        <v>#N/A</v>
      </c>
      <c r="V479" t="e">
        <f>IF(StandardResults[[#This Row],[Ind/Rel]]="Ind",_xlfn.XLOOKUP(StandardResults[[#This Row],[Code]],Std[Code],Std[As]),"-")</f>
        <v>#N/A</v>
      </c>
      <c r="W479" t="e">
        <f>IF(StandardResults[[#This Row],[Ind/Rel]]="Ind",_xlfn.XLOOKUP(StandardResults[[#This Row],[Code]],Std[Code],Std[Bs]),"-")</f>
        <v>#N/A</v>
      </c>
      <c r="X479" t="e">
        <f>IF(StandardResults[[#This Row],[Ind/Rel]]="Ind",_xlfn.XLOOKUP(StandardResults[[#This Row],[Code]],Std[Code],Std[EC]),"-")</f>
        <v>#N/A</v>
      </c>
      <c r="Y479" t="e">
        <f>IF(StandardResults[[#This Row],[Ind/Rel]]="Ind",_xlfn.XLOOKUP(StandardResults[[#This Row],[Code]],Std[Code],Std[Ecs]),"-")</f>
        <v>#N/A</v>
      </c>
      <c r="Z479">
        <f>COUNTIFS(StandardResults[Name],StandardResults[[#This Row],[Name]],StandardResults[Entry
Std],"B")+COUNTIFS(StandardResults[Name],StandardResults[[#This Row],[Name]],StandardResults[Entry
Std],"A")+COUNTIFS(StandardResults[Name],StandardResults[[#This Row],[Name]],StandardResults[Entry
Std],"AA")</f>
        <v>0</v>
      </c>
      <c r="AA479">
        <f>COUNTIFS(StandardResults[Name],StandardResults[[#This Row],[Name]],StandardResults[Entry
Std],"AA")</f>
        <v>0</v>
      </c>
    </row>
    <row r="480" spans="1:27" x14ac:dyDescent="0.25">
      <c r="A480">
        <f>TimeVR[[#This Row],[Club]]</f>
        <v>0</v>
      </c>
      <c r="B480" t="str">
        <f>IF(OR(RIGHT(TimeVR[[#This Row],[Event]],3)="M.R", RIGHT(TimeVR[[#This Row],[Event]],3)="F.R"),"Relay","Ind")</f>
        <v>Ind</v>
      </c>
      <c r="C480">
        <f>TimeVR[[#This Row],[gender]]</f>
        <v>0</v>
      </c>
      <c r="D480">
        <f>TimeVR[[#This Row],[Age]]</f>
        <v>0</v>
      </c>
      <c r="E480">
        <f>TimeVR[[#This Row],[name]]</f>
        <v>0</v>
      </c>
      <c r="F480">
        <f>TimeVR[[#This Row],[Event]]</f>
        <v>0</v>
      </c>
      <c r="G480" t="str">
        <f>IF(OR(StandardResults[[#This Row],[Entry]]="-",TimeVR[[#This Row],[validation]]="Validated"),"Y","N")</f>
        <v>N</v>
      </c>
      <c r="H480">
        <f>IF(OR(LEFT(TimeVR[[#This Row],[Times]],8)="00:00.00", LEFT(TimeVR[[#This Row],[Times]],2)="NT"),"-",TimeVR[[#This Row],[Times]])</f>
        <v>0</v>
      </c>
      <c r="I4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0" t="str">
        <f>IF(ISBLANK(TimeVR[[#This Row],[Best Time(S)]]),"-",TimeVR[[#This Row],[Best Time(S)]])</f>
        <v>-</v>
      </c>
      <c r="K480" t="str">
        <f>IF(StandardResults[[#This Row],[BT(SC)]]&lt;&gt;"-",IF(StandardResults[[#This Row],[BT(SC)]]&lt;=StandardResults[[#This Row],[AAs]],"AA",IF(StandardResults[[#This Row],[BT(SC)]]&lt;=StandardResults[[#This Row],[As]],"A",IF(StandardResults[[#This Row],[BT(SC)]]&lt;=StandardResults[[#This Row],[Bs]],"B","-"))),"")</f>
        <v/>
      </c>
      <c r="L480" t="str">
        <f>IF(ISBLANK(TimeVR[[#This Row],[Best Time(L)]]),"-",TimeVR[[#This Row],[Best Time(L)]])</f>
        <v>-</v>
      </c>
      <c r="M480" t="str">
        <f>IF(StandardResults[[#This Row],[BT(LC)]]&lt;&gt;"-",IF(StandardResults[[#This Row],[BT(LC)]]&lt;=StandardResults[[#This Row],[AA]],"AA",IF(StandardResults[[#This Row],[BT(LC)]]&lt;=StandardResults[[#This Row],[A]],"A",IF(StandardResults[[#This Row],[BT(LC)]]&lt;=StandardResults[[#This Row],[B]],"B","-"))),"")</f>
        <v/>
      </c>
      <c r="N480" s="14"/>
      <c r="O480" t="str">
        <f>IF(StandardResults[[#This Row],[BT(SC)]]&lt;&gt;"-",IF(StandardResults[[#This Row],[BT(SC)]]&lt;=StandardResults[[#This Row],[Ecs]],"EC","-"),"")</f>
        <v/>
      </c>
      <c r="Q480" t="str">
        <f>IF(StandardResults[[#This Row],[Ind/Rel]]="Ind",LEFT(StandardResults[[#This Row],[Gender]],1)&amp;MIN(MAX(StandardResults[[#This Row],[Age]],11),17)&amp;"-"&amp;StandardResults[[#This Row],[Event]],"")</f>
        <v>011-0</v>
      </c>
      <c r="R480" t="e">
        <f>IF(StandardResults[[#This Row],[Ind/Rel]]="Ind",_xlfn.XLOOKUP(StandardResults[[#This Row],[Code]],Std[Code],Std[AA]),"-")</f>
        <v>#N/A</v>
      </c>
      <c r="S480" t="e">
        <f>IF(StandardResults[[#This Row],[Ind/Rel]]="Ind",_xlfn.XLOOKUP(StandardResults[[#This Row],[Code]],Std[Code],Std[A]),"-")</f>
        <v>#N/A</v>
      </c>
      <c r="T480" t="e">
        <f>IF(StandardResults[[#This Row],[Ind/Rel]]="Ind",_xlfn.XLOOKUP(StandardResults[[#This Row],[Code]],Std[Code],Std[B]),"-")</f>
        <v>#N/A</v>
      </c>
      <c r="U480" t="e">
        <f>IF(StandardResults[[#This Row],[Ind/Rel]]="Ind",_xlfn.XLOOKUP(StandardResults[[#This Row],[Code]],Std[Code],Std[AAs]),"-")</f>
        <v>#N/A</v>
      </c>
      <c r="V480" t="e">
        <f>IF(StandardResults[[#This Row],[Ind/Rel]]="Ind",_xlfn.XLOOKUP(StandardResults[[#This Row],[Code]],Std[Code],Std[As]),"-")</f>
        <v>#N/A</v>
      </c>
      <c r="W480" t="e">
        <f>IF(StandardResults[[#This Row],[Ind/Rel]]="Ind",_xlfn.XLOOKUP(StandardResults[[#This Row],[Code]],Std[Code],Std[Bs]),"-")</f>
        <v>#N/A</v>
      </c>
      <c r="X480" t="e">
        <f>IF(StandardResults[[#This Row],[Ind/Rel]]="Ind",_xlfn.XLOOKUP(StandardResults[[#This Row],[Code]],Std[Code],Std[EC]),"-")</f>
        <v>#N/A</v>
      </c>
      <c r="Y480" t="e">
        <f>IF(StandardResults[[#This Row],[Ind/Rel]]="Ind",_xlfn.XLOOKUP(StandardResults[[#This Row],[Code]],Std[Code],Std[Ecs]),"-")</f>
        <v>#N/A</v>
      </c>
      <c r="Z480">
        <f>COUNTIFS(StandardResults[Name],StandardResults[[#This Row],[Name]],StandardResults[Entry
Std],"B")+COUNTIFS(StandardResults[Name],StandardResults[[#This Row],[Name]],StandardResults[Entry
Std],"A")+COUNTIFS(StandardResults[Name],StandardResults[[#This Row],[Name]],StandardResults[Entry
Std],"AA")</f>
        <v>0</v>
      </c>
      <c r="AA480">
        <f>COUNTIFS(StandardResults[Name],StandardResults[[#This Row],[Name]],StandardResults[Entry
Std],"AA")</f>
        <v>0</v>
      </c>
    </row>
    <row r="481" spans="1:27" x14ac:dyDescent="0.25">
      <c r="A481">
        <f>TimeVR[[#This Row],[Club]]</f>
        <v>0</v>
      </c>
      <c r="B481" t="str">
        <f>IF(OR(RIGHT(TimeVR[[#This Row],[Event]],3)="M.R", RIGHT(TimeVR[[#This Row],[Event]],3)="F.R"),"Relay","Ind")</f>
        <v>Ind</v>
      </c>
      <c r="C481">
        <f>TimeVR[[#This Row],[gender]]</f>
        <v>0</v>
      </c>
      <c r="D481">
        <f>TimeVR[[#This Row],[Age]]</f>
        <v>0</v>
      </c>
      <c r="E481">
        <f>TimeVR[[#This Row],[name]]</f>
        <v>0</v>
      </c>
      <c r="F481">
        <f>TimeVR[[#This Row],[Event]]</f>
        <v>0</v>
      </c>
      <c r="G481" t="str">
        <f>IF(OR(StandardResults[[#This Row],[Entry]]="-",TimeVR[[#This Row],[validation]]="Validated"),"Y","N")</f>
        <v>N</v>
      </c>
      <c r="H481">
        <f>IF(OR(LEFT(TimeVR[[#This Row],[Times]],8)="00:00.00", LEFT(TimeVR[[#This Row],[Times]],2)="NT"),"-",TimeVR[[#This Row],[Times]])</f>
        <v>0</v>
      </c>
      <c r="I4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1" t="str">
        <f>IF(ISBLANK(TimeVR[[#This Row],[Best Time(S)]]),"-",TimeVR[[#This Row],[Best Time(S)]])</f>
        <v>-</v>
      </c>
      <c r="K481" t="str">
        <f>IF(StandardResults[[#This Row],[BT(SC)]]&lt;&gt;"-",IF(StandardResults[[#This Row],[BT(SC)]]&lt;=StandardResults[[#This Row],[AAs]],"AA",IF(StandardResults[[#This Row],[BT(SC)]]&lt;=StandardResults[[#This Row],[As]],"A",IF(StandardResults[[#This Row],[BT(SC)]]&lt;=StandardResults[[#This Row],[Bs]],"B","-"))),"")</f>
        <v/>
      </c>
      <c r="L481" t="str">
        <f>IF(ISBLANK(TimeVR[[#This Row],[Best Time(L)]]),"-",TimeVR[[#This Row],[Best Time(L)]])</f>
        <v>-</v>
      </c>
      <c r="M481" t="str">
        <f>IF(StandardResults[[#This Row],[BT(LC)]]&lt;&gt;"-",IF(StandardResults[[#This Row],[BT(LC)]]&lt;=StandardResults[[#This Row],[AA]],"AA",IF(StandardResults[[#This Row],[BT(LC)]]&lt;=StandardResults[[#This Row],[A]],"A",IF(StandardResults[[#This Row],[BT(LC)]]&lt;=StandardResults[[#This Row],[B]],"B","-"))),"")</f>
        <v/>
      </c>
      <c r="N481" s="14"/>
      <c r="O481" t="str">
        <f>IF(StandardResults[[#This Row],[BT(SC)]]&lt;&gt;"-",IF(StandardResults[[#This Row],[BT(SC)]]&lt;=StandardResults[[#This Row],[Ecs]],"EC","-"),"")</f>
        <v/>
      </c>
      <c r="Q481" t="str">
        <f>IF(StandardResults[[#This Row],[Ind/Rel]]="Ind",LEFT(StandardResults[[#This Row],[Gender]],1)&amp;MIN(MAX(StandardResults[[#This Row],[Age]],11),17)&amp;"-"&amp;StandardResults[[#This Row],[Event]],"")</f>
        <v>011-0</v>
      </c>
      <c r="R481" t="e">
        <f>IF(StandardResults[[#This Row],[Ind/Rel]]="Ind",_xlfn.XLOOKUP(StandardResults[[#This Row],[Code]],Std[Code],Std[AA]),"-")</f>
        <v>#N/A</v>
      </c>
      <c r="S481" t="e">
        <f>IF(StandardResults[[#This Row],[Ind/Rel]]="Ind",_xlfn.XLOOKUP(StandardResults[[#This Row],[Code]],Std[Code],Std[A]),"-")</f>
        <v>#N/A</v>
      </c>
      <c r="T481" t="e">
        <f>IF(StandardResults[[#This Row],[Ind/Rel]]="Ind",_xlfn.XLOOKUP(StandardResults[[#This Row],[Code]],Std[Code],Std[B]),"-")</f>
        <v>#N/A</v>
      </c>
      <c r="U481" t="e">
        <f>IF(StandardResults[[#This Row],[Ind/Rel]]="Ind",_xlfn.XLOOKUP(StandardResults[[#This Row],[Code]],Std[Code],Std[AAs]),"-")</f>
        <v>#N/A</v>
      </c>
      <c r="V481" t="e">
        <f>IF(StandardResults[[#This Row],[Ind/Rel]]="Ind",_xlfn.XLOOKUP(StandardResults[[#This Row],[Code]],Std[Code],Std[As]),"-")</f>
        <v>#N/A</v>
      </c>
      <c r="W481" t="e">
        <f>IF(StandardResults[[#This Row],[Ind/Rel]]="Ind",_xlfn.XLOOKUP(StandardResults[[#This Row],[Code]],Std[Code],Std[Bs]),"-")</f>
        <v>#N/A</v>
      </c>
      <c r="X481" t="e">
        <f>IF(StandardResults[[#This Row],[Ind/Rel]]="Ind",_xlfn.XLOOKUP(StandardResults[[#This Row],[Code]],Std[Code],Std[EC]),"-")</f>
        <v>#N/A</v>
      </c>
      <c r="Y481" t="e">
        <f>IF(StandardResults[[#This Row],[Ind/Rel]]="Ind",_xlfn.XLOOKUP(StandardResults[[#This Row],[Code]],Std[Code],Std[Ecs]),"-")</f>
        <v>#N/A</v>
      </c>
      <c r="Z481">
        <f>COUNTIFS(StandardResults[Name],StandardResults[[#This Row],[Name]],StandardResults[Entry
Std],"B")+COUNTIFS(StandardResults[Name],StandardResults[[#This Row],[Name]],StandardResults[Entry
Std],"A")+COUNTIFS(StandardResults[Name],StandardResults[[#This Row],[Name]],StandardResults[Entry
Std],"AA")</f>
        <v>0</v>
      </c>
      <c r="AA481">
        <f>COUNTIFS(StandardResults[Name],StandardResults[[#This Row],[Name]],StandardResults[Entry
Std],"AA")</f>
        <v>0</v>
      </c>
    </row>
    <row r="482" spans="1:27" x14ac:dyDescent="0.25">
      <c r="A482">
        <f>TimeVR[[#This Row],[Club]]</f>
        <v>0</v>
      </c>
      <c r="B482" t="str">
        <f>IF(OR(RIGHT(TimeVR[[#This Row],[Event]],3)="M.R", RIGHT(TimeVR[[#This Row],[Event]],3)="F.R"),"Relay","Ind")</f>
        <v>Ind</v>
      </c>
      <c r="C482">
        <f>TimeVR[[#This Row],[gender]]</f>
        <v>0</v>
      </c>
      <c r="D482">
        <f>TimeVR[[#This Row],[Age]]</f>
        <v>0</v>
      </c>
      <c r="E482">
        <f>TimeVR[[#This Row],[name]]</f>
        <v>0</v>
      </c>
      <c r="F482">
        <f>TimeVR[[#This Row],[Event]]</f>
        <v>0</v>
      </c>
      <c r="G482" t="str">
        <f>IF(OR(StandardResults[[#This Row],[Entry]]="-",TimeVR[[#This Row],[validation]]="Validated"),"Y","N")</f>
        <v>N</v>
      </c>
      <c r="H482">
        <f>IF(OR(LEFT(TimeVR[[#This Row],[Times]],8)="00:00.00", LEFT(TimeVR[[#This Row],[Times]],2)="NT"),"-",TimeVR[[#This Row],[Times]])</f>
        <v>0</v>
      </c>
      <c r="I4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2" t="str">
        <f>IF(ISBLANK(TimeVR[[#This Row],[Best Time(S)]]),"-",TimeVR[[#This Row],[Best Time(S)]])</f>
        <v>-</v>
      </c>
      <c r="K482" t="str">
        <f>IF(StandardResults[[#This Row],[BT(SC)]]&lt;&gt;"-",IF(StandardResults[[#This Row],[BT(SC)]]&lt;=StandardResults[[#This Row],[AAs]],"AA",IF(StandardResults[[#This Row],[BT(SC)]]&lt;=StandardResults[[#This Row],[As]],"A",IF(StandardResults[[#This Row],[BT(SC)]]&lt;=StandardResults[[#This Row],[Bs]],"B","-"))),"")</f>
        <v/>
      </c>
      <c r="L482" t="str">
        <f>IF(ISBLANK(TimeVR[[#This Row],[Best Time(L)]]),"-",TimeVR[[#This Row],[Best Time(L)]])</f>
        <v>-</v>
      </c>
      <c r="M482" t="str">
        <f>IF(StandardResults[[#This Row],[BT(LC)]]&lt;&gt;"-",IF(StandardResults[[#This Row],[BT(LC)]]&lt;=StandardResults[[#This Row],[AA]],"AA",IF(StandardResults[[#This Row],[BT(LC)]]&lt;=StandardResults[[#This Row],[A]],"A",IF(StandardResults[[#This Row],[BT(LC)]]&lt;=StandardResults[[#This Row],[B]],"B","-"))),"")</f>
        <v/>
      </c>
      <c r="N482" s="14"/>
      <c r="O482" t="str">
        <f>IF(StandardResults[[#This Row],[BT(SC)]]&lt;&gt;"-",IF(StandardResults[[#This Row],[BT(SC)]]&lt;=StandardResults[[#This Row],[Ecs]],"EC","-"),"")</f>
        <v/>
      </c>
      <c r="Q482" t="str">
        <f>IF(StandardResults[[#This Row],[Ind/Rel]]="Ind",LEFT(StandardResults[[#This Row],[Gender]],1)&amp;MIN(MAX(StandardResults[[#This Row],[Age]],11),17)&amp;"-"&amp;StandardResults[[#This Row],[Event]],"")</f>
        <v>011-0</v>
      </c>
      <c r="R482" t="e">
        <f>IF(StandardResults[[#This Row],[Ind/Rel]]="Ind",_xlfn.XLOOKUP(StandardResults[[#This Row],[Code]],Std[Code],Std[AA]),"-")</f>
        <v>#N/A</v>
      </c>
      <c r="S482" t="e">
        <f>IF(StandardResults[[#This Row],[Ind/Rel]]="Ind",_xlfn.XLOOKUP(StandardResults[[#This Row],[Code]],Std[Code],Std[A]),"-")</f>
        <v>#N/A</v>
      </c>
      <c r="T482" t="e">
        <f>IF(StandardResults[[#This Row],[Ind/Rel]]="Ind",_xlfn.XLOOKUP(StandardResults[[#This Row],[Code]],Std[Code],Std[B]),"-")</f>
        <v>#N/A</v>
      </c>
      <c r="U482" t="e">
        <f>IF(StandardResults[[#This Row],[Ind/Rel]]="Ind",_xlfn.XLOOKUP(StandardResults[[#This Row],[Code]],Std[Code],Std[AAs]),"-")</f>
        <v>#N/A</v>
      </c>
      <c r="V482" t="e">
        <f>IF(StandardResults[[#This Row],[Ind/Rel]]="Ind",_xlfn.XLOOKUP(StandardResults[[#This Row],[Code]],Std[Code],Std[As]),"-")</f>
        <v>#N/A</v>
      </c>
      <c r="W482" t="e">
        <f>IF(StandardResults[[#This Row],[Ind/Rel]]="Ind",_xlfn.XLOOKUP(StandardResults[[#This Row],[Code]],Std[Code],Std[Bs]),"-")</f>
        <v>#N/A</v>
      </c>
      <c r="X482" t="e">
        <f>IF(StandardResults[[#This Row],[Ind/Rel]]="Ind",_xlfn.XLOOKUP(StandardResults[[#This Row],[Code]],Std[Code],Std[EC]),"-")</f>
        <v>#N/A</v>
      </c>
      <c r="Y482" t="e">
        <f>IF(StandardResults[[#This Row],[Ind/Rel]]="Ind",_xlfn.XLOOKUP(StandardResults[[#This Row],[Code]],Std[Code],Std[Ecs]),"-")</f>
        <v>#N/A</v>
      </c>
      <c r="Z482">
        <f>COUNTIFS(StandardResults[Name],StandardResults[[#This Row],[Name]],StandardResults[Entry
Std],"B")+COUNTIFS(StandardResults[Name],StandardResults[[#This Row],[Name]],StandardResults[Entry
Std],"A")+COUNTIFS(StandardResults[Name],StandardResults[[#This Row],[Name]],StandardResults[Entry
Std],"AA")</f>
        <v>0</v>
      </c>
      <c r="AA482">
        <f>COUNTIFS(StandardResults[Name],StandardResults[[#This Row],[Name]],StandardResults[Entry
Std],"AA")</f>
        <v>0</v>
      </c>
    </row>
    <row r="483" spans="1:27" x14ac:dyDescent="0.25">
      <c r="A483">
        <f>TimeVR[[#This Row],[Club]]</f>
        <v>0</v>
      </c>
      <c r="B483" t="str">
        <f>IF(OR(RIGHT(TimeVR[[#This Row],[Event]],3)="M.R", RIGHT(TimeVR[[#This Row],[Event]],3)="F.R"),"Relay","Ind")</f>
        <v>Ind</v>
      </c>
      <c r="C483">
        <f>TimeVR[[#This Row],[gender]]</f>
        <v>0</v>
      </c>
      <c r="D483">
        <f>TimeVR[[#This Row],[Age]]</f>
        <v>0</v>
      </c>
      <c r="E483">
        <f>TimeVR[[#This Row],[name]]</f>
        <v>0</v>
      </c>
      <c r="F483">
        <f>TimeVR[[#This Row],[Event]]</f>
        <v>0</v>
      </c>
      <c r="G483" t="str">
        <f>IF(OR(StandardResults[[#This Row],[Entry]]="-",TimeVR[[#This Row],[validation]]="Validated"),"Y","N")</f>
        <v>N</v>
      </c>
      <c r="H483">
        <f>IF(OR(LEFT(TimeVR[[#This Row],[Times]],8)="00:00.00", LEFT(TimeVR[[#This Row],[Times]],2)="NT"),"-",TimeVR[[#This Row],[Times]])</f>
        <v>0</v>
      </c>
      <c r="I4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3" t="str">
        <f>IF(ISBLANK(TimeVR[[#This Row],[Best Time(S)]]),"-",TimeVR[[#This Row],[Best Time(S)]])</f>
        <v>-</v>
      </c>
      <c r="K483" t="str">
        <f>IF(StandardResults[[#This Row],[BT(SC)]]&lt;&gt;"-",IF(StandardResults[[#This Row],[BT(SC)]]&lt;=StandardResults[[#This Row],[AAs]],"AA",IF(StandardResults[[#This Row],[BT(SC)]]&lt;=StandardResults[[#This Row],[As]],"A",IF(StandardResults[[#This Row],[BT(SC)]]&lt;=StandardResults[[#This Row],[Bs]],"B","-"))),"")</f>
        <v/>
      </c>
      <c r="L483" t="str">
        <f>IF(ISBLANK(TimeVR[[#This Row],[Best Time(L)]]),"-",TimeVR[[#This Row],[Best Time(L)]])</f>
        <v>-</v>
      </c>
      <c r="M483" t="str">
        <f>IF(StandardResults[[#This Row],[BT(LC)]]&lt;&gt;"-",IF(StandardResults[[#This Row],[BT(LC)]]&lt;=StandardResults[[#This Row],[AA]],"AA",IF(StandardResults[[#This Row],[BT(LC)]]&lt;=StandardResults[[#This Row],[A]],"A",IF(StandardResults[[#This Row],[BT(LC)]]&lt;=StandardResults[[#This Row],[B]],"B","-"))),"")</f>
        <v/>
      </c>
      <c r="N483" s="14"/>
      <c r="O483" t="str">
        <f>IF(StandardResults[[#This Row],[BT(SC)]]&lt;&gt;"-",IF(StandardResults[[#This Row],[BT(SC)]]&lt;=StandardResults[[#This Row],[Ecs]],"EC","-"),"")</f>
        <v/>
      </c>
      <c r="Q483" t="str">
        <f>IF(StandardResults[[#This Row],[Ind/Rel]]="Ind",LEFT(StandardResults[[#This Row],[Gender]],1)&amp;MIN(MAX(StandardResults[[#This Row],[Age]],11),17)&amp;"-"&amp;StandardResults[[#This Row],[Event]],"")</f>
        <v>011-0</v>
      </c>
      <c r="R483" t="e">
        <f>IF(StandardResults[[#This Row],[Ind/Rel]]="Ind",_xlfn.XLOOKUP(StandardResults[[#This Row],[Code]],Std[Code],Std[AA]),"-")</f>
        <v>#N/A</v>
      </c>
      <c r="S483" t="e">
        <f>IF(StandardResults[[#This Row],[Ind/Rel]]="Ind",_xlfn.XLOOKUP(StandardResults[[#This Row],[Code]],Std[Code],Std[A]),"-")</f>
        <v>#N/A</v>
      </c>
      <c r="T483" t="e">
        <f>IF(StandardResults[[#This Row],[Ind/Rel]]="Ind",_xlfn.XLOOKUP(StandardResults[[#This Row],[Code]],Std[Code],Std[B]),"-")</f>
        <v>#N/A</v>
      </c>
      <c r="U483" t="e">
        <f>IF(StandardResults[[#This Row],[Ind/Rel]]="Ind",_xlfn.XLOOKUP(StandardResults[[#This Row],[Code]],Std[Code],Std[AAs]),"-")</f>
        <v>#N/A</v>
      </c>
      <c r="V483" t="e">
        <f>IF(StandardResults[[#This Row],[Ind/Rel]]="Ind",_xlfn.XLOOKUP(StandardResults[[#This Row],[Code]],Std[Code],Std[As]),"-")</f>
        <v>#N/A</v>
      </c>
      <c r="W483" t="e">
        <f>IF(StandardResults[[#This Row],[Ind/Rel]]="Ind",_xlfn.XLOOKUP(StandardResults[[#This Row],[Code]],Std[Code],Std[Bs]),"-")</f>
        <v>#N/A</v>
      </c>
      <c r="X483" t="e">
        <f>IF(StandardResults[[#This Row],[Ind/Rel]]="Ind",_xlfn.XLOOKUP(StandardResults[[#This Row],[Code]],Std[Code],Std[EC]),"-")</f>
        <v>#N/A</v>
      </c>
      <c r="Y483" t="e">
        <f>IF(StandardResults[[#This Row],[Ind/Rel]]="Ind",_xlfn.XLOOKUP(StandardResults[[#This Row],[Code]],Std[Code],Std[Ecs]),"-")</f>
        <v>#N/A</v>
      </c>
      <c r="Z483">
        <f>COUNTIFS(StandardResults[Name],StandardResults[[#This Row],[Name]],StandardResults[Entry
Std],"B")+COUNTIFS(StandardResults[Name],StandardResults[[#This Row],[Name]],StandardResults[Entry
Std],"A")+COUNTIFS(StandardResults[Name],StandardResults[[#This Row],[Name]],StandardResults[Entry
Std],"AA")</f>
        <v>0</v>
      </c>
      <c r="AA483">
        <f>COUNTIFS(StandardResults[Name],StandardResults[[#This Row],[Name]],StandardResults[Entry
Std],"AA")</f>
        <v>0</v>
      </c>
    </row>
    <row r="484" spans="1:27" x14ac:dyDescent="0.25">
      <c r="A484">
        <f>TimeVR[[#This Row],[Club]]</f>
        <v>0</v>
      </c>
      <c r="B484" t="str">
        <f>IF(OR(RIGHT(TimeVR[[#This Row],[Event]],3)="M.R", RIGHT(TimeVR[[#This Row],[Event]],3)="F.R"),"Relay","Ind")</f>
        <v>Ind</v>
      </c>
      <c r="C484">
        <f>TimeVR[[#This Row],[gender]]</f>
        <v>0</v>
      </c>
      <c r="D484">
        <f>TimeVR[[#This Row],[Age]]</f>
        <v>0</v>
      </c>
      <c r="E484">
        <f>TimeVR[[#This Row],[name]]</f>
        <v>0</v>
      </c>
      <c r="F484">
        <f>TimeVR[[#This Row],[Event]]</f>
        <v>0</v>
      </c>
      <c r="G484" t="str">
        <f>IF(OR(StandardResults[[#This Row],[Entry]]="-",TimeVR[[#This Row],[validation]]="Validated"),"Y","N")</f>
        <v>N</v>
      </c>
      <c r="H484">
        <f>IF(OR(LEFT(TimeVR[[#This Row],[Times]],8)="00:00.00", LEFT(TimeVR[[#This Row],[Times]],2)="NT"),"-",TimeVR[[#This Row],[Times]])</f>
        <v>0</v>
      </c>
      <c r="I4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4" t="str">
        <f>IF(ISBLANK(TimeVR[[#This Row],[Best Time(S)]]),"-",TimeVR[[#This Row],[Best Time(S)]])</f>
        <v>-</v>
      </c>
      <c r="K484" t="str">
        <f>IF(StandardResults[[#This Row],[BT(SC)]]&lt;&gt;"-",IF(StandardResults[[#This Row],[BT(SC)]]&lt;=StandardResults[[#This Row],[AAs]],"AA",IF(StandardResults[[#This Row],[BT(SC)]]&lt;=StandardResults[[#This Row],[As]],"A",IF(StandardResults[[#This Row],[BT(SC)]]&lt;=StandardResults[[#This Row],[Bs]],"B","-"))),"")</f>
        <v/>
      </c>
      <c r="L484" t="str">
        <f>IF(ISBLANK(TimeVR[[#This Row],[Best Time(L)]]),"-",TimeVR[[#This Row],[Best Time(L)]])</f>
        <v>-</v>
      </c>
      <c r="M484" t="str">
        <f>IF(StandardResults[[#This Row],[BT(LC)]]&lt;&gt;"-",IF(StandardResults[[#This Row],[BT(LC)]]&lt;=StandardResults[[#This Row],[AA]],"AA",IF(StandardResults[[#This Row],[BT(LC)]]&lt;=StandardResults[[#This Row],[A]],"A",IF(StandardResults[[#This Row],[BT(LC)]]&lt;=StandardResults[[#This Row],[B]],"B","-"))),"")</f>
        <v/>
      </c>
      <c r="N484" s="14"/>
      <c r="O484" t="str">
        <f>IF(StandardResults[[#This Row],[BT(SC)]]&lt;&gt;"-",IF(StandardResults[[#This Row],[BT(SC)]]&lt;=StandardResults[[#This Row],[Ecs]],"EC","-"),"")</f>
        <v/>
      </c>
      <c r="Q484" t="str">
        <f>IF(StandardResults[[#This Row],[Ind/Rel]]="Ind",LEFT(StandardResults[[#This Row],[Gender]],1)&amp;MIN(MAX(StandardResults[[#This Row],[Age]],11),17)&amp;"-"&amp;StandardResults[[#This Row],[Event]],"")</f>
        <v>011-0</v>
      </c>
      <c r="R484" t="e">
        <f>IF(StandardResults[[#This Row],[Ind/Rel]]="Ind",_xlfn.XLOOKUP(StandardResults[[#This Row],[Code]],Std[Code],Std[AA]),"-")</f>
        <v>#N/A</v>
      </c>
      <c r="S484" t="e">
        <f>IF(StandardResults[[#This Row],[Ind/Rel]]="Ind",_xlfn.XLOOKUP(StandardResults[[#This Row],[Code]],Std[Code],Std[A]),"-")</f>
        <v>#N/A</v>
      </c>
      <c r="T484" t="e">
        <f>IF(StandardResults[[#This Row],[Ind/Rel]]="Ind",_xlfn.XLOOKUP(StandardResults[[#This Row],[Code]],Std[Code],Std[B]),"-")</f>
        <v>#N/A</v>
      </c>
      <c r="U484" t="e">
        <f>IF(StandardResults[[#This Row],[Ind/Rel]]="Ind",_xlfn.XLOOKUP(StandardResults[[#This Row],[Code]],Std[Code],Std[AAs]),"-")</f>
        <v>#N/A</v>
      </c>
      <c r="V484" t="e">
        <f>IF(StandardResults[[#This Row],[Ind/Rel]]="Ind",_xlfn.XLOOKUP(StandardResults[[#This Row],[Code]],Std[Code],Std[As]),"-")</f>
        <v>#N/A</v>
      </c>
      <c r="W484" t="e">
        <f>IF(StandardResults[[#This Row],[Ind/Rel]]="Ind",_xlfn.XLOOKUP(StandardResults[[#This Row],[Code]],Std[Code],Std[Bs]),"-")</f>
        <v>#N/A</v>
      </c>
      <c r="X484" t="e">
        <f>IF(StandardResults[[#This Row],[Ind/Rel]]="Ind",_xlfn.XLOOKUP(StandardResults[[#This Row],[Code]],Std[Code],Std[EC]),"-")</f>
        <v>#N/A</v>
      </c>
      <c r="Y484" t="e">
        <f>IF(StandardResults[[#This Row],[Ind/Rel]]="Ind",_xlfn.XLOOKUP(StandardResults[[#This Row],[Code]],Std[Code],Std[Ecs]),"-")</f>
        <v>#N/A</v>
      </c>
      <c r="Z484">
        <f>COUNTIFS(StandardResults[Name],StandardResults[[#This Row],[Name]],StandardResults[Entry
Std],"B")+COUNTIFS(StandardResults[Name],StandardResults[[#This Row],[Name]],StandardResults[Entry
Std],"A")+COUNTIFS(StandardResults[Name],StandardResults[[#This Row],[Name]],StandardResults[Entry
Std],"AA")</f>
        <v>0</v>
      </c>
      <c r="AA484">
        <f>COUNTIFS(StandardResults[Name],StandardResults[[#This Row],[Name]],StandardResults[Entry
Std],"AA")</f>
        <v>0</v>
      </c>
    </row>
    <row r="485" spans="1:27" x14ac:dyDescent="0.25">
      <c r="A485">
        <f>TimeVR[[#This Row],[Club]]</f>
        <v>0</v>
      </c>
      <c r="B485" t="str">
        <f>IF(OR(RIGHT(TimeVR[[#This Row],[Event]],3)="M.R", RIGHT(TimeVR[[#This Row],[Event]],3)="F.R"),"Relay","Ind")</f>
        <v>Ind</v>
      </c>
      <c r="C485">
        <f>TimeVR[[#This Row],[gender]]</f>
        <v>0</v>
      </c>
      <c r="D485">
        <f>TimeVR[[#This Row],[Age]]</f>
        <v>0</v>
      </c>
      <c r="E485">
        <f>TimeVR[[#This Row],[name]]</f>
        <v>0</v>
      </c>
      <c r="F485">
        <f>TimeVR[[#This Row],[Event]]</f>
        <v>0</v>
      </c>
      <c r="G485" t="str">
        <f>IF(OR(StandardResults[[#This Row],[Entry]]="-",TimeVR[[#This Row],[validation]]="Validated"),"Y","N")</f>
        <v>N</v>
      </c>
      <c r="H485">
        <f>IF(OR(LEFT(TimeVR[[#This Row],[Times]],8)="00:00.00", LEFT(TimeVR[[#This Row],[Times]],2)="NT"),"-",TimeVR[[#This Row],[Times]])</f>
        <v>0</v>
      </c>
      <c r="I4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5" t="str">
        <f>IF(ISBLANK(TimeVR[[#This Row],[Best Time(S)]]),"-",TimeVR[[#This Row],[Best Time(S)]])</f>
        <v>-</v>
      </c>
      <c r="K485" t="str">
        <f>IF(StandardResults[[#This Row],[BT(SC)]]&lt;&gt;"-",IF(StandardResults[[#This Row],[BT(SC)]]&lt;=StandardResults[[#This Row],[AAs]],"AA",IF(StandardResults[[#This Row],[BT(SC)]]&lt;=StandardResults[[#This Row],[As]],"A",IF(StandardResults[[#This Row],[BT(SC)]]&lt;=StandardResults[[#This Row],[Bs]],"B","-"))),"")</f>
        <v/>
      </c>
      <c r="L485" t="str">
        <f>IF(ISBLANK(TimeVR[[#This Row],[Best Time(L)]]),"-",TimeVR[[#This Row],[Best Time(L)]])</f>
        <v>-</v>
      </c>
      <c r="M485" t="str">
        <f>IF(StandardResults[[#This Row],[BT(LC)]]&lt;&gt;"-",IF(StandardResults[[#This Row],[BT(LC)]]&lt;=StandardResults[[#This Row],[AA]],"AA",IF(StandardResults[[#This Row],[BT(LC)]]&lt;=StandardResults[[#This Row],[A]],"A",IF(StandardResults[[#This Row],[BT(LC)]]&lt;=StandardResults[[#This Row],[B]],"B","-"))),"")</f>
        <v/>
      </c>
      <c r="N485" s="14"/>
      <c r="O485" t="str">
        <f>IF(StandardResults[[#This Row],[BT(SC)]]&lt;&gt;"-",IF(StandardResults[[#This Row],[BT(SC)]]&lt;=StandardResults[[#This Row],[Ecs]],"EC","-"),"")</f>
        <v/>
      </c>
      <c r="Q485" t="str">
        <f>IF(StandardResults[[#This Row],[Ind/Rel]]="Ind",LEFT(StandardResults[[#This Row],[Gender]],1)&amp;MIN(MAX(StandardResults[[#This Row],[Age]],11),17)&amp;"-"&amp;StandardResults[[#This Row],[Event]],"")</f>
        <v>011-0</v>
      </c>
      <c r="R485" t="e">
        <f>IF(StandardResults[[#This Row],[Ind/Rel]]="Ind",_xlfn.XLOOKUP(StandardResults[[#This Row],[Code]],Std[Code],Std[AA]),"-")</f>
        <v>#N/A</v>
      </c>
      <c r="S485" t="e">
        <f>IF(StandardResults[[#This Row],[Ind/Rel]]="Ind",_xlfn.XLOOKUP(StandardResults[[#This Row],[Code]],Std[Code],Std[A]),"-")</f>
        <v>#N/A</v>
      </c>
      <c r="T485" t="e">
        <f>IF(StandardResults[[#This Row],[Ind/Rel]]="Ind",_xlfn.XLOOKUP(StandardResults[[#This Row],[Code]],Std[Code],Std[B]),"-")</f>
        <v>#N/A</v>
      </c>
      <c r="U485" t="e">
        <f>IF(StandardResults[[#This Row],[Ind/Rel]]="Ind",_xlfn.XLOOKUP(StandardResults[[#This Row],[Code]],Std[Code],Std[AAs]),"-")</f>
        <v>#N/A</v>
      </c>
      <c r="V485" t="e">
        <f>IF(StandardResults[[#This Row],[Ind/Rel]]="Ind",_xlfn.XLOOKUP(StandardResults[[#This Row],[Code]],Std[Code],Std[As]),"-")</f>
        <v>#N/A</v>
      </c>
      <c r="W485" t="e">
        <f>IF(StandardResults[[#This Row],[Ind/Rel]]="Ind",_xlfn.XLOOKUP(StandardResults[[#This Row],[Code]],Std[Code],Std[Bs]),"-")</f>
        <v>#N/A</v>
      </c>
      <c r="X485" t="e">
        <f>IF(StandardResults[[#This Row],[Ind/Rel]]="Ind",_xlfn.XLOOKUP(StandardResults[[#This Row],[Code]],Std[Code],Std[EC]),"-")</f>
        <v>#N/A</v>
      </c>
      <c r="Y485" t="e">
        <f>IF(StandardResults[[#This Row],[Ind/Rel]]="Ind",_xlfn.XLOOKUP(StandardResults[[#This Row],[Code]],Std[Code],Std[Ecs]),"-")</f>
        <v>#N/A</v>
      </c>
      <c r="Z485">
        <f>COUNTIFS(StandardResults[Name],StandardResults[[#This Row],[Name]],StandardResults[Entry
Std],"B")+COUNTIFS(StandardResults[Name],StandardResults[[#This Row],[Name]],StandardResults[Entry
Std],"A")+COUNTIFS(StandardResults[Name],StandardResults[[#This Row],[Name]],StandardResults[Entry
Std],"AA")</f>
        <v>0</v>
      </c>
      <c r="AA485">
        <f>COUNTIFS(StandardResults[Name],StandardResults[[#This Row],[Name]],StandardResults[Entry
Std],"AA")</f>
        <v>0</v>
      </c>
    </row>
    <row r="486" spans="1:27" x14ac:dyDescent="0.25">
      <c r="A486">
        <f>TimeVR[[#This Row],[Club]]</f>
        <v>0</v>
      </c>
      <c r="B486" t="str">
        <f>IF(OR(RIGHT(TimeVR[[#This Row],[Event]],3)="M.R", RIGHT(TimeVR[[#This Row],[Event]],3)="F.R"),"Relay","Ind")</f>
        <v>Ind</v>
      </c>
      <c r="C486">
        <f>TimeVR[[#This Row],[gender]]</f>
        <v>0</v>
      </c>
      <c r="D486">
        <f>TimeVR[[#This Row],[Age]]</f>
        <v>0</v>
      </c>
      <c r="E486">
        <f>TimeVR[[#This Row],[name]]</f>
        <v>0</v>
      </c>
      <c r="F486">
        <f>TimeVR[[#This Row],[Event]]</f>
        <v>0</v>
      </c>
      <c r="G486" t="str">
        <f>IF(OR(StandardResults[[#This Row],[Entry]]="-",TimeVR[[#This Row],[validation]]="Validated"),"Y","N")</f>
        <v>N</v>
      </c>
      <c r="H486">
        <f>IF(OR(LEFT(TimeVR[[#This Row],[Times]],8)="00:00.00", LEFT(TimeVR[[#This Row],[Times]],2)="NT"),"-",TimeVR[[#This Row],[Times]])</f>
        <v>0</v>
      </c>
      <c r="I4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6" t="str">
        <f>IF(ISBLANK(TimeVR[[#This Row],[Best Time(S)]]),"-",TimeVR[[#This Row],[Best Time(S)]])</f>
        <v>-</v>
      </c>
      <c r="K486" t="str">
        <f>IF(StandardResults[[#This Row],[BT(SC)]]&lt;&gt;"-",IF(StandardResults[[#This Row],[BT(SC)]]&lt;=StandardResults[[#This Row],[AAs]],"AA",IF(StandardResults[[#This Row],[BT(SC)]]&lt;=StandardResults[[#This Row],[As]],"A",IF(StandardResults[[#This Row],[BT(SC)]]&lt;=StandardResults[[#This Row],[Bs]],"B","-"))),"")</f>
        <v/>
      </c>
      <c r="L486" t="str">
        <f>IF(ISBLANK(TimeVR[[#This Row],[Best Time(L)]]),"-",TimeVR[[#This Row],[Best Time(L)]])</f>
        <v>-</v>
      </c>
      <c r="M486" t="str">
        <f>IF(StandardResults[[#This Row],[BT(LC)]]&lt;&gt;"-",IF(StandardResults[[#This Row],[BT(LC)]]&lt;=StandardResults[[#This Row],[AA]],"AA",IF(StandardResults[[#This Row],[BT(LC)]]&lt;=StandardResults[[#This Row],[A]],"A",IF(StandardResults[[#This Row],[BT(LC)]]&lt;=StandardResults[[#This Row],[B]],"B","-"))),"")</f>
        <v/>
      </c>
      <c r="N486" s="14"/>
      <c r="O486" t="str">
        <f>IF(StandardResults[[#This Row],[BT(SC)]]&lt;&gt;"-",IF(StandardResults[[#This Row],[BT(SC)]]&lt;=StandardResults[[#This Row],[Ecs]],"EC","-"),"")</f>
        <v/>
      </c>
      <c r="Q486" t="str">
        <f>IF(StandardResults[[#This Row],[Ind/Rel]]="Ind",LEFT(StandardResults[[#This Row],[Gender]],1)&amp;MIN(MAX(StandardResults[[#This Row],[Age]],11),17)&amp;"-"&amp;StandardResults[[#This Row],[Event]],"")</f>
        <v>011-0</v>
      </c>
      <c r="R486" t="e">
        <f>IF(StandardResults[[#This Row],[Ind/Rel]]="Ind",_xlfn.XLOOKUP(StandardResults[[#This Row],[Code]],Std[Code],Std[AA]),"-")</f>
        <v>#N/A</v>
      </c>
      <c r="S486" t="e">
        <f>IF(StandardResults[[#This Row],[Ind/Rel]]="Ind",_xlfn.XLOOKUP(StandardResults[[#This Row],[Code]],Std[Code],Std[A]),"-")</f>
        <v>#N/A</v>
      </c>
      <c r="T486" t="e">
        <f>IF(StandardResults[[#This Row],[Ind/Rel]]="Ind",_xlfn.XLOOKUP(StandardResults[[#This Row],[Code]],Std[Code],Std[B]),"-")</f>
        <v>#N/A</v>
      </c>
      <c r="U486" t="e">
        <f>IF(StandardResults[[#This Row],[Ind/Rel]]="Ind",_xlfn.XLOOKUP(StandardResults[[#This Row],[Code]],Std[Code],Std[AAs]),"-")</f>
        <v>#N/A</v>
      </c>
      <c r="V486" t="e">
        <f>IF(StandardResults[[#This Row],[Ind/Rel]]="Ind",_xlfn.XLOOKUP(StandardResults[[#This Row],[Code]],Std[Code],Std[As]),"-")</f>
        <v>#N/A</v>
      </c>
      <c r="W486" t="e">
        <f>IF(StandardResults[[#This Row],[Ind/Rel]]="Ind",_xlfn.XLOOKUP(StandardResults[[#This Row],[Code]],Std[Code],Std[Bs]),"-")</f>
        <v>#N/A</v>
      </c>
      <c r="X486" t="e">
        <f>IF(StandardResults[[#This Row],[Ind/Rel]]="Ind",_xlfn.XLOOKUP(StandardResults[[#This Row],[Code]],Std[Code],Std[EC]),"-")</f>
        <v>#N/A</v>
      </c>
      <c r="Y486" t="e">
        <f>IF(StandardResults[[#This Row],[Ind/Rel]]="Ind",_xlfn.XLOOKUP(StandardResults[[#This Row],[Code]],Std[Code],Std[Ecs]),"-")</f>
        <v>#N/A</v>
      </c>
      <c r="Z486">
        <f>COUNTIFS(StandardResults[Name],StandardResults[[#This Row],[Name]],StandardResults[Entry
Std],"B")+COUNTIFS(StandardResults[Name],StandardResults[[#This Row],[Name]],StandardResults[Entry
Std],"A")+COUNTIFS(StandardResults[Name],StandardResults[[#This Row],[Name]],StandardResults[Entry
Std],"AA")</f>
        <v>0</v>
      </c>
      <c r="AA486">
        <f>COUNTIFS(StandardResults[Name],StandardResults[[#This Row],[Name]],StandardResults[Entry
Std],"AA")</f>
        <v>0</v>
      </c>
    </row>
    <row r="487" spans="1:27" x14ac:dyDescent="0.25">
      <c r="A487">
        <f>TimeVR[[#This Row],[Club]]</f>
        <v>0</v>
      </c>
      <c r="B487" t="str">
        <f>IF(OR(RIGHT(TimeVR[[#This Row],[Event]],3)="M.R", RIGHT(TimeVR[[#This Row],[Event]],3)="F.R"),"Relay","Ind")</f>
        <v>Ind</v>
      </c>
      <c r="C487">
        <f>TimeVR[[#This Row],[gender]]</f>
        <v>0</v>
      </c>
      <c r="D487">
        <f>TimeVR[[#This Row],[Age]]</f>
        <v>0</v>
      </c>
      <c r="E487">
        <f>TimeVR[[#This Row],[name]]</f>
        <v>0</v>
      </c>
      <c r="F487">
        <f>TimeVR[[#This Row],[Event]]</f>
        <v>0</v>
      </c>
      <c r="G487" t="str">
        <f>IF(OR(StandardResults[[#This Row],[Entry]]="-",TimeVR[[#This Row],[validation]]="Validated"),"Y","N")</f>
        <v>N</v>
      </c>
      <c r="H487">
        <f>IF(OR(LEFT(TimeVR[[#This Row],[Times]],8)="00:00.00", LEFT(TimeVR[[#This Row],[Times]],2)="NT"),"-",TimeVR[[#This Row],[Times]])</f>
        <v>0</v>
      </c>
      <c r="I4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7" t="str">
        <f>IF(ISBLANK(TimeVR[[#This Row],[Best Time(S)]]),"-",TimeVR[[#This Row],[Best Time(S)]])</f>
        <v>-</v>
      </c>
      <c r="K487" t="str">
        <f>IF(StandardResults[[#This Row],[BT(SC)]]&lt;&gt;"-",IF(StandardResults[[#This Row],[BT(SC)]]&lt;=StandardResults[[#This Row],[AAs]],"AA",IF(StandardResults[[#This Row],[BT(SC)]]&lt;=StandardResults[[#This Row],[As]],"A",IF(StandardResults[[#This Row],[BT(SC)]]&lt;=StandardResults[[#This Row],[Bs]],"B","-"))),"")</f>
        <v/>
      </c>
      <c r="L487" t="str">
        <f>IF(ISBLANK(TimeVR[[#This Row],[Best Time(L)]]),"-",TimeVR[[#This Row],[Best Time(L)]])</f>
        <v>-</v>
      </c>
      <c r="M487" t="str">
        <f>IF(StandardResults[[#This Row],[BT(LC)]]&lt;&gt;"-",IF(StandardResults[[#This Row],[BT(LC)]]&lt;=StandardResults[[#This Row],[AA]],"AA",IF(StandardResults[[#This Row],[BT(LC)]]&lt;=StandardResults[[#This Row],[A]],"A",IF(StandardResults[[#This Row],[BT(LC)]]&lt;=StandardResults[[#This Row],[B]],"B","-"))),"")</f>
        <v/>
      </c>
      <c r="N487" s="14"/>
      <c r="O487" t="str">
        <f>IF(StandardResults[[#This Row],[BT(SC)]]&lt;&gt;"-",IF(StandardResults[[#This Row],[BT(SC)]]&lt;=StandardResults[[#This Row],[Ecs]],"EC","-"),"")</f>
        <v/>
      </c>
      <c r="Q487" t="str">
        <f>IF(StandardResults[[#This Row],[Ind/Rel]]="Ind",LEFT(StandardResults[[#This Row],[Gender]],1)&amp;MIN(MAX(StandardResults[[#This Row],[Age]],11),17)&amp;"-"&amp;StandardResults[[#This Row],[Event]],"")</f>
        <v>011-0</v>
      </c>
      <c r="R487" t="e">
        <f>IF(StandardResults[[#This Row],[Ind/Rel]]="Ind",_xlfn.XLOOKUP(StandardResults[[#This Row],[Code]],Std[Code],Std[AA]),"-")</f>
        <v>#N/A</v>
      </c>
      <c r="S487" t="e">
        <f>IF(StandardResults[[#This Row],[Ind/Rel]]="Ind",_xlfn.XLOOKUP(StandardResults[[#This Row],[Code]],Std[Code],Std[A]),"-")</f>
        <v>#N/A</v>
      </c>
      <c r="T487" t="e">
        <f>IF(StandardResults[[#This Row],[Ind/Rel]]="Ind",_xlfn.XLOOKUP(StandardResults[[#This Row],[Code]],Std[Code],Std[B]),"-")</f>
        <v>#N/A</v>
      </c>
      <c r="U487" t="e">
        <f>IF(StandardResults[[#This Row],[Ind/Rel]]="Ind",_xlfn.XLOOKUP(StandardResults[[#This Row],[Code]],Std[Code],Std[AAs]),"-")</f>
        <v>#N/A</v>
      </c>
      <c r="V487" t="e">
        <f>IF(StandardResults[[#This Row],[Ind/Rel]]="Ind",_xlfn.XLOOKUP(StandardResults[[#This Row],[Code]],Std[Code],Std[As]),"-")</f>
        <v>#N/A</v>
      </c>
      <c r="W487" t="e">
        <f>IF(StandardResults[[#This Row],[Ind/Rel]]="Ind",_xlfn.XLOOKUP(StandardResults[[#This Row],[Code]],Std[Code],Std[Bs]),"-")</f>
        <v>#N/A</v>
      </c>
      <c r="X487" t="e">
        <f>IF(StandardResults[[#This Row],[Ind/Rel]]="Ind",_xlfn.XLOOKUP(StandardResults[[#This Row],[Code]],Std[Code],Std[EC]),"-")</f>
        <v>#N/A</v>
      </c>
      <c r="Y487" t="e">
        <f>IF(StandardResults[[#This Row],[Ind/Rel]]="Ind",_xlfn.XLOOKUP(StandardResults[[#This Row],[Code]],Std[Code],Std[Ecs]),"-")</f>
        <v>#N/A</v>
      </c>
      <c r="Z487">
        <f>COUNTIFS(StandardResults[Name],StandardResults[[#This Row],[Name]],StandardResults[Entry
Std],"B")+COUNTIFS(StandardResults[Name],StandardResults[[#This Row],[Name]],StandardResults[Entry
Std],"A")+COUNTIFS(StandardResults[Name],StandardResults[[#This Row],[Name]],StandardResults[Entry
Std],"AA")</f>
        <v>0</v>
      </c>
      <c r="AA487">
        <f>COUNTIFS(StandardResults[Name],StandardResults[[#This Row],[Name]],StandardResults[Entry
Std],"AA")</f>
        <v>0</v>
      </c>
    </row>
    <row r="488" spans="1:27" x14ac:dyDescent="0.25">
      <c r="A488">
        <f>TimeVR[[#This Row],[Club]]</f>
        <v>0</v>
      </c>
      <c r="B488" t="str">
        <f>IF(OR(RIGHT(TimeVR[[#This Row],[Event]],3)="M.R", RIGHT(TimeVR[[#This Row],[Event]],3)="F.R"),"Relay","Ind")</f>
        <v>Ind</v>
      </c>
      <c r="C488">
        <f>TimeVR[[#This Row],[gender]]</f>
        <v>0</v>
      </c>
      <c r="D488">
        <f>TimeVR[[#This Row],[Age]]</f>
        <v>0</v>
      </c>
      <c r="E488">
        <f>TimeVR[[#This Row],[name]]</f>
        <v>0</v>
      </c>
      <c r="F488">
        <f>TimeVR[[#This Row],[Event]]</f>
        <v>0</v>
      </c>
      <c r="G488" t="str">
        <f>IF(OR(StandardResults[[#This Row],[Entry]]="-",TimeVR[[#This Row],[validation]]="Validated"),"Y","N")</f>
        <v>N</v>
      </c>
      <c r="H488">
        <f>IF(OR(LEFT(TimeVR[[#This Row],[Times]],8)="00:00.00", LEFT(TimeVR[[#This Row],[Times]],2)="NT"),"-",TimeVR[[#This Row],[Times]])</f>
        <v>0</v>
      </c>
      <c r="I4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8" t="str">
        <f>IF(ISBLANK(TimeVR[[#This Row],[Best Time(S)]]),"-",TimeVR[[#This Row],[Best Time(S)]])</f>
        <v>-</v>
      </c>
      <c r="K488" t="str">
        <f>IF(StandardResults[[#This Row],[BT(SC)]]&lt;&gt;"-",IF(StandardResults[[#This Row],[BT(SC)]]&lt;=StandardResults[[#This Row],[AAs]],"AA",IF(StandardResults[[#This Row],[BT(SC)]]&lt;=StandardResults[[#This Row],[As]],"A",IF(StandardResults[[#This Row],[BT(SC)]]&lt;=StandardResults[[#This Row],[Bs]],"B","-"))),"")</f>
        <v/>
      </c>
      <c r="L488" t="str">
        <f>IF(ISBLANK(TimeVR[[#This Row],[Best Time(L)]]),"-",TimeVR[[#This Row],[Best Time(L)]])</f>
        <v>-</v>
      </c>
      <c r="M488" t="str">
        <f>IF(StandardResults[[#This Row],[BT(LC)]]&lt;&gt;"-",IF(StandardResults[[#This Row],[BT(LC)]]&lt;=StandardResults[[#This Row],[AA]],"AA",IF(StandardResults[[#This Row],[BT(LC)]]&lt;=StandardResults[[#This Row],[A]],"A",IF(StandardResults[[#This Row],[BT(LC)]]&lt;=StandardResults[[#This Row],[B]],"B","-"))),"")</f>
        <v/>
      </c>
      <c r="N488" s="14"/>
      <c r="O488" t="str">
        <f>IF(StandardResults[[#This Row],[BT(SC)]]&lt;&gt;"-",IF(StandardResults[[#This Row],[BT(SC)]]&lt;=StandardResults[[#This Row],[Ecs]],"EC","-"),"")</f>
        <v/>
      </c>
      <c r="Q488" t="str">
        <f>IF(StandardResults[[#This Row],[Ind/Rel]]="Ind",LEFT(StandardResults[[#This Row],[Gender]],1)&amp;MIN(MAX(StandardResults[[#This Row],[Age]],11),17)&amp;"-"&amp;StandardResults[[#This Row],[Event]],"")</f>
        <v>011-0</v>
      </c>
      <c r="R488" t="e">
        <f>IF(StandardResults[[#This Row],[Ind/Rel]]="Ind",_xlfn.XLOOKUP(StandardResults[[#This Row],[Code]],Std[Code],Std[AA]),"-")</f>
        <v>#N/A</v>
      </c>
      <c r="S488" t="e">
        <f>IF(StandardResults[[#This Row],[Ind/Rel]]="Ind",_xlfn.XLOOKUP(StandardResults[[#This Row],[Code]],Std[Code],Std[A]),"-")</f>
        <v>#N/A</v>
      </c>
      <c r="T488" t="e">
        <f>IF(StandardResults[[#This Row],[Ind/Rel]]="Ind",_xlfn.XLOOKUP(StandardResults[[#This Row],[Code]],Std[Code],Std[B]),"-")</f>
        <v>#N/A</v>
      </c>
      <c r="U488" t="e">
        <f>IF(StandardResults[[#This Row],[Ind/Rel]]="Ind",_xlfn.XLOOKUP(StandardResults[[#This Row],[Code]],Std[Code],Std[AAs]),"-")</f>
        <v>#N/A</v>
      </c>
      <c r="V488" t="e">
        <f>IF(StandardResults[[#This Row],[Ind/Rel]]="Ind",_xlfn.XLOOKUP(StandardResults[[#This Row],[Code]],Std[Code],Std[As]),"-")</f>
        <v>#N/A</v>
      </c>
      <c r="W488" t="e">
        <f>IF(StandardResults[[#This Row],[Ind/Rel]]="Ind",_xlfn.XLOOKUP(StandardResults[[#This Row],[Code]],Std[Code],Std[Bs]),"-")</f>
        <v>#N/A</v>
      </c>
      <c r="X488" t="e">
        <f>IF(StandardResults[[#This Row],[Ind/Rel]]="Ind",_xlfn.XLOOKUP(StandardResults[[#This Row],[Code]],Std[Code],Std[EC]),"-")</f>
        <v>#N/A</v>
      </c>
      <c r="Y488" t="e">
        <f>IF(StandardResults[[#This Row],[Ind/Rel]]="Ind",_xlfn.XLOOKUP(StandardResults[[#This Row],[Code]],Std[Code],Std[Ecs]),"-")</f>
        <v>#N/A</v>
      </c>
      <c r="Z488">
        <f>COUNTIFS(StandardResults[Name],StandardResults[[#This Row],[Name]],StandardResults[Entry
Std],"B")+COUNTIFS(StandardResults[Name],StandardResults[[#This Row],[Name]],StandardResults[Entry
Std],"A")+COUNTIFS(StandardResults[Name],StandardResults[[#This Row],[Name]],StandardResults[Entry
Std],"AA")</f>
        <v>0</v>
      </c>
      <c r="AA488">
        <f>COUNTIFS(StandardResults[Name],StandardResults[[#This Row],[Name]],StandardResults[Entry
Std],"AA")</f>
        <v>0</v>
      </c>
    </row>
    <row r="489" spans="1:27" x14ac:dyDescent="0.25">
      <c r="A489">
        <f>TimeVR[[#This Row],[Club]]</f>
        <v>0</v>
      </c>
      <c r="B489" t="str">
        <f>IF(OR(RIGHT(TimeVR[[#This Row],[Event]],3)="M.R", RIGHT(TimeVR[[#This Row],[Event]],3)="F.R"),"Relay","Ind")</f>
        <v>Ind</v>
      </c>
      <c r="C489">
        <f>TimeVR[[#This Row],[gender]]</f>
        <v>0</v>
      </c>
      <c r="D489">
        <f>TimeVR[[#This Row],[Age]]</f>
        <v>0</v>
      </c>
      <c r="E489">
        <f>TimeVR[[#This Row],[name]]</f>
        <v>0</v>
      </c>
      <c r="F489">
        <f>TimeVR[[#This Row],[Event]]</f>
        <v>0</v>
      </c>
      <c r="G489" t="str">
        <f>IF(OR(StandardResults[[#This Row],[Entry]]="-",TimeVR[[#This Row],[validation]]="Validated"),"Y","N")</f>
        <v>N</v>
      </c>
      <c r="H489">
        <f>IF(OR(LEFT(TimeVR[[#This Row],[Times]],8)="00:00.00", LEFT(TimeVR[[#This Row],[Times]],2)="NT"),"-",TimeVR[[#This Row],[Times]])</f>
        <v>0</v>
      </c>
      <c r="I4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89" t="str">
        <f>IF(ISBLANK(TimeVR[[#This Row],[Best Time(S)]]),"-",TimeVR[[#This Row],[Best Time(S)]])</f>
        <v>-</v>
      </c>
      <c r="K489" t="str">
        <f>IF(StandardResults[[#This Row],[BT(SC)]]&lt;&gt;"-",IF(StandardResults[[#This Row],[BT(SC)]]&lt;=StandardResults[[#This Row],[AAs]],"AA",IF(StandardResults[[#This Row],[BT(SC)]]&lt;=StandardResults[[#This Row],[As]],"A",IF(StandardResults[[#This Row],[BT(SC)]]&lt;=StandardResults[[#This Row],[Bs]],"B","-"))),"")</f>
        <v/>
      </c>
      <c r="L489" t="str">
        <f>IF(ISBLANK(TimeVR[[#This Row],[Best Time(L)]]),"-",TimeVR[[#This Row],[Best Time(L)]])</f>
        <v>-</v>
      </c>
      <c r="M489" t="str">
        <f>IF(StandardResults[[#This Row],[BT(LC)]]&lt;&gt;"-",IF(StandardResults[[#This Row],[BT(LC)]]&lt;=StandardResults[[#This Row],[AA]],"AA",IF(StandardResults[[#This Row],[BT(LC)]]&lt;=StandardResults[[#This Row],[A]],"A",IF(StandardResults[[#This Row],[BT(LC)]]&lt;=StandardResults[[#This Row],[B]],"B","-"))),"")</f>
        <v/>
      </c>
      <c r="N489" s="14"/>
      <c r="O489" t="str">
        <f>IF(StandardResults[[#This Row],[BT(SC)]]&lt;&gt;"-",IF(StandardResults[[#This Row],[BT(SC)]]&lt;=StandardResults[[#This Row],[Ecs]],"EC","-"),"")</f>
        <v/>
      </c>
      <c r="Q489" t="str">
        <f>IF(StandardResults[[#This Row],[Ind/Rel]]="Ind",LEFT(StandardResults[[#This Row],[Gender]],1)&amp;MIN(MAX(StandardResults[[#This Row],[Age]],11),17)&amp;"-"&amp;StandardResults[[#This Row],[Event]],"")</f>
        <v>011-0</v>
      </c>
      <c r="R489" t="e">
        <f>IF(StandardResults[[#This Row],[Ind/Rel]]="Ind",_xlfn.XLOOKUP(StandardResults[[#This Row],[Code]],Std[Code],Std[AA]),"-")</f>
        <v>#N/A</v>
      </c>
      <c r="S489" t="e">
        <f>IF(StandardResults[[#This Row],[Ind/Rel]]="Ind",_xlfn.XLOOKUP(StandardResults[[#This Row],[Code]],Std[Code],Std[A]),"-")</f>
        <v>#N/A</v>
      </c>
      <c r="T489" t="e">
        <f>IF(StandardResults[[#This Row],[Ind/Rel]]="Ind",_xlfn.XLOOKUP(StandardResults[[#This Row],[Code]],Std[Code],Std[B]),"-")</f>
        <v>#N/A</v>
      </c>
      <c r="U489" t="e">
        <f>IF(StandardResults[[#This Row],[Ind/Rel]]="Ind",_xlfn.XLOOKUP(StandardResults[[#This Row],[Code]],Std[Code],Std[AAs]),"-")</f>
        <v>#N/A</v>
      </c>
      <c r="V489" t="e">
        <f>IF(StandardResults[[#This Row],[Ind/Rel]]="Ind",_xlfn.XLOOKUP(StandardResults[[#This Row],[Code]],Std[Code],Std[As]),"-")</f>
        <v>#N/A</v>
      </c>
      <c r="W489" t="e">
        <f>IF(StandardResults[[#This Row],[Ind/Rel]]="Ind",_xlfn.XLOOKUP(StandardResults[[#This Row],[Code]],Std[Code],Std[Bs]),"-")</f>
        <v>#N/A</v>
      </c>
      <c r="X489" t="e">
        <f>IF(StandardResults[[#This Row],[Ind/Rel]]="Ind",_xlfn.XLOOKUP(StandardResults[[#This Row],[Code]],Std[Code],Std[EC]),"-")</f>
        <v>#N/A</v>
      </c>
      <c r="Y489" t="e">
        <f>IF(StandardResults[[#This Row],[Ind/Rel]]="Ind",_xlfn.XLOOKUP(StandardResults[[#This Row],[Code]],Std[Code],Std[Ecs]),"-")</f>
        <v>#N/A</v>
      </c>
      <c r="Z489">
        <f>COUNTIFS(StandardResults[Name],StandardResults[[#This Row],[Name]],StandardResults[Entry
Std],"B")+COUNTIFS(StandardResults[Name],StandardResults[[#This Row],[Name]],StandardResults[Entry
Std],"A")+COUNTIFS(StandardResults[Name],StandardResults[[#This Row],[Name]],StandardResults[Entry
Std],"AA")</f>
        <v>0</v>
      </c>
      <c r="AA489">
        <f>COUNTIFS(StandardResults[Name],StandardResults[[#This Row],[Name]],StandardResults[Entry
Std],"AA")</f>
        <v>0</v>
      </c>
    </row>
    <row r="490" spans="1:27" x14ac:dyDescent="0.25">
      <c r="A490">
        <f>TimeVR[[#This Row],[Club]]</f>
        <v>0</v>
      </c>
      <c r="B490" t="str">
        <f>IF(OR(RIGHT(TimeVR[[#This Row],[Event]],3)="M.R", RIGHT(TimeVR[[#This Row],[Event]],3)="F.R"),"Relay","Ind")</f>
        <v>Ind</v>
      </c>
      <c r="C490">
        <f>TimeVR[[#This Row],[gender]]</f>
        <v>0</v>
      </c>
      <c r="D490">
        <f>TimeVR[[#This Row],[Age]]</f>
        <v>0</v>
      </c>
      <c r="E490">
        <f>TimeVR[[#This Row],[name]]</f>
        <v>0</v>
      </c>
      <c r="F490">
        <f>TimeVR[[#This Row],[Event]]</f>
        <v>0</v>
      </c>
      <c r="G490" t="str">
        <f>IF(OR(StandardResults[[#This Row],[Entry]]="-",TimeVR[[#This Row],[validation]]="Validated"),"Y","N")</f>
        <v>N</v>
      </c>
      <c r="H490">
        <f>IF(OR(LEFT(TimeVR[[#This Row],[Times]],8)="00:00.00", LEFT(TimeVR[[#This Row],[Times]],2)="NT"),"-",TimeVR[[#This Row],[Times]])</f>
        <v>0</v>
      </c>
      <c r="I4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0" t="str">
        <f>IF(ISBLANK(TimeVR[[#This Row],[Best Time(S)]]),"-",TimeVR[[#This Row],[Best Time(S)]])</f>
        <v>-</v>
      </c>
      <c r="K490" t="str">
        <f>IF(StandardResults[[#This Row],[BT(SC)]]&lt;&gt;"-",IF(StandardResults[[#This Row],[BT(SC)]]&lt;=StandardResults[[#This Row],[AAs]],"AA",IF(StandardResults[[#This Row],[BT(SC)]]&lt;=StandardResults[[#This Row],[As]],"A",IF(StandardResults[[#This Row],[BT(SC)]]&lt;=StandardResults[[#This Row],[Bs]],"B","-"))),"")</f>
        <v/>
      </c>
      <c r="L490" t="str">
        <f>IF(ISBLANK(TimeVR[[#This Row],[Best Time(L)]]),"-",TimeVR[[#This Row],[Best Time(L)]])</f>
        <v>-</v>
      </c>
      <c r="M490" t="str">
        <f>IF(StandardResults[[#This Row],[BT(LC)]]&lt;&gt;"-",IF(StandardResults[[#This Row],[BT(LC)]]&lt;=StandardResults[[#This Row],[AA]],"AA",IF(StandardResults[[#This Row],[BT(LC)]]&lt;=StandardResults[[#This Row],[A]],"A",IF(StandardResults[[#This Row],[BT(LC)]]&lt;=StandardResults[[#This Row],[B]],"B","-"))),"")</f>
        <v/>
      </c>
      <c r="N490" s="14"/>
      <c r="O490" t="str">
        <f>IF(StandardResults[[#This Row],[BT(SC)]]&lt;&gt;"-",IF(StandardResults[[#This Row],[BT(SC)]]&lt;=StandardResults[[#This Row],[Ecs]],"EC","-"),"")</f>
        <v/>
      </c>
      <c r="Q490" t="str">
        <f>IF(StandardResults[[#This Row],[Ind/Rel]]="Ind",LEFT(StandardResults[[#This Row],[Gender]],1)&amp;MIN(MAX(StandardResults[[#This Row],[Age]],11),17)&amp;"-"&amp;StandardResults[[#This Row],[Event]],"")</f>
        <v>011-0</v>
      </c>
      <c r="R490" t="e">
        <f>IF(StandardResults[[#This Row],[Ind/Rel]]="Ind",_xlfn.XLOOKUP(StandardResults[[#This Row],[Code]],Std[Code],Std[AA]),"-")</f>
        <v>#N/A</v>
      </c>
      <c r="S490" t="e">
        <f>IF(StandardResults[[#This Row],[Ind/Rel]]="Ind",_xlfn.XLOOKUP(StandardResults[[#This Row],[Code]],Std[Code],Std[A]),"-")</f>
        <v>#N/A</v>
      </c>
      <c r="T490" t="e">
        <f>IF(StandardResults[[#This Row],[Ind/Rel]]="Ind",_xlfn.XLOOKUP(StandardResults[[#This Row],[Code]],Std[Code],Std[B]),"-")</f>
        <v>#N/A</v>
      </c>
      <c r="U490" t="e">
        <f>IF(StandardResults[[#This Row],[Ind/Rel]]="Ind",_xlfn.XLOOKUP(StandardResults[[#This Row],[Code]],Std[Code],Std[AAs]),"-")</f>
        <v>#N/A</v>
      </c>
      <c r="V490" t="e">
        <f>IF(StandardResults[[#This Row],[Ind/Rel]]="Ind",_xlfn.XLOOKUP(StandardResults[[#This Row],[Code]],Std[Code],Std[As]),"-")</f>
        <v>#N/A</v>
      </c>
      <c r="W490" t="e">
        <f>IF(StandardResults[[#This Row],[Ind/Rel]]="Ind",_xlfn.XLOOKUP(StandardResults[[#This Row],[Code]],Std[Code],Std[Bs]),"-")</f>
        <v>#N/A</v>
      </c>
      <c r="X490" t="e">
        <f>IF(StandardResults[[#This Row],[Ind/Rel]]="Ind",_xlfn.XLOOKUP(StandardResults[[#This Row],[Code]],Std[Code],Std[EC]),"-")</f>
        <v>#N/A</v>
      </c>
      <c r="Y490" t="e">
        <f>IF(StandardResults[[#This Row],[Ind/Rel]]="Ind",_xlfn.XLOOKUP(StandardResults[[#This Row],[Code]],Std[Code],Std[Ecs]),"-")</f>
        <v>#N/A</v>
      </c>
      <c r="Z490">
        <f>COUNTIFS(StandardResults[Name],StandardResults[[#This Row],[Name]],StandardResults[Entry
Std],"B")+COUNTIFS(StandardResults[Name],StandardResults[[#This Row],[Name]],StandardResults[Entry
Std],"A")+COUNTIFS(StandardResults[Name],StandardResults[[#This Row],[Name]],StandardResults[Entry
Std],"AA")</f>
        <v>0</v>
      </c>
      <c r="AA490">
        <f>COUNTIFS(StandardResults[Name],StandardResults[[#This Row],[Name]],StandardResults[Entry
Std],"AA")</f>
        <v>0</v>
      </c>
    </row>
    <row r="491" spans="1:27" x14ac:dyDescent="0.25">
      <c r="A491">
        <f>TimeVR[[#This Row],[Club]]</f>
        <v>0</v>
      </c>
      <c r="B491" t="str">
        <f>IF(OR(RIGHT(TimeVR[[#This Row],[Event]],3)="M.R", RIGHT(TimeVR[[#This Row],[Event]],3)="F.R"),"Relay","Ind")</f>
        <v>Ind</v>
      </c>
      <c r="C491">
        <f>TimeVR[[#This Row],[gender]]</f>
        <v>0</v>
      </c>
      <c r="D491">
        <f>TimeVR[[#This Row],[Age]]</f>
        <v>0</v>
      </c>
      <c r="E491">
        <f>TimeVR[[#This Row],[name]]</f>
        <v>0</v>
      </c>
      <c r="F491">
        <f>TimeVR[[#This Row],[Event]]</f>
        <v>0</v>
      </c>
      <c r="G491" t="str">
        <f>IF(OR(StandardResults[[#This Row],[Entry]]="-",TimeVR[[#This Row],[validation]]="Validated"),"Y","N")</f>
        <v>N</v>
      </c>
      <c r="H491">
        <f>IF(OR(LEFT(TimeVR[[#This Row],[Times]],8)="00:00.00", LEFT(TimeVR[[#This Row],[Times]],2)="NT"),"-",TimeVR[[#This Row],[Times]])</f>
        <v>0</v>
      </c>
      <c r="I4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1" t="str">
        <f>IF(ISBLANK(TimeVR[[#This Row],[Best Time(S)]]),"-",TimeVR[[#This Row],[Best Time(S)]])</f>
        <v>-</v>
      </c>
      <c r="K491" t="str">
        <f>IF(StandardResults[[#This Row],[BT(SC)]]&lt;&gt;"-",IF(StandardResults[[#This Row],[BT(SC)]]&lt;=StandardResults[[#This Row],[AAs]],"AA",IF(StandardResults[[#This Row],[BT(SC)]]&lt;=StandardResults[[#This Row],[As]],"A",IF(StandardResults[[#This Row],[BT(SC)]]&lt;=StandardResults[[#This Row],[Bs]],"B","-"))),"")</f>
        <v/>
      </c>
      <c r="L491" t="str">
        <f>IF(ISBLANK(TimeVR[[#This Row],[Best Time(L)]]),"-",TimeVR[[#This Row],[Best Time(L)]])</f>
        <v>-</v>
      </c>
      <c r="M491" t="str">
        <f>IF(StandardResults[[#This Row],[BT(LC)]]&lt;&gt;"-",IF(StandardResults[[#This Row],[BT(LC)]]&lt;=StandardResults[[#This Row],[AA]],"AA",IF(StandardResults[[#This Row],[BT(LC)]]&lt;=StandardResults[[#This Row],[A]],"A",IF(StandardResults[[#This Row],[BT(LC)]]&lt;=StandardResults[[#This Row],[B]],"B","-"))),"")</f>
        <v/>
      </c>
      <c r="N491" s="14"/>
      <c r="O491" t="str">
        <f>IF(StandardResults[[#This Row],[BT(SC)]]&lt;&gt;"-",IF(StandardResults[[#This Row],[BT(SC)]]&lt;=StandardResults[[#This Row],[Ecs]],"EC","-"),"")</f>
        <v/>
      </c>
      <c r="Q491" t="str">
        <f>IF(StandardResults[[#This Row],[Ind/Rel]]="Ind",LEFT(StandardResults[[#This Row],[Gender]],1)&amp;MIN(MAX(StandardResults[[#This Row],[Age]],11),17)&amp;"-"&amp;StandardResults[[#This Row],[Event]],"")</f>
        <v>011-0</v>
      </c>
      <c r="R491" t="e">
        <f>IF(StandardResults[[#This Row],[Ind/Rel]]="Ind",_xlfn.XLOOKUP(StandardResults[[#This Row],[Code]],Std[Code],Std[AA]),"-")</f>
        <v>#N/A</v>
      </c>
      <c r="S491" t="e">
        <f>IF(StandardResults[[#This Row],[Ind/Rel]]="Ind",_xlfn.XLOOKUP(StandardResults[[#This Row],[Code]],Std[Code],Std[A]),"-")</f>
        <v>#N/A</v>
      </c>
      <c r="T491" t="e">
        <f>IF(StandardResults[[#This Row],[Ind/Rel]]="Ind",_xlfn.XLOOKUP(StandardResults[[#This Row],[Code]],Std[Code],Std[B]),"-")</f>
        <v>#N/A</v>
      </c>
      <c r="U491" t="e">
        <f>IF(StandardResults[[#This Row],[Ind/Rel]]="Ind",_xlfn.XLOOKUP(StandardResults[[#This Row],[Code]],Std[Code],Std[AAs]),"-")</f>
        <v>#N/A</v>
      </c>
      <c r="V491" t="e">
        <f>IF(StandardResults[[#This Row],[Ind/Rel]]="Ind",_xlfn.XLOOKUP(StandardResults[[#This Row],[Code]],Std[Code],Std[As]),"-")</f>
        <v>#N/A</v>
      </c>
      <c r="W491" t="e">
        <f>IF(StandardResults[[#This Row],[Ind/Rel]]="Ind",_xlfn.XLOOKUP(StandardResults[[#This Row],[Code]],Std[Code],Std[Bs]),"-")</f>
        <v>#N/A</v>
      </c>
      <c r="X491" t="e">
        <f>IF(StandardResults[[#This Row],[Ind/Rel]]="Ind",_xlfn.XLOOKUP(StandardResults[[#This Row],[Code]],Std[Code],Std[EC]),"-")</f>
        <v>#N/A</v>
      </c>
      <c r="Y491" t="e">
        <f>IF(StandardResults[[#This Row],[Ind/Rel]]="Ind",_xlfn.XLOOKUP(StandardResults[[#This Row],[Code]],Std[Code],Std[Ecs]),"-")</f>
        <v>#N/A</v>
      </c>
      <c r="Z491">
        <f>COUNTIFS(StandardResults[Name],StandardResults[[#This Row],[Name]],StandardResults[Entry
Std],"B")+COUNTIFS(StandardResults[Name],StandardResults[[#This Row],[Name]],StandardResults[Entry
Std],"A")+COUNTIFS(StandardResults[Name],StandardResults[[#This Row],[Name]],StandardResults[Entry
Std],"AA")</f>
        <v>0</v>
      </c>
      <c r="AA491">
        <f>COUNTIFS(StandardResults[Name],StandardResults[[#This Row],[Name]],StandardResults[Entry
Std],"AA")</f>
        <v>0</v>
      </c>
    </row>
    <row r="492" spans="1:27" x14ac:dyDescent="0.25">
      <c r="A492">
        <f>TimeVR[[#This Row],[Club]]</f>
        <v>0</v>
      </c>
      <c r="B492" t="str">
        <f>IF(OR(RIGHT(TimeVR[[#This Row],[Event]],3)="M.R", RIGHT(TimeVR[[#This Row],[Event]],3)="F.R"),"Relay","Ind")</f>
        <v>Ind</v>
      </c>
      <c r="C492">
        <f>TimeVR[[#This Row],[gender]]</f>
        <v>0</v>
      </c>
      <c r="D492">
        <f>TimeVR[[#This Row],[Age]]</f>
        <v>0</v>
      </c>
      <c r="E492">
        <f>TimeVR[[#This Row],[name]]</f>
        <v>0</v>
      </c>
      <c r="F492">
        <f>TimeVR[[#This Row],[Event]]</f>
        <v>0</v>
      </c>
      <c r="G492" t="str">
        <f>IF(OR(StandardResults[[#This Row],[Entry]]="-",TimeVR[[#This Row],[validation]]="Validated"),"Y","N")</f>
        <v>N</v>
      </c>
      <c r="H492">
        <f>IF(OR(LEFT(TimeVR[[#This Row],[Times]],8)="00:00.00", LEFT(TimeVR[[#This Row],[Times]],2)="NT"),"-",TimeVR[[#This Row],[Times]])</f>
        <v>0</v>
      </c>
      <c r="I4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2" t="str">
        <f>IF(ISBLANK(TimeVR[[#This Row],[Best Time(S)]]),"-",TimeVR[[#This Row],[Best Time(S)]])</f>
        <v>-</v>
      </c>
      <c r="K492" t="str">
        <f>IF(StandardResults[[#This Row],[BT(SC)]]&lt;&gt;"-",IF(StandardResults[[#This Row],[BT(SC)]]&lt;=StandardResults[[#This Row],[AAs]],"AA",IF(StandardResults[[#This Row],[BT(SC)]]&lt;=StandardResults[[#This Row],[As]],"A",IF(StandardResults[[#This Row],[BT(SC)]]&lt;=StandardResults[[#This Row],[Bs]],"B","-"))),"")</f>
        <v/>
      </c>
      <c r="L492" t="str">
        <f>IF(ISBLANK(TimeVR[[#This Row],[Best Time(L)]]),"-",TimeVR[[#This Row],[Best Time(L)]])</f>
        <v>-</v>
      </c>
      <c r="M492" t="str">
        <f>IF(StandardResults[[#This Row],[BT(LC)]]&lt;&gt;"-",IF(StandardResults[[#This Row],[BT(LC)]]&lt;=StandardResults[[#This Row],[AA]],"AA",IF(StandardResults[[#This Row],[BT(LC)]]&lt;=StandardResults[[#This Row],[A]],"A",IF(StandardResults[[#This Row],[BT(LC)]]&lt;=StandardResults[[#This Row],[B]],"B","-"))),"")</f>
        <v/>
      </c>
      <c r="N492" s="14"/>
      <c r="O492" t="str">
        <f>IF(StandardResults[[#This Row],[BT(SC)]]&lt;&gt;"-",IF(StandardResults[[#This Row],[BT(SC)]]&lt;=StandardResults[[#This Row],[Ecs]],"EC","-"),"")</f>
        <v/>
      </c>
      <c r="Q492" t="str">
        <f>IF(StandardResults[[#This Row],[Ind/Rel]]="Ind",LEFT(StandardResults[[#This Row],[Gender]],1)&amp;MIN(MAX(StandardResults[[#This Row],[Age]],11),17)&amp;"-"&amp;StandardResults[[#This Row],[Event]],"")</f>
        <v>011-0</v>
      </c>
      <c r="R492" t="e">
        <f>IF(StandardResults[[#This Row],[Ind/Rel]]="Ind",_xlfn.XLOOKUP(StandardResults[[#This Row],[Code]],Std[Code],Std[AA]),"-")</f>
        <v>#N/A</v>
      </c>
      <c r="S492" t="e">
        <f>IF(StandardResults[[#This Row],[Ind/Rel]]="Ind",_xlfn.XLOOKUP(StandardResults[[#This Row],[Code]],Std[Code],Std[A]),"-")</f>
        <v>#N/A</v>
      </c>
      <c r="T492" t="e">
        <f>IF(StandardResults[[#This Row],[Ind/Rel]]="Ind",_xlfn.XLOOKUP(StandardResults[[#This Row],[Code]],Std[Code],Std[B]),"-")</f>
        <v>#N/A</v>
      </c>
      <c r="U492" t="e">
        <f>IF(StandardResults[[#This Row],[Ind/Rel]]="Ind",_xlfn.XLOOKUP(StandardResults[[#This Row],[Code]],Std[Code],Std[AAs]),"-")</f>
        <v>#N/A</v>
      </c>
      <c r="V492" t="e">
        <f>IF(StandardResults[[#This Row],[Ind/Rel]]="Ind",_xlfn.XLOOKUP(StandardResults[[#This Row],[Code]],Std[Code],Std[As]),"-")</f>
        <v>#N/A</v>
      </c>
      <c r="W492" t="e">
        <f>IF(StandardResults[[#This Row],[Ind/Rel]]="Ind",_xlfn.XLOOKUP(StandardResults[[#This Row],[Code]],Std[Code],Std[Bs]),"-")</f>
        <v>#N/A</v>
      </c>
      <c r="X492" t="e">
        <f>IF(StandardResults[[#This Row],[Ind/Rel]]="Ind",_xlfn.XLOOKUP(StandardResults[[#This Row],[Code]],Std[Code],Std[EC]),"-")</f>
        <v>#N/A</v>
      </c>
      <c r="Y492" t="e">
        <f>IF(StandardResults[[#This Row],[Ind/Rel]]="Ind",_xlfn.XLOOKUP(StandardResults[[#This Row],[Code]],Std[Code],Std[Ecs]),"-")</f>
        <v>#N/A</v>
      </c>
      <c r="Z492">
        <f>COUNTIFS(StandardResults[Name],StandardResults[[#This Row],[Name]],StandardResults[Entry
Std],"B")+COUNTIFS(StandardResults[Name],StandardResults[[#This Row],[Name]],StandardResults[Entry
Std],"A")+COUNTIFS(StandardResults[Name],StandardResults[[#This Row],[Name]],StandardResults[Entry
Std],"AA")</f>
        <v>0</v>
      </c>
      <c r="AA492">
        <f>COUNTIFS(StandardResults[Name],StandardResults[[#This Row],[Name]],StandardResults[Entry
Std],"AA")</f>
        <v>0</v>
      </c>
    </row>
    <row r="493" spans="1:27" x14ac:dyDescent="0.25">
      <c r="A493">
        <f>TimeVR[[#This Row],[Club]]</f>
        <v>0</v>
      </c>
      <c r="B493" t="str">
        <f>IF(OR(RIGHT(TimeVR[[#This Row],[Event]],3)="M.R", RIGHT(TimeVR[[#This Row],[Event]],3)="F.R"),"Relay","Ind")</f>
        <v>Ind</v>
      </c>
      <c r="C493">
        <f>TimeVR[[#This Row],[gender]]</f>
        <v>0</v>
      </c>
      <c r="D493">
        <f>TimeVR[[#This Row],[Age]]</f>
        <v>0</v>
      </c>
      <c r="E493">
        <f>TimeVR[[#This Row],[name]]</f>
        <v>0</v>
      </c>
      <c r="F493">
        <f>TimeVR[[#This Row],[Event]]</f>
        <v>0</v>
      </c>
      <c r="G493" t="str">
        <f>IF(OR(StandardResults[[#This Row],[Entry]]="-",TimeVR[[#This Row],[validation]]="Validated"),"Y","N")</f>
        <v>N</v>
      </c>
      <c r="H493">
        <f>IF(OR(LEFT(TimeVR[[#This Row],[Times]],8)="00:00.00", LEFT(TimeVR[[#This Row],[Times]],2)="NT"),"-",TimeVR[[#This Row],[Times]])</f>
        <v>0</v>
      </c>
      <c r="I4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3" t="str">
        <f>IF(ISBLANK(TimeVR[[#This Row],[Best Time(S)]]),"-",TimeVR[[#This Row],[Best Time(S)]])</f>
        <v>-</v>
      </c>
      <c r="K493" t="str">
        <f>IF(StandardResults[[#This Row],[BT(SC)]]&lt;&gt;"-",IF(StandardResults[[#This Row],[BT(SC)]]&lt;=StandardResults[[#This Row],[AAs]],"AA",IF(StandardResults[[#This Row],[BT(SC)]]&lt;=StandardResults[[#This Row],[As]],"A",IF(StandardResults[[#This Row],[BT(SC)]]&lt;=StandardResults[[#This Row],[Bs]],"B","-"))),"")</f>
        <v/>
      </c>
      <c r="L493" t="str">
        <f>IF(ISBLANK(TimeVR[[#This Row],[Best Time(L)]]),"-",TimeVR[[#This Row],[Best Time(L)]])</f>
        <v>-</v>
      </c>
      <c r="M493" t="str">
        <f>IF(StandardResults[[#This Row],[BT(LC)]]&lt;&gt;"-",IF(StandardResults[[#This Row],[BT(LC)]]&lt;=StandardResults[[#This Row],[AA]],"AA",IF(StandardResults[[#This Row],[BT(LC)]]&lt;=StandardResults[[#This Row],[A]],"A",IF(StandardResults[[#This Row],[BT(LC)]]&lt;=StandardResults[[#This Row],[B]],"B","-"))),"")</f>
        <v/>
      </c>
      <c r="N493" s="14"/>
      <c r="O493" t="str">
        <f>IF(StandardResults[[#This Row],[BT(SC)]]&lt;&gt;"-",IF(StandardResults[[#This Row],[BT(SC)]]&lt;=StandardResults[[#This Row],[Ecs]],"EC","-"),"")</f>
        <v/>
      </c>
      <c r="Q493" t="str">
        <f>IF(StandardResults[[#This Row],[Ind/Rel]]="Ind",LEFT(StandardResults[[#This Row],[Gender]],1)&amp;MIN(MAX(StandardResults[[#This Row],[Age]],11),17)&amp;"-"&amp;StandardResults[[#This Row],[Event]],"")</f>
        <v>011-0</v>
      </c>
      <c r="R493" t="e">
        <f>IF(StandardResults[[#This Row],[Ind/Rel]]="Ind",_xlfn.XLOOKUP(StandardResults[[#This Row],[Code]],Std[Code],Std[AA]),"-")</f>
        <v>#N/A</v>
      </c>
      <c r="S493" t="e">
        <f>IF(StandardResults[[#This Row],[Ind/Rel]]="Ind",_xlfn.XLOOKUP(StandardResults[[#This Row],[Code]],Std[Code],Std[A]),"-")</f>
        <v>#N/A</v>
      </c>
      <c r="T493" t="e">
        <f>IF(StandardResults[[#This Row],[Ind/Rel]]="Ind",_xlfn.XLOOKUP(StandardResults[[#This Row],[Code]],Std[Code],Std[B]),"-")</f>
        <v>#N/A</v>
      </c>
      <c r="U493" t="e">
        <f>IF(StandardResults[[#This Row],[Ind/Rel]]="Ind",_xlfn.XLOOKUP(StandardResults[[#This Row],[Code]],Std[Code],Std[AAs]),"-")</f>
        <v>#N/A</v>
      </c>
      <c r="V493" t="e">
        <f>IF(StandardResults[[#This Row],[Ind/Rel]]="Ind",_xlfn.XLOOKUP(StandardResults[[#This Row],[Code]],Std[Code],Std[As]),"-")</f>
        <v>#N/A</v>
      </c>
      <c r="W493" t="e">
        <f>IF(StandardResults[[#This Row],[Ind/Rel]]="Ind",_xlfn.XLOOKUP(StandardResults[[#This Row],[Code]],Std[Code],Std[Bs]),"-")</f>
        <v>#N/A</v>
      </c>
      <c r="X493" t="e">
        <f>IF(StandardResults[[#This Row],[Ind/Rel]]="Ind",_xlfn.XLOOKUP(StandardResults[[#This Row],[Code]],Std[Code],Std[EC]),"-")</f>
        <v>#N/A</v>
      </c>
      <c r="Y493" t="e">
        <f>IF(StandardResults[[#This Row],[Ind/Rel]]="Ind",_xlfn.XLOOKUP(StandardResults[[#This Row],[Code]],Std[Code],Std[Ecs]),"-")</f>
        <v>#N/A</v>
      </c>
      <c r="Z493">
        <f>COUNTIFS(StandardResults[Name],StandardResults[[#This Row],[Name]],StandardResults[Entry
Std],"B")+COUNTIFS(StandardResults[Name],StandardResults[[#This Row],[Name]],StandardResults[Entry
Std],"A")+COUNTIFS(StandardResults[Name],StandardResults[[#This Row],[Name]],StandardResults[Entry
Std],"AA")</f>
        <v>0</v>
      </c>
      <c r="AA493">
        <f>COUNTIFS(StandardResults[Name],StandardResults[[#This Row],[Name]],StandardResults[Entry
Std],"AA")</f>
        <v>0</v>
      </c>
    </row>
    <row r="494" spans="1:27" x14ac:dyDescent="0.25">
      <c r="A494">
        <f>TimeVR[[#This Row],[Club]]</f>
        <v>0</v>
      </c>
      <c r="B494" t="str">
        <f>IF(OR(RIGHT(TimeVR[[#This Row],[Event]],3)="M.R", RIGHT(TimeVR[[#This Row],[Event]],3)="F.R"),"Relay","Ind")</f>
        <v>Ind</v>
      </c>
      <c r="C494">
        <f>TimeVR[[#This Row],[gender]]</f>
        <v>0</v>
      </c>
      <c r="D494">
        <f>TimeVR[[#This Row],[Age]]</f>
        <v>0</v>
      </c>
      <c r="E494">
        <f>TimeVR[[#This Row],[name]]</f>
        <v>0</v>
      </c>
      <c r="F494">
        <f>TimeVR[[#This Row],[Event]]</f>
        <v>0</v>
      </c>
      <c r="G494" t="str">
        <f>IF(OR(StandardResults[[#This Row],[Entry]]="-",TimeVR[[#This Row],[validation]]="Validated"),"Y","N")</f>
        <v>N</v>
      </c>
      <c r="H494">
        <f>IF(OR(LEFT(TimeVR[[#This Row],[Times]],8)="00:00.00", LEFT(TimeVR[[#This Row],[Times]],2)="NT"),"-",TimeVR[[#This Row],[Times]])</f>
        <v>0</v>
      </c>
      <c r="I4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4" t="str">
        <f>IF(ISBLANK(TimeVR[[#This Row],[Best Time(S)]]),"-",TimeVR[[#This Row],[Best Time(S)]])</f>
        <v>-</v>
      </c>
      <c r="K494" t="str">
        <f>IF(StandardResults[[#This Row],[BT(SC)]]&lt;&gt;"-",IF(StandardResults[[#This Row],[BT(SC)]]&lt;=StandardResults[[#This Row],[AAs]],"AA",IF(StandardResults[[#This Row],[BT(SC)]]&lt;=StandardResults[[#This Row],[As]],"A",IF(StandardResults[[#This Row],[BT(SC)]]&lt;=StandardResults[[#This Row],[Bs]],"B","-"))),"")</f>
        <v/>
      </c>
      <c r="L494" t="str">
        <f>IF(ISBLANK(TimeVR[[#This Row],[Best Time(L)]]),"-",TimeVR[[#This Row],[Best Time(L)]])</f>
        <v>-</v>
      </c>
      <c r="M494" t="str">
        <f>IF(StandardResults[[#This Row],[BT(LC)]]&lt;&gt;"-",IF(StandardResults[[#This Row],[BT(LC)]]&lt;=StandardResults[[#This Row],[AA]],"AA",IF(StandardResults[[#This Row],[BT(LC)]]&lt;=StandardResults[[#This Row],[A]],"A",IF(StandardResults[[#This Row],[BT(LC)]]&lt;=StandardResults[[#This Row],[B]],"B","-"))),"")</f>
        <v/>
      </c>
      <c r="N494" s="14"/>
      <c r="O494" t="str">
        <f>IF(StandardResults[[#This Row],[BT(SC)]]&lt;&gt;"-",IF(StandardResults[[#This Row],[BT(SC)]]&lt;=StandardResults[[#This Row],[Ecs]],"EC","-"),"")</f>
        <v/>
      </c>
      <c r="Q494" t="str">
        <f>IF(StandardResults[[#This Row],[Ind/Rel]]="Ind",LEFT(StandardResults[[#This Row],[Gender]],1)&amp;MIN(MAX(StandardResults[[#This Row],[Age]],11),17)&amp;"-"&amp;StandardResults[[#This Row],[Event]],"")</f>
        <v>011-0</v>
      </c>
      <c r="R494" t="e">
        <f>IF(StandardResults[[#This Row],[Ind/Rel]]="Ind",_xlfn.XLOOKUP(StandardResults[[#This Row],[Code]],Std[Code],Std[AA]),"-")</f>
        <v>#N/A</v>
      </c>
      <c r="S494" t="e">
        <f>IF(StandardResults[[#This Row],[Ind/Rel]]="Ind",_xlfn.XLOOKUP(StandardResults[[#This Row],[Code]],Std[Code],Std[A]),"-")</f>
        <v>#N/A</v>
      </c>
      <c r="T494" t="e">
        <f>IF(StandardResults[[#This Row],[Ind/Rel]]="Ind",_xlfn.XLOOKUP(StandardResults[[#This Row],[Code]],Std[Code],Std[B]),"-")</f>
        <v>#N/A</v>
      </c>
      <c r="U494" t="e">
        <f>IF(StandardResults[[#This Row],[Ind/Rel]]="Ind",_xlfn.XLOOKUP(StandardResults[[#This Row],[Code]],Std[Code],Std[AAs]),"-")</f>
        <v>#N/A</v>
      </c>
      <c r="V494" t="e">
        <f>IF(StandardResults[[#This Row],[Ind/Rel]]="Ind",_xlfn.XLOOKUP(StandardResults[[#This Row],[Code]],Std[Code],Std[As]),"-")</f>
        <v>#N/A</v>
      </c>
      <c r="W494" t="e">
        <f>IF(StandardResults[[#This Row],[Ind/Rel]]="Ind",_xlfn.XLOOKUP(StandardResults[[#This Row],[Code]],Std[Code],Std[Bs]),"-")</f>
        <v>#N/A</v>
      </c>
      <c r="X494" t="e">
        <f>IF(StandardResults[[#This Row],[Ind/Rel]]="Ind",_xlfn.XLOOKUP(StandardResults[[#This Row],[Code]],Std[Code],Std[EC]),"-")</f>
        <v>#N/A</v>
      </c>
      <c r="Y494" t="e">
        <f>IF(StandardResults[[#This Row],[Ind/Rel]]="Ind",_xlfn.XLOOKUP(StandardResults[[#This Row],[Code]],Std[Code],Std[Ecs]),"-")</f>
        <v>#N/A</v>
      </c>
      <c r="Z494">
        <f>COUNTIFS(StandardResults[Name],StandardResults[[#This Row],[Name]],StandardResults[Entry
Std],"B")+COUNTIFS(StandardResults[Name],StandardResults[[#This Row],[Name]],StandardResults[Entry
Std],"A")+COUNTIFS(StandardResults[Name],StandardResults[[#This Row],[Name]],StandardResults[Entry
Std],"AA")</f>
        <v>0</v>
      </c>
      <c r="AA494">
        <f>COUNTIFS(StandardResults[Name],StandardResults[[#This Row],[Name]],StandardResults[Entry
Std],"AA")</f>
        <v>0</v>
      </c>
    </row>
    <row r="495" spans="1:27" x14ac:dyDescent="0.25">
      <c r="A495">
        <f>TimeVR[[#This Row],[Club]]</f>
        <v>0</v>
      </c>
      <c r="B495" t="str">
        <f>IF(OR(RIGHT(TimeVR[[#This Row],[Event]],3)="M.R", RIGHT(TimeVR[[#This Row],[Event]],3)="F.R"),"Relay","Ind")</f>
        <v>Ind</v>
      </c>
      <c r="C495">
        <f>TimeVR[[#This Row],[gender]]</f>
        <v>0</v>
      </c>
      <c r="D495">
        <f>TimeVR[[#This Row],[Age]]</f>
        <v>0</v>
      </c>
      <c r="E495">
        <f>TimeVR[[#This Row],[name]]</f>
        <v>0</v>
      </c>
      <c r="F495">
        <f>TimeVR[[#This Row],[Event]]</f>
        <v>0</v>
      </c>
      <c r="G495" t="str">
        <f>IF(OR(StandardResults[[#This Row],[Entry]]="-",TimeVR[[#This Row],[validation]]="Validated"),"Y","N")</f>
        <v>N</v>
      </c>
      <c r="H495">
        <f>IF(OR(LEFT(TimeVR[[#This Row],[Times]],8)="00:00.00", LEFT(TimeVR[[#This Row],[Times]],2)="NT"),"-",TimeVR[[#This Row],[Times]])</f>
        <v>0</v>
      </c>
      <c r="I4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5" t="str">
        <f>IF(ISBLANK(TimeVR[[#This Row],[Best Time(S)]]),"-",TimeVR[[#This Row],[Best Time(S)]])</f>
        <v>-</v>
      </c>
      <c r="K495" t="str">
        <f>IF(StandardResults[[#This Row],[BT(SC)]]&lt;&gt;"-",IF(StandardResults[[#This Row],[BT(SC)]]&lt;=StandardResults[[#This Row],[AAs]],"AA",IF(StandardResults[[#This Row],[BT(SC)]]&lt;=StandardResults[[#This Row],[As]],"A",IF(StandardResults[[#This Row],[BT(SC)]]&lt;=StandardResults[[#This Row],[Bs]],"B","-"))),"")</f>
        <v/>
      </c>
      <c r="L495" t="str">
        <f>IF(ISBLANK(TimeVR[[#This Row],[Best Time(L)]]),"-",TimeVR[[#This Row],[Best Time(L)]])</f>
        <v>-</v>
      </c>
      <c r="M495" t="str">
        <f>IF(StandardResults[[#This Row],[BT(LC)]]&lt;&gt;"-",IF(StandardResults[[#This Row],[BT(LC)]]&lt;=StandardResults[[#This Row],[AA]],"AA",IF(StandardResults[[#This Row],[BT(LC)]]&lt;=StandardResults[[#This Row],[A]],"A",IF(StandardResults[[#This Row],[BT(LC)]]&lt;=StandardResults[[#This Row],[B]],"B","-"))),"")</f>
        <v/>
      </c>
      <c r="N495" s="14"/>
      <c r="O495" t="str">
        <f>IF(StandardResults[[#This Row],[BT(SC)]]&lt;&gt;"-",IF(StandardResults[[#This Row],[BT(SC)]]&lt;=StandardResults[[#This Row],[Ecs]],"EC","-"),"")</f>
        <v/>
      </c>
      <c r="Q495" t="str">
        <f>IF(StandardResults[[#This Row],[Ind/Rel]]="Ind",LEFT(StandardResults[[#This Row],[Gender]],1)&amp;MIN(MAX(StandardResults[[#This Row],[Age]],11),17)&amp;"-"&amp;StandardResults[[#This Row],[Event]],"")</f>
        <v>011-0</v>
      </c>
      <c r="R495" t="e">
        <f>IF(StandardResults[[#This Row],[Ind/Rel]]="Ind",_xlfn.XLOOKUP(StandardResults[[#This Row],[Code]],Std[Code],Std[AA]),"-")</f>
        <v>#N/A</v>
      </c>
      <c r="S495" t="e">
        <f>IF(StandardResults[[#This Row],[Ind/Rel]]="Ind",_xlfn.XLOOKUP(StandardResults[[#This Row],[Code]],Std[Code],Std[A]),"-")</f>
        <v>#N/A</v>
      </c>
      <c r="T495" t="e">
        <f>IF(StandardResults[[#This Row],[Ind/Rel]]="Ind",_xlfn.XLOOKUP(StandardResults[[#This Row],[Code]],Std[Code],Std[B]),"-")</f>
        <v>#N/A</v>
      </c>
      <c r="U495" t="e">
        <f>IF(StandardResults[[#This Row],[Ind/Rel]]="Ind",_xlfn.XLOOKUP(StandardResults[[#This Row],[Code]],Std[Code],Std[AAs]),"-")</f>
        <v>#N/A</v>
      </c>
      <c r="V495" t="e">
        <f>IF(StandardResults[[#This Row],[Ind/Rel]]="Ind",_xlfn.XLOOKUP(StandardResults[[#This Row],[Code]],Std[Code],Std[As]),"-")</f>
        <v>#N/A</v>
      </c>
      <c r="W495" t="e">
        <f>IF(StandardResults[[#This Row],[Ind/Rel]]="Ind",_xlfn.XLOOKUP(StandardResults[[#This Row],[Code]],Std[Code],Std[Bs]),"-")</f>
        <v>#N/A</v>
      </c>
      <c r="X495" t="e">
        <f>IF(StandardResults[[#This Row],[Ind/Rel]]="Ind",_xlfn.XLOOKUP(StandardResults[[#This Row],[Code]],Std[Code],Std[EC]),"-")</f>
        <v>#N/A</v>
      </c>
      <c r="Y495" t="e">
        <f>IF(StandardResults[[#This Row],[Ind/Rel]]="Ind",_xlfn.XLOOKUP(StandardResults[[#This Row],[Code]],Std[Code],Std[Ecs]),"-")</f>
        <v>#N/A</v>
      </c>
      <c r="Z495">
        <f>COUNTIFS(StandardResults[Name],StandardResults[[#This Row],[Name]],StandardResults[Entry
Std],"B")+COUNTIFS(StandardResults[Name],StandardResults[[#This Row],[Name]],StandardResults[Entry
Std],"A")+COUNTIFS(StandardResults[Name],StandardResults[[#This Row],[Name]],StandardResults[Entry
Std],"AA")</f>
        <v>0</v>
      </c>
      <c r="AA495">
        <f>COUNTIFS(StandardResults[Name],StandardResults[[#This Row],[Name]],StandardResults[Entry
Std],"AA")</f>
        <v>0</v>
      </c>
    </row>
    <row r="496" spans="1:27" x14ac:dyDescent="0.25">
      <c r="A496">
        <f>TimeVR[[#This Row],[Club]]</f>
        <v>0</v>
      </c>
      <c r="B496" t="str">
        <f>IF(OR(RIGHT(TimeVR[[#This Row],[Event]],3)="M.R", RIGHT(TimeVR[[#This Row],[Event]],3)="F.R"),"Relay","Ind")</f>
        <v>Ind</v>
      </c>
      <c r="C496">
        <f>TimeVR[[#This Row],[gender]]</f>
        <v>0</v>
      </c>
      <c r="D496">
        <f>TimeVR[[#This Row],[Age]]</f>
        <v>0</v>
      </c>
      <c r="E496">
        <f>TimeVR[[#This Row],[name]]</f>
        <v>0</v>
      </c>
      <c r="F496">
        <f>TimeVR[[#This Row],[Event]]</f>
        <v>0</v>
      </c>
      <c r="G496" t="str">
        <f>IF(OR(StandardResults[[#This Row],[Entry]]="-",TimeVR[[#This Row],[validation]]="Validated"),"Y","N")</f>
        <v>N</v>
      </c>
      <c r="H496">
        <f>IF(OR(LEFT(TimeVR[[#This Row],[Times]],8)="00:00.00", LEFT(TimeVR[[#This Row],[Times]],2)="NT"),"-",TimeVR[[#This Row],[Times]])</f>
        <v>0</v>
      </c>
      <c r="I4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6" t="str">
        <f>IF(ISBLANK(TimeVR[[#This Row],[Best Time(S)]]),"-",TimeVR[[#This Row],[Best Time(S)]])</f>
        <v>-</v>
      </c>
      <c r="K496" t="str">
        <f>IF(StandardResults[[#This Row],[BT(SC)]]&lt;&gt;"-",IF(StandardResults[[#This Row],[BT(SC)]]&lt;=StandardResults[[#This Row],[AAs]],"AA",IF(StandardResults[[#This Row],[BT(SC)]]&lt;=StandardResults[[#This Row],[As]],"A",IF(StandardResults[[#This Row],[BT(SC)]]&lt;=StandardResults[[#This Row],[Bs]],"B","-"))),"")</f>
        <v/>
      </c>
      <c r="L496" t="str">
        <f>IF(ISBLANK(TimeVR[[#This Row],[Best Time(L)]]),"-",TimeVR[[#This Row],[Best Time(L)]])</f>
        <v>-</v>
      </c>
      <c r="M496" t="str">
        <f>IF(StandardResults[[#This Row],[BT(LC)]]&lt;&gt;"-",IF(StandardResults[[#This Row],[BT(LC)]]&lt;=StandardResults[[#This Row],[AA]],"AA",IF(StandardResults[[#This Row],[BT(LC)]]&lt;=StandardResults[[#This Row],[A]],"A",IF(StandardResults[[#This Row],[BT(LC)]]&lt;=StandardResults[[#This Row],[B]],"B","-"))),"")</f>
        <v/>
      </c>
      <c r="N496" s="14"/>
      <c r="O496" t="str">
        <f>IF(StandardResults[[#This Row],[BT(SC)]]&lt;&gt;"-",IF(StandardResults[[#This Row],[BT(SC)]]&lt;=StandardResults[[#This Row],[Ecs]],"EC","-"),"")</f>
        <v/>
      </c>
      <c r="Q496" t="str">
        <f>IF(StandardResults[[#This Row],[Ind/Rel]]="Ind",LEFT(StandardResults[[#This Row],[Gender]],1)&amp;MIN(MAX(StandardResults[[#This Row],[Age]],11),17)&amp;"-"&amp;StandardResults[[#This Row],[Event]],"")</f>
        <v>011-0</v>
      </c>
      <c r="R496" t="e">
        <f>IF(StandardResults[[#This Row],[Ind/Rel]]="Ind",_xlfn.XLOOKUP(StandardResults[[#This Row],[Code]],Std[Code],Std[AA]),"-")</f>
        <v>#N/A</v>
      </c>
      <c r="S496" t="e">
        <f>IF(StandardResults[[#This Row],[Ind/Rel]]="Ind",_xlfn.XLOOKUP(StandardResults[[#This Row],[Code]],Std[Code],Std[A]),"-")</f>
        <v>#N/A</v>
      </c>
      <c r="T496" t="e">
        <f>IF(StandardResults[[#This Row],[Ind/Rel]]="Ind",_xlfn.XLOOKUP(StandardResults[[#This Row],[Code]],Std[Code],Std[B]),"-")</f>
        <v>#N/A</v>
      </c>
      <c r="U496" t="e">
        <f>IF(StandardResults[[#This Row],[Ind/Rel]]="Ind",_xlfn.XLOOKUP(StandardResults[[#This Row],[Code]],Std[Code],Std[AAs]),"-")</f>
        <v>#N/A</v>
      </c>
      <c r="V496" t="e">
        <f>IF(StandardResults[[#This Row],[Ind/Rel]]="Ind",_xlfn.XLOOKUP(StandardResults[[#This Row],[Code]],Std[Code],Std[As]),"-")</f>
        <v>#N/A</v>
      </c>
      <c r="W496" t="e">
        <f>IF(StandardResults[[#This Row],[Ind/Rel]]="Ind",_xlfn.XLOOKUP(StandardResults[[#This Row],[Code]],Std[Code],Std[Bs]),"-")</f>
        <v>#N/A</v>
      </c>
      <c r="X496" t="e">
        <f>IF(StandardResults[[#This Row],[Ind/Rel]]="Ind",_xlfn.XLOOKUP(StandardResults[[#This Row],[Code]],Std[Code],Std[EC]),"-")</f>
        <v>#N/A</v>
      </c>
      <c r="Y496" t="e">
        <f>IF(StandardResults[[#This Row],[Ind/Rel]]="Ind",_xlfn.XLOOKUP(StandardResults[[#This Row],[Code]],Std[Code],Std[Ecs]),"-")</f>
        <v>#N/A</v>
      </c>
      <c r="Z496">
        <f>COUNTIFS(StandardResults[Name],StandardResults[[#This Row],[Name]],StandardResults[Entry
Std],"B")+COUNTIFS(StandardResults[Name],StandardResults[[#This Row],[Name]],StandardResults[Entry
Std],"A")+COUNTIFS(StandardResults[Name],StandardResults[[#This Row],[Name]],StandardResults[Entry
Std],"AA")</f>
        <v>0</v>
      </c>
      <c r="AA496">
        <f>COUNTIFS(StandardResults[Name],StandardResults[[#This Row],[Name]],StandardResults[Entry
Std],"AA")</f>
        <v>0</v>
      </c>
    </row>
    <row r="497" spans="1:27" x14ac:dyDescent="0.25">
      <c r="A497">
        <f>TimeVR[[#This Row],[Club]]</f>
        <v>0</v>
      </c>
      <c r="B497" t="str">
        <f>IF(OR(RIGHT(TimeVR[[#This Row],[Event]],3)="M.R", RIGHT(TimeVR[[#This Row],[Event]],3)="F.R"),"Relay","Ind")</f>
        <v>Ind</v>
      </c>
      <c r="C497">
        <f>TimeVR[[#This Row],[gender]]</f>
        <v>0</v>
      </c>
      <c r="D497">
        <f>TimeVR[[#This Row],[Age]]</f>
        <v>0</v>
      </c>
      <c r="E497">
        <f>TimeVR[[#This Row],[name]]</f>
        <v>0</v>
      </c>
      <c r="F497">
        <f>TimeVR[[#This Row],[Event]]</f>
        <v>0</v>
      </c>
      <c r="G497" t="str">
        <f>IF(OR(StandardResults[[#This Row],[Entry]]="-",TimeVR[[#This Row],[validation]]="Validated"),"Y","N")</f>
        <v>N</v>
      </c>
      <c r="H497">
        <f>IF(OR(LEFT(TimeVR[[#This Row],[Times]],8)="00:00.00", LEFT(TimeVR[[#This Row],[Times]],2)="NT"),"-",TimeVR[[#This Row],[Times]])</f>
        <v>0</v>
      </c>
      <c r="I4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7" t="str">
        <f>IF(ISBLANK(TimeVR[[#This Row],[Best Time(S)]]),"-",TimeVR[[#This Row],[Best Time(S)]])</f>
        <v>-</v>
      </c>
      <c r="K497" t="str">
        <f>IF(StandardResults[[#This Row],[BT(SC)]]&lt;&gt;"-",IF(StandardResults[[#This Row],[BT(SC)]]&lt;=StandardResults[[#This Row],[AAs]],"AA",IF(StandardResults[[#This Row],[BT(SC)]]&lt;=StandardResults[[#This Row],[As]],"A",IF(StandardResults[[#This Row],[BT(SC)]]&lt;=StandardResults[[#This Row],[Bs]],"B","-"))),"")</f>
        <v/>
      </c>
      <c r="L497" t="str">
        <f>IF(ISBLANK(TimeVR[[#This Row],[Best Time(L)]]),"-",TimeVR[[#This Row],[Best Time(L)]])</f>
        <v>-</v>
      </c>
      <c r="M497" t="str">
        <f>IF(StandardResults[[#This Row],[BT(LC)]]&lt;&gt;"-",IF(StandardResults[[#This Row],[BT(LC)]]&lt;=StandardResults[[#This Row],[AA]],"AA",IF(StandardResults[[#This Row],[BT(LC)]]&lt;=StandardResults[[#This Row],[A]],"A",IF(StandardResults[[#This Row],[BT(LC)]]&lt;=StandardResults[[#This Row],[B]],"B","-"))),"")</f>
        <v/>
      </c>
      <c r="N497" s="14"/>
      <c r="O497" t="str">
        <f>IF(StandardResults[[#This Row],[BT(SC)]]&lt;&gt;"-",IF(StandardResults[[#This Row],[BT(SC)]]&lt;=StandardResults[[#This Row],[Ecs]],"EC","-"),"")</f>
        <v/>
      </c>
      <c r="Q497" t="str">
        <f>IF(StandardResults[[#This Row],[Ind/Rel]]="Ind",LEFT(StandardResults[[#This Row],[Gender]],1)&amp;MIN(MAX(StandardResults[[#This Row],[Age]],11),17)&amp;"-"&amp;StandardResults[[#This Row],[Event]],"")</f>
        <v>011-0</v>
      </c>
      <c r="R497" t="e">
        <f>IF(StandardResults[[#This Row],[Ind/Rel]]="Ind",_xlfn.XLOOKUP(StandardResults[[#This Row],[Code]],Std[Code],Std[AA]),"-")</f>
        <v>#N/A</v>
      </c>
      <c r="S497" t="e">
        <f>IF(StandardResults[[#This Row],[Ind/Rel]]="Ind",_xlfn.XLOOKUP(StandardResults[[#This Row],[Code]],Std[Code],Std[A]),"-")</f>
        <v>#N/A</v>
      </c>
      <c r="T497" t="e">
        <f>IF(StandardResults[[#This Row],[Ind/Rel]]="Ind",_xlfn.XLOOKUP(StandardResults[[#This Row],[Code]],Std[Code],Std[B]),"-")</f>
        <v>#N/A</v>
      </c>
      <c r="U497" t="e">
        <f>IF(StandardResults[[#This Row],[Ind/Rel]]="Ind",_xlfn.XLOOKUP(StandardResults[[#This Row],[Code]],Std[Code],Std[AAs]),"-")</f>
        <v>#N/A</v>
      </c>
      <c r="V497" t="e">
        <f>IF(StandardResults[[#This Row],[Ind/Rel]]="Ind",_xlfn.XLOOKUP(StandardResults[[#This Row],[Code]],Std[Code],Std[As]),"-")</f>
        <v>#N/A</v>
      </c>
      <c r="W497" t="e">
        <f>IF(StandardResults[[#This Row],[Ind/Rel]]="Ind",_xlfn.XLOOKUP(StandardResults[[#This Row],[Code]],Std[Code],Std[Bs]),"-")</f>
        <v>#N/A</v>
      </c>
      <c r="X497" t="e">
        <f>IF(StandardResults[[#This Row],[Ind/Rel]]="Ind",_xlfn.XLOOKUP(StandardResults[[#This Row],[Code]],Std[Code],Std[EC]),"-")</f>
        <v>#N/A</v>
      </c>
      <c r="Y497" t="e">
        <f>IF(StandardResults[[#This Row],[Ind/Rel]]="Ind",_xlfn.XLOOKUP(StandardResults[[#This Row],[Code]],Std[Code],Std[Ecs]),"-")</f>
        <v>#N/A</v>
      </c>
      <c r="Z497">
        <f>COUNTIFS(StandardResults[Name],StandardResults[[#This Row],[Name]],StandardResults[Entry
Std],"B")+COUNTIFS(StandardResults[Name],StandardResults[[#This Row],[Name]],StandardResults[Entry
Std],"A")+COUNTIFS(StandardResults[Name],StandardResults[[#This Row],[Name]],StandardResults[Entry
Std],"AA")</f>
        <v>0</v>
      </c>
      <c r="AA497">
        <f>COUNTIFS(StandardResults[Name],StandardResults[[#This Row],[Name]],StandardResults[Entry
Std],"AA")</f>
        <v>0</v>
      </c>
    </row>
    <row r="498" spans="1:27" x14ac:dyDescent="0.25">
      <c r="A498">
        <f>TimeVR[[#This Row],[Club]]</f>
        <v>0</v>
      </c>
      <c r="B498" t="str">
        <f>IF(OR(RIGHT(TimeVR[[#This Row],[Event]],3)="M.R", RIGHT(TimeVR[[#This Row],[Event]],3)="F.R"),"Relay","Ind")</f>
        <v>Ind</v>
      </c>
      <c r="C498">
        <f>TimeVR[[#This Row],[gender]]</f>
        <v>0</v>
      </c>
      <c r="D498">
        <f>TimeVR[[#This Row],[Age]]</f>
        <v>0</v>
      </c>
      <c r="E498">
        <f>TimeVR[[#This Row],[name]]</f>
        <v>0</v>
      </c>
      <c r="F498">
        <f>TimeVR[[#This Row],[Event]]</f>
        <v>0</v>
      </c>
      <c r="G498" t="str">
        <f>IF(OR(StandardResults[[#This Row],[Entry]]="-",TimeVR[[#This Row],[validation]]="Validated"),"Y","N")</f>
        <v>N</v>
      </c>
      <c r="H498">
        <f>IF(OR(LEFT(TimeVR[[#This Row],[Times]],8)="00:00.00", LEFT(TimeVR[[#This Row],[Times]],2)="NT"),"-",TimeVR[[#This Row],[Times]])</f>
        <v>0</v>
      </c>
      <c r="I4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8" t="str">
        <f>IF(ISBLANK(TimeVR[[#This Row],[Best Time(S)]]),"-",TimeVR[[#This Row],[Best Time(S)]])</f>
        <v>-</v>
      </c>
      <c r="K498" t="str">
        <f>IF(StandardResults[[#This Row],[BT(SC)]]&lt;&gt;"-",IF(StandardResults[[#This Row],[BT(SC)]]&lt;=StandardResults[[#This Row],[AAs]],"AA",IF(StandardResults[[#This Row],[BT(SC)]]&lt;=StandardResults[[#This Row],[As]],"A",IF(StandardResults[[#This Row],[BT(SC)]]&lt;=StandardResults[[#This Row],[Bs]],"B","-"))),"")</f>
        <v/>
      </c>
      <c r="L498" t="str">
        <f>IF(ISBLANK(TimeVR[[#This Row],[Best Time(L)]]),"-",TimeVR[[#This Row],[Best Time(L)]])</f>
        <v>-</v>
      </c>
      <c r="M498" t="str">
        <f>IF(StandardResults[[#This Row],[BT(LC)]]&lt;&gt;"-",IF(StandardResults[[#This Row],[BT(LC)]]&lt;=StandardResults[[#This Row],[AA]],"AA",IF(StandardResults[[#This Row],[BT(LC)]]&lt;=StandardResults[[#This Row],[A]],"A",IF(StandardResults[[#This Row],[BT(LC)]]&lt;=StandardResults[[#This Row],[B]],"B","-"))),"")</f>
        <v/>
      </c>
      <c r="N498" s="14"/>
      <c r="O498" t="str">
        <f>IF(StandardResults[[#This Row],[BT(SC)]]&lt;&gt;"-",IF(StandardResults[[#This Row],[BT(SC)]]&lt;=StandardResults[[#This Row],[Ecs]],"EC","-"),"")</f>
        <v/>
      </c>
      <c r="Q498" t="str">
        <f>IF(StandardResults[[#This Row],[Ind/Rel]]="Ind",LEFT(StandardResults[[#This Row],[Gender]],1)&amp;MIN(MAX(StandardResults[[#This Row],[Age]],11),17)&amp;"-"&amp;StandardResults[[#This Row],[Event]],"")</f>
        <v>011-0</v>
      </c>
      <c r="R498" t="e">
        <f>IF(StandardResults[[#This Row],[Ind/Rel]]="Ind",_xlfn.XLOOKUP(StandardResults[[#This Row],[Code]],Std[Code],Std[AA]),"-")</f>
        <v>#N/A</v>
      </c>
      <c r="S498" t="e">
        <f>IF(StandardResults[[#This Row],[Ind/Rel]]="Ind",_xlfn.XLOOKUP(StandardResults[[#This Row],[Code]],Std[Code],Std[A]),"-")</f>
        <v>#N/A</v>
      </c>
      <c r="T498" t="e">
        <f>IF(StandardResults[[#This Row],[Ind/Rel]]="Ind",_xlfn.XLOOKUP(StandardResults[[#This Row],[Code]],Std[Code],Std[B]),"-")</f>
        <v>#N/A</v>
      </c>
      <c r="U498" t="e">
        <f>IF(StandardResults[[#This Row],[Ind/Rel]]="Ind",_xlfn.XLOOKUP(StandardResults[[#This Row],[Code]],Std[Code],Std[AAs]),"-")</f>
        <v>#N/A</v>
      </c>
      <c r="V498" t="e">
        <f>IF(StandardResults[[#This Row],[Ind/Rel]]="Ind",_xlfn.XLOOKUP(StandardResults[[#This Row],[Code]],Std[Code],Std[As]),"-")</f>
        <v>#N/A</v>
      </c>
      <c r="W498" t="e">
        <f>IF(StandardResults[[#This Row],[Ind/Rel]]="Ind",_xlfn.XLOOKUP(StandardResults[[#This Row],[Code]],Std[Code],Std[Bs]),"-")</f>
        <v>#N/A</v>
      </c>
      <c r="X498" t="e">
        <f>IF(StandardResults[[#This Row],[Ind/Rel]]="Ind",_xlfn.XLOOKUP(StandardResults[[#This Row],[Code]],Std[Code],Std[EC]),"-")</f>
        <v>#N/A</v>
      </c>
      <c r="Y498" t="e">
        <f>IF(StandardResults[[#This Row],[Ind/Rel]]="Ind",_xlfn.XLOOKUP(StandardResults[[#This Row],[Code]],Std[Code],Std[Ecs]),"-")</f>
        <v>#N/A</v>
      </c>
      <c r="Z498">
        <f>COUNTIFS(StandardResults[Name],StandardResults[[#This Row],[Name]],StandardResults[Entry
Std],"B")+COUNTIFS(StandardResults[Name],StandardResults[[#This Row],[Name]],StandardResults[Entry
Std],"A")+COUNTIFS(StandardResults[Name],StandardResults[[#This Row],[Name]],StandardResults[Entry
Std],"AA")</f>
        <v>0</v>
      </c>
      <c r="AA498">
        <f>COUNTIFS(StandardResults[Name],StandardResults[[#This Row],[Name]],StandardResults[Entry
Std],"AA")</f>
        <v>0</v>
      </c>
    </row>
    <row r="499" spans="1:27" x14ac:dyDescent="0.25">
      <c r="A499">
        <f>TimeVR[[#This Row],[Club]]</f>
        <v>0</v>
      </c>
      <c r="B499" t="str">
        <f>IF(OR(RIGHT(TimeVR[[#This Row],[Event]],3)="M.R", RIGHT(TimeVR[[#This Row],[Event]],3)="F.R"),"Relay","Ind")</f>
        <v>Ind</v>
      </c>
      <c r="C499">
        <f>TimeVR[[#This Row],[gender]]</f>
        <v>0</v>
      </c>
      <c r="D499">
        <f>TimeVR[[#This Row],[Age]]</f>
        <v>0</v>
      </c>
      <c r="E499">
        <f>TimeVR[[#This Row],[name]]</f>
        <v>0</v>
      </c>
      <c r="F499">
        <f>TimeVR[[#This Row],[Event]]</f>
        <v>0</v>
      </c>
      <c r="G499" t="str">
        <f>IF(OR(StandardResults[[#This Row],[Entry]]="-",TimeVR[[#This Row],[validation]]="Validated"),"Y","N")</f>
        <v>N</v>
      </c>
      <c r="H499">
        <f>IF(OR(LEFT(TimeVR[[#This Row],[Times]],8)="00:00.00", LEFT(TimeVR[[#This Row],[Times]],2)="NT"),"-",TimeVR[[#This Row],[Times]])</f>
        <v>0</v>
      </c>
      <c r="I4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499" t="str">
        <f>IF(ISBLANK(TimeVR[[#This Row],[Best Time(S)]]),"-",TimeVR[[#This Row],[Best Time(S)]])</f>
        <v>-</v>
      </c>
      <c r="K499" t="str">
        <f>IF(StandardResults[[#This Row],[BT(SC)]]&lt;&gt;"-",IF(StandardResults[[#This Row],[BT(SC)]]&lt;=StandardResults[[#This Row],[AAs]],"AA",IF(StandardResults[[#This Row],[BT(SC)]]&lt;=StandardResults[[#This Row],[As]],"A",IF(StandardResults[[#This Row],[BT(SC)]]&lt;=StandardResults[[#This Row],[Bs]],"B","-"))),"")</f>
        <v/>
      </c>
      <c r="L499" t="str">
        <f>IF(ISBLANK(TimeVR[[#This Row],[Best Time(L)]]),"-",TimeVR[[#This Row],[Best Time(L)]])</f>
        <v>-</v>
      </c>
      <c r="M499" t="str">
        <f>IF(StandardResults[[#This Row],[BT(LC)]]&lt;&gt;"-",IF(StandardResults[[#This Row],[BT(LC)]]&lt;=StandardResults[[#This Row],[AA]],"AA",IF(StandardResults[[#This Row],[BT(LC)]]&lt;=StandardResults[[#This Row],[A]],"A",IF(StandardResults[[#This Row],[BT(LC)]]&lt;=StandardResults[[#This Row],[B]],"B","-"))),"")</f>
        <v/>
      </c>
      <c r="N499" s="14"/>
      <c r="O499" t="str">
        <f>IF(StandardResults[[#This Row],[BT(SC)]]&lt;&gt;"-",IF(StandardResults[[#This Row],[BT(SC)]]&lt;=StandardResults[[#This Row],[Ecs]],"EC","-"),"")</f>
        <v/>
      </c>
      <c r="Q499" t="str">
        <f>IF(StandardResults[[#This Row],[Ind/Rel]]="Ind",LEFT(StandardResults[[#This Row],[Gender]],1)&amp;MIN(MAX(StandardResults[[#This Row],[Age]],11),17)&amp;"-"&amp;StandardResults[[#This Row],[Event]],"")</f>
        <v>011-0</v>
      </c>
      <c r="R499" t="e">
        <f>IF(StandardResults[[#This Row],[Ind/Rel]]="Ind",_xlfn.XLOOKUP(StandardResults[[#This Row],[Code]],Std[Code],Std[AA]),"-")</f>
        <v>#N/A</v>
      </c>
      <c r="S499" t="e">
        <f>IF(StandardResults[[#This Row],[Ind/Rel]]="Ind",_xlfn.XLOOKUP(StandardResults[[#This Row],[Code]],Std[Code],Std[A]),"-")</f>
        <v>#N/A</v>
      </c>
      <c r="T499" t="e">
        <f>IF(StandardResults[[#This Row],[Ind/Rel]]="Ind",_xlfn.XLOOKUP(StandardResults[[#This Row],[Code]],Std[Code],Std[B]),"-")</f>
        <v>#N/A</v>
      </c>
      <c r="U499" t="e">
        <f>IF(StandardResults[[#This Row],[Ind/Rel]]="Ind",_xlfn.XLOOKUP(StandardResults[[#This Row],[Code]],Std[Code],Std[AAs]),"-")</f>
        <v>#N/A</v>
      </c>
      <c r="V499" t="e">
        <f>IF(StandardResults[[#This Row],[Ind/Rel]]="Ind",_xlfn.XLOOKUP(StandardResults[[#This Row],[Code]],Std[Code],Std[As]),"-")</f>
        <v>#N/A</v>
      </c>
      <c r="W499" t="e">
        <f>IF(StandardResults[[#This Row],[Ind/Rel]]="Ind",_xlfn.XLOOKUP(StandardResults[[#This Row],[Code]],Std[Code],Std[Bs]),"-")</f>
        <v>#N/A</v>
      </c>
      <c r="X499" t="e">
        <f>IF(StandardResults[[#This Row],[Ind/Rel]]="Ind",_xlfn.XLOOKUP(StandardResults[[#This Row],[Code]],Std[Code],Std[EC]),"-")</f>
        <v>#N/A</v>
      </c>
      <c r="Y499" t="e">
        <f>IF(StandardResults[[#This Row],[Ind/Rel]]="Ind",_xlfn.XLOOKUP(StandardResults[[#This Row],[Code]],Std[Code],Std[Ecs]),"-")</f>
        <v>#N/A</v>
      </c>
      <c r="Z499">
        <f>COUNTIFS(StandardResults[Name],StandardResults[[#This Row],[Name]],StandardResults[Entry
Std],"B")+COUNTIFS(StandardResults[Name],StandardResults[[#This Row],[Name]],StandardResults[Entry
Std],"A")+COUNTIFS(StandardResults[Name],StandardResults[[#This Row],[Name]],StandardResults[Entry
Std],"AA")</f>
        <v>0</v>
      </c>
      <c r="AA499">
        <f>COUNTIFS(StandardResults[Name],StandardResults[[#This Row],[Name]],StandardResults[Entry
Std],"AA")</f>
        <v>0</v>
      </c>
    </row>
    <row r="500" spans="1:27" x14ac:dyDescent="0.25">
      <c r="A500">
        <f>TimeVR[[#This Row],[Club]]</f>
        <v>0</v>
      </c>
      <c r="B500" t="str">
        <f>IF(OR(RIGHT(TimeVR[[#This Row],[Event]],3)="M.R", RIGHT(TimeVR[[#This Row],[Event]],3)="F.R"),"Relay","Ind")</f>
        <v>Ind</v>
      </c>
      <c r="C500">
        <f>TimeVR[[#This Row],[gender]]</f>
        <v>0</v>
      </c>
      <c r="D500">
        <f>TimeVR[[#This Row],[Age]]</f>
        <v>0</v>
      </c>
      <c r="E500">
        <f>TimeVR[[#This Row],[name]]</f>
        <v>0</v>
      </c>
      <c r="F500">
        <f>TimeVR[[#This Row],[Event]]</f>
        <v>0</v>
      </c>
      <c r="G500" t="str">
        <f>IF(OR(StandardResults[[#This Row],[Entry]]="-",TimeVR[[#This Row],[validation]]="Validated"),"Y","N")</f>
        <v>N</v>
      </c>
      <c r="H500">
        <f>IF(OR(LEFT(TimeVR[[#This Row],[Times]],8)="00:00.00", LEFT(TimeVR[[#This Row],[Times]],2)="NT"),"-",TimeVR[[#This Row],[Times]])</f>
        <v>0</v>
      </c>
      <c r="I5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0" t="str">
        <f>IF(ISBLANK(TimeVR[[#This Row],[Best Time(S)]]),"-",TimeVR[[#This Row],[Best Time(S)]])</f>
        <v>-</v>
      </c>
      <c r="K500" t="str">
        <f>IF(StandardResults[[#This Row],[BT(SC)]]&lt;&gt;"-",IF(StandardResults[[#This Row],[BT(SC)]]&lt;=StandardResults[[#This Row],[AAs]],"AA",IF(StandardResults[[#This Row],[BT(SC)]]&lt;=StandardResults[[#This Row],[As]],"A",IF(StandardResults[[#This Row],[BT(SC)]]&lt;=StandardResults[[#This Row],[Bs]],"B","-"))),"")</f>
        <v/>
      </c>
      <c r="L500" t="str">
        <f>IF(ISBLANK(TimeVR[[#This Row],[Best Time(L)]]),"-",TimeVR[[#This Row],[Best Time(L)]])</f>
        <v>-</v>
      </c>
      <c r="M500" t="str">
        <f>IF(StandardResults[[#This Row],[BT(LC)]]&lt;&gt;"-",IF(StandardResults[[#This Row],[BT(LC)]]&lt;=StandardResults[[#This Row],[AA]],"AA",IF(StandardResults[[#This Row],[BT(LC)]]&lt;=StandardResults[[#This Row],[A]],"A",IF(StandardResults[[#This Row],[BT(LC)]]&lt;=StandardResults[[#This Row],[B]],"B","-"))),"")</f>
        <v/>
      </c>
      <c r="N500" s="14"/>
      <c r="O500" t="str">
        <f>IF(StandardResults[[#This Row],[BT(SC)]]&lt;&gt;"-",IF(StandardResults[[#This Row],[BT(SC)]]&lt;=StandardResults[[#This Row],[Ecs]],"EC","-"),"")</f>
        <v/>
      </c>
      <c r="Q500" t="str">
        <f>IF(StandardResults[[#This Row],[Ind/Rel]]="Ind",LEFT(StandardResults[[#This Row],[Gender]],1)&amp;MIN(MAX(StandardResults[[#This Row],[Age]],11),17)&amp;"-"&amp;StandardResults[[#This Row],[Event]],"")</f>
        <v>011-0</v>
      </c>
      <c r="R500" t="e">
        <f>IF(StandardResults[[#This Row],[Ind/Rel]]="Ind",_xlfn.XLOOKUP(StandardResults[[#This Row],[Code]],Std[Code],Std[AA]),"-")</f>
        <v>#N/A</v>
      </c>
      <c r="S500" t="e">
        <f>IF(StandardResults[[#This Row],[Ind/Rel]]="Ind",_xlfn.XLOOKUP(StandardResults[[#This Row],[Code]],Std[Code],Std[A]),"-")</f>
        <v>#N/A</v>
      </c>
      <c r="T500" t="e">
        <f>IF(StandardResults[[#This Row],[Ind/Rel]]="Ind",_xlfn.XLOOKUP(StandardResults[[#This Row],[Code]],Std[Code],Std[B]),"-")</f>
        <v>#N/A</v>
      </c>
      <c r="U500" t="e">
        <f>IF(StandardResults[[#This Row],[Ind/Rel]]="Ind",_xlfn.XLOOKUP(StandardResults[[#This Row],[Code]],Std[Code],Std[AAs]),"-")</f>
        <v>#N/A</v>
      </c>
      <c r="V500" t="e">
        <f>IF(StandardResults[[#This Row],[Ind/Rel]]="Ind",_xlfn.XLOOKUP(StandardResults[[#This Row],[Code]],Std[Code],Std[As]),"-")</f>
        <v>#N/A</v>
      </c>
      <c r="W500" t="e">
        <f>IF(StandardResults[[#This Row],[Ind/Rel]]="Ind",_xlfn.XLOOKUP(StandardResults[[#This Row],[Code]],Std[Code],Std[Bs]),"-")</f>
        <v>#N/A</v>
      </c>
      <c r="X500" t="e">
        <f>IF(StandardResults[[#This Row],[Ind/Rel]]="Ind",_xlfn.XLOOKUP(StandardResults[[#This Row],[Code]],Std[Code],Std[EC]),"-")</f>
        <v>#N/A</v>
      </c>
      <c r="Y500" t="e">
        <f>IF(StandardResults[[#This Row],[Ind/Rel]]="Ind",_xlfn.XLOOKUP(StandardResults[[#This Row],[Code]],Std[Code],Std[Ecs]),"-")</f>
        <v>#N/A</v>
      </c>
      <c r="Z500">
        <f>COUNTIFS(StandardResults[Name],StandardResults[[#This Row],[Name]],StandardResults[Entry
Std],"B")+COUNTIFS(StandardResults[Name],StandardResults[[#This Row],[Name]],StandardResults[Entry
Std],"A")+COUNTIFS(StandardResults[Name],StandardResults[[#This Row],[Name]],StandardResults[Entry
Std],"AA")</f>
        <v>0</v>
      </c>
      <c r="AA500">
        <f>COUNTIFS(StandardResults[Name],StandardResults[[#This Row],[Name]],StandardResults[Entry
Std],"AA")</f>
        <v>0</v>
      </c>
    </row>
    <row r="501" spans="1:27" x14ac:dyDescent="0.25">
      <c r="A501">
        <f>TimeVR[[#This Row],[Club]]</f>
        <v>0</v>
      </c>
      <c r="B501" t="str">
        <f>IF(OR(RIGHT(TimeVR[[#This Row],[Event]],3)="M.R", RIGHT(TimeVR[[#This Row],[Event]],3)="F.R"),"Relay","Ind")</f>
        <v>Ind</v>
      </c>
      <c r="C501">
        <f>TimeVR[[#This Row],[gender]]</f>
        <v>0</v>
      </c>
      <c r="D501">
        <f>TimeVR[[#This Row],[Age]]</f>
        <v>0</v>
      </c>
      <c r="E501">
        <f>TimeVR[[#This Row],[name]]</f>
        <v>0</v>
      </c>
      <c r="F501">
        <f>TimeVR[[#This Row],[Event]]</f>
        <v>0</v>
      </c>
      <c r="G501" t="str">
        <f>IF(OR(StandardResults[[#This Row],[Entry]]="-",TimeVR[[#This Row],[validation]]="Validated"),"Y","N")</f>
        <v>N</v>
      </c>
      <c r="H501">
        <f>IF(OR(LEFT(TimeVR[[#This Row],[Times]],8)="00:00.00", LEFT(TimeVR[[#This Row],[Times]],2)="NT"),"-",TimeVR[[#This Row],[Times]])</f>
        <v>0</v>
      </c>
      <c r="I5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1" t="str">
        <f>IF(ISBLANK(TimeVR[[#This Row],[Best Time(S)]]),"-",TimeVR[[#This Row],[Best Time(S)]])</f>
        <v>-</v>
      </c>
      <c r="K501" t="str">
        <f>IF(StandardResults[[#This Row],[BT(SC)]]&lt;&gt;"-",IF(StandardResults[[#This Row],[BT(SC)]]&lt;=StandardResults[[#This Row],[AAs]],"AA",IF(StandardResults[[#This Row],[BT(SC)]]&lt;=StandardResults[[#This Row],[As]],"A",IF(StandardResults[[#This Row],[BT(SC)]]&lt;=StandardResults[[#This Row],[Bs]],"B","-"))),"")</f>
        <v/>
      </c>
      <c r="L501" t="str">
        <f>IF(ISBLANK(TimeVR[[#This Row],[Best Time(L)]]),"-",TimeVR[[#This Row],[Best Time(L)]])</f>
        <v>-</v>
      </c>
      <c r="M501" t="str">
        <f>IF(StandardResults[[#This Row],[BT(LC)]]&lt;&gt;"-",IF(StandardResults[[#This Row],[BT(LC)]]&lt;=StandardResults[[#This Row],[AA]],"AA",IF(StandardResults[[#This Row],[BT(LC)]]&lt;=StandardResults[[#This Row],[A]],"A",IF(StandardResults[[#This Row],[BT(LC)]]&lt;=StandardResults[[#This Row],[B]],"B","-"))),"")</f>
        <v/>
      </c>
      <c r="N501" s="14"/>
      <c r="O501" t="str">
        <f>IF(StandardResults[[#This Row],[BT(SC)]]&lt;&gt;"-",IF(StandardResults[[#This Row],[BT(SC)]]&lt;=StandardResults[[#This Row],[Ecs]],"EC","-"),"")</f>
        <v/>
      </c>
      <c r="Q501" t="str">
        <f>IF(StandardResults[[#This Row],[Ind/Rel]]="Ind",LEFT(StandardResults[[#This Row],[Gender]],1)&amp;MIN(MAX(StandardResults[[#This Row],[Age]],11),17)&amp;"-"&amp;StandardResults[[#This Row],[Event]],"")</f>
        <v>011-0</v>
      </c>
      <c r="R501" t="e">
        <f>IF(StandardResults[[#This Row],[Ind/Rel]]="Ind",_xlfn.XLOOKUP(StandardResults[[#This Row],[Code]],Std[Code],Std[AA]),"-")</f>
        <v>#N/A</v>
      </c>
      <c r="S501" t="e">
        <f>IF(StandardResults[[#This Row],[Ind/Rel]]="Ind",_xlfn.XLOOKUP(StandardResults[[#This Row],[Code]],Std[Code],Std[A]),"-")</f>
        <v>#N/A</v>
      </c>
      <c r="T501" t="e">
        <f>IF(StandardResults[[#This Row],[Ind/Rel]]="Ind",_xlfn.XLOOKUP(StandardResults[[#This Row],[Code]],Std[Code],Std[B]),"-")</f>
        <v>#N/A</v>
      </c>
      <c r="U501" t="e">
        <f>IF(StandardResults[[#This Row],[Ind/Rel]]="Ind",_xlfn.XLOOKUP(StandardResults[[#This Row],[Code]],Std[Code],Std[AAs]),"-")</f>
        <v>#N/A</v>
      </c>
      <c r="V501" t="e">
        <f>IF(StandardResults[[#This Row],[Ind/Rel]]="Ind",_xlfn.XLOOKUP(StandardResults[[#This Row],[Code]],Std[Code],Std[As]),"-")</f>
        <v>#N/A</v>
      </c>
      <c r="W501" t="e">
        <f>IF(StandardResults[[#This Row],[Ind/Rel]]="Ind",_xlfn.XLOOKUP(StandardResults[[#This Row],[Code]],Std[Code],Std[Bs]),"-")</f>
        <v>#N/A</v>
      </c>
      <c r="X501" t="e">
        <f>IF(StandardResults[[#This Row],[Ind/Rel]]="Ind",_xlfn.XLOOKUP(StandardResults[[#This Row],[Code]],Std[Code],Std[EC]),"-")</f>
        <v>#N/A</v>
      </c>
      <c r="Y501" t="e">
        <f>IF(StandardResults[[#This Row],[Ind/Rel]]="Ind",_xlfn.XLOOKUP(StandardResults[[#This Row],[Code]],Std[Code],Std[Ecs]),"-")</f>
        <v>#N/A</v>
      </c>
      <c r="Z501">
        <f>COUNTIFS(StandardResults[Name],StandardResults[[#This Row],[Name]],StandardResults[Entry
Std],"B")+COUNTIFS(StandardResults[Name],StandardResults[[#This Row],[Name]],StandardResults[Entry
Std],"A")+COUNTIFS(StandardResults[Name],StandardResults[[#This Row],[Name]],StandardResults[Entry
Std],"AA")</f>
        <v>0</v>
      </c>
      <c r="AA501">
        <f>COUNTIFS(StandardResults[Name],StandardResults[[#This Row],[Name]],StandardResults[Entry
Std],"AA")</f>
        <v>0</v>
      </c>
    </row>
    <row r="502" spans="1:27" x14ac:dyDescent="0.25">
      <c r="A502">
        <f>TimeVR[[#This Row],[Club]]</f>
        <v>0</v>
      </c>
      <c r="B502" t="str">
        <f>IF(OR(RIGHT(TimeVR[[#This Row],[Event]],3)="M.R", RIGHT(TimeVR[[#This Row],[Event]],3)="F.R"),"Relay","Ind")</f>
        <v>Ind</v>
      </c>
      <c r="C502">
        <f>TimeVR[[#This Row],[gender]]</f>
        <v>0</v>
      </c>
      <c r="D502">
        <f>TimeVR[[#This Row],[Age]]</f>
        <v>0</v>
      </c>
      <c r="E502">
        <f>TimeVR[[#This Row],[name]]</f>
        <v>0</v>
      </c>
      <c r="F502">
        <f>TimeVR[[#This Row],[Event]]</f>
        <v>0</v>
      </c>
      <c r="G502" t="str">
        <f>IF(OR(StandardResults[[#This Row],[Entry]]="-",TimeVR[[#This Row],[validation]]="Validated"),"Y","N")</f>
        <v>N</v>
      </c>
      <c r="H502">
        <f>IF(OR(LEFT(TimeVR[[#This Row],[Times]],8)="00:00.00", LEFT(TimeVR[[#This Row],[Times]],2)="NT"),"-",TimeVR[[#This Row],[Times]])</f>
        <v>0</v>
      </c>
      <c r="I5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2" t="str">
        <f>IF(ISBLANK(TimeVR[[#This Row],[Best Time(S)]]),"-",TimeVR[[#This Row],[Best Time(S)]])</f>
        <v>-</v>
      </c>
      <c r="K502" t="str">
        <f>IF(StandardResults[[#This Row],[BT(SC)]]&lt;&gt;"-",IF(StandardResults[[#This Row],[BT(SC)]]&lt;=StandardResults[[#This Row],[AAs]],"AA",IF(StandardResults[[#This Row],[BT(SC)]]&lt;=StandardResults[[#This Row],[As]],"A",IF(StandardResults[[#This Row],[BT(SC)]]&lt;=StandardResults[[#This Row],[Bs]],"B","-"))),"")</f>
        <v/>
      </c>
      <c r="L502" t="str">
        <f>IF(ISBLANK(TimeVR[[#This Row],[Best Time(L)]]),"-",TimeVR[[#This Row],[Best Time(L)]])</f>
        <v>-</v>
      </c>
      <c r="M502" t="str">
        <f>IF(StandardResults[[#This Row],[BT(LC)]]&lt;&gt;"-",IF(StandardResults[[#This Row],[BT(LC)]]&lt;=StandardResults[[#This Row],[AA]],"AA",IF(StandardResults[[#This Row],[BT(LC)]]&lt;=StandardResults[[#This Row],[A]],"A",IF(StandardResults[[#This Row],[BT(LC)]]&lt;=StandardResults[[#This Row],[B]],"B","-"))),"")</f>
        <v/>
      </c>
      <c r="N502" s="14"/>
      <c r="O502" t="str">
        <f>IF(StandardResults[[#This Row],[BT(SC)]]&lt;&gt;"-",IF(StandardResults[[#This Row],[BT(SC)]]&lt;=StandardResults[[#This Row],[Ecs]],"EC","-"),"")</f>
        <v/>
      </c>
      <c r="Q502" t="str">
        <f>IF(StandardResults[[#This Row],[Ind/Rel]]="Ind",LEFT(StandardResults[[#This Row],[Gender]],1)&amp;MIN(MAX(StandardResults[[#This Row],[Age]],11),17)&amp;"-"&amp;StandardResults[[#This Row],[Event]],"")</f>
        <v>011-0</v>
      </c>
      <c r="R502" t="e">
        <f>IF(StandardResults[[#This Row],[Ind/Rel]]="Ind",_xlfn.XLOOKUP(StandardResults[[#This Row],[Code]],Std[Code],Std[AA]),"-")</f>
        <v>#N/A</v>
      </c>
      <c r="S502" t="e">
        <f>IF(StandardResults[[#This Row],[Ind/Rel]]="Ind",_xlfn.XLOOKUP(StandardResults[[#This Row],[Code]],Std[Code],Std[A]),"-")</f>
        <v>#N/A</v>
      </c>
      <c r="T502" t="e">
        <f>IF(StandardResults[[#This Row],[Ind/Rel]]="Ind",_xlfn.XLOOKUP(StandardResults[[#This Row],[Code]],Std[Code],Std[B]),"-")</f>
        <v>#N/A</v>
      </c>
      <c r="U502" t="e">
        <f>IF(StandardResults[[#This Row],[Ind/Rel]]="Ind",_xlfn.XLOOKUP(StandardResults[[#This Row],[Code]],Std[Code],Std[AAs]),"-")</f>
        <v>#N/A</v>
      </c>
      <c r="V502" t="e">
        <f>IF(StandardResults[[#This Row],[Ind/Rel]]="Ind",_xlfn.XLOOKUP(StandardResults[[#This Row],[Code]],Std[Code],Std[As]),"-")</f>
        <v>#N/A</v>
      </c>
      <c r="W502" t="e">
        <f>IF(StandardResults[[#This Row],[Ind/Rel]]="Ind",_xlfn.XLOOKUP(StandardResults[[#This Row],[Code]],Std[Code],Std[Bs]),"-")</f>
        <v>#N/A</v>
      </c>
      <c r="X502" t="e">
        <f>IF(StandardResults[[#This Row],[Ind/Rel]]="Ind",_xlfn.XLOOKUP(StandardResults[[#This Row],[Code]],Std[Code],Std[EC]),"-")</f>
        <v>#N/A</v>
      </c>
      <c r="Y502" t="e">
        <f>IF(StandardResults[[#This Row],[Ind/Rel]]="Ind",_xlfn.XLOOKUP(StandardResults[[#This Row],[Code]],Std[Code],Std[Ecs]),"-")</f>
        <v>#N/A</v>
      </c>
      <c r="Z502">
        <f>COUNTIFS(StandardResults[Name],StandardResults[[#This Row],[Name]],StandardResults[Entry
Std],"B")+COUNTIFS(StandardResults[Name],StandardResults[[#This Row],[Name]],StandardResults[Entry
Std],"A")+COUNTIFS(StandardResults[Name],StandardResults[[#This Row],[Name]],StandardResults[Entry
Std],"AA")</f>
        <v>0</v>
      </c>
      <c r="AA502">
        <f>COUNTIFS(StandardResults[Name],StandardResults[[#This Row],[Name]],StandardResults[Entry
Std],"AA")</f>
        <v>0</v>
      </c>
    </row>
    <row r="503" spans="1:27" x14ac:dyDescent="0.25">
      <c r="A503">
        <f>TimeVR[[#This Row],[Club]]</f>
        <v>0</v>
      </c>
      <c r="B503" t="str">
        <f>IF(OR(RIGHT(TimeVR[[#This Row],[Event]],3)="M.R", RIGHT(TimeVR[[#This Row],[Event]],3)="F.R"),"Relay","Ind")</f>
        <v>Ind</v>
      </c>
      <c r="C503">
        <f>TimeVR[[#This Row],[gender]]</f>
        <v>0</v>
      </c>
      <c r="D503">
        <f>TimeVR[[#This Row],[Age]]</f>
        <v>0</v>
      </c>
      <c r="E503">
        <f>TimeVR[[#This Row],[name]]</f>
        <v>0</v>
      </c>
      <c r="F503">
        <f>TimeVR[[#This Row],[Event]]</f>
        <v>0</v>
      </c>
      <c r="G503" t="str">
        <f>IF(OR(StandardResults[[#This Row],[Entry]]="-",TimeVR[[#This Row],[validation]]="Validated"),"Y","N")</f>
        <v>N</v>
      </c>
      <c r="H503">
        <f>IF(OR(LEFT(TimeVR[[#This Row],[Times]],8)="00:00.00", LEFT(TimeVR[[#This Row],[Times]],2)="NT"),"-",TimeVR[[#This Row],[Times]])</f>
        <v>0</v>
      </c>
      <c r="I5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3" t="str">
        <f>IF(ISBLANK(TimeVR[[#This Row],[Best Time(S)]]),"-",TimeVR[[#This Row],[Best Time(S)]])</f>
        <v>-</v>
      </c>
      <c r="K503" t="str">
        <f>IF(StandardResults[[#This Row],[BT(SC)]]&lt;&gt;"-",IF(StandardResults[[#This Row],[BT(SC)]]&lt;=StandardResults[[#This Row],[AAs]],"AA",IF(StandardResults[[#This Row],[BT(SC)]]&lt;=StandardResults[[#This Row],[As]],"A",IF(StandardResults[[#This Row],[BT(SC)]]&lt;=StandardResults[[#This Row],[Bs]],"B","-"))),"")</f>
        <v/>
      </c>
      <c r="L503" t="str">
        <f>IF(ISBLANK(TimeVR[[#This Row],[Best Time(L)]]),"-",TimeVR[[#This Row],[Best Time(L)]])</f>
        <v>-</v>
      </c>
      <c r="M503" t="str">
        <f>IF(StandardResults[[#This Row],[BT(LC)]]&lt;&gt;"-",IF(StandardResults[[#This Row],[BT(LC)]]&lt;=StandardResults[[#This Row],[AA]],"AA",IF(StandardResults[[#This Row],[BT(LC)]]&lt;=StandardResults[[#This Row],[A]],"A",IF(StandardResults[[#This Row],[BT(LC)]]&lt;=StandardResults[[#This Row],[B]],"B","-"))),"")</f>
        <v/>
      </c>
      <c r="N503" s="14"/>
      <c r="O503" t="str">
        <f>IF(StandardResults[[#This Row],[BT(SC)]]&lt;&gt;"-",IF(StandardResults[[#This Row],[BT(SC)]]&lt;=StandardResults[[#This Row],[Ecs]],"EC","-"),"")</f>
        <v/>
      </c>
      <c r="Q503" t="str">
        <f>IF(StandardResults[[#This Row],[Ind/Rel]]="Ind",LEFT(StandardResults[[#This Row],[Gender]],1)&amp;MIN(MAX(StandardResults[[#This Row],[Age]],11),17)&amp;"-"&amp;StandardResults[[#This Row],[Event]],"")</f>
        <v>011-0</v>
      </c>
      <c r="R503" t="e">
        <f>IF(StandardResults[[#This Row],[Ind/Rel]]="Ind",_xlfn.XLOOKUP(StandardResults[[#This Row],[Code]],Std[Code],Std[AA]),"-")</f>
        <v>#N/A</v>
      </c>
      <c r="S503" t="e">
        <f>IF(StandardResults[[#This Row],[Ind/Rel]]="Ind",_xlfn.XLOOKUP(StandardResults[[#This Row],[Code]],Std[Code],Std[A]),"-")</f>
        <v>#N/A</v>
      </c>
      <c r="T503" t="e">
        <f>IF(StandardResults[[#This Row],[Ind/Rel]]="Ind",_xlfn.XLOOKUP(StandardResults[[#This Row],[Code]],Std[Code],Std[B]),"-")</f>
        <v>#N/A</v>
      </c>
      <c r="U503" t="e">
        <f>IF(StandardResults[[#This Row],[Ind/Rel]]="Ind",_xlfn.XLOOKUP(StandardResults[[#This Row],[Code]],Std[Code],Std[AAs]),"-")</f>
        <v>#N/A</v>
      </c>
      <c r="V503" t="e">
        <f>IF(StandardResults[[#This Row],[Ind/Rel]]="Ind",_xlfn.XLOOKUP(StandardResults[[#This Row],[Code]],Std[Code],Std[As]),"-")</f>
        <v>#N/A</v>
      </c>
      <c r="W503" t="e">
        <f>IF(StandardResults[[#This Row],[Ind/Rel]]="Ind",_xlfn.XLOOKUP(StandardResults[[#This Row],[Code]],Std[Code],Std[Bs]),"-")</f>
        <v>#N/A</v>
      </c>
      <c r="X503" t="e">
        <f>IF(StandardResults[[#This Row],[Ind/Rel]]="Ind",_xlfn.XLOOKUP(StandardResults[[#This Row],[Code]],Std[Code],Std[EC]),"-")</f>
        <v>#N/A</v>
      </c>
      <c r="Y503" t="e">
        <f>IF(StandardResults[[#This Row],[Ind/Rel]]="Ind",_xlfn.XLOOKUP(StandardResults[[#This Row],[Code]],Std[Code],Std[Ecs]),"-")</f>
        <v>#N/A</v>
      </c>
      <c r="Z503">
        <f>COUNTIFS(StandardResults[Name],StandardResults[[#This Row],[Name]],StandardResults[Entry
Std],"B")+COUNTIFS(StandardResults[Name],StandardResults[[#This Row],[Name]],StandardResults[Entry
Std],"A")+COUNTIFS(StandardResults[Name],StandardResults[[#This Row],[Name]],StandardResults[Entry
Std],"AA")</f>
        <v>0</v>
      </c>
      <c r="AA503">
        <f>COUNTIFS(StandardResults[Name],StandardResults[[#This Row],[Name]],StandardResults[Entry
Std],"AA")</f>
        <v>0</v>
      </c>
    </row>
    <row r="504" spans="1:27" x14ac:dyDescent="0.25">
      <c r="A504">
        <f>TimeVR[[#This Row],[Club]]</f>
        <v>0</v>
      </c>
      <c r="B504" t="str">
        <f>IF(OR(RIGHT(TimeVR[[#This Row],[Event]],3)="M.R", RIGHT(TimeVR[[#This Row],[Event]],3)="F.R"),"Relay","Ind")</f>
        <v>Ind</v>
      </c>
      <c r="C504">
        <f>TimeVR[[#This Row],[gender]]</f>
        <v>0</v>
      </c>
      <c r="D504">
        <f>TimeVR[[#This Row],[Age]]</f>
        <v>0</v>
      </c>
      <c r="E504">
        <f>TimeVR[[#This Row],[name]]</f>
        <v>0</v>
      </c>
      <c r="F504">
        <f>TimeVR[[#This Row],[Event]]</f>
        <v>0</v>
      </c>
      <c r="G504" t="str">
        <f>IF(OR(StandardResults[[#This Row],[Entry]]="-",TimeVR[[#This Row],[validation]]="Validated"),"Y","N")</f>
        <v>N</v>
      </c>
      <c r="H504">
        <f>IF(OR(LEFT(TimeVR[[#This Row],[Times]],8)="00:00.00", LEFT(TimeVR[[#This Row],[Times]],2)="NT"),"-",TimeVR[[#This Row],[Times]])</f>
        <v>0</v>
      </c>
      <c r="I5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4" t="str">
        <f>IF(ISBLANK(TimeVR[[#This Row],[Best Time(S)]]),"-",TimeVR[[#This Row],[Best Time(S)]])</f>
        <v>-</v>
      </c>
      <c r="K504" t="str">
        <f>IF(StandardResults[[#This Row],[BT(SC)]]&lt;&gt;"-",IF(StandardResults[[#This Row],[BT(SC)]]&lt;=StandardResults[[#This Row],[AAs]],"AA",IF(StandardResults[[#This Row],[BT(SC)]]&lt;=StandardResults[[#This Row],[As]],"A",IF(StandardResults[[#This Row],[BT(SC)]]&lt;=StandardResults[[#This Row],[Bs]],"B","-"))),"")</f>
        <v/>
      </c>
      <c r="L504" t="str">
        <f>IF(ISBLANK(TimeVR[[#This Row],[Best Time(L)]]),"-",TimeVR[[#This Row],[Best Time(L)]])</f>
        <v>-</v>
      </c>
      <c r="M504" t="str">
        <f>IF(StandardResults[[#This Row],[BT(LC)]]&lt;&gt;"-",IF(StandardResults[[#This Row],[BT(LC)]]&lt;=StandardResults[[#This Row],[AA]],"AA",IF(StandardResults[[#This Row],[BT(LC)]]&lt;=StandardResults[[#This Row],[A]],"A",IF(StandardResults[[#This Row],[BT(LC)]]&lt;=StandardResults[[#This Row],[B]],"B","-"))),"")</f>
        <v/>
      </c>
      <c r="N504" s="14"/>
      <c r="O504" t="str">
        <f>IF(StandardResults[[#This Row],[BT(SC)]]&lt;&gt;"-",IF(StandardResults[[#This Row],[BT(SC)]]&lt;=StandardResults[[#This Row],[Ecs]],"EC","-"),"")</f>
        <v/>
      </c>
      <c r="Q504" t="str">
        <f>IF(StandardResults[[#This Row],[Ind/Rel]]="Ind",LEFT(StandardResults[[#This Row],[Gender]],1)&amp;MIN(MAX(StandardResults[[#This Row],[Age]],11),17)&amp;"-"&amp;StandardResults[[#This Row],[Event]],"")</f>
        <v>011-0</v>
      </c>
      <c r="R504" t="e">
        <f>IF(StandardResults[[#This Row],[Ind/Rel]]="Ind",_xlfn.XLOOKUP(StandardResults[[#This Row],[Code]],Std[Code],Std[AA]),"-")</f>
        <v>#N/A</v>
      </c>
      <c r="S504" t="e">
        <f>IF(StandardResults[[#This Row],[Ind/Rel]]="Ind",_xlfn.XLOOKUP(StandardResults[[#This Row],[Code]],Std[Code],Std[A]),"-")</f>
        <v>#N/A</v>
      </c>
      <c r="T504" t="e">
        <f>IF(StandardResults[[#This Row],[Ind/Rel]]="Ind",_xlfn.XLOOKUP(StandardResults[[#This Row],[Code]],Std[Code],Std[B]),"-")</f>
        <v>#N/A</v>
      </c>
      <c r="U504" t="e">
        <f>IF(StandardResults[[#This Row],[Ind/Rel]]="Ind",_xlfn.XLOOKUP(StandardResults[[#This Row],[Code]],Std[Code],Std[AAs]),"-")</f>
        <v>#N/A</v>
      </c>
      <c r="V504" t="e">
        <f>IF(StandardResults[[#This Row],[Ind/Rel]]="Ind",_xlfn.XLOOKUP(StandardResults[[#This Row],[Code]],Std[Code],Std[As]),"-")</f>
        <v>#N/A</v>
      </c>
      <c r="W504" t="e">
        <f>IF(StandardResults[[#This Row],[Ind/Rel]]="Ind",_xlfn.XLOOKUP(StandardResults[[#This Row],[Code]],Std[Code],Std[Bs]),"-")</f>
        <v>#N/A</v>
      </c>
      <c r="X504" t="e">
        <f>IF(StandardResults[[#This Row],[Ind/Rel]]="Ind",_xlfn.XLOOKUP(StandardResults[[#This Row],[Code]],Std[Code],Std[EC]),"-")</f>
        <v>#N/A</v>
      </c>
      <c r="Y504" t="e">
        <f>IF(StandardResults[[#This Row],[Ind/Rel]]="Ind",_xlfn.XLOOKUP(StandardResults[[#This Row],[Code]],Std[Code],Std[Ecs]),"-")</f>
        <v>#N/A</v>
      </c>
      <c r="Z504">
        <f>COUNTIFS(StandardResults[Name],StandardResults[[#This Row],[Name]],StandardResults[Entry
Std],"B")+COUNTIFS(StandardResults[Name],StandardResults[[#This Row],[Name]],StandardResults[Entry
Std],"A")+COUNTIFS(StandardResults[Name],StandardResults[[#This Row],[Name]],StandardResults[Entry
Std],"AA")</f>
        <v>0</v>
      </c>
      <c r="AA504">
        <f>COUNTIFS(StandardResults[Name],StandardResults[[#This Row],[Name]],StandardResults[Entry
Std],"AA")</f>
        <v>0</v>
      </c>
    </row>
    <row r="505" spans="1:27" x14ac:dyDescent="0.25">
      <c r="A505">
        <f>TimeVR[[#This Row],[Club]]</f>
        <v>0</v>
      </c>
      <c r="B505" t="str">
        <f>IF(OR(RIGHT(TimeVR[[#This Row],[Event]],3)="M.R", RIGHT(TimeVR[[#This Row],[Event]],3)="F.R"),"Relay","Ind")</f>
        <v>Ind</v>
      </c>
      <c r="C505">
        <f>TimeVR[[#This Row],[gender]]</f>
        <v>0</v>
      </c>
      <c r="D505">
        <f>TimeVR[[#This Row],[Age]]</f>
        <v>0</v>
      </c>
      <c r="E505">
        <f>TimeVR[[#This Row],[name]]</f>
        <v>0</v>
      </c>
      <c r="F505">
        <f>TimeVR[[#This Row],[Event]]</f>
        <v>0</v>
      </c>
      <c r="G505" t="str">
        <f>IF(OR(StandardResults[[#This Row],[Entry]]="-",TimeVR[[#This Row],[validation]]="Validated"),"Y","N")</f>
        <v>N</v>
      </c>
      <c r="H505">
        <f>IF(OR(LEFT(TimeVR[[#This Row],[Times]],8)="00:00.00", LEFT(TimeVR[[#This Row],[Times]],2)="NT"),"-",TimeVR[[#This Row],[Times]])</f>
        <v>0</v>
      </c>
      <c r="I5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5" t="str">
        <f>IF(ISBLANK(TimeVR[[#This Row],[Best Time(S)]]),"-",TimeVR[[#This Row],[Best Time(S)]])</f>
        <v>-</v>
      </c>
      <c r="K505" t="str">
        <f>IF(StandardResults[[#This Row],[BT(SC)]]&lt;&gt;"-",IF(StandardResults[[#This Row],[BT(SC)]]&lt;=StandardResults[[#This Row],[AAs]],"AA",IF(StandardResults[[#This Row],[BT(SC)]]&lt;=StandardResults[[#This Row],[As]],"A",IF(StandardResults[[#This Row],[BT(SC)]]&lt;=StandardResults[[#This Row],[Bs]],"B","-"))),"")</f>
        <v/>
      </c>
      <c r="L505" t="str">
        <f>IF(ISBLANK(TimeVR[[#This Row],[Best Time(L)]]),"-",TimeVR[[#This Row],[Best Time(L)]])</f>
        <v>-</v>
      </c>
      <c r="M505" t="str">
        <f>IF(StandardResults[[#This Row],[BT(LC)]]&lt;&gt;"-",IF(StandardResults[[#This Row],[BT(LC)]]&lt;=StandardResults[[#This Row],[AA]],"AA",IF(StandardResults[[#This Row],[BT(LC)]]&lt;=StandardResults[[#This Row],[A]],"A",IF(StandardResults[[#This Row],[BT(LC)]]&lt;=StandardResults[[#This Row],[B]],"B","-"))),"")</f>
        <v/>
      </c>
      <c r="N505" s="14"/>
      <c r="O505" t="str">
        <f>IF(StandardResults[[#This Row],[BT(SC)]]&lt;&gt;"-",IF(StandardResults[[#This Row],[BT(SC)]]&lt;=StandardResults[[#This Row],[Ecs]],"EC","-"),"")</f>
        <v/>
      </c>
      <c r="Q505" t="str">
        <f>IF(StandardResults[[#This Row],[Ind/Rel]]="Ind",LEFT(StandardResults[[#This Row],[Gender]],1)&amp;MIN(MAX(StandardResults[[#This Row],[Age]],11),17)&amp;"-"&amp;StandardResults[[#This Row],[Event]],"")</f>
        <v>011-0</v>
      </c>
      <c r="R505" t="e">
        <f>IF(StandardResults[[#This Row],[Ind/Rel]]="Ind",_xlfn.XLOOKUP(StandardResults[[#This Row],[Code]],Std[Code],Std[AA]),"-")</f>
        <v>#N/A</v>
      </c>
      <c r="S505" t="e">
        <f>IF(StandardResults[[#This Row],[Ind/Rel]]="Ind",_xlfn.XLOOKUP(StandardResults[[#This Row],[Code]],Std[Code],Std[A]),"-")</f>
        <v>#N/A</v>
      </c>
      <c r="T505" t="e">
        <f>IF(StandardResults[[#This Row],[Ind/Rel]]="Ind",_xlfn.XLOOKUP(StandardResults[[#This Row],[Code]],Std[Code],Std[B]),"-")</f>
        <v>#N/A</v>
      </c>
      <c r="U505" t="e">
        <f>IF(StandardResults[[#This Row],[Ind/Rel]]="Ind",_xlfn.XLOOKUP(StandardResults[[#This Row],[Code]],Std[Code],Std[AAs]),"-")</f>
        <v>#N/A</v>
      </c>
      <c r="V505" t="e">
        <f>IF(StandardResults[[#This Row],[Ind/Rel]]="Ind",_xlfn.XLOOKUP(StandardResults[[#This Row],[Code]],Std[Code],Std[As]),"-")</f>
        <v>#N/A</v>
      </c>
      <c r="W505" t="e">
        <f>IF(StandardResults[[#This Row],[Ind/Rel]]="Ind",_xlfn.XLOOKUP(StandardResults[[#This Row],[Code]],Std[Code],Std[Bs]),"-")</f>
        <v>#N/A</v>
      </c>
      <c r="X505" t="e">
        <f>IF(StandardResults[[#This Row],[Ind/Rel]]="Ind",_xlfn.XLOOKUP(StandardResults[[#This Row],[Code]],Std[Code],Std[EC]),"-")</f>
        <v>#N/A</v>
      </c>
      <c r="Y505" t="e">
        <f>IF(StandardResults[[#This Row],[Ind/Rel]]="Ind",_xlfn.XLOOKUP(StandardResults[[#This Row],[Code]],Std[Code],Std[Ecs]),"-")</f>
        <v>#N/A</v>
      </c>
      <c r="Z505">
        <f>COUNTIFS(StandardResults[Name],StandardResults[[#This Row],[Name]],StandardResults[Entry
Std],"B")+COUNTIFS(StandardResults[Name],StandardResults[[#This Row],[Name]],StandardResults[Entry
Std],"A")+COUNTIFS(StandardResults[Name],StandardResults[[#This Row],[Name]],StandardResults[Entry
Std],"AA")</f>
        <v>0</v>
      </c>
      <c r="AA505">
        <f>COUNTIFS(StandardResults[Name],StandardResults[[#This Row],[Name]],StandardResults[Entry
Std],"AA")</f>
        <v>0</v>
      </c>
    </row>
    <row r="506" spans="1:27" x14ac:dyDescent="0.25">
      <c r="A506">
        <f>TimeVR[[#This Row],[Club]]</f>
        <v>0</v>
      </c>
      <c r="B506" t="str">
        <f>IF(OR(RIGHT(TimeVR[[#This Row],[Event]],3)="M.R", RIGHT(TimeVR[[#This Row],[Event]],3)="F.R"),"Relay","Ind")</f>
        <v>Ind</v>
      </c>
      <c r="C506">
        <f>TimeVR[[#This Row],[gender]]</f>
        <v>0</v>
      </c>
      <c r="D506">
        <f>TimeVR[[#This Row],[Age]]</f>
        <v>0</v>
      </c>
      <c r="E506">
        <f>TimeVR[[#This Row],[name]]</f>
        <v>0</v>
      </c>
      <c r="F506">
        <f>TimeVR[[#This Row],[Event]]</f>
        <v>0</v>
      </c>
      <c r="G506" t="str">
        <f>IF(OR(StandardResults[[#This Row],[Entry]]="-",TimeVR[[#This Row],[validation]]="Validated"),"Y","N")</f>
        <v>N</v>
      </c>
      <c r="H506">
        <f>IF(OR(LEFT(TimeVR[[#This Row],[Times]],8)="00:00.00", LEFT(TimeVR[[#This Row],[Times]],2)="NT"),"-",TimeVR[[#This Row],[Times]])</f>
        <v>0</v>
      </c>
      <c r="I5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6" t="str">
        <f>IF(ISBLANK(TimeVR[[#This Row],[Best Time(S)]]),"-",TimeVR[[#This Row],[Best Time(S)]])</f>
        <v>-</v>
      </c>
      <c r="K506" t="str">
        <f>IF(StandardResults[[#This Row],[BT(SC)]]&lt;&gt;"-",IF(StandardResults[[#This Row],[BT(SC)]]&lt;=StandardResults[[#This Row],[AAs]],"AA",IF(StandardResults[[#This Row],[BT(SC)]]&lt;=StandardResults[[#This Row],[As]],"A",IF(StandardResults[[#This Row],[BT(SC)]]&lt;=StandardResults[[#This Row],[Bs]],"B","-"))),"")</f>
        <v/>
      </c>
      <c r="L506" t="str">
        <f>IF(ISBLANK(TimeVR[[#This Row],[Best Time(L)]]),"-",TimeVR[[#This Row],[Best Time(L)]])</f>
        <v>-</v>
      </c>
      <c r="M506" t="str">
        <f>IF(StandardResults[[#This Row],[BT(LC)]]&lt;&gt;"-",IF(StandardResults[[#This Row],[BT(LC)]]&lt;=StandardResults[[#This Row],[AA]],"AA",IF(StandardResults[[#This Row],[BT(LC)]]&lt;=StandardResults[[#This Row],[A]],"A",IF(StandardResults[[#This Row],[BT(LC)]]&lt;=StandardResults[[#This Row],[B]],"B","-"))),"")</f>
        <v/>
      </c>
      <c r="N506" s="14"/>
      <c r="O506" t="str">
        <f>IF(StandardResults[[#This Row],[BT(SC)]]&lt;&gt;"-",IF(StandardResults[[#This Row],[BT(SC)]]&lt;=StandardResults[[#This Row],[Ecs]],"EC","-"),"")</f>
        <v/>
      </c>
      <c r="Q506" t="str">
        <f>IF(StandardResults[[#This Row],[Ind/Rel]]="Ind",LEFT(StandardResults[[#This Row],[Gender]],1)&amp;MIN(MAX(StandardResults[[#This Row],[Age]],11),17)&amp;"-"&amp;StandardResults[[#This Row],[Event]],"")</f>
        <v>011-0</v>
      </c>
      <c r="R506" t="e">
        <f>IF(StandardResults[[#This Row],[Ind/Rel]]="Ind",_xlfn.XLOOKUP(StandardResults[[#This Row],[Code]],Std[Code],Std[AA]),"-")</f>
        <v>#N/A</v>
      </c>
      <c r="S506" t="e">
        <f>IF(StandardResults[[#This Row],[Ind/Rel]]="Ind",_xlfn.XLOOKUP(StandardResults[[#This Row],[Code]],Std[Code],Std[A]),"-")</f>
        <v>#N/A</v>
      </c>
      <c r="T506" t="e">
        <f>IF(StandardResults[[#This Row],[Ind/Rel]]="Ind",_xlfn.XLOOKUP(StandardResults[[#This Row],[Code]],Std[Code],Std[B]),"-")</f>
        <v>#N/A</v>
      </c>
      <c r="U506" t="e">
        <f>IF(StandardResults[[#This Row],[Ind/Rel]]="Ind",_xlfn.XLOOKUP(StandardResults[[#This Row],[Code]],Std[Code],Std[AAs]),"-")</f>
        <v>#N/A</v>
      </c>
      <c r="V506" t="e">
        <f>IF(StandardResults[[#This Row],[Ind/Rel]]="Ind",_xlfn.XLOOKUP(StandardResults[[#This Row],[Code]],Std[Code],Std[As]),"-")</f>
        <v>#N/A</v>
      </c>
      <c r="W506" t="e">
        <f>IF(StandardResults[[#This Row],[Ind/Rel]]="Ind",_xlfn.XLOOKUP(StandardResults[[#This Row],[Code]],Std[Code],Std[Bs]),"-")</f>
        <v>#N/A</v>
      </c>
      <c r="X506" t="e">
        <f>IF(StandardResults[[#This Row],[Ind/Rel]]="Ind",_xlfn.XLOOKUP(StandardResults[[#This Row],[Code]],Std[Code],Std[EC]),"-")</f>
        <v>#N/A</v>
      </c>
      <c r="Y506" t="e">
        <f>IF(StandardResults[[#This Row],[Ind/Rel]]="Ind",_xlfn.XLOOKUP(StandardResults[[#This Row],[Code]],Std[Code],Std[Ecs]),"-")</f>
        <v>#N/A</v>
      </c>
      <c r="Z506">
        <f>COUNTIFS(StandardResults[Name],StandardResults[[#This Row],[Name]],StandardResults[Entry
Std],"B")+COUNTIFS(StandardResults[Name],StandardResults[[#This Row],[Name]],StandardResults[Entry
Std],"A")+COUNTIFS(StandardResults[Name],StandardResults[[#This Row],[Name]],StandardResults[Entry
Std],"AA")</f>
        <v>0</v>
      </c>
      <c r="AA506">
        <f>COUNTIFS(StandardResults[Name],StandardResults[[#This Row],[Name]],StandardResults[Entry
Std],"AA")</f>
        <v>0</v>
      </c>
    </row>
    <row r="507" spans="1:27" x14ac:dyDescent="0.25">
      <c r="A507">
        <f>TimeVR[[#This Row],[Club]]</f>
        <v>0</v>
      </c>
      <c r="B507" t="str">
        <f>IF(OR(RIGHT(TimeVR[[#This Row],[Event]],3)="M.R", RIGHT(TimeVR[[#This Row],[Event]],3)="F.R"),"Relay","Ind")</f>
        <v>Ind</v>
      </c>
      <c r="C507">
        <f>TimeVR[[#This Row],[gender]]</f>
        <v>0</v>
      </c>
      <c r="D507">
        <f>TimeVR[[#This Row],[Age]]</f>
        <v>0</v>
      </c>
      <c r="E507">
        <f>TimeVR[[#This Row],[name]]</f>
        <v>0</v>
      </c>
      <c r="F507">
        <f>TimeVR[[#This Row],[Event]]</f>
        <v>0</v>
      </c>
      <c r="G507" t="str">
        <f>IF(OR(StandardResults[[#This Row],[Entry]]="-",TimeVR[[#This Row],[validation]]="Validated"),"Y","N")</f>
        <v>N</v>
      </c>
      <c r="H507">
        <f>IF(OR(LEFT(TimeVR[[#This Row],[Times]],8)="00:00.00", LEFT(TimeVR[[#This Row],[Times]],2)="NT"),"-",TimeVR[[#This Row],[Times]])</f>
        <v>0</v>
      </c>
      <c r="I5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7" t="str">
        <f>IF(ISBLANK(TimeVR[[#This Row],[Best Time(S)]]),"-",TimeVR[[#This Row],[Best Time(S)]])</f>
        <v>-</v>
      </c>
      <c r="K507" t="str">
        <f>IF(StandardResults[[#This Row],[BT(SC)]]&lt;&gt;"-",IF(StandardResults[[#This Row],[BT(SC)]]&lt;=StandardResults[[#This Row],[AAs]],"AA",IF(StandardResults[[#This Row],[BT(SC)]]&lt;=StandardResults[[#This Row],[As]],"A",IF(StandardResults[[#This Row],[BT(SC)]]&lt;=StandardResults[[#This Row],[Bs]],"B","-"))),"")</f>
        <v/>
      </c>
      <c r="L507" t="str">
        <f>IF(ISBLANK(TimeVR[[#This Row],[Best Time(L)]]),"-",TimeVR[[#This Row],[Best Time(L)]])</f>
        <v>-</v>
      </c>
      <c r="M507" t="str">
        <f>IF(StandardResults[[#This Row],[BT(LC)]]&lt;&gt;"-",IF(StandardResults[[#This Row],[BT(LC)]]&lt;=StandardResults[[#This Row],[AA]],"AA",IF(StandardResults[[#This Row],[BT(LC)]]&lt;=StandardResults[[#This Row],[A]],"A",IF(StandardResults[[#This Row],[BT(LC)]]&lt;=StandardResults[[#This Row],[B]],"B","-"))),"")</f>
        <v/>
      </c>
      <c r="N507" s="14"/>
      <c r="O507" t="str">
        <f>IF(StandardResults[[#This Row],[BT(SC)]]&lt;&gt;"-",IF(StandardResults[[#This Row],[BT(SC)]]&lt;=StandardResults[[#This Row],[Ecs]],"EC","-"),"")</f>
        <v/>
      </c>
      <c r="Q507" t="str">
        <f>IF(StandardResults[[#This Row],[Ind/Rel]]="Ind",LEFT(StandardResults[[#This Row],[Gender]],1)&amp;MIN(MAX(StandardResults[[#This Row],[Age]],11),17)&amp;"-"&amp;StandardResults[[#This Row],[Event]],"")</f>
        <v>011-0</v>
      </c>
      <c r="R507" t="e">
        <f>IF(StandardResults[[#This Row],[Ind/Rel]]="Ind",_xlfn.XLOOKUP(StandardResults[[#This Row],[Code]],Std[Code],Std[AA]),"-")</f>
        <v>#N/A</v>
      </c>
      <c r="S507" t="e">
        <f>IF(StandardResults[[#This Row],[Ind/Rel]]="Ind",_xlfn.XLOOKUP(StandardResults[[#This Row],[Code]],Std[Code],Std[A]),"-")</f>
        <v>#N/A</v>
      </c>
      <c r="T507" t="e">
        <f>IF(StandardResults[[#This Row],[Ind/Rel]]="Ind",_xlfn.XLOOKUP(StandardResults[[#This Row],[Code]],Std[Code],Std[B]),"-")</f>
        <v>#N/A</v>
      </c>
      <c r="U507" t="e">
        <f>IF(StandardResults[[#This Row],[Ind/Rel]]="Ind",_xlfn.XLOOKUP(StandardResults[[#This Row],[Code]],Std[Code],Std[AAs]),"-")</f>
        <v>#N/A</v>
      </c>
      <c r="V507" t="e">
        <f>IF(StandardResults[[#This Row],[Ind/Rel]]="Ind",_xlfn.XLOOKUP(StandardResults[[#This Row],[Code]],Std[Code],Std[As]),"-")</f>
        <v>#N/A</v>
      </c>
      <c r="W507" t="e">
        <f>IF(StandardResults[[#This Row],[Ind/Rel]]="Ind",_xlfn.XLOOKUP(StandardResults[[#This Row],[Code]],Std[Code],Std[Bs]),"-")</f>
        <v>#N/A</v>
      </c>
      <c r="X507" t="e">
        <f>IF(StandardResults[[#This Row],[Ind/Rel]]="Ind",_xlfn.XLOOKUP(StandardResults[[#This Row],[Code]],Std[Code],Std[EC]),"-")</f>
        <v>#N/A</v>
      </c>
      <c r="Y507" t="e">
        <f>IF(StandardResults[[#This Row],[Ind/Rel]]="Ind",_xlfn.XLOOKUP(StandardResults[[#This Row],[Code]],Std[Code],Std[Ecs]),"-")</f>
        <v>#N/A</v>
      </c>
      <c r="Z507">
        <f>COUNTIFS(StandardResults[Name],StandardResults[[#This Row],[Name]],StandardResults[Entry
Std],"B")+COUNTIFS(StandardResults[Name],StandardResults[[#This Row],[Name]],StandardResults[Entry
Std],"A")+COUNTIFS(StandardResults[Name],StandardResults[[#This Row],[Name]],StandardResults[Entry
Std],"AA")</f>
        <v>0</v>
      </c>
      <c r="AA507">
        <f>COUNTIFS(StandardResults[Name],StandardResults[[#This Row],[Name]],StandardResults[Entry
Std],"AA")</f>
        <v>0</v>
      </c>
    </row>
    <row r="508" spans="1:27" x14ac:dyDescent="0.25">
      <c r="A508">
        <f>TimeVR[[#This Row],[Club]]</f>
        <v>0</v>
      </c>
      <c r="B508" t="str">
        <f>IF(OR(RIGHT(TimeVR[[#This Row],[Event]],3)="M.R", RIGHT(TimeVR[[#This Row],[Event]],3)="F.R"),"Relay","Ind")</f>
        <v>Ind</v>
      </c>
      <c r="C508">
        <f>TimeVR[[#This Row],[gender]]</f>
        <v>0</v>
      </c>
      <c r="D508">
        <f>TimeVR[[#This Row],[Age]]</f>
        <v>0</v>
      </c>
      <c r="E508">
        <f>TimeVR[[#This Row],[name]]</f>
        <v>0</v>
      </c>
      <c r="F508">
        <f>TimeVR[[#This Row],[Event]]</f>
        <v>0</v>
      </c>
      <c r="G508" t="str">
        <f>IF(OR(StandardResults[[#This Row],[Entry]]="-",TimeVR[[#This Row],[validation]]="Validated"),"Y","N")</f>
        <v>N</v>
      </c>
      <c r="H508">
        <f>IF(OR(LEFT(TimeVR[[#This Row],[Times]],8)="00:00.00", LEFT(TimeVR[[#This Row],[Times]],2)="NT"),"-",TimeVR[[#This Row],[Times]])</f>
        <v>0</v>
      </c>
      <c r="I5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8" t="str">
        <f>IF(ISBLANK(TimeVR[[#This Row],[Best Time(S)]]),"-",TimeVR[[#This Row],[Best Time(S)]])</f>
        <v>-</v>
      </c>
      <c r="K508" t="str">
        <f>IF(StandardResults[[#This Row],[BT(SC)]]&lt;&gt;"-",IF(StandardResults[[#This Row],[BT(SC)]]&lt;=StandardResults[[#This Row],[AAs]],"AA",IF(StandardResults[[#This Row],[BT(SC)]]&lt;=StandardResults[[#This Row],[As]],"A",IF(StandardResults[[#This Row],[BT(SC)]]&lt;=StandardResults[[#This Row],[Bs]],"B","-"))),"")</f>
        <v/>
      </c>
      <c r="L508" t="str">
        <f>IF(ISBLANK(TimeVR[[#This Row],[Best Time(L)]]),"-",TimeVR[[#This Row],[Best Time(L)]])</f>
        <v>-</v>
      </c>
      <c r="M508" t="str">
        <f>IF(StandardResults[[#This Row],[BT(LC)]]&lt;&gt;"-",IF(StandardResults[[#This Row],[BT(LC)]]&lt;=StandardResults[[#This Row],[AA]],"AA",IF(StandardResults[[#This Row],[BT(LC)]]&lt;=StandardResults[[#This Row],[A]],"A",IF(StandardResults[[#This Row],[BT(LC)]]&lt;=StandardResults[[#This Row],[B]],"B","-"))),"")</f>
        <v/>
      </c>
      <c r="N508" s="14"/>
      <c r="O508" t="str">
        <f>IF(StandardResults[[#This Row],[BT(SC)]]&lt;&gt;"-",IF(StandardResults[[#This Row],[BT(SC)]]&lt;=StandardResults[[#This Row],[Ecs]],"EC","-"),"")</f>
        <v/>
      </c>
      <c r="Q508" t="str">
        <f>IF(StandardResults[[#This Row],[Ind/Rel]]="Ind",LEFT(StandardResults[[#This Row],[Gender]],1)&amp;MIN(MAX(StandardResults[[#This Row],[Age]],11),17)&amp;"-"&amp;StandardResults[[#This Row],[Event]],"")</f>
        <v>011-0</v>
      </c>
      <c r="R508" t="e">
        <f>IF(StandardResults[[#This Row],[Ind/Rel]]="Ind",_xlfn.XLOOKUP(StandardResults[[#This Row],[Code]],Std[Code],Std[AA]),"-")</f>
        <v>#N/A</v>
      </c>
      <c r="S508" t="e">
        <f>IF(StandardResults[[#This Row],[Ind/Rel]]="Ind",_xlfn.XLOOKUP(StandardResults[[#This Row],[Code]],Std[Code],Std[A]),"-")</f>
        <v>#N/A</v>
      </c>
      <c r="T508" t="e">
        <f>IF(StandardResults[[#This Row],[Ind/Rel]]="Ind",_xlfn.XLOOKUP(StandardResults[[#This Row],[Code]],Std[Code],Std[B]),"-")</f>
        <v>#N/A</v>
      </c>
      <c r="U508" t="e">
        <f>IF(StandardResults[[#This Row],[Ind/Rel]]="Ind",_xlfn.XLOOKUP(StandardResults[[#This Row],[Code]],Std[Code],Std[AAs]),"-")</f>
        <v>#N/A</v>
      </c>
      <c r="V508" t="e">
        <f>IF(StandardResults[[#This Row],[Ind/Rel]]="Ind",_xlfn.XLOOKUP(StandardResults[[#This Row],[Code]],Std[Code],Std[As]),"-")</f>
        <v>#N/A</v>
      </c>
      <c r="W508" t="e">
        <f>IF(StandardResults[[#This Row],[Ind/Rel]]="Ind",_xlfn.XLOOKUP(StandardResults[[#This Row],[Code]],Std[Code],Std[Bs]),"-")</f>
        <v>#N/A</v>
      </c>
      <c r="X508" t="e">
        <f>IF(StandardResults[[#This Row],[Ind/Rel]]="Ind",_xlfn.XLOOKUP(StandardResults[[#This Row],[Code]],Std[Code],Std[EC]),"-")</f>
        <v>#N/A</v>
      </c>
      <c r="Y508" t="e">
        <f>IF(StandardResults[[#This Row],[Ind/Rel]]="Ind",_xlfn.XLOOKUP(StandardResults[[#This Row],[Code]],Std[Code],Std[Ecs]),"-")</f>
        <v>#N/A</v>
      </c>
      <c r="Z508">
        <f>COUNTIFS(StandardResults[Name],StandardResults[[#This Row],[Name]],StandardResults[Entry
Std],"B")+COUNTIFS(StandardResults[Name],StandardResults[[#This Row],[Name]],StandardResults[Entry
Std],"A")+COUNTIFS(StandardResults[Name],StandardResults[[#This Row],[Name]],StandardResults[Entry
Std],"AA")</f>
        <v>0</v>
      </c>
      <c r="AA508">
        <f>COUNTIFS(StandardResults[Name],StandardResults[[#This Row],[Name]],StandardResults[Entry
Std],"AA")</f>
        <v>0</v>
      </c>
    </row>
    <row r="509" spans="1:27" x14ac:dyDescent="0.25">
      <c r="A509">
        <f>TimeVR[[#This Row],[Club]]</f>
        <v>0</v>
      </c>
      <c r="B509" t="str">
        <f>IF(OR(RIGHT(TimeVR[[#This Row],[Event]],3)="M.R", RIGHT(TimeVR[[#This Row],[Event]],3)="F.R"),"Relay","Ind")</f>
        <v>Ind</v>
      </c>
      <c r="C509">
        <f>TimeVR[[#This Row],[gender]]</f>
        <v>0</v>
      </c>
      <c r="D509">
        <f>TimeVR[[#This Row],[Age]]</f>
        <v>0</v>
      </c>
      <c r="E509">
        <f>TimeVR[[#This Row],[name]]</f>
        <v>0</v>
      </c>
      <c r="F509">
        <f>TimeVR[[#This Row],[Event]]</f>
        <v>0</v>
      </c>
      <c r="G509" t="str">
        <f>IF(OR(StandardResults[[#This Row],[Entry]]="-",TimeVR[[#This Row],[validation]]="Validated"),"Y","N")</f>
        <v>N</v>
      </c>
      <c r="H509">
        <f>IF(OR(LEFT(TimeVR[[#This Row],[Times]],8)="00:00.00", LEFT(TimeVR[[#This Row],[Times]],2)="NT"),"-",TimeVR[[#This Row],[Times]])</f>
        <v>0</v>
      </c>
      <c r="I5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09" t="str">
        <f>IF(ISBLANK(TimeVR[[#This Row],[Best Time(S)]]),"-",TimeVR[[#This Row],[Best Time(S)]])</f>
        <v>-</v>
      </c>
      <c r="K509" t="str">
        <f>IF(StandardResults[[#This Row],[BT(SC)]]&lt;&gt;"-",IF(StandardResults[[#This Row],[BT(SC)]]&lt;=StandardResults[[#This Row],[AAs]],"AA",IF(StandardResults[[#This Row],[BT(SC)]]&lt;=StandardResults[[#This Row],[As]],"A",IF(StandardResults[[#This Row],[BT(SC)]]&lt;=StandardResults[[#This Row],[Bs]],"B","-"))),"")</f>
        <v/>
      </c>
      <c r="L509" t="str">
        <f>IF(ISBLANK(TimeVR[[#This Row],[Best Time(L)]]),"-",TimeVR[[#This Row],[Best Time(L)]])</f>
        <v>-</v>
      </c>
      <c r="M509" t="str">
        <f>IF(StandardResults[[#This Row],[BT(LC)]]&lt;&gt;"-",IF(StandardResults[[#This Row],[BT(LC)]]&lt;=StandardResults[[#This Row],[AA]],"AA",IF(StandardResults[[#This Row],[BT(LC)]]&lt;=StandardResults[[#This Row],[A]],"A",IF(StandardResults[[#This Row],[BT(LC)]]&lt;=StandardResults[[#This Row],[B]],"B","-"))),"")</f>
        <v/>
      </c>
      <c r="N509" s="14"/>
      <c r="O509" t="str">
        <f>IF(StandardResults[[#This Row],[BT(SC)]]&lt;&gt;"-",IF(StandardResults[[#This Row],[BT(SC)]]&lt;=StandardResults[[#This Row],[Ecs]],"EC","-"),"")</f>
        <v/>
      </c>
      <c r="Q509" t="str">
        <f>IF(StandardResults[[#This Row],[Ind/Rel]]="Ind",LEFT(StandardResults[[#This Row],[Gender]],1)&amp;MIN(MAX(StandardResults[[#This Row],[Age]],11),17)&amp;"-"&amp;StandardResults[[#This Row],[Event]],"")</f>
        <v>011-0</v>
      </c>
      <c r="R509" t="e">
        <f>IF(StandardResults[[#This Row],[Ind/Rel]]="Ind",_xlfn.XLOOKUP(StandardResults[[#This Row],[Code]],Std[Code],Std[AA]),"-")</f>
        <v>#N/A</v>
      </c>
      <c r="S509" t="e">
        <f>IF(StandardResults[[#This Row],[Ind/Rel]]="Ind",_xlfn.XLOOKUP(StandardResults[[#This Row],[Code]],Std[Code],Std[A]),"-")</f>
        <v>#N/A</v>
      </c>
      <c r="T509" t="e">
        <f>IF(StandardResults[[#This Row],[Ind/Rel]]="Ind",_xlfn.XLOOKUP(StandardResults[[#This Row],[Code]],Std[Code],Std[B]),"-")</f>
        <v>#N/A</v>
      </c>
      <c r="U509" t="e">
        <f>IF(StandardResults[[#This Row],[Ind/Rel]]="Ind",_xlfn.XLOOKUP(StandardResults[[#This Row],[Code]],Std[Code],Std[AAs]),"-")</f>
        <v>#N/A</v>
      </c>
      <c r="V509" t="e">
        <f>IF(StandardResults[[#This Row],[Ind/Rel]]="Ind",_xlfn.XLOOKUP(StandardResults[[#This Row],[Code]],Std[Code],Std[As]),"-")</f>
        <v>#N/A</v>
      </c>
      <c r="W509" t="e">
        <f>IF(StandardResults[[#This Row],[Ind/Rel]]="Ind",_xlfn.XLOOKUP(StandardResults[[#This Row],[Code]],Std[Code],Std[Bs]),"-")</f>
        <v>#N/A</v>
      </c>
      <c r="X509" t="e">
        <f>IF(StandardResults[[#This Row],[Ind/Rel]]="Ind",_xlfn.XLOOKUP(StandardResults[[#This Row],[Code]],Std[Code],Std[EC]),"-")</f>
        <v>#N/A</v>
      </c>
      <c r="Y509" t="e">
        <f>IF(StandardResults[[#This Row],[Ind/Rel]]="Ind",_xlfn.XLOOKUP(StandardResults[[#This Row],[Code]],Std[Code],Std[Ecs]),"-")</f>
        <v>#N/A</v>
      </c>
      <c r="Z509">
        <f>COUNTIFS(StandardResults[Name],StandardResults[[#This Row],[Name]],StandardResults[Entry
Std],"B")+COUNTIFS(StandardResults[Name],StandardResults[[#This Row],[Name]],StandardResults[Entry
Std],"A")+COUNTIFS(StandardResults[Name],StandardResults[[#This Row],[Name]],StandardResults[Entry
Std],"AA")</f>
        <v>0</v>
      </c>
      <c r="AA509">
        <f>COUNTIFS(StandardResults[Name],StandardResults[[#This Row],[Name]],StandardResults[Entry
Std],"AA")</f>
        <v>0</v>
      </c>
    </row>
    <row r="510" spans="1:27" x14ac:dyDescent="0.25">
      <c r="A510">
        <f>TimeVR[[#This Row],[Club]]</f>
        <v>0</v>
      </c>
      <c r="B510" t="str">
        <f>IF(OR(RIGHT(TimeVR[[#This Row],[Event]],3)="M.R", RIGHT(TimeVR[[#This Row],[Event]],3)="F.R"),"Relay","Ind")</f>
        <v>Ind</v>
      </c>
      <c r="C510">
        <f>TimeVR[[#This Row],[gender]]</f>
        <v>0</v>
      </c>
      <c r="D510">
        <f>TimeVR[[#This Row],[Age]]</f>
        <v>0</v>
      </c>
      <c r="E510">
        <f>TimeVR[[#This Row],[name]]</f>
        <v>0</v>
      </c>
      <c r="F510">
        <f>TimeVR[[#This Row],[Event]]</f>
        <v>0</v>
      </c>
      <c r="G510" t="str">
        <f>IF(OR(StandardResults[[#This Row],[Entry]]="-",TimeVR[[#This Row],[validation]]="Validated"),"Y","N")</f>
        <v>N</v>
      </c>
      <c r="H510">
        <f>IF(OR(LEFT(TimeVR[[#This Row],[Times]],8)="00:00.00", LEFT(TimeVR[[#This Row],[Times]],2)="NT"),"-",TimeVR[[#This Row],[Times]])</f>
        <v>0</v>
      </c>
      <c r="I5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0" t="str">
        <f>IF(ISBLANK(TimeVR[[#This Row],[Best Time(S)]]),"-",TimeVR[[#This Row],[Best Time(S)]])</f>
        <v>-</v>
      </c>
      <c r="K510" t="str">
        <f>IF(StandardResults[[#This Row],[BT(SC)]]&lt;&gt;"-",IF(StandardResults[[#This Row],[BT(SC)]]&lt;=StandardResults[[#This Row],[AAs]],"AA",IF(StandardResults[[#This Row],[BT(SC)]]&lt;=StandardResults[[#This Row],[As]],"A",IF(StandardResults[[#This Row],[BT(SC)]]&lt;=StandardResults[[#This Row],[Bs]],"B","-"))),"")</f>
        <v/>
      </c>
      <c r="L510" t="str">
        <f>IF(ISBLANK(TimeVR[[#This Row],[Best Time(L)]]),"-",TimeVR[[#This Row],[Best Time(L)]])</f>
        <v>-</v>
      </c>
      <c r="M510" t="str">
        <f>IF(StandardResults[[#This Row],[BT(LC)]]&lt;&gt;"-",IF(StandardResults[[#This Row],[BT(LC)]]&lt;=StandardResults[[#This Row],[AA]],"AA",IF(StandardResults[[#This Row],[BT(LC)]]&lt;=StandardResults[[#This Row],[A]],"A",IF(StandardResults[[#This Row],[BT(LC)]]&lt;=StandardResults[[#This Row],[B]],"B","-"))),"")</f>
        <v/>
      </c>
      <c r="N510" s="14"/>
      <c r="O510" t="str">
        <f>IF(StandardResults[[#This Row],[BT(SC)]]&lt;&gt;"-",IF(StandardResults[[#This Row],[BT(SC)]]&lt;=StandardResults[[#This Row],[Ecs]],"EC","-"),"")</f>
        <v/>
      </c>
      <c r="Q510" t="str">
        <f>IF(StandardResults[[#This Row],[Ind/Rel]]="Ind",LEFT(StandardResults[[#This Row],[Gender]],1)&amp;MIN(MAX(StandardResults[[#This Row],[Age]],11),17)&amp;"-"&amp;StandardResults[[#This Row],[Event]],"")</f>
        <v>011-0</v>
      </c>
      <c r="R510" t="e">
        <f>IF(StandardResults[[#This Row],[Ind/Rel]]="Ind",_xlfn.XLOOKUP(StandardResults[[#This Row],[Code]],Std[Code],Std[AA]),"-")</f>
        <v>#N/A</v>
      </c>
      <c r="S510" t="e">
        <f>IF(StandardResults[[#This Row],[Ind/Rel]]="Ind",_xlfn.XLOOKUP(StandardResults[[#This Row],[Code]],Std[Code],Std[A]),"-")</f>
        <v>#N/A</v>
      </c>
      <c r="T510" t="e">
        <f>IF(StandardResults[[#This Row],[Ind/Rel]]="Ind",_xlfn.XLOOKUP(StandardResults[[#This Row],[Code]],Std[Code],Std[B]),"-")</f>
        <v>#N/A</v>
      </c>
      <c r="U510" t="e">
        <f>IF(StandardResults[[#This Row],[Ind/Rel]]="Ind",_xlfn.XLOOKUP(StandardResults[[#This Row],[Code]],Std[Code],Std[AAs]),"-")</f>
        <v>#N/A</v>
      </c>
      <c r="V510" t="e">
        <f>IF(StandardResults[[#This Row],[Ind/Rel]]="Ind",_xlfn.XLOOKUP(StandardResults[[#This Row],[Code]],Std[Code],Std[As]),"-")</f>
        <v>#N/A</v>
      </c>
      <c r="W510" t="e">
        <f>IF(StandardResults[[#This Row],[Ind/Rel]]="Ind",_xlfn.XLOOKUP(StandardResults[[#This Row],[Code]],Std[Code],Std[Bs]),"-")</f>
        <v>#N/A</v>
      </c>
      <c r="X510" t="e">
        <f>IF(StandardResults[[#This Row],[Ind/Rel]]="Ind",_xlfn.XLOOKUP(StandardResults[[#This Row],[Code]],Std[Code],Std[EC]),"-")</f>
        <v>#N/A</v>
      </c>
      <c r="Y510" t="e">
        <f>IF(StandardResults[[#This Row],[Ind/Rel]]="Ind",_xlfn.XLOOKUP(StandardResults[[#This Row],[Code]],Std[Code],Std[Ecs]),"-")</f>
        <v>#N/A</v>
      </c>
      <c r="Z510">
        <f>COUNTIFS(StandardResults[Name],StandardResults[[#This Row],[Name]],StandardResults[Entry
Std],"B")+COUNTIFS(StandardResults[Name],StandardResults[[#This Row],[Name]],StandardResults[Entry
Std],"A")+COUNTIFS(StandardResults[Name],StandardResults[[#This Row],[Name]],StandardResults[Entry
Std],"AA")</f>
        <v>0</v>
      </c>
      <c r="AA510">
        <f>COUNTIFS(StandardResults[Name],StandardResults[[#This Row],[Name]],StandardResults[Entry
Std],"AA")</f>
        <v>0</v>
      </c>
    </row>
    <row r="511" spans="1:27" x14ac:dyDescent="0.25">
      <c r="A511">
        <f>TimeVR[[#This Row],[Club]]</f>
        <v>0</v>
      </c>
      <c r="B511" t="str">
        <f>IF(OR(RIGHT(TimeVR[[#This Row],[Event]],3)="M.R", RIGHT(TimeVR[[#This Row],[Event]],3)="F.R"),"Relay","Ind")</f>
        <v>Ind</v>
      </c>
      <c r="C511">
        <f>TimeVR[[#This Row],[gender]]</f>
        <v>0</v>
      </c>
      <c r="D511">
        <f>TimeVR[[#This Row],[Age]]</f>
        <v>0</v>
      </c>
      <c r="E511">
        <f>TimeVR[[#This Row],[name]]</f>
        <v>0</v>
      </c>
      <c r="F511">
        <f>TimeVR[[#This Row],[Event]]</f>
        <v>0</v>
      </c>
      <c r="G511" t="str">
        <f>IF(OR(StandardResults[[#This Row],[Entry]]="-",TimeVR[[#This Row],[validation]]="Validated"),"Y","N")</f>
        <v>N</v>
      </c>
      <c r="H511">
        <f>IF(OR(LEFT(TimeVR[[#This Row],[Times]],8)="00:00.00", LEFT(TimeVR[[#This Row],[Times]],2)="NT"),"-",TimeVR[[#This Row],[Times]])</f>
        <v>0</v>
      </c>
      <c r="I5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1" t="str">
        <f>IF(ISBLANK(TimeVR[[#This Row],[Best Time(S)]]),"-",TimeVR[[#This Row],[Best Time(S)]])</f>
        <v>-</v>
      </c>
      <c r="K511" t="str">
        <f>IF(StandardResults[[#This Row],[BT(SC)]]&lt;&gt;"-",IF(StandardResults[[#This Row],[BT(SC)]]&lt;=StandardResults[[#This Row],[AAs]],"AA",IF(StandardResults[[#This Row],[BT(SC)]]&lt;=StandardResults[[#This Row],[As]],"A",IF(StandardResults[[#This Row],[BT(SC)]]&lt;=StandardResults[[#This Row],[Bs]],"B","-"))),"")</f>
        <v/>
      </c>
      <c r="L511" t="str">
        <f>IF(ISBLANK(TimeVR[[#This Row],[Best Time(L)]]),"-",TimeVR[[#This Row],[Best Time(L)]])</f>
        <v>-</v>
      </c>
      <c r="M511" t="str">
        <f>IF(StandardResults[[#This Row],[BT(LC)]]&lt;&gt;"-",IF(StandardResults[[#This Row],[BT(LC)]]&lt;=StandardResults[[#This Row],[AA]],"AA",IF(StandardResults[[#This Row],[BT(LC)]]&lt;=StandardResults[[#This Row],[A]],"A",IF(StandardResults[[#This Row],[BT(LC)]]&lt;=StandardResults[[#This Row],[B]],"B","-"))),"")</f>
        <v/>
      </c>
      <c r="N511" s="14"/>
      <c r="O511" t="str">
        <f>IF(StandardResults[[#This Row],[BT(SC)]]&lt;&gt;"-",IF(StandardResults[[#This Row],[BT(SC)]]&lt;=StandardResults[[#This Row],[Ecs]],"EC","-"),"")</f>
        <v/>
      </c>
      <c r="Q511" t="str">
        <f>IF(StandardResults[[#This Row],[Ind/Rel]]="Ind",LEFT(StandardResults[[#This Row],[Gender]],1)&amp;MIN(MAX(StandardResults[[#This Row],[Age]],11),17)&amp;"-"&amp;StandardResults[[#This Row],[Event]],"")</f>
        <v>011-0</v>
      </c>
      <c r="R511" t="e">
        <f>IF(StandardResults[[#This Row],[Ind/Rel]]="Ind",_xlfn.XLOOKUP(StandardResults[[#This Row],[Code]],Std[Code],Std[AA]),"-")</f>
        <v>#N/A</v>
      </c>
      <c r="S511" t="e">
        <f>IF(StandardResults[[#This Row],[Ind/Rel]]="Ind",_xlfn.XLOOKUP(StandardResults[[#This Row],[Code]],Std[Code],Std[A]),"-")</f>
        <v>#N/A</v>
      </c>
      <c r="T511" t="e">
        <f>IF(StandardResults[[#This Row],[Ind/Rel]]="Ind",_xlfn.XLOOKUP(StandardResults[[#This Row],[Code]],Std[Code],Std[B]),"-")</f>
        <v>#N/A</v>
      </c>
      <c r="U511" t="e">
        <f>IF(StandardResults[[#This Row],[Ind/Rel]]="Ind",_xlfn.XLOOKUP(StandardResults[[#This Row],[Code]],Std[Code],Std[AAs]),"-")</f>
        <v>#N/A</v>
      </c>
      <c r="V511" t="e">
        <f>IF(StandardResults[[#This Row],[Ind/Rel]]="Ind",_xlfn.XLOOKUP(StandardResults[[#This Row],[Code]],Std[Code],Std[As]),"-")</f>
        <v>#N/A</v>
      </c>
      <c r="W511" t="e">
        <f>IF(StandardResults[[#This Row],[Ind/Rel]]="Ind",_xlfn.XLOOKUP(StandardResults[[#This Row],[Code]],Std[Code],Std[Bs]),"-")</f>
        <v>#N/A</v>
      </c>
      <c r="X511" t="e">
        <f>IF(StandardResults[[#This Row],[Ind/Rel]]="Ind",_xlfn.XLOOKUP(StandardResults[[#This Row],[Code]],Std[Code],Std[EC]),"-")</f>
        <v>#N/A</v>
      </c>
      <c r="Y511" t="e">
        <f>IF(StandardResults[[#This Row],[Ind/Rel]]="Ind",_xlfn.XLOOKUP(StandardResults[[#This Row],[Code]],Std[Code],Std[Ecs]),"-")</f>
        <v>#N/A</v>
      </c>
      <c r="Z511">
        <f>COUNTIFS(StandardResults[Name],StandardResults[[#This Row],[Name]],StandardResults[Entry
Std],"B")+COUNTIFS(StandardResults[Name],StandardResults[[#This Row],[Name]],StandardResults[Entry
Std],"A")+COUNTIFS(StandardResults[Name],StandardResults[[#This Row],[Name]],StandardResults[Entry
Std],"AA")</f>
        <v>0</v>
      </c>
      <c r="AA511">
        <f>COUNTIFS(StandardResults[Name],StandardResults[[#This Row],[Name]],StandardResults[Entry
Std],"AA")</f>
        <v>0</v>
      </c>
    </row>
    <row r="512" spans="1:27" x14ac:dyDescent="0.25">
      <c r="A512">
        <f>TimeVR[[#This Row],[Club]]</f>
        <v>0</v>
      </c>
      <c r="B512" t="str">
        <f>IF(OR(RIGHT(TimeVR[[#This Row],[Event]],3)="M.R", RIGHT(TimeVR[[#This Row],[Event]],3)="F.R"),"Relay","Ind")</f>
        <v>Ind</v>
      </c>
      <c r="C512">
        <f>TimeVR[[#This Row],[gender]]</f>
        <v>0</v>
      </c>
      <c r="D512">
        <f>TimeVR[[#This Row],[Age]]</f>
        <v>0</v>
      </c>
      <c r="E512">
        <f>TimeVR[[#This Row],[name]]</f>
        <v>0</v>
      </c>
      <c r="F512">
        <f>TimeVR[[#This Row],[Event]]</f>
        <v>0</v>
      </c>
      <c r="G512" t="str">
        <f>IF(OR(StandardResults[[#This Row],[Entry]]="-",TimeVR[[#This Row],[validation]]="Validated"),"Y","N")</f>
        <v>N</v>
      </c>
      <c r="H512">
        <f>IF(OR(LEFT(TimeVR[[#This Row],[Times]],8)="00:00.00", LEFT(TimeVR[[#This Row],[Times]],2)="NT"),"-",TimeVR[[#This Row],[Times]])</f>
        <v>0</v>
      </c>
      <c r="I5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2" t="str">
        <f>IF(ISBLANK(TimeVR[[#This Row],[Best Time(S)]]),"-",TimeVR[[#This Row],[Best Time(S)]])</f>
        <v>-</v>
      </c>
      <c r="K512" t="str">
        <f>IF(StandardResults[[#This Row],[BT(SC)]]&lt;&gt;"-",IF(StandardResults[[#This Row],[BT(SC)]]&lt;=StandardResults[[#This Row],[AAs]],"AA",IF(StandardResults[[#This Row],[BT(SC)]]&lt;=StandardResults[[#This Row],[As]],"A",IF(StandardResults[[#This Row],[BT(SC)]]&lt;=StandardResults[[#This Row],[Bs]],"B","-"))),"")</f>
        <v/>
      </c>
      <c r="L512" t="str">
        <f>IF(ISBLANK(TimeVR[[#This Row],[Best Time(L)]]),"-",TimeVR[[#This Row],[Best Time(L)]])</f>
        <v>-</v>
      </c>
      <c r="M512" t="str">
        <f>IF(StandardResults[[#This Row],[BT(LC)]]&lt;&gt;"-",IF(StandardResults[[#This Row],[BT(LC)]]&lt;=StandardResults[[#This Row],[AA]],"AA",IF(StandardResults[[#This Row],[BT(LC)]]&lt;=StandardResults[[#This Row],[A]],"A",IF(StandardResults[[#This Row],[BT(LC)]]&lt;=StandardResults[[#This Row],[B]],"B","-"))),"")</f>
        <v/>
      </c>
      <c r="N512" s="14"/>
      <c r="O512" t="str">
        <f>IF(StandardResults[[#This Row],[BT(SC)]]&lt;&gt;"-",IF(StandardResults[[#This Row],[BT(SC)]]&lt;=StandardResults[[#This Row],[Ecs]],"EC","-"),"")</f>
        <v/>
      </c>
      <c r="Q512" t="str">
        <f>IF(StandardResults[[#This Row],[Ind/Rel]]="Ind",LEFT(StandardResults[[#This Row],[Gender]],1)&amp;MIN(MAX(StandardResults[[#This Row],[Age]],11),17)&amp;"-"&amp;StandardResults[[#This Row],[Event]],"")</f>
        <v>011-0</v>
      </c>
      <c r="R512" t="e">
        <f>IF(StandardResults[[#This Row],[Ind/Rel]]="Ind",_xlfn.XLOOKUP(StandardResults[[#This Row],[Code]],Std[Code],Std[AA]),"-")</f>
        <v>#N/A</v>
      </c>
      <c r="S512" t="e">
        <f>IF(StandardResults[[#This Row],[Ind/Rel]]="Ind",_xlfn.XLOOKUP(StandardResults[[#This Row],[Code]],Std[Code],Std[A]),"-")</f>
        <v>#N/A</v>
      </c>
      <c r="T512" t="e">
        <f>IF(StandardResults[[#This Row],[Ind/Rel]]="Ind",_xlfn.XLOOKUP(StandardResults[[#This Row],[Code]],Std[Code],Std[B]),"-")</f>
        <v>#N/A</v>
      </c>
      <c r="U512" t="e">
        <f>IF(StandardResults[[#This Row],[Ind/Rel]]="Ind",_xlfn.XLOOKUP(StandardResults[[#This Row],[Code]],Std[Code],Std[AAs]),"-")</f>
        <v>#N/A</v>
      </c>
      <c r="V512" t="e">
        <f>IF(StandardResults[[#This Row],[Ind/Rel]]="Ind",_xlfn.XLOOKUP(StandardResults[[#This Row],[Code]],Std[Code],Std[As]),"-")</f>
        <v>#N/A</v>
      </c>
      <c r="W512" t="e">
        <f>IF(StandardResults[[#This Row],[Ind/Rel]]="Ind",_xlfn.XLOOKUP(StandardResults[[#This Row],[Code]],Std[Code],Std[Bs]),"-")</f>
        <v>#N/A</v>
      </c>
      <c r="X512" t="e">
        <f>IF(StandardResults[[#This Row],[Ind/Rel]]="Ind",_xlfn.XLOOKUP(StandardResults[[#This Row],[Code]],Std[Code],Std[EC]),"-")</f>
        <v>#N/A</v>
      </c>
      <c r="Y512" t="e">
        <f>IF(StandardResults[[#This Row],[Ind/Rel]]="Ind",_xlfn.XLOOKUP(StandardResults[[#This Row],[Code]],Std[Code],Std[Ecs]),"-")</f>
        <v>#N/A</v>
      </c>
      <c r="Z512">
        <f>COUNTIFS(StandardResults[Name],StandardResults[[#This Row],[Name]],StandardResults[Entry
Std],"B")+COUNTIFS(StandardResults[Name],StandardResults[[#This Row],[Name]],StandardResults[Entry
Std],"A")+COUNTIFS(StandardResults[Name],StandardResults[[#This Row],[Name]],StandardResults[Entry
Std],"AA")</f>
        <v>0</v>
      </c>
      <c r="AA512">
        <f>COUNTIFS(StandardResults[Name],StandardResults[[#This Row],[Name]],StandardResults[Entry
Std],"AA")</f>
        <v>0</v>
      </c>
    </row>
    <row r="513" spans="1:27" x14ac:dyDescent="0.25">
      <c r="A513">
        <f>TimeVR[[#This Row],[Club]]</f>
        <v>0</v>
      </c>
      <c r="B513" t="str">
        <f>IF(OR(RIGHT(TimeVR[[#This Row],[Event]],3)="M.R", RIGHT(TimeVR[[#This Row],[Event]],3)="F.R"),"Relay","Ind")</f>
        <v>Ind</v>
      </c>
      <c r="C513">
        <f>TimeVR[[#This Row],[gender]]</f>
        <v>0</v>
      </c>
      <c r="D513">
        <f>TimeVR[[#This Row],[Age]]</f>
        <v>0</v>
      </c>
      <c r="E513">
        <f>TimeVR[[#This Row],[name]]</f>
        <v>0</v>
      </c>
      <c r="F513">
        <f>TimeVR[[#This Row],[Event]]</f>
        <v>0</v>
      </c>
      <c r="G513" t="str">
        <f>IF(OR(StandardResults[[#This Row],[Entry]]="-",TimeVR[[#This Row],[validation]]="Validated"),"Y","N")</f>
        <v>N</v>
      </c>
      <c r="H513">
        <f>IF(OR(LEFT(TimeVR[[#This Row],[Times]],8)="00:00.00", LEFT(TimeVR[[#This Row],[Times]],2)="NT"),"-",TimeVR[[#This Row],[Times]])</f>
        <v>0</v>
      </c>
      <c r="I5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3" t="str">
        <f>IF(ISBLANK(TimeVR[[#This Row],[Best Time(S)]]),"-",TimeVR[[#This Row],[Best Time(S)]])</f>
        <v>-</v>
      </c>
      <c r="K513" t="str">
        <f>IF(StandardResults[[#This Row],[BT(SC)]]&lt;&gt;"-",IF(StandardResults[[#This Row],[BT(SC)]]&lt;=StandardResults[[#This Row],[AAs]],"AA",IF(StandardResults[[#This Row],[BT(SC)]]&lt;=StandardResults[[#This Row],[As]],"A",IF(StandardResults[[#This Row],[BT(SC)]]&lt;=StandardResults[[#This Row],[Bs]],"B","-"))),"")</f>
        <v/>
      </c>
      <c r="L513" t="str">
        <f>IF(ISBLANK(TimeVR[[#This Row],[Best Time(L)]]),"-",TimeVR[[#This Row],[Best Time(L)]])</f>
        <v>-</v>
      </c>
      <c r="M513" t="str">
        <f>IF(StandardResults[[#This Row],[BT(LC)]]&lt;&gt;"-",IF(StandardResults[[#This Row],[BT(LC)]]&lt;=StandardResults[[#This Row],[AA]],"AA",IF(StandardResults[[#This Row],[BT(LC)]]&lt;=StandardResults[[#This Row],[A]],"A",IF(StandardResults[[#This Row],[BT(LC)]]&lt;=StandardResults[[#This Row],[B]],"B","-"))),"")</f>
        <v/>
      </c>
      <c r="N513" s="14"/>
      <c r="O513" t="str">
        <f>IF(StandardResults[[#This Row],[BT(SC)]]&lt;&gt;"-",IF(StandardResults[[#This Row],[BT(SC)]]&lt;=StandardResults[[#This Row],[Ecs]],"EC","-"),"")</f>
        <v/>
      </c>
      <c r="Q513" t="str">
        <f>IF(StandardResults[[#This Row],[Ind/Rel]]="Ind",LEFT(StandardResults[[#This Row],[Gender]],1)&amp;MIN(MAX(StandardResults[[#This Row],[Age]],11),17)&amp;"-"&amp;StandardResults[[#This Row],[Event]],"")</f>
        <v>011-0</v>
      </c>
      <c r="R513" t="e">
        <f>IF(StandardResults[[#This Row],[Ind/Rel]]="Ind",_xlfn.XLOOKUP(StandardResults[[#This Row],[Code]],Std[Code],Std[AA]),"-")</f>
        <v>#N/A</v>
      </c>
      <c r="S513" t="e">
        <f>IF(StandardResults[[#This Row],[Ind/Rel]]="Ind",_xlfn.XLOOKUP(StandardResults[[#This Row],[Code]],Std[Code],Std[A]),"-")</f>
        <v>#N/A</v>
      </c>
      <c r="T513" t="e">
        <f>IF(StandardResults[[#This Row],[Ind/Rel]]="Ind",_xlfn.XLOOKUP(StandardResults[[#This Row],[Code]],Std[Code],Std[B]),"-")</f>
        <v>#N/A</v>
      </c>
      <c r="U513" t="e">
        <f>IF(StandardResults[[#This Row],[Ind/Rel]]="Ind",_xlfn.XLOOKUP(StandardResults[[#This Row],[Code]],Std[Code],Std[AAs]),"-")</f>
        <v>#N/A</v>
      </c>
      <c r="V513" t="e">
        <f>IF(StandardResults[[#This Row],[Ind/Rel]]="Ind",_xlfn.XLOOKUP(StandardResults[[#This Row],[Code]],Std[Code],Std[As]),"-")</f>
        <v>#N/A</v>
      </c>
      <c r="W513" t="e">
        <f>IF(StandardResults[[#This Row],[Ind/Rel]]="Ind",_xlfn.XLOOKUP(StandardResults[[#This Row],[Code]],Std[Code],Std[Bs]),"-")</f>
        <v>#N/A</v>
      </c>
      <c r="X513" t="e">
        <f>IF(StandardResults[[#This Row],[Ind/Rel]]="Ind",_xlfn.XLOOKUP(StandardResults[[#This Row],[Code]],Std[Code],Std[EC]),"-")</f>
        <v>#N/A</v>
      </c>
      <c r="Y513" t="e">
        <f>IF(StandardResults[[#This Row],[Ind/Rel]]="Ind",_xlfn.XLOOKUP(StandardResults[[#This Row],[Code]],Std[Code],Std[Ecs]),"-")</f>
        <v>#N/A</v>
      </c>
      <c r="Z513">
        <f>COUNTIFS(StandardResults[Name],StandardResults[[#This Row],[Name]],StandardResults[Entry
Std],"B")+COUNTIFS(StandardResults[Name],StandardResults[[#This Row],[Name]],StandardResults[Entry
Std],"A")+COUNTIFS(StandardResults[Name],StandardResults[[#This Row],[Name]],StandardResults[Entry
Std],"AA")</f>
        <v>0</v>
      </c>
      <c r="AA513">
        <f>COUNTIFS(StandardResults[Name],StandardResults[[#This Row],[Name]],StandardResults[Entry
Std],"AA")</f>
        <v>0</v>
      </c>
    </row>
    <row r="514" spans="1:27" x14ac:dyDescent="0.25">
      <c r="A514">
        <f>TimeVR[[#This Row],[Club]]</f>
        <v>0</v>
      </c>
      <c r="B514" t="str">
        <f>IF(OR(RIGHT(TimeVR[[#This Row],[Event]],3)="M.R", RIGHT(TimeVR[[#This Row],[Event]],3)="F.R"),"Relay","Ind")</f>
        <v>Ind</v>
      </c>
      <c r="C514">
        <f>TimeVR[[#This Row],[gender]]</f>
        <v>0</v>
      </c>
      <c r="D514">
        <f>TimeVR[[#This Row],[Age]]</f>
        <v>0</v>
      </c>
      <c r="E514">
        <f>TimeVR[[#This Row],[name]]</f>
        <v>0</v>
      </c>
      <c r="F514">
        <f>TimeVR[[#This Row],[Event]]</f>
        <v>0</v>
      </c>
      <c r="G514" t="str">
        <f>IF(OR(StandardResults[[#This Row],[Entry]]="-",TimeVR[[#This Row],[validation]]="Validated"),"Y","N")</f>
        <v>N</v>
      </c>
      <c r="H514">
        <f>IF(OR(LEFT(TimeVR[[#This Row],[Times]],8)="00:00.00", LEFT(TimeVR[[#This Row],[Times]],2)="NT"),"-",TimeVR[[#This Row],[Times]])</f>
        <v>0</v>
      </c>
      <c r="I5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4" t="str">
        <f>IF(ISBLANK(TimeVR[[#This Row],[Best Time(S)]]),"-",TimeVR[[#This Row],[Best Time(S)]])</f>
        <v>-</v>
      </c>
      <c r="K514" t="str">
        <f>IF(StandardResults[[#This Row],[BT(SC)]]&lt;&gt;"-",IF(StandardResults[[#This Row],[BT(SC)]]&lt;=StandardResults[[#This Row],[AAs]],"AA",IF(StandardResults[[#This Row],[BT(SC)]]&lt;=StandardResults[[#This Row],[As]],"A",IF(StandardResults[[#This Row],[BT(SC)]]&lt;=StandardResults[[#This Row],[Bs]],"B","-"))),"")</f>
        <v/>
      </c>
      <c r="L514" t="str">
        <f>IF(ISBLANK(TimeVR[[#This Row],[Best Time(L)]]),"-",TimeVR[[#This Row],[Best Time(L)]])</f>
        <v>-</v>
      </c>
      <c r="M514" t="str">
        <f>IF(StandardResults[[#This Row],[BT(LC)]]&lt;&gt;"-",IF(StandardResults[[#This Row],[BT(LC)]]&lt;=StandardResults[[#This Row],[AA]],"AA",IF(StandardResults[[#This Row],[BT(LC)]]&lt;=StandardResults[[#This Row],[A]],"A",IF(StandardResults[[#This Row],[BT(LC)]]&lt;=StandardResults[[#This Row],[B]],"B","-"))),"")</f>
        <v/>
      </c>
      <c r="N514" s="14"/>
      <c r="O514" t="str">
        <f>IF(StandardResults[[#This Row],[BT(SC)]]&lt;&gt;"-",IF(StandardResults[[#This Row],[BT(SC)]]&lt;=StandardResults[[#This Row],[Ecs]],"EC","-"),"")</f>
        <v/>
      </c>
      <c r="Q514" t="str">
        <f>IF(StandardResults[[#This Row],[Ind/Rel]]="Ind",LEFT(StandardResults[[#This Row],[Gender]],1)&amp;MIN(MAX(StandardResults[[#This Row],[Age]],11),17)&amp;"-"&amp;StandardResults[[#This Row],[Event]],"")</f>
        <v>011-0</v>
      </c>
      <c r="R514" t="e">
        <f>IF(StandardResults[[#This Row],[Ind/Rel]]="Ind",_xlfn.XLOOKUP(StandardResults[[#This Row],[Code]],Std[Code],Std[AA]),"-")</f>
        <v>#N/A</v>
      </c>
      <c r="S514" t="e">
        <f>IF(StandardResults[[#This Row],[Ind/Rel]]="Ind",_xlfn.XLOOKUP(StandardResults[[#This Row],[Code]],Std[Code],Std[A]),"-")</f>
        <v>#N/A</v>
      </c>
      <c r="T514" t="e">
        <f>IF(StandardResults[[#This Row],[Ind/Rel]]="Ind",_xlfn.XLOOKUP(StandardResults[[#This Row],[Code]],Std[Code],Std[B]),"-")</f>
        <v>#N/A</v>
      </c>
      <c r="U514" t="e">
        <f>IF(StandardResults[[#This Row],[Ind/Rel]]="Ind",_xlfn.XLOOKUP(StandardResults[[#This Row],[Code]],Std[Code],Std[AAs]),"-")</f>
        <v>#N/A</v>
      </c>
      <c r="V514" t="e">
        <f>IF(StandardResults[[#This Row],[Ind/Rel]]="Ind",_xlfn.XLOOKUP(StandardResults[[#This Row],[Code]],Std[Code],Std[As]),"-")</f>
        <v>#N/A</v>
      </c>
      <c r="W514" t="e">
        <f>IF(StandardResults[[#This Row],[Ind/Rel]]="Ind",_xlfn.XLOOKUP(StandardResults[[#This Row],[Code]],Std[Code],Std[Bs]),"-")</f>
        <v>#N/A</v>
      </c>
      <c r="X514" t="e">
        <f>IF(StandardResults[[#This Row],[Ind/Rel]]="Ind",_xlfn.XLOOKUP(StandardResults[[#This Row],[Code]],Std[Code],Std[EC]),"-")</f>
        <v>#N/A</v>
      </c>
      <c r="Y514" t="e">
        <f>IF(StandardResults[[#This Row],[Ind/Rel]]="Ind",_xlfn.XLOOKUP(StandardResults[[#This Row],[Code]],Std[Code],Std[Ecs]),"-")</f>
        <v>#N/A</v>
      </c>
      <c r="Z514">
        <f>COUNTIFS(StandardResults[Name],StandardResults[[#This Row],[Name]],StandardResults[Entry
Std],"B")+COUNTIFS(StandardResults[Name],StandardResults[[#This Row],[Name]],StandardResults[Entry
Std],"A")+COUNTIFS(StandardResults[Name],StandardResults[[#This Row],[Name]],StandardResults[Entry
Std],"AA")</f>
        <v>0</v>
      </c>
      <c r="AA514">
        <f>COUNTIFS(StandardResults[Name],StandardResults[[#This Row],[Name]],StandardResults[Entry
Std],"AA")</f>
        <v>0</v>
      </c>
    </row>
    <row r="515" spans="1:27" x14ac:dyDescent="0.25">
      <c r="A515">
        <f>TimeVR[[#This Row],[Club]]</f>
        <v>0</v>
      </c>
      <c r="B515" t="str">
        <f>IF(OR(RIGHT(TimeVR[[#This Row],[Event]],3)="M.R", RIGHT(TimeVR[[#This Row],[Event]],3)="F.R"),"Relay","Ind")</f>
        <v>Ind</v>
      </c>
      <c r="C515">
        <f>TimeVR[[#This Row],[gender]]</f>
        <v>0</v>
      </c>
      <c r="D515">
        <f>TimeVR[[#This Row],[Age]]</f>
        <v>0</v>
      </c>
      <c r="E515">
        <f>TimeVR[[#This Row],[name]]</f>
        <v>0</v>
      </c>
      <c r="F515">
        <f>TimeVR[[#This Row],[Event]]</f>
        <v>0</v>
      </c>
      <c r="G515" t="str">
        <f>IF(OR(StandardResults[[#This Row],[Entry]]="-",TimeVR[[#This Row],[validation]]="Validated"),"Y","N")</f>
        <v>N</v>
      </c>
      <c r="H515">
        <f>IF(OR(LEFT(TimeVR[[#This Row],[Times]],8)="00:00.00", LEFT(TimeVR[[#This Row],[Times]],2)="NT"),"-",TimeVR[[#This Row],[Times]])</f>
        <v>0</v>
      </c>
      <c r="I5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5" t="str">
        <f>IF(ISBLANK(TimeVR[[#This Row],[Best Time(S)]]),"-",TimeVR[[#This Row],[Best Time(S)]])</f>
        <v>-</v>
      </c>
      <c r="K515" t="str">
        <f>IF(StandardResults[[#This Row],[BT(SC)]]&lt;&gt;"-",IF(StandardResults[[#This Row],[BT(SC)]]&lt;=StandardResults[[#This Row],[AAs]],"AA",IF(StandardResults[[#This Row],[BT(SC)]]&lt;=StandardResults[[#This Row],[As]],"A",IF(StandardResults[[#This Row],[BT(SC)]]&lt;=StandardResults[[#This Row],[Bs]],"B","-"))),"")</f>
        <v/>
      </c>
      <c r="L515" t="str">
        <f>IF(ISBLANK(TimeVR[[#This Row],[Best Time(L)]]),"-",TimeVR[[#This Row],[Best Time(L)]])</f>
        <v>-</v>
      </c>
      <c r="M515" t="str">
        <f>IF(StandardResults[[#This Row],[BT(LC)]]&lt;&gt;"-",IF(StandardResults[[#This Row],[BT(LC)]]&lt;=StandardResults[[#This Row],[AA]],"AA",IF(StandardResults[[#This Row],[BT(LC)]]&lt;=StandardResults[[#This Row],[A]],"A",IF(StandardResults[[#This Row],[BT(LC)]]&lt;=StandardResults[[#This Row],[B]],"B","-"))),"")</f>
        <v/>
      </c>
      <c r="N515" s="14"/>
      <c r="O515" t="str">
        <f>IF(StandardResults[[#This Row],[BT(SC)]]&lt;&gt;"-",IF(StandardResults[[#This Row],[BT(SC)]]&lt;=StandardResults[[#This Row],[Ecs]],"EC","-"),"")</f>
        <v/>
      </c>
      <c r="Q515" t="str">
        <f>IF(StandardResults[[#This Row],[Ind/Rel]]="Ind",LEFT(StandardResults[[#This Row],[Gender]],1)&amp;MIN(MAX(StandardResults[[#This Row],[Age]],11),17)&amp;"-"&amp;StandardResults[[#This Row],[Event]],"")</f>
        <v>011-0</v>
      </c>
      <c r="R515" t="e">
        <f>IF(StandardResults[[#This Row],[Ind/Rel]]="Ind",_xlfn.XLOOKUP(StandardResults[[#This Row],[Code]],Std[Code],Std[AA]),"-")</f>
        <v>#N/A</v>
      </c>
      <c r="S515" t="e">
        <f>IF(StandardResults[[#This Row],[Ind/Rel]]="Ind",_xlfn.XLOOKUP(StandardResults[[#This Row],[Code]],Std[Code],Std[A]),"-")</f>
        <v>#N/A</v>
      </c>
      <c r="T515" t="e">
        <f>IF(StandardResults[[#This Row],[Ind/Rel]]="Ind",_xlfn.XLOOKUP(StandardResults[[#This Row],[Code]],Std[Code],Std[B]),"-")</f>
        <v>#N/A</v>
      </c>
      <c r="U515" t="e">
        <f>IF(StandardResults[[#This Row],[Ind/Rel]]="Ind",_xlfn.XLOOKUP(StandardResults[[#This Row],[Code]],Std[Code],Std[AAs]),"-")</f>
        <v>#N/A</v>
      </c>
      <c r="V515" t="e">
        <f>IF(StandardResults[[#This Row],[Ind/Rel]]="Ind",_xlfn.XLOOKUP(StandardResults[[#This Row],[Code]],Std[Code],Std[As]),"-")</f>
        <v>#N/A</v>
      </c>
      <c r="W515" t="e">
        <f>IF(StandardResults[[#This Row],[Ind/Rel]]="Ind",_xlfn.XLOOKUP(StandardResults[[#This Row],[Code]],Std[Code],Std[Bs]),"-")</f>
        <v>#N/A</v>
      </c>
      <c r="X515" t="e">
        <f>IF(StandardResults[[#This Row],[Ind/Rel]]="Ind",_xlfn.XLOOKUP(StandardResults[[#This Row],[Code]],Std[Code],Std[EC]),"-")</f>
        <v>#N/A</v>
      </c>
      <c r="Y515" t="e">
        <f>IF(StandardResults[[#This Row],[Ind/Rel]]="Ind",_xlfn.XLOOKUP(StandardResults[[#This Row],[Code]],Std[Code],Std[Ecs]),"-")</f>
        <v>#N/A</v>
      </c>
      <c r="Z515">
        <f>COUNTIFS(StandardResults[Name],StandardResults[[#This Row],[Name]],StandardResults[Entry
Std],"B")+COUNTIFS(StandardResults[Name],StandardResults[[#This Row],[Name]],StandardResults[Entry
Std],"A")+COUNTIFS(StandardResults[Name],StandardResults[[#This Row],[Name]],StandardResults[Entry
Std],"AA")</f>
        <v>0</v>
      </c>
      <c r="AA515">
        <f>COUNTIFS(StandardResults[Name],StandardResults[[#This Row],[Name]],StandardResults[Entry
Std],"AA")</f>
        <v>0</v>
      </c>
    </row>
    <row r="516" spans="1:27" x14ac:dyDescent="0.25">
      <c r="A516">
        <f>TimeVR[[#This Row],[Club]]</f>
        <v>0</v>
      </c>
      <c r="B516" t="str">
        <f>IF(OR(RIGHT(TimeVR[[#This Row],[Event]],3)="M.R", RIGHT(TimeVR[[#This Row],[Event]],3)="F.R"),"Relay","Ind")</f>
        <v>Ind</v>
      </c>
      <c r="C516">
        <f>TimeVR[[#This Row],[gender]]</f>
        <v>0</v>
      </c>
      <c r="D516">
        <f>TimeVR[[#This Row],[Age]]</f>
        <v>0</v>
      </c>
      <c r="E516">
        <f>TimeVR[[#This Row],[name]]</f>
        <v>0</v>
      </c>
      <c r="F516">
        <f>TimeVR[[#This Row],[Event]]</f>
        <v>0</v>
      </c>
      <c r="G516" t="str">
        <f>IF(OR(StandardResults[[#This Row],[Entry]]="-",TimeVR[[#This Row],[validation]]="Validated"),"Y","N")</f>
        <v>N</v>
      </c>
      <c r="H516">
        <f>IF(OR(LEFT(TimeVR[[#This Row],[Times]],8)="00:00.00", LEFT(TimeVR[[#This Row],[Times]],2)="NT"),"-",TimeVR[[#This Row],[Times]])</f>
        <v>0</v>
      </c>
      <c r="I5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6" t="str">
        <f>IF(ISBLANK(TimeVR[[#This Row],[Best Time(S)]]),"-",TimeVR[[#This Row],[Best Time(S)]])</f>
        <v>-</v>
      </c>
      <c r="K516" t="str">
        <f>IF(StandardResults[[#This Row],[BT(SC)]]&lt;&gt;"-",IF(StandardResults[[#This Row],[BT(SC)]]&lt;=StandardResults[[#This Row],[AAs]],"AA",IF(StandardResults[[#This Row],[BT(SC)]]&lt;=StandardResults[[#This Row],[As]],"A",IF(StandardResults[[#This Row],[BT(SC)]]&lt;=StandardResults[[#This Row],[Bs]],"B","-"))),"")</f>
        <v/>
      </c>
      <c r="L516" t="str">
        <f>IF(ISBLANK(TimeVR[[#This Row],[Best Time(L)]]),"-",TimeVR[[#This Row],[Best Time(L)]])</f>
        <v>-</v>
      </c>
      <c r="M516" t="str">
        <f>IF(StandardResults[[#This Row],[BT(LC)]]&lt;&gt;"-",IF(StandardResults[[#This Row],[BT(LC)]]&lt;=StandardResults[[#This Row],[AA]],"AA",IF(StandardResults[[#This Row],[BT(LC)]]&lt;=StandardResults[[#This Row],[A]],"A",IF(StandardResults[[#This Row],[BT(LC)]]&lt;=StandardResults[[#This Row],[B]],"B","-"))),"")</f>
        <v/>
      </c>
      <c r="N516" s="14"/>
      <c r="O516" t="str">
        <f>IF(StandardResults[[#This Row],[BT(SC)]]&lt;&gt;"-",IF(StandardResults[[#This Row],[BT(SC)]]&lt;=StandardResults[[#This Row],[Ecs]],"EC","-"),"")</f>
        <v/>
      </c>
      <c r="Q516" t="str">
        <f>IF(StandardResults[[#This Row],[Ind/Rel]]="Ind",LEFT(StandardResults[[#This Row],[Gender]],1)&amp;MIN(MAX(StandardResults[[#This Row],[Age]],11),17)&amp;"-"&amp;StandardResults[[#This Row],[Event]],"")</f>
        <v>011-0</v>
      </c>
      <c r="R516" t="e">
        <f>IF(StandardResults[[#This Row],[Ind/Rel]]="Ind",_xlfn.XLOOKUP(StandardResults[[#This Row],[Code]],Std[Code],Std[AA]),"-")</f>
        <v>#N/A</v>
      </c>
      <c r="S516" t="e">
        <f>IF(StandardResults[[#This Row],[Ind/Rel]]="Ind",_xlfn.XLOOKUP(StandardResults[[#This Row],[Code]],Std[Code],Std[A]),"-")</f>
        <v>#N/A</v>
      </c>
      <c r="T516" t="e">
        <f>IF(StandardResults[[#This Row],[Ind/Rel]]="Ind",_xlfn.XLOOKUP(StandardResults[[#This Row],[Code]],Std[Code],Std[B]),"-")</f>
        <v>#N/A</v>
      </c>
      <c r="U516" t="e">
        <f>IF(StandardResults[[#This Row],[Ind/Rel]]="Ind",_xlfn.XLOOKUP(StandardResults[[#This Row],[Code]],Std[Code],Std[AAs]),"-")</f>
        <v>#N/A</v>
      </c>
      <c r="V516" t="e">
        <f>IF(StandardResults[[#This Row],[Ind/Rel]]="Ind",_xlfn.XLOOKUP(StandardResults[[#This Row],[Code]],Std[Code],Std[As]),"-")</f>
        <v>#N/A</v>
      </c>
      <c r="W516" t="e">
        <f>IF(StandardResults[[#This Row],[Ind/Rel]]="Ind",_xlfn.XLOOKUP(StandardResults[[#This Row],[Code]],Std[Code],Std[Bs]),"-")</f>
        <v>#N/A</v>
      </c>
      <c r="X516" t="e">
        <f>IF(StandardResults[[#This Row],[Ind/Rel]]="Ind",_xlfn.XLOOKUP(StandardResults[[#This Row],[Code]],Std[Code],Std[EC]),"-")</f>
        <v>#N/A</v>
      </c>
      <c r="Y516" t="e">
        <f>IF(StandardResults[[#This Row],[Ind/Rel]]="Ind",_xlfn.XLOOKUP(StandardResults[[#This Row],[Code]],Std[Code],Std[Ecs]),"-")</f>
        <v>#N/A</v>
      </c>
      <c r="Z516">
        <f>COUNTIFS(StandardResults[Name],StandardResults[[#This Row],[Name]],StandardResults[Entry
Std],"B")+COUNTIFS(StandardResults[Name],StandardResults[[#This Row],[Name]],StandardResults[Entry
Std],"A")+COUNTIFS(StandardResults[Name],StandardResults[[#This Row],[Name]],StandardResults[Entry
Std],"AA")</f>
        <v>0</v>
      </c>
      <c r="AA516">
        <f>COUNTIFS(StandardResults[Name],StandardResults[[#This Row],[Name]],StandardResults[Entry
Std],"AA")</f>
        <v>0</v>
      </c>
    </row>
    <row r="517" spans="1:27" x14ac:dyDescent="0.25">
      <c r="A517">
        <f>TimeVR[[#This Row],[Club]]</f>
        <v>0</v>
      </c>
      <c r="B517" t="str">
        <f>IF(OR(RIGHT(TimeVR[[#This Row],[Event]],3)="M.R", RIGHT(TimeVR[[#This Row],[Event]],3)="F.R"),"Relay","Ind")</f>
        <v>Ind</v>
      </c>
      <c r="C517">
        <f>TimeVR[[#This Row],[gender]]</f>
        <v>0</v>
      </c>
      <c r="D517">
        <f>TimeVR[[#This Row],[Age]]</f>
        <v>0</v>
      </c>
      <c r="E517">
        <f>TimeVR[[#This Row],[name]]</f>
        <v>0</v>
      </c>
      <c r="F517">
        <f>TimeVR[[#This Row],[Event]]</f>
        <v>0</v>
      </c>
      <c r="G517" t="str">
        <f>IF(OR(StandardResults[[#This Row],[Entry]]="-",TimeVR[[#This Row],[validation]]="Validated"),"Y","N")</f>
        <v>N</v>
      </c>
      <c r="H517">
        <f>IF(OR(LEFT(TimeVR[[#This Row],[Times]],8)="00:00.00", LEFT(TimeVR[[#This Row],[Times]],2)="NT"),"-",TimeVR[[#This Row],[Times]])</f>
        <v>0</v>
      </c>
      <c r="I5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7" t="str">
        <f>IF(ISBLANK(TimeVR[[#This Row],[Best Time(S)]]),"-",TimeVR[[#This Row],[Best Time(S)]])</f>
        <v>-</v>
      </c>
      <c r="K517" t="str">
        <f>IF(StandardResults[[#This Row],[BT(SC)]]&lt;&gt;"-",IF(StandardResults[[#This Row],[BT(SC)]]&lt;=StandardResults[[#This Row],[AAs]],"AA",IF(StandardResults[[#This Row],[BT(SC)]]&lt;=StandardResults[[#This Row],[As]],"A",IF(StandardResults[[#This Row],[BT(SC)]]&lt;=StandardResults[[#This Row],[Bs]],"B","-"))),"")</f>
        <v/>
      </c>
      <c r="L517" t="str">
        <f>IF(ISBLANK(TimeVR[[#This Row],[Best Time(L)]]),"-",TimeVR[[#This Row],[Best Time(L)]])</f>
        <v>-</v>
      </c>
      <c r="M517" t="str">
        <f>IF(StandardResults[[#This Row],[BT(LC)]]&lt;&gt;"-",IF(StandardResults[[#This Row],[BT(LC)]]&lt;=StandardResults[[#This Row],[AA]],"AA",IF(StandardResults[[#This Row],[BT(LC)]]&lt;=StandardResults[[#This Row],[A]],"A",IF(StandardResults[[#This Row],[BT(LC)]]&lt;=StandardResults[[#This Row],[B]],"B","-"))),"")</f>
        <v/>
      </c>
      <c r="N517" s="14"/>
      <c r="O517" t="str">
        <f>IF(StandardResults[[#This Row],[BT(SC)]]&lt;&gt;"-",IF(StandardResults[[#This Row],[BT(SC)]]&lt;=StandardResults[[#This Row],[Ecs]],"EC","-"),"")</f>
        <v/>
      </c>
      <c r="Q517" t="str">
        <f>IF(StandardResults[[#This Row],[Ind/Rel]]="Ind",LEFT(StandardResults[[#This Row],[Gender]],1)&amp;MIN(MAX(StandardResults[[#This Row],[Age]],11),17)&amp;"-"&amp;StandardResults[[#This Row],[Event]],"")</f>
        <v>011-0</v>
      </c>
      <c r="R517" t="e">
        <f>IF(StandardResults[[#This Row],[Ind/Rel]]="Ind",_xlfn.XLOOKUP(StandardResults[[#This Row],[Code]],Std[Code],Std[AA]),"-")</f>
        <v>#N/A</v>
      </c>
      <c r="S517" t="e">
        <f>IF(StandardResults[[#This Row],[Ind/Rel]]="Ind",_xlfn.XLOOKUP(StandardResults[[#This Row],[Code]],Std[Code],Std[A]),"-")</f>
        <v>#N/A</v>
      </c>
      <c r="T517" t="e">
        <f>IF(StandardResults[[#This Row],[Ind/Rel]]="Ind",_xlfn.XLOOKUP(StandardResults[[#This Row],[Code]],Std[Code],Std[B]),"-")</f>
        <v>#N/A</v>
      </c>
      <c r="U517" t="e">
        <f>IF(StandardResults[[#This Row],[Ind/Rel]]="Ind",_xlfn.XLOOKUP(StandardResults[[#This Row],[Code]],Std[Code],Std[AAs]),"-")</f>
        <v>#N/A</v>
      </c>
      <c r="V517" t="e">
        <f>IF(StandardResults[[#This Row],[Ind/Rel]]="Ind",_xlfn.XLOOKUP(StandardResults[[#This Row],[Code]],Std[Code],Std[As]),"-")</f>
        <v>#N/A</v>
      </c>
      <c r="W517" t="e">
        <f>IF(StandardResults[[#This Row],[Ind/Rel]]="Ind",_xlfn.XLOOKUP(StandardResults[[#This Row],[Code]],Std[Code],Std[Bs]),"-")</f>
        <v>#N/A</v>
      </c>
      <c r="X517" t="e">
        <f>IF(StandardResults[[#This Row],[Ind/Rel]]="Ind",_xlfn.XLOOKUP(StandardResults[[#This Row],[Code]],Std[Code],Std[EC]),"-")</f>
        <v>#N/A</v>
      </c>
      <c r="Y517" t="e">
        <f>IF(StandardResults[[#This Row],[Ind/Rel]]="Ind",_xlfn.XLOOKUP(StandardResults[[#This Row],[Code]],Std[Code],Std[Ecs]),"-")</f>
        <v>#N/A</v>
      </c>
      <c r="Z517">
        <f>COUNTIFS(StandardResults[Name],StandardResults[[#This Row],[Name]],StandardResults[Entry
Std],"B")+COUNTIFS(StandardResults[Name],StandardResults[[#This Row],[Name]],StandardResults[Entry
Std],"A")+COUNTIFS(StandardResults[Name],StandardResults[[#This Row],[Name]],StandardResults[Entry
Std],"AA")</f>
        <v>0</v>
      </c>
      <c r="AA517">
        <f>COUNTIFS(StandardResults[Name],StandardResults[[#This Row],[Name]],StandardResults[Entry
Std],"AA")</f>
        <v>0</v>
      </c>
    </row>
    <row r="518" spans="1:27" x14ac:dyDescent="0.25">
      <c r="A518">
        <f>TimeVR[[#This Row],[Club]]</f>
        <v>0</v>
      </c>
      <c r="B518" t="str">
        <f>IF(OR(RIGHT(TimeVR[[#This Row],[Event]],3)="M.R", RIGHT(TimeVR[[#This Row],[Event]],3)="F.R"),"Relay","Ind")</f>
        <v>Ind</v>
      </c>
      <c r="C518">
        <f>TimeVR[[#This Row],[gender]]</f>
        <v>0</v>
      </c>
      <c r="D518">
        <f>TimeVR[[#This Row],[Age]]</f>
        <v>0</v>
      </c>
      <c r="E518">
        <f>TimeVR[[#This Row],[name]]</f>
        <v>0</v>
      </c>
      <c r="F518">
        <f>TimeVR[[#This Row],[Event]]</f>
        <v>0</v>
      </c>
      <c r="G518" t="str">
        <f>IF(OR(StandardResults[[#This Row],[Entry]]="-",TimeVR[[#This Row],[validation]]="Validated"),"Y","N")</f>
        <v>N</v>
      </c>
      <c r="H518">
        <f>IF(OR(LEFT(TimeVR[[#This Row],[Times]],8)="00:00.00", LEFT(TimeVR[[#This Row],[Times]],2)="NT"),"-",TimeVR[[#This Row],[Times]])</f>
        <v>0</v>
      </c>
      <c r="I5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8" t="str">
        <f>IF(ISBLANK(TimeVR[[#This Row],[Best Time(S)]]),"-",TimeVR[[#This Row],[Best Time(S)]])</f>
        <v>-</v>
      </c>
      <c r="K518" t="str">
        <f>IF(StandardResults[[#This Row],[BT(SC)]]&lt;&gt;"-",IF(StandardResults[[#This Row],[BT(SC)]]&lt;=StandardResults[[#This Row],[AAs]],"AA",IF(StandardResults[[#This Row],[BT(SC)]]&lt;=StandardResults[[#This Row],[As]],"A",IF(StandardResults[[#This Row],[BT(SC)]]&lt;=StandardResults[[#This Row],[Bs]],"B","-"))),"")</f>
        <v/>
      </c>
      <c r="L518" t="str">
        <f>IF(ISBLANK(TimeVR[[#This Row],[Best Time(L)]]),"-",TimeVR[[#This Row],[Best Time(L)]])</f>
        <v>-</v>
      </c>
      <c r="M518" t="str">
        <f>IF(StandardResults[[#This Row],[BT(LC)]]&lt;&gt;"-",IF(StandardResults[[#This Row],[BT(LC)]]&lt;=StandardResults[[#This Row],[AA]],"AA",IF(StandardResults[[#This Row],[BT(LC)]]&lt;=StandardResults[[#This Row],[A]],"A",IF(StandardResults[[#This Row],[BT(LC)]]&lt;=StandardResults[[#This Row],[B]],"B","-"))),"")</f>
        <v/>
      </c>
      <c r="N518" s="14"/>
      <c r="O518" t="str">
        <f>IF(StandardResults[[#This Row],[BT(SC)]]&lt;&gt;"-",IF(StandardResults[[#This Row],[BT(SC)]]&lt;=StandardResults[[#This Row],[Ecs]],"EC","-"),"")</f>
        <v/>
      </c>
      <c r="Q518" t="str">
        <f>IF(StandardResults[[#This Row],[Ind/Rel]]="Ind",LEFT(StandardResults[[#This Row],[Gender]],1)&amp;MIN(MAX(StandardResults[[#This Row],[Age]],11),17)&amp;"-"&amp;StandardResults[[#This Row],[Event]],"")</f>
        <v>011-0</v>
      </c>
      <c r="R518" t="e">
        <f>IF(StandardResults[[#This Row],[Ind/Rel]]="Ind",_xlfn.XLOOKUP(StandardResults[[#This Row],[Code]],Std[Code],Std[AA]),"-")</f>
        <v>#N/A</v>
      </c>
      <c r="S518" t="e">
        <f>IF(StandardResults[[#This Row],[Ind/Rel]]="Ind",_xlfn.XLOOKUP(StandardResults[[#This Row],[Code]],Std[Code],Std[A]),"-")</f>
        <v>#N/A</v>
      </c>
      <c r="T518" t="e">
        <f>IF(StandardResults[[#This Row],[Ind/Rel]]="Ind",_xlfn.XLOOKUP(StandardResults[[#This Row],[Code]],Std[Code],Std[B]),"-")</f>
        <v>#N/A</v>
      </c>
      <c r="U518" t="e">
        <f>IF(StandardResults[[#This Row],[Ind/Rel]]="Ind",_xlfn.XLOOKUP(StandardResults[[#This Row],[Code]],Std[Code],Std[AAs]),"-")</f>
        <v>#N/A</v>
      </c>
      <c r="V518" t="e">
        <f>IF(StandardResults[[#This Row],[Ind/Rel]]="Ind",_xlfn.XLOOKUP(StandardResults[[#This Row],[Code]],Std[Code],Std[As]),"-")</f>
        <v>#N/A</v>
      </c>
      <c r="W518" t="e">
        <f>IF(StandardResults[[#This Row],[Ind/Rel]]="Ind",_xlfn.XLOOKUP(StandardResults[[#This Row],[Code]],Std[Code],Std[Bs]),"-")</f>
        <v>#N/A</v>
      </c>
      <c r="X518" t="e">
        <f>IF(StandardResults[[#This Row],[Ind/Rel]]="Ind",_xlfn.XLOOKUP(StandardResults[[#This Row],[Code]],Std[Code],Std[EC]),"-")</f>
        <v>#N/A</v>
      </c>
      <c r="Y518" t="e">
        <f>IF(StandardResults[[#This Row],[Ind/Rel]]="Ind",_xlfn.XLOOKUP(StandardResults[[#This Row],[Code]],Std[Code],Std[Ecs]),"-")</f>
        <v>#N/A</v>
      </c>
      <c r="Z518">
        <f>COUNTIFS(StandardResults[Name],StandardResults[[#This Row],[Name]],StandardResults[Entry
Std],"B")+COUNTIFS(StandardResults[Name],StandardResults[[#This Row],[Name]],StandardResults[Entry
Std],"A")+COUNTIFS(StandardResults[Name],StandardResults[[#This Row],[Name]],StandardResults[Entry
Std],"AA")</f>
        <v>0</v>
      </c>
      <c r="AA518">
        <f>COUNTIFS(StandardResults[Name],StandardResults[[#This Row],[Name]],StandardResults[Entry
Std],"AA")</f>
        <v>0</v>
      </c>
    </row>
    <row r="519" spans="1:27" x14ac:dyDescent="0.25">
      <c r="A519">
        <f>TimeVR[[#This Row],[Club]]</f>
        <v>0</v>
      </c>
      <c r="B519" t="str">
        <f>IF(OR(RIGHT(TimeVR[[#This Row],[Event]],3)="M.R", RIGHT(TimeVR[[#This Row],[Event]],3)="F.R"),"Relay","Ind")</f>
        <v>Ind</v>
      </c>
      <c r="C519">
        <f>TimeVR[[#This Row],[gender]]</f>
        <v>0</v>
      </c>
      <c r="D519">
        <f>TimeVR[[#This Row],[Age]]</f>
        <v>0</v>
      </c>
      <c r="E519">
        <f>TimeVR[[#This Row],[name]]</f>
        <v>0</v>
      </c>
      <c r="F519">
        <f>TimeVR[[#This Row],[Event]]</f>
        <v>0</v>
      </c>
      <c r="G519" t="str">
        <f>IF(OR(StandardResults[[#This Row],[Entry]]="-",TimeVR[[#This Row],[validation]]="Validated"),"Y","N")</f>
        <v>N</v>
      </c>
      <c r="H519">
        <f>IF(OR(LEFT(TimeVR[[#This Row],[Times]],8)="00:00.00", LEFT(TimeVR[[#This Row],[Times]],2)="NT"),"-",TimeVR[[#This Row],[Times]])</f>
        <v>0</v>
      </c>
      <c r="I5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19" t="str">
        <f>IF(ISBLANK(TimeVR[[#This Row],[Best Time(S)]]),"-",TimeVR[[#This Row],[Best Time(S)]])</f>
        <v>-</v>
      </c>
      <c r="K519" t="str">
        <f>IF(StandardResults[[#This Row],[BT(SC)]]&lt;&gt;"-",IF(StandardResults[[#This Row],[BT(SC)]]&lt;=StandardResults[[#This Row],[AAs]],"AA",IF(StandardResults[[#This Row],[BT(SC)]]&lt;=StandardResults[[#This Row],[As]],"A",IF(StandardResults[[#This Row],[BT(SC)]]&lt;=StandardResults[[#This Row],[Bs]],"B","-"))),"")</f>
        <v/>
      </c>
      <c r="L519" t="str">
        <f>IF(ISBLANK(TimeVR[[#This Row],[Best Time(L)]]),"-",TimeVR[[#This Row],[Best Time(L)]])</f>
        <v>-</v>
      </c>
      <c r="M519" t="str">
        <f>IF(StandardResults[[#This Row],[BT(LC)]]&lt;&gt;"-",IF(StandardResults[[#This Row],[BT(LC)]]&lt;=StandardResults[[#This Row],[AA]],"AA",IF(StandardResults[[#This Row],[BT(LC)]]&lt;=StandardResults[[#This Row],[A]],"A",IF(StandardResults[[#This Row],[BT(LC)]]&lt;=StandardResults[[#This Row],[B]],"B","-"))),"")</f>
        <v/>
      </c>
      <c r="N519" s="14"/>
      <c r="O519" t="str">
        <f>IF(StandardResults[[#This Row],[BT(SC)]]&lt;&gt;"-",IF(StandardResults[[#This Row],[BT(SC)]]&lt;=StandardResults[[#This Row],[Ecs]],"EC","-"),"")</f>
        <v/>
      </c>
      <c r="Q519" t="str">
        <f>IF(StandardResults[[#This Row],[Ind/Rel]]="Ind",LEFT(StandardResults[[#This Row],[Gender]],1)&amp;MIN(MAX(StandardResults[[#This Row],[Age]],11),17)&amp;"-"&amp;StandardResults[[#This Row],[Event]],"")</f>
        <v>011-0</v>
      </c>
      <c r="R519" t="e">
        <f>IF(StandardResults[[#This Row],[Ind/Rel]]="Ind",_xlfn.XLOOKUP(StandardResults[[#This Row],[Code]],Std[Code],Std[AA]),"-")</f>
        <v>#N/A</v>
      </c>
      <c r="S519" t="e">
        <f>IF(StandardResults[[#This Row],[Ind/Rel]]="Ind",_xlfn.XLOOKUP(StandardResults[[#This Row],[Code]],Std[Code],Std[A]),"-")</f>
        <v>#N/A</v>
      </c>
      <c r="T519" t="e">
        <f>IF(StandardResults[[#This Row],[Ind/Rel]]="Ind",_xlfn.XLOOKUP(StandardResults[[#This Row],[Code]],Std[Code],Std[B]),"-")</f>
        <v>#N/A</v>
      </c>
      <c r="U519" t="e">
        <f>IF(StandardResults[[#This Row],[Ind/Rel]]="Ind",_xlfn.XLOOKUP(StandardResults[[#This Row],[Code]],Std[Code],Std[AAs]),"-")</f>
        <v>#N/A</v>
      </c>
      <c r="V519" t="e">
        <f>IF(StandardResults[[#This Row],[Ind/Rel]]="Ind",_xlfn.XLOOKUP(StandardResults[[#This Row],[Code]],Std[Code],Std[As]),"-")</f>
        <v>#N/A</v>
      </c>
      <c r="W519" t="e">
        <f>IF(StandardResults[[#This Row],[Ind/Rel]]="Ind",_xlfn.XLOOKUP(StandardResults[[#This Row],[Code]],Std[Code],Std[Bs]),"-")</f>
        <v>#N/A</v>
      </c>
      <c r="X519" t="e">
        <f>IF(StandardResults[[#This Row],[Ind/Rel]]="Ind",_xlfn.XLOOKUP(StandardResults[[#This Row],[Code]],Std[Code],Std[EC]),"-")</f>
        <v>#N/A</v>
      </c>
      <c r="Y519" t="e">
        <f>IF(StandardResults[[#This Row],[Ind/Rel]]="Ind",_xlfn.XLOOKUP(StandardResults[[#This Row],[Code]],Std[Code],Std[Ecs]),"-")</f>
        <v>#N/A</v>
      </c>
      <c r="Z519">
        <f>COUNTIFS(StandardResults[Name],StandardResults[[#This Row],[Name]],StandardResults[Entry
Std],"B")+COUNTIFS(StandardResults[Name],StandardResults[[#This Row],[Name]],StandardResults[Entry
Std],"A")+COUNTIFS(StandardResults[Name],StandardResults[[#This Row],[Name]],StandardResults[Entry
Std],"AA")</f>
        <v>0</v>
      </c>
      <c r="AA519">
        <f>COUNTIFS(StandardResults[Name],StandardResults[[#This Row],[Name]],StandardResults[Entry
Std],"AA")</f>
        <v>0</v>
      </c>
    </row>
    <row r="520" spans="1:27" x14ac:dyDescent="0.25">
      <c r="A520">
        <f>TimeVR[[#This Row],[Club]]</f>
        <v>0</v>
      </c>
      <c r="B520" t="str">
        <f>IF(OR(RIGHT(TimeVR[[#This Row],[Event]],3)="M.R", RIGHT(TimeVR[[#This Row],[Event]],3)="F.R"),"Relay","Ind")</f>
        <v>Ind</v>
      </c>
      <c r="C520">
        <f>TimeVR[[#This Row],[gender]]</f>
        <v>0</v>
      </c>
      <c r="D520">
        <f>TimeVR[[#This Row],[Age]]</f>
        <v>0</v>
      </c>
      <c r="E520">
        <f>TimeVR[[#This Row],[name]]</f>
        <v>0</v>
      </c>
      <c r="F520">
        <f>TimeVR[[#This Row],[Event]]</f>
        <v>0</v>
      </c>
      <c r="G520" t="str">
        <f>IF(OR(StandardResults[[#This Row],[Entry]]="-",TimeVR[[#This Row],[validation]]="Validated"),"Y","N")</f>
        <v>N</v>
      </c>
      <c r="H520">
        <f>IF(OR(LEFT(TimeVR[[#This Row],[Times]],8)="00:00.00", LEFT(TimeVR[[#This Row],[Times]],2)="NT"),"-",TimeVR[[#This Row],[Times]])</f>
        <v>0</v>
      </c>
      <c r="I5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0" t="str">
        <f>IF(ISBLANK(TimeVR[[#This Row],[Best Time(S)]]),"-",TimeVR[[#This Row],[Best Time(S)]])</f>
        <v>-</v>
      </c>
      <c r="K520" t="str">
        <f>IF(StandardResults[[#This Row],[BT(SC)]]&lt;&gt;"-",IF(StandardResults[[#This Row],[BT(SC)]]&lt;=StandardResults[[#This Row],[AAs]],"AA",IF(StandardResults[[#This Row],[BT(SC)]]&lt;=StandardResults[[#This Row],[As]],"A",IF(StandardResults[[#This Row],[BT(SC)]]&lt;=StandardResults[[#This Row],[Bs]],"B","-"))),"")</f>
        <v/>
      </c>
      <c r="L520" t="str">
        <f>IF(ISBLANK(TimeVR[[#This Row],[Best Time(L)]]),"-",TimeVR[[#This Row],[Best Time(L)]])</f>
        <v>-</v>
      </c>
      <c r="M520" t="str">
        <f>IF(StandardResults[[#This Row],[BT(LC)]]&lt;&gt;"-",IF(StandardResults[[#This Row],[BT(LC)]]&lt;=StandardResults[[#This Row],[AA]],"AA",IF(StandardResults[[#This Row],[BT(LC)]]&lt;=StandardResults[[#This Row],[A]],"A",IF(StandardResults[[#This Row],[BT(LC)]]&lt;=StandardResults[[#This Row],[B]],"B","-"))),"")</f>
        <v/>
      </c>
      <c r="N520" s="14"/>
      <c r="O520" t="str">
        <f>IF(StandardResults[[#This Row],[BT(SC)]]&lt;&gt;"-",IF(StandardResults[[#This Row],[BT(SC)]]&lt;=StandardResults[[#This Row],[Ecs]],"EC","-"),"")</f>
        <v/>
      </c>
      <c r="Q520" t="str">
        <f>IF(StandardResults[[#This Row],[Ind/Rel]]="Ind",LEFT(StandardResults[[#This Row],[Gender]],1)&amp;MIN(MAX(StandardResults[[#This Row],[Age]],11),17)&amp;"-"&amp;StandardResults[[#This Row],[Event]],"")</f>
        <v>011-0</v>
      </c>
      <c r="R520" t="e">
        <f>IF(StandardResults[[#This Row],[Ind/Rel]]="Ind",_xlfn.XLOOKUP(StandardResults[[#This Row],[Code]],Std[Code],Std[AA]),"-")</f>
        <v>#N/A</v>
      </c>
      <c r="S520" t="e">
        <f>IF(StandardResults[[#This Row],[Ind/Rel]]="Ind",_xlfn.XLOOKUP(StandardResults[[#This Row],[Code]],Std[Code],Std[A]),"-")</f>
        <v>#N/A</v>
      </c>
      <c r="T520" t="e">
        <f>IF(StandardResults[[#This Row],[Ind/Rel]]="Ind",_xlfn.XLOOKUP(StandardResults[[#This Row],[Code]],Std[Code],Std[B]),"-")</f>
        <v>#N/A</v>
      </c>
      <c r="U520" t="e">
        <f>IF(StandardResults[[#This Row],[Ind/Rel]]="Ind",_xlfn.XLOOKUP(StandardResults[[#This Row],[Code]],Std[Code],Std[AAs]),"-")</f>
        <v>#N/A</v>
      </c>
      <c r="V520" t="e">
        <f>IF(StandardResults[[#This Row],[Ind/Rel]]="Ind",_xlfn.XLOOKUP(StandardResults[[#This Row],[Code]],Std[Code],Std[As]),"-")</f>
        <v>#N/A</v>
      </c>
      <c r="W520" t="e">
        <f>IF(StandardResults[[#This Row],[Ind/Rel]]="Ind",_xlfn.XLOOKUP(StandardResults[[#This Row],[Code]],Std[Code],Std[Bs]),"-")</f>
        <v>#N/A</v>
      </c>
      <c r="X520" t="e">
        <f>IF(StandardResults[[#This Row],[Ind/Rel]]="Ind",_xlfn.XLOOKUP(StandardResults[[#This Row],[Code]],Std[Code],Std[EC]),"-")</f>
        <v>#N/A</v>
      </c>
      <c r="Y520" t="e">
        <f>IF(StandardResults[[#This Row],[Ind/Rel]]="Ind",_xlfn.XLOOKUP(StandardResults[[#This Row],[Code]],Std[Code],Std[Ecs]),"-")</f>
        <v>#N/A</v>
      </c>
      <c r="Z520">
        <f>COUNTIFS(StandardResults[Name],StandardResults[[#This Row],[Name]],StandardResults[Entry
Std],"B")+COUNTIFS(StandardResults[Name],StandardResults[[#This Row],[Name]],StandardResults[Entry
Std],"A")+COUNTIFS(StandardResults[Name],StandardResults[[#This Row],[Name]],StandardResults[Entry
Std],"AA")</f>
        <v>0</v>
      </c>
      <c r="AA520">
        <f>COUNTIFS(StandardResults[Name],StandardResults[[#This Row],[Name]],StandardResults[Entry
Std],"AA")</f>
        <v>0</v>
      </c>
    </row>
    <row r="521" spans="1:27" x14ac:dyDescent="0.25">
      <c r="A521">
        <f>TimeVR[[#This Row],[Club]]</f>
        <v>0</v>
      </c>
      <c r="B521" t="str">
        <f>IF(OR(RIGHT(TimeVR[[#This Row],[Event]],3)="M.R", RIGHT(TimeVR[[#This Row],[Event]],3)="F.R"),"Relay","Ind")</f>
        <v>Ind</v>
      </c>
      <c r="C521">
        <f>TimeVR[[#This Row],[gender]]</f>
        <v>0</v>
      </c>
      <c r="D521">
        <f>TimeVR[[#This Row],[Age]]</f>
        <v>0</v>
      </c>
      <c r="E521">
        <f>TimeVR[[#This Row],[name]]</f>
        <v>0</v>
      </c>
      <c r="F521">
        <f>TimeVR[[#This Row],[Event]]</f>
        <v>0</v>
      </c>
      <c r="G521" t="str">
        <f>IF(OR(StandardResults[[#This Row],[Entry]]="-",TimeVR[[#This Row],[validation]]="Validated"),"Y","N")</f>
        <v>N</v>
      </c>
      <c r="H521">
        <f>IF(OR(LEFT(TimeVR[[#This Row],[Times]],8)="00:00.00", LEFT(TimeVR[[#This Row],[Times]],2)="NT"),"-",TimeVR[[#This Row],[Times]])</f>
        <v>0</v>
      </c>
      <c r="I5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1" t="str">
        <f>IF(ISBLANK(TimeVR[[#This Row],[Best Time(S)]]),"-",TimeVR[[#This Row],[Best Time(S)]])</f>
        <v>-</v>
      </c>
      <c r="K521" t="str">
        <f>IF(StandardResults[[#This Row],[BT(SC)]]&lt;&gt;"-",IF(StandardResults[[#This Row],[BT(SC)]]&lt;=StandardResults[[#This Row],[AAs]],"AA",IF(StandardResults[[#This Row],[BT(SC)]]&lt;=StandardResults[[#This Row],[As]],"A",IF(StandardResults[[#This Row],[BT(SC)]]&lt;=StandardResults[[#This Row],[Bs]],"B","-"))),"")</f>
        <v/>
      </c>
      <c r="L521" t="str">
        <f>IF(ISBLANK(TimeVR[[#This Row],[Best Time(L)]]),"-",TimeVR[[#This Row],[Best Time(L)]])</f>
        <v>-</v>
      </c>
      <c r="M521" t="str">
        <f>IF(StandardResults[[#This Row],[BT(LC)]]&lt;&gt;"-",IF(StandardResults[[#This Row],[BT(LC)]]&lt;=StandardResults[[#This Row],[AA]],"AA",IF(StandardResults[[#This Row],[BT(LC)]]&lt;=StandardResults[[#This Row],[A]],"A",IF(StandardResults[[#This Row],[BT(LC)]]&lt;=StandardResults[[#This Row],[B]],"B","-"))),"")</f>
        <v/>
      </c>
      <c r="N521" s="14"/>
      <c r="O521" t="str">
        <f>IF(StandardResults[[#This Row],[BT(SC)]]&lt;&gt;"-",IF(StandardResults[[#This Row],[BT(SC)]]&lt;=StandardResults[[#This Row],[Ecs]],"EC","-"),"")</f>
        <v/>
      </c>
      <c r="Q521" t="str">
        <f>IF(StandardResults[[#This Row],[Ind/Rel]]="Ind",LEFT(StandardResults[[#This Row],[Gender]],1)&amp;MIN(MAX(StandardResults[[#This Row],[Age]],11),17)&amp;"-"&amp;StandardResults[[#This Row],[Event]],"")</f>
        <v>011-0</v>
      </c>
      <c r="R521" t="e">
        <f>IF(StandardResults[[#This Row],[Ind/Rel]]="Ind",_xlfn.XLOOKUP(StandardResults[[#This Row],[Code]],Std[Code],Std[AA]),"-")</f>
        <v>#N/A</v>
      </c>
      <c r="S521" t="e">
        <f>IF(StandardResults[[#This Row],[Ind/Rel]]="Ind",_xlfn.XLOOKUP(StandardResults[[#This Row],[Code]],Std[Code],Std[A]),"-")</f>
        <v>#N/A</v>
      </c>
      <c r="T521" t="e">
        <f>IF(StandardResults[[#This Row],[Ind/Rel]]="Ind",_xlfn.XLOOKUP(StandardResults[[#This Row],[Code]],Std[Code],Std[B]),"-")</f>
        <v>#N/A</v>
      </c>
      <c r="U521" t="e">
        <f>IF(StandardResults[[#This Row],[Ind/Rel]]="Ind",_xlfn.XLOOKUP(StandardResults[[#This Row],[Code]],Std[Code],Std[AAs]),"-")</f>
        <v>#N/A</v>
      </c>
      <c r="V521" t="e">
        <f>IF(StandardResults[[#This Row],[Ind/Rel]]="Ind",_xlfn.XLOOKUP(StandardResults[[#This Row],[Code]],Std[Code],Std[As]),"-")</f>
        <v>#N/A</v>
      </c>
      <c r="W521" t="e">
        <f>IF(StandardResults[[#This Row],[Ind/Rel]]="Ind",_xlfn.XLOOKUP(StandardResults[[#This Row],[Code]],Std[Code],Std[Bs]),"-")</f>
        <v>#N/A</v>
      </c>
      <c r="X521" t="e">
        <f>IF(StandardResults[[#This Row],[Ind/Rel]]="Ind",_xlfn.XLOOKUP(StandardResults[[#This Row],[Code]],Std[Code],Std[EC]),"-")</f>
        <v>#N/A</v>
      </c>
      <c r="Y521" t="e">
        <f>IF(StandardResults[[#This Row],[Ind/Rel]]="Ind",_xlfn.XLOOKUP(StandardResults[[#This Row],[Code]],Std[Code],Std[Ecs]),"-")</f>
        <v>#N/A</v>
      </c>
      <c r="Z521">
        <f>COUNTIFS(StandardResults[Name],StandardResults[[#This Row],[Name]],StandardResults[Entry
Std],"B")+COUNTIFS(StandardResults[Name],StandardResults[[#This Row],[Name]],StandardResults[Entry
Std],"A")+COUNTIFS(StandardResults[Name],StandardResults[[#This Row],[Name]],StandardResults[Entry
Std],"AA")</f>
        <v>0</v>
      </c>
      <c r="AA521">
        <f>COUNTIFS(StandardResults[Name],StandardResults[[#This Row],[Name]],StandardResults[Entry
Std],"AA")</f>
        <v>0</v>
      </c>
    </row>
    <row r="522" spans="1:27" x14ac:dyDescent="0.25">
      <c r="A522">
        <f>TimeVR[[#This Row],[Club]]</f>
        <v>0</v>
      </c>
      <c r="B522" t="str">
        <f>IF(OR(RIGHT(TimeVR[[#This Row],[Event]],3)="M.R", RIGHT(TimeVR[[#This Row],[Event]],3)="F.R"),"Relay","Ind")</f>
        <v>Ind</v>
      </c>
      <c r="C522">
        <f>TimeVR[[#This Row],[gender]]</f>
        <v>0</v>
      </c>
      <c r="D522">
        <f>TimeVR[[#This Row],[Age]]</f>
        <v>0</v>
      </c>
      <c r="E522">
        <f>TimeVR[[#This Row],[name]]</f>
        <v>0</v>
      </c>
      <c r="F522">
        <f>TimeVR[[#This Row],[Event]]</f>
        <v>0</v>
      </c>
      <c r="G522" t="str">
        <f>IF(OR(StandardResults[[#This Row],[Entry]]="-",TimeVR[[#This Row],[validation]]="Validated"),"Y","N")</f>
        <v>N</v>
      </c>
      <c r="H522">
        <f>IF(OR(LEFT(TimeVR[[#This Row],[Times]],8)="00:00.00", LEFT(TimeVR[[#This Row],[Times]],2)="NT"),"-",TimeVR[[#This Row],[Times]])</f>
        <v>0</v>
      </c>
      <c r="I5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2" t="str">
        <f>IF(ISBLANK(TimeVR[[#This Row],[Best Time(S)]]),"-",TimeVR[[#This Row],[Best Time(S)]])</f>
        <v>-</v>
      </c>
      <c r="K522" t="str">
        <f>IF(StandardResults[[#This Row],[BT(SC)]]&lt;&gt;"-",IF(StandardResults[[#This Row],[BT(SC)]]&lt;=StandardResults[[#This Row],[AAs]],"AA",IF(StandardResults[[#This Row],[BT(SC)]]&lt;=StandardResults[[#This Row],[As]],"A",IF(StandardResults[[#This Row],[BT(SC)]]&lt;=StandardResults[[#This Row],[Bs]],"B","-"))),"")</f>
        <v/>
      </c>
      <c r="L522" t="str">
        <f>IF(ISBLANK(TimeVR[[#This Row],[Best Time(L)]]),"-",TimeVR[[#This Row],[Best Time(L)]])</f>
        <v>-</v>
      </c>
      <c r="M522" t="str">
        <f>IF(StandardResults[[#This Row],[BT(LC)]]&lt;&gt;"-",IF(StandardResults[[#This Row],[BT(LC)]]&lt;=StandardResults[[#This Row],[AA]],"AA",IF(StandardResults[[#This Row],[BT(LC)]]&lt;=StandardResults[[#This Row],[A]],"A",IF(StandardResults[[#This Row],[BT(LC)]]&lt;=StandardResults[[#This Row],[B]],"B","-"))),"")</f>
        <v/>
      </c>
      <c r="N522" s="14"/>
      <c r="O522" t="str">
        <f>IF(StandardResults[[#This Row],[BT(SC)]]&lt;&gt;"-",IF(StandardResults[[#This Row],[BT(SC)]]&lt;=StandardResults[[#This Row],[Ecs]],"EC","-"),"")</f>
        <v/>
      </c>
      <c r="Q522" t="str">
        <f>IF(StandardResults[[#This Row],[Ind/Rel]]="Ind",LEFT(StandardResults[[#This Row],[Gender]],1)&amp;MIN(MAX(StandardResults[[#This Row],[Age]],11),17)&amp;"-"&amp;StandardResults[[#This Row],[Event]],"")</f>
        <v>011-0</v>
      </c>
      <c r="R522" t="e">
        <f>IF(StandardResults[[#This Row],[Ind/Rel]]="Ind",_xlfn.XLOOKUP(StandardResults[[#This Row],[Code]],Std[Code],Std[AA]),"-")</f>
        <v>#N/A</v>
      </c>
      <c r="S522" t="e">
        <f>IF(StandardResults[[#This Row],[Ind/Rel]]="Ind",_xlfn.XLOOKUP(StandardResults[[#This Row],[Code]],Std[Code],Std[A]),"-")</f>
        <v>#N/A</v>
      </c>
      <c r="T522" t="e">
        <f>IF(StandardResults[[#This Row],[Ind/Rel]]="Ind",_xlfn.XLOOKUP(StandardResults[[#This Row],[Code]],Std[Code],Std[B]),"-")</f>
        <v>#N/A</v>
      </c>
      <c r="U522" t="e">
        <f>IF(StandardResults[[#This Row],[Ind/Rel]]="Ind",_xlfn.XLOOKUP(StandardResults[[#This Row],[Code]],Std[Code],Std[AAs]),"-")</f>
        <v>#N/A</v>
      </c>
      <c r="V522" t="e">
        <f>IF(StandardResults[[#This Row],[Ind/Rel]]="Ind",_xlfn.XLOOKUP(StandardResults[[#This Row],[Code]],Std[Code],Std[As]),"-")</f>
        <v>#N/A</v>
      </c>
      <c r="W522" t="e">
        <f>IF(StandardResults[[#This Row],[Ind/Rel]]="Ind",_xlfn.XLOOKUP(StandardResults[[#This Row],[Code]],Std[Code],Std[Bs]),"-")</f>
        <v>#N/A</v>
      </c>
      <c r="X522" t="e">
        <f>IF(StandardResults[[#This Row],[Ind/Rel]]="Ind",_xlfn.XLOOKUP(StandardResults[[#This Row],[Code]],Std[Code],Std[EC]),"-")</f>
        <v>#N/A</v>
      </c>
      <c r="Y522" t="e">
        <f>IF(StandardResults[[#This Row],[Ind/Rel]]="Ind",_xlfn.XLOOKUP(StandardResults[[#This Row],[Code]],Std[Code],Std[Ecs]),"-")</f>
        <v>#N/A</v>
      </c>
      <c r="Z522">
        <f>COUNTIFS(StandardResults[Name],StandardResults[[#This Row],[Name]],StandardResults[Entry
Std],"B")+COUNTIFS(StandardResults[Name],StandardResults[[#This Row],[Name]],StandardResults[Entry
Std],"A")+COUNTIFS(StandardResults[Name],StandardResults[[#This Row],[Name]],StandardResults[Entry
Std],"AA")</f>
        <v>0</v>
      </c>
      <c r="AA522">
        <f>COUNTIFS(StandardResults[Name],StandardResults[[#This Row],[Name]],StandardResults[Entry
Std],"AA")</f>
        <v>0</v>
      </c>
    </row>
    <row r="523" spans="1:27" x14ac:dyDescent="0.25">
      <c r="A523">
        <f>TimeVR[[#This Row],[Club]]</f>
        <v>0</v>
      </c>
      <c r="B523" t="str">
        <f>IF(OR(RIGHT(TimeVR[[#This Row],[Event]],3)="M.R", RIGHT(TimeVR[[#This Row],[Event]],3)="F.R"),"Relay","Ind")</f>
        <v>Ind</v>
      </c>
      <c r="C523">
        <f>TimeVR[[#This Row],[gender]]</f>
        <v>0</v>
      </c>
      <c r="D523">
        <f>TimeVR[[#This Row],[Age]]</f>
        <v>0</v>
      </c>
      <c r="E523">
        <f>TimeVR[[#This Row],[name]]</f>
        <v>0</v>
      </c>
      <c r="F523">
        <f>TimeVR[[#This Row],[Event]]</f>
        <v>0</v>
      </c>
      <c r="G523" t="str">
        <f>IF(OR(StandardResults[[#This Row],[Entry]]="-",TimeVR[[#This Row],[validation]]="Validated"),"Y","N")</f>
        <v>N</v>
      </c>
      <c r="H523">
        <f>IF(OR(LEFT(TimeVR[[#This Row],[Times]],8)="00:00.00", LEFT(TimeVR[[#This Row],[Times]],2)="NT"),"-",TimeVR[[#This Row],[Times]])</f>
        <v>0</v>
      </c>
      <c r="I5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3" t="str">
        <f>IF(ISBLANK(TimeVR[[#This Row],[Best Time(S)]]),"-",TimeVR[[#This Row],[Best Time(S)]])</f>
        <v>-</v>
      </c>
      <c r="K523" t="str">
        <f>IF(StandardResults[[#This Row],[BT(SC)]]&lt;&gt;"-",IF(StandardResults[[#This Row],[BT(SC)]]&lt;=StandardResults[[#This Row],[AAs]],"AA",IF(StandardResults[[#This Row],[BT(SC)]]&lt;=StandardResults[[#This Row],[As]],"A",IF(StandardResults[[#This Row],[BT(SC)]]&lt;=StandardResults[[#This Row],[Bs]],"B","-"))),"")</f>
        <v/>
      </c>
      <c r="L523" t="str">
        <f>IF(ISBLANK(TimeVR[[#This Row],[Best Time(L)]]),"-",TimeVR[[#This Row],[Best Time(L)]])</f>
        <v>-</v>
      </c>
      <c r="M523" t="str">
        <f>IF(StandardResults[[#This Row],[BT(LC)]]&lt;&gt;"-",IF(StandardResults[[#This Row],[BT(LC)]]&lt;=StandardResults[[#This Row],[AA]],"AA",IF(StandardResults[[#This Row],[BT(LC)]]&lt;=StandardResults[[#This Row],[A]],"A",IF(StandardResults[[#This Row],[BT(LC)]]&lt;=StandardResults[[#This Row],[B]],"B","-"))),"")</f>
        <v/>
      </c>
      <c r="N523" s="14"/>
      <c r="O523" t="str">
        <f>IF(StandardResults[[#This Row],[BT(SC)]]&lt;&gt;"-",IF(StandardResults[[#This Row],[BT(SC)]]&lt;=StandardResults[[#This Row],[Ecs]],"EC","-"),"")</f>
        <v/>
      </c>
      <c r="Q523" t="str">
        <f>IF(StandardResults[[#This Row],[Ind/Rel]]="Ind",LEFT(StandardResults[[#This Row],[Gender]],1)&amp;MIN(MAX(StandardResults[[#This Row],[Age]],11),17)&amp;"-"&amp;StandardResults[[#This Row],[Event]],"")</f>
        <v>011-0</v>
      </c>
      <c r="R523" t="e">
        <f>IF(StandardResults[[#This Row],[Ind/Rel]]="Ind",_xlfn.XLOOKUP(StandardResults[[#This Row],[Code]],Std[Code],Std[AA]),"-")</f>
        <v>#N/A</v>
      </c>
      <c r="S523" t="e">
        <f>IF(StandardResults[[#This Row],[Ind/Rel]]="Ind",_xlfn.XLOOKUP(StandardResults[[#This Row],[Code]],Std[Code],Std[A]),"-")</f>
        <v>#N/A</v>
      </c>
      <c r="T523" t="e">
        <f>IF(StandardResults[[#This Row],[Ind/Rel]]="Ind",_xlfn.XLOOKUP(StandardResults[[#This Row],[Code]],Std[Code],Std[B]),"-")</f>
        <v>#N/A</v>
      </c>
      <c r="U523" t="e">
        <f>IF(StandardResults[[#This Row],[Ind/Rel]]="Ind",_xlfn.XLOOKUP(StandardResults[[#This Row],[Code]],Std[Code],Std[AAs]),"-")</f>
        <v>#N/A</v>
      </c>
      <c r="V523" t="e">
        <f>IF(StandardResults[[#This Row],[Ind/Rel]]="Ind",_xlfn.XLOOKUP(StandardResults[[#This Row],[Code]],Std[Code],Std[As]),"-")</f>
        <v>#N/A</v>
      </c>
      <c r="W523" t="e">
        <f>IF(StandardResults[[#This Row],[Ind/Rel]]="Ind",_xlfn.XLOOKUP(StandardResults[[#This Row],[Code]],Std[Code],Std[Bs]),"-")</f>
        <v>#N/A</v>
      </c>
      <c r="X523" t="e">
        <f>IF(StandardResults[[#This Row],[Ind/Rel]]="Ind",_xlfn.XLOOKUP(StandardResults[[#This Row],[Code]],Std[Code],Std[EC]),"-")</f>
        <v>#N/A</v>
      </c>
      <c r="Y523" t="e">
        <f>IF(StandardResults[[#This Row],[Ind/Rel]]="Ind",_xlfn.XLOOKUP(StandardResults[[#This Row],[Code]],Std[Code],Std[Ecs]),"-")</f>
        <v>#N/A</v>
      </c>
      <c r="Z523">
        <f>COUNTIFS(StandardResults[Name],StandardResults[[#This Row],[Name]],StandardResults[Entry
Std],"B")+COUNTIFS(StandardResults[Name],StandardResults[[#This Row],[Name]],StandardResults[Entry
Std],"A")+COUNTIFS(StandardResults[Name],StandardResults[[#This Row],[Name]],StandardResults[Entry
Std],"AA")</f>
        <v>0</v>
      </c>
      <c r="AA523">
        <f>COUNTIFS(StandardResults[Name],StandardResults[[#This Row],[Name]],StandardResults[Entry
Std],"AA")</f>
        <v>0</v>
      </c>
    </row>
    <row r="524" spans="1:27" x14ac:dyDescent="0.25">
      <c r="A524">
        <f>TimeVR[[#This Row],[Club]]</f>
        <v>0</v>
      </c>
      <c r="B524" t="str">
        <f>IF(OR(RIGHT(TimeVR[[#This Row],[Event]],3)="M.R", RIGHT(TimeVR[[#This Row],[Event]],3)="F.R"),"Relay","Ind")</f>
        <v>Ind</v>
      </c>
      <c r="C524">
        <f>TimeVR[[#This Row],[gender]]</f>
        <v>0</v>
      </c>
      <c r="D524">
        <f>TimeVR[[#This Row],[Age]]</f>
        <v>0</v>
      </c>
      <c r="E524">
        <f>TimeVR[[#This Row],[name]]</f>
        <v>0</v>
      </c>
      <c r="F524">
        <f>TimeVR[[#This Row],[Event]]</f>
        <v>0</v>
      </c>
      <c r="G524" t="str">
        <f>IF(OR(StandardResults[[#This Row],[Entry]]="-",TimeVR[[#This Row],[validation]]="Validated"),"Y","N")</f>
        <v>N</v>
      </c>
      <c r="H524">
        <f>IF(OR(LEFT(TimeVR[[#This Row],[Times]],8)="00:00.00", LEFT(TimeVR[[#This Row],[Times]],2)="NT"),"-",TimeVR[[#This Row],[Times]])</f>
        <v>0</v>
      </c>
      <c r="I5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4" t="str">
        <f>IF(ISBLANK(TimeVR[[#This Row],[Best Time(S)]]),"-",TimeVR[[#This Row],[Best Time(S)]])</f>
        <v>-</v>
      </c>
      <c r="K524" t="str">
        <f>IF(StandardResults[[#This Row],[BT(SC)]]&lt;&gt;"-",IF(StandardResults[[#This Row],[BT(SC)]]&lt;=StandardResults[[#This Row],[AAs]],"AA",IF(StandardResults[[#This Row],[BT(SC)]]&lt;=StandardResults[[#This Row],[As]],"A",IF(StandardResults[[#This Row],[BT(SC)]]&lt;=StandardResults[[#This Row],[Bs]],"B","-"))),"")</f>
        <v/>
      </c>
      <c r="L524" t="str">
        <f>IF(ISBLANK(TimeVR[[#This Row],[Best Time(L)]]),"-",TimeVR[[#This Row],[Best Time(L)]])</f>
        <v>-</v>
      </c>
      <c r="M524" t="str">
        <f>IF(StandardResults[[#This Row],[BT(LC)]]&lt;&gt;"-",IF(StandardResults[[#This Row],[BT(LC)]]&lt;=StandardResults[[#This Row],[AA]],"AA",IF(StandardResults[[#This Row],[BT(LC)]]&lt;=StandardResults[[#This Row],[A]],"A",IF(StandardResults[[#This Row],[BT(LC)]]&lt;=StandardResults[[#This Row],[B]],"B","-"))),"")</f>
        <v/>
      </c>
      <c r="N524" s="14"/>
      <c r="O524" t="str">
        <f>IF(StandardResults[[#This Row],[BT(SC)]]&lt;&gt;"-",IF(StandardResults[[#This Row],[BT(SC)]]&lt;=StandardResults[[#This Row],[Ecs]],"EC","-"),"")</f>
        <v/>
      </c>
      <c r="Q524" t="str">
        <f>IF(StandardResults[[#This Row],[Ind/Rel]]="Ind",LEFT(StandardResults[[#This Row],[Gender]],1)&amp;MIN(MAX(StandardResults[[#This Row],[Age]],11),17)&amp;"-"&amp;StandardResults[[#This Row],[Event]],"")</f>
        <v>011-0</v>
      </c>
      <c r="R524" t="e">
        <f>IF(StandardResults[[#This Row],[Ind/Rel]]="Ind",_xlfn.XLOOKUP(StandardResults[[#This Row],[Code]],Std[Code],Std[AA]),"-")</f>
        <v>#N/A</v>
      </c>
      <c r="S524" t="e">
        <f>IF(StandardResults[[#This Row],[Ind/Rel]]="Ind",_xlfn.XLOOKUP(StandardResults[[#This Row],[Code]],Std[Code],Std[A]),"-")</f>
        <v>#N/A</v>
      </c>
      <c r="T524" t="e">
        <f>IF(StandardResults[[#This Row],[Ind/Rel]]="Ind",_xlfn.XLOOKUP(StandardResults[[#This Row],[Code]],Std[Code],Std[B]),"-")</f>
        <v>#N/A</v>
      </c>
      <c r="U524" t="e">
        <f>IF(StandardResults[[#This Row],[Ind/Rel]]="Ind",_xlfn.XLOOKUP(StandardResults[[#This Row],[Code]],Std[Code],Std[AAs]),"-")</f>
        <v>#N/A</v>
      </c>
      <c r="V524" t="e">
        <f>IF(StandardResults[[#This Row],[Ind/Rel]]="Ind",_xlfn.XLOOKUP(StandardResults[[#This Row],[Code]],Std[Code],Std[As]),"-")</f>
        <v>#N/A</v>
      </c>
      <c r="W524" t="e">
        <f>IF(StandardResults[[#This Row],[Ind/Rel]]="Ind",_xlfn.XLOOKUP(StandardResults[[#This Row],[Code]],Std[Code],Std[Bs]),"-")</f>
        <v>#N/A</v>
      </c>
      <c r="X524" t="e">
        <f>IF(StandardResults[[#This Row],[Ind/Rel]]="Ind",_xlfn.XLOOKUP(StandardResults[[#This Row],[Code]],Std[Code],Std[EC]),"-")</f>
        <v>#N/A</v>
      </c>
      <c r="Y524" t="e">
        <f>IF(StandardResults[[#This Row],[Ind/Rel]]="Ind",_xlfn.XLOOKUP(StandardResults[[#This Row],[Code]],Std[Code],Std[Ecs]),"-")</f>
        <v>#N/A</v>
      </c>
      <c r="Z524">
        <f>COUNTIFS(StandardResults[Name],StandardResults[[#This Row],[Name]],StandardResults[Entry
Std],"B")+COUNTIFS(StandardResults[Name],StandardResults[[#This Row],[Name]],StandardResults[Entry
Std],"A")+COUNTIFS(StandardResults[Name],StandardResults[[#This Row],[Name]],StandardResults[Entry
Std],"AA")</f>
        <v>0</v>
      </c>
      <c r="AA524">
        <f>COUNTIFS(StandardResults[Name],StandardResults[[#This Row],[Name]],StandardResults[Entry
Std],"AA")</f>
        <v>0</v>
      </c>
    </row>
    <row r="525" spans="1:27" x14ac:dyDescent="0.25">
      <c r="A525">
        <f>TimeVR[[#This Row],[Club]]</f>
        <v>0</v>
      </c>
      <c r="B525" t="str">
        <f>IF(OR(RIGHT(TimeVR[[#This Row],[Event]],3)="M.R", RIGHT(TimeVR[[#This Row],[Event]],3)="F.R"),"Relay","Ind")</f>
        <v>Ind</v>
      </c>
      <c r="C525">
        <f>TimeVR[[#This Row],[gender]]</f>
        <v>0</v>
      </c>
      <c r="D525">
        <f>TimeVR[[#This Row],[Age]]</f>
        <v>0</v>
      </c>
      <c r="E525">
        <f>TimeVR[[#This Row],[name]]</f>
        <v>0</v>
      </c>
      <c r="F525">
        <f>TimeVR[[#This Row],[Event]]</f>
        <v>0</v>
      </c>
      <c r="G525" t="str">
        <f>IF(OR(StandardResults[[#This Row],[Entry]]="-",TimeVR[[#This Row],[validation]]="Validated"),"Y","N")</f>
        <v>N</v>
      </c>
      <c r="H525">
        <f>IF(OR(LEFT(TimeVR[[#This Row],[Times]],8)="00:00.00", LEFT(TimeVR[[#This Row],[Times]],2)="NT"),"-",TimeVR[[#This Row],[Times]])</f>
        <v>0</v>
      </c>
      <c r="I5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5" t="str">
        <f>IF(ISBLANK(TimeVR[[#This Row],[Best Time(S)]]),"-",TimeVR[[#This Row],[Best Time(S)]])</f>
        <v>-</v>
      </c>
      <c r="K525" t="str">
        <f>IF(StandardResults[[#This Row],[BT(SC)]]&lt;&gt;"-",IF(StandardResults[[#This Row],[BT(SC)]]&lt;=StandardResults[[#This Row],[AAs]],"AA",IF(StandardResults[[#This Row],[BT(SC)]]&lt;=StandardResults[[#This Row],[As]],"A",IF(StandardResults[[#This Row],[BT(SC)]]&lt;=StandardResults[[#This Row],[Bs]],"B","-"))),"")</f>
        <v/>
      </c>
      <c r="L525" t="str">
        <f>IF(ISBLANK(TimeVR[[#This Row],[Best Time(L)]]),"-",TimeVR[[#This Row],[Best Time(L)]])</f>
        <v>-</v>
      </c>
      <c r="M525" t="str">
        <f>IF(StandardResults[[#This Row],[BT(LC)]]&lt;&gt;"-",IF(StandardResults[[#This Row],[BT(LC)]]&lt;=StandardResults[[#This Row],[AA]],"AA",IF(StandardResults[[#This Row],[BT(LC)]]&lt;=StandardResults[[#This Row],[A]],"A",IF(StandardResults[[#This Row],[BT(LC)]]&lt;=StandardResults[[#This Row],[B]],"B","-"))),"")</f>
        <v/>
      </c>
      <c r="N525" s="14"/>
      <c r="O525" t="str">
        <f>IF(StandardResults[[#This Row],[BT(SC)]]&lt;&gt;"-",IF(StandardResults[[#This Row],[BT(SC)]]&lt;=StandardResults[[#This Row],[Ecs]],"EC","-"),"")</f>
        <v/>
      </c>
      <c r="Q525" t="str">
        <f>IF(StandardResults[[#This Row],[Ind/Rel]]="Ind",LEFT(StandardResults[[#This Row],[Gender]],1)&amp;MIN(MAX(StandardResults[[#This Row],[Age]],11),17)&amp;"-"&amp;StandardResults[[#This Row],[Event]],"")</f>
        <v>011-0</v>
      </c>
      <c r="R525" t="e">
        <f>IF(StandardResults[[#This Row],[Ind/Rel]]="Ind",_xlfn.XLOOKUP(StandardResults[[#This Row],[Code]],Std[Code],Std[AA]),"-")</f>
        <v>#N/A</v>
      </c>
      <c r="S525" t="e">
        <f>IF(StandardResults[[#This Row],[Ind/Rel]]="Ind",_xlfn.XLOOKUP(StandardResults[[#This Row],[Code]],Std[Code],Std[A]),"-")</f>
        <v>#N/A</v>
      </c>
      <c r="T525" t="e">
        <f>IF(StandardResults[[#This Row],[Ind/Rel]]="Ind",_xlfn.XLOOKUP(StandardResults[[#This Row],[Code]],Std[Code],Std[B]),"-")</f>
        <v>#N/A</v>
      </c>
      <c r="U525" t="e">
        <f>IF(StandardResults[[#This Row],[Ind/Rel]]="Ind",_xlfn.XLOOKUP(StandardResults[[#This Row],[Code]],Std[Code],Std[AAs]),"-")</f>
        <v>#N/A</v>
      </c>
      <c r="V525" t="e">
        <f>IF(StandardResults[[#This Row],[Ind/Rel]]="Ind",_xlfn.XLOOKUP(StandardResults[[#This Row],[Code]],Std[Code],Std[As]),"-")</f>
        <v>#N/A</v>
      </c>
      <c r="W525" t="e">
        <f>IF(StandardResults[[#This Row],[Ind/Rel]]="Ind",_xlfn.XLOOKUP(StandardResults[[#This Row],[Code]],Std[Code],Std[Bs]),"-")</f>
        <v>#N/A</v>
      </c>
      <c r="X525" t="e">
        <f>IF(StandardResults[[#This Row],[Ind/Rel]]="Ind",_xlfn.XLOOKUP(StandardResults[[#This Row],[Code]],Std[Code],Std[EC]),"-")</f>
        <v>#N/A</v>
      </c>
      <c r="Y525" t="e">
        <f>IF(StandardResults[[#This Row],[Ind/Rel]]="Ind",_xlfn.XLOOKUP(StandardResults[[#This Row],[Code]],Std[Code],Std[Ecs]),"-")</f>
        <v>#N/A</v>
      </c>
      <c r="Z525">
        <f>COUNTIFS(StandardResults[Name],StandardResults[[#This Row],[Name]],StandardResults[Entry
Std],"B")+COUNTIFS(StandardResults[Name],StandardResults[[#This Row],[Name]],StandardResults[Entry
Std],"A")+COUNTIFS(StandardResults[Name],StandardResults[[#This Row],[Name]],StandardResults[Entry
Std],"AA")</f>
        <v>0</v>
      </c>
      <c r="AA525">
        <f>COUNTIFS(StandardResults[Name],StandardResults[[#This Row],[Name]],StandardResults[Entry
Std],"AA")</f>
        <v>0</v>
      </c>
    </row>
    <row r="526" spans="1:27" x14ac:dyDescent="0.25">
      <c r="A526">
        <f>TimeVR[[#This Row],[Club]]</f>
        <v>0</v>
      </c>
      <c r="B526" t="str">
        <f>IF(OR(RIGHT(TimeVR[[#This Row],[Event]],3)="M.R", RIGHT(TimeVR[[#This Row],[Event]],3)="F.R"),"Relay","Ind")</f>
        <v>Ind</v>
      </c>
      <c r="C526">
        <f>TimeVR[[#This Row],[gender]]</f>
        <v>0</v>
      </c>
      <c r="D526">
        <f>TimeVR[[#This Row],[Age]]</f>
        <v>0</v>
      </c>
      <c r="E526">
        <f>TimeVR[[#This Row],[name]]</f>
        <v>0</v>
      </c>
      <c r="F526">
        <f>TimeVR[[#This Row],[Event]]</f>
        <v>0</v>
      </c>
      <c r="G526" t="str">
        <f>IF(OR(StandardResults[[#This Row],[Entry]]="-",TimeVR[[#This Row],[validation]]="Validated"),"Y","N")</f>
        <v>N</v>
      </c>
      <c r="H526">
        <f>IF(OR(LEFT(TimeVR[[#This Row],[Times]],8)="00:00.00", LEFT(TimeVR[[#This Row],[Times]],2)="NT"),"-",TimeVR[[#This Row],[Times]])</f>
        <v>0</v>
      </c>
      <c r="I5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6" t="str">
        <f>IF(ISBLANK(TimeVR[[#This Row],[Best Time(S)]]),"-",TimeVR[[#This Row],[Best Time(S)]])</f>
        <v>-</v>
      </c>
      <c r="K526" t="str">
        <f>IF(StandardResults[[#This Row],[BT(SC)]]&lt;&gt;"-",IF(StandardResults[[#This Row],[BT(SC)]]&lt;=StandardResults[[#This Row],[AAs]],"AA",IF(StandardResults[[#This Row],[BT(SC)]]&lt;=StandardResults[[#This Row],[As]],"A",IF(StandardResults[[#This Row],[BT(SC)]]&lt;=StandardResults[[#This Row],[Bs]],"B","-"))),"")</f>
        <v/>
      </c>
      <c r="L526" t="str">
        <f>IF(ISBLANK(TimeVR[[#This Row],[Best Time(L)]]),"-",TimeVR[[#This Row],[Best Time(L)]])</f>
        <v>-</v>
      </c>
      <c r="M526" t="str">
        <f>IF(StandardResults[[#This Row],[BT(LC)]]&lt;&gt;"-",IF(StandardResults[[#This Row],[BT(LC)]]&lt;=StandardResults[[#This Row],[AA]],"AA",IF(StandardResults[[#This Row],[BT(LC)]]&lt;=StandardResults[[#This Row],[A]],"A",IF(StandardResults[[#This Row],[BT(LC)]]&lt;=StandardResults[[#This Row],[B]],"B","-"))),"")</f>
        <v/>
      </c>
      <c r="N526" s="14"/>
      <c r="O526" t="str">
        <f>IF(StandardResults[[#This Row],[BT(SC)]]&lt;&gt;"-",IF(StandardResults[[#This Row],[BT(SC)]]&lt;=StandardResults[[#This Row],[Ecs]],"EC","-"),"")</f>
        <v/>
      </c>
      <c r="Q526" t="str">
        <f>IF(StandardResults[[#This Row],[Ind/Rel]]="Ind",LEFT(StandardResults[[#This Row],[Gender]],1)&amp;MIN(MAX(StandardResults[[#This Row],[Age]],11),17)&amp;"-"&amp;StandardResults[[#This Row],[Event]],"")</f>
        <v>011-0</v>
      </c>
      <c r="R526" t="e">
        <f>IF(StandardResults[[#This Row],[Ind/Rel]]="Ind",_xlfn.XLOOKUP(StandardResults[[#This Row],[Code]],Std[Code],Std[AA]),"-")</f>
        <v>#N/A</v>
      </c>
      <c r="S526" t="e">
        <f>IF(StandardResults[[#This Row],[Ind/Rel]]="Ind",_xlfn.XLOOKUP(StandardResults[[#This Row],[Code]],Std[Code],Std[A]),"-")</f>
        <v>#N/A</v>
      </c>
      <c r="T526" t="e">
        <f>IF(StandardResults[[#This Row],[Ind/Rel]]="Ind",_xlfn.XLOOKUP(StandardResults[[#This Row],[Code]],Std[Code],Std[B]),"-")</f>
        <v>#N/A</v>
      </c>
      <c r="U526" t="e">
        <f>IF(StandardResults[[#This Row],[Ind/Rel]]="Ind",_xlfn.XLOOKUP(StandardResults[[#This Row],[Code]],Std[Code],Std[AAs]),"-")</f>
        <v>#N/A</v>
      </c>
      <c r="V526" t="e">
        <f>IF(StandardResults[[#This Row],[Ind/Rel]]="Ind",_xlfn.XLOOKUP(StandardResults[[#This Row],[Code]],Std[Code],Std[As]),"-")</f>
        <v>#N/A</v>
      </c>
      <c r="W526" t="e">
        <f>IF(StandardResults[[#This Row],[Ind/Rel]]="Ind",_xlfn.XLOOKUP(StandardResults[[#This Row],[Code]],Std[Code],Std[Bs]),"-")</f>
        <v>#N/A</v>
      </c>
      <c r="X526" t="e">
        <f>IF(StandardResults[[#This Row],[Ind/Rel]]="Ind",_xlfn.XLOOKUP(StandardResults[[#This Row],[Code]],Std[Code],Std[EC]),"-")</f>
        <v>#N/A</v>
      </c>
      <c r="Y526" t="e">
        <f>IF(StandardResults[[#This Row],[Ind/Rel]]="Ind",_xlfn.XLOOKUP(StandardResults[[#This Row],[Code]],Std[Code],Std[Ecs]),"-")</f>
        <v>#N/A</v>
      </c>
      <c r="Z526">
        <f>COUNTIFS(StandardResults[Name],StandardResults[[#This Row],[Name]],StandardResults[Entry
Std],"B")+COUNTIFS(StandardResults[Name],StandardResults[[#This Row],[Name]],StandardResults[Entry
Std],"A")+COUNTIFS(StandardResults[Name],StandardResults[[#This Row],[Name]],StandardResults[Entry
Std],"AA")</f>
        <v>0</v>
      </c>
      <c r="AA526">
        <f>COUNTIFS(StandardResults[Name],StandardResults[[#This Row],[Name]],StandardResults[Entry
Std],"AA")</f>
        <v>0</v>
      </c>
    </row>
    <row r="527" spans="1:27" x14ac:dyDescent="0.25">
      <c r="A527">
        <f>TimeVR[[#This Row],[Club]]</f>
        <v>0</v>
      </c>
      <c r="B527" t="str">
        <f>IF(OR(RIGHT(TimeVR[[#This Row],[Event]],3)="M.R", RIGHT(TimeVR[[#This Row],[Event]],3)="F.R"),"Relay","Ind")</f>
        <v>Ind</v>
      </c>
      <c r="C527">
        <f>TimeVR[[#This Row],[gender]]</f>
        <v>0</v>
      </c>
      <c r="D527">
        <f>TimeVR[[#This Row],[Age]]</f>
        <v>0</v>
      </c>
      <c r="E527">
        <f>TimeVR[[#This Row],[name]]</f>
        <v>0</v>
      </c>
      <c r="F527">
        <f>TimeVR[[#This Row],[Event]]</f>
        <v>0</v>
      </c>
      <c r="G527" t="str">
        <f>IF(OR(StandardResults[[#This Row],[Entry]]="-",TimeVR[[#This Row],[validation]]="Validated"),"Y","N")</f>
        <v>N</v>
      </c>
      <c r="H527">
        <f>IF(OR(LEFT(TimeVR[[#This Row],[Times]],8)="00:00.00", LEFT(TimeVR[[#This Row],[Times]],2)="NT"),"-",TimeVR[[#This Row],[Times]])</f>
        <v>0</v>
      </c>
      <c r="I5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7" t="str">
        <f>IF(ISBLANK(TimeVR[[#This Row],[Best Time(S)]]),"-",TimeVR[[#This Row],[Best Time(S)]])</f>
        <v>-</v>
      </c>
      <c r="K527" t="str">
        <f>IF(StandardResults[[#This Row],[BT(SC)]]&lt;&gt;"-",IF(StandardResults[[#This Row],[BT(SC)]]&lt;=StandardResults[[#This Row],[AAs]],"AA",IF(StandardResults[[#This Row],[BT(SC)]]&lt;=StandardResults[[#This Row],[As]],"A",IF(StandardResults[[#This Row],[BT(SC)]]&lt;=StandardResults[[#This Row],[Bs]],"B","-"))),"")</f>
        <v/>
      </c>
      <c r="L527" t="str">
        <f>IF(ISBLANK(TimeVR[[#This Row],[Best Time(L)]]),"-",TimeVR[[#This Row],[Best Time(L)]])</f>
        <v>-</v>
      </c>
      <c r="M527" t="str">
        <f>IF(StandardResults[[#This Row],[BT(LC)]]&lt;&gt;"-",IF(StandardResults[[#This Row],[BT(LC)]]&lt;=StandardResults[[#This Row],[AA]],"AA",IF(StandardResults[[#This Row],[BT(LC)]]&lt;=StandardResults[[#This Row],[A]],"A",IF(StandardResults[[#This Row],[BT(LC)]]&lt;=StandardResults[[#This Row],[B]],"B","-"))),"")</f>
        <v/>
      </c>
      <c r="N527" s="14"/>
      <c r="O527" t="str">
        <f>IF(StandardResults[[#This Row],[BT(SC)]]&lt;&gt;"-",IF(StandardResults[[#This Row],[BT(SC)]]&lt;=StandardResults[[#This Row],[Ecs]],"EC","-"),"")</f>
        <v/>
      </c>
      <c r="Q527" t="str">
        <f>IF(StandardResults[[#This Row],[Ind/Rel]]="Ind",LEFT(StandardResults[[#This Row],[Gender]],1)&amp;MIN(MAX(StandardResults[[#This Row],[Age]],11),17)&amp;"-"&amp;StandardResults[[#This Row],[Event]],"")</f>
        <v>011-0</v>
      </c>
      <c r="R527" t="e">
        <f>IF(StandardResults[[#This Row],[Ind/Rel]]="Ind",_xlfn.XLOOKUP(StandardResults[[#This Row],[Code]],Std[Code],Std[AA]),"-")</f>
        <v>#N/A</v>
      </c>
      <c r="S527" t="e">
        <f>IF(StandardResults[[#This Row],[Ind/Rel]]="Ind",_xlfn.XLOOKUP(StandardResults[[#This Row],[Code]],Std[Code],Std[A]),"-")</f>
        <v>#N/A</v>
      </c>
      <c r="T527" t="e">
        <f>IF(StandardResults[[#This Row],[Ind/Rel]]="Ind",_xlfn.XLOOKUP(StandardResults[[#This Row],[Code]],Std[Code],Std[B]),"-")</f>
        <v>#N/A</v>
      </c>
      <c r="U527" t="e">
        <f>IF(StandardResults[[#This Row],[Ind/Rel]]="Ind",_xlfn.XLOOKUP(StandardResults[[#This Row],[Code]],Std[Code],Std[AAs]),"-")</f>
        <v>#N/A</v>
      </c>
      <c r="V527" t="e">
        <f>IF(StandardResults[[#This Row],[Ind/Rel]]="Ind",_xlfn.XLOOKUP(StandardResults[[#This Row],[Code]],Std[Code],Std[As]),"-")</f>
        <v>#N/A</v>
      </c>
      <c r="W527" t="e">
        <f>IF(StandardResults[[#This Row],[Ind/Rel]]="Ind",_xlfn.XLOOKUP(StandardResults[[#This Row],[Code]],Std[Code],Std[Bs]),"-")</f>
        <v>#N/A</v>
      </c>
      <c r="X527" t="e">
        <f>IF(StandardResults[[#This Row],[Ind/Rel]]="Ind",_xlfn.XLOOKUP(StandardResults[[#This Row],[Code]],Std[Code],Std[EC]),"-")</f>
        <v>#N/A</v>
      </c>
      <c r="Y527" t="e">
        <f>IF(StandardResults[[#This Row],[Ind/Rel]]="Ind",_xlfn.XLOOKUP(StandardResults[[#This Row],[Code]],Std[Code],Std[Ecs]),"-")</f>
        <v>#N/A</v>
      </c>
      <c r="Z527">
        <f>COUNTIFS(StandardResults[Name],StandardResults[[#This Row],[Name]],StandardResults[Entry
Std],"B")+COUNTIFS(StandardResults[Name],StandardResults[[#This Row],[Name]],StandardResults[Entry
Std],"A")+COUNTIFS(StandardResults[Name],StandardResults[[#This Row],[Name]],StandardResults[Entry
Std],"AA")</f>
        <v>0</v>
      </c>
      <c r="AA527">
        <f>COUNTIFS(StandardResults[Name],StandardResults[[#This Row],[Name]],StandardResults[Entry
Std],"AA")</f>
        <v>0</v>
      </c>
    </row>
    <row r="528" spans="1:27" x14ac:dyDescent="0.25">
      <c r="A528">
        <f>TimeVR[[#This Row],[Club]]</f>
        <v>0</v>
      </c>
      <c r="B528" t="str">
        <f>IF(OR(RIGHT(TimeVR[[#This Row],[Event]],3)="M.R", RIGHT(TimeVR[[#This Row],[Event]],3)="F.R"),"Relay","Ind")</f>
        <v>Ind</v>
      </c>
      <c r="C528">
        <f>TimeVR[[#This Row],[gender]]</f>
        <v>0</v>
      </c>
      <c r="D528">
        <f>TimeVR[[#This Row],[Age]]</f>
        <v>0</v>
      </c>
      <c r="E528">
        <f>TimeVR[[#This Row],[name]]</f>
        <v>0</v>
      </c>
      <c r="F528">
        <f>TimeVR[[#This Row],[Event]]</f>
        <v>0</v>
      </c>
      <c r="G528" t="str">
        <f>IF(OR(StandardResults[[#This Row],[Entry]]="-",TimeVR[[#This Row],[validation]]="Validated"),"Y","N")</f>
        <v>N</v>
      </c>
      <c r="H528">
        <f>IF(OR(LEFT(TimeVR[[#This Row],[Times]],8)="00:00.00", LEFT(TimeVR[[#This Row],[Times]],2)="NT"),"-",TimeVR[[#This Row],[Times]])</f>
        <v>0</v>
      </c>
      <c r="I5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8" t="str">
        <f>IF(ISBLANK(TimeVR[[#This Row],[Best Time(S)]]),"-",TimeVR[[#This Row],[Best Time(S)]])</f>
        <v>-</v>
      </c>
      <c r="K528" t="str">
        <f>IF(StandardResults[[#This Row],[BT(SC)]]&lt;&gt;"-",IF(StandardResults[[#This Row],[BT(SC)]]&lt;=StandardResults[[#This Row],[AAs]],"AA",IF(StandardResults[[#This Row],[BT(SC)]]&lt;=StandardResults[[#This Row],[As]],"A",IF(StandardResults[[#This Row],[BT(SC)]]&lt;=StandardResults[[#This Row],[Bs]],"B","-"))),"")</f>
        <v/>
      </c>
      <c r="L528" t="str">
        <f>IF(ISBLANK(TimeVR[[#This Row],[Best Time(L)]]),"-",TimeVR[[#This Row],[Best Time(L)]])</f>
        <v>-</v>
      </c>
      <c r="M528" t="str">
        <f>IF(StandardResults[[#This Row],[BT(LC)]]&lt;&gt;"-",IF(StandardResults[[#This Row],[BT(LC)]]&lt;=StandardResults[[#This Row],[AA]],"AA",IF(StandardResults[[#This Row],[BT(LC)]]&lt;=StandardResults[[#This Row],[A]],"A",IF(StandardResults[[#This Row],[BT(LC)]]&lt;=StandardResults[[#This Row],[B]],"B","-"))),"")</f>
        <v/>
      </c>
      <c r="N528" s="14"/>
      <c r="O528" t="str">
        <f>IF(StandardResults[[#This Row],[BT(SC)]]&lt;&gt;"-",IF(StandardResults[[#This Row],[BT(SC)]]&lt;=StandardResults[[#This Row],[Ecs]],"EC","-"),"")</f>
        <v/>
      </c>
      <c r="Q528" t="str">
        <f>IF(StandardResults[[#This Row],[Ind/Rel]]="Ind",LEFT(StandardResults[[#This Row],[Gender]],1)&amp;MIN(MAX(StandardResults[[#This Row],[Age]],11),17)&amp;"-"&amp;StandardResults[[#This Row],[Event]],"")</f>
        <v>011-0</v>
      </c>
      <c r="R528" t="e">
        <f>IF(StandardResults[[#This Row],[Ind/Rel]]="Ind",_xlfn.XLOOKUP(StandardResults[[#This Row],[Code]],Std[Code],Std[AA]),"-")</f>
        <v>#N/A</v>
      </c>
      <c r="S528" t="e">
        <f>IF(StandardResults[[#This Row],[Ind/Rel]]="Ind",_xlfn.XLOOKUP(StandardResults[[#This Row],[Code]],Std[Code],Std[A]),"-")</f>
        <v>#N/A</v>
      </c>
      <c r="T528" t="e">
        <f>IF(StandardResults[[#This Row],[Ind/Rel]]="Ind",_xlfn.XLOOKUP(StandardResults[[#This Row],[Code]],Std[Code],Std[B]),"-")</f>
        <v>#N/A</v>
      </c>
      <c r="U528" t="e">
        <f>IF(StandardResults[[#This Row],[Ind/Rel]]="Ind",_xlfn.XLOOKUP(StandardResults[[#This Row],[Code]],Std[Code],Std[AAs]),"-")</f>
        <v>#N/A</v>
      </c>
      <c r="V528" t="e">
        <f>IF(StandardResults[[#This Row],[Ind/Rel]]="Ind",_xlfn.XLOOKUP(StandardResults[[#This Row],[Code]],Std[Code],Std[As]),"-")</f>
        <v>#N/A</v>
      </c>
      <c r="W528" t="e">
        <f>IF(StandardResults[[#This Row],[Ind/Rel]]="Ind",_xlfn.XLOOKUP(StandardResults[[#This Row],[Code]],Std[Code],Std[Bs]),"-")</f>
        <v>#N/A</v>
      </c>
      <c r="X528" t="e">
        <f>IF(StandardResults[[#This Row],[Ind/Rel]]="Ind",_xlfn.XLOOKUP(StandardResults[[#This Row],[Code]],Std[Code],Std[EC]),"-")</f>
        <v>#N/A</v>
      </c>
      <c r="Y528" t="e">
        <f>IF(StandardResults[[#This Row],[Ind/Rel]]="Ind",_xlfn.XLOOKUP(StandardResults[[#This Row],[Code]],Std[Code],Std[Ecs]),"-")</f>
        <v>#N/A</v>
      </c>
      <c r="Z528">
        <f>COUNTIFS(StandardResults[Name],StandardResults[[#This Row],[Name]],StandardResults[Entry
Std],"B")+COUNTIFS(StandardResults[Name],StandardResults[[#This Row],[Name]],StandardResults[Entry
Std],"A")+COUNTIFS(StandardResults[Name],StandardResults[[#This Row],[Name]],StandardResults[Entry
Std],"AA")</f>
        <v>0</v>
      </c>
      <c r="AA528">
        <f>COUNTIFS(StandardResults[Name],StandardResults[[#This Row],[Name]],StandardResults[Entry
Std],"AA")</f>
        <v>0</v>
      </c>
    </row>
    <row r="529" spans="1:27" x14ac:dyDescent="0.25">
      <c r="A529">
        <f>TimeVR[[#This Row],[Club]]</f>
        <v>0</v>
      </c>
      <c r="B529" t="str">
        <f>IF(OR(RIGHT(TimeVR[[#This Row],[Event]],3)="M.R", RIGHT(TimeVR[[#This Row],[Event]],3)="F.R"),"Relay","Ind")</f>
        <v>Ind</v>
      </c>
      <c r="C529">
        <f>TimeVR[[#This Row],[gender]]</f>
        <v>0</v>
      </c>
      <c r="D529">
        <f>TimeVR[[#This Row],[Age]]</f>
        <v>0</v>
      </c>
      <c r="E529">
        <f>TimeVR[[#This Row],[name]]</f>
        <v>0</v>
      </c>
      <c r="F529">
        <f>TimeVR[[#This Row],[Event]]</f>
        <v>0</v>
      </c>
      <c r="G529" t="str">
        <f>IF(OR(StandardResults[[#This Row],[Entry]]="-",TimeVR[[#This Row],[validation]]="Validated"),"Y","N")</f>
        <v>N</v>
      </c>
      <c r="H529">
        <f>IF(OR(LEFT(TimeVR[[#This Row],[Times]],8)="00:00.00", LEFT(TimeVR[[#This Row],[Times]],2)="NT"),"-",TimeVR[[#This Row],[Times]])</f>
        <v>0</v>
      </c>
      <c r="I5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29" t="str">
        <f>IF(ISBLANK(TimeVR[[#This Row],[Best Time(S)]]),"-",TimeVR[[#This Row],[Best Time(S)]])</f>
        <v>-</v>
      </c>
      <c r="K529" t="str">
        <f>IF(StandardResults[[#This Row],[BT(SC)]]&lt;&gt;"-",IF(StandardResults[[#This Row],[BT(SC)]]&lt;=StandardResults[[#This Row],[AAs]],"AA",IF(StandardResults[[#This Row],[BT(SC)]]&lt;=StandardResults[[#This Row],[As]],"A",IF(StandardResults[[#This Row],[BT(SC)]]&lt;=StandardResults[[#This Row],[Bs]],"B","-"))),"")</f>
        <v/>
      </c>
      <c r="L529" t="str">
        <f>IF(ISBLANK(TimeVR[[#This Row],[Best Time(L)]]),"-",TimeVR[[#This Row],[Best Time(L)]])</f>
        <v>-</v>
      </c>
      <c r="M529" t="str">
        <f>IF(StandardResults[[#This Row],[BT(LC)]]&lt;&gt;"-",IF(StandardResults[[#This Row],[BT(LC)]]&lt;=StandardResults[[#This Row],[AA]],"AA",IF(StandardResults[[#This Row],[BT(LC)]]&lt;=StandardResults[[#This Row],[A]],"A",IF(StandardResults[[#This Row],[BT(LC)]]&lt;=StandardResults[[#This Row],[B]],"B","-"))),"")</f>
        <v/>
      </c>
      <c r="N529" s="14"/>
      <c r="O529" t="str">
        <f>IF(StandardResults[[#This Row],[BT(SC)]]&lt;&gt;"-",IF(StandardResults[[#This Row],[BT(SC)]]&lt;=StandardResults[[#This Row],[Ecs]],"EC","-"),"")</f>
        <v/>
      </c>
      <c r="Q529" t="str">
        <f>IF(StandardResults[[#This Row],[Ind/Rel]]="Ind",LEFT(StandardResults[[#This Row],[Gender]],1)&amp;MIN(MAX(StandardResults[[#This Row],[Age]],11),17)&amp;"-"&amp;StandardResults[[#This Row],[Event]],"")</f>
        <v>011-0</v>
      </c>
      <c r="R529" t="e">
        <f>IF(StandardResults[[#This Row],[Ind/Rel]]="Ind",_xlfn.XLOOKUP(StandardResults[[#This Row],[Code]],Std[Code],Std[AA]),"-")</f>
        <v>#N/A</v>
      </c>
      <c r="S529" t="e">
        <f>IF(StandardResults[[#This Row],[Ind/Rel]]="Ind",_xlfn.XLOOKUP(StandardResults[[#This Row],[Code]],Std[Code],Std[A]),"-")</f>
        <v>#N/A</v>
      </c>
      <c r="T529" t="e">
        <f>IF(StandardResults[[#This Row],[Ind/Rel]]="Ind",_xlfn.XLOOKUP(StandardResults[[#This Row],[Code]],Std[Code],Std[B]),"-")</f>
        <v>#N/A</v>
      </c>
      <c r="U529" t="e">
        <f>IF(StandardResults[[#This Row],[Ind/Rel]]="Ind",_xlfn.XLOOKUP(StandardResults[[#This Row],[Code]],Std[Code],Std[AAs]),"-")</f>
        <v>#N/A</v>
      </c>
      <c r="V529" t="e">
        <f>IF(StandardResults[[#This Row],[Ind/Rel]]="Ind",_xlfn.XLOOKUP(StandardResults[[#This Row],[Code]],Std[Code],Std[As]),"-")</f>
        <v>#N/A</v>
      </c>
      <c r="W529" t="e">
        <f>IF(StandardResults[[#This Row],[Ind/Rel]]="Ind",_xlfn.XLOOKUP(StandardResults[[#This Row],[Code]],Std[Code],Std[Bs]),"-")</f>
        <v>#N/A</v>
      </c>
      <c r="X529" t="e">
        <f>IF(StandardResults[[#This Row],[Ind/Rel]]="Ind",_xlfn.XLOOKUP(StandardResults[[#This Row],[Code]],Std[Code],Std[EC]),"-")</f>
        <v>#N/A</v>
      </c>
      <c r="Y529" t="e">
        <f>IF(StandardResults[[#This Row],[Ind/Rel]]="Ind",_xlfn.XLOOKUP(StandardResults[[#This Row],[Code]],Std[Code],Std[Ecs]),"-")</f>
        <v>#N/A</v>
      </c>
      <c r="Z529">
        <f>COUNTIFS(StandardResults[Name],StandardResults[[#This Row],[Name]],StandardResults[Entry
Std],"B")+COUNTIFS(StandardResults[Name],StandardResults[[#This Row],[Name]],StandardResults[Entry
Std],"A")+COUNTIFS(StandardResults[Name],StandardResults[[#This Row],[Name]],StandardResults[Entry
Std],"AA")</f>
        <v>0</v>
      </c>
      <c r="AA529">
        <f>COUNTIFS(StandardResults[Name],StandardResults[[#This Row],[Name]],StandardResults[Entry
Std],"AA")</f>
        <v>0</v>
      </c>
    </row>
    <row r="530" spans="1:27" x14ac:dyDescent="0.25">
      <c r="A530">
        <f>TimeVR[[#This Row],[Club]]</f>
        <v>0</v>
      </c>
      <c r="B530" t="str">
        <f>IF(OR(RIGHT(TimeVR[[#This Row],[Event]],3)="M.R", RIGHT(TimeVR[[#This Row],[Event]],3)="F.R"),"Relay","Ind")</f>
        <v>Ind</v>
      </c>
      <c r="C530">
        <f>TimeVR[[#This Row],[gender]]</f>
        <v>0</v>
      </c>
      <c r="D530">
        <f>TimeVR[[#This Row],[Age]]</f>
        <v>0</v>
      </c>
      <c r="E530">
        <f>TimeVR[[#This Row],[name]]</f>
        <v>0</v>
      </c>
      <c r="F530">
        <f>TimeVR[[#This Row],[Event]]</f>
        <v>0</v>
      </c>
      <c r="G530" t="str">
        <f>IF(OR(StandardResults[[#This Row],[Entry]]="-",TimeVR[[#This Row],[validation]]="Validated"),"Y","N")</f>
        <v>N</v>
      </c>
      <c r="H530">
        <f>IF(OR(LEFT(TimeVR[[#This Row],[Times]],8)="00:00.00", LEFT(TimeVR[[#This Row],[Times]],2)="NT"),"-",TimeVR[[#This Row],[Times]])</f>
        <v>0</v>
      </c>
      <c r="I5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0" t="str">
        <f>IF(ISBLANK(TimeVR[[#This Row],[Best Time(S)]]),"-",TimeVR[[#This Row],[Best Time(S)]])</f>
        <v>-</v>
      </c>
      <c r="K530" t="str">
        <f>IF(StandardResults[[#This Row],[BT(SC)]]&lt;&gt;"-",IF(StandardResults[[#This Row],[BT(SC)]]&lt;=StandardResults[[#This Row],[AAs]],"AA",IF(StandardResults[[#This Row],[BT(SC)]]&lt;=StandardResults[[#This Row],[As]],"A",IF(StandardResults[[#This Row],[BT(SC)]]&lt;=StandardResults[[#This Row],[Bs]],"B","-"))),"")</f>
        <v/>
      </c>
      <c r="L530" t="str">
        <f>IF(ISBLANK(TimeVR[[#This Row],[Best Time(L)]]),"-",TimeVR[[#This Row],[Best Time(L)]])</f>
        <v>-</v>
      </c>
      <c r="M530" t="str">
        <f>IF(StandardResults[[#This Row],[BT(LC)]]&lt;&gt;"-",IF(StandardResults[[#This Row],[BT(LC)]]&lt;=StandardResults[[#This Row],[AA]],"AA",IF(StandardResults[[#This Row],[BT(LC)]]&lt;=StandardResults[[#This Row],[A]],"A",IF(StandardResults[[#This Row],[BT(LC)]]&lt;=StandardResults[[#This Row],[B]],"B","-"))),"")</f>
        <v/>
      </c>
      <c r="N530" s="14"/>
      <c r="O530" t="str">
        <f>IF(StandardResults[[#This Row],[BT(SC)]]&lt;&gt;"-",IF(StandardResults[[#This Row],[BT(SC)]]&lt;=StandardResults[[#This Row],[Ecs]],"EC","-"),"")</f>
        <v/>
      </c>
      <c r="Q530" t="str">
        <f>IF(StandardResults[[#This Row],[Ind/Rel]]="Ind",LEFT(StandardResults[[#This Row],[Gender]],1)&amp;MIN(MAX(StandardResults[[#This Row],[Age]],11),17)&amp;"-"&amp;StandardResults[[#This Row],[Event]],"")</f>
        <v>011-0</v>
      </c>
      <c r="R530" t="e">
        <f>IF(StandardResults[[#This Row],[Ind/Rel]]="Ind",_xlfn.XLOOKUP(StandardResults[[#This Row],[Code]],Std[Code],Std[AA]),"-")</f>
        <v>#N/A</v>
      </c>
      <c r="S530" t="e">
        <f>IF(StandardResults[[#This Row],[Ind/Rel]]="Ind",_xlfn.XLOOKUP(StandardResults[[#This Row],[Code]],Std[Code],Std[A]),"-")</f>
        <v>#N/A</v>
      </c>
      <c r="T530" t="e">
        <f>IF(StandardResults[[#This Row],[Ind/Rel]]="Ind",_xlfn.XLOOKUP(StandardResults[[#This Row],[Code]],Std[Code],Std[B]),"-")</f>
        <v>#N/A</v>
      </c>
      <c r="U530" t="e">
        <f>IF(StandardResults[[#This Row],[Ind/Rel]]="Ind",_xlfn.XLOOKUP(StandardResults[[#This Row],[Code]],Std[Code],Std[AAs]),"-")</f>
        <v>#N/A</v>
      </c>
      <c r="V530" t="e">
        <f>IF(StandardResults[[#This Row],[Ind/Rel]]="Ind",_xlfn.XLOOKUP(StandardResults[[#This Row],[Code]],Std[Code],Std[As]),"-")</f>
        <v>#N/A</v>
      </c>
      <c r="W530" t="e">
        <f>IF(StandardResults[[#This Row],[Ind/Rel]]="Ind",_xlfn.XLOOKUP(StandardResults[[#This Row],[Code]],Std[Code],Std[Bs]),"-")</f>
        <v>#N/A</v>
      </c>
      <c r="X530" t="e">
        <f>IF(StandardResults[[#This Row],[Ind/Rel]]="Ind",_xlfn.XLOOKUP(StandardResults[[#This Row],[Code]],Std[Code],Std[EC]),"-")</f>
        <v>#N/A</v>
      </c>
      <c r="Y530" t="e">
        <f>IF(StandardResults[[#This Row],[Ind/Rel]]="Ind",_xlfn.XLOOKUP(StandardResults[[#This Row],[Code]],Std[Code],Std[Ecs]),"-")</f>
        <v>#N/A</v>
      </c>
      <c r="Z530">
        <f>COUNTIFS(StandardResults[Name],StandardResults[[#This Row],[Name]],StandardResults[Entry
Std],"B")+COUNTIFS(StandardResults[Name],StandardResults[[#This Row],[Name]],StandardResults[Entry
Std],"A")+COUNTIFS(StandardResults[Name],StandardResults[[#This Row],[Name]],StandardResults[Entry
Std],"AA")</f>
        <v>0</v>
      </c>
      <c r="AA530">
        <f>COUNTIFS(StandardResults[Name],StandardResults[[#This Row],[Name]],StandardResults[Entry
Std],"AA")</f>
        <v>0</v>
      </c>
    </row>
    <row r="531" spans="1:27" x14ac:dyDescent="0.25">
      <c r="A531">
        <f>TimeVR[[#This Row],[Club]]</f>
        <v>0</v>
      </c>
      <c r="B531" t="str">
        <f>IF(OR(RIGHT(TimeVR[[#This Row],[Event]],3)="M.R", RIGHT(TimeVR[[#This Row],[Event]],3)="F.R"),"Relay","Ind")</f>
        <v>Ind</v>
      </c>
      <c r="C531">
        <f>TimeVR[[#This Row],[gender]]</f>
        <v>0</v>
      </c>
      <c r="D531">
        <f>TimeVR[[#This Row],[Age]]</f>
        <v>0</v>
      </c>
      <c r="E531">
        <f>TimeVR[[#This Row],[name]]</f>
        <v>0</v>
      </c>
      <c r="F531">
        <f>TimeVR[[#This Row],[Event]]</f>
        <v>0</v>
      </c>
      <c r="G531" t="str">
        <f>IF(OR(StandardResults[[#This Row],[Entry]]="-",TimeVR[[#This Row],[validation]]="Validated"),"Y","N")</f>
        <v>N</v>
      </c>
      <c r="H531">
        <f>IF(OR(LEFT(TimeVR[[#This Row],[Times]],8)="00:00.00", LEFT(TimeVR[[#This Row],[Times]],2)="NT"),"-",TimeVR[[#This Row],[Times]])</f>
        <v>0</v>
      </c>
      <c r="I5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1" t="str">
        <f>IF(ISBLANK(TimeVR[[#This Row],[Best Time(S)]]),"-",TimeVR[[#This Row],[Best Time(S)]])</f>
        <v>-</v>
      </c>
      <c r="K531" t="str">
        <f>IF(StandardResults[[#This Row],[BT(SC)]]&lt;&gt;"-",IF(StandardResults[[#This Row],[BT(SC)]]&lt;=StandardResults[[#This Row],[AAs]],"AA",IF(StandardResults[[#This Row],[BT(SC)]]&lt;=StandardResults[[#This Row],[As]],"A",IF(StandardResults[[#This Row],[BT(SC)]]&lt;=StandardResults[[#This Row],[Bs]],"B","-"))),"")</f>
        <v/>
      </c>
      <c r="L531" t="str">
        <f>IF(ISBLANK(TimeVR[[#This Row],[Best Time(L)]]),"-",TimeVR[[#This Row],[Best Time(L)]])</f>
        <v>-</v>
      </c>
      <c r="M531" t="str">
        <f>IF(StandardResults[[#This Row],[BT(LC)]]&lt;&gt;"-",IF(StandardResults[[#This Row],[BT(LC)]]&lt;=StandardResults[[#This Row],[AA]],"AA",IF(StandardResults[[#This Row],[BT(LC)]]&lt;=StandardResults[[#This Row],[A]],"A",IF(StandardResults[[#This Row],[BT(LC)]]&lt;=StandardResults[[#This Row],[B]],"B","-"))),"")</f>
        <v/>
      </c>
      <c r="N531" s="14"/>
      <c r="O531" t="str">
        <f>IF(StandardResults[[#This Row],[BT(SC)]]&lt;&gt;"-",IF(StandardResults[[#This Row],[BT(SC)]]&lt;=StandardResults[[#This Row],[Ecs]],"EC","-"),"")</f>
        <v/>
      </c>
      <c r="Q531" t="str">
        <f>IF(StandardResults[[#This Row],[Ind/Rel]]="Ind",LEFT(StandardResults[[#This Row],[Gender]],1)&amp;MIN(MAX(StandardResults[[#This Row],[Age]],11),17)&amp;"-"&amp;StandardResults[[#This Row],[Event]],"")</f>
        <v>011-0</v>
      </c>
      <c r="R531" t="e">
        <f>IF(StandardResults[[#This Row],[Ind/Rel]]="Ind",_xlfn.XLOOKUP(StandardResults[[#This Row],[Code]],Std[Code],Std[AA]),"-")</f>
        <v>#N/A</v>
      </c>
      <c r="S531" t="e">
        <f>IF(StandardResults[[#This Row],[Ind/Rel]]="Ind",_xlfn.XLOOKUP(StandardResults[[#This Row],[Code]],Std[Code],Std[A]),"-")</f>
        <v>#N/A</v>
      </c>
      <c r="T531" t="e">
        <f>IF(StandardResults[[#This Row],[Ind/Rel]]="Ind",_xlfn.XLOOKUP(StandardResults[[#This Row],[Code]],Std[Code],Std[B]),"-")</f>
        <v>#N/A</v>
      </c>
      <c r="U531" t="e">
        <f>IF(StandardResults[[#This Row],[Ind/Rel]]="Ind",_xlfn.XLOOKUP(StandardResults[[#This Row],[Code]],Std[Code],Std[AAs]),"-")</f>
        <v>#N/A</v>
      </c>
      <c r="V531" t="e">
        <f>IF(StandardResults[[#This Row],[Ind/Rel]]="Ind",_xlfn.XLOOKUP(StandardResults[[#This Row],[Code]],Std[Code],Std[As]),"-")</f>
        <v>#N/A</v>
      </c>
      <c r="W531" t="e">
        <f>IF(StandardResults[[#This Row],[Ind/Rel]]="Ind",_xlfn.XLOOKUP(StandardResults[[#This Row],[Code]],Std[Code],Std[Bs]),"-")</f>
        <v>#N/A</v>
      </c>
      <c r="X531" t="e">
        <f>IF(StandardResults[[#This Row],[Ind/Rel]]="Ind",_xlfn.XLOOKUP(StandardResults[[#This Row],[Code]],Std[Code],Std[EC]),"-")</f>
        <v>#N/A</v>
      </c>
      <c r="Y531" t="e">
        <f>IF(StandardResults[[#This Row],[Ind/Rel]]="Ind",_xlfn.XLOOKUP(StandardResults[[#This Row],[Code]],Std[Code],Std[Ecs]),"-")</f>
        <v>#N/A</v>
      </c>
      <c r="Z531">
        <f>COUNTIFS(StandardResults[Name],StandardResults[[#This Row],[Name]],StandardResults[Entry
Std],"B")+COUNTIFS(StandardResults[Name],StandardResults[[#This Row],[Name]],StandardResults[Entry
Std],"A")+COUNTIFS(StandardResults[Name],StandardResults[[#This Row],[Name]],StandardResults[Entry
Std],"AA")</f>
        <v>0</v>
      </c>
      <c r="AA531">
        <f>COUNTIFS(StandardResults[Name],StandardResults[[#This Row],[Name]],StandardResults[Entry
Std],"AA")</f>
        <v>0</v>
      </c>
    </row>
    <row r="532" spans="1:27" x14ac:dyDescent="0.25">
      <c r="A532">
        <f>TimeVR[[#This Row],[Club]]</f>
        <v>0</v>
      </c>
      <c r="B532" t="str">
        <f>IF(OR(RIGHT(TimeVR[[#This Row],[Event]],3)="M.R", RIGHT(TimeVR[[#This Row],[Event]],3)="F.R"),"Relay","Ind")</f>
        <v>Ind</v>
      </c>
      <c r="C532">
        <f>TimeVR[[#This Row],[gender]]</f>
        <v>0</v>
      </c>
      <c r="D532">
        <f>TimeVR[[#This Row],[Age]]</f>
        <v>0</v>
      </c>
      <c r="E532">
        <f>TimeVR[[#This Row],[name]]</f>
        <v>0</v>
      </c>
      <c r="F532">
        <f>TimeVR[[#This Row],[Event]]</f>
        <v>0</v>
      </c>
      <c r="G532" t="str">
        <f>IF(OR(StandardResults[[#This Row],[Entry]]="-",TimeVR[[#This Row],[validation]]="Validated"),"Y","N")</f>
        <v>N</v>
      </c>
      <c r="H532">
        <f>IF(OR(LEFT(TimeVR[[#This Row],[Times]],8)="00:00.00", LEFT(TimeVR[[#This Row],[Times]],2)="NT"),"-",TimeVR[[#This Row],[Times]])</f>
        <v>0</v>
      </c>
      <c r="I5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2" t="str">
        <f>IF(ISBLANK(TimeVR[[#This Row],[Best Time(S)]]),"-",TimeVR[[#This Row],[Best Time(S)]])</f>
        <v>-</v>
      </c>
      <c r="K532" t="str">
        <f>IF(StandardResults[[#This Row],[BT(SC)]]&lt;&gt;"-",IF(StandardResults[[#This Row],[BT(SC)]]&lt;=StandardResults[[#This Row],[AAs]],"AA",IF(StandardResults[[#This Row],[BT(SC)]]&lt;=StandardResults[[#This Row],[As]],"A",IF(StandardResults[[#This Row],[BT(SC)]]&lt;=StandardResults[[#This Row],[Bs]],"B","-"))),"")</f>
        <v/>
      </c>
      <c r="L532" t="str">
        <f>IF(ISBLANK(TimeVR[[#This Row],[Best Time(L)]]),"-",TimeVR[[#This Row],[Best Time(L)]])</f>
        <v>-</v>
      </c>
      <c r="M532" t="str">
        <f>IF(StandardResults[[#This Row],[BT(LC)]]&lt;&gt;"-",IF(StandardResults[[#This Row],[BT(LC)]]&lt;=StandardResults[[#This Row],[AA]],"AA",IF(StandardResults[[#This Row],[BT(LC)]]&lt;=StandardResults[[#This Row],[A]],"A",IF(StandardResults[[#This Row],[BT(LC)]]&lt;=StandardResults[[#This Row],[B]],"B","-"))),"")</f>
        <v/>
      </c>
      <c r="N532" s="14"/>
      <c r="O532" t="str">
        <f>IF(StandardResults[[#This Row],[BT(SC)]]&lt;&gt;"-",IF(StandardResults[[#This Row],[BT(SC)]]&lt;=StandardResults[[#This Row],[Ecs]],"EC","-"),"")</f>
        <v/>
      </c>
      <c r="Q532" t="str">
        <f>IF(StandardResults[[#This Row],[Ind/Rel]]="Ind",LEFT(StandardResults[[#This Row],[Gender]],1)&amp;MIN(MAX(StandardResults[[#This Row],[Age]],11),17)&amp;"-"&amp;StandardResults[[#This Row],[Event]],"")</f>
        <v>011-0</v>
      </c>
      <c r="R532" t="e">
        <f>IF(StandardResults[[#This Row],[Ind/Rel]]="Ind",_xlfn.XLOOKUP(StandardResults[[#This Row],[Code]],Std[Code],Std[AA]),"-")</f>
        <v>#N/A</v>
      </c>
      <c r="S532" t="e">
        <f>IF(StandardResults[[#This Row],[Ind/Rel]]="Ind",_xlfn.XLOOKUP(StandardResults[[#This Row],[Code]],Std[Code],Std[A]),"-")</f>
        <v>#N/A</v>
      </c>
      <c r="T532" t="e">
        <f>IF(StandardResults[[#This Row],[Ind/Rel]]="Ind",_xlfn.XLOOKUP(StandardResults[[#This Row],[Code]],Std[Code],Std[B]),"-")</f>
        <v>#N/A</v>
      </c>
      <c r="U532" t="e">
        <f>IF(StandardResults[[#This Row],[Ind/Rel]]="Ind",_xlfn.XLOOKUP(StandardResults[[#This Row],[Code]],Std[Code],Std[AAs]),"-")</f>
        <v>#N/A</v>
      </c>
      <c r="V532" t="e">
        <f>IF(StandardResults[[#This Row],[Ind/Rel]]="Ind",_xlfn.XLOOKUP(StandardResults[[#This Row],[Code]],Std[Code],Std[As]),"-")</f>
        <v>#N/A</v>
      </c>
      <c r="W532" t="e">
        <f>IF(StandardResults[[#This Row],[Ind/Rel]]="Ind",_xlfn.XLOOKUP(StandardResults[[#This Row],[Code]],Std[Code],Std[Bs]),"-")</f>
        <v>#N/A</v>
      </c>
      <c r="X532" t="e">
        <f>IF(StandardResults[[#This Row],[Ind/Rel]]="Ind",_xlfn.XLOOKUP(StandardResults[[#This Row],[Code]],Std[Code],Std[EC]),"-")</f>
        <v>#N/A</v>
      </c>
      <c r="Y532" t="e">
        <f>IF(StandardResults[[#This Row],[Ind/Rel]]="Ind",_xlfn.XLOOKUP(StandardResults[[#This Row],[Code]],Std[Code],Std[Ecs]),"-")</f>
        <v>#N/A</v>
      </c>
      <c r="Z532">
        <f>COUNTIFS(StandardResults[Name],StandardResults[[#This Row],[Name]],StandardResults[Entry
Std],"B")+COUNTIFS(StandardResults[Name],StandardResults[[#This Row],[Name]],StandardResults[Entry
Std],"A")+COUNTIFS(StandardResults[Name],StandardResults[[#This Row],[Name]],StandardResults[Entry
Std],"AA")</f>
        <v>0</v>
      </c>
      <c r="AA532">
        <f>COUNTIFS(StandardResults[Name],StandardResults[[#This Row],[Name]],StandardResults[Entry
Std],"AA")</f>
        <v>0</v>
      </c>
    </row>
    <row r="533" spans="1:27" x14ac:dyDescent="0.25">
      <c r="A533">
        <f>TimeVR[[#This Row],[Club]]</f>
        <v>0</v>
      </c>
      <c r="B533" t="str">
        <f>IF(OR(RIGHT(TimeVR[[#This Row],[Event]],3)="M.R", RIGHT(TimeVR[[#This Row],[Event]],3)="F.R"),"Relay","Ind")</f>
        <v>Ind</v>
      </c>
      <c r="C533">
        <f>TimeVR[[#This Row],[gender]]</f>
        <v>0</v>
      </c>
      <c r="D533">
        <f>TimeVR[[#This Row],[Age]]</f>
        <v>0</v>
      </c>
      <c r="E533">
        <f>TimeVR[[#This Row],[name]]</f>
        <v>0</v>
      </c>
      <c r="F533">
        <f>TimeVR[[#This Row],[Event]]</f>
        <v>0</v>
      </c>
      <c r="G533" t="str">
        <f>IF(OR(StandardResults[[#This Row],[Entry]]="-",TimeVR[[#This Row],[validation]]="Validated"),"Y","N")</f>
        <v>N</v>
      </c>
      <c r="H533">
        <f>IF(OR(LEFT(TimeVR[[#This Row],[Times]],8)="00:00.00", LEFT(TimeVR[[#This Row],[Times]],2)="NT"),"-",TimeVR[[#This Row],[Times]])</f>
        <v>0</v>
      </c>
      <c r="I5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3" t="str">
        <f>IF(ISBLANK(TimeVR[[#This Row],[Best Time(S)]]),"-",TimeVR[[#This Row],[Best Time(S)]])</f>
        <v>-</v>
      </c>
      <c r="K533" t="str">
        <f>IF(StandardResults[[#This Row],[BT(SC)]]&lt;&gt;"-",IF(StandardResults[[#This Row],[BT(SC)]]&lt;=StandardResults[[#This Row],[AAs]],"AA",IF(StandardResults[[#This Row],[BT(SC)]]&lt;=StandardResults[[#This Row],[As]],"A",IF(StandardResults[[#This Row],[BT(SC)]]&lt;=StandardResults[[#This Row],[Bs]],"B","-"))),"")</f>
        <v/>
      </c>
      <c r="L533" t="str">
        <f>IF(ISBLANK(TimeVR[[#This Row],[Best Time(L)]]),"-",TimeVR[[#This Row],[Best Time(L)]])</f>
        <v>-</v>
      </c>
      <c r="M533" t="str">
        <f>IF(StandardResults[[#This Row],[BT(LC)]]&lt;&gt;"-",IF(StandardResults[[#This Row],[BT(LC)]]&lt;=StandardResults[[#This Row],[AA]],"AA",IF(StandardResults[[#This Row],[BT(LC)]]&lt;=StandardResults[[#This Row],[A]],"A",IF(StandardResults[[#This Row],[BT(LC)]]&lt;=StandardResults[[#This Row],[B]],"B","-"))),"")</f>
        <v/>
      </c>
      <c r="N533" s="14"/>
      <c r="O533" t="str">
        <f>IF(StandardResults[[#This Row],[BT(SC)]]&lt;&gt;"-",IF(StandardResults[[#This Row],[BT(SC)]]&lt;=StandardResults[[#This Row],[Ecs]],"EC","-"),"")</f>
        <v/>
      </c>
      <c r="Q533" t="str">
        <f>IF(StandardResults[[#This Row],[Ind/Rel]]="Ind",LEFT(StandardResults[[#This Row],[Gender]],1)&amp;MIN(MAX(StandardResults[[#This Row],[Age]],11),17)&amp;"-"&amp;StandardResults[[#This Row],[Event]],"")</f>
        <v>011-0</v>
      </c>
      <c r="R533" t="e">
        <f>IF(StandardResults[[#This Row],[Ind/Rel]]="Ind",_xlfn.XLOOKUP(StandardResults[[#This Row],[Code]],Std[Code],Std[AA]),"-")</f>
        <v>#N/A</v>
      </c>
      <c r="S533" t="e">
        <f>IF(StandardResults[[#This Row],[Ind/Rel]]="Ind",_xlfn.XLOOKUP(StandardResults[[#This Row],[Code]],Std[Code],Std[A]),"-")</f>
        <v>#N/A</v>
      </c>
      <c r="T533" t="e">
        <f>IF(StandardResults[[#This Row],[Ind/Rel]]="Ind",_xlfn.XLOOKUP(StandardResults[[#This Row],[Code]],Std[Code],Std[B]),"-")</f>
        <v>#N/A</v>
      </c>
      <c r="U533" t="e">
        <f>IF(StandardResults[[#This Row],[Ind/Rel]]="Ind",_xlfn.XLOOKUP(StandardResults[[#This Row],[Code]],Std[Code],Std[AAs]),"-")</f>
        <v>#N/A</v>
      </c>
      <c r="V533" t="e">
        <f>IF(StandardResults[[#This Row],[Ind/Rel]]="Ind",_xlfn.XLOOKUP(StandardResults[[#This Row],[Code]],Std[Code],Std[As]),"-")</f>
        <v>#N/A</v>
      </c>
      <c r="W533" t="e">
        <f>IF(StandardResults[[#This Row],[Ind/Rel]]="Ind",_xlfn.XLOOKUP(StandardResults[[#This Row],[Code]],Std[Code],Std[Bs]),"-")</f>
        <v>#N/A</v>
      </c>
      <c r="X533" t="e">
        <f>IF(StandardResults[[#This Row],[Ind/Rel]]="Ind",_xlfn.XLOOKUP(StandardResults[[#This Row],[Code]],Std[Code],Std[EC]),"-")</f>
        <v>#N/A</v>
      </c>
      <c r="Y533" t="e">
        <f>IF(StandardResults[[#This Row],[Ind/Rel]]="Ind",_xlfn.XLOOKUP(StandardResults[[#This Row],[Code]],Std[Code],Std[Ecs]),"-")</f>
        <v>#N/A</v>
      </c>
      <c r="Z533">
        <f>COUNTIFS(StandardResults[Name],StandardResults[[#This Row],[Name]],StandardResults[Entry
Std],"B")+COUNTIFS(StandardResults[Name],StandardResults[[#This Row],[Name]],StandardResults[Entry
Std],"A")+COUNTIFS(StandardResults[Name],StandardResults[[#This Row],[Name]],StandardResults[Entry
Std],"AA")</f>
        <v>0</v>
      </c>
      <c r="AA533">
        <f>COUNTIFS(StandardResults[Name],StandardResults[[#This Row],[Name]],StandardResults[Entry
Std],"AA")</f>
        <v>0</v>
      </c>
    </row>
    <row r="534" spans="1:27" x14ac:dyDescent="0.25">
      <c r="A534">
        <f>TimeVR[[#This Row],[Club]]</f>
        <v>0</v>
      </c>
      <c r="B534" t="str">
        <f>IF(OR(RIGHT(TimeVR[[#This Row],[Event]],3)="M.R", RIGHT(TimeVR[[#This Row],[Event]],3)="F.R"),"Relay","Ind")</f>
        <v>Ind</v>
      </c>
      <c r="C534">
        <f>TimeVR[[#This Row],[gender]]</f>
        <v>0</v>
      </c>
      <c r="D534">
        <f>TimeVR[[#This Row],[Age]]</f>
        <v>0</v>
      </c>
      <c r="E534">
        <f>TimeVR[[#This Row],[name]]</f>
        <v>0</v>
      </c>
      <c r="F534">
        <f>TimeVR[[#This Row],[Event]]</f>
        <v>0</v>
      </c>
      <c r="G534" t="str">
        <f>IF(OR(StandardResults[[#This Row],[Entry]]="-",TimeVR[[#This Row],[validation]]="Validated"),"Y","N")</f>
        <v>N</v>
      </c>
      <c r="H534">
        <f>IF(OR(LEFT(TimeVR[[#This Row],[Times]],8)="00:00.00", LEFT(TimeVR[[#This Row],[Times]],2)="NT"),"-",TimeVR[[#This Row],[Times]])</f>
        <v>0</v>
      </c>
      <c r="I5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4" t="str">
        <f>IF(ISBLANK(TimeVR[[#This Row],[Best Time(S)]]),"-",TimeVR[[#This Row],[Best Time(S)]])</f>
        <v>-</v>
      </c>
      <c r="K534" t="str">
        <f>IF(StandardResults[[#This Row],[BT(SC)]]&lt;&gt;"-",IF(StandardResults[[#This Row],[BT(SC)]]&lt;=StandardResults[[#This Row],[AAs]],"AA",IF(StandardResults[[#This Row],[BT(SC)]]&lt;=StandardResults[[#This Row],[As]],"A",IF(StandardResults[[#This Row],[BT(SC)]]&lt;=StandardResults[[#This Row],[Bs]],"B","-"))),"")</f>
        <v/>
      </c>
      <c r="L534" t="str">
        <f>IF(ISBLANK(TimeVR[[#This Row],[Best Time(L)]]),"-",TimeVR[[#This Row],[Best Time(L)]])</f>
        <v>-</v>
      </c>
      <c r="M534" t="str">
        <f>IF(StandardResults[[#This Row],[BT(LC)]]&lt;&gt;"-",IF(StandardResults[[#This Row],[BT(LC)]]&lt;=StandardResults[[#This Row],[AA]],"AA",IF(StandardResults[[#This Row],[BT(LC)]]&lt;=StandardResults[[#This Row],[A]],"A",IF(StandardResults[[#This Row],[BT(LC)]]&lt;=StandardResults[[#This Row],[B]],"B","-"))),"")</f>
        <v/>
      </c>
      <c r="N534" s="14"/>
      <c r="O534" t="str">
        <f>IF(StandardResults[[#This Row],[BT(SC)]]&lt;&gt;"-",IF(StandardResults[[#This Row],[BT(SC)]]&lt;=StandardResults[[#This Row],[Ecs]],"EC","-"),"")</f>
        <v/>
      </c>
      <c r="Q534" t="str">
        <f>IF(StandardResults[[#This Row],[Ind/Rel]]="Ind",LEFT(StandardResults[[#This Row],[Gender]],1)&amp;MIN(MAX(StandardResults[[#This Row],[Age]],11),17)&amp;"-"&amp;StandardResults[[#This Row],[Event]],"")</f>
        <v>011-0</v>
      </c>
      <c r="R534" t="e">
        <f>IF(StandardResults[[#This Row],[Ind/Rel]]="Ind",_xlfn.XLOOKUP(StandardResults[[#This Row],[Code]],Std[Code],Std[AA]),"-")</f>
        <v>#N/A</v>
      </c>
      <c r="S534" t="e">
        <f>IF(StandardResults[[#This Row],[Ind/Rel]]="Ind",_xlfn.XLOOKUP(StandardResults[[#This Row],[Code]],Std[Code],Std[A]),"-")</f>
        <v>#N/A</v>
      </c>
      <c r="T534" t="e">
        <f>IF(StandardResults[[#This Row],[Ind/Rel]]="Ind",_xlfn.XLOOKUP(StandardResults[[#This Row],[Code]],Std[Code],Std[B]),"-")</f>
        <v>#N/A</v>
      </c>
      <c r="U534" t="e">
        <f>IF(StandardResults[[#This Row],[Ind/Rel]]="Ind",_xlfn.XLOOKUP(StandardResults[[#This Row],[Code]],Std[Code],Std[AAs]),"-")</f>
        <v>#N/A</v>
      </c>
      <c r="V534" t="e">
        <f>IF(StandardResults[[#This Row],[Ind/Rel]]="Ind",_xlfn.XLOOKUP(StandardResults[[#This Row],[Code]],Std[Code],Std[As]),"-")</f>
        <v>#N/A</v>
      </c>
      <c r="W534" t="e">
        <f>IF(StandardResults[[#This Row],[Ind/Rel]]="Ind",_xlfn.XLOOKUP(StandardResults[[#This Row],[Code]],Std[Code],Std[Bs]),"-")</f>
        <v>#N/A</v>
      </c>
      <c r="X534" t="e">
        <f>IF(StandardResults[[#This Row],[Ind/Rel]]="Ind",_xlfn.XLOOKUP(StandardResults[[#This Row],[Code]],Std[Code],Std[EC]),"-")</f>
        <v>#N/A</v>
      </c>
      <c r="Y534" t="e">
        <f>IF(StandardResults[[#This Row],[Ind/Rel]]="Ind",_xlfn.XLOOKUP(StandardResults[[#This Row],[Code]],Std[Code],Std[Ecs]),"-")</f>
        <v>#N/A</v>
      </c>
      <c r="Z534">
        <f>COUNTIFS(StandardResults[Name],StandardResults[[#This Row],[Name]],StandardResults[Entry
Std],"B")+COUNTIFS(StandardResults[Name],StandardResults[[#This Row],[Name]],StandardResults[Entry
Std],"A")+COUNTIFS(StandardResults[Name],StandardResults[[#This Row],[Name]],StandardResults[Entry
Std],"AA")</f>
        <v>0</v>
      </c>
      <c r="AA534">
        <f>COUNTIFS(StandardResults[Name],StandardResults[[#This Row],[Name]],StandardResults[Entry
Std],"AA")</f>
        <v>0</v>
      </c>
    </row>
    <row r="535" spans="1:27" x14ac:dyDescent="0.25">
      <c r="A535">
        <f>TimeVR[[#This Row],[Club]]</f>
        <v>0</v>
      </c>
      <c r="B535" t="str">
        <f>IF(OR(RIGHT(TimeVR[[#This Row],[Event]],3)="M.R", RIGHT(TimeVR[[#This Row],[Event]],3)="F.R"),"Relay","Ind")</f>
        <v>Ind</v>
      </c>
      <c r="C535">
        <f>TimeVR[[#This Row],[gender]]</f>
        <v>0</v>
      </c>
      <c r="D535">
        <f>TimeVR[[#This Row],[Age]]</f>
        <v>0</v>
      </c>
      <c r="E535">
        <f>TimeVR[[#This Row],[name]]</f>
        <v>0</v>
      </c>
      <c r="F535">
        <f>TimeVR[[#This Row],[Event]]</f>
        <v>0</v>
      </c>
      <c r="G535" t="str">
        <f>IF(OR(StandardResults[[#This Row],[Entry]]="-",TimeVR[[#This Row],[validation]]="Validated"),"Y","N")</f>
        <v>N</v>
      </c>
      <c r="H535">
        <f>IF(OR(LEFT(TimeVR[[#This Row],[Times]],8)="00:00.00", LEFT(TimeVR[[#This Row],[Times]],2)="NT"),"-",TimeVR[[#This Row],[Times]])</f>
        <v>0</v>
      </c>
      <c r="I5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5" t="str">
        <f>IF(ISBLANK(TimeVR[[#This Row],[Best Time(S)]]),"-",TimeVR[[#This Row],[Best Time(S)]])</f>
        <v>-</v>
      </c>
      <c r="K535" t="str">
        <f>IF(StandardResults[[#This Row],[BT(SC)]]&lt;&gt;"-",IF(StandardResults[[#This Row],[BT(SC)]]&lt;=StandardResults[[#This Row],[AAs]],"AA",IF(StandardResults[[#This Row],[BT(SC)]]&lt;=StandardResults[[#This Row],[As]],"A",IF(StandardResults[[#This Row],[BT(SC)]]&lt;=StandardResults[[#This Row],[Bs]],"B","-"))),"")</f>
        <v/>
      </c>
      <c r="L535" t="str">
        <f>IF(ISBLANK(TimeVR[[#This Row],[Best Time(L)]]),"-",TimeVR[[#This Row],[Best Time(L)]])</f>
        <v>-</v>
      </c>
      <c r="M535" t="str">
        <f>IF(StandardResults[[#This Row],[BT(LC)]]&lt;&gt;"-",IF(StandardResults[[#This Row],[BT(LC)]]&lt;=StandardResults[[#This Row],[AA]],"AA",IF(StandardResults[[#This Row],[BT(LC)]]&lt;=StandardResults[[#This Row],[A]],"A",IF(StandardResults[[#This Row],[BT(LC)]]&lt;=StandardResults[[#This Row],[B]],"B","-"))),"")</f>
        <v/>
      </c>
      <c r="N535" s="14"/>
      <c r="O535" t="str">
        <f>IF(StandardResults[[#This Row],[BT(SC)]]&lt;&gt;"-",IF(StandardResults[[#This Row],[BT(SC)]]&lt;=StandardResults[[#This Row],[Ecs]],"EC","-"),"")</f>
        <v/>
      </c>
      <c r="Q535" t="str">
        <f>IF(StandardResults[[#This Row],[Ind/Rel]]="Ind",LEFT(StandardResults[[#This Row],[Gender]],1)&amp;MIN(MAX(StandardResults[[#This Row],[Age]],11),17)&amp;"-"&amp;StandardResults[[#This Row],[Event]],"")</f>
        <v>011-0</v>
      </c>
      <c r="R535" t="e">
        <f>IF(StandardResults[[#This Row],[Ind/Rel]]="Ind",_xlfn.XLOOKUP(StandardResults[[#This Row],[Code]],Std[Code],Std[AA]),"-")</f>
        <v>#N/A</v>
      </c>
      <c r="S535" t="e">
        <f>IF(StandardResults[[#This Row],[Ind/Rel]]="Ind",_xlfn.XLOOKUP(StandardResults[[#This Row],[Code]],Std[Code],Std[A]),"-")</f>
        <v>#N/A</v>
      </c>
      <c r="T535" t="e">
        <f>IF(StandardResults[[#This Row],[Ind/Rel]]="Ind",_xlfn.XLOOKUP(StandardResults[[#This Row],[Code]],Std[Code],Std[B]),"-")</f>
        <v>#N/A</v>
      </c>
      <c r="U535" t="e">
        <f>IF(StandardResults[[#This Row],[Ind/Rel]]="Ind",_xlfn.XLOOKUP(StandardResults[[#This Row],[Code]],Std[Code],Std[AAs]),"-")</f>
        <v>#N/A</v>
      </c>
      <c r="V535" t="e">
        <f>IF(StandardResults[[#This Row],[Ind/Rel]]="Ind",_xlfn.XLOOKUP(StandardResults[[#This Row],[Code]],Std[Code],Std[As]),"-")</f>
        <v>#N/A</v>
      </c>
      <c r="W535" t="e">
        <f>IF(StandardResults[[#This Row],[Ind/Rel]]="Ind",_xlfn.XLOOKUP(StandardResults[[#This Row],[Code]],Std[Code],Std[Bs]),"-")</f>
        <v>#N/A</v>
      </c>
      <c r="X535" t="e">
        <f>IF(StandardResults[[#This Row],[Ind/Rel]]="Ind",_xlfn.XLOOKUP(StandardResults[[#This Row],[Code]],Std[Code],Std[EC]),"-")</f>
        <v>#N/A</v>
      </c>
      <c r="Y535" t="e">
        <f>IF(StandardResults[[#This Row],[Ind/Rel]]="Ind",_xlfn.XLOOKUP(StandardResults[[#This Row],[Code]],Std[Code],Std[Ecs]),"-")</f>
        <v>#N/A</v>
      </c>
      <c r="Z535">
        <f>COUNTIFS(StandardResults[Name],StandardResults[[#This Row],[Name]],StandardResults[Entry
Std],"B")+COUNTIFS(StandardResults[Name],StandardResults[[#This Row],[Name]],StandardResults[Entry
Std],"A")+COUNTIFS(StandardResults[Name],StandardResults[[#This Row],[Name]],StandardResults[Entry
Std],"AA")</f>
        <v>0</v>
      </c>
      <c r="AA535">
        <f>COUNTIFS(StandardResults[Name],StandardResults[[#This Row],[Name]],StandardResults[Entry
Std],"AA")</f>
        <v>0</v>
      </c>
    </row>
    <row r="536" spans="1:27" x14ac:dyDescent="0.25">
      <c r="A536">
        <f>TimeVR[[#This Row],[Club]]</f>
        <v>0</v>
      </c>
      <c r="B536" t="str">
        <f>IF(OR(RIGHT(TimeVR[[#This Row],[Event]],3)="M.R", RIGHT(TimeVR[[#This Row],[Event]],3)="F.R"),"Relay","Ind")</f>
        <v>Ind</v>
      </c>
      <c r="C536">
        <f>TimeVR[[#This Row],[gender]]</f>
        <v>0</v>
      </c>
      <c r="D536">
        <f>TimeVR[[#This Row],[Age]]</f>
        <v>0</v>
      </c>
      <c r="E536">
        <f>TimeVR[[#This Row],[name]]</f>
        <v>0</v>
      </c>
      <c r="F536">
        <f>TimeVR[[#This Row],[Event]]</f>
        <v>0</v>
      </c>
      <c r="G536" t="str">
        <f>IF(OR(StandardResults[[#This Row],[Entry]]="-",TimeVR[[#This Row],[validation]]="Validated"),"Y","N")</f>
        <v>N</v>
      </c>
      <c r="H536">
        <f>IF(OR(LEFT(TimeVR[[#This Row],[Times]],8)="00:00.00", LEFT(TimeVR[[#This Row],[Times]],2)="NT"),"-",TimeVR[[#This Row],[Times]])</f>
        <v>0</v>
      </c>
      <c r="I5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6" t="str">
        <f>IF(ISBLANK(TimeVR[[#This Row],[Best Time(S)]]),"-",TimeVR[[#This Row],[Best Time(S)]])</f>
        <v>-</v>
      </c>
      <c r="K536" t="str">
        <f>IF(StandardResults[[#This Row],[BT(SC)]]&lt;&gt;"-",IF(StandardResults[[#This Row],[BT(SC)]]&lt;=StandardResults[[#This Row],[AAs]],"AA",IF(StandardResults[[#This Row],[BT(SC)]]&lt;=StandardResults[[#This Row],[As]],"A",IF(StandardResults[[#This Row],[BT(SC)]]&lt;=StandardResults[[#This Row],[Bs]],"B","-"))),"")</f>
        <v/>
      </c>
      <c r="L536" t="str">
        <f>IF(ISBLANK(TimeVR[[#This Row],[Best Time(L)]]),"-",TimeVR[[#This Row],[Best Time(L)]])</f>
        <v>-</v>
      </c>
      <c r="M536" t="str">
        <f>IF(StandardResults[[#This Row],[BT(LC)]]&lt;&gt;"-",IF(StandardResults[[#This Row],[BT(LC)]]&lt;=StandardResults[[#This Row],[AA]],"AA",IF(StandardResults[[#This Row],[BT(LC)]]&lt;=StandardResults[[#This Row],[A]],"A",IF(StandardResults[[#This Row],[BT(LC)]]&lt;=StandardResults[[#This Row],[B]],"B","-"))),"")</f>
        <v/>
      </c>
      <c r="N536" s="14"/>
      <c r="O536" t="str">
        <f>IF(StandardResults[[#This Row],[BT(SC)]]&lt;&gt;"-",IF(StandardResults[[#This Row],[BT(SC)]]&lt;=StandardResults[[#This Row],[Ecs]],"EC","-"),"")</f>
        <v/>
      </c>
      <c r="Q536" t="str">
        <f>IF(StandardResults[[#This Row],[Ind/Rel]]="Ind",LEFT(StandardResults[[#This Row],[Gender]],1)&amp;MIN(MAX(StandardResults[[#This Row],[Age]],11),17)&amp;"-"&amp;StandardResults[[#This Row],[Event]],"")</f>
        <v>011-0</v>
      </c>
      <c r="R536" t="e">
        <f>IF(StandardResults[[#This Row],[Ind/Rel]]="Ind",_xlfn.XLOOKUP(StandardResults[[#This Row],[Code]],Std[Code],Std[AA]),"-")</f>
        <v>#N/A</v>
      </c>
      <c r="S536" t="e">
        <f>IF(StandardResults[[#This Row],[Ind/Rel]]="Ind",_xlfn.XLOOKUP(StandardResults[[#This Row],[Code]],Std[Code],Std[A]),"-")</f>
        <v>#N/A</v>
      </c>
      <c r="T536" t="e">
        <f>IF(StandardResults[[#This Row],[Ind/Rel]]="Ind",_xlfn.XLOOKUP(StandardResults[[#This Row],[Code]],Std[Code],Std[B]),"-")</f>
        <v>#N/A</v>
      </c>
      <c r="U536" t="e">
        <f>IF(StandardResults[[#This Row],[Ind/Rel]]="Ind",_xlfn.XLOOKUP(StandardResults[[#This Row],[Code]],Std[Code],Std[AAs]),"-")</f>
        <v>#N/A</v>
      </c>
      <c r="V536" t="e">
        <f>IF(StandardResults[[#This Row],[Ind/Rel]]="Ind",_xlfn.XLOOKUP(StandardResults[[#This Row],[Code]],Std[Code],Std[As]),"-")</f>
        <v>#N/A</v>
      </c>
      <c r="W536" t="e">
        <f>IF(StandardResults[[#This Row],[Ind/Rel]]="Ind",_xlfn.XLOOKUP(StandardResults[[#This Row],[Code]],Std[Code],Std[Bs]),"-")</f>
        <v>#N/A</v>
      </c>
      <c r="X536" t="e">
        <f>IF(StandardResults[[#This Row],[Ind/Rel]]="Ind",_xlfn.XLOOKUP(StandardResults[[#This Row],[Code]],Std[Code],Std[EC]),"-")</f>
        <v>#N/A</v>
      </c>
      <c r="Y536" t="e">
        <f>IF(StandardResults[[#This Row],[Ind/Rel]]="Ind",_xlfn.XLOOKUP(StandardResults[[#This Row],[Code]],Std[Code],Std[Ecs]),"-")</f>
        <v>#N/A</v>
      </c>
      <c r="Z536">
        <f>COUNTIFS(StandardResults[Name],StandardResults[[#This Row],[Name]],StandardResults[Entry
Std],"B")+COUNTIFS(StandardResults[Name],StandardResults[[#This Row],[Name]],StandardResults[Entry
Std],"A")+COUNTIFS(StandardResults[Name],StandardResults[[#This Row],[Name]],StandardResults[Entry
Std],"AA")</f>
        <v>0</v>
      </c>
      <c r="AA536">
        <f>COUNTIFS(StandardResults[Name],StandardResults[[#This Row],[Name]],StandardResults[Entry
Std],"AA")</f>
        <v>0</v>
      </c>
    </row>
    <row r="537" spans="1:27" x14ac:dyDescent="0.25">
      <c r="A537">
        <f>TimeVR[[#This Row],[Club]]</f>
        <v>0</v>
      </c>
      <c r="B537" t="str">
        <f>IF(OR(RIGHT(TimeVR[[#This Row],[Event]],3)="M.R", RIGHT(TimeVR[[#This Row],[Event]],3)="F.R"),"Relay","Ind")</f>
        <v>Ind</v>
      </c>
      <c r="C537">
        <f>TimeVR[[#This Row],[gender]]</f>
        <v>0</v>
      </c>
      <c r="D537">
        <f>TimeVR[[#This Row],[Age]]</f>
        <v>0</v>
      </c>
      <c r="E537">
        <f>TimeVR[[#This Row],[name]]</f>
        <v>0</v>
      </c>
      <c r="F537">
        <f>TimeVR[[#This Row],[Event]]</f>
        <v>0</v>
      </c>
      <c r="G537" t="str">
        <f>IF(OR(StandardResults[[#This Row],[Entry]]="-",TimeVR[[#This Row],[validation]]="Validated"),"Y","N")</f>
        <v>N</v>
      </c>
      <c r="H537">
        <f>IF(OR(LEFT(TimeVR[[#This Row],[Times]],8)="00:00.00", LEFT(TimeVR[[#This Row],[Times]],2)="NT"),"-",TimeVR[[#This Row],[Times]])</f>
        <v>0</v>
      </c>
      <c r="I5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7" t="str">
        <f>IF(ISBLANK(TimeVR[[#This Row],[Best Time(S)]]),"-",TimeVR[[#This Row],[Best Time(S)]])</f>
        <v>-</v>
      </c>
      <c r="K537" t="str">
        <f>IF(StandardResults[[#This Row],[BT(SC)]]&lt;&gt;"-",IF(StandardResults[[#This Row],[BT(SC)]]&lt;=StandardResults[[#This Row],[AAs]],"AA",IF(StandardResults[[#This Row],[BT(SC)]]&lt;=StandardResults[[#This Row],[As]],"A",IF(StandardResults[[#This Row],[BT(SC)]]&lt;=StandardResults[[#This Row],[Bs]],"B","-"))),"")</f>
        <v/>
      </c>
      <c r="L537" t="str">
        <f>IF(ISBLANK(TimeVR[[#This Row],[Best Time(L)]]),"-",TimeVR[[#This Row],[Best Time(L)]])</f>
        <v>-</v>
      </c>
      <c r="M537" t="str">
        <f>IF(StandardResults[[#This Row],[BT(LC)]]&lt;&gt;"-",IF(StandardResults[[#This Row],[BT(LC)]]&lt;=StandardResults[[#This Row],[AA]],"AA",IF(StandardResults[[#This Row],[BT(LC)]]&lt;=StandardResults[[#This Row],[A]],"A",IF(StandardResults[[#This Row],[BT(LC)]]&lt;=StandardResults[[#This Row],[B]],"B","-"))),"")</f>
        <v/>
      </c>
      <c r="N537" s="14"/>
      <c r="O537" t="str">
        <f>IF(StandardResults[[#This Row],[BT(SC)]]&lt;&gt;"-",IF(StandardResults[[#This Row],[BT(SC)]]&lt;=StandardResults[[#This Row],[Ecs]],"EC","-"),"")</f>
        <v/>
      </c>
      <c r="Q537" t="str">
        <f>IF(StandardResults[[#This Row],[Ind/Rel]]="Ind",LEFT(StandardResults[[#This Row],[Gender]],1)&amp;MIN(MAX(StandardResults[[#This Row],[Age]],11),17)&amp;"-"&amp;StandardResults[[#This Row],[Event]],"")</f>
        <v>011-0</v>
      </c>
      <c r="R537" t="e">
        <f>IF(StandardResults[[#This Row],[Ind/Rel]]="Ind",_xlfn.XLOOKUP(StandardResults[[#This Row],[Code]],Std[Code],Std[AA]),"-")</f>
        <v>#N/A</v>
      </c>
      <c r="S537" t="e">
        <f>IF(StandardResults[[#This Row],[Ind/Rel]]="Ind",_xlfn.XLOOKUP(StandardResults[[#This Row],[Code]],Std[Code],Std[A]),"-")</f>
        <v>#N/A</v>
      </c>
      <c r="T537" t="e">
        <f>IF(StandardResults[[#This Row],[Ind/Rel]]="Ind",_xlfn.XLOOKUP(StandardResults[[#This Row],[Code]],Std[Code],Std[B]),"-")</f>
        <v>#N/A</v>
      </c>
      <c r="U537" t="e">
        <f>IF(StandardResults[[#This Row],[Ind/Rel]]="Ind",_xlfn.XLOOKUP(StandardResults[[#This Row],[Code]],Std[Code],Std[AAs]),"-")</f>
        <v>#N/A</v>
      </c>
      <c r="V537" t="e">
        <f>IF(StandardResults[[#This Row],[Ind/Rel]]="Ind",_xlfn.XLOOKUP(StandardResults[[#This Row],[Code]],Std[Code],Std[As]),"-")</f>
        <v>#N/A</v>
      </c>
      <c r="W537" t="e">
        <f>IF(StandardResults[[#This Row],[Ind/Rel]]="Ind",_xlfn.XLOOKUP(StandardResults[[#This Row],[Code]],Std[Code],Std[Bs]),"-")</f>
        <v>#N/A</v>
      </c>
      <c r="X537" t="e">
        <f>IF(StandardResults[[#This Row],[Ind/Rel]]="Ind",_xlfn.XLOOKUP(StandardResults[[#This Row],[Code]],Std[Code],Std[EC]),"-")</f>
        <v>#N/A</v>
      </c>
      <c r="Y537" t="e">
        <f>IF(StandardResults[[#This Row],[Ind/Rel]]="Ind",_xlfn.XLOOKUP(StandardResults[[#This Row],[Code]],Std[Code],Std[Ecs]),"-")</f>
        <v>#N/A</v>
      </c>
      <c r="Z537">
        <f>COUNTIFS(StandardResults[Name],StandardResults[[#This Row],[Name]],StandardResults[Entry
Std],"B")+COUNTIFS(StandardResults[Name],StandardResults[[#This Row],[Name]],StandardResults[Entry
Std],"A")+COUNTIFS(StandardResults[Name],StandardResults[[#This Row],[Name]],StandardResults[Entry
Std],"AA")</f>
        <v>0</v>
      </c>
      <c r="AA537">
        <f>COUNTIFS(StandardResults[Name],StandardResults[[#This Row],[Name]],StandardResults[Entry
Std],"AA")</f>
        <v>0</v>
      </c>
    </row>
    <row r="538" spans="1:27" x14ac:dyDescent="0.25">
      <c r="A538">
        <f>TimeVR[[#This Row],[Club]]</f>
        <v>0</v>
      </c>
      <c r="B538" t="str">
        <f>IF(OR(RIGHT(TimeVR[[#This Row],[Event]],3)="M.R", RIGHT(TimeVR[[#This Row],[Event]],3)="F.R"),"Relay","Ind")</f>
        <v>Ind</v>
      </c>
      <c r="C538">
        <f>TimeVR[[#This Row],[gender]]</f>
        <v>0</v>
      </c>
      <c r="D538">
        <f>TimeVR[[#This Row],[Age]]</f>
        <v>0</v>
      </c>
      <c r="E538">
        <f>TimeVR[[#This Row],[name]]</f>
        <v>0</v>
      </c>
      <c r="F538">
        <f>TimeVR[[#This Row],[Event]]</f>
        <v>0</v>
      </c>
      <c r="G538" t="str">
        <f>IF(OR(StandardResults[[#This Row],[Entry]]="-",TimeVR[[#This Row],[validation]]="Validated"),"Y","N")</f>
        <v>N</v>
      </c>
      <c r="H538">
        <f>IF(OR(LEFT(TimeVR[[#This Row],[Times]],8)="00:00.00", LEFT(TimeVR[[#This Row],[Times]],2)="NT"),"-",TimeVR[[#This Row],[Times]])</f>
        <v>0</v>
      </c>
      <c r="I5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8" t="str">
        <f>IF(ISBLANK(TimeVR[[#This Row],[Best Time(S)]]),"-",TimeVR[[#This Row],[Best Time(S)]])</f>
        <v>-</v>
      </c>
      <c r="K538" t="str">
        <f>IF(StandardResults[[#This Row],[BT(SC)]]&lt;&gt;"-",IF(StandardResults[[#This Row],[BT(SC)]]&lt;=StandardResults[[#This Row],[AAs]],"AA",IF(StandardResults[[#This Row],[BT(SC)]]&lt;=StandardResults[[#This Row],[As]],"A",IF(StandardResults[[#This Row],[BT(SC)]]&lt;=StandardResults[[#This Row],[Bs]],"B","-"))),"")</f>
        <v/>
      </c>
      <c r="L538" t="str">
        <f>IF(ISBLANK(TimeVR[[#This Row],[Best Time(L)]]),"-",TimeVR[[#This Row],[Best Time(L)]])</f>
        <v>-</v>
      </c>
      <c r="M538" t="str">
        <f>IF(StandardResults[[#This Row],[BT(LC)]]&lt;&gt;"-",IF(StandardResults[[#This Row],[BT(LC)]]&lt;=StandardResults[[#This Row],[AA]],"AA",IF(StandardResults[[#This Row],[BT(LC)]]&lt;=StandardResults[[#This Row],[A]],"A",IF(StandardResults[[#This Row],[BT(LC)]]&lt;=StandardResults[[#This Row],[B]],"B","-"))),"")</f>
        <v/>
      </c>
      <c r="N538" s="14"/>
      <c r="O538" t="str">
        <f>IF(StandardResults[[#This Row],[BT(SC)]]&lt;&gt;"-",IF(StandardResults[[#This Row],[BT(SC)]]&lt;=StandardResults[[#This Row],[Ecs]],"EC","-"),"")</f>
        <v/>
      </c>
      <c r="Q538" t="str">
        <f>IF(StandardResults[[#This Row],[Ind/Rel]]="Ind",LEFT(StandardResults[[#This Row],[Gender]],1)&amp;MIN(MAX(StandardResults[[#This Row],[Age]],11),17)&amp;"-"&amp;StandardResults[[#This Row],[Event]],"")</f>
        <v>011-0</v>
      </c>
      <c r="R538" t="e">
        <f>IF(StandardResults[[#This Row],[Ind/Rel]]="Ind",_xlfn.XLOOKUP(StandardResults[[#This Row],[Code]],Std[Code],Std[AA]),"-")</f>
        <v>#N/A</v>
      </c>
      <c r="S538" t="e">
        <f>IF(StandardResults[[#This Row],[Ind/Rel]]="Ind",_xlfn.XLOOKUP(StandardResults[[#This Row],[Code]],Std[Code],Std[A]),"-")</f>
        <v>#N/A</v>
      </c>
      <c r="T538" t="e">
        <f>IF(StandardResults[[#This Row],[Ind/Rel]]="Ind",_xlfn.XLOOKUP(StandardResults[[#This Row],[Code]],Std[Code],Std[B]),"-")</f>
        <v>#N/A</v>
      </c>
      <c r="U538" t="e">
        <f>IF(StandardResults[[#This Row],[Ind/Rel]]="Ind",_xlfn.XLOOKUP(StandardResults[[#This Row],[Code]],Std[Code],Std[AAs]),"-")</f>
        <v>#N/A</v>
      </c>
      <c r="V538" t="e">
        <f>IF(StandardResults[[#This Row],[Ind/Rel]]="Ind",_xlfn.XLOOKUP(StandardResults[[#This Row],[Code]],Std[Code],Std[As]),"-")</f>
        <v>#N/A</v>
      </c>
      <c r="W538" t="e">
        <f>IF(StandardResults[[#This Row],[Ind/Rel]]="Ind",_xlfn.XLOOKUP(StandardResults[[#This Row],[Code]],Std[Code],Std[Bs]),"-")</f>
        <v>#N/A</v>
      </c>
      <c r="X538" t="e">
        <f>IF(StandardResults[[#This Row],[Ind/Rel]]="Ind",_xlfn.XLOOKUP(StandardResults[[#This Row],[Code]],Std[Code],Std[EC]),"-")</f>
        <v>#N/A</v>
      </c>
      <c r="Y538" t="e">
        <f>IF(StandardResults[[#This Row],[Ind/Rel]]="Ind",_xlfn.XLOOKUP(StandardResults[[#This Row],[Code]],Std[Code],Std[Ecs]),"-")</f>
        <v>#N/A</v>
      </c>
      <c r="Z538">
        <f>COUNTIFS(StandardResults[Name],StandardResults[[#This Row],[Name]],StandardResults[Entry
Std],"B")+COUNTIFS(StandardResults[Name],StandardResults[[#This Row],[Name]],StandardResults[Entry
Std],"A")+COUNTIFS(StandardResults[Name],StandardResults[[#This Row],[Name]],StandardResults[Entry
Std],"AA")</f>
        <v>0</v>
      </c>
      <c r="AA538">
        <f>COUNTIFS(StandardResults[Name],StandardResults[[#This Row],[Name]],StandardResults[Entry
Std],"AA")</f>
        <v>0</v>
      </c>
    </row>
    <row r="539" spans="1:27" x14ac:dyDescent="0.25">
      <c r="A539">
        <f>TimeVR[[#This Row],[Club]]</f>
        <v>0</v>
      </c>
      <c r="B539" t="str">
        <f>IF(OR(RIGHT(TimeVR[[#This Row],[Event]],3)="M.R", RIGHT(TimeVR[[#This Row],[Event]],3)="F.R"),"Relay","Ind")</f>
        <v>Ind</v>
      </c>
      <c r="C539">
        <f>TimeVR[[#This Row],[gender]]</f>
        <v>0</v>
      </c>
      <c r="D539">
        <f>TimeVR[[#This Row],[Age]]</f>
        <v>0</v>
      </c>
      <c r="E539">
        <f>TimeVR[[#This Row],[name]]</f>
        <v>0</v>
      </c>
      <c r="F539">
        <f>TimeVR[[#This Row],[Event]]</f>
        <v>0</v>
      </c>
      <c r="G539" t="str">
        <f>IF(OR(StandardResults[[#This Row],[Entry]]="-",TimeVR[[#This Row],[validation]]="Validated"),"Y","N")</f>
        <v>N</v>
      </c>
      <c r="H539">
        <f>IF(OR(LEFT(TimeVR[[#This Row],[Times]],8)="00:00.00", LEFT(TimeVR[[#This Row],[Times]],2)="NT"),"-",TimeVR[[#This Row],[Times]])</f>
        <v>0</v>
      </c>
      <c r="I5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39" t="str">
        <f>IF(ISBLANK(TimeVR[[#This Row],[Best Time(S)]]),"-",TimeVR[[#This Row],[Best Time(S)]])</f>
        <v>-</v>
      </c>
      <c r="K539" t="str">
        <f>IF(StandardResults[[#This Row],[BT(SC)]]&lt;&gt;"-",IF(StandardResults[[#This Row],[BT(SC)]]&lt;=StandardResults[[#This Row],[AAs]],"AA",IF(StandardResults[[#This Row],[BT(SC)]]&lt;=StandardResults[[#This Row],[As]],"A",IF(StandardResults[[#This Row],[BT(SC)]]&lt;=StandardResults[[#This Row],[Bs]],"B","-"))),"")</f>
        <v/>
      </c>
      <c r="L539" t="str">
        <f>IF(ISBLANK(TimeVR[[#This Row],[Best Time(L)]]),"-",TimeVR[[#This Row],[Best Time(L)]])</f>
        <v>-</v>
      </c>
      <c r="M539" t="str">
        <f>IF(StandardResults[[#This Row],[BT(LC)]]&lt;&gt;"-",IF(StandardResults[[#This Row],[BT(LC)]]&lt;=StandardResults[[#This Row],[AA]],"AA",IF(StandardResults[[#This Row],[BT(LC)]]&lt;=StandardResults[[#This Row],[A]],"A",IF(StandardResults[[#This Row],[BT(LC)]]&lt;=StandardResults[[#This Row],[B]],"B","-"))),"")</f>
        <v/>
      </c>
      <c r="N539" s="14"/>
      <c r="O539" t="str">
        <f>IF(StandardResults[[#This Row],[BT(SC)]]&lt;&gt;"-",IF(StandardResults[[#This Row],[BT(SC)]]&lt;=StandardResults[[#This Row],[Ecs]],"EC","-"),"")</f>
        <v/>
      </c>
      <c r="Q539" t="str">
        <f>IF(StandardResults[[#This Row],[Ind/Rel]]="Ind",LEFT(StandardResults[[#This Row],[Gender]],1)&amp;MIN(MAX(StandardResults[[#This Row],[Age]],11),17)&amp;"-"&amp;StandardResults[[#This Row],[Event]],"")</f>
        <v>011-0</v>
      </c>
      <c r="R539" t="e">
        <f>IF(StandardResults[[#This Row],[Ind/Rel]]="Ind",_xlfn.XLOOKUP(StandardResults[[#This Row],[Code]],Std[Code],Std[AA]),"-")</f>
        <v>#N/A</v>
      </c>
      <c r="S539" t="e">
        <f>IF(StandardResults[[#This Row],[Ind/Rel]]="Ind",_xlfn.XLOOKUP(StandardResults[[#This Row],[Code]],Std[Code],Std[A]),"-")</f>
        <v>#N/A</v>
      </c>
      <c r="T539" t="e">
        <f>IF(StandardResults[[#This Row],[Ind/Rel]]="Ind",_xlfn.XLOOKUP(StandardResults[[#This Row],[Code]],Std[Code],Std[B]),"-")</f>
        <v>#N/A</v>
      </c>
      <c r="U539" t="e">
        <f>IF(StandardResults[[#This Row],[Ind/Rel]]="Ind",_xlfn.XLOOKUP(StandardResults[[#This Row],[Code]],Std[Code],Std[AAs]),"-")</f>
        <v>#N/A</v>
      </c>
      <c r="V539" t="e">
        <f>IF(StandardResults[[#This Row],[Ind/Rel]]="Ind",_xlfn.XLOOKUP(StandardResults[[#This Row],[Code]],Std[Code],Std[As]),"-")</f>
        <v>#N/A</v>
      </c>
      <c r="W539" t="e">
        <f>IF(StandardResults[[#This Row],[Ind/Rel]]="Ind",_xlfn.XLOOKUP(StandardResults[[#This Row],[Code]],Std[Code],Std[Bs]),"-")</f>
        <v>#N/A</v>
      </c>
      <c r="X539" t="e">
        <f>IF(StandardResults[[#This Row],[Ind/Rel]]="Ind",_xlfn.XLOOKUP(StandardResults[[#This Row],[Code]],Std[Code],Std[EC]),"-")</f>
        <v>#N/A</v>
      </c>
      <c r="Y539" t="e">
        <f>IF(StandardResults[[#This Row],[Ind/Rel]]="Ind",_xlfn.XLOOKUP(StandardResults[[#This Row],[Code]],Std[Code],Std[Ecs]),"-")</f>
        <v>#N/A</v>
      </c>
      <c r="Z539">
        <f>COUNTIFS(StandardResults[Name],StandardResults[[#This Row],[Name]],StandardResults[Entry
Std],"B")+COUNTIFS(StandardResults[Name],StandardResults[[#This Row],[Name]],StandardResults[Entry
Std],"A")+COUNTIFS(StandardResults[Name],StandardResults[[#This Row],[Name]],StandardResults[Entry
Std],"AA")</f>
        <v>0</v>
      </c>
      <c r="AA539">
        <f>COUNTIFS(StandardResults[Name],StandardResults[[#This Row],[Name]],StandardResults[Entry
Std],"AA")</f>
        <v>0</v>
      </c>
    </row>
    <row r="540" spans="1:27" x14ac:dyDescent="0.25">
      <c r="A540">
        <f>TimeVR[[#This Row],[Club]]</f>
        <v>0</v>
      </c>
      <c r="B540" t="str">
        <f>IF(OR(RIGHT(TimeVR[[#This Row],[Event]],3)="M.R", RIGHT(TimeVR[[#This Row],[Event]],3)="F.R"),"Relay","Ind")</f>
        <v>Ind</v>
      </c>
      <c r="C540">
        <f>TimeVR[[#This Row],[gender]]</f>
        <v>0</v>
      </c>
      <c r="D540">
        <f>TimeVR[[#This Row],[Age]]</f>
        <v>0</v>
      </c>
      <c r="E540">
        <f>TimeVR[[#This Row],[name]]</f>
        <v>0</v>
      </c>
      <c r="F540">
        <f>TimeVR[[#This Row],[Event]]</f>
        <v>0</v>
      </c>
      <c r="G540" t="str">
        <f>IF(OR(StandardResults[[#This Row],[Entry]]="-",TimeVR[[#This Row],[validation]]="Validated"),"Y","N")</f>
        <v>N</v>
      </c>
      <c r="H540">
        <f>IF(OR(LEFT(TimeVR[[#This Row],[Times]],8)="00:00.00", LEFT(TimeVR[[#This Row],[Times]],2)="NT"),"-",TimeVR[[#This Row],[Times]])</f>
        <v>0</v>
      </c>
      <c r="I5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0" t="str">
        <f>IF(ISBLANK(TimeVR[[#This Row],[Best Time(S)]]),"-",TimeVR[[#This Row],[Best Time(S)]])</f>
        <v>-</v>
      </c>
      <c r="K540" t="str">
        <f>IF(StandardResults[[#This Row],[BT(SC)]]&lt;&gt;"-",IF(StandardResults[[#This Row],[BT(SC)]]&lt;=StandardResults[[#This Row],[AAs]],"AA",IF(StandardResults[[#This Row],[BT(SC)]]&lt;=StandardResults[[#This Row],[As]],"A",IF(StandardResults[[#This Row],[BT(SC)]]&lt;=StandardResults[[#This Row],[Bs]],"B","-"))),"")</f>
        <v/>
      </c>
      <c r="L540" t="str">
        <f>IF(ISBLANK(TimeVR[[#This Row],[Best Time(L)]]),"-",TimeVR[[#This Row],[Best Time(L)]])</f>
        <v>-</v>
      </c>
      <c r="M540" t="str">
        <f>IF(StandardResults[[#This Row],[BT(LC)]]&lt;&gt;"-",IF(StandardResults[[#This Row],[BT(LC)]]&lt;=StandardResults[[#This Row],[AA]],"AA",IF(StandardResults[[#This Row],[BT(LC)]]&lt;=StandardResults[[#This Row],[A]],"A",IF(StandardResults[[#This Row],[BT(LC)]]&lt;=StandardResults[[#This Row],[B]],"B","-"))),"")</f>
        <v/>
      </c>
      <c r="N540" s="14"/>
      <c r="O540" t="str">
        <f>IF(StandardResults[[#This Row],[BT(SC)]]&lt;&gt;"-",IF(StandardResults[[#This Row],[BT(SC)]]&lt;=StandardResults[[#This Row],[Ecs]],"EC","-"),"")</f>
        <v/>
      </c>
      <c r="Q540" t="str">
        <f>IF(StandardResults[[#This Row],[Ind/Rel]]="Ind",LEFT(StandardResults[[#This Row],[Gender]],1)&amp;MIN(MAX(StandardResults[[#This Row],[Age]],11),17)&amp;"-"&amp;StandardResults[[#This Row],[Event]],"")</f>
        <v>011-0</v>
      </c>
      <c r="R540" t="e">
        <f>IF(StandardResults[[#This Row],[Ind/Rel]]="Ind",_xlfn.XLOOKUP(StandardResults[[#This Row],[Code]],Std[Code],Std[AA]),"-")</f>
        <v>#N/A</v>
      </c>
      <c r="S540" t="e">
        <f>IF(StandardResults[[#This Row],[Ind/Rel]]="Ind",_xlfn.XLOOKUP(StandardResults[[#This Row],[Code]],Std[Code],Std[A]),"-")</f>
        <v>#N/A</v>
      </c>
      <c r="T540" t="e">
        <f>IF(StandardResults[[#This Row],[Ind/Rel]]="Ind",_xlfn.XLOOKUP(StandardResults[[#This Row],[Code]],Std[Code],Std[B]),"-")</f>
        <v>#N/A</v>
      </c>
      <c r="U540" t="e">
        <f>IF(StandardResults[[#This Row],[Ind/Rel]]="Ind",_xlfn.XLOOKUP(StandardResults[[#This Row],[Code]],Std[Code],Std[AAs]),"-")</f>
        <v>#N/A</v>
      </c>
      <c r="V540" t="e">
        <f>IF(StandardResults[[#This Row],[Ind/Rel]]="Ind",_xlfn.XLOOKUP(StandardResults[[#This Row],[Code]],Std[Code],Std[As]),"-")</f>
        <v>#N/A</v>
      </c>
      <c r="W540" t="e">
        <f>IF(StandardResults[[#This Row],[Ind/Rel]]="Ind",_xlfn.XLOOKUP(StandardResults[[#This Row],[Code]],Std[Code],Std[Bs]),"-")</f>
        <v>#N/A</v>
      </c>
      <c r="X540" t="e">
        <f>IF(StandardResults[[#This Row],[Ind/Rel]]="Ind",_xlfn.XLOOKUP(StandardResults[[#This Row],[Code]],Std[Code],Std[EC]),"-")</f>
        <v>#N/A</v>
      </c>
      <c r="Y540" t="e">
        <f>IF(StandardResults[[#This Row],[Ind/Rel]]="Ind",_xlfn.XLOOKUP(StandardResults[[#This Row],[Code]],Std[Code],Std[Ecs]),"-")</f>
        <v>#N/A</v>
      </c>
      <c r="Z540">
        <f>COUNTIFS(StandardResults[Name],StandardResults[[#This Row],[Name]],StandardResults[Entry
Std],"B")+COUNTIFS(StandardResults[Name],StandardResults[[#This Row],[Name]],StandardResults[Entry
Std],"A")+COUNTIFS(StandardResults[Name],StandardResults[[#This Row],[Name]],StandardResults[Entry
Std],"AA")</f>
        <v>0</v>
      </c>
      <c r="AA540">
        <f>COUNTIFS(StandardResults[Name],StandardResults[[#This Row],[Name]],StandardResults[Entry
Std],"AA")</f>
        <v>0</v>
      </c>
    </row>
    <row r="541" spans="1:27" x14ac:dyDescent="0.25">
      <c r="A541">
        <f>TimeVR[[#This Row],[Club]]</f>
        <v>0</v>
      </c>
      <c r="B541" t="str">
        <f>IF(OR(RIGHT(TimeVR[[#This Row],[Event]],3)="M.R", RIGHT(TimeVR[[#This Row],[Event]],3)="F.R"),"Relay","Ind")</f>
        <v>Ind</v>
      </c>
      <c r="C541">
        <f>TimeVR[[#This Row],[gender]]</f>
        <v>0</v>
      </c>
      <c r="D541">
        <f>TimeVR[[#This Row],[Age]]</f>
        <v>0</v>
      </c>
      <c r="E541">
        <f>TimeVR[[#This Row],[name]]</f>
        <v>0</v>
      </c>
      <c r="F541">
        <f>TimeVR[[#This Row],[Event]]</f>
        <v>0</v>
      </c>
      <c r="G541" t="str">
        <f>IF(OR(StandardResults[[#This Row],[Entry]]="-",TimeVR[[#This Row],[validation]]="Validated"),"Y","N")</f>
        <v>N</v>
      </c>
      <c r="H541">
        <f>IF(OR(LEFT(TimeVR[[#This Row],[Times]],8)="00:00.00", LEFT(TimeVR[[#This Row],[Times]],2)="NT"),"-",TimeVR[[#This Row],[Times]])</f>
        <v>0</v>
      </c>
      <c r="I5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1" t="str">
        <f>IF(ISBLANK(TimeVR[[#This Row],[Best Time(S)]]),"-",TimeVR[[#This Row],[Best Time(S)]])</f>
        <v>-</v>
      </c>
      <c r="K541" t="str">
        <f>IF(StandardResults[[#This Row],[BT(SC)]]&lt;&gt;"-",IF(StandardResults[[#This Row],[BT(SC)]]&lt;=StandardResults[[#This Row],[AAs]],"AA",IF(StandardResults[[#This Row],[BT(SC)]]&lt;=StandardResults[[#This Row],[As]],"A",IF(StandardResults[[#This Row],[BT(SC)]]&lt;=StandardResults[[#This Row],[Bs]],"B","-"))),"")</f>
        <v/>
      </c>
      <c r="L541" t="str">
        <f>IF(ISBLANK(TimeVR[[#This Row],[Best Time(L)]]),"-",TimeVR[[#This Row],[Best Time(L)]])</f>
        <v>-</v>
      </c>
      <c r="M541" t="str">
        <f>IF(StandardResults[[#This Row],[BT(LC)]]&lt;&gt;"-",IF(StandardResults[[#This Row],[BT(LC)]]&lt;=StandardResults[[#This Row],[AA]],"AA",IF(StandardResults[[#This Row],[BT(LC)]]&lt;=StandardResults[[#This Row],[A]],"A",IF(StandardResults[[#This Row],[BT(LC)]]&lt;=StandardResults[[#This Row],[B]],"B","-"))),"")</f>
        <v/>
      </c>
      <c r="N541" s="14"/>
      <c r="O541" t="str">
        <f>IF(StandardResults[[#This Row],[BT(SC)]]&lt;&gt;"-",IF(StandardResults[[#This Row],[BT(SC)]]&lt;=StandardResults[[#This Row],[Ecs]],"EC","-"),"")</f>
        <v/>
      </c>
      <c r="Q541" t="str">
        <f>IF(StandardResults[[#This Row],[Ind/Rel]]="Ind",LEFT(StandardResults[[#This Row],[Gender]],1)&amp;MIN(MAX(StandardResults[[#This Row],[Age]],11),17)&amp;"-"&amp;StandardResults[[#This Row],[Event]],"")</f>
        <v>011-0</v>
      </c>
      <c r="R541" t="e">
        <f>IF(StandardResults[[#This Row],[Ind/Rel]]="Ind",_xlfn.XLOOKUP(StandardResults[[#This Row],[Code]],Std[Code],Std[AA]),"-")</f>
        <v>#N/A</v>
      </c>
      <c r="S541" t="e">
        <f>IF(StandardResults[[#This Row],[Ind/Rel]]="Ind",_xlfn.XLOOKUP(StandardResults[[#This Row],[Code]],Std[Code],Std[A]),"-")</f>
        <v>#N/A</v>
      </c>
      <c r="T541" t="e">
        <f>IF(StandardResults[[#This Row],[Ind/Rel]]="Ind",_xlfn.XLOOKUP(StandardResults[[#This Row],[Code]],Std[Code],Std[B]),"-")</f>
        <v>#N/A</v>
      </c>
      <c r="U541" t="e">
        <f>IF(StandardResults[[#This Row],[Ind/Rel]]="Ind",_xlfn.XLOOKUP(StandardResults[[#This Row],[Code]],Std[Code],Std[AAs]),"-")</f>
        <v>#N/A</v>
      </c>
      <c r="V541" t="e">
        <f>IF(StandardResults[[#This Row],[Ind/Rel]]="Ind",_xlfn.XLOOKUP(StandardResults[[#This Row],[Code]],Std[Code],Std[As]),"-")</f>
        <v>#N/A</v>
      </c>
      <c r="W541" t="e">
        <f>IF(StandardResults[[#This Row],[Ind/Rel]]="Ind",_xlfn.XLOOKUP(StandardResults[[#This Row],[Code]],Std[Code],Std[Bs]),"-")</f>
        <v>#N/A</v>
      </c>
      <c r="X541" t="e">
        <f>IF(StandardResults[[#This Row],[Ind/Rel]]="Ind",_xlfn.XLOOKUP(StandardResults[[#This Row],[Code]],Std[Code],Std[EC]),"-")</f>
        <v>#N/A</v>
      </c>
      <c r="Y541" t="e">
        <f>IF(StandardResults[[#This Row],[Ind/Rel]]="Ind",_xlfn.XLOOKUP(StandardResults[[#This Row],[Code]],Std[Code],Std[Ecs]),"-")</f>
        <v>#N/A</v>
      </c>
      <c r="Z541">
        <f>COUNTIFS(StandardResults[Name],StandardResults[[#This Row],[Name]],StandardResults[Entry
Std],"B")+COUNTIFS(StandardResults[Name],StandardResults[[#This Row],[Name]],StandardResults[Entry
Std],"A")+COUNTIFS(StandardResults[Name],StandardResults[[#This Row],[Name]],StandardResults[Entry
Std],"AA")</f>
        <v>0</v>
      </c>
      <c r="AA541">
        <f>COUNTIFS(StandardResults[Name],StandardResults[[#This Row],[Name]],StandardResults[Entry
Std],"AA")</f>
        <v>0</v>
      </c>
    </row>
    <row r="542" spans="1:27" x14ac:dyDescent="0.25">
      <c r="A542">
        <f>TimeVR[[#This Row],[Club]]</f>
        <v>0</v>
      </c>
      <c r="B542" t="str">
        <f>IF(OR(RIGHT(TimeVR[[#This Row],[Event]],3)="M.R", RIGHT(TimeVR[[#This Row],[Event]],3)="F.R"),"Relay","Ind")</f>
        <v>Ind</v>
      </c>
      <c r="C542">
        <f>TimeVR[[#This Row],[gender]]</f>
        <v>0</v>
      </c>
      <c r="D542">
        <f>TimeVR[[#This Row],[Age]]</f>
        <v>0</v>
      </c>
      <c r="E542">
        <f>TimeVR[[#This Row],[name]]</f>
        <v>0</v>
      </c>
      <c r="F542">
        <f>TimeVR[[#This Row],[Event]]</f>
        <v>0</v>
      </c>
      <c r="G542" t="str">
        <f>IF(OR(StandardResults[[#This Row],[Entry]]="-",TimeVR[[#This Row],[validation]]="Validated"),"Y","N")</f>
        <v>N</v>
      </c>
      <c r="H542">
        <f>IF(OR(LEFT(TimeVR[[#This Row],[Times]],8)="00:00.00", LEFT(TimeVR[[#This Row],[Times]],2)="NT"),"-",TimeVR[[#This Row],[Times]])</f>
        <v>0</v>
      </c>
      <c r="I5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2" t="str">
        <f>IF(ISBLANK(TimeVR[[#This Row],[Best Time(S)]]),"-",TimeVR[[#This Row],[Best Time(S)]])</f>
        <v>-</v>
      </c>
      <c r="K542" t="str">
        <f>IF(StandardResults[[#This Row],[BT(SC)]]&lt;&gt;"-",IF(StandardResults[[#This Row],[BT(SC)]]&lt;=StandardResults[[#This Row],[AAs]],"AA",IF(StandardResults[[#This Row],[BT(SC)]]&lt;=StandardResults[[#This Row],[As]],"A",IF(StandardResults[[#This Row],[BT(SC)]]&lt;=StandardResults[[#This Row],[Bs]],"B","-"))),"")</f>
        <v/>
      </c>
      <c r="L542" t="str">
        <f>IF(ISBLANK(TimeVR[[#This Row],[Best Time(L)]]),"-",TimeVR[[#This Row],[Best Time(L)]])</f>
        <v>-</v>
      </c>
      <c r="M542" t="str">
        <f>IF(StandardResults[[#This Row],[BT(LC)]]&lt;&gt;"-",IF(StandardResults[[#This Row],[BT(LC)]]&lt;=StandardResults[[#This Row],[AA]],"AA",IF(StandardResults[[#This Row],[BT(LC)]]&lt;=StandardResults[[#This Row],[A]],"A",IF(StandardResults[[#This Row],[BT(LC)]]&lt;=StandardResults[[#This Row],[B]],"B","-"))),"")</f>
        <v/>
      </c>
      <c r="N542" s="14"/>
      <c r="O542" t="str">
        <f>IF(StandardResults[[#This Row],[BT(SC)]]&lt;&gt;"-",IF(StandardResults[[#This Row],[BT(SC)]]&lt;=StandardResults[[#This Row],[Ecs]],"EC","-"),"")</f>
        <v/>
      </c>
      <c r="Q542" t="str">
        <f>IF(StandardResults[[#This Row],[Ind/Rel]]="Ind",LEFT(StandardResults[[#This Row],[Gender]],1)&amp;MIN(MAX(StandardResults[[#This Row],[Age]],11),17)&amp;"-"&amp;StandardResults[[#This Row],[Event]],"")</f>
        <v>011-0</v>
      </c>
      <c r="R542" t="e">
        <f>IF(StandardResults[[#This Row],[Ind/Rel]]="Ind",_xlfn.XLOOKUP(StandardResults[[#This Row],[Code]],Std[Code],Std[AA]),"-")</f>
        <v>#N/A</v>
      </c>
      <c r="S542" t="e">
        <f>IF(StandardResults[[#This Row],[Ind/Rel]]="Ind",_xlfn.XLOOKUP(StandardResults[[#This Row],[Code]],Std[Code],Std[A]),"-")</f>
        <v>#N/A</v>
      </c>
      <c r="T542" t="e">
        <f>IF(StandardResults[[#This Row],[Ind/Rel]]="Ind",_xlfn.XLOOKUP(StandardResults[[#This Row],[Code]],Std[Code],Std[B]),"-")</f>
        <v>#N/A</v>
      </c>
      <c r="U542" t="e">
        <f>IF(StandardResults[[#This Row],[Ind/Rel]]="Ind",_xlfn.XLOOKUP(StandardResults[[#This Row],[Code]],Std[Code],Std[AAs]),"-")</f>
        <v>#N/A</v>
      </c>
      <c r="V542" t="e">
        <f>IF(StandardResults[[#This Row],[Ind/Rel]]="Ind",_xlfn.XLOOKUP(StandardResults[[#This Row],[Code]],Std[Code],Std[As]),"-")</f>
        <v>#N/A</v>
      </c>
      <c r="W542" t="e">
        <f>IF(StandardResults[[#This Row],[Ind/Rel]]="Ind",_xlfn.XLOOKUP(StandardResults[[#This Row],[Code]],Std[Code],Std[Bs]),"-")</f>
        <v>#N/A</v>
      </c>
      <c r="X542" t="e">
        <f>IF(StandardResults[[#This Row],[Ind/Rel]]="Ind",_xlfn.XLOOKUP(StandardResults[[#This Row],[Code]],Std[Code],Std[EC]),"-")</f>
        <v>#N/A</v>
      </c>
      <c r="Y542" t="e">
        <f>IF(StandardResults[[#This Row],[Ind/Rel]]="Ind",_xlfn.XLOOKUP(StandardResults[[#This Row],[Code]],Std[Code],Std[Ecs]),"-")</f>
        <v>#N/A</v>
      </c>
      <c r="Z542">
        <f>COUNTIFS(StandardResults[Name],StandardResults[[#This Row],[Name]],StandardResults[Entry
Std],"B")+COUNTIFS(StandardResults[Name],StandardResults[[#This Row],[Name]],StandardResults[Entry
Std],"A")+COUNTIFS(StandardResults[Name],StandardResults[[#This Row],[Name]],StandardResults[Entry
Std],"AA")</f>
        <v>0</v>
      </c>
      <c r="AA542">
        <f>COUNTIFS(StandardResults[Name],StandardResults[[#This Row],[Name]],StandardResults[Entry
Std],"AA")</f>
        <v>0</v>
      </c>
    </row>
    <row r="543" spans="1:27" x14ac:dyDescent="0.25">
      <c r="A543">
        <f>TimeVR[[#This Row],[Club]]</f>
        <v>0</v>
      </c>
      <c r="B543" t="str">
        <f>IF(OR(RIGHT(TimeVR[[#This Row],[Event]],3)="M.R", RIGHT(TimeVR[[#This Row],[Event]],3)="F.R"),"Relay","Ind")</f>
        <v>Ind</v>
      </c>
      <c r="C543">
        <f>TimeVR[[#This Row],[gender]]</f>
        <v>0</v>
      </c>
      <c r="D543">
        <f>TimeVR[[#This Row],[Age]]</f>
        <v>0</v>
      </c>
      <c r="E543">
        <f>TimeVR[[#This Row],[name]]</f>
        <v>0</v>
      </c>
      <c r="F543">
        <f>TimeVR[[#This Row],[Event]]</f>
        <v>0</v>
      </c>
      <c r="G543" t="str">
        <f>IF(OR(StandardResults[[#This Row],[Entry]]="-",TimeVR[[#This Row],[validation]]="Validated"),"Y","N")</f>
        <v>N</v>
      </c>
      <c r="H543">
        <f>IF(OR(LEFT(TimeVR[[#This Row],[Times]],8)="00:00.00", LEFT(TimeVR[[#This Row],[Times]],2)="NT"),"-",TimeVR[[#This Row],[Times]])</f>
        <v>0</v>
      </c>
      <c r="I5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3" t="str">
        <f>IF(ISBLANK(TimeVR[[#This Row],[Best Time(S)]]),"-",TimeVR[[#This Row],[Best Time(S)]])</f>
        <v>-</v>
      </c>
      <c r="K543" t="str">
        <f>IF(StandardResults[[#This Row],[BT(SC)]]&lt;&gt;"-",IF(StandardResults[[#This Row],[BT(SC)]]&lt;=StandardResults[[#This Row],[AAs]],"AA",IF(StandardResults[[#This Row],[BT(SC)]]&lt;=StandardResults[[#This Row],[As]],"A",IF(StandardResults[[#This Row],[BT(SC)]]&lt;=StandardResults[[#This Row],[Bs]],"B","-"))),"")</f>
        <v/>
      </c>
      <c r="L543" t="str">
        <f>IF(ISBLANK(TimeVR[[#This Row],[Best Time(L)]]),"-",TimeVR[[#This Row],[Best Time(L)]])</f>
        <v>-</v>
      </c>
      <c r="M543" t="str">
        <f>IF(StandardResults[[#This Row],[BT(LC)]]&lt;&gt;"-",IF(StandardResults[[#This Row],[BT(LC)]]&lt;=StandardResults[[#This Row],[AA]],"AA",IF(StandardResults[[#This Row],[BT(LC)]]&lt;=StandardResults[[#This Row],[A]],"A",IF(StandardResults[[#This Row],[BT(LC)]]&lt;=StandardResults[[#This Row],[B]],"B","-"))),"")</f>
        <v/>
      </c>
      <c r="N543" s="14"/>
      <c r="O543" t="str">
        <f>IF(StandardResults[[#This Row],[BT(SC)]]&lt;&gt;"-",IF(StandardResults[[#This Row],[BT(SC)]]&lt;=StandardResults[[#This Row],[Ecs]],"EC","-"),"")</f>
        <v/>
      </c>
      <c r="Q543" t="str">
        <f>IF(StandardResults[[#This Row],[Ind/Rel]]="Ind",LEFT(StandardResults[[#This Row],[Gender]],1)&amp;MIN(MAX(StandardResults[[#This Row],[Age]],11),17)&amp;"-"&amp;StandardResults[[#This Row],[Event]],"")</f>
        <v>011-0</v>
      </c>
      <c r="R543" t="e">
        <f>IF(StandardResults[[#This Row],[Ind/Rel]]="Ind",_xlfn.XLOOKUP(StandardResults[[#This Row],[Code]],Std[Code],Std[AA]),"-")</f>
        <v>#N/A</v>
      </c>
      <c r="S543" t="e">
        <f>IF(StandardResults[[#This Row],[Ind/Rel]]="Ind",_xlfn.XLOOKUP(StandardResults[[#This Row],[Code]],Std[Code],Std[A]),"-")</f>
        <v>#N/A</v>
      </c>
      <c r="T543" t="e">
        <f>IF(StandardResults[[#This Row],[Ind/Rel]]="Ind",_xlfn.XLOOKUP(StandardResults[[#This Row],[Code]],Std[Code],Std[B]),"-")</f>
        <v>#N/A</v>
      </c>
      <c r="U543" t="e">
        <f>IF(StandardResults[[#This Row],[Ind/Rel]]="Ind",_xlfn.XLOOKUP(StandardResults[[#This Row],[Code]],Std[Code],Std[AAs]),"-")</f>
        <v>#N/A</v>
      </c>
      <c r="V543" t="e">
        <f>IF(StandardResults[[#This Row],[Ind/Rel]]="Ind",_xlfn.XLOOKUP(StandardResults[[#This Row],[Code]],Std[Code],Std[As]),"-")</f>
        <v>#N/A</v>
      </c>
      <c r="W543" t="e">
        <f>IF(StandardResults[[#This Row],[Ind/Rel]]="Ind",_xlfn.XLOOKUP(StandardResults[[#This Row],[Code]],Std[Code],Std[Bs]),"-")</f>
        <v>#N/A</v>
      </c>
      <c r="X543" t="e">
        <f>IF(StandardResults[[#This Row],[Ind/Rel]]="Ind",_xlfn.XLOOKUP(StandardResults[[#This Row],[Code]],Std[Code],Std[EC]),"-")</f>
        <v>#N/A</v>
      </c>
      <c r="Y543" t="e">
        <f>IF(StandardResults[[#This Row],[Ind/Rel]]="Ind",_xlfn.XLOOKUP(StandardResults[[#This Row],[Code]],Std[Code],Std[Ecs]),"-")</f>
        <v>#N/A</v>
      </c>
      <c r="Z543">
        <f>COUNTIFS(StandardResults[Name],StandardResults[[#This Row],[Name]],StandardResults[Entry
Std],"B")+COUNTIFS(StandardResults[Name],StandardResults[[#This Row],[Name]],StandardResults[Entry
Std],"A")+COUNTIFS(StandardResults[Name],StandardResults[[#This Row],[Name]],StandardResults[Entry
Std],"AA")</f>
        <v>0</v>
      </c>
      <c r="AA543">
        <f>COUNTIFS(StandardResults[Name],StandardResults[[#This Row],[Name]],StandardResults[Entry
Std],"AA")</f>
        <v>0</v>
      </c>
    </row>
    <row r="544" spans="1:27" x14ac:dyDescent="0.25">
      <c r="A544">
        <f>TimeVR[[#This Row],[Club]]</f>
        <v>0</v>
      </c>
      <c r="B544" t="str">
        <f>IF(OR(RIGHT(TimeVR[[#This Row],[Event]],3)="M.R", RIGHT(TimeVR[[#This Row],[Event]],3)="F.R"),"Relay","Ind")</f>
        <v>Ind</v>
      </c>
      <c r="C544">
        <f>TimeVR[[#This Row],[gender]]</f>
        <v>0</v>
      </c>
      <c r="D544">
        <f>TimeVR[[#This Row],[Age]]</f>
        <v>0</v>
      </c>
      <c r="E544">
        <f>TimeVR[[#This Row],[name]]</f>
        <v>0</v>
      </c>
      <c r="F544">
        <f>TimeVR[[#This Row],[Event]]</f>
        <v>0</v>
      </c>
      <c r="G544" t="str">
        <f>IF(OR(StandardResults[[#This Row],[Entry]]="-",TimeVR[[#This Row],[validation]]="Validated"),"Y","N")</f>
        <v>N</v>
      </c>
      <c r="H544">
        <f>IF(OR(LEFT(TimeVR[[#This Row],[Times]],8)="00:00.00", LEFT(TimeVR[[#This Row],[Times]],2)="NT"),"-",TimeVR[[#This Row],[Times]])</f>
        <v>0</v>
      </c>
      <c r="I5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4" t="str">
        <f>IF(ISBLANK(TimeVR[[#This Row],[Best Time(S)]]),"-",TimeVR[[#This Row],[Best Time(S)]])</f>
        <v>-</v>
      </c>
      <c r="K544" t="str">
        <f>IF(StandardResults[[#This Row],[BT(SC)]]&lt;&gt;"-",IF(StandardResults[[#This Row],[BT(SC)]]&lt;=StandardResults[[#This Row],[AAs]],"AA",IF(StandardResults[[#This Row],[BT(SC)]]&lt;=StandardResults[[#This Row],[As]],"A",IF(StandardResults[[#This Row],[BT(SC)]]&lt;=StandardResults[[#This Row],[Bs]],"B","-"))),"")</f>
        <v/>
      </c>
      <c r="L544" t="str">
        <f>IF(ISBLANK(TimeVR[[#This Row],[Best Time(L)]]),"-",TimeVR[[#This Row],[Best Time(L)]])</f>
        <v>-</v>
      </c>
      <c r="M544" t="str">
        <f>IF(StandardResults[[#This Row],[BT(LC)]]&lt;&gt;"-",IF(StandardResults[[#This Row],[BT(LC)]]&lt;=StandardResults[[#This Row],[AA]],"AA",IF(StandardResults[[#This Row],[BT(LC)]]&lt;=StandardResults[[#This Row],[A]],"A",IF(StandardResults[[#This Row],[BT(LC)]]&lt;=StandardResults[[#This Row],[B]],"B","-"))),"")</f>
        <v/>
      </c>
      <c r="N544" s="14"/>
      <c r="O544" t="str">
        <f>IF(StandardResults[[#This Row],[BT(SC)]]&lt;&gt;"-",IF(StandardResults[[#This Row],[BT(SC)]]&lt;=StandardResults[[#This Row],[Ecs]],"EC","-"),"")</f>
        <v/>
      </c>
      <c r="Q544" t="str">
        <f>IF(StandardResults[[#This Row],[Ind/Rel]]="Ind",LEFT(StandardResults[[#This Row],[Gender]],1)&amp;MIN(MAX(StandardResults[[#This Row],[Age]],11),17)&amp;"-"&amp;StandardResults[[#This Row],[Event]],"")</f>
        <v>011-0</v>
      </c>
      <c r="R544" t="e">
        <f>IF(StandardResults[[#This Row],[Ind/Rel]]="Ind",_xlfn.XLOOKUP(StandardResults[[#This Row],[Code]],Std[Code],Std[AA]),"-")</f>
        <v>#N/A</v>
      </c>
      <c r="S544" t="e">
        <f>IF(StandardResults[[#This Row],[Ind/Rel]]="Ind",_xlfn.XLOOKUP(StandardResults[[#This Row],[Code]],Std[Code],Std[A]),"-")</f>
        <v>#N/A</v>
      </c>
      <c r="T544" t="e">
        <f>IF(StandardResults[[#This Row],[Ind/Rel]]="Ind",_xlfn.XLOOKUP(StandardResults[[#This Row],[Code]],Std[Code],Std[B]),"-")</f>
        <v>#N/A</v>
      </c>
      <c r="U544" t="e">
        <f>IF(StandardResults[[#This Row],[Ind/Rel]]="Ind",_xlfn.XLOOKUP(StandardResults[[#This Row],[Code]],Std[Code],Std[AAs]),"-")</f>
        <v>#N/A</v>
      </c>
      <c r="V544" t="e">
        <f>IF(StandardResults[[#This Row],[Ind/Rel]]="Ind",_xlfn.XLOOKUP(StandardResults[[#This Row],[Code]],Std[Code],Std[As]),"-")</f>
        <v>#N/A</v>
      </c>
      <c r="W544" t="e">
        <f>IF(StandardResults[[#This Row],[Ind/Rel]]="Ind",_xlfn.XLOOKUP(StandardResults[[#This Row],[Code]],Std[Code],Std[Bs]),"-")</f>
        <v>#N/A</v>
      </c>
      <c r="X544" t="e">
        <f>IF(StandardResults[[#This Row],[Ind/Rel]]="Ind",_xlfn.XLOOKUP(StandardResults[[#This Row],[Code]],Std[Code],Std[EC]),"-")</f>
        <v>#N/A</v>
      </c>
      <c r="Y544" t="e">
        <f>IF(StandardResults[[#This Row],[Ind/Rel]]="Ind",_xlfn.XLOOKUP(StandardResults[[#This Row],[Code]],Std[Code],Std[Ecs]),"-")</f>
        <v>#N/A</v>
      </c>
      <c r="Z544">
        <f>COUNTIFS(StandardResults[Name],StandardResults[[#This Row],[Name]],StandardResults[Entry
Std],"B")+COUNTIFS(StandardResults[Name],StandardResults[[#This Row],[Name]],StandardResults[Entry
Std],"A")+COUNTIFS(StandardResults[Name],StandardResults[[#This Row],[Name]],StandardResults[Entry
Std],"AA")</f>
        <v>0</v>
      </c>
      <c r="AA544">
        <f>COUNTIFS(StandardResults[Name],StandardResults[[#This Row],[Name]],StandardResults[Entry
Std],"AA")</f>
        <v>0</v>
      </c>
    </row>
    <row r="545" spans="1:27" x14ac:dyDescent="0.25">
      <c r="A545">
        <f>TimeVR[[#This Row],[Club]]</f>
        <v>0</v>
      </c>
      <c r="B545" t="str">
        <f>IF(OR(RIGHT(TimeVR[[#This Row],[Event]],3)="M.R", RIGHT(TimeVR[[#This Row],[Event]],3)="F.R"),"Relay","Ind")</f>
        <v>Ind</v>
      </c>
      <c r="C545">
        <f>TimeVR[[#This Row],[gender]]</f>
        <v>0</v>
      </c>
      <c r="D545">
        <f>TimeVR[[#This Row],[Age]]</f>
        <v>0</v>
      </c>
      <c r="E545">
        <f>TimeVR[[#This Row],[name]]</f>
        <v>0</v>
      </c>
      <c r="F545">
        <f>TimeVR[[#This Row],[Event]]</f>
        <v>0</v>
      </c>
      <c r="G545" t="str">
        <f>IF(OR(StandardResults[[#This Row],[Entry]]="-",TimeVR[[#This Row],[validation]]="Validated"),"Y","N")</f>
        <v>N</v>
      </c>
      <c r="H545">
        <f>IF(OR(LEFT(TimeVR[[#This Row],[Times]],8)="00:00.00", LEFT(TimeVR[[#This Row],[Times]],2)="NT"),"-",TimeVR[[#This Row],[Times]])</f>
        <v>0</v>
      </c>
      <c r="I5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5" t="str">
        <f>IF(ISBLANK(TimeVR[[#This Row],[Best Time(S)]]),"-",TimeVR[[#This Row],[Best Time(S)]])</f>
        <v>-</v>
      </c>
      <c r="K545" t="str">
        <f>IF(StandardResults[[#This Row],[BT(SC)]]&lt;&gt;"-",IF(StandardResults[[#This Row],[BT(SC)]]&lt;=StandardResults[[#This Row],[AAs]],"AA",IF(StandardResults[[#This Row],[BT(SC)]]&lt;=StandardResults[[#This Row],[As]],"A",IF(StandardResults[[#This Row],[BT(SC)]]&lt;=StandardResults[[#This Row],[Bs]],"B","-"))),"")</f>
        <v/>
      </c>
      <c r="L545" t="str">
        <f>IF(ISBLANK(TimeVR[[#This Row],[Best Time(L)]]),"-",TimeVR[[#This Row],[Best Time(L)]])</f>
        <v>-</v>
      </c>
      <c r="M545" t="str">
        <f>IF(StandardResults[[#This Row],[BT(LC)]]&lt;&gt;"-",IF(StandardResults[[#This Row],[BT(LC)]]&lt;=StandardResults[[#This Row],[AA]],"AA",IF(StandardResults[[#This Row],[BT(LC)]]&lt;=StandardResults[[#This Row],[A]],"A",IF(StandardResults[[#This Row],[BT(LC)]]&lt;=StandardResults[[#This Row],[B]],"B","-"))),"")</f>
        <v/>
      </c>
      <c r="N545" s="14"/>
      <c r="O545" t="str">
        <f>IF(StandardResults[[#This Row],[BT(SC)]]&lt;&gt;"-",IF(StandardResults[[#This Row],[BT(SC)]]&lt;=StandardResults[[#This Row],[Ecs]],"EC","-"),"")</f>
        <v/>
      </c>
      <c r="Q545" t="str">
        <f>IF(StandardResults[[#This Row],[Ind/Rel]]="Ind",LEFT(StandardResults[[#This Row],[Gender]],1)&amp;MIN(MAX(StandardResults[[#This Row],[Age]],11),17)&amp;"-"&amp;StandardResults[[#This Row],[Event]],"")</f>
        <v>011-0</v>
      </c>
      <c r="R545" t="e">
        <f>IF(StandardResults[[#This Row],[Ind/Rel]]="Ind",_xlfn.XLOOKUP(StandardResults[[#This Row],[Code]],Std[Code],Std[AA]),"-")</f>
        <v>#N/A</v>
      </c>
      <c r="S545" t="e">
        <f>IF(StandardResults[[#This Row],[Ind/Rel]]="Ind",_xlfn.XLOOKUP(StandardResults[[#This Row],[Code]],Std[Code],Std[A]),"-")</f>
        <v>#N/A</v>
      </c>
      <c r="T545" t="e">
        <f>IF(StandardResults[[#This Row],[Ind/Rel]]="Ind",_xlfn.XLOOKUP(StandardResults[[#This Row],[Code]],Std[Code],Std[B]),"-")</f>
        <v>#N/A</v>
      </c>
      <c r="U545" t="e">
        <f>IF(StandardResults[[#This Row],[Ind/Rel]]="Ind",_xlfn.XLOOKUP(StandardResults[[#This Row],[Code]],Std[Code],Std[AAs]),"-")</f>
        <v>#N/A</v>
      </c>
      <c r="V545" t="e">
        <f>IF(StandardResults[[#This Row],[Ind/Rel]]="Ind",_xlfn.XLOOKUP(StandardResults[[#This Row],[Code]],Std[Code],Std[As]),"-")</f>
        <v>#N/A</v>
      </c>
      <c r="W545" t="e">
        <f>IF(StandardResults[[#This Row],[Ind/Rel]]="Ind",_xlfn.XLOOKUP(StandardResults[[#This Row],[Code]],Std[Code],Std[Bs]),"-")</f>
        <v>#N/A</v>
      </c>
      <c r="X545" t="e">
        <f>IF(StandardResults[[#This Row],[Ind/Rel]]="Ind",_xlfn.XLOOKUP(StandardResults[[#This Row],[Code]],Std[Code],Std[EC]),"-")</f>
        <v>#N/A</v>
      </c>
      <c r="Y545" t="e">
        <f>IF(StandardResults[[#This Row],[Ind/Rel]]="Ind",_xlfn.XLOOKUP(StandardResults[[#This Row],[Code]],Std[Code],Std[Ecs]),"-")</f>
        <v>#N/A</v>
      </c>
      <c r="Z545">
        <f>COUNTIFS(StandardResults[Name],StandardResults[[#This Row],[Name]],StandardResults[Entry
Std],"B")+COUNTIFS(StandardResults[Name],StandardResults[[#This Row],[Name]],StandardResults[Entry
Std],"A")+COUNTIFS(StandardResults[Name],StandardResults[[#This Row],[Name]],StandardResults[Entry
Std],"AA")</f>
        <v>0</v>
      </c>
      <c r="AA545">
        <f>COUNTIFS(StandardResults[Name],StandardResults[[#This Row],[Name]],StandardResults[Entry
Std],"AA")</f>
        <v>0</v>
      </c>
    </row>
    <row r="546" spans="1:27" x14ac:dyDescent="0.25">
      <c r="A546">
        <f>TimeVR[[#This Row],[Club]]</f>
        <v>0</v>
      </c>
      <c r="B546" t="str">
        <f>IF(OR(RIGHT(TimeVR[[#This Row],[Event]],3)="M.R", RIGHT(TimeVR[[#This Row],[Event]],3)="F.R"),"Relay","Ind")</f>
        <v>Ind</v>
      </c>
      <c r="C546">
        <f>TimeVR[[#This Row],[gender]]</f>
        <v>0</v>
      </c>
      <c r="D546">
        <f>TimeVR[[#This Row],[Age]]</f>
        <v>0</v>
      </c>
      <c r="E546">
        <f>TimeVR[[#This Row],[name]]</f>
        <v>0</v>
      </c>
      <c r="F546">
        <f>TimeVR[[#This Row],[Event]]</f>
        <v>0</v>
      </c>
      <c r="G546" t="str">
        <f>IF(OR(StandardResults[[#This Row],[Entry]]="-",TimeVR[[#This Row],[validation]]="Validated"),"Y","N")</f>
        <v>N</v>
      </c>
      <c r="H546">
        <f>IF(OR(LEFT(TimeVR[[#This Row],[Times]],8)="00:00.00", LEFT(TimeVR[[#This Row],[Times]],2)="NT"),"-",TimeVR[[#This Row],[Times]])</f>
        <v>0</v>
      </c>
      <c r="I5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6" t="str">
        <f>IF(ISBLANK(TimeVR[[#This Row],[Best Time(S)]]),"-",TimeVR[[#This Row],[Best Time(S)]])</f>
        <v>-</v>
      </c>
      <c r="K546" t="str">
        <f>IF(StandardResults[[#This Row],[BT(SC)]]&lt;&gt;"-",IF(StandardResults[[#This Row],[BT(SC)]]&lt;=StandardResults[[#This Row],[AAs]],"AA",IF(StandardResults[[#This Row],[BT(SC)]]&lt;=StandardResults[[#This Row],[As]],"A",IF(StandardResults[[#This Row],[BT(SC)]]&lt;=StandardResults[[#This Row],[Bs]],"B","-"))),"")</f>
        <v/>
      </c>
      <c r="L546" t="str">
        <f>IF(ISBLANK(TimeVR[[#This Row],[Best Time(L)]]),"-",TimeVR[[#This Row],[Best Time(L)]])</f>
        <v>-</v>
      </c>
      <c r="M546" t="str">
        <f>IF(StandardResults[[#This Row],[BT(LC)]]&lt;&gt;"-",IF(StandardResults[[#This Row],[BT(LC)]]&lt;=StandardResults[[#This Row],[AA]],"AA",IF(StandardResults[[#This Row],[BT(LC)]]&lt;=StandardResults[[#This Row],[A]],"A",IF(StandardResults[[#This Row],[BT(LC)]]&lt;=StandardResults[[#This Row],[B]],"B","-"))),"")</f>
        <v/>
      </c>
      <c r="N546" s="14"/>
      <c r="O546" t="str">
        <f>IF(StandardResults[[#This Row],[BT(SC)]]&lt;&gt;"-",IF(StandardResults[[#This Row],[BT(SC)]]&lt;=StandardResults[[#This Row],[Ecs]],"EC","-"),"")</f>
        <v/>
      </c>
      <c r="Q546" t="str">
        <f>IF(StandardResults[[#This Row],[Ind/Rel]]="Ind",LEFT(StandardResults[[#This Row],[Gender]],1)&amp;MIN(MAX(StandardResults[[#This Row],[Age]],11),17)&amp;"-"&amp;StandardResults[[#This Row],[Event]],"")</f>
        <v>011-0</v>
      </c>
      <c r="R546" t="e">
        <f>IF(StandardResults[[#This Row],[Ind/Rel]]="Ind",_xlfn.XLOOKUP(StandardResults[[#This Row],[Code]],Std[Code],Std[AA]),"-")</f>
        <v>#N/A</v>
      </c>
      <c r="S546" t="e">
        <f>IF(StandardResults[[#This Row],[Ind/Rel]]="Ind",_xlfn.XLOOKUP(StandardResults[[#This Row],[Code]],Std[Code],Std[A]),"-")</f>
        <v>#N/A</v>
      </c>
      <c r="T546" t="e">
        <f>IF(StandardResults[[#This Row],[Ind/Rel]]="Ind",_xlfn.XLOOKUP(StandardResults[[#This Row],[Code]],Std[Code],Std[B]),"-")</f>
        <v>#N/A</v>
      </c>
      <c r="U546" t="e">
        <f>IF(StandardResults[[#This Row],[Ind/Rel]]="Ind",_xlfn.XLOOKUP(StandardResults[[#This Row],[Code]],Std[Code],Std[AAs]),"-")</f>
        <v>#N/A</v>
      </c>
      <c r="V546" t="e">
        <f>IF(StandardResults[[#This Row],[Ind/Rel]]="Ind",_xlfn.XLOOKUP(StandardResults[[#This Row],[Code]],Std[Code],Std[As]),"-")</f>
        <v>#N/A</v>
      </c>
      <c r="W546" t="e">
        <f>IF(StandardResults[[#This Row],[Ind/Rel]]="Ind",_xlfn.XLOOKUP(StandardResults[[#This Row],[Code]],Std[Code],Std[Bs]),"-")</f>
        <v>#N/A</v>
      </c>
      <c r="X546" t="e">
        <f>IF(StandardResults[[#This Row],[Ind/Rel]]="Ind",_xlfn.XLOOKUP(StandardResults[[#This Row],[Code]],Std[Code],Std[EC]),"-")</f>
        <v>#N/A</v>
      </c>
      <c r="Y546" t="e">
        <f>IF(StandardResults[[#This Row],[Ind/Rel]]="Ind",_xlfn.XLOOKUP(StandardResults[[#This Row],[Code]],Std[Code],Std[Ecs]),"-")</f>
        <v>#N/A</v>
      </c>
      <c r="Z546">
        <f>COUNTIFS(StandardResults[Name],StandardResults[[#This Row],[Name]],StandardResults[Entry
Std],"B")+COUNTIFS(StandardResults[Name],StandardResults[[#This Row],[Name]],StandardResults[Entry
Std],"A")+COUNTIFS(StandardResults[Name],StandardResults[[#This Row],[Name]],StandardResults[Entry
Std],"AA")</f>
        <v>0</v>
      </c>
      <c r="AA546">
        <f>COUNTIFS(StandardResults[Name],StandardResults[[#This Row],[Name]],StandardResults[Entry
Std],"AA")</f>
        <v>0</v>
      </c>
    </row>
    <row r="547" spans="1:27" x14ac:dyDescent="0.25">
      <c r="A547">
        <f>TimeVR[[#This Row],[Club]]</f>
        <v>0</v>
      </c>
      <c r="B547" t="str">
        <f>IF(OR(RIGHT(TimeVR[[#This Row],[Event]],3)="M.R", RIGHT(TimeVR[[#This Row],[Event]],3)="F.R"),"Relay","Ind")</f>
        <v>Ind</v>
      </c>
      <c r="C547">
        <f>TimeVR[[#This Row],[gender]]</f>
        <v>0</v>
      </c>
      <c r="D547">
        <f>TimeVR[[#This Row],[Age]]</f>
        <v>0</v>
      </c>
      <c r="E547">
        <f>TimeVR[[#This Row],[name]]</f>
        <v>0</v>
      </c>
      <c r="F547">
        <f>TimeVR[[#This Row],[Event]]</f>
        <v>0</v>
      </c>
      <c r="G547" t="str">
        <f>IF(OR(StandardResults[[#This Row],[Entry]]="-",TimeVR[[#This Row],[validation]]="Validated"),"Y","N")</f>
        <v>N</v>
      </c>
      <c r="H547">
        <f>IF(OR(LEFT(TimeVR[[#This Row],[Times]],8)="00:00.00", LEFT(TimeVR[[#This Row],[Times]],2)="NT"),"-",TimeVR[[#This Row],[Times]])</f>
        <v>0</v>
      </c>
      <c r="I5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7" t="str">
        <f>IF(ISBLANK(TimeVR[[#This Row],[Best Time(S)]]),"-",TimeVR[[#This Row],[Best Time(S)]])</f>
        <v>-</v>
      </c>
      <c r="K547" t="str">
        <f>IF(StandardResults[[#This Row],[BT(SC)]]&lt;&gt;"-",IF(StandardResults[[#This Row],[BT(SC)]]&lt;=StandardResults[[#This Row],[AAs]],"AA",IF(StandardResults[[#This Row],[BT(SC)]]&lt;=StandardResults[[#This Row],[As]],"A",IF(StandardResults[[#This Row],[BT(SC)]]&lt;=StandardResults[[#This Row],[Bs]],"B","-"))),"")</f>
        <v/>
      </c>
      <c r="L547" t="str">
        <f>IF(ISBLANK(TimeVR[[#This Row],[Best Time(L)]]),"-",TimeVR[[#This Row],[Best Time(L)]])</f>
        <v>-</v>
      </c>
      <c r="M547" t="str">
        <f>IF(StandardResults[[#This Row],[BT(LC)]]&lt;&gt;"-",IF(StandardResults[[#This Row],[BT(LC)]]&lt;=StandardResults[[#This Row],[AA]],"AA",IF(StandardResults[[#This Row],[BT(LC)]]&lt;=StandardResults[[#This Row],[A]],"A",IF(StandardResults[[#This Row],[BT(LC)]]&lt;=StandardResults[[#This Row],[B]],"B","-"))),"")</f>
        <v/>
      </c>
      <c r="N547" s="14"/>
      <c r="O547" t="str">
        <f>IF(StandardResults[[#This Row],[BT(SC)]]&lt;&gt;"-",IF(StandardResults[[#This Row],[BT(SC)]]&lt;=StandardResults[[#This Row],[Ecs]],"EC","-"),"")</f>
        <v/>
      </c>
      <c r="Q547" t="str">
        <f>IF(StandardResults[[#This Row],[Ind/Rel]]="Ind",LEFT(StandardResults[[#This Row],[Gender]],1)&amp;MIN(MAX(StandardResults[[#This Row],[Age]],11),17)&amp;"-"&amp;StandardResults[[#This Row],[Event]],"")</f>
        <v>011-0</v>
      </c>
      <c r="R547" t="e">
        <f>IF(StandardResults[[#This Row],[Ind/Rel]]="Ind",_xlfn.XLOOKUP(StandardResults[[#This Row],[Code]],Std[Code],Std[AA]),"-")</f>
        <v>#N/A</v>
      </c>
      <c r="S547" t="e">
        <f>IF(StandardResults[[#This Row],[Ind/Rel]]="Ind",_xlfn.XLOOKUP(StandardResults[[#This Row],[Code]],Std[Code],Std[A]),"-")</f>
        <v>#N/A</v>
      </c>
      <c r="T547" t="e">
        <f>IF(StandardResults[[#This Row],[Ind/Rel]]="Ind",_xlfn.XLOOKUP(StandardResults[[#This Row],[Code]],Std[Code],Std[B]),"-")</f>
        <v>#N/A</v>
      </c>
      <c r="U547" t="e">
        <f>IF(StandardResults[[#This Row],[Ind/Rel]]="Ind",_xlfn.XLOOKUP(StandardResults[[#This Row],[Code]],Std[Code],Std[AAs]),"-")</f>
        <v>#N/A</v>
      </c>
      <c r="V547" t="e">
        <f>IF(StandardResults[[#This Row],[Ind/Rel]]="Ind",_xlfn.XLOOKUP(StandardResults[[#This Row],[Code]],Std[Code],Std[As]),"-")</f>
        <v>#N/A</v>
      </c>
      <c r="W547" t="e">
        <f>IF(StandardResults[[#This Row],[Ind/Rel]]="Ind",_xlfn.XLOOKUP(StandardResults[[#This Row],[Code]],Std[Code],Std[Bs]),"-")</f>
        <v>#N/A</v>
      </c>
      <c r="X547" t="e">
        <f>IF(StandardResults[[#This Row],[Ind/Rel]]="Ind",_xlfn.XLOOKUP(StandardResults[[#This Row],[Code]],Std[Code],Std[EC]),"-")</f>
        <v>#N/A</v>
      </c>
      <c r="Y547" t="e">
        <f>IF(StandardResults[[#This Row],[Ind/Rel]]="Ind",_xlfn.XLOOKUP(StandardResults[[#This Row],[Code]],Std[Code],Std[Ecs]),"-")</f>
        <v>#N/A</v>
      </c>
      <c r="Z547">
        <f>COUNTIFS(StandardResults[Name],StandardResults[[#This Row],[Name]],StandardResults[Entry
Std],"B")+COUNTIFS(StandardResults[Name],StandardResults[[#This Row],[Name]],StandardResults[Entry
Std],"A")+COUNTIFS(StandardResults[Name],StandardResults[[#This Row],[Name]],StandardResults[Entry
Std],"AA")</f>
        <v>0</v>
      </c>
      <c r="AA547">
        <f>COUNTIFS(StandardResults[Name],StandardResults[[#This Row],[Name]],StandardResults[Entry
Std],"AA")</f>
        <v>0</v>
      </c>
    </row>
    <row r="548" spans="1:27" x14ac:dyDescent="0.25">
      <c r="A548">
        <f>TimeVR[[#This Row],[Club]]</f>
        <v>0</v>
      </c>
      <c r="B548" t="str">
        <f>IF(OR(RIGHT(TimeVR[[#This Row],[Event]],3)="M.R", RIGHT(TimeVR[[#This Row],[Event]],3)="F.R"),"Relay","Ind")</f>
        <v>Ind</v>
      </c>
      <c r="C548">
        <f>TimeVR[[#This Row],[gender]]</f>
        <v>0</v>
      </c>
      <c r="D548">
        <f>TimeVR[[#This Row],[Age]]</f>
        <v>0</v>
      </c>
      <c r="E548">
        <f>TimeVR[[#This Row],[name]]</f>
        <v>0</v>
      </c>
      <c r="F548">
        <f>TimeVR[[#This Row],[Event]]</f>
        <v>0</v>
      </c>
      <c r="G548" t="str">
        <f>IF(OR(StandardResults[[#This Row],[Entry]]="-",TimeVR[[#This Row],[validation]]="Validated"),"Y","N")</f>
        <v>N</v>
      </c>
      <c r="H548">
        <f>IF(OR(LEFT(TimeVR[[#This Row],[Times]],8)="00:00.00", LEFT(TimeVR[[#This Row],[Times]],2)="NT"),"-",TimeVR[[#This Row],[Times]])</f>
        <v>0</v>
      </c>
      <c r="I5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8" t="str">
        <f>IF(ISBLANK(TimeVR[[#This Row],[Best Time(S)]]),"-",TimeVR[[#This Row],[Best Time(S)]])</f>
        <v>-</v>
      </c>
      <c r="K548" t="str">
        <f>IF(StandardResults[[#This Row],[BT(SC)]]&lt;&gt;"-",IF(StandardResults[[#This Row],[BT(SC)]]&lt;=StandardResults[[#This Row],[AAs]],"AA",IF(StandardResults[[#This Row],[BT(SC)]]&lt;=StandardResults[[#This Row],[As]],"A",IF(StandardResults[[#This Row],[BT(SC)]]&lt;=StandardResults[[#This Row],[Bs]],"B","-"))),"")</f>
        <v/>
      </c>
      <c r="L548" t="str">
        <f>IF(ISBLANK(TimeVR[[#This Row],[Best Time(L)]]),"-",TimeVR[[#This Row],[Best Time(L)]])</f>
        <v>-</v>
      </c>
      <c r="M548" t="str">
        <f>IF(StandardResults[[#This Row],[BT(LC)]]&lt;&gt;"-",IF(StandardResults[[#This Row],[BT(LC)]]&lt;=StandardResults[[#This Row],[AA]],"AA",IF(StandardResults[[#This Row],[BT(LC)]]&lt;=StandardResults[[#This Row],[A]],"A",IF(StandardResults[[#This Row],[BT(LC)]]&lt;=StandardResults[[#This Row],[B]],"B","-"))),"")</f>
        <v/>
      </c>
      <c r="N548" s="14"/>
      <c r="O548" t="str">
        <f>IF(StandardResults[[#This Row],[BT(SC)]]&lt;&gt;"-",IF(StandardResults[[#This Row],[BT(SC)]]&lt;=StandardResults[[#This Row],[Ecs]],"EC","-"),"")</f>
        <v/>
      </c>
      <c r="Q548" t="str">
        <f>IF(StandardResults[[#This Row],[Ind/Rel]]="Ind",LEFT(StandardResults[[#This Row],[Gender]],1)&amp;MIN(MAX(StandardResults[[#This Row],[Age]],11),17)&amp;"-"&amp;StandardResults[[#This Row],[Event]],"")</f>
        <v>011-0</v>
      </c>
      <c r="R548" t="e">
        <f>IF(StandardResults[[#This Row],[Ind/Rel]]="Ind",_xlfn.XLOOKUP(StandardResults[[#This Row],[Code]],Std[Code],Std[AA]),"-")</f>
        <v>#N/A</v>
      </c>
      <c r="S548" t="e">
        <f>IF(StandardResults[[#This Row],[Ind/Rel]]="Ind",_xlfn.XLOOKUP(StandardResults[[#This Row],[Code]],Std[Code],Std[A]),"-")</f>
        <v>#N/A</v>
      </c>
      <c r="T548" t="e">
        <f>IF(StandardResults[[#This Row],[Ind/Rel]]="Ind",_xlfn.XLOOKUP(StandardResults[[#This Row],[Code]],Std[Code],Std[B]),"-")</f>
        <v>#N/A</v>
      </c>
      <c r="U548" t="e">
        <f>IF(StandardResults[[#This Row],[Ind/Rel]]="Ind",_xlfn.XLOOKUP(StandardResults[[#This Row],[Code]],Std[Code],Std[AAs]),"-")</f>
        <v>#N/A</v>
      </c>
      <c r="V548" t="e">
        <f>IF(StandardResults[[#This Row],[Ind/Rel]]="Ind",_xlfn.XLOOKUP(StandardResults[[#This Row],[Code]],Std[Code],Std[As]),"-")</f>
        <v>#N/A</v>
      </c>
      <c r="W548" t="e">
        <f>IF(StandardResults[[#This Row],[Ind/Rel]]="Ind",_xlfn.XLOOKUP(StandardResults[[#This Row],[Code]],Std[Code],Std[Bs]),"-")</f>
        <v>#N/A</v>
      </c>
      <c r="X548" t="e">
        <f>IF(StandardResults[[#This Row],[Ind/Rel]]="Ind",_xlfn.XLOOKUP(StandardResults[[#This Row],[Code]],Std[Code],Std[EC]),"-")</f>
        <v>#N/A</v>
      </c>
      <c r="Y548" t="e">
        <f>IF(StandardResults[[#This Row],[Ind/Rel]]="Ind",_xlfn.XLOOKUP(StandardResults[[#This Row],[Code]],Std[Code],Std[Ecs]),"-")</f>
        <v>#N/A</v>
      </c>
      <c r="Z548">
        <f>COUNTIFS(StandardResults[Name],StandardResults[[#This Row],[Name]],StandardResults[Entry
Std],"B")+COUNTIFS(StandardResults[Name],StandardResults[[#This Row],[Name]],StandardResults[Entry
Std],"A")+COUNTIFS(StandardResults[Name],StandardResults[[#This Row],[Name]],StandardResults[Entry
Std],"AA")</f>
        <v>0</v>
      </c>
      <c r="AA548">
        <f>COUNTIFS(StandardResults[Name],StandardResults[[#This Row],[Name]],StandardResults[Entry
Std],"AA")</f>
        <v>0</v>
      </c>
    </row>
    <row r="549" spans="1:27" x14ac:dyDescent="0.25">
      <c r="A549">
        <f>TimeVR[[#This Row],[Club]]</f>
        <v>0</v>
      </c>
      <c r="B549" t="str">
        <f>IF(OR(RIGHT(TimeVR[[#This Row],[Event]],3)="M.R", RIGHT(TimeVR[[#This Row],[Event]],3)="F.R"),"Relay","Ind")</f>
        <v>Ind</v>
      </c>
      <c r="C549">
        <f>TimeVR[[#This Row],[gender]]</f>
        <v>0</v>
      </c>
      <c r="D549">
        <f>TimeVR[[#This Row],[Age]]</f>
        <v>0</v>
      </c>
      <c r="E549">
        <f>TimeVR[[#This Row],[name]]</f>
        <v>0</v>
      </c>
      <c r="F549">
        <f>TimeVR[[#This Row],[Event]]</f>
        <v>0</v>
      </c>
      <c r="G549" t="str">
        <f>IF(OR(StandardResults[[#This Row],[Entry]]="-",TimeVR[[#This Row],[validation]]="Validated"),"Y","N")</f>
        <v>N</v>
      </c>
      <c r="H549">
        <f>IF(OR(LEFT(TimeVR[[#This Row],[Times]],8)="00:00.00", LEFT(TimeVR[[#This Row],[Times]],2)="NT"),"-",TimeVR[[#This Row],[Times]])</f>
        <v>0</v>
      </c>
      <c r="I5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49" t="str">
        <f>IF(ISBLANK(TimeVR[[#This Row],[Best Time(S)]]),"-",TimeVR[[#This Row],[Best Time(S)]])</f>
        <v>-</v>
      </c>
      <c r="K549" t="str">
        <f>IF(StandardResults[[#This Row],[BT(SC)]]&lt;&gt;"-",IF(StandardResults[[#This Row],[BT(SC)]]&lt;=StandardResults[[#This Row],[AAs]],"AA",IF(StandardResults[[#This Row],[BT(SC)]]&lt;=StandardResults[[#This Row],[As]],"A",IF(StandardResults[[#This Row],[BT(SC)]]&lt;=StandardResults[[#This Row],[Bs]],"B","-"))),"")</f>
        <v/>
      </c>
      <c r="L549" t="str">
        <f>IF(ISBLANK(TimeVR[[#This Row],[Best Time(L)]]),"-",TimeVR[[#This Row],[Best Time(L)]])</f>
        <v>-</v>
      </c>
      <c r="M549" t="str">
        <f>IF(StandardResults[[#This Row],[BT(LC)]]&lt;&gt;"-",IF(StandardResults[[#This Row],[BT(LC)]]&lt;=StandardResults[[#This Row],[AA]],"AA",IF(StandardResults[[#This Row],[BT(LC)]]&lt;=StandardResults[[#This Row],[A]],"A",IF(StandardResults[[#This Row],[BT(LC)]]&lt;=StandardResults[[#This Row],[B]],"B","-"))),"")</f>
        <v/>
      </c>
      <c r="N549" s="14"/>
      <c r="O549" t="str">
        <f>IF(StandardResults[[#This Row],[BT(SC)]]&lt;&gt;"-",IF(StandardResults[[#This Row],[BT(SC)]]&lt;=StandardResults[[#This Row],[Ecs]],"EC","-"),"")</f>
        <v/>
      </c>
      <c r="Q549" t="str">
        <f>IF(StandardResults[[#This Row],[Ind/Rel]]="Ind",LEFT(StandardResults[[#This Row],[Gender]],1)&amp;MIN(MAX(StandardResults[[#This Row],[Age]],11),17)&amp;"-"&amp;StandardResults[[#This Row],[Event]],"")</f>
        <v>011-0</v>
      </c>
      <c r="R549" t="e">
        <f>IF(StandardResults[[#This Row],[Ind/Rel]]="Ind",_xlfn.XLOOKUP(StandardResults[[#This Row],[Code]],Std[Code],Std[AA]),"-")</f>
        <v>#N/A</v>
      </c>
      <c r="S549" t="e">
        <f>IF(StandardResults[[#This Row],[Ind/Rel]]="Ind",_xlfn.XLOOKUP(StandardResults[[#This Row],[Code]],Std[Code],Std[A]),"-")</f>
        <v>#N/A</v>
      </c>
      <c r="T549" t="e">
        <f>IF(StandardResults[[#This Row],[Ind/Rel]]="Ind",_xlfn.XLOOKUP(StandardResults[[#This Row],[Code]],Std[Code],Std[B]),"-")</f>
        <v>#N/A</v>
      </c>
      <c r="U549" t="e">
        <f>IF(StandardResults[[#This Row],[Ind/Rel]]="Ind",_xlfn.XLOOKUP(StandardResults[[#This Row],[Code]],Std[Code],Std[AAs]),"-")</f>
        <v>#N/A</v>
      </c>
      <c r="V549" t="e">
        <f>IF(StandardResults[[#This Row],[Ind/Rel]]="Ind",_xlfn.XLOOKUP(StandardResults[[#This Row],[Code]],Std[Code],Std[As]),"-")</f>
        <v>#N/A</v>
      </c>
      <c r="W549" t="e">
        <f>IF(StandardResults[[#This Row],[Ind/Rel]]="Ind",_xlfn.XLOOKUP(StandardResults[[#This Row],[Code]],Std[Code],Std[Bs]),"-")</f>
        <v>#N/A</v>
      </c>
      <c r="X549" t="e">
        <f>IF(StandardResults[[#This Row],[Ind/Rel]]="Ind",_xlfn.XLOOKUP(StandardResults[[#This Row],[Code]],Std[Code],Std[EC]),"-")</f>
        <v>#N/A</v>
      </c>
      <c r="Y549" t="e">
        <f>IF(StandardResults[[#This Row],[Ind/Rel]]="Ind",_xlfn.XLOOKUP(StandardResults[[#This Row],[Code]],Std[Code],Std[Ecs]),"-")</f>
        <v>#N/A</v>
      </c>
      <c r="Z549">
        <f>COUNTIFS(StandardResults[Name],StandardResults[[#This Row],[Name]],StandardResults[Entry
Std],"B")+COUNTIFS(StandardResults[Name],StandardResults[[#This Row],[Name]],StandardResults[Entry
Std],"A")+COUNTIFS(StandardResults[Name],StandardResults[[#This Row],[Name]],StandardResults[Entry
Std],"AA")</f>
        <v>0</v>
      </c>
      <c r="AA549">
        <f>COUNTIFS(StandardResults[Name],StandardResults[[#This Row],[Name]],StandardResults[Entry
Std],"AA")</f>
        <v>0</v>
      </c>
    </row>
    <row r="550" spans="1:27" x14ac:dyDescent="0.25">
      <c r="A550">
        <f>TimeVR[[#This Row],[Club]]</f>
        <v>0</v>
      </c>
      <c r="B550" t="str">
        <f>IF(OR(RIGHT(TimeVR[[#This Row],[Event]],3)="M.R", RIGHT(TimeVR[[#This Row],[Event]],3)="F.R"),"Relay","Ind")</f>
        <v>Ind</v>
      </c>
      <c r="C550">
        <f>TimeVR[[#This Row],[gender]]</f>
        <v>0</v>
      </c>
      <c r="D550">
        <f>TimeVR[[#This Row],[Age]]</f>
        <v>0</v>
      </c>
      <c r="E550">
        <f>TimeVR[[#This Row],[name]]</f>
        <v>0</v>
      </c>
      <c r="F550">
        <f>TimeVR[[#This Row],[Event]]</f>
        <v>0</v>
      </c>
      <c r="G550" t="str">
        <f>IF(OR(StandardResults[[#This Row],[Entry]]="-",TimeVR[[#This Row],[validation]]="Validated"),"Y","N")</f>
        <v>N</v>
      </c>
      <c r="H550">
        <f>IF(OR(LEFT(TimeVR[[#This Row],[Times]],8)="00:00.00", LEFT(TimeVR[[#This Row],[Times]],2)="NT"),"-",TimeVR[[#This Row],[Times]])</f>
        <v>0</v>
      </c>
      <c r="I5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0" t="str">
        <f>IF(ISBLANK(TimeVR[[#This Row],[Best Time(S)]]),"-",TimeVR[[#This Row],[Best Time(S)]])</f>
        <v>-</v>
      </c>
      <c r="K550" t="str">
        <f>IF(StandardResults[[#This Row],[BT(SC)]]&lt;&gt;"-",IF(StandardResults[[#This Row],[BT(SC)]]&lt;=StandardResults[[#This Row],[AAs]],"AA",IF(StandardResults[[#This Row],[BT(SC)]]&lt;=StandardResults[[#This Row],[As]],"A",IF(StandardResults[[#This Row],[BT(SC)]]&lt;=StandardResults[[#This Row],[Bs]],"B","-"))),"")</f>
        <v/>
      </c>
      <c r="L550" t="str">
        <f>IF(ISBLANK(TimeVR[[#This Row],[Best Time(L)]]),"-",TimeVR[[#This Row],[Best Time(L)]])</f>
        <v>-</v>
      </c>
      <c r="M550" t="str">
        <f>IF(StandardResults[[#This Row],[BT(LC)]]&lt;&gt;"-",IF(StandardResults[[#This Row],[BT(LC)]]&lt;=StandardResults[[#This Row],[AA]],"AA",IF(StandardResults[[#This Row],[BT(LC)]]&lt;=StandardResults[[#This Row],[A]],"A",IF(StandardResults[[#This Row],[BT(LC)]]&lt;=StandardResults[[#This Row],[B]],"B","-"))),"")</f>
        <v/>
      </c>
      <c r="N550" s="14"/>
      <c r="O550" t="str">
        <f>IF(StandardResults[[#This Row],[BT(SC)]]&lt;&gt;"-",IF(StandardResults[[#This Row],[BT(SC)]]&lt;=StandardResults[[#This Row],[Ecs]],"EC","-"),"")</f>
        <v/>
      </c>
      <c r="Q550" t="str">
        <f>IF(StandardResults[[#This Row],[Ind/Rel]]="Ind",LEFT(StandardResults[[#This Row],[Gender]],1)&amp;MIN(MAX(StandardResults[[#This Row],[Age]],11),17)&amp;"-"&amp;StandardResults[[#This Row],[Event]],"")</f>
        <v>011-0</v>
      </c>
      <c r="R550" t="e">
        <f>IF(StandardResults[[#This Row],[Ind/Rel]]="Ind",_xlfn.XLOOKUP(StandardResults[[#This Row],[Code]],Std[Code],Std[AA]),"-")</f>
        <v>#N/A</v>
      </c>
      <c r="S550" t="e">
        <f>IF(StandardResults[[#This Row],[Ind/Rel]]="Ind",_xlfn.XLOOKUP(StandardResults[[#This Row],[Code]],Std[Code],Std[A]),"-")</f>
        <v>#N/A</v>
      </c>
      <c r="T550" t="e">
        <f>IF(StandardResults[[#This Row],[Ind/Rel]]="Ind",_xlfn.XLOOKUP(StandardResults[[#This Row],[Code]],Std[Code],Std[B]),"-")</f>
        <v>#N/A</v>
      </c>
      <c r="U550" t="e">
        <f>IF(StandardResults[[#This Row],[Ind/Rel]]="Ind",_xlfn.XLOOKUP(StandardResults[[#This Row],[Code]],Std[Code],Std[AAs]),"-")</f>
        <v>#N/A</v>
      </c>
      <c r="V550" t="e">
        <f>IF(StandardResults[[#This Row],[Ind/Rel]]="Ind",_xlfn.XLOOKUP(StandardResults[[#This Row],[Code]],Std[Code],Std[As]),"-")</f>
        <v>#N/A</v>
      </c>
      <c r="W550" t="e">
        <f>IF(StandardResults[[#This Row],[Ind/Rel]]="Ind",_xlfn.XLOOKUP(StandardResults[[#This Row],[Code]],Std[Code],Std[Bs]),"-")</f>
        <v>#N/A</v>
      </c>
      <c r="X550" t="e">
        <f>IF(StandardResults[[#This Row],[Ind/Rel]]="Ind",_xlfn.XLOOKUP(StandardResults[[#This Row],[Code]],Std[Code],Std[EC]),"-")</f>
        <v>#N/A</v>
      </c>
      <c r="Y550" t="e">
        <f>IF(StandardResults[[#This Row],[Ind/Rel]]="Ind",_xlfn.XLOOKUP(StandardResults[[#This Row],[Code]],Std[Code],Std[Ecs]),"-")</f>
        <v>#N/A</v>
      </c>
      <c r="Z550">
        <f>COUNTIFS(StandardResults[Name],StandardResults[[#This Row],[Name]],StandardResults[Entry
Std],"B")+COUNTIFS(StandardResults[Name],StandardResults[[#This Row],[Name]],StandardResults[Entry
Std],"A")+COUNTIFS(StandardResults[Name],StandardResults[[#This Row],[Name]],StandardResults[Entry
Std],"AA")</f>
        <v>0</v>
      </c>
      <c r="AA550">
        <f>COUNTIFS(StandardResults[Name],StandardResults[[#This Row],[Name]],StandardResults[Entry
Std],"AA")</f>
        <v>0</v>
      </c>
    </row>
    <row r="551" spans="1:27" x14ac:dyDescent="0.25">
      <c r="A551">
        <f>TimeVR[[#This Row],[Club]]</f>
        <v>0</v>
      </c>
      <c r="B551" t="str">
        <f>IF(OR(RIGHT(TimeVR[[#This Row],[Event]],3)="M.R", RIGHT(TimeVR[[#This Row],[Event]],3)="F.R"),"Relay","Ind")</f>
        <v>Ind</v>
      </c>
      <c r="C551">
        <f>TimeVR[[#This Row],[gender]]</f>
        <v>0</v>
      </c>
      <c r="D551">
        <f>TimeVR[[#This Row],[Age]]</f>
        <v>0</v>
      </c>
      <c r="E551">
        <f>TimeVR[[#This Row],[name]]</f>
        <v>0</v>
      </c>
      <c r="F551">
        <f>TimeVR[[#This Row],[Event]]</f>
        <v>0</v>
      </c>
      <c r="G551" t="str">
        <f>IF(OR(StandardResults[[#This Row],[Entry]]="-",TimeVR[[#This Row],[validation]]="Validated"),"Y","N")</f>
        <v>N</v>
      </c>
      <c r="H551">
        <f>IF(OR(LEFT(TimeVR[[#This Row],[Times]],8)="00:00.00", LEFT(TimeVR[[#This Row],[Times]],2)="NT"),"-",TimeVR[[#This Row],[Times]])</f>
        <v>0</v>
      </c>
      <c r="I5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1" t="str">
        <f>IF(ISBLANK(TimeVR[[#This Row],[Best Time(S)]]),"-",TimeVR[[#This Row],[Best Time(S)]])</f>
        <v>-</v>
      </c>
      <c r="K551" t="str">
        <f>IF(StandardResults[[#This Row],[BT(SC)]]&lt;&gt;"-",IF(StandardResults[[#This Row],[BT(SC)]]&lt;=StandardResults[[#This Row],[AAs]],"AA",IF(StandardResults[[#This Row],[BT(SC)]]&lt;=StandardResults[[#This Row],[As]],"A",IF(StandardResults[[#This Row],[BT(SC)]]&lt;=StandardResults[[#This Row],[Bs]],"B","-"))),"")</f>
        <v/>
      </c>
      <c r="L551" t="str">
        <f>IF(ISBLANK(TimeVR[[#This Row],[Best Time(L)]]),"-",TimeVR[[#This Row],[Best Time(L)]])</f>
        <v>-</v>
      </c>
      <c r="M551" t="str">
        <f>IF(StandardResults[[#This Row],[BT(LC)]]&lt;&gt;"-",IF(StandardResults[[#This Row],[BT(LC)]]&lt;=StandardResults[[#This Row],[AA]],"AA",IF(StandardResults[[#This Row],[BT(LC)]]&lt;=StandardResults[[#This Row],[A]],"A",IF(StandardResults[[#This Row],[BT(LC)]]&lt;=StandardResults[[#This Row],[B]],"B","-"))),"")</f>
        <v/>
      </c>
      <c r="N551" s="14"/>
      <c r="O551" t="str">
        <f>IF(StandardResults[[#This Row],[BT(SC)]]&lt;&gt;"-",IF(StandardResults[[#This Row],[BT(SC)]]&lt;=StandardResults[[#This Row],[Ecs]],"EC","-"),"")</f>
        <v/>
      </c>
      <c r="Q551" t="str">
        <f>IF(StandardResults[[#This Row],[Ind/Rel]]="Ind",LEFT(StandardResults[[#This Row],[Gender]],1)&amp;MIN(MAX(StandardResults[[#This Row],[Age]],11),17)&amp;"-"&amp;StandardResults[[#This Row],[Event]],"")</f>
        <v>011-0</v>
      </c>
      <c r="R551" t="e">
        <f>IF(StandardResults[[#This Row],[Ind/Rel]]="Ind",_xlfn.XLOOKUP(StandardResults[[#This Row],[Code]],Std[Code],Std[AA]),"-")</f>
        <v>#N/A</v>
      </c>
      <c r="S551" t="e">
        <f>IF(StandardResults[[#This Row],[Ind/Rel]]="Ind",_xlfn.XLOOKUP(StandardResults[[#This Row],[Code]],Std[Code],Std[A]),"-")</f>
        <v>#N/A</v>
      </c>
      <c r="T551" t="e">
        <f>IF(StandardResults[[#This Row],[Ind/Rel]]="Ind",_xlfn.XLOOKUP(StandardResults[[#This Row],[Code]],Std[Code],Std[B]),"-")</f>
        <v>#N/A</v>
      </c>
      <c r="U551" t="e">
        <f>IF(StandardResults[[#This Row],[Ind/Rel]]="Ind",_xlfn.XLOOKUP(StandardResults[[#This Row],[Code]],Std[Code],Std[AAs]),"-")</f>
        <v>#N/A</v>
      </c>
      <c r="V551" t="e">
        <f>IF(StandardResults[[#This Row],[Ind/Rel]]="Ind",_xlfn.XLOOKUP(StandardResults[[#This Row],[Code]],Std[Code],Std[As]),"-")</f>
        <v>#N/A</v>
      </c>
      <c r="W551" t="e">
        <f>IF(StandardResults[[#This Row],[Ind/Rel]]="Ind",_xlfn.XLOOKUP(StandardResults[[#This Row],[Code]],Std[Code],Std[Bs]),"-")</f>
        <v>#N/A</v>
      </c>
      <c r="X551" t="e">
        <f>IF(StandardResults[[#This Row],[Ind/Rel]]="Ind",_xlfn.XLOOKUP(StandardResults[[#This Row],[Code]],Std[Code],Std[EC]),"-")</f>
        <v>#N/A</v>
      </c>
      <c r="Y551" t="e">
        <f>IF(StandardResults[[#This Row],[Ind/Rel]]="Ind",_xlfn.XLOOKUP(StandardResults[[#This Row],[Code]],Std[Code],Std[Ecs]),"-")</f>
        <v>#N/A</v>
      </c>
      <c r="Z551">
        <f>COUNTIFS(StandardResults[Name],StandardResults[[#This Row],[Name]],StandardResults[Entry
Std],"B")+COUNTIFS(StandardResults[Name],StandardResults[[#This Row],[Name]],StandardResults[Entry
Std],"A")+COUNTIFS(StandardResults[Name],StandardResults[[#This Row],[Name]],StandardResults[Entry
Std],"AA")</f>
        <v>0</v>
      </c>
      <c r="AA551">
        <f>COUNTIFS(StandardResults[Name],StandardResults[[#This Row],[Name]],StandardResults[Entry
Std],"AA")</f>
        <v>0</v>
      </c>
    </row>
    <row r="552" spans="1:27" x14ac:dyDescent="0.25">
      <c r="A552">
        <f>TimeVR[[#This Row],[Club]]</f>
        <v>0</v>
      </c>
      <c r="B552" t="str">
        <f>IF(OR(RIGHT(TimeVR[[#This Row],[Event]],3)="M.R", RIGHT(TimeVR[[#This Row],[Event]],3)="F.R"),"Relay","Ind")</f>
        <v>Ind</v>
      </c>
      <c r="C552">
        <f>TimeVR[[#This Row],[gender]]</f>
        <v>0</v>
      </c>
      <c r="D552">
        <f>TimeVR[[#This Row],[Age]]</f>
        <v>0</v>
      </c>
      <c r="E552">
        <f>TimeVR[[#This Row],[name]]</f>
        <v>0</v>
      </c>
      <c r="F552">
        <f>TimeVR[[#This Row],[Event]]</f>
        <v>0</v>
      </c>
      <c r="G552" t="str">
        <f>IF(OR(StandardResults[[#This Row],[Entry]]="-",TimeVR[[#This Row],[validation]]="Validated"),"Y","N")</f>
        <v>N</v>
      </c>
      <c r="H552">
        <f>IF(OR(LEFT(TimeVR[[#This Row],[Times]],8)="00:00.00", LEFT(TimeVR[[#This Row],[Times]],2)="NT"),"-",TimeVR[[#This Row],[Times]])</f>
        <v>0</v>
      </c>
      <c r="I5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2" t="str">
        <f>IF(ISBLANK(TimeVR[[#This Row],[Best Time(S)]]),"-",TimeVR[[#This Row],[Best Time(S)]])</f>
        <v>-</v>
      </c>
      <c r="K552" t="str">
        <f>IF(StandardResults[[#This Row],[BT(SC)]]&lt;&gt;"-",IF(StandardResults[[#This Row],[BT(SC)]]&lt;=StandardResults[[#This Row],[AAs]],"AA",IF(StandardResults[[#This Row],[BT(SC)]]&lt;=StandardResults[[#This Row],[As]],"A",IF(StandardResults[[#This Row],[BT(SC)]]&lt;=StandardResults[[#This Row],[Bs]],"B","-"))),"")</f>
        <v/>
      </c>
      <c r="L552" t="str">
        <f>IF(ISBLANK(TimeVR[[#This Row],[Best Time(L)]]),"-",TimeVR[[#This Row],[Best Time(L)]])</f>
        <v>-</v>
      </c>
      <c r="M552" t="str">
        <f>IF(StandardResults[[#This Row],[BT(LC)]]&lt;&gt;"-",IF(StandardResults[[#This Row],[BT(LC)]]&lt;=StandardResults[[#This Row],[AA]],"AA",IF(StandardResults[[#This Row],[BT(LC)]]&lt;=StandardResults[[#This Row],[A]],"A",IF(StandardResults[[#This Row],[BT(LC)]]&lt;=StandardResults[[#This Row],[B]],"B","-"))),"")</f>
        <v/>
      </c>
      <c r="N552" s="14"/>
      <c r="O552" t="str">
        <f>IF(StandardResults[[#This Row],[BT(SC)]]&lt;&gt;"-",IF(StandardResults[[#This Row],[BT(SC)]]&lt;=StandardResults[[#This Row],[Ecs]],"EC","-"),"")</f>
        <v/>
      </c>
      <c r="Q552" t="str">
        <f>IF(StandardResults[[#This Row],[Ind/Rel]]="Ind",LEFT(StandardResults[[#This Row],[Gender]],1)&amp;MIN(MAX(StandardResults[[#This Row],[Age]],11),17)&amp;"-"&amp;StandardResults[[#This Row],[Event]],"")</f>
        <v>011-0</v>
      </c>
      <c r="R552" t="e">
        <f>IF(StandardResults[[#This Row],[Ind/Rel]]="Ind",_xlfn.XLOOKUP(StandardResults[[#This Row],[Code]],Std[Code],Std[AA]),"-")</f>
        <v>#N/A</v>
      </c>
      <c r="S552" t="e">
        <f>IF(StandardResults[[#This Row],[Ind/Rel]]="Ind",_xlfn.XLOOKUP(StandardResults[[#This Row],[Code]],Std[Code],Std[A]),"-")</f>
        <v>#N/A</v>
      </c>
      <c r="T552" t="e">
        <f>IF(StandardResults[[#This Row],[Ind/Rel]]="Ind",_xlfn.XLOOKUP(StandardResults[[#This Row],[Code]],Std[Code],Std[B]),"-")</f>
        <v>#N/A</v>
      </c>
      <c r="U552" t="e">
        <f>IF(StandardResults[[#This Row],[Ind/Rel]]="Ind",_xlfn.XLOOKUP(StandardResults[[#This Row],[Code]],Std[Code],Std[AAs]),"-")</f>
        <v>#N/A</v>
      </c>
      <c r="V552" t="e">
        <f>IF(StandardResults[[#This Row],[Ind/Rel]]="Ind",_xlfn.XLOOKUP(StandardResults[[#This Row],[Code]],Std[Code],Std[As]),"-")</f>
        <v>#N/A</v>
      </c>
      <c r="W552" t="e">
        <f>IF(StandardResults[[#This Row],[Ind/Rel]]="Ind",_xlfn.XLOOKUP(StandardResults[[#This Row],[Code]],Std[Code],Std[Bs]),"-")</f>
        <v>#N/A</v>
      </c>
      <c r="X552" t="e">
        <f>IF(StandardResults[[#This Row],[Ind/Rel]]="Ind",_xlfn.XLOOKUP(StandardResults[[#This Row],[Code]],Std[Code],Std[EC]),"-")</f>
        <v>#N/A</v>
      </c>
      <c r="Y552" t="e">
        <f>IF(StandardResults[[#This Row],[Ind/Rel]]="Ind",_xlfn.XLOOKUP(StandardResults[[#This Row],[Code]],Std[Code],Std[Ecs]),"-")</f>
        <v>#N/A</v>
      </c>
      <c r="Z552">
        <f>COUNTIFS(StandardResults[Name],StandardResults[[#This Row],[Name]],StandardResults[Entry
Std],"B")+COUNTIFS(StandardResults[Name],StandardResults[[#This Row],[Name]],StandardResults[Entry
Std],"A")+COUNTIFS(StandardResults[Name],StandardResults[[#This Row],[Name]],StandardResults[Entry
Std],"AA")</f>
        <v>0</v>
      </c>
      <c r="AA552">
        <f>COUNTIFS(StandardResults[Name],StandardResults[[#This Row],[Name]],StandardResults[Entry
Std],"AA")</f>
        <v>0</v>
      </c>
    </row>
    <row r="553" spans="1:27" x14ac:dyDescent="0.25">
      <c r="A553">
        <f>TimeVR[[#This Row],[Club]]</f>
        <v>0</v>
      </c>
      <c r="B553" t="str">
        <f>IF(OR(RIGHT(TimeVR[[#This Row],[Event]],3)="M.R", RIGHT(TimeVR[[#This Row],[Event]],3)="F.R"),"Relay","Ind")</f>
        <v>Ind</v>
      </c>
      <c r="C553">
        <f>TimeVR[[#This Row],[gender]]</f>
        <v>0</v>
      </c>
      <c r="D553">
        <f>TimeVR[[#This Row],[Age]]</f>
        <v>0</v>
      </c>
      <c r="E553">
        <f>TimeVR[[#This Row],[name]]</f>
        <v>0</v>
      </c>
      <c r="F553">
        <f>TimeVR[[#This Row],[Event]]</f>
        <v>0</v>
      </c>
      <c r="G553" t="str">
        <f>IF(OR(StandardResults[[#This Row],[Entry]]="-",TimeVR[[#This Row],[validation]]="Validated"),"Y","N")</f>
        <v>N</v>
      </c>
      <c r="H553">
        <f>IF(OR(LEFT(TimeVR[[#This Row],[Times]],8)="00:00.00", LEFT(TimeVR[[#This Row],[Times]],2)="NT"),"-",TimeVR[[#This Row],[Times]])</f>
        <v>0</v>
      </c>
      <c r="I5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3" t="str">
        <f>IF(ISBLANK(TimeVR[[#This Row],[Best Time(S)]]),"-",TimeVR[[#This Row],[Best Time(S)]])</f>
        <v>-</v>
      </c>
      <c r="K553" t="str">
        <f>IF(StandardResults[[#This Row],[BT(SC)]]&lt;&gt;"-",IF(StandardResults[[#This Row],[BT(SC)]]&lt;=StandardResults[[#This Row],[AAs]],"AA",IF(StandardResults[[#This Row],[BT(SC)]]&lt;=StandardResults[[#This Row],[As]],"A",IF(StandardResults[[#This Row],[BT(SC)]]&lt;=StandardResults[[#This Row],[Bs]],"B","-"))),"")</f>
        <v/>
      </c>
      <c r="L553" t="str">
        <f>IF(ISBLANK(TimeVR[[#This Row],[Best Time(L)]]),"-",TimeVR[[#This Row],[Best Time(L)]])</f>
        <v>-</v>
      </c>
      <c r="M553" t="str">
        <f>IF(StandardResults[[#This Row],[BT(LC)]]&lt;&gt;"-",IF(StandardResults[[#This Row],[BT(LC)]]&lt;=StandardResults[[#This Row],[AA]],"AA",IF(StandardResults[[#This Row],[BT(LC)]]&lt;=StandardResults[[#This Row],[A]],"A",IF(StandardResults[[#This Row],[BT(LC)]]&lt;=StandardResults[[#This Row],[B]],"B","-"))),"")</f>
        <v/>
      </c>
      <c r="N553" s="14"/>
      <c r="O553" t="str">
        <f>IF(StandardResults[[#This Row],[BT(SC)]]&lt;&gt;"-",IF(StandardResults[[#This Row],[BT(SC)]]&lt;=StandardResults[[#This Row],[Ecs]],"EC","-"),"")</f>
        <v/>
      </c>
      <c r="Q553" t="str">
        <f>IF(StandardResults[[#This Row],[Ind/Rel]]="Ind",LEFT(StandardResults[[#This Row],[Gender]],1)&amp;MIN(MAX(StandardResults[[#This Row],[Age]],11),17)&amp;"-"&amp;StandardResults[[#This Row],[Event]],"")</f>
        <v>011-0</v>
      </c>
      <c r="R553" t="e">
        <f>IF(StandardResults[[#This Row],[Ind/Rel]]="Ind",_xlfn.XLOOKUP(StandardResults[[#This Row],[Code]],Std[Code],Std[AA]),"-")</f>
        <v>#N/A</v>
      </c>
      <c r="S553" t="e">
        <f>IF(StandardResults[[#This Row],[Ind/Rel]]="Ind",_xlfn.XLOOKUP(StandardResults[[#This Row],[Code]],Std[Code],Std[A]),"-")</f>
        <v>#N/A</v>
      </c>
      <c r="T553" t="e">
        <f>IF(StandardResults[[#This Row],[Ind/Rel]]="Ind",_xlfn.XLOOKUP(StandardResults[[#This Row],[Code]],Std[Code],Std[B]),"-")</f>
        <v>#N/A</v>
      </c>
      <c r="U553" t="e">
        <f>IF(StandardResults[[#This Row],[Ind/Rel]]="Ind",_xlfn.XLOOKUP(StandardResults[[#This Row],[Code]],Std[Code],Std[AAs]),"-")</f>
        <v>#N/A</v>
      </c>
      <c r="V553" t="e">
        <f>IF(StandardResults[[#This Row],[Ind/Rel]]="Ind",_xlfn.XLOOKUP(StandardResults[[#This Row],[Code]],Std[Code],Std[As]),"-")</f>
        <v>#N/A</v>
      </c>
      <c r="W553" t="e">
        <f>IF(StandardResults[[#This Row],[Ind/Rel]]="Ind",_xlfn.XLOOKUP(StandardResults[[#This Row],[Code]],Std[Code],Std[Bs]),"-")</f>
        <v>#N/A</v>
      </c>
      <c r="X553" t="e">
        <f>IF(StandardResults[[#This Row],[Ind/Rel]]="Ind",_xlfn.XLOOKUP(StandardResults[[#This Row],[Code]],Std[Code],Std[EC]),"-")</f>
        <v>#N/A</v>
      </c>
      <c r="Y553" t="e">
        <f>IF(StandardResults[[#This Row],[Ind/Rel]]="Ind",_xlfn.XLOOKUP(StandardResults[[#This Row],[Code]],Std[Code],Std[Ecs]),"-")</f>
        <v>#N/A</v>
      </c>
      <c r="Z553">
        <f>COUNTIFS(StandardResults[Name],StandardResults[[#This Row],[Name]],StandardResults[Entry
Std],"B")+COUNTIFS(StandardResults[Name],StandardResults[[#This Row],[Name]],StandardResults[Entry
Std],"A")+COUNTIFS(StandardResults[Name],StandardResults[[#This Row],[Name]],StandardResults[Entry
Std],"AA")</f>
        <v>0</v>
      </c>
      <c r="AA553">
        <f>COUNTIFS(StandardResults[Name],StandardResults[[#This Row],[Name]],StandardResults[Entry
Std],"AA")</f>
        <v>0</v>
      </c>
    </row>
    <row r="554" spans="1:27" x14ac:dyDescent="0.25">
      <c r="A554">
        <f>TimeVR[[#This Row],[Club]]</f>
        <v>0</v>
      </c>
      <c r="B554" t="str">
        <f>IF(OR(RIGHT(TimeVR[[#This Row],[Event]],3)="M.R", RIGHT(TimeVR[[#This Row],[Event]],3)="F.R"),"Relay","Ind")</f>
        <v>Ind</v>
      </c>
      <c r="C554">
        <f>TimeVR[[#This Row],[gender]]</f>
        <v>0</v>
      </c>
      <c r="D554">
        <f>TimeVR[[#This Row],[Age]]</f>
        <v>0</v>
      </c>
      <c r="E554">
        <f>TimeVR[[#This Row],[name]]</f>
        <v>0</v>
      </c>
      <c r="F554">
        <f>TimeVR[[#This Row],[Event]]</f>
        <v>0</v>
      </c>
      <c r="G554" t="str">
        <f>IF(OR(StandardResults[[#This Row],[Entry]]="-",TimeVR[[#This Row],[validation]]="Validated"),"Y","N")</f>
        <v>N</v>
      </c>
      <c r="H554">
        <f>IF(OR(LEFT(TimeVR[[#This Row],[Times]],8)="00:00.00", LEFT(TimeVR[[#This Row],[Times]],2)="NT"),"-",TimeVR[[#This Row],[Times]])</f>
        <v>0</v>
      </c>
      <c r="I5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4" t="str">
        <f>IF(ISBLANK(TimeVR[[#This Row],[Best Time(S)]]),"-",TimeVR[[#This Row],[Best Time(S)]])</f>
        <v>-</v>
      </c>
      <c r="K554" t="str">
        <f>IF(StandardResults[[#This Row],[BT(SC)]]&lt;&gt;"-",IF(StandardResults[[#This Row],[BT(SC)]]&lt;=StandardResults[[#This Row],[AAs]],"AA",IF(StandardResults[[#This Row],[BT(SC)]]&lt;=StandardResults[[#This Row],[As]],"A",IF(StandardResults[[#This Row],[BT(SC)]]&lt;=StandardResults[[#This Row],[Bs]],"B","-"))),"")</f>
        <v/>
      </c>
      <c r="L554" t="str">
        <f>IF(ISBLANK(TimeVR[[#This Row],[Best Time(L)]]),"-",TimeVR[[#This Row],[Best Time(L)]])</f>
        <v>-</v>
      </c>
      <c r="M554" t="str">
        <f>IF(StandardResults[[#This Row],[BT(LC)]]&lt;&gt;"-",IF(StandardResults[[#This Row],[BT(LC)]]&lt;=StandardResults[[#This Row],[AA]],"AA",IF(StandardResults[[#This Row],[BT(LC)]]&lt;=StandardResults[[#This Row],[A]],"A",IF(StandardResults[[#This Row],[BT(LC)]]&lt;=StandardResults[[#This Row],[B]],"B","-"))),"")</f>
        <v/>
      </c>
      <c r="N554" s="14"/>
      <c r="O554" t="str">
        <f>IF(StandardResults[[#This Row],[BT(SC)]]&lt;&gt;"-",IF(StandardResults[[#This Row],[BT(SC)]]&lt;=StandardResults[[#This Row],[Ecs]],"EC","-"),"")</f>
        <v/>
      </c>
      <c r="Q554" t="str">
        <f>IF(StandardResults[[#This Row],[Ind/Rel]]="Ind",LEFT(StandardResults[[#This Row],[Gender]],1)&amp;MIN(MAX(StandardResults[[#This Row],[Age]],11),17)&amp;"-"&amp;StandardResults[[#This Row],[Event]],"")</f>
        <v>011-0</v>
      </c>
      <c r="R554" t="e">
        <f>IF(StandardResults[[#This Row],[Ind/Rel]]="Ind",_xlfn.XLOOKUP(StandardResults[[#This Row],[Code]],Std[Code],Std[AA]),"-")</f>
        <v>#N/A</v>
      </c>
      <c r="S554" t="e">
        <f>IF(StandardResults[[#This Row],[Ind/Rel]]="Ind",_xlfn.XLOOKUP(StandardResults[[#This Row],[Code]],Std[Code],Std[A]),"-")</f>
        <v>#N/A</v>
      </c>
      <c r="T554" t="e">
        <f>IF(StandardResults[[#This Row],[Ind/Rel]]="Ind",_xlfn.XLOOKUP(StandardResults[[#This Row],[Code]],Std[Code],Std[B]),"-")</f>
        <v>#N/A</v>
      </c>
      <c r="U554" t="e">
        <f>IF(StandardResults[[#This Row],[Ind/Rel]]="Ind",_xlfn.XLOOKUP(StandardResults[[#This Row],[Code]],Std[Code],Std[AAs]),"-")</f>
        <v>#N/A</v>
      </c>
      <c r="V554" t="e">
        <f>IF(StandardResults[[#This Row],[Ind/Rel]]="Ind",_xlfn.XLOOKUP(StandardResults[[#This Row],[Code]],Std[Code],Std[As]),"-")</f>
        <v>#N/A</v>
      </c>
      <c r="W554" t="e">
        <f>IF(StandardResults[[#This Row],[Ind/Rel]]="Ind",_xlfn.XLOOKUP(StandardResults[[#This Row],[Code]],Std[Code],Std[Bs]),"-")</f>
        <v>#N/A</v>
      </c>
      <c r="X554" t="e">
        <f>IF(StandardResults[[#This Row],[Ind/Rel]]="Ind",_xlfn.XLOOKUP(StandardResults[[#This Row],[Code]],Std[Code],Std[EC]),"-")</f>
        <v>#N/A</v>
      </c>
      <c r="Y554" t="e">
        <f>IF(StandardResults[[#This Row],[Ind/Rel]]="Ind",_xlfn.XLOOKUP(StandardResults[[#This Row],[Code]],Std[Code],Std[Ecs]),"-")</f>
        <v>#N/A</v>
      </c>
      <c r="Z554">
        <f>COUNTIFS(StandardResults[Name],StandardResults[[#This Row],[Name]],StandardResults[Entry
Std],"B")+COUNTIFS(StandardResults[Name],StandardResults[[#This Row],[Name]],StandardResults[Entry
Std],"A")+COUNTIFS(StandardResults[Name],StandardResults[[#This Row],[Name]],StandardResults[Entry
Std],"AA")</f>
        <v>0</v>
      </c>
      <c r="AA554">
        <f>COUNTIFS(StandardResults[Name],StandardResults[[#This Row],[Name]],StandardResults[Entry
Std],"AA")</f>
        <v>0</v>
      </c>
    </row>
    <row r="555" spans="1:27" x14ac:dyDescent="0.25">
      <c r="A555">
        <f>TimeVR[[#This Row],[Club]]</f>
        <v>0</v>
      </c>
      <c r="B555" t="str">
        <f>IF(OR(RIGHT(TimeVR[[#This Row],[Event]],3)="M.R", RIGHT(TimeVR[[#This Row],[Event]],3)="F.R"),"Relay","Ind")</f>
        <v>Ind</v>
      </c>
      <c r="C555">
        <f>TimeVR[[#This Row],[gender]]</f>
        <v>0</v>
      </c>
      <c r="D555">
        <f>TimeVR[[#This Row],[Age]]</f>
        <v>0</v>
      </c>
      <c r="E555">
        <f>TimeVR[[#This Row],[name]]</f>
        <v>0</v>
      </c>
      <c r="F555">
        <f>TimeVR[[#This Row],[Event]]</f>
        <v>0</v>
      </c>
      <c r="G555" t="str">
        <f>IF(OR(StandardResults[[#This Row],[Entry]]="-",TimeVR[[#This Row],[validation]]="Validated"),"Y","N")</f>
        <v>N</v>
      </c>
      <c r="H555">
        <f>IF(OR(LEFT(TimeVR[[#This Row],[Times]],8)="00:00.00", LEFT(TimeVR[[#This Row],[Times]],2)="NT"),"-",TimeVR[[#This Row],[Times]])</f>
        <v>0</v>
      </c>
      <c r="I5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5" t="str">
        <f>IF(ISBLANK(TimeVR[[#This Row],[Best Time(S)]]),"-",TimeVR[[#This Row],[Best Time(S)]])</f>
        <v>-</v>
      </c>
      <c r="K555" t="str">
        <f>IF(StandardResults[[#This Row],[BT(SC)]]&lt;&gt;"-",IF(StandardResults[[#This Row],[BT(SC)]]&lt;=StandardResults[[#This Row],[AAs]],"AA",IF(StandardResults[[#This Row],[BT(SC)]]&lt;=StandardResults[[#This Row],[As]],"A",IF(StandardResults[[#This Row],[BT(SC)]]&lt;=StandardResults[[#This Row],[Bs]],"B","-"))),"")</f>
        <v/>
      </c>
      <c r="L555" t="str">
        <f>IF(ISBLANK(TimeVR[[#This Row],[Best Time(L)]]),"-",TimeVR[[#This Row],[Best Time(L)]])</f>
        <v>-</v>
      </c>
      <c r="M555" t="str">
        <f>IF(StandardResults[[#This Row],[BT(LC)]]&lt;&gt;"-",IF(StandardResults[[#This Row],[BT(LC)]]&lt;=StandardResults[[#This Row],[AA]],"AA",IF(StandardResults[[#This Row],[BT(LC)]]&lt;=StandardResults[[#This Row],[A]],"A",IF(StandardResults[[#This Row],[BT(LC)]]&lt;=StandardResults[[#This Row],[B]],"B","-"))),"")</f>
        <v/>
      </c>
      <c r="N555" s="14"/>
      <c r="O555" t="str">
        <f>IF(StandardResults[[#This Row],[BT(SC)]]&lt;&gt;"-",IF(StandardResults[[#This Row],[BT(SC)]]&lt;=StandardResults[[#This Row],[Ecs]],"EC","-"),"")</f>
        <v/>
      </c>
      <c r="Q555" t="str">
        <f>IF(StandardResults[[#This Row],[Ind/Rel]]="Ind",LEFT(StandardResults[[#This Row],[Gender]],1)&amp;MIN(MAX(StandardResults[[#This Row],[Age]],11),17)&amp;"-"&amp;StandardResults[[#This Row],[Event]],"")</f>
        <v>011-0</v>
      </c>
      <c r="R555" t="e">
        <f>IF(StandardResults[[#This Row],[Ind/Rel]]="Ind",_xlfn.XLOOKUP(StandardResults[[#This Row],[Code]],Std[Code],Std[AA]),"-")</f>
        <v>#N/A</v>
      </c>
      <c r="S555" t="e">
        <f>IF(StandardResults[[#This Row],[Ind/Rel]]="Ind",_xlfn.XLOOKUP(StandardResults[[#This Row],[Code]],Std[Code],Std[A]),"-")</f>
        <v>#N/A</v>
      </c>
      <c r="T555" t="e">
        <f>IF(StandardResults[[#This Row],[Ind/Rel]]="Ind",_xlfn.XLOOKUP(StandardResults[[#This Row],[Code]],Std[Code],Std[B]),"-")</f>
        <v>#N/A</v>
      </c>
      <c r="U555" t="e">
        <f>IF(StandardResults[[#This Row],[Ind/Rel]]="Ind",_xlfn.XLOOKUP(StandardResults[[#This Row],[Code]],Std[Code],Std[AAs]),"-")</f>
        <v>#N/A</v>
      </c>
      <c r="V555" t="e">
        <f>IF(StandardResults[[#This Row],[Ind/Rel]]="Ind",_xlfn.XLOOKUP(StandardResults[[#This Row],[Code]],Std[Code],Std[As]),"-")</f>
        <v>#N/A</v>
      </c>
      <c r="W555" t="e">
        <f>IF(StandardResults[[#This Row],[Ind/Rel]]="Ind",_xlfn.XLOOKUP(StandardResults[[#This Row],[Code]],Std[Code],Std[Bs]),"-")</f>
        <v>#N/A</v>
      </c>
      <c r="X555" t="e">
        <f>IF(StandardResults[[#This Row],[Ind/Rel]]="Ind",_xlfn.XLOOKUP(StandardResults[[#This Row],[Code]],Std[Code],Std[EC]),"-")</f>
        <v>#N/A</v>
      </c>
      <c r="Y555" t="e">
        <f>IF(StandardResults[[#This Row],[Ind/Rel]]="Ind",_xlfn.XLOOKUP(StandardResults[[#This Row],[Code]],Std[Code],Std[Ecs]),"-")</f>
        <v>#N/A</v>
      </c>
      <c r="Z555">
        <f>COUNTIFS(StandardResults[Name],StandardResults[[#This Row],[Name]],StandardResults[Entry
Std],"B")+COUNTIFS(StandardResults[Name],StandardResults[[#This Row],[Name]],StandardResults[Entry
Std],"A")+COUNTIFS(StandardResults[Name],StandardResults[[#This Row],[Name]],StandardResults[Entry
Std],"AA")</f>
        <v>0</v>
      </c>
      <c r="AA555">
        <f>COUNTIFS(StandardResults[Name],StandardResults[[#This Row],[Name]],StandardResults[Entry
Std],"AA")</f>
        <v>0</v>
      </c>
    </row>
    <row r="556" spans="1:27" x14ac:dyDescent="0.25">
      <c r="A556">
        <f>TimeVR[[#This Row],[Club]]</f>
        <v>0</v>
      </c>
      <c r="B556" t="str">
        <f>IF(OR(RIGHT(TimeVR[[#This Row],[Event]],3)="M.R", RIGHT(TimeVR[[#This Row],[Event]],3)="F.R"),"Relay","Ind")</f>
        <v>Ind</v>
      </c>
      <c r="C556">
        <f>TimeVR[[#This Row],[gender]]</f>
        <v>0</v>
      </c>
      <c r="D556">
        <f>TimeVR[[#This Row],[Age]]</f>
        <v>0</v>
      </c>
      <c r="E556">
        <f>TimeVR[[#This Row],[name]]</f>
        <v>0</v>
      </c>
      <c r="F556">
        <f>TimeVR[[#This Row],[Event]]</f>
        <v>0</v>
      </c>
      <c r="G556" t="str">
        <f>IF(OR(StandardResults[[#This Row],[Entry]]="-",TimeVR[[#This Row],[validation]]="Validated"),"Y","N")</f>
        <v>N</v>
      </c>
      <c r="H556">
        <f>IF(OR(LEFT(TimeVR[[#This Row],[Times]],8)="00:00.00", LEFT(TimeVR[[#This Row],[Times]],2)="NT"),"-",TimeVR[[#This Row],[Times]])</f>
        <v>0</v>
      </c>
      <c r="I5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6" t="str">
        <f>IF(ISBLANK(TimeVR[[#This Row],[Best Time(S)]]),"-",TimeVR[[#This Row],[Best Time(S)]])</f>
        <v>-</v>
      </c>
      <c r="K556" t="str">
        <f>IF(StandardResults[[#This Row],[BT(SC)]]&lt;&gt;"-",IF(StandardResults[[#This Row],[BT(SC)]]&lt;=StandardResults[[#This Row],[AAs]],"AA",IF(StandardResults[[#This Row],[BT(SC)]]&lt;=StandardResults[[#This Row],[As]],"A",IF(StandardResults[[#This Row],[BT(SC)]]&lt;=StandardResults[[#This Row],[Bs]],"B","-"))),"")</f>
        <v/>
      </c>
      <c r="L556" t="str">
        <f>IF(ISBLANK(TimeVR[[#This Row],[Best Time(L)]]),"-",TimeVR[[#This Row],[Best Time(L)]])</f>
        <v>-</v>
      </c>
      <c r="M556" t="str">
        <f>IF(StandardResults[[#This Row],[BT(LC)]]&lt;&gt;"-",IF(StandardResults[[#This Row],[BT(LC)]]&lt;=StandardResults[[#This Row],[AA]],"AA",IF(StandardResults[[#This Row],[BT(LC)]]&lt;=StandardResults[[#This Row],[A]],"A",IF(StandardResults[[#This Row],[BT(LC)]]&lt;=StandardResults[[#This Row],[B]],"B","-"))),"")</f>
        <v/>
      </c>
      <c r="N556" s="14"/>
      <c r="O556" t="str">
        <f>IF(StandardResults[[#This Row],[BT(SC)]]&lt;&gt;"-",IF(StandardResults[[#This Row],[BT(SC)]]&lt;=StandardResults[[#This Row],[Ecs]],"EC","-"),"")</f>
        <v/>
      </c>
      <c r="Q556" t="str">
        <f>IF(StandardResults[[#This Row],[Ind/Rel]]="Ind",LEFT(StandardResults[[#This Row],[Gender]],1)&amp;MIN(MAX(StandardResults[[#This Row],[Age]],11),17)&amp;"-"&amp;StandardResults[[#This Row],[Event]],"")</f>
        <v>011-0</v>
      </c>
      <c r="R556" t="e">
        <f>IF(StandardResults[[#This Row],[Ind/Rel]]="Ind",_xlfn.XLOOKUP(StandardResults[[#This Row],[Code]],Std[Code],Std[AA]),"-")</f>
        <v>#N/A</v>
      </c>
      <c r="S556" t="e">
        <f>IF(StandardResults[[#This Row],[Ind/Rel]]="Ind",_xlfn.XLOOKUP(StandardResults[[#This Row],[Code]],Std[Code],Std[A]),"-")</f>
        <v>#N/A</v>
      </c>
      <c r="T556" t="e">
        <f>IF(StandardResults[[#This Row],[Ind/Rel]]="Ind",_xlfn.XLOOKUP(StandardResults[[#This Row],[Code]],Std[Code],Std[B]),"-")</f>
        <v>#N/A</v>
      </c>
      <c r="U556" t="e">
        <f>IF(StandardResults[[#This Row],[Ind/Rel]]="Ind",_xlfn.XLOOKUP(StandardResults[[#This Row],[Code]],Std[Code],Std[AAs]),"-")</f>
        <v>#N/A</v>
      </c>
      <c r="V556" t="e">
        <f>IF(StandardResults[[#This Row],[Ind/Rel]]="Ind",_xlfn.XLOOKUP(StandardResults[[#This Row],[Code]],Std[Code],Std[As]),"-")</f>
        <v>#N/A</v>
      </c>
      <c r="W556" t="e">
        <f>IF(StandardResults[[#This Row],[Ind/Rel]]="Ind",_xlfn.XLOOKUP(StandardResults[[#This Row],[Code]],Std[Code],Std[Bs]),"-")</f>
        <v>#N/A</v>
      </c>
      <c r="X556" t="e">
        <f>IF(StandardResults[[#This Row],[Ind/Rel]]="Ind",_xlfn.XLOOKUP(StandardResults[[#This Row],[Code]],Std[Code],Std[EC]),"-")</f>
        <v>#N/A</v>
      </c>
      <c r="Y556" t="e">
        <f>IF(StandardResults[[#This Row],[Ind/Rel]]="Ind",_xlfn.XLOOKUP(StandardResults[[#This Row],[Code]],Std[Code],Std[Ecs]),"-")</f>
        <v>#N/A</v>
      </c>
      <c r="Z556">
        <f>COUNTIFS(StandardResults[Name],StandardResults[[#This Row],[Name]],StandardResults[Entry
Std],"B")+COUNTIFS(StandardResults[Name],StandardResults[[#This Row],[Name]],StandardResults[Entry
Std],"A")+COUNTIFS(StandardResults[Name],StandardResults[[#This Row],[Name]],StandardResults[Entry
Std],"AA")</f>
        <v>0</v>
      </c>
      <c r="AA556">
        <f>COUNTIFS(StandardResults[Name],StandardResults[[#This Row],[Name]],StandardResults[Entry
Std],"AA")</f>
        <v>0</v>
      </c>
    </row>
    <row r="557" spans="1:27" x14ac:dyDescent="0.25">
      <c r="A557">
        <f>TimeVR[[#This Row],[Club]]</f>
        <v>0</v>
      </c>
      <c r="B557" t="str">
        <f>IF(OR(RIGHT(TimeVR[[#This Row],[Event]],3)="M.R", RIGHT(TimeVR[[#This Row],[Event]],3)="F.R"),"Relay","Ind")</f>
        <v>Ind</v>
      </c>
      <c r="C557">
        <f>TimeVR[[#This Row],[gender]]</f>
        <v>0</v>
      </c>
      <c r="D557">
        <f>TimeVR[[#This Row],[Age]]</f>
        <v>0</v>
      </c>
      <c r="E557">
        <f>TimeVR[[#This Row],[name]]</f>
        <v>0</v>
      </c>
      <c r="F557">
        <f>TimeVR[[#This Row],[Event]]</f>
        <v>0</v>
      </c>
      <c r="G557" t="str">
        <f>IF(OR(StandardResults[[#This Row],[Entry]]="-",TimeVR[[#This Row],[validation]]="Validated"),"Y","N")</f>
        <v>N</v>
      </c>
      <c r="H557">
        <f>IF(OR(LEFT(TimeVR[[#This Row],[Times]],8)="00:00.00", LEFT(TimeVR[[#This Row],[Times]],2)="NT"),"-",TimeVR[[#This Row],[Times]])</f>
        <v>0</v>
      </c>
      <c r="I5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7" t="str">
        <f>IF(ISBLANK(TimeVR[[#This Row],[Best Time(S)]]),"-",TimeVR[[#This Row],[Best Time(S)]])</f>
        <v>-</v>
      </c>
      <c r="K557" t="str">
        <f>IF(StandardResults[[#This Row],[BT(SC)]]&lt;&gt;"-",IF(StandardResults[[#This Row],[BT(SC)]]&lt;=StandardResults[[#This Row],[AAs]],"AA",IF(StandardResults[[#This Row],[BT(SC)]]&lt;=StandardResults[[#This Row],[As]],"A",IF(StandardResults[[#This Row],[BT(SC)]]&lt;=StandardResults[[#This Row],[Bs]],"B","-"))),"")</f>
        <v/>
      </c>
      <c r="L557" t="str">
        <f>IF(ISBLANK(TimeVR[[#This Row],[Best Time(L)]]),"-",TimeVR[[#This Row],[Best Time(L)]])</f>
        <v>-</v>
      </c>
      <c r="M557" t="str">
        <f>IF(StandardResults[[#This Row],[BT(LC)]]&lt;&gt;"-",IF(StandardResults[[#This Row],[BT(LC)]]&lt;=StandardResults[[#This Row],[AA]],"AA",IF(StandardResults[[#This Row],[BT(LC)]]&lt;=StandardResults[[#This Row],[A]],"A",IF(StandardResults[[#This Row],[BT(LC)]]&lt;=StandardResults[[#This Row],[B]],"B","-"))),"")</f>
        <v/>
      </c>
      <c r="N557" s="14"/>
      <c r="O557" t="str">
        <f>IF(StandardResults[[#This Row],[BT(SC)]]&lt;&gt;"-",IF(StandardResults[[#This Row],[BT(SC)]]&lt;=StandardResults[[#This Row],[Ecs]],"EC","-"),"")</f>
        <v/>
      </c>
      <c r="Q557" t="str">
        <f>IF(StandardResults[[#This Row],[Ind/Rel]]="Ind",LEFT(StandardResults[[#This Row],[Gender]],1)&amp;MIN(MAX(StandardResults[[#This Row],[Age]],11),17)&amp;"-"&amp;StandardResults[[#This Row],[Event]],"")</f>
        <v>011-0</v>
      </c>
      <c r="R557" t="e">
        <f>IF(StandardResults[[#This Row],[Ind/Rel]]="Ind",_xlfn.XLOOKUP(StandardResults[[#This Row],[Code]],Std[Code],Std[AA]),"-")</f>
        <v>#N/A</v>
      </c>
      <c r="S557" t="e">
        <f>IF(StandardResults[[#This Row],[Ind/Rel]]="Ind",_xlfn.XLOOKUP(StandardResults[[#This Row],[Code]],Std[Code],Std[A]),"-")</f>
        <v>#N/A</v>
      </c>
      <c r="T557" t="e">
        <f>IF(StandardResults[[#This Row],[Ind/Rel]]="Ind",_xlfn.XLOOKUP(StandardResults[[#This Row],[Code]],Std[Code],Std[B]),"-")</f>
        <v>#N/A</v>
      </c>
      <c r="U557" t="e">
        <f>IF(StandardResults[[#This Row],[Ind/Rel]]="Ind",_xlfn.XLOOKUP(StandardResults[[#This Row],[Code]],Std[Code],Std[AAs]),"-")</f>
        <v>#N/A</v>
      </c>
      <c r="V557" t="e">
        <f>IF(StandardResults[[#This Row],[Ind/Rel]]="Ind",_xlfn.XLOOKUP(StandardResults[[#This Row],[Code]],Std[Code],Std[As]),"-")</f>
        <v>#N/A</v>
      </c>
      <c r="W557" t="e">
        <f>IF(StandardResults[[#This Row],[Ind/Rel]]="Ind",_xlfn.XLOOKUP(StandardResults[[#This Row],[Code]],Std[Code],Std[Bs]),"-")</f>
        <v>#N/A</v>
      </c>
      <c r="X557" t="e">
        <f>IF(StandardResults[[#This Row],[Ind/Rel]]="Ind",_xlfn.XLOOKUP(StandardResults[[#This Row],[Code]],Std[Code],Std[EC]),"-")</f>
        <v>#N/A</v>
      </c>
      <c r="Y557" t="e">
        <f>IF(StandardResults[[#This Row],[Ind/Rel]]="Ind",_xlfn.XLOOKUP(StandardResults[[#This Row],[Code]],Std[Code],Std[Ecs]),"-")</f>
        <v>#N/A</v>
      </c>
      <c r="Z557">
        <f>COUNTIFS(StandardResults[Name],StandardResults[[#This Row],[Name]],StandardResults[Entry
Std],"B")+COUNTIFS(StandardResults[Name],StandardResults[[#This Row],[Name]],StandardResults[Entry
Std],"A")+COUNTIFS(StandardResults[Name],StandardResults[[#This Row],[Name]],StandardResults[Entry
Std],"AA")</f>
        <v>0</v>
      </c>
      <c r="AA557">
        <f>COUNTIFS(StandardResults[Name],StandardResults[[#This Row],[Name]],StandardResults[Entry
Std],"AA")</f>
        <v>0</v>
      </c>
    </row>
    <row r="558" spans="1:27" x14ac:dyDescent="0.25">
      <c r="A558">
        <f>TimeVR[[#This Row],[Club]]</f>
        <v>0</v>
      </c>
      <c r="B558" t="str">
        <f>IF(OR(RIGHT(TimeVR[[#This Row],[Event]],3)="M.R", RIGHT(TimeVR[[#This Row],[Event]],3)="F.R"),"Relay","Ind")</f>
        <v>Ind</v>
      </c>
      <c r="C558">
        <f>TimeVR[[#This Row],[gender]]</f>
        <v>0</v>
      </c>
      <c r="D558">
        <f>TimeVR[[#This Row],[Age]]</f>
        <v>0</v>
      </c>
      <c r="E558">
        <f>TimeVR[[#This Row],[name]]</f>
        <v>0</v>
      </c>
      <c r="F558">
        <f>TimeVR[[#This Row],[Event]]</f>
        <v>0</v>
      </c>
      <c r="G558" t="str">
        <f>IF(OR(StandardResults[[#This Row],[Entry]]="-",TimeVR[[#This Row],[validation]]="Validated"),"Y","N")</f>
        <v>N</v>
      </c>
      <c r="H558">
        <f>IF(OR(LEFT(TimeVR[[#This Row],[Times]],8)="00:00.00", LEFT(TimeVR[[#This Row],[Times]],2)="NT"),"-",TimeVR[[#This Row],[Times]])</f>
        <v>0</v>
      </c>
      <c r="I5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8" t="str">
        <f>IF(ISBLANK(TimeVR[[#This Row],[Best Time(S)]]),"-",TimeVR[[#This Row],[Best Time(S)]])</f>
        <v>-</v>
      </c>
      <c r="K558" t="str">
        <f>IF(StandardResults[[#This Row],[BT(SC)]]&lt;&gt;"-",IF(StandardResults[[#This Row],[BT(SC)]]&lt;=StandardResults[[#This Row],[AAs]],"AA",IF(StandardResults[[#This Row],[BT(SC)]]&lt;=StandardResults[[#This Row],[As]],"A",IF(StandardResults[[#This Row],[BT(SC)]]&lt;=StandardResults[[#This Row],[Bs]],"B","-"))),"")</f>
        <v/>
      </c>
      <c r="L558" t="str">
        <f>IF(ISBLANK(TimeVR[[#This Row],[Best Time(L)]]),"-",TimeVR[[#This Row],[Best Time(L)]])</f>
        <v>-</v>
      </c>
      <c r="M558" t="str">
        <f>IF(StandardResults[[#This Row],[BT(LC)]]&lt;&gt;"-",IF(StandardResults[[#This Row],[BT(LC)]]&lt;=StandardResults[[#This Row],[AA]],"AA",IF(StandardResults[[#This Row],[BT(LC)]]&lt;=StandardResults[[#This Row],[A]],"A",IF(StandardResults[[#This Row],[BT(LC)]]&lt;=StandardResults[[#This Row],[B]],"B","-"))),"")</f>
        <v/>
      </c>
      <c r="N558" s="14"/>
      <c r="O558" t="str">
        <f>IF(StandardResults[[#This Row],[BT(SC)]]&lt;&gt;"-",IF(StandardResults[[#This Row],[BT(SC)]]&lt;=StandardResults[[#This Row],[Ecs]],"EC","-"),"")</f>
        <v/>
      </c>
      <c r="Q558" t="str">
        <f>IF(StandardResults[[#This Row],[Ind/Rel]]="Ind",LEFT(StandardResults[[#This Row],[Gender]],1)&amp;MIN(MAX(StandardResults[[#This Row],[Age]],11),17)&amp;"-"&amp;StandardResults[[#This Row],[Event]],"")</f>
        <v>011-0</v>
      </c>
      <c r="R558" t="e">
        <f>IF(StandardResults[[#This Row],[Ind/Rel]]="Ind",_xlfn.XLOOKUP(StandardResults[[#This Row],[Code]],Std[Code],Std[AA]),"-")</f>
        <v>#N/A</v>
      </c>
      <c r="S558" t="e">
        <f>IF(StandardResults[[#This Row],[Ind/Rel]]="Ind",_xlfn.XLOOKUP(StandardResults[[#This Row],[Code]],Std[Code],Std[A]),"-")</f>
        <v>#N/A</v>
      </c>
      <c r="T558" t="e">
        <f>IF(StandardResults[[#This Row],[Ind/Rel]]="Ind",_xlfn.XLOOKUP(StandardResults[[#This Row],[Code]],Std[Code],Std[B]),"-")</f>
        <v>#N/A</v>
      </c>
      <c r="U558" t="e">
        <f>IF(StandardResults[[#This Row],[Ind/Rel]]="Ind",_xlfn.XLOOKUP(StandardResults[[#This Row],[Code]],Std[Code],Std[AAs]),"-")</f>
        <v>#N/A</v>
      </c>
      <c r="V558" t="e">
        <f>IF(StandardResults[[#This Row],[Ind/Rel]]="Ind",_xlfn.XLOOKUP(StandardResults[[#This Row],[Code]],Std[Code],Std[As]),"-")</f>
        <v>#N/A</v>
      </c>
      <c r="W558" t="e">
        <f>IF(StandardResults[[#This Row],[Ind/Rel]]="Ind",_xlfn.XLOOKUP(StandardResults[[#This Row],[Code]],Std[Code],Std[Bs]),"-")</f>
        <v>#N/A</v>
      </c>
      <c r="X558" t="e">
        <f>IF(StandardResults[[#This Row],[Ind/Rel]]="Ind",_xlfn.XLOOKUP(StandardResults[[#This Row],[Code]],Std[Code],Std[EC]),"-")</f>
        <v>#N/A</v>
      </c>
      <c r="Y558" t="e">
        <f>IF(StandardResults[[#This Row],[Ind/Rel]]="Ind",_xlfn.XLOOKUP(StandardResults[[#This Row],[Code]],Std[Code],Std[Ecs]),"-")</f>
        <v>#N/A</v>
      </c>
      <c r="Z558">
        <f>COUNTIFS(StandardResults[Name],StandardResults[[#This Row],[Name]],StandardResults[Entry
Std],"B")+COUNTIFS(StandardResults[Name],StandardResults[[#This Row],[Name]],StandardResults[Entry
Std],"A")+COUNTIFS(StandardResults[Name],StandardResults[[#This Row],[Name]],StandardResults[Entry
Std],"AA")</f>
        <v>0</v>
      </c>
      <c r="AA558">
        <f>COUNTIFS(StandardResults[Name],StandardResults[[#This Row],[Name]],StandardResults[Entry
Std],"AA")</f>
        <v>0</v>
      </c>
    </row>
    <row r="559" spans="1:27" x14ac:dyDescent="0.25">
      <c r="A559">
        <f>TimeVR[[#This Row],[Club]]</f>
        <v>0</v>
      </c>
      <c r="B559" t="str">
        <f>IF(OR(RIGHT(TimeVR[[#This Row],[Event]],3)="M.R", RIGHT(TimeVR[[#This Row],[Event]],3)="F.R"),"Relay","Ind")</f>
        <v>Ind</v>
      </c>
      <c r="C559">
        <f>TimeVR[[#This Row],[gender]]</f>
        <v>0</v>
      </c>
      <c r="D559">
        <f>TimeVR[[#This Row],[Age]]</f>
        <v>0</v>
      </c>
      <c r="E559">
        <f>TimeVR[[#This Row],[name]]</f>
        <v>0</v>
      </c>
      <c r="F559">
        <f>TimeVR[[#This Row],[Event]]</f>
        <v>0</v>
      </c>
      <c r="G559" t="str">
        <f>IF(OR(StandardResults[[#This Row],[Entry]]="-",TimeVR[[#This Row],[validation]]="Validated"),"Y","N")</f>
        <v>N</v>
      </c>
      <c r="H559">
        <f>IF(OR(LEFT(TimeVR[[#This Row],[Times]],8)="00:00.00", LEFT(TimeVR[[#This Row],[Times]],2)="NT"),"-",TimeVR[[#This Row],[Times]])</f>
        <v>0</v>
      </c>
      <c r="I5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59" t="str">
        <f>IF(ISBLANK(TimeVR[[#This Row],[Best Time(S)]]),"-",TimeVR[[#This Row],[Best Time(S)]])</f>
        <v>-</v>
      </c>
      <c r="K559" t="str">
        <f>IF(StandardResults[[#This Row],[BT(SC)]]&lt;&gt;"-",IF(StandardResults[[#This Row],[BT(SC)]]&lt;=StandardResults[[#This Row],[AAs]],"AA",IF(StandardResults[[#This Row],[BT(SC)]]&lt;=StandardResults[[#This Row],[As]],"A",IF(StandardResults[[#This Row],[BT(SC)]]&lt;=StandardResults[[#This Row],[Bs]],"B","-"))),"")</f>
        <v/>
      </c>
      <c r="L559" t="str">
        <f>IF(ISBLANK(TimeVR[[#This Row],[Best Time(L)]]),"-",TimeVR[[#This Row],[Best Time(L)]])</f>
        <v>-</v>
      </c>
      <c r="M559" t="str">
        <f>IF(StandardResults[[#This Row],[BT(LC)]]&lt;&gt;"-",IF(StandardResults[[#This Row],[BT(LC)]]&lt;=StandardResults[[#This Row],[AA]],"AA",IF(StandardResults[[#This Row],[BT(LC)]]&lt;=StandardResults[[#This Row],[A]],"A",IF(StandardResults[[#This Row],[BT(LC)]]&lt;=StandardResults[[#This Row],[B]],"B","-"))),"")</f>
        <v/>
      </c>
      <c r="N559" s="14"/>
      <c r="O559" t="str">
        <f>IF(StandardResults[[#This Row],[BT(SC)]]&lt;&gt;"-",IF(StandardResults[[#This Row],[BT(SC)]]&lt;=StandardResults[[#This Row],[Ecs]],"EC","-"),"")</f>
        <v/>
      </c>
      <c r="Q559" t="str">
        <f>IF(StandardResults[[#This Row],[Ind/Rel]]="Ind",LEFT(StandardResults[[#This Row],[Gender]],1)&amp;MIN(MAX(StandardResults[[#This Row],[Age]],11),17)&amp;"-"&amp;StandardResults[[#This Row],[Event]],"")</f>
        <v>011-0</v>
      </c>
      <c r="R559" t="e">
        <f>IF(StandardResults[[#This Row],[Ind/Rel]]="Ind",_xlfn.XLOOKUP(StandardResults[[#This Row],[Code]],Std[Code],Std[AA]),"-")</f>
        <v>#N/A</v>
      </c>
      <c r="S559" t="e">
        <f>IF(StandardResults[[#This Row],[Ind/Rel]]="Ind",_xlfn.XLOOKUP(StandardResults[[#This Row],[Code]],Std[Code],Std[A]),"-")</f>
        <v>#N/A</v>
      </c>
      <c r="T559" t="e">
        <f>IF(StandardResults[[#This Row],[Ind/Rel]]="Ind",_xlfn.XLOOKUP(StandardResults[[#This Row],[Code]],Std[Code],Std[B]),"-")</f>
        <v>#N/A</v>
      </c>
      <c r="U559" t="e">
        <f>IF(StandardResults[[#This Row],[Ind/Rel]]="Ind",_xlfn.XLOOKUP(StandardResults[[#This Row],[Code]],Std[Code],Std[AAs]),"-")</f>
        <v>#N/A</v>
      </c>
      <c r="V559" t="e">
        <f>IF(StandardResults[[#This Row],[Ind/Rel]]="Ind",_xlfn.XLOOKUP(StandardResults[[#This Row],[Code]],Std[Code],Std[As]),"-")</f>
        <v>#N/A</v>
      </c>
      <c r="W559" t="e">
        <f>IF(StandardResults[[#This Row],[Ind/Rel]]="Ind",_xlfn.XLOOKUP(StandardResults[[#This Row],[Code]],Std[Code],Std[Bs]),"-")</f>
        <v>#N/A</v>
      </c>
      <c r="X559" t="e">
        <f>IF(StandardResults[[#This Row],[Ind/Rel]]="Ind",_xlfn.XLOOKUP(StandardResults[[#This Row],[Code]],Std[Code],Std[EC]),"-")</f>
        <v>#N/A</v>
      </c>
      <c r="Y559" t="e">
        <f>IF(StandardResults[[#This Row],[Ind/Rel]]="Ind",_xlfn.XLOOKUP(StandardResults[[#This Row],[Code]],Std[Code],Std[Ecs]),"-")</f>
        <v>#N/A</v>
      </c>
      <c r="Z559">
        <f>COUNTIFS(StandardResults[Name],StandardResults[[#This Row],[Name]],StandardResults[Entry
Std],"B")+COUNTIFS(StandardResults[Name],StandardResults[[#This Row],[Name]],StandardResults[Entry
Std],"A")+COUNTIFS(StandardResults[Name],StandardResults[[#This Row],[Name]],StandardResults[Entry
Std],"AA")</f>
        <v>0</v>
      </c>
      <c r="AA559">
        <f>COUNTIFS(StandardResults[Name],StandardResults[[#This Row],[Name]],StandardResults[Entry
Std],"AA")</f>
        <v>0</v>
      </c>
    </row>
    <row r="560" spans="1:27" x14ac:dyDescent="0.25">
      <c r="A560">
        <f>TimeVR[[#This Row],[Club]]</f>
        <v>0</v>
      </c>
      <c r="B560" t="str">
        <f>IF(OR(RIGHT(TimeVR[[#This Row],[Event]],3)="M.R", RIGHT(TimeVR[[#This Row],[Event]],3)="F.R"),"Relay","Ind")</f>
        <v>Ind</v>
      </c>
      <c r="C560">
        <f>TimeVR[[#This Row],[gender]]</f>
        <v>0</v>
      </c>
      <c r="D560">
        <f>TimeVR[[#This Row],[Age]]</f>
        <v>0</v>
      </c>
      <c r="E560">
        <f>TimeVR[[#This Row],[name]]</f>
        <v>0</v>
      </c>
      <c r="F560">
        <f>TimeVR[[#This Row],[Event]]</f>
        <v>0</v>
      </c>
      <c r="G560" t="str">
        <f>IF(OR(StandardResults[[#This Row],[Entry]]="-",TimeVR[[#This Row],[validation]]="Validated"),"Y","N")</f>
        <v>N</v>
      </c>
      <c r="H560">
        <f>IF(OR(LEFT(TimeVR[[#This Row],[Times]],8)="00:00.00", LEFT(TimeVR[[#This Row],[Times]],2)="NT"),"-",TimeVR[[#This Row],[Times]])</f>
        <v>0</v>
      </c>
      <c r="I5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0" t="str">
        <f>IF(ISBLANK(TimeVR[[#This Row],[Best Time(S)]]),"-",TimeVR[[#This Row],[Best Time(S)]])</f>
        <v>-</v>
      </c>
      <c r="K560" t="str">
        <f>IF(StandardResults[[#This Row],[BT(SC)]]&lt;&gt;"-",IF(StandardResults[[#This Row],[BT(SC)]]&lt;=StandardResults[[#This Row],[AAs]],"AA",IF(StandardResults[[#This Row],[BT(SC)]]&lt;=StandardResults[[#This Row],[As]],"A",IF(StandardResults[[#This Row],[BT(SC)]]&lt;=StandardResults[[#This Row],[Bs]],"B","-"))),"")</f>
        <v/>
      </c>
      <c r="L560" t="str">
        <f>IF(ISBLANK(TimeVR[[#This Row],[Best Time(L)]]),"-",TimeVR[[#This Row],[Best Time(L)]])</f>
        <v>-</v>
      </c>
      <c r="M560" t="str">
        <f>IF(StandardResults[[#This Row],[BT(LC)]]&lt;&gt;"-",IF(StandardResults[[#This Row],[BT(LC)]]&lt;=StandardResults[[#This Row],[AA]],"AA",IF(StandardResults[[#This Row],[BT(LC)]]&lt;=StandardResults[[#This Row],[A]],"A",IF(StandardResults[[#This Row],[BT(LC)]]&lt;=StandardResults[[#This Row],[B]],"B","-"))),"")</f>
        <v/>
      </c>
      <c r="N560" s="14"/>
      <c r="O560" t="str">
        <f>IF(StandardResults[[#This Row],[BT(SC)]]&lt;&gt;"-",IF(StandardResults[[#This Row],[BT(SC)]]&lt;=StandardResults[[#This Row],[Ecs]],"EC","-"),"")</f>
        <v/>
      </c>
      <c r="Q560" t="str">
        <f>IF(StandardResults[[#This Row],[Ind/Rel]]="Ind",LEFT(StandardResults[[#This Row],[Gender]],1)&amp;MIN(MAX(StandardResults[[#This Row],[Age]],11),17)&amp;"-"&amp;StandardResults[[#This Row],[Event]],"")</f>
        <v>011-0</v>
      </c>
      <c r="R560" t="e">
        <f>IF(StandardResults[[#This Row],[Ind/Rel]]="Ind",_xlfn.XLOOKUP(StandardResults[[#This Row],[Code]],Std[Code],Std[AA]),"-")</f>
        <v>#N/A</v>
      </c>
      <c r="S560" t="e">
        <f>IF(StandardResults[[#This Row],[Ind/Rel]]="Ind",_xlfn.XLOOKUP(StandardResults[[#This Row],[Code]],Std[Code],Std[A]),"-")</f>
        <v>#N/A</v>
      </c>
      <c r="T560" t="e">
        <f>IF(StandardResults[[#This Row],[Ind/Rel]]="Ind",_xlfn.XLOOKUP(StandardResults[[#This Row],[Code]],Std[Code],Std[B]),"-")</f>
        <v>#N/A</v>
      </c>
      <c r="U560" t="e">
        <f>IF(StandardResults[[#This Row],[Ind/Rel]]="Ind",_xlfn.XLOOKUP(StandardResults[[#This Row],[Code]],Std[Code],Std[AAs]),"-")</f>
        <v>#N/A</v>
      </c>
      <c r="V560" t="e">
        <f>IF(StandardResults[[#This Row],[Ind/Rel]]="Ind",_xlfn.XLOOKUP(StandardResults[[#This Row],[Code]],Std[Code],Std[As]),"-")</f>
        <v>#N/A</v>
      </c>
      <c r="W560" t="e">
        <f>IF(StandardResults[[#This Row],[Ind/Rel]]="Ind",_xlfn.XLOOKUP(StandardResults[[#This Row],[Code]],Std[Code],Std[Bs]),"-")</f>
        <v>#N/A</v>
      </c>
      <c r="X560" t="e">
        <f>IF(StandardResults[[#This Row],[Ind/Rel]]="Ind",_xlfn.XLOOKUP(StandardResults[[#This Row],[Code]],Std[Code],Std[EC]),"-")</f>
        <v>#N/A</v>
      </c>
      <c r="Y560" t="e">
        <f>IF(StandardResults[[#This Row],[Ind/Rel]]="Ind",_xlfn.XLOOKUP(StandardResults[[#This Row],[Code]],Std[Code],Std[Ecs]),"-")</f>
        <v>#N/A</v>
      </c>
      <c r="Z560">
        <f>COUNTIFS(StandardResults[Name],StandardResults[[#This Row],[Name]],StandardResults[Entry
Std],"B")+COUNTIFS(StandardResults[Name],StandardResults[[#This Row],[Name]],StandardResults[Entry
Std],"A")+COUNTIFS(StandardResults[Name],StandardResults[[#This Row],[Name]],StandardResults[Entry
Std],"AA")</f>
        <v>0</v>
      </c>
      <c r="AA560">
        <f>COUNTIFS(StandardResults[Name],StandardResults[[#This Row],[Name]],StandardResults[Entry
Std],"AA")</f>
        <v>0</v>
      </c>
    </row>
    <row r="561" spans="1:27" x14ac:dyDescent="0.25">
      <c r="A561">
        <f>TimeVR[[#This Row],[Club]]</f>
        <v>0</v>
      </c>
      <c r="B561" t="str">
        <f>IF(OR(RIGHT(TimeVR[[#This Row],[Event]],3)="M.R", RIGHT(TimeVR[[#This Row],[Event]],3)="F.R"),"Relay","Ind")</f>
        <v>Ind</v>
      </c>
      <c r="C561">
        <f>TimeVR[[#This Row],[gender]]</f>
        <v>0</v>
      </c>
      <c r="D561">
        <f>TimeVR[[#This Row],[Age]]</f>
        <v>0</v>
      </c>
      <c r="E561">
        <f>TimeVR[[#This Row],[name]]</f>
        <v>0</v>
      </c>
      <c r="F561">
        <f>TimeVR[[#This Row],[Event]]</f>
        <v>0</v>
      </c>
      <c r="G561" t="str">
        <f>IF(OR(StandardResults[[#This Row],[Entry]]="-",TimeVR[[#This Row],[validation]]="Validated"),"Y","N")</f>
        <v>N</v>
      </c>
      <c r="H561">
        <f>IF(OR(LEFT(TimeVR[[#This Row],[Times]],8)="00:00.00", LEFT(TimeVR[[#This Row],[Times]],2)="NT"),"-",TimeVR[[#This Row],[Times]])</f>
        <v>0</v>
      </c>
      <c r="I5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1" t="str">
        <f>IF(ISBLANK(TimeVR[[#This Row],[Best Time(S)]]),"-",TimeVR[[#This Row],[Best Time(S)]])</f>
        <v>-</v>
      </c>
      <c r="K561" t="str">
        <f>IF(StandardResults[[#This Row],[BT(SC)]]&lt;&gt;"-",IF(StandardResults[[#This Row],[BT(SC)]]&lt;=StandardResults[[#This Row],[AAs]],"AA",IF(StandardResults[[#This Row],[BT(SC)]]&lt;=StandardResults[[#This Row],[As]],"A",IF(StandardResults[[#This Row],[BT(SC)]]&lt;=StandardResults[[#This Row],[Bs]],"B","-"))),"")</f>
        <v/>
      </c>
      <c r="L561" t="str">
        <f>IF(ISBLANK(TimeVR[[#This Row],[Best Time(L)]]),"-",TimeVR[[#This Row],[Best Time(L)]])</f>
        <v>-</v>
      </c>
      <c r="M561" t="str">
        <f>IF(StandardResults[[#This Row],[BT(LC)]]&lt;&gt;"-",IF(StandardResults[[#This Row],[BT(LC)]]&lt;=StandardResults[[#This Row],[AA]],"AA",IF(StandardResults[[#This Row],[BT(LC)]]&lt;=StandardResults[[#This Row],[A]],"A",IF(StandardResults[[#This Row],[BT(LC)]]&lt;=StandardResults[[#This Row],[B]],"B","-"))),"")</f>
        <v/>
      </c>
      <c r="N561" s="14"/>
      <c r="O561" t="str">
        <f>IF(StandardResults[[#This Row],[BT(SC)]]&lt;&gt;"-",IF(StandardResults[[#This Row],[BT(SC)]]&lt;=StandardResults[[#This Row],[Ecs]],"EC","-"),"")</f>
        <v/>
      </c>
      <c r="Q561" t="str">
        <f>IF(StandardResults[[#This Row],[Ind/Rel]]="Ind",LEFT(StandardResults[[#This Row],[Gender]],1)&amp;MIN(MAX(StandardResults[[#This Row],[Age]],11),17)&amp;"-"&amp;StandardResults[[#This Row],[Event]],"")</f>
        <v>011-0</v>
      </c>
      <c r="R561" t="e">
        <f>IF(StandardResults[[#This Row],[Ind/Rel]]="Ind",_xlfn.XLOOKUP(StandardResults[[#This Row],[Code]],Std[Code],Std[AA]),"-")</f>
        <v>#N/A</v>
      </c>
      <c r="S561" t="e">
        <f>IF(StandardResults[[#This Row],[Ind/Rel]]="Ind",_xlfn.XLOOKUP(StandardResults[[#This Row],[Code]],Std[Code],Std[A]),"-")</f>
        <v>#N/A</v>
      </c>
      <c r="T561" t="e">
        <f>IF(StandardResults[[#This Row],[Ind/Rel]]="Ind",_xlfn.XLOOKUP(StandardResults[[#This Row],[Code]],Std[Code],Std[B]),"-")</f>
        <v>#N/A</v>
      </c>
      <c r="U561" t="e">
        <f>IF(StandardResults[[#This Row],[Ind/Rel]]="Ind",_xlfn.XLOOKUP(StandardResults[[#This Row],[Code]],Std[Code],Std[AAs]),"-")</f>
        <v>#N/A</v>
      </c>
      <c r="V561" t="e">
        <f>IF(StandardResults[[#This Row],[Ind/Rel]]="Ind",_xlfn.XLOOKUP(StandardResults[[#This Row],[Code]],Std[Code],Std[As]),"-")</f>
        <v>#N/A</v>
      </c>
      <c r="W561" t="e">
        <f>IF(StandardResults[[#This Row],[Ind/Rel]]="Ind",_xlfn.XLOOKUP(StandardResults[[#This Row],[Code]],Std[Code],Std[Bs]),"-")</f>
        <v>#N/A</v>
      </c>
      <c r="X561" t="e">
        <f>IF(StandardResults[[#This Row],[Ind/Rel]]="Ind",_xlfn.XLOOKUP(StandardResults[[#This Row],[Code]],Std[Code],Std[EC]),"-")</f>
        <v>#N/A</v>
      </c>
      <c r="Y561" t="e">
        <f>IF(StandardResults[[#This Row],[Ind/Rel]]="Ind",_xlfn.XLOOKUP(StandardResults[[#This Row],[Code]],Std[Code],Std[Ecs]),"-")</f>
        <v>#N/A</v>
      </c>
      <c r="Z561">
        <f>COUNTIFS(StandardResults[Name],StandardResults[[#This Row],[Name]],StandardResults[Entry
Std],"B")+COUNTIFS(StandardResults[Name],StandardResults[[#This Row],[Name]],StandardResults[Entry
Std],"A")+COUNTIFS(StandardResults[Name],StandardResults[[#This Row],[Name]],StandardResults[Entry
Std],"AA")</f>
        <v>0</v>
      </c>
      <c r="AA561">
        <f>COUNTIFS(StandardResults[Name],StandardResults[[#This Row],[Name]],StandardResults[Entry
Std],"AA")</f>
        <v>0</v>
      </c>
    </row>
    <row r="562" spans="1:27" x14ac:dyDescent="0.25">
      <c r="A562">
        <f>TimeVR[[#This Row],[Club]]</f>
        <v>0</v>
      </c>
      <c r="B562" t="str">
        <f>IF(OR(RIGHT(TimeVR[[#This Row],[Event]],3)="M.R", RIGHT(TimeVR[[#This Row],[Event]],3)="F.R"),"Relay","Ind")</f>
        <v>Ind</v>
      </c>
      <c r="C562">
        <f>TimeVR[[#This Row],[gender]]</f>
        <v>0</v>
      </c>
      <c r="D562">
        <f>TimeVR[[#This Row],[Age]]</f>
        <v>0</v>
      </c>
      <c r="E562">
        <f>TimeVR[[#This Row],[name]]</f>
        <v>0</v>
      </c>
      <c r="F562">
        <f>TimeVR[[#This Row],[Event]]</f>
        <v>0</v>
      </c>
      <c r="G562" t="str">
        <f>IF(OR(StandardResults[[#This Row],[Entry]]="-",TimeVR[[#This Row],[validation]]="Validated"),"Y","N")</f>
        <v>N</v>
      </c>
      <c r="H562">
        <f>IF(OR(LEFT(TimeVR[[#This Row],[Times]],8)="00:00.00", LEFT(TimeVR[[#This Row],[Times]],2)="NT"),"-",TimeVR[[#This Row],[Times]])</f>
        <v>0</v>
      </c>
      <c r="I5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2" t="str">
        <f>IF(ISBLANK(TimeVR[[#This Row],[Best Time(S)]]),"-",TimeVR[[#This Row],[Best Time(S)]])</f>
        <v>-</v>
      </c>
      <c r="K562" t="str">
        <f>IF(StandardResults[[#This Row],[BT(SC)]]&lt;&gt;"-",IF(StandardResults[[#This Row],[BT(SC)]]&lt;=StandardResults[[#This Row],[AAs]],"AA",IF(StandardResults[[#This Row],[BT(SC)]]&lt;=StandardResults[[#This Row],[As]],"A",IF(StandardResults[[#This Row],[BT(SC)]]&lt;=StandardResults[[#This Row],[Bs]],"B","-"))),"")</f>
        <v/>
      </c>
      <c r="L562" t="str">
        <f>IF(ISBLANK(TimeVR[[#This Row],[Best Time(L)]]),"-",TimeVR[[#This Row],[Best Time(L)]])</f>
        <v>-</v>
      </c>
      <c r="M562" t="str">
        <f>IF(StandardResults[[#This Row],[BT(LC)]]&lt;&gt;"-",IF(StandardResults[[#This Row],[BT(LC)]]&lt;=StandardResults[[#This Row],[AA]],"AA",IF(StandardResults[[#This Row],[BT(LC)]]&lt;=StandardResults[[#This Row],[A]],"A",IF(StandardResults[[#This Row],[BT(LC)]]&lt;=StandardResults[[#This Row],[B]],"B","-"))),"")</f>
        <v/>
      </c>
      <c r="N562" s="14"/>
      <c r="O562" t="str">
        <f>IF(StandardResults[[#This Row],[BT(SC)]]&lt;&gt;"-",IF(StandardResults[[#This Row],[BT(SC)]]&lt;=StandardResults[[#This Row],[Ecs]],"EC","-"),"")</f>
        <v/>
      </c>
      <c r="Q562" t="str">
        <f>IF(StandardResults[[#This Row],[Ind/Rel]]="Ind",LEFT(StandardResults[[#This Row],[Gender]],1)&amp;MIN(MAX(StandardResults[[#This Row],[Age]],11),17)&amp;"-"&amp;StandardResults[[#This Row],[Event]],"")</f>
        <v>011-0</v>
      </c>
      <c r="R562" t="e">
        <f>IF(StandardResults[[#This Row],[Ind/Rel]]="Ind",_xlfn.XLOOKUP(StandardResults[[#This Row],[Code]],Std[Code],Std[AA]),"-")</f>
        <v>#N/A</v>
      </c>
      <c r="S562" t="e">
        <f>IF(StandardResults[[#This Row],[Ind/Rel]]="Ind",_xlfn.XLOOKUP(StandardResults[[#This Row],[Code]],Std[Code],Std[A]),"-")</f>
        <v>#N/A</v>
      </c>
      <c r="T562" t="e">
        <f>IF(StandardResults[[#This Row],[Ind/Rel]]="Ind",_xlfn.XLOOKUP(StandardResults[[#This Row],[Code]],Std[Code],Std[B]),"-")</f>
        <v>#N/A</v>
      </c>
      <c r="U562" t="e">
        <f>IF(StandardResults[[#This Row],[Ind/Rel]]="Ind",_xlfn.XLOOKUP(StandardResults[[#This Row],[Code]],Std[Code],Std[AAs]),"-")</f>
        <v>#N/A</v>
      </c>
      <c r="V562" t="e">
        <f>IF(StandardResults[[#This Row],[Ind/Rel]]="Ind",_xlfn.XLOOKUP(StandardResults[[#This Row],[Code]],Std[Code],Std[As]),"-")</f>
        <v>#N/A</v>
      </c>
      <c r="W562" t="e">
        <f>IF(StandardResults[[#This Row],[Ind/Rel]]="Ind",_xlfn.XLOOKUP(StandardResults[[#This Row],[Code]],Std[Code],Std[Bs]),"-")</f>
        <v>#N/A</v>
      </c>
      <c r="X562" t="e">
        <f>IF(StandardResults[[#This Row],[Ind/Rel]]="Ind",_xlfn.XLOOKUP(StandardResults[[#This Row],[Code]],Std[Code],Std[EC]),"-")</f>
        <v>#N/A</v>
      </c>
      <c r="Y562" t="e">
        <f>IF(StandardResults[[#This Row],[Ind/Rel]]="Ind",_xlfn.XLOOKUP(StandardResults[[#This Row],[Code]],Std[Code],Std[Ecs]),"-")</f>
        <v>#N/A</v>
      </c>
      <c r="Z562">
        <f>COUNTIFS(StandardResults[Name],StandardResults[[#This Row],[Name]],StandardResults[Entry
Std],"B")+COUNTIFS(StandardResults[Name],StandardResults[[#This Row],[Name]],StandardResults[Entry
Std],"A")+COUNTIFS(StandardResults[Name],StandardResults[[#This Row],[Name]],StandardResults[Entry
Std],"AA")</f>
        <v>0</v>
      </c>
      <c r="AA562">
        <f>COUNTIFS(StandardResults[Name],StandardResults[[#This Row],[Name]],StandardResults[Entry
Std],"AA")</f>
        <v>0</v>
      </c>
    </row>
    <row r="563" spans="1:27" x14ac:dyDescent="0.25">
      <c r="A563">
        <f>TimeVR[[#This Row],[Club]]</f>
        <v>0</v>
      </c>
      <c r="B563" t="str">
        <f>IF(OR(RIGHT(TimeVR[[#This Row],[Event]],3)="M.R", RIGHT(TimeVR[[#This Row],[Event]],3)="F.R"),"Relay","Ind")</f>
        <v>Ind</v>
      </c>
      <c r="C563">
        <f>TimeVR[[#This Row],[gender]]</f>
        <v>0</v>
      </c>
      <c r="D563">
        <f>TimeVR[[#This Row],[Age]]</f>
        <v>0</v>
      </c>
      <c r="E563">
        <f>TimeVR[[#This Row],[name]]</f>
        <v>0</v>
      </c>
      <c r="F563">
        <f>TimeVR[[#This Row],[Event]]</f>
        <v>0</v>
      </c>
      <c r="G563" t="str">
        <f>IF(OR(StandardResults[[#This Row],[Entry]]="-",TimeVR[[#This Row],[validation]]="Validated"),"Y","N")</f>
        <v>N</v>
      </c>
      <c r="H563">
        <f>IF(OR(LEFT(TimeVR[[#This Row],[Times]],8)="00:00.00", LEFT(TimeVR[[#This Row],[Times]],2)="NT"),"-",TimeVR[[#This Row],[Times]])</f>
        <v>0</v>
      </c>
      <c r="I5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3" t="str">
        <f>IF(ISBLANK(TimeVR[[#This Row],[Best Time(S)]]),"-",TimeVR[[#This Row],[Best Time(S)]])</f>
        <v>-</v>
      </c>
      <c r="K563" t="str">
        <f>IF(StandardResults[[#This Row],[BT(SC)]]&lt;&gt;"-",IF(StandardResults[[#This Row],[BT(SC)]]&lt;=StandardResults[[#This Row],[AAs]],"AA",IF(StandardResults[[#This Row],[BT(SC)]]&lt;=StandardResults[[#This Row],[As]],"A",IF(StandardResults[[#This Row],[BT(SC)]]&lt;=StandardResults[[#This Row],[Bs]],"B","-"))),"")</f>
        <v/>
      </c>
      <c r="L563" t="str">
        <f>IF(ISBLANK(TimeVR[[#This Row],[Best Time(L)]]),"-",TimeVR[[#This Row],[Best Time(L)]])</f>
        <v>-</v>
      </c>
      <c r="M563" t="str">
        <f>IF(StandardResults[[#This Row],[BT(LC)]]&lt;&gt;"-",IF(StandardResults[[#This Row],[BT(LC)]]&lt;=StandardResults[[#This Row],[AA]],"AA",IF(StandardResults[[#This Row],[BT(LC)]]&lt;=StandardResults[[#This Row],[A]],"A",IF(StandardResults[[#This Row],[BT(LC)]]&lt;=StandardResults[[#This Row],[B]],"B","-"))),"")</f>
        <v/>
      </c>
      <c r="N563" s="14"/>
      <c r="O563" t="str">
        <f>IF(StandardResults[[#This Row],[BT(SC)]]&lt;&gt;"-",IF(StandardResults[[#This Row],[BT(SC)]]&lt;=StandardResults[[#This Row],[Ecs]],"EC","-"),"")</f>
        <v/>
      </c>
      <c r="Q563" t="str">
        <f>IF(StandardResults[[#This Row],[Ind/Rel]]="Ind",LEFT(StandardResults[[#This Row],[Gender]],1)&amp;MIN(MAX(StandardResults[[#This Row],[Age]],11),17)&amp;"-"&amp;StandardResults[[#This Row],[Event]],"")</f>
        <v>011-0</v>
      </c>
      <c r="R563" t="e">
        <f>IF(StandardResults[[#This Row],[Ind/Rel]]="Ind",_xlfn.XLOOKUP(StandardResults[[#This Row],[Code]],Std[Code],Std[AA]),"-")</f>
        <v>#N/A</v>
      </c>
      <c r="S563" t="e">
        <f>IF(StandardResults[[#This Row],[Ind/Rel]]="Ind",_xlfn.XLOOKUP(StandardResults[[#This Row],[Code]],Std[Code],Std[A]),"-")</f>
        <v>#N/A</v>
      </c>
      <c r="T563" t="e">
        <f>IF(StandardResults[[#This Row],[Ind/Rel]]="Ind",_xlfn.XLOOKUP(StandardResults[[#This Row],[Code]],Std[Code],Std[B]),"-")</f>
        <v>#N/A</v>
      </c>
      <c r="U563" t="e">
        <f>IF(StandardResults[[#This Row],[Ind/Rel]]="Ind",_xlfn.XLOOKUP(StandardResults[[#This Row],[Code]],Std[Code],Std[AAs]),"-")</f>
        <v>#N/A</v>
      </c>
      <c r="V563" t="e">
        <f>IF(StandardResults[[#This Row],[Ind/Rel]]="Ind",_xlfn.XLOOKUP(StandardResults[[#This Row],[Code]],Std[Code],Std[As]),"-")</f>
        <v>#N/A</v>
      </c>
      <c r="W563" t="e">
        <f>IF(StandardResults[[#This Row],[Ind/Rel]]="Ind",_xlfn.XLOOKUP(StandardResults[[#This Row],[Code]],Std[Code],Std[Bs]),"-")</f>
        <v>#N/A</v>
      </c>
      <c r="X563" t="e">
        <f>IF(StandardResults[[#This Row],[Ind/Rel]]="Ind",_xlfn.XLOOKUP(StandardResults[[#This Row],[Code]],Std[Code],Std[EC]),"-")</f>
        <v>#N/A</v>
      </c>
      <c r="Y563" t="e">
        <f>IF(StandardResults[[#This Row],[Ind/Rel]]="Ind",_xlfn.XLOOKUP(StandardResults[[#This Row],[Code]],Std[Code],Std[Ecs]),"-")</f>
        <v>#N/A</v>
      </c>
      <c r="Z563">
        <f>COUNTIFS(StandardResults[Name],StandardResults[[#This Row],[Name]],StandardResults[Entry
Std],"B")+COUNTIFS(StandardResults[Name],StandardResults[[#This Row],[Name]],StandardResults[Entry
Std],"A")+COUNTIFS(StandardResults[Name],StandardResults[[#This Row],[Name]],StandardResults[Entry
Std],"AA")</f>
        <v>0</v>
      </c>
      <c r="AA563">
        <f>COUNTIFS(StandardResults[Name],StandardResults[[#This Row],[Name]],StandardResults[Entry
Std],"AA")</f>
        <v>0</v>
      </c>
    </row>
    <row r="564" spans="1:27" x14ac:dyDescent="0.25">
      <c r="A564">
        <f>TimeVR[[#This Row],[Club]]</f>
        <v>0</v>
      </c>
      <c r="B564" t="str">
        <f>IF(OR(RIGHT(TimeVR[[#This Row],[Event]],3)="M.R", RIGHT(TimeVR[[#This Row],[Event]],3)="F.R"),"Relay","Ind")</f>
        <v>Ind</v>
      </c>
      <c r="C564">
        <f>TimeVR[[#This Row],[gender]]</f>
        <v>0</v>
      </c>
      <c r="D564">
        <f>TimeVR[[#This Row],[Age]]</f>
        <v>0</v>
      </c>
      <c r="E564">
        <f>TimeVR[[#This Row],[name]]</f>
        <v>0</v>
      </c>
      <c r="F564">
        <f>TimeVR[[#This Row],[Event]]</f>
        <v>0</v>
      </c>
      <c r="G564" t="str">
        <f>IF(OR(StandardResults[[#This Row],[Entry]]="-",TimeVR[[#This Row],[validation]]="Validated"),"Y","N")</f>
        <v>N</v>
      </c>
      <c r="H564">
        <f>IF(OR(LEFT(TimeVR[[#This Row],[Times]],8)="00:00.00", LEFT(TimeVR[[#This Row],[Times]],2)="NT"),"-",TimeVR[[#This Row],[Times]])</f>
        <v>0</v>
      </c>
      <c r="I5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4" t="str">
        <f>IF(ISBLANK(TimeVR[[#This Row],[Best Time(S)]]),"-",TimeVR[[#This Row],[Best Time(S)]])</f>
        <v>-</v>
      </c>
      <c r="K564" t="str">
        <f>IF(StandardResults[[#This Row],[BT(SC)]]&lt;&gt;"-",IF(StandardResults[[#This Row],[BT(SC)]]&lt;=StandardResults[[#This Row],[AAs]],"AA",IF(StandardResults[[#This Row],[BT(SC)]]&lt;=StandardResults[[#This Row],[As]],"A",IF(StandardResults[[#This Row],[BT(SC)]]&lt;=StandardResults[[#This Row],[Bs]],"B","-"))),"")</f>
        <v/>
      </c>
      <c r="L564" t="str">
        <f>IF(ISBLANK(TimeVR[[#This Row],[Best Time(L)]]),"-",TimeVR[[#This Row],[Best Time(L)]])</f>
        <v>-</v>
      </c>
      <c r="M564" t="str">
        <f>IF(StandardResults[[#This Row],[BT(LC)]]&lt;&gt;"-",IF(StandardResults[[#This Row],[BT(LC)]]&lt;=StandardResults[[#This Row],[AA]],"AA",IF(StandardResults[[#This Row],[BT(LC)]]&lt;=StandardResults[[#This Row],[A]],"A",IF(StandardResults[[#This Row],[BT(LC)]]&lt;=StandardResults[[#This Row],[B]],"B","-"))),"")</f>
        <v/>
      </c>
      <c r="N564" s="14"/>
      <c r="O564" t="str">
        <f>IF(StandardResults[[#This Row],[BT(SC)]]&lt;&gt;"-",IF(StandardResults[[#This Row],[BT(SC)]]&lt;=StandardResults[[#This Row],[Ecs]],"EC","-"),"")</f>
        <v/>
      </c>
      <c r="Q564" t="str">
        <f>IF(StandardResults[[#This Row],[Ind/Rel]]="Ind",LEFT(StandardResults[[#This Row],[Gender]],1)&amp;MIN(MAX(StandardResults[[#This Row],[Age]],11),17)&amp;"-"&amp;StandardResults[[#This Row],[Event]],"")</f>
        <v>011-0</v>
      </c>
      <c r="R564" t="e">
        <f>IF(StandardResults[[#This Row],[Ind/Rel]]="Ind",_xlfn.XLOOKUP(StandardResults[[#This Row],[Code]],Std[Code],Std[AA]),"-")</f>
        <v>#N/A</v>
      </c>
      <c r="S564" t="e">
        <f>IF(StandardResults[[#This Row],[Ind/Rel]]="Ind",_xlfn.XLOOKUP(StandardResults[[#This Row],[Code]],Std[Code],Std[A]),"-")</f>
        <v>#N/A</v>
      </c>
      <c r="T564" t="e">
        <f>IF(StandardResults[[#This Row],[Ind/Rel]]="Ind",_xlfn.XLOOKUP(StandardResults[[#This Row],[Code]],Std[Code],Std[B]),"-")</f>
        <v>#N/A</v>
      </c>
      <c r="U564" t="e">
        <f>IF(StandardResults[[#This Row],[Ind/Rel]]="Ind",_xlfn.XLOOKUP(StandardResults[[#This Row],[Code]],Std[Code],Std[AAs]),"-")</f>
        <v>#N/A</v>
      </c>
      <c r="V564" t="e">
        <f>IF(StandardResults[[#This Row],[Ind/Rel]]="Ind",_xlfn.XLOOKUP(StandardResults[[#This Row],[Code]],Std[Code],Std[As]),"-")</f>
        <v>#N/A</v>
      </c>
      <c r="W564" t="e">
        <f>IF(StandardResults[[#This Row],[Ind/Rel]]="Ind",_xlfn.XLOOKUP(StandardResults[[#This Row],[Code]],Std[Code],Std[Bs]),"-")</f>
        <v>#N/A</v>
      </c>
      <c r="X564" t="e">
        <f>IF(StandardResults[[#This Row],[Ind/Rel]]="Ind",_xlfn.XLOOKUP(StandardResults[[#This Row],[Code]],Std[Code],Std[EC]),"-")</f>
        <v>#N/A</v>
      </c>
      <c r="Y564" t="e">
        <f>IF(StandardResults[[#This Row],[Ind/Rel]]="Ind",_xlfn.XLOOKUP(StandardResults[[#This Row],[Code]],Std[Code],Std[Ecs]),"-")</f>
        <v>#N/A</v>
      </c>
      <c r="Z564">
        <f>COUNTIFS(StandardResults[Name],StandardResults[[#This Row],[Name]],StandardResults[Entry
Std],"B")+COUNTIFS(StandardResults[Name],StandardResults[[#This Row],[Name]],StandardResults[Entry
Std],"A")+COUNTIFS(StandardResults[Name],StandardResults[[#This Row],[Name]],StandardResults[Entry
Std],"AA")</f>
        <v>0</v>
      </c>
      <c r="AA564">
        <f>COUNTIFS(StandardResults[Name],StandardResults[[#This Row],[Name]],StandardResults[Entry
Std],"AA")</f>
        <v>0</v>
      </c>
    </row>
    <row r="565" spans="1:27" x14ac:dyDescent="0.25">
      <c r="A565">
        <f>TimeVR[[#This Row],[Club]]</f>
        <v>0</v>
      </c>
      <c r="B565" t="str">
        <f>IF(OR(RIGHT(TimeVR[[#This Row],[Event]],3)="M.R", RIGHT(TimeVR[[#This Row],[Event]],3)="F.R"),"Relay","Ind")</f>
        <v>Ind</v>
      </c>
      <c r="C565">
        <f>TimeVR[[#This Row],[gender]]</f>
        <v>0</v>
      </c>
      <c r="D565">
        <f>TimeVR[[#This Row],[Age]]</f>
        <v>0</v>
      </c>
      <c r="E565">
        <f>TimeVR[[#This Row],[name]]</f>
        <v>0</v>
      </c>
      <c r="F565">
        <f>TimeVR[[#This Row],[Event]]</f>
        <v>0</v>
      </c>
      <c r="G565" t="str">
        <f>IF(OR(StandardResults[[#This Row],[Entry]]="-",TimeVR[[#This Row],[validation]]="Validated"),"Y","N")</f>
        <v>N</v>
      </c>
      <c r="H565">
        <f>IF(OR(LEFT(TimeVR[[#This Row],[Times]],8)="00:00.00", LEFT(TimeVR[[#This Row],[Times]],2)="NT"),"-",TimeVR[[#This Row],[Times]])</f>
        <v>0</v>
      </c>
      <c r="I5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5" t="str">
        <f>IF(ISBLANK(TimeVR[[#This Row],[Best Time(S)]]),"-",TimeVR[[#This Row],[Best Time(S)]])</f>
        <v>-</v>
      </c>
      <c r="K565" t="str">
        <f>IF(StandardResults[[#This Row],[BT(SC)]]&lt;&gt;"-",IF(StandardResults[[#This Row],[BT(SC)]]&lt;=StandardResults[[#This Row],[AAs]],"AA",IF(StandardResults[[#This Row],[BT(SC)]]&lt;=StandardResults[[#This Row],[As]],"A",IF(StandardResults[[#This Row],[BT(SC)]]&lt;=StandardResults[[#This Row],[Bs]],"B","-"))),"")</f>
        <v/>
      </c>
      <c r="L565" t="str">
        <f>IF(ISBLANK(TimeVR[[#This Row],[Best Time(L)]]),"-",TimeVR[[#This Row],[Best Time(L)]])</f>
        <v>-</v>
      </c>
      <c r="M565" t="str">
        <f>IF(StandardResults[[#This Row],[BT(LC)]]&lt;&gt;"-",IF(StandardResults[[#This Row],[BT(LC)]]&lt;=StandardResults[[#This Row],[AA]],"AA",IF(StandardResults[[#This Row],[BT(LC)]]&lt;=StandardResults[[#This Row],[A]],"A",IF(StandardResults[[#This Row],[BT(LC)]]&lt;=StandardResults[[#This Row],[B]],"B","-"))),"")</f>
        <v/>
      </c>
      <c r="N565" s="14"/>
      <c r="O565" t="str">
        <f>IF(StandardResults[[#This Row],[BT(SC)]]&lt;&gt;"-",IF(StandardResults[[#This Row],[BT(SC)]]&lt;=StandardResults[[#This Row],[Ecs]],"EC","-"),"")</f>
        <v/>
      </c>
      <c r="Q565" t="str">
        <f>IF(StandardResults[[#This Row],[Ind/Rel]]="Ind",LEFT(StandardResults[[#This Row],[Gender]],1)&amp;MIN(MAX(StandardResults[[#This Row],[Age]],11),17)&amp;"-"&amp;StandardResults[[#This Row],[Event]],"")</f>
        <v>011-0</v>
      </c>
      <c r="R565" t="e">
        <f>IF(StandardResults[[#This Row],[Ind/Rel]]="Ind",_xlfn.XLOOKUP(StandardResults[[#This Row],[Code]],Std[Code],Std[AA]),"-")</f>
        <v>#N/A</v>
      </c>
      <c r="S565" t="e">
        <f>IF(StandardResults[[#This Row],[Ind/Rel]]="Ind",_xlfn.XLOOKUP(StandardResults[[#This Row],[Code]],Std[Code],Std[A]),"-")</f>
        <v>#N/A</v>
      </c>
      <c r="T565" t="e">
        <f>IF(StandardResults[[#This Row],[Ind/Rel]]="Ind",_xlfn.XLOOKUP(StandardResults[[#This Row],[Code]],Std[Code],Std[B]),"-")</f>
        <v>#N/A</v>
      </c>
      <c r="U565" t="e">
        <f>IF(StandardResults[[#This Row],[Ind/Rel]]="Ind",_xlfn.XLOOKUP(StandardResults[[#This Row],[Code]],Std[Code],Std[AAs]),"-")</f>
        <v>#N/A</v>
      </c>
      <c r="V565" t="e">
        <f>IF(StandardResults[[#This Row],[Ind/Rel]]="Ind",_xlfn.XLOOKUP(StandardResults[[#This Row],[Code]],Std[Code],Std[As]),"-")</f>
        <v>#N/A</v>
      </c>
      <c r="W565" t="e">
        <f>IF(StandardResults[[#This Row],[Ind/Rel]]="Ind",_xlfn.XLOOKUP(StandardResults[[#This Row],[Code]],Std[Code],Std[Bs]),"-")</f>
        <v>#N/A</v>
      </c>
      <c r="X565" t="e">
        <f>IF(StandardResults[[#This Row],[Ind/Rel]]="Ind",_xlfn.XLOOKUP(StandardResults[[#This Row],[Code]],Std[Code],Std[EC]),"-")</f>
        <v>#N/A</v>
      </c>
      <c r="Y565" t="e">
        <f>IF(StandardResults[[#This Row],[Ind/Rel]]="Ind",_xlfn.XLOOKUP(StandardResults[[#This Row],[Code]],Std[Code],Std[Ecs]),"-")</f>
        <v>#N/A</v>
      </c>
      <c r="Z565">
        <f>COUNTIFS(StandardResults[Name],StandardResults[[#This Row],[Name]],StandardResults[Entry
Std],"B")+COUNTIFS(StandardResults[Name],StandardResults[[#This Row],[Name]],StandardResults[Entry
Std],"A")+COUNTIFS(StandardResults[Name],StandardResults[[#This Row],[Name]],StandardResults[Entry
Std],"AA")</f>
        <v>0</v>
      </c>
      <c r="AA565">
        <f>COUNTIFS(StandardResults[Name],StandardResults[[#This Row],[Name]],StandardResults[Entry
Std],"AA")</f>
        <v>0</v>
      </c>
    </row>
    <row r="566" spans="1:27" x14ac:dyDescent="0.25">
      <c r="A566">
        <f>TimeVR[[#This Row],[Club]]</f>
        <v>0</v>
      </c>
      <c r="B566" t="str">
        <f>IF(OR(RIGHT(TimeVR[[#This Row],[Event]],3)="M.R", RIGHT(TimeVR[[#This Row],[Event]],3)="F.R"),"Relay","Ind")</f>
        <v>Ind</v>
      </c>
      <c r="C566">
        <f>TimeVR[[#This Row],[gender]]</f>
        <v>0</v>
      </c>
      <c r="D566">
        <f>TimeVR[[#This Row],[Age]]</f>
        <v>0</v>
      </c>
      <c r="E566">
        <f>TimeVR[[#This Row],[name]]</f>
        <v>0</v>
      </c>
      <c r="F566">
        <f>TimeVR[[#This Row],[Event]]</f>
        <v>0</v>
      </c>
      <c r="G566" t="str">
        <f>IF(OR(StandardResults[[#This Row],[Entry]]="-",TimeVR[[#This Row],[validation]]="Validated"),"Y","N")</f>
        <v>N</v>
      </c>
      <c r="H566">
        <f>IF(OR(LEFT(TimeVR[[#This Row],[Times]],8)="00:00.00", LEFT(TimeVR[[#This Row],[Times]],2)="NT"),"-",TimeVR[[#This Row],[Times]])</f>
        <v>0</v>
      </c>
      <c r="I5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6" t="str">
        <f>IF(ISBLANK(TimeVR[[#This Row],[Best Time(S)]]),"-",TimeVR[[#This Row],[Best Time(S)]])</f>
        <v>-</v>
      </c>
      <c r="K566" t="str">
        <f>IF(StandardResults[[#This Row],[BT(SC)]]&lt;&gt;"-",IF(StandardResults[[#This Row],[BT(SC)]]&lt;=StandardResults[[#This Row],[AAs]],"AA",IF(StandardResults[[#This Row],[BT(SC)]]&lt;=StandardResults[[#This Row],[As]],"A",IF(StandardResults[[#This Row],[BT(SC)]]&lt;=StandardResults[[#This Row],[Bs]],"B","-"))),"")</f>
        <v/>
      </c>
      <c r="L566" t="str">
        <f>IF(ISBLANK(TimeVR[[#This Row],[Best Time(L)]]),"-",TimeVR[[#This Row],[Best Time(L)]])</f>
        <v>-</v>
      </c>
      <c r="M566" t="str">
        <f>IF(StandardResults[[#This Row],[BT(LC)]]&lt;&gt;"-",IF(StandardResults[[#This Row],[BT(LC)]]&lt;=StandardResults[[#This Row],[AA]],"AA",IF(StandardResults[[#This Row],[BT(LC)]]&lt;=StandardResults[[#This Row],[A]],"A",IF(StandardResults[[#This Row],[BT(LC)]]&lt;=StandardResults[[#This Row],[B]],"B","-"))),"")</f>
        <v/>
      </c>
      <c r="N566" s="14"/>
      <c r="O566" t="str">
        <f>IF(StandardResults[[#This Row],[BT(SC)]]&lt;&gt;"-",IF(StandardResults[[#This Row],[BT(SC)]]&lt;=StandardResults[[#This Row],[Ecs]],"EC","-"),"")</f>
        <v/>
      </c>
      <c r="Q566" t="str">
        <f>IF(StandardResults[[#This Row],[Ind/Rel]]="Ind",LEFT(StandardResults[[#This Row],[Gender]],1)&amp;MIN(MAX(StandardResults[[#This Row],[Age]],11),17)&amp;"-"&amp;StandardResults[[#This Row],[Event]],"")</f>
        <v>011-0</v>
      </c>
      <c r="R566" t="e">
        <f>IF(StandardResults[[#This Row],[Ind/Rel]]="Ind",_xlfn.XLOOKUP(StandardResults[[#This Row],[Code]],Std[Code],Std[AA]),"-")</f>
        <v>#N/A</v>
      </c>
      <c r="S566" t="e">
        <f>IF(StandardResults[[#This Row],[Ind/Rel]]="Ind",_xlfn.XLOOKUP(StandardResults[[#This Row],[Code]],Std[Code],Std[A]),"-")</f>
        <v>#N/A</v>
      </c>
      <c r="T566" t="e">
        <f>IF(StandardResults[[#This Row],[Ind/Rel]]="Ind",_xlfn.XLOOKUP(StandardResults[[#This Row],[Code]],Std[Code],Std[B]),"-")</f>
        <v>#N/A</v>
      </c>
      <c r="U566" t="e">
        <f>IF(StandardResults[[#This Row],[Ind/Rel]]="Ind",_xlfn.XLOOKUP(StandardResults[[#This Row],[Code]],Std[Code],Std[AAs]),"-")</f>
        <v>#N/A</v>
      </c>
      <c r="V566" t="e">
        <f>IF(StandardResults[[#This Row],[Ind/Rel]]="Ind",_xlfn.XLOOKUP(StandardResults[[#This Row],[Code]],Std[Code],Std[As]),"-")</f>
        <v>#N/A</v>
      </c>
      <c r="W566" t="e">
        <f>IF(StandardResults[[#This Row],[Ind/Rel]]="Ind",_xlfn.XLOOKUP(StandardResults[[#This Row],[Code]],Std[Code],Std[Bs]),"-")</f>
        <v>#N/A</v>
      </c>
      <c r="X566" t="e">
        <f>IF(StandardResults[[#This Row],[Ind/Rel]]="Ind",_xlfn.XLOOKUP(StandardResults[[#This Row],[Code]],Std[Code],Std[EC]),"-")</f>
        <v>#N/A</v>
      </c>
      <c r="Y566" t="e">
        <f>IF(StandardResults[[#This Row],[Ind/Rel]]="Ind",_xlfn.XLOOKUP(StandardResults[[#This Row],[Code]],Std[Code],Std[Ecs]),"-")</f>
        <v>#N/A</v>
      </c>
      <c r="Z566">
        <f>COUNTIFS(StandardResults[Name],StandardResults[[#This Row],[Name]],StandardResults[Entry
Std],"B")+COUNTIFS(StandardResults[Name],StandardResults[[#This Row],[Name]],StandardResults[Entry
Std],"A")+COUNTIFS(StandardResults[Name],StandardResults[[#This Row],[Name]],StandardResults[Entry
Std],"AA")</f>
        <v>0</v>
      </c>
      <c r="AA566">
        <f>COUNTIFS(StandardResults[Name],StandardResults[[#This Row],[Name]],StandardResults[Entry
Std],"AA")</f>
        <v>0</v>
      </c>
    </row>
    <row r="567" spans="1:27" x14ac:dyDescent="0.25">
      <c r="A567">
        <f>TimeVR[[#This Row],[Club]]</f>
        <v>0</v>
      </c>
      <c r="B567" t="str">
        <f>IF(OR(RIGHT(TimeVR[[#This Row],[Event]],3)="M.R", RIGHT(TimeVR[[#This Row],[Event]],3)="F.R"),"Relay","Ind")</f>
        <v>Ind</v>
      </c>
      <c r="C567">
        <f>TimeVR[[#This Row],[gender]]</f>
        <v>0</v>
      </c>
      <c r="D567">
        <f>TimeVR[[#This Row],[Age]]</f>
        <v>0</v>
      </c>
      <c r="E567">
        <f>TimeVR[[#This Row],[name]]</f>
        <v>0</v>
      </c>
      <c r="F567">
        <f>TimeVR[[#This Row],[Event]]</f>
        <v>0</v>
      </c>
      <c r="G567" t="str">
        <f>IF(OR(StandardResults[[#This Row],[Entry]]="-",TimeVR[[#This Row],[validation]]="Validated"),"Y","N")</f>
        <v>N</v>
      </c>
      <c r="H567">
        <f>IF(OR(LEFT(TimeVR[[#This Row],[Times]],8)="00:00.00", LEFT(TimeVR[[#This Row],[Times]],2)="NT"),"-",TimeVR[[#This Row],[Times]])</f>
        <v>0</v>
      </c>
      <c r="I5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7" t="str">
        <f>IF(ISBLANK(TimeVR[[#This Row],[Best Time(S)]]),"-",TimeVR[[#This Row],[Best Time(S)]])</f>
        <v>-</v>
      </c>
      <c r="K567" t="str">
        <f>IF(StandardResults[[#This Row],[BT(SC)]]&lt;&gt;"-",IF(StandardResults[[#This Row],[BT(SC)]]&lt;=StandardResults[[#This Row],[AAs]],"AA",IF(StandardResults[[#This Row],[BT(SC)]]&lt;=StandardResults[[#This Row],[As]],"A",IF(StandardResults[[#This Row],[BT(SC)]]&lt;=StandardResults[[#This Row],[Bs]],"B","-"))),"")</f>
        <v/>
      </c>
      <c r="L567" t="str">
        <f>IF(ISBLANK(TimeVR[[#This Row],[Best Time(L)]]),"-",TimeVR[[#This Row],[Best Time(L)]])</f>
        <v>-</v>
      </c>
      <c r="M567" t="str">
        <f>IF(StandardResults[[#This Row],[BT(LC)]]&lt;&gt;"-",IF(StandardResults[[#This Row],[BT(LC)]]&lt;=StandardResults[[#This Row],[AA]],"AA",IF(StandardResults[[#This Row],[BT(LC)]]&lt;=StandardResults[[#This Row],[A]],"A",IF(StandardResults[[#This Row],[BT(LC)]]&lt;=StandardResults[[#This Row],[B]],"B","-"))),"")</f>
        <v/>
      </c>
      <c r="N567" s="14"/>
      <c r="O567" t="str">
        <f>IF(StandardResults[[#This Row],[BT(SC)]]&lt;&gt;"-",IF(StandardResults[[#This Row],[BT(SC)]]&lt;=StandardResults[[#This Row],[Ecs]],"EC","-"),"")</f>
        <v/>
      </c>
      <c r="Q567" t="str">
        <f>IF(StandardResults[[#This Row],[Ind/Rel]]="Ind",LEFT(StandardResults[[#This Row],[Gender]],1)&amp;MIN(MAX(StandardResults[[#This Row],[Age]],11),17)&amp;"-"&amp;StandardResults[[#This Row],[Event]],"")</f>
        <v>011-0</v>
      </c>
      <c r="R567" t="e">
        <f>IF(StandardResults[[#This Row],[Ind/Rel]]="Ind",_xlfn.XLOOKUP(StandardResults[[#This Row],[Code]],Std[Code],Std[AA]),"-")</f>
        <v>#N/A</v>
      </c>
      <c r="S567" t="e">
        <f>IF(StandardResults[[#This Row],[Ind/Rel]]="Ind",_xlfn.XLOOKUP(StandardResults[[#This Row],[Code]],Std[Code],Std[A]),"-")</f>
        <v>#N/A</v>
      </c>
      <c r="T567" t="e">
        <f>IF(StandardResults[[#This Row],[Ind/Rel]]="Ind",_xlfn.XLOOKUP(StandardResults[[#This Row],[Code]],Std[Code],Std[B]),"-")</f>
        <v>#N/A</v>
      </c>
      <c r="U567" t="e">
        <f>IF(StandardResults[[#This Row],[Ind/Rel]]="Ind",_xlfn.XLOOKUP(StandardResults[[#This Row],[Code]],Std[Code],Std[AAs]),"-")</f>
        <v>#N/A</v>
      </c>
      <c r="V567" t="e">
        <f>IF(StandardResults[[#This Row],[Ind/Rel]]="Ind",_xlfn.XLOOKUP(StandardResults[[#This Row],[Code]],Std[Code],Std[As]),"-")</f>
        <v>#N/A</v>
      </c>
      <c r="W567" t="e">
        <f>IF(StandardResults[[#This Row],[Ind/Rel]]="Ind",_xlfn.XLOOKUP(StandardResults[[#This Row],[Code]],Std[Code],Std[Bs]),"-")</f>
        <v>#N/A</v>
      </c>
      <c r="X567" t="e">
        <f>IF(StandardResults[[#This Row],[Ind/Rel]]="Ind",_xlfn.XLOOKUP(StandardResults[[#This Row],[Code]],Std[Code],Std[EC]),"-")</f>
        <v>#N/A</v>
      </c>
      <c r="Y567" t="e">
        <f>IF(StandardResults[[#This Row],[Ind/Rel]]="Ind",_xlfn.XLOOKUP(StandardResults[[#This Row],[Code]],Std[Code],Std[Ecs]),"-")</f>
        <v>#N/A</v>
      </c>
      <c r="Z567">
        <f>COUNTIFS(StandardResults[Name],StandardResults[[#This Row],[Name]],StandardResults[Entry
Std],"B")+COUNTIFS(StandardResults[Name],StandardResults[[#This Row],[Name]],StandardResults[Entry
Std],"A")+COUNTIFS(StandardResults[Name],StandardResults[[#This Row],[Name]],StandardResults[Entry
Std],"AA")</f>
        <v>0</v>
      </c>
      <c r="AA567">
        <f>COUNTIFS(StandardResults[Name],StandardResults[[#This Row],[Name]],StandardResults[Entry
Std],"AA")</f>
        <v>0</v>
      </c>
    </row>
    <row r="568" spans="1:27" x14ac:dyDescent="0.25">
      <c r="A568">
        <f>TimeVR[[#This Row],[Club]]</f>
        <v>0</v>
      </c>
      <c r="B568" t="str">
        <f>IF(OR(RIGHT(TimeVR[[#This Row],[Event]],3)="M.R", RIGHT(TimeVR[[#This Row],[Event]],3)="F.R"),"Relay","Ind")</f>
        <v>Ind</v>
      </c>
      <c r="C568">
        <f>TimeVR[[#This Row],[gender]]</f>
        <v>0</v>
      </c>
      <c r="D568">
        <f>TimeVR[[#This Row],[Age]]</f>
        <v>0</v>
      </c>
      <c r="E568">
        <f>TimeVR[[#This Row],[name]]</f>
        <v>0</v>
      </c>
      <c r="F568">
        <f>TimeVR[[#This Row],[Event]]</f>
        <v>0</v>
      </c>
      <c r="G568" t="str">
        <f>IF(OR(StandardResults[[#This Row],[Entry]]="-",TimeVR[[#This Row],[validation]]="Validated"),"Y","N")</f>
        <v>N</v>
      </c>
      <c r="H568">
        <f>IF(OR(LEFT(TimeVR[[#This Row],[Times]],8)="00:00.00", LEFT(TimeVR[[#This Row],[Times]],2)="NT"),"-",TimeVR[[#This Row],[Times]])</f>
        <v>0</v>
      </c>
      <c r="I5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8" t="str">
        <f>IF(ISBLANK(TimeVR[[#This Row],[Best Time(S)]]),"-",TimeVR[[#This Row],[Best Time(S)]])</f>
        <v>-</v>
      </c>
      <c r="K568" t="str">
        <f>IF(StandardResults[[#This Row],[BT(SC)]]&lt;&gt;"-",IF(StandardResults[[#This Row],[BT(SC)]]&lt;=StandardResults[[#This Row],[AAs]],"AA",IF(StandardResults[[#This Row],[BT(SC)]]&lt;=StandardResults[[#This Row],[As]],"A",IF(StandardResults[[#This Row],[BT(SC)]]&lt;=StandardResults[[#This Row],[Bs]],"B","-"))),"")</f>
        <v/>
      </c>
      <c r="L568" t="str">
        <f>IF(ISBLANK(TimeVR[[#This Row],[Best Time(L)]]),"-",TimeVR[[#This Row],[Best Time(L)]])</f>
        <v>-</v>
      </c>
      <c r="M568" t="str">
        <f>IF(StandardResults[[#This Row],[BT(LC)]]&lt;&gt;"-",IF(StandardResults[[#This Row],[BT(LC)]]&lt;=StandardResults[[#This Row],[AA]],"AA",IF(StandardResults[[#This Row],[BT(LC)]]&lt;=StandardResults[[#This Row],[A]],"A",IF(StandardResults[[#This Row],[BT(LC)]]&lt;=StandardResults[[#This Row],[B]],"B","-"))),"")</f>
        <v/>
      </c>
      <c r="N568" s="14"/>
      <c r="O568" t="str">
        <f>IF(StandardResults[[#This Row],[BT(SC)]]&lt;&gt;"-",IF(StandardResults[[#This Row],[BT(SC)]]&lt;=StandardResults[[#This Row],[Ecs]],"EC","-"),"")</f>
        <v/>
      </c>
      <c r="Q568" t="str">
        <f>IF(StandardResults[[#This Row],[Ind/Rel]]="Ind",LEFT(StandardResults[[#This Row],[Gender]],1)&amp;MIN(MAX(StandardResults[[#This Row],[Age]],11),17)&amp;"-"&amp;StandardResults[[#This Row],[Event]],"")</f>
        <v>011-0</v>
      </c>
      <c r="R568" t="e">
        <f>IF(StandardResults[[#This Row],[Ind/Rel]]="Ind",_xlfn.XLOOKUP(StandardResults[[#This Row],[Code]],Std[Code],Std[AA]),"-")</f>
        <v>#N/A</v>
      </c>
      <c r="S568" t="e">
        <f>IF(StandardResults[[#This Row],[Ind/Rel]]="Ind",_xlfn.XLOOKUP(StandardResults[[#This Row],[Code]],Std[Code],Std[A]),"-")</f>
        <v>#N/A</v>
      </c>
      <c r="T568" t="e">
        <f>IF(StandardResults[[#This Row],[Ind/Rel]]="Ind",_xlfn.XLOOKUP(StandardResults[[#This Row],[Code]],Std[Code],Std[B]),"-")</f>
        <v>#N/A</v>
      </c>
      <c r="U568" t="e">
        <f>IF(StandardResults[[#This Row],[Ind/Rel]]="Ind",_xlfn.XLOOKUP(StandardResults[[#This Row],[Code]],Std[Code],Std[AAs]),"-")</f>
        <v>#N/A</v>
      </c>
      <c r="V568" t="e">
        <f>IF(StandardResults[[#This Row],[Ind/Rel]]="Ind",_xlfn.XLOOKUP(StandardResults[[#This Row],[Code]],Std[Code],Std[As]),"-")</f>
        <v>#N/A</v>
      </c>
      <c r="W568" t="e">
        <f>IF(StandardResults[[#This Row],[Ind/Rel]]="Ind",_xlfn.XLOOKUP(StandardResults[[#This Row],[Code]],Std[Code],Std[Bs]),"-")</f>
        <v>#N/A</v>
      </c>
      <c r="X568" t="e">
        <f>IF(StandardResults[[#This Row],[Ind/Rel]]="Ind",_xlfn.XLOOKUP(StandardResults[[#This Row],[Code]],Std[Code],Std[EC]),"-")</f>
        <v>#N/A</v>
      </c>
      <c r="Y568" t="e">
        <f>IF(StandardResults[[#This Row],[Ind/Rel]]="Ind",_xlfn.XLOOKUP(StandardResults[[#This Row],[Code]],Std[Code],Std[Ecs]),"-")</f>
        <v>#N/A</v>
      </c>
      <c r="Z568">
        <f>COUNTIFS(StandardResults[Name],StandardResults[[#This Row],[Name]],StandardResults[Entry
Std],"B")+COUNTIFS(StandardResults[Name],StandardResults[[#This Row],[Name]],StandardResults[Entry
Std],"A")+COUNTIFS(StandardResults[Name],StandardResults[[#This Row],[Name]],StandardResults[Entry
Std],"AA")</f>
        <v>0</v>
      </c>
      <c r="AA568">
        <f>COUNTIFS(StandardResults[Name],StandardResults[[#This Row],[Name]],StandardResults[Entry
Std],"AA")</f>
        <v>0</v>
      </c>
    </row>
    <row r="569" spans="1:27" x14ac:dyDescent="0.25">
      <c r="A569">
        <f>TimeVR[[#This Row],[Club]]</f>
        <v>0</v>
      </c>
      <c r="B569" t="str">
        <f>IF(OR(RIGHT(TimeVR[[#This Row],[Event]],3)="M.R", RIGHT(TimeVR[[#This Row],[Event]],3)="F.R"),"Relay","Ind")</f>
        <v>Ind</v>
      </c>
      <c r="C569">
        <f>TimeVR[[#This Row],[gender]]</f>
        <v>0</v>
      </c>
      <c r="D569">
        <f>TimeVR[[#This Row],[Age]]</f>
        <v>0</v>
      </c>
      <c r="E569">
        <f>TimeVR[[#This Row],[name]]</f>
        <v>0</v>
      </c>
      <c r="F569">
        <f>TimeVR[[#This Row],[Event]]</f>
        <v>0</v>
      </c>
      <c r="G569" t="str">
        <f>IF(OR(StandardResults[[#This Row],[Entry]]="-",TimeVR[[#This Row],[validation]]="Validated"),"Y","N")</f>
        <v>N</v>
      </c>
      <c r="H569">
        <f>IF(OR(LEFT(TimeVR[[#This Row],[Times]],8)="00:00.00", LEFT(TimeVR[[#This Row],[Times]],2)="NT"),"-",TimeVR[[#This Row],[Times]])</f>
        <v>0</v>
      </c>
      <c r="I5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69" t="str">
        <f>IF(ISBLANK(TimeVR[[#This Row],[Best Time(S)]]),"-",TimeVR[[#This Row],[Best Time(S)]])</f>
        <v>-</v>
      </c>
      <c r="K569" t="str">
        <f>IF(StandardResults[[#This Row],[BT(SC)]]&lt;&gt;"-",IF(StandardResults[[#This Row],[BT(SC)]]&lt;=StandardResults[[#This Row],[AAs]],"AA",IF(StandardResults[[#This Row],[BT(SC)]]&lt;=StandardResults[[#This Row],[As]],"A",IF(StandardResults[[#This Row],[BT(SC)]]&lt;=StandardResults[[#This Row],[Bs]],"B","-"))),"")</f>
        <v/>
      </c>
      <c r="L569" t="str">
        <f>IF(ISBLANK(TimeVR[[#This Row],[Best Time(L)]]),"-",TimeVR[[#This Row],[Best Time(L)]])</f>
        <v>-</v>
      </c>
      <c r="M569" t="str">
        <f>IF(StandardResults[[#This Row],[BT(LC)]]&lt;&gt;"-",IF(StandardResults[[#This Row],[BT(LC)]]&lt;=StandardResults[[#This Row],[AA]],"AA",IF(StandardResults[[#This Row],[BT(LC)]]&lt;=StandardResults[[#This Row],[A]],"A",IF(StandardResults[[#This Row],[BT(LC)]]&lt;=StandardResults[[#This Row],[B]],"B","-"))),"")</f>
        <v/>
      </c>
      <c r="N569" s="14"/>
      <c r="O569" t="str">
        <f>IF(StandardResults[[#This Row],[BT(SC)]]&lt;&gt;"-",IF(StandardResults[[#This Row],[BT(SC)]]&lt;=StandardResults[[#This Row],[Ecs]],"EC","-"),"")</f>
        <v/>
      </c>
      <c r="Q569" t="str">
        <f>IF(StandardResults[[#This Row],[Ind/Rel]]="Ind",LEFT(StandardResults[[#This Row],[Gender]],1)&amp;MIN(MAX(StandardResults[[#This Row],[Age]],11),17)&amp;"-"&amp;StandardResults[[#This Row],[Event]],"")</f>
        <v>011-0</v>
      </c>
      <c r="R569" t="e">
        <f>IF(StandardResults[[#This Row],[Ind/Rel]]="Ind",_xlfn.XLOOKUP(StandardResults[[#This Row],[Code]],Std[Code],Std[AA]),"-")</f>
        <v>#N/A</v>
      </c>
      <c r="S569" t="e">
        <f>IF(StandardResults[[#This Row],[Ind/Rel]]="Ind",_xlfn.XLOOKUP(StandardResults[[#This Row],[Code]],Std[Code],Std[A]),"-")</f>
        <v>#N/A</v>
      </c>
      <c r="T569" t="e">
        <f>IF(StandardResults[[#This Row],[Ind/Rel]]="Ind",_xlfn.XLOOKUP(StandardResults[[#This Row],[Code]],Std[Code],Std[B]),"-")</f>
        <v>#N/A</v>
      </c>
      <c r="U569" t="e">
        <f>IF(StandardResults[[#This Row],[Ind/Rel]]="Ind",_xlfn.XLOOKUP(StandardResults[[#This Row],[Code]],Std[Code],Std[AAs]),"-")</f>
        <v>#N/A</v>
      </c>
      <c r="V569" t="e">
        <f>IF(StandardResults[[#This Row],[Ind/Rel]]="Ind",_xlfn.XLOOKUP(StandardResults[[#This Row],[Code]],Std[Code],Std[As]),"-")</f>
        <v>#N/A</v>
      </c>
      <c r="W569" t="e">
        <f>IF(StandardResults[[#This Row],[Ind/Rel]]="Ind",_xlfn.XLOOKUP(StandardResults[[#This Row],[Code]],Std[Code],Std[Bs]),"-")</f>
        <v>#N/A</v>
      </c>
      <c r="X569" t="e">
        <f>IF(StandardResults[[#This Row],[Ind/Rel]]="Ind",_xlfn.XLOOKUP(StandardResults[[#This Row],[Code]],Std[Code],Std[EC]),"-")</f>
        <v>#N/A</v>
      </c>
      <c r="Y569" t="e">
        <f>IF(StandardResults[[#This Row],[Ind/Rel]]="Ind",_xlfn.XLOOKUP(StandardResults[[#This Row],[Code]],Std[Code],Std[Ecs]),"-")</f>
        <v>#N/A</v>
      </c>
      <c r="Z569">
        <f>COUNTIFS(StandardResults[Name],StandardResults[[#This Row],[Name]],StandardResults[Entry
Std],"B")+COUNTIFS(StandardResults[Name],StandardResults[[#This Row],[Name]],StandardResults[Entry
Std],"A")+COUNTIFS(StandardResults[Name],StandardResults[[#This Row],[Name]],StandardResults[Entry
Std],"AA")</f>
        <v>0</v>
      </c>
      <c r="AA569">
        <f>COUNTIFS(StandardResults[Name],StandardResults[[#This Row],[Name]],StandardResults[Entry
Std],"AA")</f>
        <v>0</v>
      </c>
    </row>
    <row r="570" spans="1:27" x14ac:dyDescent="0.25">
      <c r="A570">
        <f>TimeVR[[#This Row],[Club]]</f>
        <v>0</v>
      </c>
      <c r="B570" t="str">
        <f>IF(OR(RIGHT(TimeVR[[#This Row],[Event]],3)="M.R", RIGHT(TimeVR[[#This Row],[Event]],3)="F.R"),"Relay","Ind")</f>
        <v>Ind</v>
      </c>
      <c r="C570">
        <f>TimeVR[[#This Row],[gender]]</f>
        <v>0</v>
      </c>
      <c r="D570">
        <f>TimeVR[[#This Row],[Age]]</f>
        <v>0</v>
      </c>
      <c r="E570">
        <f>TimeVR[[#This Row],[name]]</f>
        <v>0</v>
      </c>
      <c r="F570">
        <f>TimeVR[[#This Row],[Event]]</f>
        <v>0</v>
      </c>
      <c r="G570" t="str">
        <f>IF(OR(StandardResults[[#This Row],[Entry]]="-",TimeVR[[#This Row],[validation]]="Validated"),"Y","N")</f>
        <v>N</v>
      </c>
      <c r="H570">
        <f>IF(OR(LEFT(TimeVR[[#This Row],[Times]],8)="00:00.00", LEFT(TimeVR[[#This Row],[Times]],2)="NT"),"-",TimeVR[[#This Row],[Times]])</f>
        <v>0</v>
      </c>
      <c r="I5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0" t="str">
        <f>IF(ISBLANK(TimeVR[[#This Row],[Best Time(S)]]),"-",TimeVR[[#This Row],[Best Time(S)]])</f>
        <v>-</v>
      </c>
      <c r="K570" t="str">
        <f>IF(StandardResults[[#This Row],[BT(SC)]]&lt;&gt;"-",IF(StandardResults[[#This Row],[BT(SC)]]&lt;=StandardResults[[#This Row],[AAs]],"AA",IF(StandardResults[[#This Row],[BT(SC)]]&lt;=StandardResults[[#This Row],[As]],"A",IF(StandardResults[[#This Row],[BT(SC)]]&lt;=StandardResults[[#This Row],[Bs]],"B","-"))),"")</f>
        <v/>
      </c>
      <c r="L570" t="str">
        <f>IF(ISBLANK(TimeVR[[#This Row],[Best Time(L)]]),"-",TimeVR[[#This Row],[Best Time(L)]])</f>
        <v>-</v>
      </c>
      <c r="M570" t="str">
        <f>IF(StandardResults[[#This Row],[BT(LC)]]&lt;&gt;"-",IF(StandardResults[[#This Row],[BT(LC)]]&lt;=StandardResults[[#This Row],[AA]],"AA",IF(StandardResults[[#This Row],[BT(LC)]]&lt;=StandardResults[[#This Row],[A]],"A",IF(StandardResults[[#This Row],[BT(LC)]]&lt;=StandardResults[[#This Row],[B]],"B","-"))),"")</f>
        <v/>
      </c>
      <c r="N570" s="14"/>
      <c r="O570" t="str">
        <f>IF(StandardResults[[#This Row],[BT(SC)]]&lt;&gt;"-",IF(StandardResults[[#This Row],[BT(SC)]]&lt;=StandardResults[[#This Row],[Ecs]],"EC","-"),"")</f>
        <v/>
      </c>
      <c r="Q570" t="str">
        <f>IF(StandardResults[[#This Row],[Ind/Rel]]="Ind",LEFT(StandardResults[[#This Row],[Gender]],1)&amp;MIN(MAX(StandardResults[[#This Row],[Age]],11),17)&amp;"-"&amp;StandardResults[[#This Row],[Event]],"")</f>
        <v>011-0</v>
      </c>
      <c r="R570" t="e">
        <f>IF(StandardResults[[#This Row],[Ind/Rel]]="Ind",_xlfn.XLOOKUP(StandardResults[[#This Row],[Code]],Std[Code],Std[AA]),"-")</f>
        <v>#N/A</v>
      </c>
      <c r="S570" t="e">
        <f>IF(StandardResults[[#This Row],[Ind/Rel]]="Ind",_xlfn.XLOOKUP(StandardResults[[#This Row],[Code]],Std[Code],Std[A]),"-")</f>
        <v>#N/A</v>
      </c>
      <c r="T570" t="e">
        <f>IF(StandardResults[[#This Row],[Ind/Rel]]="Ind",_xlfn.XLOOKUP(StandardResults[[#This Row],[Code]],Std[Code],Std[B]),"-")</f>
        <v>#N/A</v>
      </c>
      <c r="U570" t="e">
        <f>IF(StandardResults[[#This Row],[Ind/Rel]]="Ind",_xlfn.XLOOKUP(StandardResults[[#This Row],[Code]],Std[Code],Std[AAs]),"-")</f>
        <v>#N/A</v>
      </c>
      <c r="V570" t="e">
        <f>IF(StandardResults[[#This Row],[Ind/Rel]]="Ind",_xlfn.XLOOKUP(StandardResults[[#This Row],[Code]],Std[Code],Std[As]),"-")</f>
        <v>#N/A</v>
      </c>
      <c r="W570" t="e">
        <f>IF(StandardResults[[#This Row],[Ind/Rel]]="Ind",_xlfn.XLOOKUP(StandardResults[[#This Row],[Code]],Std[Code],Std[Bs]),"-")</f>
        <v>#N/A</v>
      </c>
      <c r="X570" t="e">
        <f>IF(StandardResults[[#This Row],[Ind/Rel]]="Ind",_xlfn.XLOOKUP(StandardResults[[#This Row],[Code]],Std[Code],Std[EC]),"-")</f>
        <v>#N/A</v>
      </c>
      <c r="Y570" t="e">
        <f>IF(StandardResults[[#This Row],[Ind/Rel]]="Ind",_xlfn.XLOOKUP(StandardResults[[#This Row],[Code]],Std[Code],Std[Ecs]),"-")</f>
        <v>#N/A</v>
      </c>
      <c r="Z570">
        <f>COUNTIFS(StandardResults[Name],StandardResults[[#This Row],[Name]],StandardResults[Entry
Std],"B")+COUNTIFS(StandardResults[Name],StandardResults[[#This Row],[Name]],StandardResults[Entry
Std],"A")+COUNTIFS(StandardResults[Name],StandardResults[[#This Row],[Name]],StandardResults[Entry
Std],"AA")</f>
        <v>0</v>
      </c>
      <c r="AA570">
        <f>COUNTIFS(StandardResults[Name],StandardResults[[#This Row],[Name]],StandardResults[Entry
Std],"AA")</f>
        <v>0</v>
      </c>
    </row>
    <row r="571" spans="1:27" x14ac:dyDescent="0.25">
      <c r="A571">
        <f>TimeVR[[#This Row],[Club]]</f>
        <v>0</v>
      </c>
      <c r="B571" t="str">
        <f>IF(OR(RIGHT(TimeVR[[#This Row],[Event]],3)="M.R", RIGHT(TimeVR[[#This Row],[Event]],3)="F.R"),"Relay","Ind")</f>
        <v>Ind</v>
      </c>
      <c r="C571">
        <f>TimeVR[[#This Row],[gender]]</f>
        <v>0</v>
      </c>
      <c r="D571">
        <f>TimeVR[[#This Row],[Age]]</f>
        <v>0</v>
      </c>
      <c r="E571">
        <f>TimeVR[[#This Row],[name]]</f>
        <v>0</v>
      </c>
      <c r="F571">
        <f>TimeVR[[#This Row],[Event]]</f>
        <v>0</v>
      </c>
      <c r="G571" t="str">
        <f>IF(OR(StandardResults[[#This Row],[Entry]]="-",TimeVR[[#This Row],[validation]]="Validated"),"Y","N")</f>
        <v>N</v>
      </c>
      <c r="H571">
        <f>IF(OR(LEFT(TimeVR[[#This Row],[Times]],8)="00:00.00", LEFT(TimeVR[[#This Row],[Times]],2)="NT"),"-",TimeVR[[#This Row],[Times]])</f>
        <v>0</v>
      </c>
      <c r="I5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1" t="str">
        <f>IF(ISBLANK(TimeVR[[#This Row],[Best Time(S)]]),"-",TimeVR[[#This Row],[Best Time(S)]])</f>
        <v>-</v>
      </c>
      <c r="K571" t="str">
        <f>IF(StandardResults[[#This Row],[BT(SC)]]&lt;&gt;"-",IF(StandardResults[[#This Row],[BT(SC)]]&lt;=StandardResults[[#This Row],[AAs]],"AA",IF(StandardResults[[#This Row],[BT(SC)]]&lt;=StandardResults[[#This Row],[As]],"A",IF(StandardResults[[#This Row],[BT(SC)]]&lt;=StandardResults[[#This Row],[Bs]],"B","-"))),"")</f>
        <v/>
      </c>
      <c r="L571" t="str">
        <f>IF(ISBLANK(TimeVR[[#This Row],[Best Time(L)]]),"-",TimeVR[[#This Row],[Best Time(L)]])</f>
        <v>-</v>
      </c>
      <c r="M571" t="str">
        <f>IF(StandardResults[[#This Row],[BT(LC)]]&lt;&gt;"-",IF(StandardResults[[#This Row],[BT(LC)]]&lt;=StandardResults[[#This Row],[AA]],"AA",IF(StandardResults[[#This Row],[BT(LC)]]&lt;=StandardResults[[#This Row],[A]],"A",IF(StandardResults[[#This Row],[BT(LC)]]&lt;=StandardResults[[#This Row],[B]],"B","-"))),"")</f>
        <v/>
      </c>
      <c r="N571" s="14"/>
      <c r="O571" t="str">
        <f>IF(StandardResults[[#This Row],[BT(SC)]]&lt;&gt;"-",IF(StandardResults[[#This Row],[BT(SC)]]&lt;=StandardResults[[#This Row],[Ecs]],"EC","-"),"")</f>
        <v/>
      </c>
      <c r="Q571" t="str">
        <f>IF(StandardResults[[#This Row],[Ind/Rel]]="Ind",LEFT(StandardResults[[#This Row],[Gender]],1)&amp;MIN(MAX(StandardResults[[#This Row],[Age]],11),17)&amp;"-"&amp;StandardResults[[#This Row],[Event]],"")</f>
        <v>011-0</v>
      </c>
      <c r="R571" t="e">
        <f>IF(StandardResults[[#This Row],[Ind/Rel]]="Ind",_xlfn.XLOOKUP(StandardResults[[#This Row],[Code]],Std[Code],Std[AA]),"-")</f>
        <v>#N/A</v>
      </c>
      <c r="S571" t="e">
        <f>IF(StandardResults[[#This Row],[Ind/Rel]]="Ind",_xlfn.XLOOKUP(StandardResults[[#This Row],[Code]],Std[Code],Std[A]),"-")</f>
        <v>#N/A</v>
      </c>
      <c r="T571" t="e">
        <f>IF(StandardResults[[#This Row],[Ind/Rel]]="Ind",_xlfn.XLOOKUP(StandardResults[[#This Row],[Code]],Std[Code],Std[B]),"-")</f>
        <v>#N/A</v>
      </c>
      <c r="U571" t="e">
        <f>IF(StandardResults[[#This Row],[Ind/Rel]]="Ind",_xlfn.XLOOKUP(StandardResults[[#This Row],[Code]],Std[Code],Std[AAs]),"-")</f>
        <v>#N/A</v>
      </c>
      <c r="V571" t="e">
        <f>IF(StandardResults[[#This Row],[Ind/Rel]]="Ind",_xlfn.XLOOKUP(StandardResults[[#This Row],[Code]],Std[Code],Std[As]),"-")</f>
        <v>#N/A</v>
      </c>
      <c r="W571" t="e">
        <f>IF(StandardResults[[#This Row],[Ind/Rel]]="Ind",_xlfn.XLOOKUP(StandardResults[[#This Row],[Code]],Std[Code],Std[Bs]),"-")</f>
        <v>#N/A</v>
      </c>
      <c r="X571" t="e">
        <f>IF(StandardResults[[#This Row],[Ind/Rel]]="Ind",_xlfn.XLOOKUP(StandardResults[[#This Row],[Code]],Std[Code],Std[EC]),"-")</f>
        <v>#N/A</v>
      </c>
      <c r="Y571" t="e">
        <f>IF(StandardResults[[#This Row],[Ind/Rel]]="Ind",_xlfn.XLOOKUP(StandardResults[[#This Row],[Code]],Std[Code],Std[Ecs]),"-")</f>
        <v>#N/A</v>
      </c>
      <c r="Z571">
        <f>COUNTIFS(StandardResults[Name],StandardResults[[#This Row],[Name]],StandardResults[Entry
Std],"B")+COUNTIFS(StandardResults[Name],StandardResults[[#This Row],[Name]],StandardResults[Entry
Std],"A")+COUNTIFS(StandardResults[Name],StandardResults[[#This Row],[Name]],StandardResults[Entry
Std],"AA")</f>
        <v>0</v>
      </c>
      <c r="AA571">
        <f>COUNTIFS(StandardResults[Name],StandardResults[[#This Row],[Name]],StandardResults[Entry
Std],"AA")</f>
        <v>0</v>
      </c>
    </row>
    <row r="572" spans="1:27" x14ac:dyDescent="0.25">
      <c r="A572">
        <f>TimeVR[[#This Row],[Club]]</f>
        <v>0</v>
      </c>
      <c r="B572" t="str">
        <f>IF(OR(RIGHT(TimeVR[[#This Row],[Event]],3)="M.R", RIGHT(TimeVR[[#This Row],[Event]],3)="F.R"),"Relay","Ind")</f>
        <v>Ind</v>
      </c>
      <c r="C572">
        <f>TimeVR[[#This Row],[gender]]</f>
        <v>0</v>
      </c>
      <c r="D572">
        <f>TimeVR[[#This Row],[Age]]</f>
        <v>0</v>
      </c>
      <c r="E572">
        <f>TimeVR[[#This Row],[name]]</f>
        <v>0</v>
      </c>
      <c r="F572">
        <f>TimeVR[[#This Row],[Event]]</f>
        <v>0</v>
      </c>
      <c r="G572" t="str">
        <f>IF(OR(StandardResults[[#This Row],[Entry]]="-",TimeVR[[#This Row],[validation]]="Validated"),"Y","N")</f>
        <v>N</v>
      </c>
      <c r="H572">
        <f>IF(OR(LEFT(TimeVR[[#This Row],[Times]],8)="00:00.00", LEFT(TimeVR[[#This Row],[Times]],2)="NT"),"-",TimeVR[[#This Row],[Times]])</f>
        <v>0</v>
      </c>
      <c r="I5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2" t="str">
        <f>IF(ISBLANK(TimeVR[[#This Row],[Best Time(S)]]),"-",TimeVR[[#This Row],[Best Time(S)]])</f>
        <v>-</v>
      </c>
      <c r="K572" t="str">
        <f>IF(StandardResults[[#This Row],[BT(SC)]]&lt;&gt;"-",IF(StandardResults[[#This Row],[BT(SC)]]&lt;=StandardResults[[#This Row],[AAs]],"AA",IF(StandardResults[[#This Row],[BT(SC)]]&lt;=StandardResults[[#This Row],[As]],"A",IF(StandardResults[[#This Row],[BT(SC)]]&lt;=StandardResults[[#This Row],[Bs]],"B","-"))),"")</f>
        <v/>
      </c>
      <c r="L572" t="str">
        <f>IF(ISBLANK(TimeVR[[#This Row],[Best Time(L)]]),"-",TimeVR[[#This Row],[Best Time(L)]])</f>
        <v>-</v>
      </c>
      <c r="M572" t="str">
        <f>IF(StandardResults[[#This Row],[BT(LC)]]&lt;&gt;"-",IF(StandardResults[[#This Row],[BT(LC)]]&lt;=StandardResults[[#This Row],[AA]],"AA",IF(StandardResults[[#This Row],[BT(LC)]]&lt;=StandardResults[[#This Row],[A]],"A",IF(StandardResults[[#This Row],[BT(LC)]]&lt;=StandardResults[[#This Row],[B]],"B","-"))),"")</f>
        <v/>
      </c>
      <c r="N572" s="14"/>
      <c r="O572" t="str">
        <f>IF(StandardResults[[#This Row],[BT(SC)]]&lt;&gt;"-",IF(StandardResults[[#This Row],[BT(SC)]]&lt;=StandardResults[[#This Row],[Ecs]],"EC","-"),"")</f>
        <v/>
      </c>
      <c r="Q572" t="str">
        <f>IF(StandardResults[[#This Row],[Ind/Rel]]="Ind",LEFT(StandardResults[[#This Row],[Gender]],1)&amp;MIN(MAX(StandardResults[[#This Row],[Age]],11),17)&amp;"-"&amp;StandardResults[[#This Row],[Event]],"")</f>
        <v>011-0</v>
      </c>
      <c r="R572" t="e">
        <f>IF(StandardResults[[#This Row],[Ind/Rel]]="Ind",_xlfn.XLOOKUP(StandardResults[[#This Row],[Code]],Std[Code],Std[AA]),"-")</f>
        <v>#N/A</v>
      </c>
      <c r="S572" t="e">
        <f>IF(StandardResults[[#This Row],[Ind/Rel]]="Ind",_xlfn.XLOOKUP(StandardResults[[#This Row],[Code]],Std[Code],Std[A]),"-")</f>
        <v>#N/A</v>
      </c>
      <c r="T572" t="e">
        <f>IF(StandardResults[[#This Row],[Ind/Rel]]="Ind",_xlfn.XLOOKUP(StandardResults[[#This Row],[Code]],Std[Code],Std[B]),"-")</f>
        <v>#N/A</v>
      </c>
      <c r="U572" t="e">
        <f>IF(StandardResults[[#This Row],[Ind/Rel]]="Ind",_xlfn.XLOOKUP(StandardResults[[#This Row],[Code]],Std[Code],Std[AAs]),"-")</f>
        <v>#N/A</v>
      </c>
      <c r="V572" t="e">
        <f>IF(StandardResults[[#This Row],[Ind/Rel]]="Ind",_xlfn.XLOOKUP(StandardResults[[#This Row],[Code]],Std[Code],Std[As]),"-")</f>
        <v>#N/A</v>
      </c>
      <c r="W572" t="e">
        <f>IF(StandardResults[[#This Row],[Ind/Rel]]="Ind",_xlfn.XLOOKUP(StandardResults[[#This Row],[Code]],Std[Code],Std[Bs]),"-")</f>
        <v>#N/A</v>
      </c>
      <c r="X572" t="e">
        <f>IF(StandardResults[[#This Row],[Ind/Rel]]="Ind",_xlfn.XLOOKUP(StandardResults[[#This Row],[Code]],Std[Code],Std[EC]),"-")</f>
        <v>#N/A</v>
      </c>
      <c r="Y572" t="e">
        <f>IF(StandardResults[[#This Row],[Ind/Rel]]="Ind",_xlfn.XLOOKUP(StandardResults[[#This Row],[Code]],Std[Code],Std[Ecs]),"-")</f>
        <v>#N/A</v>
      </c>
      <c r="Z572">
        <f>COUNTIFS(StandardResults[Name],StandardResults[[#This Row],[Name]],StandardResults[Entry
Std],"B")+COUNTIFS(StandardResults[Name],StandardResults[[#This Row],[Name]],StandardResults[Entry
Std],"A")+COUNTIFS(StandardResults[Name],StandardResults[[#This Row],[Name]],StandardResults[Entry
Std],"AA")</f>
        <v>0</v>
      </c>
      <c r="AA572">
        <f>COUNTIFS(StandardResults[Name],StandardResults[[#This Row],[Name]],StandardResults[Entry
Std],"AA")</f>
        <v>0</v>
      </c>
    </row>
    <row r="573" spans="1:27" x14ac:dyDescent="0.25">
      <c r="A573">
        <f>TimeVR[[#This Row],[Club]]</f>
        <v>0</v>
      </c>
      <c r="B573" t="str">
        <f>IF(OR(RIGHT(TimeVR[[#This Row],[Event]],3)="M.R", RIGHT(TimeVR[[#This Row],[Event]],3)="F.R"),"Relay","Ind")</f>
        <v>Ind</v>
      </c>
      <c r="C573">
        <f>TimeVR[[#This Row],[gender]]</f>
        <v>0</v>
      </c>
      <c r="D573">
        <f>TimeVR[[#This Row],[Age]]</f>
        <v>0</v>
      </c>
      <c r="E573">
        <f>TimeVR[[#This Row],[name]]</f>
        <v>0</v>
      </c>
      <c r="F573">
        <f>TimeVR[[#This Row],[Event]]</f>
        <v>0</v>
      </c>
      <c r="G573" t="str">
        <f>IF(OR(StandardResults[[#This Row],[Entry]]="-",TimeVR[[#This Row],[validation]]="Validated"),"Y","N")</f>
        <v>N</v>
      </c>
      <c r="H573">
        <f>IF(OR(LEFT(TimeVR[[#This Row],[Times]],8)="00:00.00", LEFT(TimeVR[[#This Row],[Times]],2)="NT"),"-",TimeVR[[#This Row],[Times]])</f>
        <v>0</v>
      </c>
      <c r="I5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3" t="str">
        <f>IF(ISBLANK(TimeVR[[#This Row],[Best Time(S)]]),"-",TimeVR[[#This Row],[Best Time(S)]])</f>
        <v>-</v>
      </c>
      <c r="K573" t="str">
        <f>IF(StandardResults[[#This Row],[BT(SC)]]&lt;&gt;"-",IF(StandardResults[[#This Row],[BT(SC)]]&lt;=StandardResults[[#This Row],[AAs]],"AA",IF(StandardResults[[#This Row],[BT(SC)]]&lt;=StandardResults[[#This Row],[As]],"A",IF(StandardResults[[#This Row],[BT(SC)]]&lt;=StandardResults[[#This Row],[Bs]],"B","-"))),"")</f>
        <v/>
      </c>
      <c r="L573" t="str">
        <f>IF(ISBLANK(TimeVR[[#This Row],[Best Time(L)]]),"-",TimeVR[[#This Row],[Best Time(L)]])</f>
        <v>-</v>
      </c>
      <c r="M573" t="str">
        <f>IF(StandardResults[[#This Row],[BT(LC)]]&lt;&gt;"-",IF(StandardResults[[#This Row],[BT(LC)]]&lt;=StandardResults[[#This Row],[AA]],"AA",IF(StandardResults[[#This Row],[BT(LC)]]&lt;=StandardResults[[#This Row],[A]],"A",IF(StandardResults[[#This Row],[BT(LC)]]&lt;=StandardResults[[#This Row],[B]],"B","-"))),"")</f>
        <v/>
      </c>
      <c r="N573" s="14"/>
      <c r="O573" t="str">
        <f>IF(StandardResults[[#This Row],[BT(SC)]]&lt;&gt;"-",IF(StandardResults[[#This Row],[BT(SC)]]&lt;=StandardResults[[#This Row],[Ecs]],"EC","-"),"")</f>
        <v/>
      </c>
      <c r="Q573" t="str">
        <f>IF(StandardResults[[#This Row],[Ind/Rel]]="Ind",LEFT(StandardResults[[#This Row],[Gender]],1)&amp;MIN(MAX(StandardResults[[#This Row],[Age]],11),17)&amp;"-"&amp;StandardResults[[#This Row],[Event]],"")</f>
        <v>011-0</v>
      </c>
      <c r="R573" t="e">
        <f>IF(StandardResults[[#This Row],[Ind/Rel]]="Ind",_xlfn.XLOOKUP(StandardResults[[#This Row],[Code]],Std[Code],Std[AA]),"-")</f>
        <v>#N/A</v>
      </c>
      <c r="S573" t="e">
        <f>IF(StandardResults[[#This Row],[Ind/Rel]]="Ind",_xlfn.XLOOKUP(StandardResults[[#This Row],[Code]],Std[Code],Std[A]),"-")</f>
        <v>#N/A</v>
      </c>
      <c r="T573" t="e">
        <f>IF(StandardResults[[#This Row],[Ind/Rel]]="Ind",_xlfn.XLOOKUP(StandardResults[[#This Row],[Code]],Std[Code],Std[B]),"-")</f>
        <v>#N/A</v>
      </c>
      <c r="U573" t="e">
        <f>IF(StandardResults[[#This Row],[Ind/Rel]]="Ind",_xlfn.XLOOKUP(StandardResults[[#This Row],[Code]],Std[Code],Std[AAs]),"-")</f>
        <v>#N/A</v>
      </c>
      <c r="V573" t="e">
        <f>IF(StandardResults[[#This Row],[Ind/Rel]]="Ind",_xlfn.XLOOKUP(StandardResults[[#This Row],[Code]],Std[Code],Std[As]),"-")</f>
        <v>#N/A</v>
      </c>
      <c r="W573" t="e">
        <f>IF(StandardResults[[#This Row],[Ind/Rel]]="Ind",_xlfn.XLOOKUP(StandardResults[[#This Row],[Code]],Std[Code],Std[Bs]),"-")</f>
        <v>#N/A</v>
      </c>
      <c r="X573" t="e">
        <f>IF(StandardResults[[#This Row],[Ind/Rel]]="Ind",_xlfn.XLOOKUP(StandardResults[[#This Row],[Code]],Std[Code],Std[EC]),"-")</f>
        <v>#N/A</v>
      </c>
      <c r="Y573" t="e">
        <f>IF(StandardResults[[#This Row],[Ind/Rel]]="Ind",_xlfn.XLOOKUP(StandardResults[[#This Row],[Code]],Std[Code],Std[Ecs]),"-")</f>
        <v>#N/A</v>
      </c>
      <c r="Z573">
        <f>COUNTIFS(StandardResults[Name],StandardResults[[#This Row],[Name]],StandardResults[Entry
Std],"B")+COUNTIFS(StandardResults[Name],StandardResults[[#This Row],[Name]],StandardResults[Entry
Std],"A")+COUNTIFS(StandardResults[Name],StandardResults[[#This Row],[Name]],StandardResults[Entry
Std],"AA")</f>
        <v>0</v>
      </c>
      <c r="AA573">
        <f>COUNTIFS(StandardResults[Name],StandardResults[[#This Row],[Name]],StandardResults[Entry
Std],"AA")</f>
        <v>0</v>
      </c>
    </row>
    <row r="574" spans="1:27" x14ac:dyDescent="0.25">
      <c r="A574">
        <f>TimeVR[[#This Row],[Club]]</f>
        <v>0</v>
      </c>
      <c r="B574" t="str">
        <f>IF(OR(RIGHT(TimeVR[[#This Row],[Event]],3)="M.R", RIGHT(TimeVR[[#This Row],[Event]],3)="F.R"),"Relay","Ind")</f>
        <v>Ind</v>
      </c>
      <c r="C574">
        <f>TimeVR[[#This Row],[gender]]</f>
        <v>0</v>
      </c>
      <c r="D574">
        <f>TimeVR[[#This Row],[Age]]</f>
        <v>0</v>
      </c>
      <c r="E574">
        <f>TimeVR[[#This Row],[name]]</f>
        <v>0</v>
      </c>
      <c r="F574">
        <f>TimeVR[[#This Row],[Event]]</f>
        <v>0</v>
      </c>
      <c r="G574" t="str">
        <f>IF(OR(StandardResults[[#This Row],[Entry]]="-",TimeVR[[#This Row],[validation]]="Validated"),"Y","N")</f>
        <v>N</v>
      </c>
      <c r="H574">
        <f>IF(OR(LEFT(TimeVR[[#This Row],[Times]],8)="00:00.00", LEFT(TimeVR[[#This Row],[Times]],2)="NT"),"-",TimeVR[[#This Row],[Times]])</f>
        <v>0</v>
      </c>
      <c r="I5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4" t="str">
        <f>IF(ISBLANK(TimeVR[[#This Row],[Best Time(S)]]),"-",TimeVR[[#This Row],[Best Time(S)]])</f>
        <v>-</v>
      </c>
      <c r="K574" t="str">
        <f>IF(StandardResults[[#This Row],[BT(SC)]]&lt;&gt;"-",IF(StandardResults[[#This Row],[BT(SC)]]&lt;=StandardResults[[#This Row],[AAs]],"AA",IF(StandardResults[[#This Row],[BT(SC)]]&lt;=StandardResults[[#This Row],[As]],"A",IF(StandardResults[[#This Row],[BT(SC)]]&lt;=StandardResults[[#This Row],[Bs]],"B","-"))),"")</f>
        <v/>
      </c>
      <c r="L574" t="str">
        <f>IF(ISBLANK(TimeVR[[#This Row],[Best Time(L)]]),"-",TimeVR[[#This Row],[Best Time(L)]])</f>
        <v>-</v>
      </c>
      <c r="M574" t="str">
        <f>IF(StandardResults[[#This Row],[BT(LC)]]&lt;&gt;"-",IF(StandardResults[[#This Row],[BT(LC)]]&lt;=StandardResults[[#This Row],[AA]],"AA",IF(StandardResults[[#This Row],[BT(LC)]]&lt;=StandardResults[[#This Row],[A]],"A",IF(StandardResults[[#This Row],[BT(LC)]]&lt;=StandardResults[[#This Row],[B]],"B","-"))),"")</f>
        <v/>
      </c>
      <c r="N574" s="14"/>
      <c r="O574" t="str">
        <f>IF(StandardResults[[#This Row],[BT(SC)]]&lt;&gt;"-",IF(StandardResults[[#This Row],[BT(SC)]]&lt;=StandardResults[[#This Row],[Ecs]],"EC","-"),"")</f>
        <v/>
      </c>
      <c r="Q574" t="str">
        <f>IF(StandardResults[[#This Row],[Ind/Rel]]="Ind",LEFT(StandardResults[[#This Row],[Gender]],1)&amp;MIN(MAX(StandardResults[[#This Row],[Age]],11),17)&amp;"-"&amp;StandardResults[[#This Row],[Event]],"")</f>
        <v>011-0</v>
      </c>
      <c r="R574" t="e">
        <f>IF(StandardResults[[#This Row],[Ind/Rel]]="Ind",_xlfn.XLOOKUP(StandardResults[[#This Row],[Code]],Std[Code],Std[AA]),"-")</f>
        <v>#N/A</v>
      </c>
      <c r="S574" t="e">
        <f>IF(StandardResults[[#This Row],[Ind/Rel]]="Ind",_xlfn.XLOOKUP(StandardResults[[#This Row],[Code]],Std[Code],Std[A]),"-")</f>
        <v>#N/A</v>
      </c>
      <c r="T574" t="e">
        <f>IF(StandardResults[[#This Row],[Ind/Rel]]="Ind",_xlfn.XLOOKUP(StandardResults[[#This Row],[Code]],Std[Code],Std[B]),"-")</f>
        <v>#N/A</v>
      </c>
      <c r="U574" t="e">
        <f>IF(StandardResults[[#This Row],[Ind/Rel]]="Ind",_xlfn.XLOOKUP(StandardResults[[#This Row],[Code]],Std[Code],Std[AAs]),"-")</f>
        <v>#N/A</v>
      </c>
      <c r="V574" t="e">
        <f>IF(StandardResults[[#This Row],[Ind/Rel]]="Ind",_xlfn.XLOOKUP(StandardResults[[#This Row],[Code]],Std[Code],Std[As]),"-")</f>
        <v>#N/A</v>
      </c>
      <c r="W574" t="e">
        <f>IF(StandardResults[[#This Row],[Ind/Rel]]="Ind",_xlfn.XLOOKUP(StandardResults[[#This Row],[Code]],Std[Code],Std[Bs]),"-")</f>
        <v>#N/A</v>
      </c>
      <c r="X574" t="e">
        <f>IF(StandardResults[[#This Row],[Ind/Rel]]="Ind",_xlfn.XLOOKUP(StandardResults[[#This Row],[Code]],Std[Code],Std[EC]),"-")</f>
        <v>#N/A</v>
      </c>
      <c r="Y574" t="e">
        <f>IF(StandardResults[[#This Row],[Ind/Rel]]="Ind",_xlfn.XLOOKUP(StandardResults[[#This Row],[Code]],Std[Code],Std[Ecs]),"-")</f>
        <v>#N/A</v>
      </c>
      <c r="Z574">
        <f>COUNTIFS(StandardResults[Name],StandardResults[[#This Row],[Name]],StandardResults[Entry
Std],"B")+COUNTIFS(StandardResults[Name],StandardResults[[#This Row],[Name]],StandardResults[Entry
Std],"A")+COUNTIFS(StandardResults[Name],StandardResults[[#This Row],[Name]],StandardResults[Entry
Std],"AA")</f>
        <v>0</v>
      </c>
      <c r="AA574">
        <f>COUNTIFS(StandardResults[Name],StandardResults[[#This Row],[Name]],StandardResults[Entry
Std],"AA")</f>
        <v>0</v>
      </c>
    </row>
    <row r="575" spans="1:27" x14ac:dyDescent="0.25">
      <c r="A575">
        <f>TimeVR[[#This Row],[Club]]</f>
        <v>0</v>
      </c>
      <c r="B575" t="str">
        <f>IF(OR(RIGHT(TimeVR[[#This Row],[Event]],3)="M.R", RIGHT(TimeVR[[#This Row],[Event]],3)="F.R"),"Relay","Ind")</f>
        <v>Ind</v>
      </c>
      <c r="C575">
        <f>TimeVR[[#This Row],[gender]]</f>
        <v>0</v>
      </c>
      <c r="D575">
        <f>TimeVR[[#This Row],[Age]]</f>
        <v>0</v>
      </c>
      <c r="E575">
        <f>TimeVR[[#This Row],[name]]</f>
        <v>0</v>
      </c>
      <c r="F575">
        <f>TimeVR[[#This Row],[Event]]</f>
        <v>0</v>
      </c>
      <c r="G575" t="str">
        <f>IF(OR(StandardResults[[#This Row],[Entry]]="-",TimeVR[[#This Row],[validation]]="Validated"),"Y","N")</f>
        <v>N</v>
      </c>
      <c r="H575">
        <f>IF(OR(LEFT(TimeVR[[#This Row],[Times]],8)="00:00.00", LEFT(TimeVR[[#This Row],[Times]],2)="NT"),"-",TimeVR[[#This Row],[Times]])</f>
        <v>0</v>
      </c>
      <c r="I5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5" t="str">
        <f>IF(ISBLANK(TimeVR[[#This Row],[Best Time(S)]]),"-",TimeVR[[#This Row],[Best Time(S)]])</f>
        <v>-</v>
      </c>
      <c r="K575" t="str">
        <f>IF(StandardResults[[#This Row],[BT(SC)]]&lt;&gt;"-",IF(StandardResults[[#This Row],[BT(SC)]]&lt;=StandardResults[[#This Row],[AAs]],"AA",IF(StandardResults[[#This Row],[BT(SC)]]&lt;=StandardResults[[#This Row],[As]],"A",IF(StandardResults[[#This Row],[BT(SC)]]&lt;=StandardResults[[#This Row],[Bs]],"B","-"))),"")</f>
        <v/>
      </c>
      <c r="L575" t="str">
        <f>IF(ISBLANK(TimeVR[[#This Row],[Best Time(L)]]),"-",TimeVR[[#This Row],[Best Time(L)]])</f>
        <v>-</v>
      </c>
      <c r="M575" t="str">
        <f>IF(StandardResults[[#This Row],[BT(LC)]]&lt;&gt;"-",IF(StandardResults[[#This Row],[BT(LC)]]&lt;=StandardResults[[#This Row],[AA]],"AA",IF(StandardResults[[#This Row],[BT(LC)]]&lt;=StandardResults[[#This Row],[A]],"A",IF(StandardResults[[#This Row],[BT(LC)]]&lt;=StandardResults[[#This Row],[B]],"B","-"))),"")</f>
        <v/>
      </c>
      <c r="N575" s="14"/>
      <c r="O575" t="str">
        <f>IF(StandardResults[[#This Row],[BT(SC)]]&lt;&gt;"-",IF(StandardResults[[#This Row],[BT(SC)]]&lt;=StandardResults[[#This Row],[Ecs]],"EC","-"),"")</f>
        <v/>
      </c>
      <c r="Q575" t="str">
        <f>IF(StandardResults[[#This Row],[Ind/Rel]]="Ind",LEFT(StandardResults[[#This Row],[Gender]],1)&amp;MIN(MAX(StandardResults[[#This Row],[Age]],11),17)&amp;"-"&amp;StandardResults[[#This Row],[Event]],"")</f>
        <v>011-0</v>
      </c>
      <c r="R575" t="e">
        <f>IF(StandardResults[[#This Row],[Ind/Rel]]="Ind",_xlfn.XLOOKUP(StandardResults[[#This Row],[Code]],Std[Code],Std[AA]),"-")</f>
        <v>#N/A</v>
      </c>
      <c r="S575" t="e">
        <f>IF(StandardResults[[#This Row],[Ind/Rel]]="Ind",_xlfn.XLOOKUP(StandardResults[[#This Row],[Code]],Std[Code],Std[A]),"-")</f>
        <v>#N/A</v>
      </c>
      <c r="T575" t="e">
        <f>IF(StandardResults[[#This Row],[Ind/Rel]]="Ind",_xlfn.XLOOKUP(StandardResults[[#This Row],[Code]],Std[Code],Std[B]),"-")</f>
        <v>#N/A</v>
      </c>
      <c r="U575" t="e">
        <f>IF(StandardResults[[#This Row],[Ind/Rel]]="Ind",_xlfn.XLOOKUP(StandardResults[[#This Row],[Code]],Std[Code],Std[AAs]),"-")</f>
        <v>#N/A</v>
      </c>
      <c r="V575" t="e">
        <f>IF(StandardResults[[#This Row],[Ind/Rel]]="Ind",_xlfn.XLOOKUP(StandardResults[[#This Row],[Code]],Std[Code],Std[As]),"-")</f>
        <v>#N/A</v>
      </c>
      <c r="W575" t="e">
        <f>IF(StandardResults[[#This Row],[Ind/Rel]]="Ind",_xlfn.XLOOKUP(StandardResults[[#This Row],[Code]],Std[Code],Std[Bs]),"-")</f>
        <v>#N/A</v>
      </c>
      <c r="X575" t="e">
        <f>IF(StandardResults[[#This Row],[Ind/Rel]]="Ind",_xlfn.XLOOKUP(StandardResults[[#This Row],[Code]],Std[Code],Std[EC]),"-")</f>
        <v>#N/A</v>
      </c>
      <c r="Y575" t="e">
        <f>IF(StandardResults[[#This Row],[Ind/Rel]]="Ind",_xlfn.XLOOKUP(StandardResults[[#This Row],[Code]],Std[Code],Std[Ecs]),"-")</f>
        <v>#N/A</v>
      </c>
      <c r="Z575">
        <f>COUNTIFS(StandardResults[Name],StandardResults[[#This Row],[Name]],StandardResults[Entry
Std],"B")+COUNTIFS(StandardResults[Name],StandardResults[[#This Row],[Name]],StandardResults[Entry
Std],"A")+COUNTIFS(StandardResults[Name],StandardResults[[#This Row],[Name]],StandardResults[Entry
Std],"AA")</f>
        <v>0</v>
      </c>
      <c r="AA575">
        <f>COUNTIFS(StandardResults[Name],StandardResults[[#This Row],[Name]],StandardResults[Entry
Std],"AA")</f>
        <v>0</v>
      </c>
    </row>
    <row r="576" spans="1:27" x14ac:dyDescent="0.25">
      <c r="A576">
        <f>TimeVR[[#This Row],[Club]]</f>
        <v>0</v>
      </c>
      <c r="B576" t="str">
        <f>IF(OR(RIGHT(TimeVR[[#This Row],[Event]],3)="M.R", RIGHT(TimeVR[[#This Row],[Event]],3)="F.R"),"Relay","Ind")</f>
        <v>Ind</v>
      </c>
      <c r="C576">
        <f>TimeVR[[#This Row],[gender]]</f>
        <v>0</v>
      </c>
      <c r="D576">
        <f>TimeVR[[#This Row],[Age]]</f>
        <v>0</v>
      </c>
      <c r="E576">
        <f>TimeVR[[#This Row],[name]]</f>
        <v>0</v>
      </c>
      <c r="F576">
        <f>TimeVR[[#This Row],[Event]]</f>
        <v>0</v>
      </c>
      <c r="G576" t="str">
        <f>IF(OR(StandardResults[[#This Row],[Entry]]="-",TimeVR[[#This Row],[validation]]="Validated"),"Y","N")</f>
        <v>N</v>
      </c>
      <c r="H576">
        <f>IF(OR(LEFT(TimeVR[[#This Row],[Times]],8)="00:00.00", LEFT(TimeVR[[#This Row],[Times]],2)="NT"),"-",TimeVR[[#This Row],[Times]])</f>
        <v>0</v>
      </c>
      <c r="I5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6" t="str">
        <f>IF(ISBLANK(TimeVR[[#This Row],[Best Time(S)]]),"-",TimeVR[[#This Row],[Best Time(S)]])</f>
        <v>-</v>
      </c>
      <c r="K576" t="str">
        <f>IF(StandardResults[[#This Row],[BT(SC)]]&lt;&gt;"-",IF(StandardResults[[#This Row],[BT(SC)]]&lt;=StandardResults[[#This Row],[AAs]],"AA",IF(StandardResults[[#This Row],[BT(SC)]]&lt;=StandardResults[[#This Row],[As]],"A",IF(StandardResults[[#This Row],[BT(SC)]]&lt;=StandardResults[[#This Row],[Bs]],"B","-"))),"")</f>
        <v/>
      </c>
      <c r="L576" t="str">
        <f>IF(ISBLANK(TimeVR[[#This Row],[Best Time(L)]]),"-",TimeVR[[#This Row],[Best Time(L)]])</f>
        <v>-</v>
      </c>
      <c r="M576" t="str">
        <f>IF(StandardResults[[#This Row],[BT(LC)]]&lt;&gt;"-",IF(StandardResults[[#This Row],[BT(LC)]]&lt;=StandardResults[[#This Row],[AA]],"AA",IF(StandardResults[[#This Row],[BT(LC)]]&lt;=StandardResults[[#This Row],[A]],"A",IF(StandardResults[[#This Row],[BT(LC)]]&lt;=StandardResults[[#This Row],[B]],"B","-"))),"")</f>
        <v/>
      </c>
      <c r="N576" s="14"/>
      <c r="O576" t="str">
        <f>IF(StandardResults[[#This Row],[BT(SC)]]&lt;&gt;"-",IF(StandardResults[[#This Row],[BT(SC)]]&lt;=StandardResults[[#This Row],[Ecs]],"EC","-"),"")</f>
        <v/>
      </c>
      <c r="Q576" t="str">
        <f>IF(StandardResults[[#This Row],[Ind/Rel]]="Ind",LEFT(StandardResults[[#This Row],[Gender]],1)&amp;MIN(MAX(StandardResults[[#This Row],[Age]],11),17)&amp;"-"&amp;StandardResults[[#This Row],[Event]],"")</f>
        <v>011-0</v>
      </c>
      <c r="R576" t="e">
        <f>IF(StandardResults[[#This Row],[Ind/Rel]]="Ind",_xlfn.XLOOKUP(StandardResults[[#This Row],[Code]],Std[Code],Std[AA]),"-")</f>
        <v>#N/A</v>
      </c>
      <c r="S576" t="e">
        <f>IF(StandardResults[[#This Row],[Ind/Rel]]="Ind",_xlfn.XLOOKUP(StandardResults[[#This Row],[Code]],Std[Code],Std[A]),"-")</f>
        <v>#N/A</v>
      </c>
      <c r="T576" t="e">
        <f>IF(StandardResults[[#This Row],[Ind/Rel]]="Ind",_xlfn.XLOOKUP(StandardResults[[#This Row],[Code]],Std[Code],Std[B]),"-")</f>
        <v>#N/A</v>
      </c>
      <c r="U576" t="e">
        <f>IF(StandardResults[[#This Row],[Ind/Rel]]="Ind",_xlfn.XLOOKUP(StandardResults[[#This Row],[Code]],Std[Code],Std[AAs]),"-")</f>
        <v>#N/A</v>
      </c>
      <c r="V576" t="e">
        <f>IF(StandardResults[[#This Row],[Ind/Rel]]="Ind",_xlfn.XLOOKUP(StandardResults[[#This Row],[Code]],Std[Code],Std[As]),"-")</f>
        <v>#N/A</v>
      </c>
      <c r="W576" t="e">
        <f>IF(StandardResults[[#This Row],[Ind/Rel]]="Ind",_xlfn.XLOOKUP(StandardResults[[#This Row],[Code]],Std[Code],Std[Bs]),"-")</f>
        <v>#N/A</v>
      </c>
      <c r="X576" t="e">
        <f>IF(StandardResults[[#This Row],[Ind/Rel]]="Ind",_xlfn.XLOOKUP(StandardResults[[#This Row],[Code]],Std[Code],Std[EC]),"-")</f>
        <v>#N/A</v>
      </c>
      <c r="Y576" t="e">
        <f>IF(StandardResults[[#This Row],[Ind/Rel]]="Ind",_xlfn.XLOOKUP(StandardResults[[#This Row],[Code]],Std[Code],Std[Ecs]),"-")</f>
        <v>#N/A</v>
      </c>
      <c r="Z576">
        <f>COUNTIFS(StandardResults[Name],StandardResults[[#This Row],[Name]],StandardResults[Entry
Std],"B")+COUNTIFS(StandardResults[Name],StandardResults[[#This Row],[Name]],StandardResults[Entry
Std],"A")+COUNTIFS(StandardResults[Name],StandardResults[[#This Row],[Name]],StandardResults[Entry
Std],"AA")</f>
        <v>0</v>
      </c>
      <c r="AA576">
        <f>COUNTIFS(StandardResults[Name],StandardResults[[#This Row],[Name]],StandardResults[Entry
Std],"AA")</f>
        <v>0</v>
      </c>
    </row>
    <row r="577" spans="1:27" x14ac:dyDescent="0.25">
      <c r="A577">
        <f>TimeVR[[#This Row],[Club]]</f>
        <v>0</v>
      </c>
      <c r="B577" t="str">
        <f>IF(OR(RIGHT(TimeVR[[#This Row],[Event]],3)="M.R", RIGHT(TimeVR[[#This Row],[Event]],3)="F.R"),"Relay","Ind")</f>
        <v>Ind</v>
      </c>
      <c r="C577">
        <f>TimeVR[[#This Row],[gender]]</f>
        <v>0</v>
      </c>
      <c r="D577">
        <f>TimeVR[[#This Row],[Age]]</f>
        <v>0</v>
      </c>
      <c r="E577">
        <f>TimeVR[[#This Row],[name]]</f>
        <v>0</v>
      </c>
      <c r="F577">
        <f>TimeVR[[#This Row],[Event]]</f>
        <v>0</v>
      </c>
      <c r="G577" t="str">
        <f>IF(OR(StandardResults[[#This Row],[Entry]]="-",TimeVR[[#This Row],[validation]]="Validated"),"Y","N")</f>
        <v>N</v>
      </c>
      <c r="H577">
        <f>IF(OR(LEFT(TimeVR[[#This Row],[Times]],8)="00:00.00", LEFT(TimeVR[[#This Row],[Times]],2)="NT"),"-",TimeVR[[#This Row],[Times]])</f>
        <v>0</v>
      </c>
      <c r="I5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7" t="str">
        <f>IF(ISBLANK(TimeVR[[#This Row],[Best Time(S)]]),"-",TimeVR[[#This Row],[Best Time(S)]])</f>
        <v>-</v>
      </c>
      <c r="K577" t="str">
        <f>IF(StandardResults[[#This Row],[BT(SC)]]&lt;&gt;"-",IF(StandardResults[[#This Row],[BT(SC)]]&lt;=StandardResults[[#This Row],[AAs]],"AA",IF(StandardResults[[#This Row],[BT(SC)]]&lt;=StandardResults[[#This Row],[As]],"A",IF(StandardResults[[#This Row],[BT(SC)]]&lt;=StandardResults[[#This Row],[Bs]],"B","-"))),"")</f>
        <v/>
      </c>
      <c r="L577" t="str">
        <f>IF(ISBLANK(TimeVR[[#This Row],[Best Time(L)]]),"-",TimeVR[[#This Row],[Best Time(L)]])</f>
        <v>-</v>
      </c>
      <c r="M577" t="str">
        <f>IF(StandardResults[[#This Row],[BT(LC)]]&lt;&gt;"-",IF(StandardResults[[#This Row],[BT(LC)]]&lt;=StandardResults[[#This Row],[AA]],"AA",IF(StandardResults[[#This Row],[BT(LC)]]&lt;=StandardResults[[#This Row],[A]],"A",IF(StandardResults[[#This Row],[BT(LC)]]&lt;=StandardResults[[#This Row],[B]],"B","-"))),"")</f>
        <v/>
      </c>
      <c r="N577" s="14"/>
      <c r="O577" t="str">
        <f>IF(StandardResults[[#This Row],[BT(SC)]]&lt;&gt;"-",IF(StandardResults[[#This Row],[BT(SC)]]&lt;=StandardResults[[#This Row],[Ecs]],"EC","-"),"")</f>
        <v/>
      </c>
      <c r="Q577" t="str">
        <f>IF(StandardResults[[#This Row],[Ind/Rel]]="Ind",LEFT(StandardResults[[#This Row],[Gender]],1)&amp;MIN(MAX(StandardResults[[#This Row],[Age]],11),17)&amp;"-"&amp;StandardResults[[#This Row],[Event]],"")</f>
        <v>011-0</v>
      </c>
      <c r="R577" t="e">
        <f>IF(StandardResults[[#This Row],[Ind/Rel]]="Ind",_xlfn.XLOOKUP(StandardResults[[#This Row],[Code]],Std[Code],Std[AA]),"-")</f>
        <v>#N/A</v>
      </c>
      <c r="S577" t="e">
        <f>IF(StandardResults[[#This Row],[Ind/Rel]]="Ind",_xlfn.XLOOKUP(StandardResults[[#This Row],[Code]],Std[Code],Std[A]),"-")</f>
        <v>#N/A</v>
      </c>
      <c r="T577" t="e">
        <f>IF(StandardResults[[#This Row],[Ind/Rel]]="Ind",_xlfn.XLOOKUP(StandardResults[[#This Row],[Code]],Std[Code],Std[B]),"-")</f>
        <v>#N/A</v>
      </c>
      <c r="U577" t="e">
        <f>IF(StandardResults[[#This Row],[Ind/Rel]]="Ind",_xlfn.XLOOKUP(StandardResults[[#This Row],[Code]],Std[Code],Std[AAs]),"-")</f>
        <v>#N/A</v>
      </c>
      <c r="V577" t="e">
        <f>IF(StandardResults[[#This Row],[Ind/Rel]]="Ind",_xlfn.XLOOKUP(StandardResults[[#This Row],[Code]],Std[Code],Std[As]),"-")</f>
        <v>#N/A</v>
      </c>
      <c r="W577" t="e">
        <f>IF(StandardResults[[#This Row],[Ind/Rel]]="Ind",_xlfn.XLOOKUP(StandardResults[[#This Row],[Code]],Std[Code],Std[Bs]),"-")</f>
        <v>#N/A</v>
      </c>
      <c r="X577" t="e">
        <f>IF(StandardResults[[#This Row],[Ind/Rel]]="Ind",_xlfn.XLOOKUP(StandardResults[[#This Row],[Code]],Std[Code],Std[EC]),"-")</f>
        <v>#N/A</v>
      </c>
      <c r="Y577" t="e">
        <f>IF(StandardResults[[#This Row],[Ind/Rel]]="Ind",_xlfn.XLOOKUP(StandardResults[[#This Row],[Code]],Std[Code],Std[Ecs]),"-")</f>
        <v>#N/A</v>
      </c>
      <c r="Z577">
        <f>COUNTIFS(StandardResults[Name],StandardResults[[#This Row],[Name]],StandardResults[Entry
Std],"B")+COUNTIFS(StandardResults[Name],StandardResults[[#This Row],[Name]],StandardResults[Entry
Std],"A")+COUNTIFS(StandardResults[Name],StandardResults[[#This Row],[Name]],StandardResults[Entry
Std],"AA")</f>
        <v>0</v>
      </c>
      <c r="AA577">
        <f>COUNTIFS(StandardResults[Name],StandardResults[[#This Row],[Name]],StandardResults[Entry
Std],"AA")</f>
        <v>0</v>
      </c>
    </row>
    <row r="578" spans="1:27" x14ac:dyDescent="0.25">
      <c r="A578">
        <f>TimeVR[[#This Row],[Club]]</f>
        <v>0</v>
      </c>
      <c r="B578" t="str">
        <f>IF(OR(RIGHT(TimeVR[[#This Row],[Event]],3)="M.R", RIGHT(TimeVR[[#This Row],[Event]],3)="F.R"),"Relay","Ind")</f>
        <v>Ind</v>
      </c>
      <c r="C578">
        <f>TimeVR[[#This Row],[gender]]</f>
        <v>0</v>
      </c>
      <c r="D578">
        <f>TimeVR[[#This Row],[Age]]</f>
        <v>0</v>
      </c>
      <c r="E578">
        <f>TimeVR[[#This Row],[name]]</f>
        <v>0</v>
      </c>
      <c r="F578">
        <f>TimeVR[[#This Row],[Event]]</f>
        <v>0</v>
      </c>
      <c r="G578" t="str">
        <f>IF(OR(StandardResults[[#This Row],[Entry]]="-",TimeVR[[#This Row],[validation]]="Validated"),"Y","N")</f>
        <v>N</v>
      </c>
      <c r="H578">
        <f>IF(OR(LEFT(TimeVR[[#This Row],[Times]],8)="00:00.00", LEFT(TimeVR[[#This Row],[Times]],2)="NT"),"-",TimeVR[[#This Row],[Times]])</f>
        <v>0</v>
      </c>
      <c r="I5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8" t="str">
        <f>IF(ISBLANK(TimeVR[[#This Row],[Best Time(S)]]),"-",TimeVR[[#This Row],[Best Time(S)]])</f>
        <v>-</v>
      </c>
      <c r="K578" t="str">
        <f>IF(StandardResults[[#This Row],[BT(SC)]]&lt;&gt;"-",IF(StandardResults[[#This Row],[BT(SC)]]&lt;=StandardResults[[#This Row],[AAs]],"AA",IF(StandardResults[[#This Row],[BT(SC)]]&lt;=StandardResults[[#This Row],[As]],"A",IF(StandardResults[[#This Row],[BT(SC)]]&lt;=StandardResults[[#This Row],[Bs]],"B","-"))),"")</f>
        <v/>
      </c>
      <c r="L578" t="str">
        <f>IF(ISBLANK(TimeVR[[#This Row],[Best Time(L)]]),"-",TimeVR[[#This Row],[Best Time(L)]])</f>
        <v>-</v>
      </c>
      <c r="M578" t="str">
        <f>IF(StandardResults[[#This Row],[BT(LC)]]&lt;&gt;"-",IF(StandardResults[[#This Row],[BT(LC)]]&lt;=StandardResults[[#This Row],[AA]],"AA",IF(StandardResults[[#This Row],[BT(LC)]]&lt;=StandardResults[[#This Row],[A]],"A",IF(StandardResults[[#This Row],[BT(LC)]]&lt;=StandardResults[[#This Row],[B]],"B","-"))),"")</f>
        <v/>
      </c>
      <c r="N578" s="14"/>
      <c r="O578" t="str">
        <f>IF(StandardResults[[#This Row],[BT(SC)]]&lt;&gt;"-",IF(StandardResults[[#This Row],[BT(SC)]]&lt;=StandardResults[[#This Row],[Ecs]],"EC","-"),"")</f>
        <v/>
      </c>
      <c r="Q578" t="str">
        <f>IF(StandardResults[[#This Row],[Ind/Rel]]="Ind",LEFT(StandardResults[[#This Row],[Gender]],1)&amp;MIN(MAX(StandardResults[[#This Row],[Age]],11),17)&amp;"-"&amp;StandardResults[[#This Row],[Event]],"")</f>
        <v>011-0</v>
      </c>
      <c r="R578" t="e">
        <f>IF(StandardResults[[#This Row],[Ind/Rel]]="Ind",_xlfn.XLOOKUP(StandardResults[[#This Row],[Code]],Std[Code],Std[AA]),"-")</f>
        <v>#N/A</v>
      </c>
      <c r="S578" t="e">
        <f>IF(StandardResults[[#This Row],[Ind/Rel]]="Ind",_xlfn.XLOOKUP(StandardResults[[#This Row],[Code]],Std[Code],Std[A]),"-")</f>
        <v>#N/A</v>
      </c>
      <c r="T578" t="e">
        <f>IF(StandardResults[[#This Row],[Ind/Rel]]="Ind",_xlfn.XLOOKUP(StandardResults[[#This Row],[Code]],Std[Code],Std[B]),"-")</f>
        <v>#N/A</v>
      </c>
      <c r="U578" t="e">
        <f>IF(StandardResults[[#This Row],[Ind/Rel]]="Ind",_xlfn.XLOOKUP(StandardResults[[#This Row],[Code]],Std[Code],Std[AAs]),"-")</f>
        <v>#N/A</v>
      </c>
      <c r="V578" t="e">
        <f>IF(StandardResults[[#This Row],[Ind/Rel]]="Ind",_xlfn.XLOOKUP(StandardResults[[#This Row],[Code]],Std[Code],Std[As]),"-")</f>
        <v>#N/A</v>
      </c>
      <c r="W578" t="e">
        <f>IF(StandardResults[[#This Row],[Ind/Rel]]="Ind",_xlfn.XLOOKUP(StandardResults[[#This Row],[Code]],Std[Code],Std[Bs]),"-")</f>
        <v>#N/A</v>
      </c>
      <c r="X578" t="e">
        <f>IF(StandardResults[[#This Row],[Ind/Rel]]="Ind",_xlfn.XLOOKUP(StandardResults[[#This Row],[Code]],Std[Code],Std[EC]),"-")</f>
        <v>#N/A</v>
      </c>
      <c r="Y578" t="e">
        <f>IF(StandardResults[[#This Row],[Ind/Rel]]="Ind",_xlfn.XLOOKUP(StandardResults[[#This Row],[Code]],Std[Code],Std[Ecs]),"-")</f>
        <v>#N/A</v>
      </c>
      <c r="Z578">
        <f>COUNTIFS(StandardResults[Name],StandardResults[[#This Row],[Name]],StandardResults[Entry
Std],"B")+COUNTIFS(StandardResults[Name],StandardResults[[#This Row],[Name]],StandardResults[Entry
Std],"A")+COUNTIFS(StandardResults[Name],StandardResults[[#This Row],[Name]],StandardResults[Entry
Std],"AA")</f>
        <v>0</v>
      </c>
      <c r="AA578">
        <f>COUNTIFS(StandardResults[Name],StandardResults[[#This Row],[Name]],StandardResults[Entry
Std],"AA")</f>
        <v>0</v>
      </c>
    </row>
    <row r="579" spans="1:27" x14ac:dyDescent="0.25">
      <c r="A579">
        <f>TimeVR[[#This Row],[Club]]</f>
        <v>0</v>
      </c>
      <c r="B579" t="str">
        <f>IF(OR(RIGHT(TimeVR[[#This Row],[Event]],3)="M.R", RIGHT(TimeVR[[#This Row],[Event]],3)="F.R"),"Relay","Ind")</f>
        <v>Ind</v>
      </c>
      <c r="C579">
        <f>TimeVR[[#This Row],[gender]]</f>
        <v>0</v>
      </c>
      <c r="D579">
        <f>TimeVR[[#This Row],[Age]]</f>
        <v>0</v>
      </c>
      <c r="E579">
        <f>TimeVR[[#This Row],[name]]</f>
        <v>0</v>
      </c>
      <c r="F579">
        <f>TimeVR[[#This Row],[Event]]</f>
        <v>0</v>
      </c>
      <c r="G579" t="str">
        <f>IF(OR(StandardResults[[#This Row],[Entry]]="-",TimeVR[[#This Row],[validation]]="Validated"),"Y","N")</f>
        <v>N</v>
      </c>
      <c r="H579">
        <f>IF(OR(LEFT(TimeVR[[#This Row],[Times]],8)="00:00.00", LEFT(TimeVR[[#This Row],[Times]],2)="NT"),"-",TimeVR[[#This Row],[Times]])</f>
        <v>0</v>
      </c>
      <c r="I5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79" t="str">
        <f>IF(ISBLANK(TimeVR[[#This Row],[Best Time(S)]]),"-",TimeVR[[#This Row],[Best Time(S)]])</f>
        <v>-</v>
      </c>
      <c r="K579" t="str">
        <f>IF(StandardResults[[#This Row],[BT(SC)]]&lt;&gt;"-",IF(StandardResults[[#This Row],[BT(SC)]]&lt;=StandardResults[[#This Row],[AAs]],"AA",IF(StandardResults[[#This Row],[BT(SC)]]&lt;=StandardResults[[#This Row],[As]],"A",IF(StandardResults[[#This Row],[BT(SC)]]&lt;=StandardResults[[#This Row],[Bs]],"B","-"))),"")</f>
        <v/>
      </c>
      <c r="L579" t="str">
        <f>IF(ISBLANK(TimeVR[[#This Row],[Best Time(L)]]),"-",TimeVR[[#This Row],[Best Time(L)]])</f>
        <v>-</v>
      </c>
      <c r="M579" t="str">
        <f>IF(StandardResults[[#This Row],[BT(LC)]]&lt;&gt;"-",IF(StandardResults[[#This Row],[BT(LC)]]&lt;=StandardResults[[#This Row],[AA]],"AA",IF(StandardResults[[#This Row],[BT(LC)]]&lt;=StandardResults[[#This Row],[A]],"A",IF(StandardResults[[#This Row],[BT(LC)]]&lt;=StandardResults[[#This Row],[B]],"B","-"))),"")</f>
        <v/>
      </c>
      <c r="N579" s="14"/>
      <c r="O579" t="str">
        <f>IF(StandardResults[[#This Row],[BT(SC)]]&lt;&gt;"-",IF(StandardResults[[#This Row],[BT(SC)]]&lt;=StandardResults[[#This Row],[Ecs]],"EC","-"),"")</f>
        <v/>
      </c>
      <c r="Q579" t="str">
        <f>IF(StandardResults[[#This Row],[Ind/Rel]]="Ind",LEFT(StandardResults[[#This Row],[Gender]],1)&amp;MIN(MAX(StandardResults[[#This Row],[Age]],11),17)&amp;"-"&amp;StandardResults[[#This Row],[Event]],"")</f>
        <v>011-0</v>
      </c>
      <c r="R579" t="e">
        <f>IF(StandardResults[[#This Row],[Ind/Rel]]="Ind",_xlfn.XLOOKUP(StandardResults[[#This Row],[Code]],Std[Code],Std[AA]),"-")</f>
        <v>#N/A</v>
      </c>
      <c r="S579" t="e">
        <f>IF(StandardResults[[#This Row],[Ind/Rel]]="Ind",_xlfn.XLOOKUP(StandardResults[[#This Row],[Code]],Std[Code],Std[A]),"-")</f>
        <v>#N/A</v>
      </c>
      <c r="T579" t="e">
        <f>IF(StandardResults[[#This Row],[Ind/Rel]]="Ind",_xlfn.XLOOKUP(StandardResults[[#This Row],[Code]],Std[Code],Std[B]),"-")</f>
        <v>#N/A</v>
      </c>
      <c r="U579" t="e">
        <f>IF(StandardResults[[#This Row],[Ind/Rel]]="Ind",_xlfn.XLOOKUP(StandardResults[[#This Row],[Code]],Std[Code],Std[AAs]),"-")</f>
        <v>#N/A</v>
      </c>
      <c r="V579" t="e">
        <f>IF(StandardResults[[#This Row],[Ind/Rel]]="Ind",_xlfn.XLOOKUP(StandardResults[[#This Row],[Code]],Std[Code],Std[As]),"-")</f>
        <v>#N/A</v>
      </c>
      <c r="W579" t="e">
        <f>IF(StandardResults[[#This Row],[Ind/Rel]]="Ind",_xlfn.XLOOKUP(StandardResults[[#This Row],[Code]],Std[Code],Std[Bs]),"-")</f>
        <v>#N/A</v>
      </c>
      <c r="X579" t="e">
        <f>IF(StandardResults[[#This Row],[Ind/Rel]]="Ind",_xlfn.XLOOKUP(StandardResults[[#This Row],[Code]],Std[Code],Std[EC]),"-")</f>
        <v>#N/A</v>
      </c>
      <c r="Y579" t="e">
        <f>IF(StandardResults[[#This Row],[Ind/Rel]]="Ind",_xlfn.XLOOKUP(StandardResults[[#This Row],[Code]],Std[Code],Std[Ecs]),"-")</f>
        <v>#N/A</v>
      </c>
      <c r="Z579">
        <f>COUNTIFS(StandardResults[Name],StandardResults[[#This Row],[Name]],StandardResults[Entry
Std],"B")+COUNTIFS(StandardResults[Name],StandardResults[[#This Row],[Name]],StandardResults[Entry
Std],"A")+COUNTIFS(StandardResults[Name],StandardResults[[#This Row],[Name]],StandardResults[Entry
Std],"AA")</f>
        <v>0</v>
      </c>
      <c r="AA579">
        <f>COUNTIFS(StandardResults[Name],StandardResults[[#This Row],[Name]],StandardResults[Entry
Std],"AA")</f>
        <v>0</v>
      </c>
    </row>
    <row r="580" spans="1:27" x14ac:dyDescent="0.25">
      <c r="A580">
        <f>TimeVR[[#This Row],[Club]]</f>
        <v>0</v>
      </c>
      <c r="B580" t="str">
        <f>IF(OR(RIGHT(TimeVR[[#This Row],[Event]],3)="M.R", RIGHT(TimeVR[[#This Row],[Event]],3)="F.R"),"Relay","Ind")</f>
        <v>Ind</v>
      </c>
      <c r="C580">
        <f>TimeVR[[#This Row],[gender]]</f>
        <v>0</v>
      </c>
      <c r="D580">
        <f>TimeVR[[#This Row],[Age]]</f>
        <v>0</v>
      </c>
      <c r="E580">
        <f>TimeVR[[#This Row],[name]]</f>
        <v>0</v>
      </c>
      <c r="F580">
        <f>TimeVR[[#This Row],[Event]]</f>
        <v>0</v>
      </c>
      <c r="G580" t="str">
        <f>IF(OR(StandardResults[[#This Row],[Entry]]="-",TimeVR[[#This Row],[validation]]="Validated"),"Y","N")</f>
        <v>N</v>
      </c>
      <c r="H580">
        <f>IF(OR(LEFT(TimeVR[[#This Row],[Times]],8)="00:00.00", LEFT(TimeVR[[#This Row],[Times]],2)="NT"),"-",TimeVR[[#This Row],[Times]])</f>
        <v>0</v>
      </c>
      <c r="I5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0" t="str">
        <f>IF(ISBLANK(TimeVR[[#This Row],[Best Time(S)]]),"-",TimeVR[[#This Row],[Best Time(S)]])</f>
        <v>-</v>
      </c>
      <c r="K580" t="str">
        <f>IF(StandardResults[[#This Row],[BT(SC)]]&lt;&gt;"-",IF(StandardResults[[#This Row],[BT(SC)]]&lt;=StandardResults[[#This Row],[AAs]],"AA",IF(StandardResults[[#This Row],[BT(SC)]]&lt;=StandardResults[[#This Row],[As]],"A",IF(StandardResults[[#This Row],[BT(SC)]]&lt;=StandardResults[[#This Row],[Bs]],"B","-"))),"")</f>
        <v/>
      </c>
      <c r="L580" t="str">
        <f>IF(ISBLANK(TimeVR[[#This Row],[Best Time(L)]]),"-",TimeVR[[#This Row],[Best Time(L)]])</f>
        <v>-</v>
      </c>
      <c r="M580" t="str">
        <f>IF(StandardResults[[#This Row],[BT(LC)]]&lt;&gt;"-",IF(StandardResults[[#This Row],[BT(LC)]]&lt;=StandardResults[[#This Row],[AA]],"AA",IF(StandardResults[[#This Row],[BT(LC)]]&lt;=StandardResults[[#This Row],[A]],"A",IF(StandardResults[[#This Row],[BT(LC)]]&lt;=StandardResults[[#This Row],[B]],"B","-"))),"")</f>
        <v/>
      </c>
      <c r="N580" s="14"/>
      <c r="O580" t="str">
        <f>IF(StandardResults[[#This Row],[BT(SC)]]&lt;&gt;"-",IF(StandardResults[[#This Row],[BT(SC)]]&lt;=StandardResults[[#This Row],[Ecs]],"EC","-"),"")</f>
        <v/>
      </c>
      <c r="Q580" t="str">
        <f>IF(StandardResults[[#This Row],[Ind/Rel]]="Ind",LEFT(StandardResults[[#This Row],[Gender]],1)&amp;MIN(MAX(StandardResults[[#This Row],[Age]],11),17)&amp;"-"&amp;StandardResults[[#This Row],[Event]],"")</f>
        <v>011-0</v>
      </c>
      <c r="R580" t="e">
        <f>IF(StandardResults[[#This Row],[Ind/Rel]]="Ind",_xlfn.XLOOKUP(StandardResults[[#This Row],[Code]],Std[Code],Std[AA]),"-")</f>
        <v>#N/A</v>
      </c>
      <c r="S580" t="e">
        <f>IF(StandardResults[[#This Row],[Ind/Rel]]="Ind",_xlfn.XLOOKUP(StandardResults[[#This Row],[Code]],Std[Code],Std[A]),"-")</f>
        <v>#N/A</v>
      </c>
      <c r="T580" t="e">
        <f>IF(StandardResults[[#This Row],[Ind/Rel]]="Ind",_xlfn.XLOOKUP(StandardResults[[#This Row],[Code]],Std[Code],Std[B]),"-")</f>
        <v>#N/A</v>
      </c>
      <c r="U580" t="e">
        <f>IF(StandardResults[[#This Row],[Ind/Rel]]="Ind",_xlfn.XLOOKUP(StandardResults[[#This Row],[Code]],Std[Code],Std[AAs]),"-")</f>
        <v>#N/A</v>
      </c>
      <c r="V580" t="e">
        <f>IF(StandardResults[[#This Row],[Ind/Rel]]="Ind",_xlfn.XLOOKUP(StandardResults[[#This Row],[Code]],Std[Code],Std[As]),"-")</f>
        <v>#N/A</v>
      </c>
      <c r="W580" t="e">
        <f>IF(StandardResults[[#This Row],[Ind/Rel]]="Ind",_xlfn.XLOOKUP(StandardResults[[#This Row],[Code]],Std[Code],Std[Bs]),"-")</f>
        <v>#N/A</v>
      </c>
      <c r="X580" t="e">
        <f>IF(StandardResults[[#This Row],[Ind/Rel]]="Ind",_xlfn.XLOOKUP(StandardResults[[#This Row],[Code]],Std[Code],Std[EC]),"-")</f>
        <v>#N/A</v>
      </c>
      <c r="Y580" t="e">
        <f>IF(StandardResults[[#This Row],[Ind/Rel]]="Ind",_xlfn.XLOOKUP(StandardResults[[#This Row],[Code]],Std[Code],Std[Ecs]),"-")</f>
        <v>#N/A</v>
      </c>
      <c r="Z580">
        <f>COUNTIFS(StandardResults[Name],StandardResults[[#This Row],[Name]],StandardResults[Entry
Std],"B")+COUNTIFS(StandardResults[Name],StandardResults[[#This Row],[Name]],StandardResults[Entry
Std],"A")+COUNTIFS(StandardResults[Name],StandardResults[[#This Row],[Name]],StandardResults[Entry
Std],"AA")</f>
        <v>0</v>
      </c>
      <c r="AA580">
        <f>COUNTIFS(StandardResults[Name],StandardResults[[#This Row],[Name]],StandardResults[Entry
Std],"AA")</f>
        <v>0</v>
      </c>
    </row>
    <row r="581" spans="1:27" x14ac:dyDescent="0.25">
      <c r="A581">
        <f>TimeVR[[#This Row],[Club]]</f>
        <v>0</v>
      </c>
      <c r="B581" t="str">
        <f>IF(OR(RIGHT(TimeVR[[#This Row],[Event]],3)="M.R", RIGHT(TimeVR[[#This Row],[Event]],3)="F.R"),"Relay","Ind")</f>
        <v>Ind</v>
      </c>
      <c r="C581">
        <f>TimeVR[[#This Row],[gender]]</f>
        <v>0</v>
      </c>
      <c r="D581">
        <f>TimeVR[[#This Row],[Age]]</f>
        <v>0</v>
      </c>
      <c r="E581">
        <f>TimeVR[[#This Row],[name]]</f>
        <v>0</v>
      </c>
      <c r="F581">
        <f>TimeVR[[#This Row],[Event]]</f>
        <v>0</v>
      </c>
      <c r="G581" t="str">
        <f>IF(OR(StandardResults[[#This Row],[Entry]]="-",TimeVR[[#This Row],[validation]]="Validated"),"Y","N")</f>
        <v>N</v>
      </c>
      <c r="H581">
        <f>IF(OR(LEFT(TimeVR[[#This Row],[Times]],8)="00:00.00", LEFT(TimeVR[[#This Row],[Times]],2)="NT"),"-",TimeVR[[#This Row],[Times]])</f>
        <v>0</v>
      </c>
      <c r="I5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1" t="str">
        <f>IF(ISBLANK(TimeVR[[#This Row],[Best Time(S)]]),"-",TimeVR[[#This Row],[Best Time(S)]])</f>
        <v>-</v>
      </c>
      <c r="K581" t="str">
        <f>IF(StandardResults[[#This Row],[BT(SC)]]&lt;&gt;"-",IF(StandardResults[[#This Row],[BT(SC)]]&lt;=StandardResults[[#This Row],[AAs]],"AA",IF(StandardResults[[#This Row],[BT(SC)]]&lt;=StandardResults[[#This Row],[As]],"A",IF(StandardResults[[#This Row],[BT(SC)]]&lt;=StandardResults[[#This Row],[Bs]],"B","-"))),"")</f>
        <v/>
      </c>
      <c r="L581" t="str">
        <f>IF(ISBLANK(TimeVR[[#This Row],[Best Time(L)]]),"-",TimeVR[[#This Row],[Best Time(L)]])</f>
        <v>-</v>
      </c>
      <c r="M581" t="str">
        <f>IF(StandardResults[[#This Row],[BT(LC)]]&lt;&gt;"-",IF(StandardResults[[#This Row],[BT(LC)]]&lt;=StandardResults[[#This Row],[AA]],"AA",IF(StandardResults[[#This Row],[BT(LC)]]&lt;=StandardResults[[#This Row],[A]],"A",IF(StandardResults[[#This Row],[BT(LC)]]&lt;=StandardResults[[#This Row],[B]],"B","-"))),"")</f>
        <v/>
      </c>
      <c r="N581" s="14"/>
      <c r="O581" t="str">
        <f>IF(StandardResults[[#This Row],[BT(SC)]]&lt;&gt;"-",IF(StandardResults[[#This Row],[BT(SC)]]&lt;=StandardResults[[#This Row],[Ecs]],"EC","-"),"")</f>
        <v/>
      </c>
      <c r="Q581" t="str">
        <f>IF(StandardResults[[#This Row],[Ind/Rel]]="Ind",LEFT(StandardResults[[#This Row],[Gender]],1)&amp;MIN(MAX(StandardResults[[#This Row],[Age]],11),17)&amp;"-"&amp;StandardResults[[#This Row],[Event]],"")</f>
        <v>011-0</v>
      </c>
      <c r="R581" t="e">
        <f>IF(StandardResults[[#This Row],[Ind/Rel]]="Ind",_xlfn.XLOOKUP(StandardResults[[#This Row],[Code]],Std[Code],Std[AA]),"-")</f>
        <v>#N/A</v>
      </c>
      <c r="S581" t="e">
        <f>IF(StandardResults[[#This Row],[Ind/Rel]]="Ind",_xlfn.XLOOKUP(StandardResults[[#This Row],[Code]],Std[Code],Std[A]),"-")</f>
        <v>#N/A</v>
      </c>
      <c r="T581" t="e">
        <f>IF(StandardResults[[#This Row],[Ind/Rel]]="Ind",_xlfn.XLOOKUP(StandardResults[[#This Row],[Code]],Std[Code],Std[B]),"-")</f>
        <v>#N/A</v>
      </c>
      <c r="U581" t="e">
        <f>IF(StandardResults[[#This Row],[Ind/Rel]]="Ind",_xlfn.XLOOKUP(StandardResults[[#This Row],[Code]],Std[Code],Std[AAs]),"-")</f>
        <v>#N/A</v>
      </c>
      <c r="V581" t="e">
        <f>IF(StandardResults[[#This Row],[Ind/Rel]]="Ind",_xlfn.XLOOKUP(StandardResults[[#This Row],[Code]],Std[Code],Std[As]),"-")</f>
        <v>#N/A</v>
      </c>
      <c r="W581" t="e">
        <f>IF(StandardResults[[#This Row],[Ind/Rel]]="Ind",_xlfn.XLOOKUP(StandardResults[[#This Row],[Code]],Std[Code],Std[Bs]),"-")</f>
        <v>#N/A</v>
      </c>
      <c r="X581" t="e">
        <f>IF(StandardResults[[#This Row],[Ind/Rel]]="Ind",_xlfn.XLOOKUP(StandardResults[[#This Row],[Code]],Std[Code],Std[EC]),"-")</f>
        <v>#N/A</v>
      </c>
      <c r="Y581" t="e">
        <f>IF(StandardResults[[#This Row],[Ind/Rel]]="Ind",_xlfn.XLOOKUP(StandardResults[[#This Row],[Code]],Std[Code],Std[Ecs]),"-")</f>
        <v>#N/A</v>
      </c>
      <c r="Z581">
        <f>COUNTIFS(StandardResults[Name],StandardResults[[#This Row],[Name]],StandardResults[Entry
Std],"B")+COUNTIFS(StandardResults[Name],StandardResults[[#This Row],[Name]],StandardResults[Entry
Std],"A")+COUNTIFS(StandardResults[Name],StandardResults[[#This Row],[Name]],StandardResults[Entry
Std],"AA")</f>
        <v>0</v>
      </c>
      <c r="AA581">
        <f>COUNTIFS(StandardResults[Name],StandardResults[[#This Row],[Name]],StandardResults[Entry
Std],"AA")</f>
        <v>0</v>
      </c>
    </row>
    <row r="582" spans="1:27" x14ac:dyDescent="0.25">
      <c r="A582">
        <f>TimeVR[[#This Row],[Club]]</f>
        <v>0</v>
      </c>
      <c r="B582" t="str">
        <f>IF(OR(RIGHT(TimeVR[[#This Row],[Event]],3)="M.R", RIGHT(TimeVR[[#This Row],[Event]],3)="F.R"),"Relay","Ind")</f>
        <v>Ind</v>
      </c>
      <c r="C582">
        <f>TimeVR[[#This Row],[gender]]</f>
        <v>0</v>
      </c>
      <c r="D582">
        <f>TimeVR[[#This Row],[Age]]</f>
        <v>0</v>
      </c>
      <c r="E582">
        <f>TimeVR[[#This Row],[name]]</f>
        <v>0</v>
      </c>
      <c r="F582">
        <f>TimeVR[[#This Row],[Event]]</f>
        <v>0</v>
      </c>
      <c r="G582" t="str">
        <f>IF(OR(StandardResults[[#This Row],[Entry]]="-",TimeVR[[#This Row],[validation]]="Validated"),"Y","N")</f>
        <v>N</v>
      </c>
      <c r="H582">
        <f>IF(OR(LEFT(TimeVR[[#This Row],[Times]],8)="00:00.00", LEFT(TimeVR[[#This Row],[Times]],2)="NT"),"-",TimeVR[[#This Row],[Times]])</f>
        <v>0</v>
      </c>
      <c r="I5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2" t="str">
        <f>IF(ISBLANK(TimeVR[[#This Row],[Best Time(S)]]),"-",TimeVR[[#This Row],[Best Time(S)]])</f>
        <v>-</v>
      </c>
      <c r="K582" t="str">
        <f>IF(StandardResults[[#This Row],[BT(SC)]]&lt;&gt;"-",IF(StandardResults[[#This Row],[BT(SC)]]&lt;=StandardResults[[#This Row],[AAs]],"AA",IF(StandardResults[[#This Row],[BT(SC)]]&lt;=StandardResults[[#This Row],[As]],"A",IF(StandardResults[[#This Row],[BT(SC)]]&lt;=StandardResults[[#This Row],[Bs]],"B","-"))),"")</f>
        <v/>
      </c>
      <c r="L582" t="str">
        <f>IF(ISBLANK(TimeVR[[#This Row],[Best Time(L)]]),"-",TimeVR[[#This Row],[Best Time(L)]])</f>
        <v>-</v>
      </c>
      <c r="M582" t="str">
        <f>IF(StandardResults[[#This Row],[BT(LC)]]&lt;&gt;"-",IF(StandardResults[[#This Row],[BT(LC)]]&lt;=StandardResults[[#This Row],[AA]],"AA",IF(StandardResults[[#This Row],[BT(LC)]]&lt;=StandardResults[[#This Row],[A]],"A",IF(StandardResults[[#This Row],[BT(LC)]]&lt;=StandardResults[[#This Row],[B]],"B","-"))),"")</f>
        <v/>
      </c>
      <c r="N582" s="14"/>
      <c r="O582" t="str">
        <f>IF(StandardResults[[#This Row],[BT(SC)]]&lt;&gt;"-",IF(StandardResults[[#This Row],[BT(SC)]]&lt;=StandardResults[[#This Row],[Ecs]],"EC","-"),"")</f>
        <v/>
      </c>
      <c r="Q582" t="str">
        <f>IF(StandardResults[[#This Row],[Ind/Rel]]="Ind",LEFT(StandardResults[[#This Row],[Gender]],1)&amp;MIN(MAX(StandardResults[[#This Row],[Age]],11),17)&amp;"-"&amp;StandardResults[[#This Row],[Event]],"")</f>
        <v>011-0</v>
      </c>
      <c r="R582" t="e">
        <f>IF(StandardResults[[#This Row],[Ind/Rel]]="Ind",_xlfn.XLOOKUP(StandardResults[[#This Row],[Code]],Std[Code],Std[AA]),"-")</f>
        <v>#N/A</v>
      </c>
      <c r="S582" t="e">
        <f>IF(StandardResults[[#This Row],[Ind/Rel]]="Ind",_xlfn.XLOOKUP(StandardResults[[#This Row],[Code]],Std[Code],Std[A]),"-")</f>
        <v>#N/A</v>
      </c>
      <c r="T582" t="e">
        <f>IF(StandardResults[[#This Row],[Ind/Rel]]="Ind",_xlfn.XLOOKUP(StandardResults[[#This Row],[Code]],Std[Code],Std[B]),"-")</f>
        <v>#N/A</v>
      </c>
      <c r="U582" t="e">
        <f>IF(StandardResults[[#This Row],[Ind/Rel]]="Ind",_xlfn.XLOOKUP(StandardResults[[#This Row],[Code]],Std[Code],Std[AAs]),"-")</f>
        <v>#N/A</v>
      </c>
      <c r="V582" t="e">
        <f>IF(StandardResults[[#This Row],[Ind/Rel]]="Ind",_xlfn.XLOOKUP(StandardResults[[#This Row],[Code]],Std[Code],Std[As]),"-")</f>
        <v>#N/A</v>
      </c>
      <c r="W582" t="e">
        <f>IF(StandardResults[[#This Row],[Ind/Rel]]="Ind",_xlfn.XLOOKUP(StandardResults[[#This Row],[Code]],Std[Code],Std[Bs]),"-")</f>
        <v>#N/A</v>
      </c>
      <c r="X582" t="e">
        <f>IF(StandardResults[[#This Row],[Ind/Rel]]="Ind",_xlfn.XLOOKUP(StandardResults[[#This Row],[Code]],Std[Code],Std[EC]),"-")</f>
        <v>#N/A</v>
      </c>
      <c r="Y582" t="e">
        <f>IF(StandardResults[[#This Row],[Ind/Rel]]="Ind",_xlfn.XLOOKUP(StandardResults[[#This Row],[Code]],Std[Code],Std[Ecs]),"-")</f>
        <v>#N/A</v>
      </c>
      <c r="Z582">
        <f>COUNTIFS(StandardResults[Name],StandardResults[[#This Row],[Name]],StandardResults[Entry
Std],"B")+COUNTIFS(StandardResults[Name],StandardResults[[#This Row],[Name]],StandardResults[Entry
Std],"A")+COUNTIFS(StandardResults[Name],StandardResults[[#This Row],[Name]],StandardResults[Entry
Std],"AA")</f>
        <v>0</v>
      </c>
      <c r="AA582">
        <f>COUNTIFS(StandardResults[Name],StandardResults[[#This Row],[Name]],StandardResults[Entry
Std],"AA")</f>
        <v>0</v>
      </c>
    </row>
    <row r="583" spans="1:27" x14ac:dyDescent="0.25">
      <c r="A583">
        <f>TimeVR[[#This Row],[Club]]</f>
        <v>0</v>
      </c>
      <c r="B583" t="str">
        <f>IF(OR(RIGHT(TimeVR[[#This Row],[Event]],3)="M.R", RIGHT(TimeVR[[#This Row],[Event]],3)="F.R"),"Relay","Ind")</f>
        <v>Ind</v>
      </c>
      <c r="C583">
        <f>TimeVR[[#This Row],[gender]]</f>
        <v>0</v>
      </c>
      <c r="D583">
        <f>TimeVR[[#This Row],[Age]]</f>
        <v>0</v>
      </c>
      <c r="E583">
        <f>TimeVR[[#This Row],[name]]</f>
        <v>0</v>
      </c>
      <c r="F583">
        <f>TimeVR[[#This Row],[Event]]</f>
        <v>0</v>
      </c>
      <c r="G583" t="str">
        <f>IF(OR(StandardResults[[#This Row],[Entry]]="-",TimeVR[[#This Row],[validation]]="Validated"),"Y","N")</f>
        <v>N</v>
      </c>
      <c r="H583">
        <f>IF(OR(LEFT(TimeVR[[#This Row],[Times]],8)="00:00.00", LEFT(TimeVR[[#This Row],[Times]],2)="NT"),"-",TimeVR[[#This Row],[Times]])</f>
        <v>0</v>
      </c>
      <c r="I5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3" t="str">
        <f>IF(ISBLANK(TimeVR[[#This Row],[Best Time(S)]]),"-",TimeVR[[#This Row],[Best Time(S)]])</f>
        <v>-</v>
      </c>
      <c r="K583" t="str">
        <f>IF(StandardResults[[#This Row],[BT(SC)]]&lt;&gt;"-",IF(StandardResults[[#This Row],[BT(SC)]]&lt;=StandardResults[[#This Row],[AAs]],"AA",IF(StandardResults[[#This Row],[BT(SC)]]&lt;=StandardResults[[#This Row],[As]],"A",IF(StandardResults[[#This Row],[BT(SC)]]&lt;=StandardResults[[#This Row],[Bs]],"B","-"))),"")</f>
        <v/>
      </c>
      <c r="L583" t="str">
        <f>IF(ISBLANK(TimeVR[[#This Row],[Best Time(L)]]),"-",TimeVR[[#This Row],[Best Time(L)]])</f>
        <v>-</v>
      </c>
      <c r="M583" t="str">
        <f>IF(StandardResults[[#This Row],[BT(LC)]]&lt;&gt;"-",IF(StandardResults[[#This Row],[BT(LC)]]&lt;=StandardResults[[#This Row],[AA]],"AA",IF(StandardResults[[#This Row],[BT(LC)]]&lt;=StandardResults[[#This Row],[A]],"A",IF(StandardResults[[#This Row],[BT(LC)]]&lt;=StandardResults[[#This Row],[B]],"B","-"))),"")</f>
        <v/>
      </c>
      <c r="N583" s="14"/>
      <c r="O583" t="str">
        <f>IF(StandardResults[[#This Row],[BT(SC)]]&lt;&gt;"-",IF(StandardResults[[#This Row],[BT(SC)]]&lt;=StandardResults[[#This Row],[Ecs]],"EC","-"),"")</f>
        <v/>
      </c>
      <c r="Q583" t="str">
        <f>IF(StandardResults[[#This Row],[Ind/Rel]]="Ind",LEFT(StandardResults[[#This Row],[Gender]],1)&amp;MIN(MAX(StandardResults[[#This Row],[Age]],11),17)&amp;"-"&amp;StandardResults[[#This Row],[Event]],"")</f>
        <v>011-0</v>
      </c>
      <c r="R583" t="e">
        <f>IF(StandardResults[[#This Row],[Ind/Rel]]="Ind",_xlfn.XLOOKUP(StandardResults[[#This Row],[Code]],Std[Code],Std[AA]),"-")</f>
        <v>#N/A</v>
      </c>
      <c r="S583" t="e">
        <f>IF(StandardResults[[#This Row],[Ind/Rel]]="Ind",_xlfn.XLOOKUP(StandardResults[[#This Row],[Code]],Std[Code],Std[A]),"-")</f>
        <v>#N/A</v>
      </c>
      <c r="T583" t="e">
        <f>IF(StandardResults[[#This Row],[Ind/Rel]]="Ind",_xlfn.XLOOKUP(StandardResults[[#This Row],[Code]],Std[Code],Std[B]),"-")</f>
        <v>#N/A</v>
      </c>
      <c r="U583" t="e">
        <f>IF(StandardResults[[#This Row],[Ind/Rel]]="Ind",_xlfn.XLOOKUP(StandardResults[[#This Row],[Code]],Std[Code],Std[AAs]),"-")</f>
        <v>#N/A</v>
      </c>
      <c r="V583" t="e">
        <f>IF(StandardResults[[#This Row],[Ind/Rel]]="Ind",_xlfn.XLOOKUP(StandardResults[[#This Row],[Code]],Std[Code],Std[As]),"-")</f>
        <v>#N/A</v>
      </c>
      <c r="W583" t="e">
        <f>IF(StandardResults[[#This Row],[Ind/Rel]]="Ind",_xlfn.XLOOKUP(StandardResults[[#This Row],[Code]],Std[Code],Std[Bs]),"-")</f>
        <v>#N/A</v>
      </c>
      <c r="X583" t="e">
        <f>IF(StandardResults[[#This Row],[Ind/Rel]]="Ind",_xlfn.XLOOKUP(StandardResults[[#This Row],[Code]],Std[Code],Std[EC]),"-")</f>
        <v>#N/A</v>
      </c>
      <c r="Y583" t="e">
        <f>IF(StandardResults[[#This Row],[Ind/Rel]]="Ind",_xlfn.XLOOKUP(StandardResults[[#This Row],[Code]],Std[Code],Std[Ecs]),"-")</f>
        <v>#N/A</v>
      </c>
      <c r="Z583">
        <f>COUNTIFS(StandardResults[Name],StandardResults[[#This Row],[Name]],StandardResults[Entry
Std],"B")+COUNTIFS(StandardResults[Name],StandardResults[[#This Row],[Name]],StandardResults[Entry
Std],"A")+COUNTIFS(StandardResults[Name],StandardResults[[#This Row],[Name]],StandardResults[Entry
Std],"AA")</f>
        <v>0</v>
      </c>
      <c r="AA583">
        <f>COUNTIFS(StandardResults[Name],StandardResults[[#This Row],[Name]],StandardResults[Entry
Std],"AA")</f>
        <v>0</v>
      </c>
    </row>
    <row r="584" spans="1:27" x14ac:dyDescent="0.25">
      <c r="A584">
        <f>TimeVR[[#This Row],[Club]]</f>
        <v>0</v>
      </c>
      <c r="B584" t="str">
        <f>IF(OR(RIGHT(TimeVR[[#This Row],[Event]],3)="M.R", RIGHT(TimeVR[[#This Row],[Event]],3)="F.R"),"Relay","Ind")</f>
        <v>Ind</v>
      </c>
      <c r="C584">
        <f>TimeVR[[#This Row],[gender]]</f>
        <v>0</v>
      </c>
      <c r="D584">
        <f>TimeVR[[#This Row],[Age]]</f>
        <v>0</v>
      </c>
      <c r="E584">
        <f>TimeVR[[#This Row],[name]]</f>
        <v>0</v>
      </c>
      <c r="F584">
        <f>TimeVR[[#This Row],[Event]]</f>
        <v>0</v>
      </c>
      <c r="G584" t="str">
        <f>IF(OR(StandardResults[[#This Row],[Entry]]="-",TimeVR[[#This Row],[validation]]="Validated"),"Y","N")</f>
        <v>N</v>
      </c>
      <c r="H584">
        <f>IF(OR(LEFT(TimeVR[[#This Row],[Times]],8)="00:00.00", LEFT(TimeVR[[#This Row],[Times]],2)="NT"),"-",TimeVR[[#This Row],[Times]])</f>
        <v>0</v>
      </c>
      <c r="I5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4" t="str">
        <f>IF(ISBLANK(TimeVR[[#This Row],[Best Time(S)]]),"-",TimeVR[[#This Row],[Best Time(S)]])</f>
        <v>-</v>
      </c>
      <c r="K584" t="str">
        <f>IF(StandardResults[[#This Row],[BT(SC)]]&lt;&gt;"-",IF(StandardResults[[#This Row],[BT(SC)]]&lt;=StandardResults[[#This Row],[AAs]],"AA",IF(StandardResults[[#This Row],[BT(SC)]]&lt;=StandardResults[[#This Row],[As]],"A",IF(StandardResults[[#This Row],[BT(SC)]]&lt;=StandardResults[[#This Row],[Bs]],"B","-"))),"")</f>
        <v/>
      </c>
      <c r="L584" t="str">
        <f>IF(ISBLANK(TimeVR[[#This Row],[Best Time(L)]]),"-",TimeVR[[#This Row],[Best Time(L)]])</f>
        <v>-</v>
      </c>
      <c r="M584" t="str">
        <f>IF(StandardResults[[#This Row],[BT(LC)]]&lt;&gt;"-",IF(StandardResults[[#This Row],[BT(LC)]]&lt;=StandardResults[[#This Row],[AA]],"AA",IF(StandardResults[[#This Row],[BT(LC)]]&lt;=StandardResults[[#This Row],[A]],"A",IF(StandardResults[[#This Row],[BT(LC)]]&lt;=StandardResults[[#This Row],[B]],"B","-"))),"")</f>
        <v/>
      </c>
      <c r="N584" s="14"/>
      <c r="O584" t="str">
        <f>IF(StandardResults[[#This Row],[BT(SC)]]&lt;&gt;"-",IF(StandardResults[[#This Row],[BT(SC)]]&lt;=StandardResults[[#This Row],[Ecs]],"EC","-"),"")</f>
        <v/>
      </c>
      <c r="Q584" t="str">
        <f>IF(StandardResults[[#This Row],[Ind/Rel]]="Ind",LEFT(StandardResults[[#This Row],[Gender]],1)&amp;MIN(MAX(StandardResults[[#This Row],[Age]],11),17)&amp;"-"&amp;StandardResults[[#This Row],[Event]],"")</f>
        <v>011-0</v>
      </c>
      <c r="R584" t="e">
        <f>IF(StandardResults[[#This Row],[Ind/Rel]]="Ind",_xlfn.XLOOKUP(StandardResults[[#This Row],[Code]],Std[Code],Std[AA]),"-")</f>
        <v>#N/A</v>
      </c>
      <c r="S584" t="e">
        <f>IF(StandardResults[[#This Row],[Ind/Rel]]="Ind",_xlfn.XLOOKUP(StandardResults[[#This Row],[Code]],Std[Code],Std[A]),"-")</f>
        <v>#N/A</v>
      </c>
      <c r="T584" t="e">
        <f>IF(StandardResults[[#This Row],[Ind/Rel]]="Ind",_xlfn.XLOOKUP(StandardResults[[#This Row],[Code]],Std[Code],Std[B]),"-")</f>
        <v>#N/A</v>
      </c>
      <c r="U584" t="e">
        <f>IF(StandardResults[[#This Row],[Ind/Rel]]="Ind",_xlfn.XLOOKUP(StandardResults[[#This Row],[Code]],Std[Code],Std[AAs]),"-")</f>
        <v>#N/A</v>
      </c>
      <c r="V584" t="e">
        <f>IF(StandardResults[[#This Row],[Ind/Rel]]="Ind",_xlfn.XLOOKUP(StandardResults[[#This Row],[Code]],Std[Code],Std[As]),"-")</f>
        <v>#N/A</v>
      </c>
      <c r="W584" t="e">
        <f>IF(StandardResults[[#This Row],[Ind/Rel]]="Ind",_xlfn.XLOOKUP(StandardResults[[#This Row],[Code]],Std[Code],Std[Bs]),"-")</f>
        <v>#N/A</v>
      </c>
      <c r="X584" t="e">
        <f>IF(StandardResults[[#This Row],[Ind/Rel]]="Ind",_xlfn.XLOOKUP(StandardResults[[#This Row],[Code]],Std[Code],Std[EC]),"-")</f>
        <v>#N/A</v>
      </c>
      <c r="Y584" t="e">
        <f>IF(StandardResults[[#This Row],[Ind/Rel]]="Ind",_xlfn.XLOOKUP(StandardResults[[#This Row],[Code]],Std[Code],Std[Ecs]),"-")</f>
        <v>#N/A</v>
      </c>
      <c r="Z584">
        <f>COUNTIFS(StandardResults[Name],StandardResults[[#This Row],[Name]],StandardResults[Entry
Std],"B")+COUNTIFS(StandardResults[Name],StandardResults[[#This Row],[Name]],StandardResults[Entry
Std],"A")+COUNTIFS(StandardResults[Name],StandardResults[[#This Row],[Name]],StandardResults[Entry
Std],"AA")</f>
        <v>0</v>
      </c>
      <c r="AA584">
        <f>COUNTIFS(StandardResults[Name],StandardResults[[#This Row],[Name]],StandardResults[Entry
Std],"AA")</f>
        <v>0</v>
      </c>
    </row>
    <row r="585" spans="1:27" x14ac:dyDescent="0.25">
      <c r="A585">
        <f>TimeVR[[#This Row],[Club]]</f>
        <v>0</v>
      </c>
      <c r="B585" t="str">
        <f>IF(OR(RIGHT(TimeVR[[#This Row],[Event]],3)="M.R", RIGHT(TimeVR[[#This Row],[Event]],3)="F.R"),"Relay","Ind")</f>
        <v>Ind</v>
      </c>
      <c r="C585">
        <f>TimeVR[[#This Row],[gender]]</f>
        <v>0</v>
      </c>
      <c r="D585">
        <f>TimeVR[[#This Row],[Age]]</f>
        <v>0</v>
      </c>
      <c r="E585">
        <f>TimeVR[[#This Row],[name]]</f>
        <v>0</v>
      </c>
      <c r="F585">
        <f>TimeVR[[#This Row],[Event]]</f>
        <v>0</v>
      </c>
      <c r="G585" t="str">
        <f>IF(OR(StandardResults[[#This Row],[Entry]]="-",TimeVR[[#This Row],[validation]]="Validated"),"Y","N")</f>
        <v>N</v>
      </c>
      <c r="H585">
        <f>IF(OR(LEFT(TimeVR[[#This Row],[Times]],8)="00:00.00", LEFT(TimeVR[[#This Row],[Times]],2)="NT"),"-",TimeVR[[#This Row],[Times]])</f>
        <v>0</v>
      </c>
      <c r="I5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5" t="str">
        <f>IF(ISBLANK(TimeVR[[#This Row],[Best Time(S)]]),"-",TimeVR[[#This Row],[Best Time(S)]])</f>
        <v>-</v>
      </c>
      <c r="K585" t="str">
        <f>IF(StandardResults[[#This Row],[BT(SC)]]&lt;&gt;"-",IF(StandardResults[[#This Row],[BT(SC)]]&lt;=StandardResults[[#This Row],[AAs]],"AA",IF(StandardResults[[#This Row],[BT(SC)]]&lt;=StandardResults[[#This Row],[As]],"A",IF(StandardResults[[#This Row],[BT(SC)]]&lt;=StandardResults[[#This Row],[Bs]],"B","-"))),"")</f>
        <v/>
      </c>
      <c r="L585" t="str">
        <f>IF(ISBLANK(TimeVR[[#This Row],[Best Time(L)]]),"-",TimeVR[[#This Row],[Best Time(L)]])</f>
        <v>-</v>
      </c>
      <c r="M585" t="str">
        <f>IF(StandardResults[[#This Row],[BT(LC)]]&lt;&gt;"-",IF(StandardResults[[#This Row],[BT(LC)]]&lt;=StandardResults[[#This Row],[AA]],"AA",IF(StandardResults[[#This Row],[BT(LC)]]&lt;=StandardResults[[#This Row],[A]],"A",IF(StandardResults[[#This Row],[BT(LC)]]&lt;=StandardResults[[#This Row],[B]],"B","-"))),"")</f>
        <v/>
      </c>
      <c r="N585" s="14"/>
      <c r="O585" t="str">
        <f>IF(StandardResults[[#This Row],[BT(SC)]]&lt;&gt;"-",IF(StandardResults[[#This Row],[BT(SC)]]&lt;=StandardResults[[#This Row],[Ecs]],"EC","-"),"")</f>
        <v/>
      </c>
      <c r="Q585" t="str">
        <f>IF(StandardResults[[#This Row],[Ind/Rel]]="Ind",LEFT(StandardResults[[#This Row],[Gender]],1)&amp;MIN(MAX(StandardResults[[#This Row],[Age]],11),17)&amp;"-"&amp;StandardResults[[#This Row],[Event]],"")</f>
        <v>011-0</v>
      </c>
      <c r="R585" t="e">
        <f>IF(StandardResults[[#This Row],[Ind/Rel]]="Ind",_xlfn.XLOOKUP(StandardResults[[#This Row],[Code]],Std[Code],Std[AA]),"-")</f>
        <v>#N/A</v>
      </c>
      <c r="S585" t="e">
        <f>IF(StandardResults[[#This Row],[Ind/Rel]]="Ind",_xlfn.XLOOKUP(StandardResults[[#This Row],[Code]],Std[Code],Std[A]),"-")</f>
        <v>#N/A</v>
      </c>
      <c r="T585" t="e">
        <f>IF(StandardResults[[#This Row],[Ind/Rel]]="Ind",_xlfn.XLOOKUP(StandardResults[[#This Row],[Code]],Std[Code],Std[B]),"-")</f>
        <v>#N/A</v>
      </c>
      <c r="U585" t="e">
        <f>IF(StandardResults[[#This Row],[Ind/Rel]]="Ind",_xlfn.XLOOKUP(StandardResults[[#This Row],[Code]],Std[Code],Std[AAs]),"-")</f>
        <v>#N/A</v>
      </c>
      <c r="V585" t="e">
        <f>IF(StandardResults[[#This Row],[Ind/Rel]]="Ind",_xlfn.XLOOKUP(StandardResults[[#This Row],[Code]],Std[Code],Std[As]),"-")</f>
        <v>#N/A</v>
      </c>
      <c r="W585" t="e">
        <f>IF(StandardResults[[#This Row],[Ind/Rel]]="Ind",_xlfn.XLOOKUP(StandardResults[[#This Row],[Code]],Std[Code],Std[Bs]),"-")</f>
        <v>#N/A</v>
      </c>
      <c r="X585" t="e">
        <f>IF(StandardResults[[#This Row],[Ind/Rel]]="Ind",_xlfn.XLOOKUP(StandardResults[[#This Row],[Code]],Std[Code],Std[EC]),"-")</f>
        <v>#N/A</v>
      </c>
      <c r="Y585" t="e">
        <f>IF(StandardResults[[#This Row],[Ind/Rel]]="Ind",_xlfn.XLOOKUP(StandardResults[[#This Row],[Code]],Std[Code],Std[Ecs]),"-")</f>
        <v>#N/A</v>
      </c>
      <c r="Z585">
        <f>COUNTIFS(StandardResults[Name],StandardResults[[#This Row],[Name]],StandardResults[Entry
Std],"B")+COUNTIFS(StandardResults[Name],StandardResults[[#This Row],[Name]],StandardResults[Entry
Std],"A")+COUNTIFS(StandardResults[Name],StandardResults[[#This Row],[Name]],StandardResults[Entry
Std],"AA")</f>
        <v>0</v>
      </c>
      <c r="AA585">
        <f>COUNTIFS(StandardResults[Name],StandardResults[[#This Row],[Name]],StandardResults[Entry
Std],"AA")</f>
        <v>0</v>
      </c>
    </row>
    <row r="586" spans="1:27" x14ac:dyDescent="0.25">
      <c r="A586">
        <f>TimeVR[[#This Row],[Club]]</f>
        <v>0</v>
      </c>
      <c r="B586" t="str">
        <f>IF(OR(RIGHT(TimeVR[[#This Row],[Event]],3)="M.R", RIGHT(TimeVR[[#This Row],[Event]],3)="F.R"),"Relay","Ind")</f>
        <v>Ind</v>
      </c>
      <c r="C586">
        <f>TimeVR[[#This Row],[gender]]</f>
        <v>0</v>
      </c>
      <c r="D586">
        <f>TimeVR[[#This Row],[Age]]</f>
        <v>0</v>
      </c>
      <c r="E586">
        <f>TimeVR[[#This Row],[name]]</f>
        <v>0</v>
      </c>
      <c r="F586">
        <f>TimeVR[[#This Row],[Event]]</f>
        <v>0</v>
      </c>
      <c r="G586" t="str">
        <f>IF(OR(StandardResults[[#This Row],[Entry]]="-",TimeVR[[#This Row],[validation]]="Validated"),"Y","N")</f>
        <v>N</v>
      </c>
      <c r="H586">
        <f>IF(OR(LEFT(TimeVR[[#This Row],[Times]],8)="00:00.00", LEFT(TimeVR[[#This Row],[Times]],2)="NT"),"-",TimeVR[[#This Row],[Times]])</f>
        <v>0</v>
      </c>
      <c r="I5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6" t="str">
        <f>IF(ISBLANK(TimeVR[[#This Row],[Best Time(S)]]),"-",TimeVR[[#This Row],[Best Time(S)]])</f>
        <v>-</v>
      </c>
      <c r="K586" t="str">
        <f>IF(StandardResults[[#This Row],[BT(SC)]]&lt;&gt;"-",IF(StandardResults[[#This Row],[BT(SC)]]&lt;=StandardResults[[#This Row],[AAs]],"AA",IF(StandardResults[[#This Row],[BT(SC)]]&lt;=StandardResults[[#This Row],[As]],"A",IF(StandardResults[[#This Row],[BT(SC)]]&lt;=StandardResults[[#This Row],[Bs]],"B","-"))),"")</f>
        <v/>
      </c>
      <c r="L586" t="str">
        <f>IF(ISBLANK(TimeVR[[#This Row],[Best Time(L)]]),"-",TimeVR[[#This Row],[Best Time(L)]])</f>
        <v>-</v>
      </c>
      <c r="M586" t="str">
        <f>IF(StandardResults[[#This Row],[BT(LC)]]&lt;&gt;"-",IF(StandardResults[[#This Row],[BT(LC)]]&lt;=StandardResults[[#This Row],[AA]],"AA",IF(StandardResults[[#This Row],[BT(LC)]]&lt;=StandardResults[[#This Row],[A]],"A",IF(StandardResults[[#This Row],[BT(LC)]]&lt;=StandardResults[[#This Row],[B]],"B","-"))),"")</f>
        <v/>
      </c>
      <c r="N586" s="14"/>
      <c r="O586" t="str">
        <f>IF(StandardResults[[#This Row],[BT(SC)]]&lt;&gt;"-",IF(StandardResults[[#This Row],[BT(SC)]]&lt;=StandardResults[[#This Row],[Ecs]],"EC","-"),"")</f>
        <v/>
      </c>
      <c r="Q586" t="str">
        <f>IF(StandardResults[[#This Row],[Ind/Rel]]="Ind",LEFT(StandardResults[[#This Row],[Gender]],1)&amp;MIN(MAX(StandardResults[[#This Row],[Age]],11),17)&amp;"-"&amp;StandardResults[[#This Row],[Event]],"")</f>
        <v>011-0</v>
      </c>
      <c r="R586" t="e">
        <f>IF(StandardResults[[#This Row],[Ind/Rel]]="Ind",_xlfn.XLOOKUP(StandardResults[[#This Row],[Code]],Std[Code],Std[AA]),"-")</f>
        <v>#N/A</v>
      </c>
      <c r="S586" t="e">
        <f>IF(StandardResults[[#This Row],[Ind/Rel]]="Ind",_xlfn.XLOOKUP(StandardResults[[#This Row],[Code]],Std[Code],Std[A]),"-")</f>
        <v>#N/A</v>
      </c>
      <c r="T586" t="e">
        <f>IF(StandardResults[[#This Row],[Ind/Rel]]="Ind",_xlfn.XLOOKUP(StandardResults[[#This Row],[Code]],Std[Code],Std[B]),"-")</f>
        <v>#N/A</v>
      </c>
      <c r="U586" t="e">
        <f>IF(StandardResults[[#This Row],[Ind/Rel]]="Ind",_xlfn.XLOOKUP(StandardResults[[#This Row],[Code]],Std[Code],Std[AAs]),"-")</f>
        <v>#N/A</v>
      </c>
      <c r="V586" t="e">
        <f>IF(StandardResults[[#This Row],[Ind/Rel]]="Ind",_xlfn.XLOOKUP(StandardResults[[#This Row],[Code]],Std[Code],Std[As]),"-")</f>
        <v>#N/A</v>
      </c>
      <c r="W586" t="e">
        <f>IF(StandardResults[[#This Row],[Ind/Rel]]="Ind",_xlfn.XLOOKUP(StandardResults[[#This Row],[Code]],Std[Code],Std[Bs]),"-")</f>
        <v>#N/A</v>
      </c>
      <c r="X586" t="e">
        <f>IF(StandardResults[[#This Row],[Ind/Rel]]="Ind",_xlfn.XLOOKUP(StandardResults[[#This Row],[Code]],Std[Code],Std[EC]),"-")</f>
        <v>#N/A</v>
      </c>
      <c r="Y586" t="e">
        <f>IF(StandardResults[[#This Row],[Ind/Rel]]="Ind",_xlfn.XLOOKUP(StandardResults[[#This Row],[Code]],Std[Code],Std[Ecs]),"-")</f>
        <v>#N/A</v>
      </c>
      <c r="Z586">
        <f>COUNTIFS(StandardResults[Name],StandardResults[[#This Row],[Name]],StandardResults[Entry
Std],"B")+COUNTIFS(StandardResults[Name],StandardResults[[#This Row],[Name]],StandardResults[Entry
Std],"A")+COUNTIFS(StandardResults[Name],StandardResults[[#This Row],[Name]],StandardResults[Entry
Std],"AA")</f>
        <v>0</v>
      </c>
      <c r="AA586">
        <f>COUNTIFS(StandardResults[Name],StandardResults[[#This Row],[Name]],StandardResults[Entry
Std],"AA")</f>
        <v>0</v>
      </c>
    </row>
    <row r="587" spans="1:27" x14ac:dyDescent="0.25">
      <c r="A587">
        <f>TimeVR[[#This Row],[Club]]</f>
        <v>0</v>
      </c>
      <c r="B587" t="str">
        <f>IF(OR(RIGHT(TimeVR[[#This Row],[Event]],3)="M.R", RIGHT(TimeVR[[#This Row],[Event]],3)="F.R"),"Relay","Ind")</f>
        <v>Ind</v>
      </c>
      <c r="C587">
        <f>TimeVR[[#This Row],[gender]]</f>
        <v>0</v>
      </c>
      <c r="D587">
        <f>TimeVR[[#This Row],[Age]]</f>
        <v>0</v>
      </c>
      <c r="E587">
        <f>TimeVR[[#This Row],[name]]</f>
        <v>0</v>
      </c>
      <c r="F587">
        <f>TimeVR[[#This Row],[Event]]</f>
        <v>0</v>
      </c>
      <c r="G587" t="str">
        <f>IF(OR(StandardResults[[#This Row],[Entry]]="-",TimeVR[[#This Row],[validation]]="Validated"),"Y","N")</f>
        <v>N</v>
      </c>
      <c r="H587">
        <f>IF(OR(LEFT(TimeVR[[#This Row],[Times]],8)="00:00.00", LEFT(TimeVR[[#This Row],[Times]],2)="NT"),"-",TimeVR[[#This Row],[Times]])</f>
        <v>0</v>
      </c>
      <c r="I5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7" t="str">
        <f>IF(ISBLANK(TimeVR[[#This Row],[Best Time(S)]]),"-",TimeVR[[#This Row],[Best Time(S)]])</f>
        <v>-</v>
      </c>
      <c r="K587" t="str">
        <f>IF(StandardResults[[#This Row],[BT(SC)]]&lt;&gt;"-",IF(StandardResults[[#This Row],[BT(SC)]]&lt;=StandardResults[[#This Row],[AAs]],"AA",IF(StandardResults[[#This Row],[BT(SC)]]&lt;=StandardResults[[#This Row],[As]],"A",IF(StandardResults[[#This Row],[BT(SC)]]&lt;=StandardResults[[#This Row],[Bs]],"B","-"))),"")</f>
        <v/>
      </c>
      <c r="L587" t="str">
        <f>IF(ISBLANK(TimeVR[[#This Row],[Best Time(L)]]),"-",TimeVR[[#This Row],[Best Time(L)]])</f>
        <v>-</v>
      </c>
      <c r="M587" t="str">
        <f>IF(StandardResults[[#This Row],[BT(LC)]]&lt;&gt;"-",IF(StandardResults[[#This Row],[BT(LC)]]&lt;=StandardResults[[#This Row],[AA]],"AA",IF(StandardResults[[#This Row],[BT(LC)]]&lt;=StandardResults[[#This Row],[A]],"A",IF(StandardResults[[#This Row],[BT(LC)]]&lt;=StandardResults[[#This Row],[B]],"B","-"))),"")</f>
        <v/>
      </c>
      <c r="N587" s="14"/>
      <c r="O587" t="str">
        <f>IF(StandardResults[[#This Row],[BT(SC)]]&lt;&gt;"-",IF(StandardResults[[#This Row],[BT(SC)]]&lt;=StandardResults[[#This Row],[Ecs]],"EC","-"),"")</f>
        <v/>
      </c>
      <c r="Q587" t="str">
        <f>IF(StandardResults[[#This Row],[Ind/Rel]]="Ind",LEFT(StandardResults[[#This Row],[Gender]],1)&amp;MIN(MAX(StandardResults[[#This Row],[Age]],11),17)&amp;"-"&amp;StandardResults[[#This Row],[Event]],"")</f>
        <v>011-0</v>
      </c>
      <c r="R587" t="e">
        <f>IF(StandardResults[[#This Row],[Ind/Rel]]="Ind",_xlfn.XLOOKUP(StandardResults[[#This Row],[Code]],Std[Code],Std[AA]),"-")</f>
        <v>#N/A</v>
      </c>
      <c r="S587" t="e">
        <f>IF(StandardResults[[#This Row],[Ind/Rel]]="Ind",_xlfn.XLOOKUP(StandardResults[[#This Row],[Code]],Std[Code],Std[A]),"-")</f>
        <v>#N/A</v>
      </c>
      <c r="T587" t="e">
        <f>IF(StandardResults[[#This Row],[Ind/Rel]]="Ind",_xlfn.XLOOKUP(StandardResults[[#This Row],[Code]],Std[Code],Std[B]),"-")</f>
        <v>#N/A</v>
      </c>
      <c r="U587" t="e">
        <f>IF(StandardResults[[#This Row],[Ind/Rel]]="Ind",_xlfn.XLOOKUP(StandardResults[[#This Row],[Code]],Std[Code],Std[AAs]),"-")</f>
        <v>#N/A</v>
      </c>
      <c r="V587" t="e">
        <f>IF(StandardResults[[#This Row],[Ind/Rel]]="Ind",_xlfn.XLOOKUP(StandardResults[[#This Row],[Code]],Std[Code],Std[As]),"-")</f>
        <v>#N/A</v>
      </c>
      <c r="W587" t="e">
        <f>IF(StandardResults[[#This Row],[Ind/Rel]]="Ind",_xlfn.XLOOKUP(StandardResults[[#This Row],[Code]],Std[Code],Std[Bs]),"-")</f>
        <v>#N/A</v>
      </c>
      <c r="X587" t="e">
        <f>IF(StandardResults[[#This Row],[Ind/Rel]]="Ind",_xlfn.XLOOKUP(StandardResults[[#This Row],[Code]],Std[Code],Std[EC]),"-")</f>
        <v>#N/A</v>
      </c>
      <c r="Y587" t="e">
        <f>IF(StandardResults[[#This Row],[Ind/Rel]]="Ind",_xlfn.XLOOKUP(StandardResults[[#This Row],[Code]],Std[Code],Std[Ecs]),"-")</f>
        <v>#N/A</v>
      </c>
      <c r="Z587">
        <f>COUNTIFS(StandardResults[Name],StandardResults[[#This Row],[Name]],StandardResults[Entry
Std],"B")+COUNTIFS(StandardResults[Name],StandardResults[[#This Row],[Name]],StandardResults[Entry
Std],"A")+COUNTIFS(StandardResults[Name],StandardResults[[#This Row],[Name]],StandardResults[Entry
Std],"AA")</f>
        <v>0</v>
      </c>
      <c r="AA587">
        <f>COUNTIFS(StandardResults[Name],StandardResults[[#This Row],[Name]],StandardResults[Entry
Std],"AA")</f>
        <v>0</v>
      </c>
    </row>
    <row r="588" spans="1:27" x14ac:dyDescent="0.25">
      <c r="A588">
        <f>TimeVR[[#This Row],[Club]]</f>
        <v>0</v>
      </c>
      <c r="B588" t="str">
        <f>IF(OR(RIGHT(TimeVR[[#This Row],[Event]],3)="M.R", RIGHT(TimeVR[[#This Row],[Event]],3)="F.R"),"Relay","Ind")</f>
        <v>Ind</v>
      </c>
      <c r="C588">
        <f>TimeVR[[#This Row],[gender]]</f>
        <v>0</v>
      </c>
      <c r="D588">
        <f>TimeVR[[#This Row],[Age]]</f>
        <v>0</v>
      </c>
      <c r="E588">
        <f>TimeVR[[#This Row],[name]]</f>
        <v>0</v>
      </c>
      <c r="F588">
        <f>TimeVR[[#This Row],[Event]]</f>
        <v>0</v>
      </c>
      <c r="G588" t="str">
        <f>IF(OR(StandardResults[[#This Row],[Entry]]="-",TimeVR[[#This Row],[validation]]="Validated"),"Y","N")</f>
        <v>N</v>
      </c>
      <c r="H588">
        <f>IF(OR(LEFT(TimeVR[[#This Row],[Times]],8)="00:00.00", LEFT(TimeVR[[#This Row],[Times]],2)="NT"),"-",TimeVR[[#This Row],[Times]])</f>
        <v>0</v>
      </c>
      <c r="I5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8" t="str">
        <f>IF(ISBLANK(TimeVR[[#This Row],[Best Time(S)]]),"-",TimeVR[[#This Row],[Best Time(S)]])</f>
        <v>-</v>
      </c>
      <c r="K588" t="str">
        <f>IF(StandardResults[[#This Row],[BT(SC)]]&lt;&gt;"-",IF(StandardResults[[#This Row],[BT(SC)]]&lt;=StandardResults[[#This Row],[AAs]],"AA",IF(StandardResults[[#This Row],[BT(SC)]]&lt;=StandardResults[[#This Row],[As]],"A",IF(StandardResults[[#This Row],[BT(SC)]]&lt;=StandardResults[[#This Row],[Bs]],"B","-"))),"")</f>
        <v/>
      </c>
      <c r="L588" t="str">
        <f>IF(ISBLANK(TimeVR[[#This Row],[Best Time(L)]]),"-",TimeVR[[#This Row],[Best Time(L)]])</f>
        <v>-</v>
      </c>
      <c r="M588" t="str">
        <f>IF(StandardResults[[#This Row],[BT(LC)]]&lt;&gt;"-",IF(StandardResults[[#This Row],[BT(LC)]]&lt;=StandardResults[[#This Row],[AA]],"AA",IF(StandardResults[[#This Row],[BT(LC)]]&lt;=StandardResults[[#This Row],[A]],"A",IF(StandardResults[[#This Row],[BT(LC)]]&lt;=StandardResults[[#This Row],[B]],"B","-"))),"")</f>
        <v/>
      </c>
      <c r="N588" s="14"/>
      <c r="O588" t="str">
        <f>IF(StandardResults[[#This Row],[BT(SC)]]&lt;&gt;"-",IF(StandardResults[[#This Row],[BT(SC)]]&lt;=StandardResults[[#This Row],[Ecs]],"EC","-"),"")</f>
        <v/>
      </c>
      <c r="Q588" t="str">
        <f>IF(StandardResults[[#This Row],[Ind/Rel]]="Ind",LEFT(StandardResults[[#This Row],[Gender]],1)&amp;MIN(MAX(StandardResults[[#This Row],[Age]],11),17)&amp;"-"&amp;StandardResults[[#This Row],[Event]],"")</f>
        <v>011-0</v>
      </c>
      <c r="R588" t="e">
        <f>IF(StandardResults[[#This Row],[Ind/Rel]]="Ind",_xlfn.XLOOKUP(StandardResults[[#This Row],[Code]],Std[Code],Std[AA]),"-")</f>
        <v>#N/A</v>
      </c>
      <c r="S588" t="e">
        <f>IF(StandardResults[[#This Row],[Ind/Rel]]="Ind",_xlfn.XLOOKUP(StandardResults[[#This Row],[Code]],Std[Code],Std[A]),"-")</f>
        <v>#N/A</v>
      </c>
      <c r="T588" t="e">
        <f>IF(StandardResults[[#This Row],[Ind/Rel]]="Ind",_xlfn.XLOOKUP(StandardResults[[#This Row],[Code]],Std[Code],Std[B]),"-")</f>
        <v>#N/A</v>
      </c>
      <c r="U588" t="e">
        <f>IF(StandardResults[[#This Row],[Ind/Rel]]="Ind",_xlfn.XLOOKUP(StandardResults[[#This Row],[Code]],Std[Code],Std[AAs]),"-")</f>
        <v>#N/A</v>
      </c>
      <c r="V588" t="e">
        <f>IF(StandardResults[[#This Row],[Ind/Rel]]="Ind",_xlfn.XLOOKUP(StandardResults[[#This Row],[Code]],Std[Code],Std[As]),"-")</f>
        <v>#N/A</v>
      </c>
      <c r="W588" t="e">
        <f>IF(StandardResults[[#This Row],[Ind/Rel]]="Ind",_xlfn.XLOOKUP(StandardResults[[#This Row],[Code]],Std[Code],Std[Bs]),"-")</f>
        <v>#N/A</v>
      </c>
      <c r="X588" t="e">
        <f>IF(StandardResults[[#This Row],[Ind/Rel]]="Ind",_xlfn.XLOOKUP(StandardResults[[#This Row],[Code]],Std[Code],Std[EC]),"-")</f>
        <v>#N/A</v>
      </c>
      <c r="Y588" t="e">
        <f>IF(StandardResults[[#This Row],[Ind/Rel]]="Ind",_xlfn.XLOOKUP(StandardResults[[#This Row],[Code]],Std[Code],Std[Ecs]),"-")</f>
        <v>#N/A</v>
      </c>
      <c r="Z588">
        <f>COUNTIFS(StandardResults[Name],StandardResults[[#This Row],[Name]],StandardResults[Entry
Std],"B")+COUNTIFS(StandardResults[Name],StandardResults[[#This Row],[Name]],StandardResults[Entry
Std],"A")+COUNTIFS(StandardResults[Name],StandardResults[[#This Row],[Name]],StandardResults[Entry
Std],"AA")</f>
        <v>0</v>
      </c>
      <c r="AA588">
        <f>COUNTIFS(StandardResults[Name],StandardResults[[#This Row],[Name]],StandardResults[Entry
Std],"AA")</f>
        <v>0</v>
      </c>
    </row>
    <row r="589" spans="1:27" x14ac:dyDescent="0.25">
      <c r="A589">
        <f>TimeVR[[#This Row],[Club]]</f>
        <v>0</v>
      </c>
      <c r="B589" t="str">
        <f>IF(OR(RIGHT(TimeVR[[#This Row],[Event]],3)="M.R", RIGHT(TimeVR[[#This Row],[Event]],3)="F.R"),"Relay","Ind")</f>
        <v>Ind</v>
      </c>
      <c r="C589">
        <f>TimeVR[[#This Row],[gender]]</f>
        <v>0</v>
      </c>
      <c r="D589">
        <f>TimeVR[[#This Row],[Age]]</f>
        <v>0</v>
      </c>
      <c r="E589">
        <f>TimeVR[[#This Row],[name]]</f>
        <v>0</v>
      </c>
      <c r="F589">
        <f>TimeVR[[#This Row],[Event]]</f>
        <v>0</v>
      </c>
      <c r="G589" t="str">
        <f>IF(OR(StandardResults[[#This Row],[Entry]]="-",TimeVR[[#This Row],[validation]]="Validated"),"Y","N")</f>
        <v>N</v>
      </c>
      <c r="H589">
        <f>IF(OR(LEFT(TimeVR[[#This Row],[Times]],8)="00:00.00", LEFT(TimeVR[[#This Row],[Times]],2)="NT"),"-",TimeVR[[#This Row],[Times]])</f>
        <v>0</v>
      </c>
      <c r="I5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89" t="str">
        <f>IF(ISBLANK(TimeVR[[#This Row],[Best Time(S)]]),"-",TimeVR[[#This Row],[Best Time(S)]])</f>
        <v>-</v>
      </c>
      <c r="K589" t="str">
        <f>IF(StandardResults[[#This Row],[BT(SC)]]&lt;&gt;"-",IF(StandardResults[[#This Row],[BT(SC)]]&lt;=StandardResults[[#This Row],[AAs]],"AA",IF(StandardResults[[#This Row],[BT(SC)]]&lt;=StandardResults[[#This Row],[As]],"A",IF(StandardResults[[#This Row],[BT(SC)]]&lt;=StandardResults[[#This Row],[Bs]],"B","-"))),"")</f>
        <v/>
      </c>
      <c r="L589" t="str">
        <f>IF(ISBLANK(TimeVR[[#This Row],[Best Time(L)]]),"-",TimeVR[[#This Row],[Best Time(L)]])</f>
        <v>-</v>
      </c>
      <c r="M589" t="str">
        <f>IF(StandardResults[[#This Row],[BT(LC)]]&lt;&gt;"-",IF(StandardResults[[#This Row],[BT(LC)]]&lt;=StandardResults[[#This Row],[AA]],"AA",IF(StandardResults[[#This Row],[BT(LC)]]&lt;=StandardResults[[#This Row],[A]],"A",IF(StandardResults[[#This Row],[BT(LC)]]&lt;=StandardResults[[#This Row],[B]],"B","-"))),"")</f>
        <v/>
      </c>
      <c r="N589" s="14"/>
      <c r="O589" t="str">
        <f>IF(StandardResults[[#This Row],[BT(SC)]]&lt;&gt;"-",IF(StandardResults[[#This Row],[BT(SC)]]&lt;=StandardResults[[#This Row],[Ecs]],"EC","-"),"")</f>
        <v/>
      </c>
      <c r="Q589" t="str">
        <f>IF(StandardResults[[#This Row],[Ind/Rel]]="Ind",LEFT(StandardResults[[#This Row],[Gender]],1)&amp;MIN(MAX(StandardResults[[#This Row],[Age]],11),17)&amp;"-"&amp;StandardResults[[#This Row],[Event]],"")</f>
        <v>011-0</v>
      </c>
      <c r="R589" t="e">
        <f>IF(StandardResults[[#This Row],[Ind/Rel]]="Ind",_xlfn.XLOOKUP(StandardResults[[#This Row],[Code]],Std[Code],Std[AA]),"-")</f>
        <v>#N/A</v>
      </c>
      <c r="S589" t="e">
        <f>IF(StandardResults[[#This Row],[Ind/Rel]]="Ind",_xlfn.XLOOKUP(StandardResults[[#This Row],[Code]],Std[Code],Std[A]),"-")</f>
        <v>#N/A</v>
      </c>
      <c r="T589" t="e">
        <f>IF(StandardResults[[#This Row],[Ind/Rel]]="Ind",_xlfn.XLOOKUP(StandardResults[[#This Row],[Code]],Std[Code],Std[B]),"-")</f>
        <v>#N/A</v>
      </c>
      <c r="U589" t="e">
        <f>IF(StandardResults[[#This Row],[Ind/Rel]]="Ind",_xlfn.XLOOKUP(StandardResults[[#This Row],[Code]],Std[Code],Std[AAs]),"-")</f>
        <v>#N/A</v>
      </c>
      <c r="V589" t="e">
        <f>IF(StandardResults[[#This Row],[Ind/Rel]]="Ind",_xlfn.XLOOKUP(StandardResults[[#This Row],[Code]],Std[Code],Std[As]),"-")</f>
        <v>#N/A</v>
      </c>
      <c r="W589" t="e">
        <f>IF(StandardResults[[#This Row],[Ind/Rel]]="Ind",_xlfn.XLOOKUP(StandardResults[[#This Row],[Code]],Std[Code],Std[Bs]),"-")</f>
        <v>#N/A</v>
      </c>
      <c r="X589" t="e">
        <f>IF(StandardResults[[#This Row],[Ind/Rel]]="Ind",_xlfn.XLOOKUP(StandardResults[[#This Row],[Code]],Std[Code],Std[EC]),"-")</f>
        <v>#N/A</v>
      </c>
      <c r="Y589" t="e">
        <f>IF(StandardResults[[#This Row],[Ind/Rel]]="Ind",_xlfn.XLOOKUP(StandardResults[[#This Row],[Code]],Std[Code],Std[Ecs]),"-")</f>
        <v>#N/A</v>
      </c>
      <c r="Z589">
        <f>COUNTIFS(StandardResults[Name],StandardResults[[#This Row],[Name]],StandardResults[Entry
Std],"B")+COUNTIFS(StandardResults[Name],StandardResults[[#This Row],[Name]],StandardResults[Entry
Std],"A")+COUNTIFS(StandardResults[Name],StandardResults[[#This Row],[Name]],StandardResults[Entry
Std],"AA")</f>
        <v>0</v>
      </c>
      <c r="AA589">
        <f>COUNTIFS(StandardResults[Name],StandardResults[[#This Row],[Name]],StandardResults[Entry
Std],"AA")</f>
        <v>0</v>
      </c>
    </row>
    <row r="590" spans="1:27" x14ac:dyDescent="0.25">
      <c r="A590">
        <f>TimeVR[[#This Row],[Club]]</f>
        <v>0</v>
      </c>
      <c r="B590" t="str">
        <f>IF(OR(RIGHT(TimeVR[[#This Row],[Event]],3)="M.R", RIGHT(TimeVR[[#This Row],[Event]],3)="F.R"),"Relay","Ind")</f>
        <v>Ind</v>
      </c>
      <c r="C590">
        <f>TimeVR[[#This Row],[gender]]</f>
        <v>0</v>
      </c>
      <c r="D590">
        <f>TimeVR[[#This Row],[Age]]</f>
        <v>0</v>
      </c>
      <c r="E590">
        <f>TimeVR[[#This Row],[name]]</f>
        <v>0</v>
      </c>
      <c r="F590">
        <f>TimeVR[[#This Row],[Event]]</f>
        <v>0</v>
      </c>
      <c r="G590" t="str">
        <f>IF(OR(StandardResults[[#This Row],[Entry]]="-",TimeVR[[#This Row],[validation]]="Validated"),"Y","N")</f>
        <v>N</v>
      </c>
      <c r="H590">
        <f>IF(OR(LEFT(TimeVR[[#This Row],[Times]],8)="00:00.00", LEFT(TimeVR[[#This Row],[Times]],2)="NT"),"-",TimeVR[[#This Row],[Times]])</f>
        <v>0</v>
      </c>
      <c r="I5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0" t="str">
        <f>IF(ISBLANK(TimeVR[[#This Row],[Best Time(S)]]),"-",TimeVR[[#This Row],[Best Time(S)]])</f>
        <v>-</v>
      </c>
      <c r="K590" t="str">
        <f>IF(StandardResults[[#This Row],[BT(SC)]]&lt;&gt;"-",IF(StandardResults[[#This Row],[BT(SC)]]&lt;=StandardResults[[#This Row],[AAs]],"AA",IF(StandardResults[[#This Row],[BT(SC)]]&lt;=StandardResults[[#This Row],[As]],"A",IF(StandardResults[[#This Row],[BT(SC)]]&lt;=StandardResults[[#This Row],[Bs]],"B","-"))),"")</f>
        <v/>
      </c>
      <c r="L590" t="str">
        <f>IF(ISBLANK(TimeVR[[#This Row],[Best Time(L)]]),"-",TimeVR[[#This Row],[Best Time(L)]])</f>
        <v>-</v>
      </c>
      <c r="M590" t="str">
        <f>IF(StandardResults[[#This Row],[BT(LC)]]&lt;&gt;"-",IF(StandardResults[[#This Row],[BT(LC)]]&lt;=StandardResults[[#This Row],[AA]],"AA",IF(StandardResults[[#This Row],[BT(LC)]]&lt;=StandardResults[[#This Row],[A]],"A",IF(StandardResults[[#This Row],[BT(LC)]]&lt;=StandardResults[[#This Row],[B]],"B","-"))),"")</f>
        <v/>
      </c>
      <c r="N590" s="14"/>
      <c r="O590" t="str">
        <f>IF(StandardResults[[#This Row],[BT(SC)]]&lt;&gt;"-",IF(StandardResults[[#This Row],[BT(SC)]]&lt;=StandardResults[[#This Row],[Ecs]],"EC","-"),"")</f>
        <v/>
      </c>
      <c r="Q590" t="str">
        <f>IF(StandardResults[[#This Row],[Ind/Rel]]="Ind",LEFT(StandardResults[[#This Row],[Gender]],1)&amp;MIN(MAX(StandardResults[[#This Row],[Age]],11),17)&amp;"-"&amp;StandardResults[[#This Row],[Event]],"")</f>
        <v>011-0</v>
      </c>
      <c r="R590" t="e">
        <f>IF(StandardResults[[#This Row],[Ind/Rel]]="Ind",_xlfn.XLOOKUP(StandardResults[[#This Row],[Code]],Std[Code],Std[AA]),"-")</f>
        <v>#N/A</v>
      </c>
      <c r="S590" t="e">
        <f>IF(StandardResults[[#This Row],[Ind/Rel]]="Ind",_xlfn.XLOOKUP(StandardResults[[#This Row],[Code]],Std[Code],Std[A]),"-")</f>
        <v>#N/A</v>
      </c>
      <c r="T590" t="e">
        <f>IF(StandardResults[[#This Row],[Ind/Rel]]="Ind",_xlfn.XLOOKUP(StandardResults[[#This Row],[Code]],Std[Code],Std[B]),"-")</f>
        <v>#N/A</v>
      </c>
      <c r="U590" t="e">
        <f>IF(StandardResults[[#This Row],[Ind/Rel]]="Ind",_xlfn.XLOOKUP(StandardResults[[#This Row],[Code]],Std[Code],Std[AAs]),"-")</f>
        <v>#N/A</v>
      </c>
      <c r="V590" t="e">
        <f>IF(StandardResults[[#This Row],[Ind/Rel]]="Ind",_xlfn.XLOOKUP(StandardResults[[#This Row],[Code]],Std[Code],Std[As]),"-")</f>
        <v>#N/A</v>
      </c>
      <c r="W590" t="e">
        <f>IF(StandardResults[[#This Row],[Ind/Rel]]="Ind",_xlfn.XLOOKUP(StandardResults[[#This Row],[Code]],Std[Code],Std[Bs]),"-")</f>
        <v>#N/A</v>
      </c>
      <c r="X590" t="e">
        <f>IF(StandardResults[[#This Row],[Ind/Rel]]="Ind",_xlfn.XLOOKUP(StandardResults[[#This Row],[Code]],Std[Code],Std[EC]),"-")</f>
        <v>#N/A</v>
      </c>
      <c r="Y590" t="e">
        <f>IF(StandardResults[[#This Row],[Ind/Rel]]="Ind",_xlfn.XLOOKUP(StandardResults[[#This Row],[Code]],Std[Code],Std[Ecs]),"-")</f>
        <v>#N/A</v>
      </c>
      <c r="Z590">
        <f>COUNTIFS(StandardResults[Name],StandardResults[[#This Row],[Name]],StandardResults[Entry
Std],"B")+COUNTIFS(StandardResults[Name],StandardResults[[#This Row],[Name]],StandardResults[Entry
Std],"A")+COUNTIFS(StandardResults[Name],StandardResults[[#This Row],[Name]],StandardResults[Entry
Std],"AA")</f>
        <v>0</v>
      </c>
      <c r="AA590">
        <f>COUNTIFS(StandardResults[Name],StandardResults[[#This Row],[Name]],StandardResults[Entry
Std],"AA")</f>
        <v>0</v>
      </c>
    </row>
    <row r="591" spans="1:27" x14ac:dyDescent="0.25">
      <c r="A591">
        <f>TimeVR[[#This Row],[Club]]</f>
        <v>0</v>
      </c>
      <c r="B591" t="str">
        <f>IF(OR(RIGHT(TimeVR[[#This Row],[Event]],3)="M.R", RIGHT(TimeVR[[#This Row],[Event]],3)="F.R"),"Relay","Ind")</f>
        <v>Ind</v>
      </c>
      <c r="C591">
        <f>TimeVR[[#This Row],[gender]]</f>
        <v>0</v>
      </c>
      <c r="D591">
        <f>TimeVR[[#This Row],[Age]]</f>
        <v>0</v>
      </c>
      <c r="E591">
        <f>TimeVR[[#This Row],[name]]</f>
        <v>0</v>
      </c>
      <c r="F591">
        <f>TimeVR[[#This Row],[Event]]</f>
        <v>0</v>
      </c>
      <c r="G591" t="str">
        <f>IF(OR(StandardResults[[#This Row],[Entry]]="-",TimeVR[[#This Row],[validation]]="Validated"),"Y","N")</f>
        <v>N</v>
      </c>
      <c r="H591">
        <f>IF(OR(LEFT(TimeVR[[#This Row],[Times]],8)="00:00.00", LEFT(TimeVR[[#This Row],[Times]],2)="NT"),"-",TimeVR[[#This Row],[Times]])</f>
        <v>0</v>
      </c>
      <c r="I5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1" t="str">
        <f>IF(ISBLANK(TimeVR[[#This Row],[Best Time(S)]]),"-",TimeVR[[#This Row],[Best Time(S)]])</f>
        <v>-</v>
      </c>
      <c r="K591" t="str">
        <f>IF(StandardResults[[#This Row],[BT(SC)]]&lt;&gt;"-",IF(StandardResults[[#This Row],[BT(SC)]]&lt;=StandardResults[[#This Row],[AAs]],"AA",IF(StandardResults[[#This Row],[BT(SC)]]&lt;=StandardResults[[#This Row],[As]],"A",IF(StandardResults[[#This Row],[BT(SC)]]&lt;=StandardResults[[#This Row],[Bs]],"B","-"))),"")</f>
        <v/>
      </c>
      <c r="L591" t="str">
        <f>IF(ISBLANK(TimeVR[[#This Row],[Best Time(L)]]),"-",TimeVR[[#This Row],[Best Time(L)]])</f>
        <v>-</v>
      </c>
      <c r="M591" t="str">
        <f>IF(StandardResults[[#This Row],[BT(LC)]]&lt;&gt;"-",IF(StandardResults[[#This Row],[BT(LC)]]&lt;=StandardResults[[#This Row],[AA]],"AA",IF(StandardResults[[#This Row],[BT(LC)]]&lt;=StandardResults[[#This Row],[A]],"A",IF(StandardResults[[#This Row],[BT(LC)]]&lt;=StandardResults[[#This Row],[B]],"B","-"))),"")</f>
        <v/>
      </c>
      <c r="N591" s="14"/>
      <c r="O591" t="str">
        <f>IF(StandardResults[[#This Row],[BT(SC)]]&lt;&gt;"-",IF(StandardResults[[#This Row],[BT(SC)]]&lt;=StandardResults[[#This Row],[Ecs]],"EC","-"),"")</f>
        <v/>
      </c>
      <c r="Q591" t="str">
        <f>IF(StandardResults[[#This Row],[Ind/Rel]]="Ind",LEFT(StandardResults[[#This Row],[Gender]],1)&amp;MIN(MAX(StandardResults[[#This Row],[Age]],11),17)&amp;"-"&amp;StandardResults[[#This Row],[Event]],"")</f>
        <v>011-0</v>
      </c>
      <c r="R591" t="e">
        <f>IF(StandardResults[[#This Row],[Ind/Rel]]="Ind",_xlfn.XLOOKUP(StandardResults[[#This Row],[Code]],Std[Code],Std[AA]),"-")</f>
        <v>#N/A</v>
      </c>
      <c r="S591" t="e">
        <f>IF(StandardResults[[#This Row],[Ind/Rel]]="Ind",_xlfn.XLOOKUP(StandardResults[[#This Row],[Code]],Std[Code],Std[A]),"-")</f>
        <v>#N/A</v>
      </c>
      <c r="T591" t="e">
        <f>IF(StandardResults[[#This Row],[Ind/Rel]]="Ind",_xlfn.XLOOKUP(StandardResults[[#This Row],[Code]],Std[Code],Std[B]),"-")</f>
        <v>#N/A</v>
      </c>
      <c r="U591" t="e">
        <f>IF(StandardResults[[#This Row],[Ind/Rel]]="Ind",_xlfn.XLOOKUP(StandardResults[[#This Row],[Code]],Std[Code],Std[AAs]),"-")</f>
        <v>#N/A</v>
      </c>
      <c r="V591" t="e">
        <f>IF(StandardResults[[#This Row],[Ind/Rel]]="Ind",_xlfn.XLOOKUP(StandardResults[[#This Row],[Code]],Std[Code],Std[As]),"-")</f>
        <v>#N/A</v>
      </c>
      <c r="W591" t="e">
        <f>IF(StandardResults[[#This Row],[Ind/Rel]]="Ind",_xlfn.XLOOKUP(StandardResults[[#This Row],[Code]],Std[Code],Std[Bs]),"-")</f>
        <v>#N/A</v>
      </c>
      <c r="X591" t="e">
        <f>IF(StandardResults[[#This Row],[Ind/Rel]]="Ind",_xlfn.XLOOKUP(StandardResults[[#This Row],[Code]],Std[Code],Std[EC]),"-")</f>
        <v>#N/A</v>
      </c>
      <c r="Y591" t="e">
        <f>IF(StandardResults[[#This Row],[Ind/Rel]]="Ind",_xlfn.XLOOKUP(StandardResults[[#This Row],[Code]],Std[Code],Std[Ecs]),"-")</f>
        <v>#N/A</v>
      </c>
      <c r="Z591">
        <f>COUNTIFS(StandardResults[Name],StandardResults[[#This Row],[Name]],StandardResults[Entry
Std],"B")+COUNTIFS(StandardResults[Name],StandardResults[[#This Row],[Name]],StandardResults[Entry
Std],"A")+COUNTIFS(StandardResults[Name],StandardResults[[#This Row],[Name]],StandardResults[Entry
Std],"AA")</f>
        <v>0</v>
      </c>
      <c r="AA591">
        <f>COUNTIFS(StandardResults[Name],StandardResults[[#This Row],[Name]],StandardResults[Entry
Std],"AA")</f>
        <v>0</v>
      </c>
    </row>
    <row r="592" spans="1:27" x14ac:dyDescent="0.25">
      <c r="A592">
        <f>TimeVR[[#This Row],[Club]]</f>
        <v>0</v>
      </c>
      <c r="B592" t="str">
        <f>IF(OR(RIGHT(TimeVR[[#This Row],[Event]],3)="M.R", RIGHT(TimeVR[[#This Row],[Event]],3)="F.R"),"Relay","Ind")</f>
        <v>Ind</v>
      </c>
      <c r="C592">
        <f>TimeVR[[#This Row],[gender]]</f>
        <v>0</v>
      </c>
      <c r="D592">
        <f>TimeVR[[#This Row],[Age]]</f>
        <v>0</v>
      </c>
      <c r="E592">
        <f>TimeVR[[#This Row],[name]]</f>
        <v>0</v>
      </c>
      <c r="F592">
        <f>TimeVR[[#This Row],[Event]]</f>
        <v>0</v>
      </c>
      <c r="G592" t="str">
        <f>IF(OR(StandardResults[[#This Row],[Entry]]="-",TimeVR[[#This Row],[validation]]="Validated"),"Y","N")</f>
        <v>N</v>
      </c>
      <c r="H592">
        <f>IF(OR(LEFT(TimeVR[[#This Row],[Times]],8)="00:00.00", LEFT(TimeVR[[#This Row],[Times]],2)="NT"),"-",TimeVR[[#This Row],[Times]])</f>
        <v>0</v>
      </c>
      <c r="I5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2" t="str">
        <f>IF(ISBLANK(TimeVR[[#This Row],[Best Time(S)]]),"-",TimeVR[[#This Row],[Best Time(S)]])</f>
        <v>-</v>
      </c>
      <c r="K592" t="str">
        <f>IF(StandardResults[[#This Row],[BT(SC)]]&lt;&gt;"-",IF(StandardResults[[#This Row],[BT(SC)]]&lt;=StandardResults[[#This Row],[AAs]],"AA",IF(StandardResults[[#This Row],[BT(SC)]]&lt;=StandardResults[[#This Row],[As]],"A",IF(StandardResults[[#This Row],[BT(SC)]]&lt;=StandardResults[[#This Row],[Bs]],"B","-"))),"")</f>
        <v/>
      </c>
      <c r="L592" t="str">
        <f>IF(ISBLANK(TimeVR[[#This Row],[Best Time(L)]]),"-",TimeVR[[#This Row],[Best Time(L)]])</f>
        <v>-</v>
      </c>
      <c r="M592" t="str">
        <f>IF(StandardResults[[#This Row],[BT(LC)]]&lt;&gt;"-",IF(StandardResults[[#This Row],[BT(LC)]]&lt;=StandardResults[[#This Row],[AA]],"AA",IF(StandardResults[[#This Row],[BT(LC)]]&lt;=StandardResults[[#This Row],[A]],"A",IF(StandardResults[[#This Row],[BT(LC)]]&lt;=StandardResults[[#This Row],[B]],"B","-"))),"")</f>
        <v/>
      </c>
      <c r="N592" s="14"/>
      <c r="O592" t="str">
        <f>IF(StandardResults[[#This Row],[BT(SC)]]&lt;&gt;"-",IF(StandardResults[[#This Row],[BT(SC)]]&lt;=StandardResults[[#This Row],[Ecs]],"EC","-"),"")</f>
        <v/>
      </c>
      <c r="Q592" t="str">
        <f>IF(StandardResults[[#This Row],[Ind/Rel]]="Ind",LEFT(StandardResults[[#This Row],[Gender]],1)&amp;MIN(MAX(StandardResults[[#This Row],[Age]],11),17)&amp;"-"&amp;StandardResults[[#This Row],[Event]],"")</f>
        <v>011-0</v>
      </c>
      <c r="R592" t="e">
        <f>IF(StandardResults[[#This Row],[Ind/Rel]]="Ind",_xlfn.XLOOKUP(StandardResults[[#This Row],[Code]],Std[Code],Std[AA]),"-")</f>
        <v>#N/A</v>
      </c>
      <c r="S592" t="e">
        <f>IF(StandardResults[[#This Row],[Ind/Rel]]="Ind",_xlfn.XLOOKUP(StandardResults[[#This Row],[Code]],Std[Code],Std[A]),"-")</f>
        <v>#N/A</v>
      </c>
      <c r="T592" t="e">
        <f>IF(StandardResults[[#This Row],[Ind/Rel]]="Ind",_xlfn.XLOOKUP(StandardResults[[#This Row],[Code]],Std[Code],Std[B]),"-")</f>
        <v>#N/A</v>
      </c>
      <c r="U592" t="e">
        <f>IF(StandardResults[[#This Row],[Ind/Rel]]="Ind",_xlfn.XLOOKUP(StandardResults[[#This Row],[Code]],Std[Code],Std[AAs]),"-")</f>
        <v>#N/A</v>
      </c>
      <c r="V592" t="e">
        <f>IF(StandardResults[[#This Row],[Ind/Rel]]="Ind",_xlfn.XLOOKUP(StandardResults[[#This Row],[Code]],Std[Code],Std[As]),"-")</f>
        <v>#N/A</v>
      </c>
      <c r="W592" t="e">
        <f>IF(StandardResults[[#This Row],[Ind/Rel]]="Ind",_xlfn.XLOOKUP(StandardResults[[#This Row],[Code]],Std[Code],Std[Bs]),"-")</f>
        <v>#N/A</v>
      </c>
      <c r="X592" t="e">
        <f>IF(StandardResults[[#This Row],[Ind/Rel]]="Ind",_xlfn.XLOOKUP(StandardResults[[#This Row],[Code]],Std[Code],Std[EC]),"-")</f>
        <v>#N/A</v>
      </c>
      <c r="Y592" t="e">
        <f>IF(StandardResults[[#This Row],[Ind/Rel]]="Ind",_xlfn.XLOOKUP(StandardResults[[#This Row],[Code]],Std[Code],Std[Ecs]),"-")</f>
        <v>#N/A</v>
      </c>
      <c r="Z592">
        <f>COUNTIFS(StandardResults[Name],StandardResults[[#This Row],[Name]],StandardResults[Entry
Std],"B")+COUNTIFS(StandardResults[Name],StandardResults[[#This Row],[Name]],StandardResults[Entry
Std],"A")+COUNTIFS(StandardResults[Name],StandardResults[[#This Row],[Name]],StandardResults[Entry
Std],"AA")</f>
        <v>0</v>
      </c>
      <c r="AA592">
        <f>COUNTIFS(StandardResults[Name],StandardResults[[#This Row],[Name]],StandardResults[Entry
Std],"AA")</f>
        <v>0</v>
      </c>
    </row>
    <row r="593" spans="1:27" x14ac:dyDescent="0.25">
      <c r="A593">
        <f>TimeVR[[#This Row],[Club]]</f>
        <v>0</v>
      </c>
      <c r="B593" t="str">
        <f>IF(OR(RIGHT(TimeVR[[#This Row],[Event]],3)="M.R", RIGHT(TimeVR[[#This Row],[Event]],3)="F.R"),"Relay","Ind")</f>
        <v>Ind</v>
      </c>
      <c r="C593">
        <f>TimeVR[[#This Row],[gender]]</f>
        <v>0</v>
      </c>
      <c r="D593">
        <f>TimeVR[[#This Row],[Age]]</f>
        <v>0</v>
      </c>
      <c r="E593">
        <f>TimeVR[[#This Row],[name]]</f>
        <v>0</v>
      </c>
      <c r="F593">
        <f>TimeVR[[#This Row],[Event]]</f>
        <v>0</v>
      </c>
      <c r="G593" t="str">
        <f>IF(OR(StandardResults[[#This Row],[Entry]]="-",TimeVR[[#This Row],[validation]]="Validated"),"Y","N")</f>
        <v>N</v>
      </c>
      <c r="H593">
        <f>IF(OR(LEFT(TimeVR[[#This Row],[Times]],8)="00:00.00", LEFT(TimeVR[[#This Row],[Times]],2)="NT"),"-",TimeVR[[#This Row],[Times]])</f>
        <v>0</v>
      </c>
      <c r="I5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3" t="str">
        <f>IF(ISBLANK(TimeVR[[#This Row],[Best Time(S)]]),"-",TimeVR[[#This Row],[Best Time(S)]])</f>
        <v>-</v>
      </c>
      <c r="K593" t="str">
        <f>IF(StandardResults[[#This Row],[BT(SC)]]&lt;&gt;"-",IF(StandardResults[[#This Row],[BT(SC)]]&lt;=StandardResults[[#This Row],[AAs]],"AA",IF(StandardResults[[#This Row],[BT(SC)]]&lt;=StandardResults[[#This Row],[As]],"A",IF(StandardResults[[#This Row],[BT(SC)]]&lt;=StandardResults[[#This Row],[Bs]],"B","-"))),"")</f>
        <v/>
      </c>
      <c r="L593" t="str">
        <f>IF(ISBLANK(TimeVR[[#This Row],[Best Time(L)]]),"-",TimeVR[[#This Row],[Best Time(L)]])</f>
        <v>-</v>
      </c>
      <c r="M593" t="str">
        <f>IF(StandardResults[[#This Row],[BT(LC)]]&lt;&gt;"-",IF(StandardResults[[#This Row],[BT(LC)]]&lt;=StandardResults[[#This Row],[AA]],"AA",IF(StandardResults[[#This Row],[BT(LC)]]&lt;=StandardResults[[#This Row],[A]],"A",IF(StandardResults[[#This Row],[BT(LC)]]&lt;=StandardResults[[#This Row],[B]],"B","-"))),"")</f>
        <v/>
      </c>
      <c r="N593" s="14"/>
      <c r="O593" t="str">
        <f>IF(StandardResults[[#This Row],[BT(SC)]]&lt;&gt;"-",IF(StandardResults[[#This Row],[BT(SC)]]&lt;=StandardResults[[#This Row],[Ecs]],"EC","-"),"")</f>
        <v/>
      </c>
      <c r="Q593" t="str">
        <f>IF(StandardResults[[#This Row],[Ind/Rel]]="Ind",LEFT(StandardResults[[#This Row],[Gender]],1)&amp;MIN(MAX(StandardResults[[#This Row],[Age]],11),17)&amp;"-"&amp;StandardResults[[#This Row],[Event]],"")</f>
        <v>011-0</v>
      </c>
      <c r="R593" t="e">
        <f>IF(StandardResults[[#This Row],[Ind/Rel]]="Ind",_xlfn.XLOOKUP(StandardResults[[#This Row],[Code]],Std[Code],Std[AA]),"-")</f>
        <v>#N/A</v>
      </c>
      <c r="S593" t="e">
        <f>IF(StandardResults[[#This Row],[Ind/Rel]]="Ind",_xlfn.XLOOKUP(StandardResults[[#This Row],[Code]],Std[Code],Std[A]),"-")</f>
        <v>#N/A</v>
      </c>
      <c r="T593" t="e">
        <f>IF(StandardResults[[#This Row],[Ind/Rel]]="Ind",_xlfn.XLOOKUP(StandardResults[[#This Row],[Code]],Std[Code],Std[B]),"-")</f>
        <v>#N/A</v>
      </c>
      <c r="U593" t="e">
        <f>IF(StandardResults[[#This Row],[Ind/Rel]]="Ind",_xlfn.XLOOKUP(StandardResults[[#This Row],[Code]],Std[Code],Std[AAs]),"-")</f>
        <v>#N/A</v>
      </c>
      <c r="V593" t="e">
        <f>IF(StandardResults[[#This Row],[Ind/Rel]]="Ind",_xlfn.XLOOKUP(StandardResults[[#This Row],[Code]],Std[Code],Std[As]),"-")</f>
        <v>#N/A</v>
      </c>
      <c r="W593" t="e">
        <f>IF(StandardResults[[#This Row],[Ind/Rel]]="Ind",_xlfn.XLOOKUP(StandardResults[[#This Row],[Code]],Std[Code],Std[Bs]),"-")</f>
        <v>#N/A</v>
      </c>
      <c r="X593" t="e">
        <f>IF(StandardResults[[#This Row],[Ind/Rel]]="Ind",_xlfn.XLOOKUP(StandardResults[[#This Row],[Code]],Std[Code],Std[EC]),"-")</f>
        <v>#N/A</v>
      </c>
      <c r="Y593" t="e">
        <f>IF(StandardResults[[#This Row],[Ind/Rel]]="Ind",_xlfn.XLOOKUP(StandardResults[[#This Row],[Code]],Std[Code],Std[Ecs]),"-")</f>
        <v>#N/A</v>
      </c>
      <c r="Z593">
        <f>COUNTIFS(StandardResults[Name],StandardResults[[#This Row],[Name]],StandardResults[Entry
Std],"B")+COUNTIFS(StandardResults[Name],StandardResults[[#This Row],[Name]],StandardResults[Entry
Std],"A")+COUNTIFS(StandardResults[Name],StandardResults[[#This Row],[Name]],StandardResults[Entry
Std],"AA")</f>
        <v>0</v>
      </c>
      <c r="AA593">
        <f>COUNTIFS(StandardResults[Name],StandardResults[[#This Row],[Name]],StandardResults[Entry
Std],"AA")</f>
        <v>0</v>
      </c>
    </row>
    <row r="594" spans="1:27" x14ac:dyDescent="0.25">
      <c r="A594">
        <f>TimeVR[[#This Row],[Club]]</f>
        <v>0</v>
      </c>
      <c r="B594" t="str">
        <f>IF(OR(RIGHT(TimeVR[[#This Row],[Event]],3)="M.R", RIGHT(TimeVR[[#This Row],[Event]],3)="F.R"),"Relay","Ind")</f>
        <v>Ind</v>
      </c>
      <c r="C594">
        <f>TimeVR[[#This Row],[gender]]</f>
        <v>0</v>
      </c>
      <c r="D594">
        <f>TimeVR[[#This Row],[Age]]</f>
        <v>0</v>
      </c>
      <c r="E594">
        <f>TimeVR[[#This Row],[name]]</f>
        <v>0</v>
      </c>
      <c r="F594">
        <f>TimeVR[[#This Row],[Event]]</f>
        <v>0</v>
      </c>
      <c r="G594" t="str">
        <f>IF(OR(StandardResults[[#This Row],[Entry]]="-",TimeVR[[#This Row],[validation]]="Validated"),"Y","N")</f>
        <v>N</v>
      </c>
      <c r="H594">
        <f>IF(OR(LEFT(TimeVR[[#This Row],[Times]],8)="00:00.00", LEFT(TimeVR[[#This Row],[Times]],2)="NT"),"-",TimeVR[[#This Row],[Times]])</f>
        <v>0</v>
      </c>
      <c r="I5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4" t="str">
        <f>IF(ISBLANK(TimeVR[[#This Row],[Best Time(S)]]),"-",TimeVR[[#This Row],[Best Time(S)]])</f>
        <v>-</v>
      </c>
      <c r="K594" t="str">
        <f>IF(StandardResults[[#This Row],[BT(SC)]]&lt;&gt;"-",IF(StandardResults[[#This Row],[BT(SC)]]&lt;=StandardResults[[#This Row],[AAs]],"AA",IF(StandardResults[[#This Row],[BT(SC)]]&lt;=StandardResults[[#This Row],[As]],"A",IF(StandardResults[[#This Row],[BT(SC)]]&lt;=StandardResults[[#This Row],[Bs]],"B","-"))),"")</f>
        <v/>
      </c>
      <c r="L594" t="str">
        <f>IF(ISBLANK(TimeVR[[#This Row],[Best Time(L)]]),"-",TimeVR[[#This Row],[Best Time(L)]])</f>
        <v>-</v>
      </c>
      <c r="M594" t="str">
        <f>IF(StandardResults[[#This Row],[BT(LC)]]&lt;&gt;"-",IF(StandardResults[[#This Row],[BT(LC)]]&lt;=StandardResults[[#This Row],[AA]],"AA",IF(StandardResults[[#This Row],[BT(LC)]]&lt;=StandardResults[[#This Row],[A]],"A",IF(StandardResults[[#This Row],[BT(LC)]]&lt;=StandardResults[[#This Row],[B]],"B","-"))),"")</f>
        <v/>
      </c>
      <c r="N594" s="14"/>
      <c r="O594" t="str">
        <f>IF(StandardResults[[#This Row],[BT(SC)]]&lt;&gt;"-",IF(StandardResults[[#This Row],[BT(SC)]]&lt;=StandardResults[[#This Row],[Ecs]],"EC","-"),"")</f>
        <v/>
      </c>
      <c r="Q594" t="str">
        <f>IF(StandardResults[[#This Row],[Ind/Rel]]="Ind",LEFT(StandardResults[[#This Row],[Gender]],1)&amp;MIN(MAX(StandardResults[[#This Row],[Age]],11),17)&amp;"-"&amp;StandardResults[[#This Row],[Event]],"")</f>
        <v>011-0</v>
      </c>
      <c r="R594" t="e">
        <f>IF(StandardResults[[#This Row],[Ind/Rel]]="Ind",_xlfn.XLOOKUP(StandardResults[[#This Row],[Code]],Std[Code],Std[AA]),"-")</f>
        <v>#N/A</v>
      </c>
      <c r="S594" t="e">
        <f>IF(StandardResults[[#This Row],[Ind/Rel]]="Ind",_xlfn.XLOOKUP(StandardResults[[#This Row],[Code]],Std[Code],Std[A]),"-")</f>
        <v>#N/A</v>
      </c>
      <c r="T594" t="e">
        <f>IF(StandardResults[[#This Row],[Ind/Rel]]="Ind",_xlfn.XLOOKUP(StandardResults[[#This Row],[Code]],Std[Code],Std[B]),"-")</f>
        <v>#N/A</v>
      </c>
      <c r="U594" t="e">
        <f>IF(StandardResults[[#This Row],[Ind/Rel]]="Ind",_xlfn.XLOOKUP(StandardResults[[#This Row],[Code]],Std[Code],Std[AAs]),"-")</f>
        <v>#N/A</v>
      </c>
      <c r="V594" t="e">
        <f>IF(StandardResults[[#This Row],[Ind/Rel]]="Ind",_xlfn.XLOOKUP(StandardResults[[#This Row],[Code]],Std[Code],Std[As]),"-")</f>
        <v>#N/A</v>
      </c>
      <c r="W594" t="e">
        <f>IF(StandardResults[[#This Row],[Ind/Rel]]="Ind",_xlfn.XLOOKUP(StandardResults[[#This Row],[Code]],Std[Code],Std[Bs]),"-")</f>
        <v>#N/A</v>
      </c>
      <c r="X594" t="e">
        <f>IF(StandardResults[[#This Row],[Ind/Rel]]="Ind",_xlfn.XLOOKUP(StandardResults[[#This Row],[Code]],Std[Code],Std[EC]),"-")</f>
        <v>#N/A</v>
      </c>
      <c r="Y594" t="e">
        <f>IF(StandardResults[[#This Row],[Ind/Rel]]="Ind",_xlfn.XLOOKUP(StandardResults[[#This Row],[Code]],Std[Code],Std[Ecs]),"-")</f>
        <v>#N/A</v>
      </c>
      <c r="Z594">
        <f>COUNTIFS(StandardResults[Name],StandardResults[[#This Row],[Name]],StandardResults[Entry
Std],"B")+COUNTIFS(StandardResults[Name],StandardResults[[#This Row],[Name]],StandardResults[Entry
Std],"A")+COUNTIFS(StandardResults[Name],StandardResults[[#This Row],[Name]],StandardResults[Entry
Std],"AA")</f>
        <v>0</v>
      </c>
      <c r="AA594">
        <f>COUNTIFS(StandardResults[Name],StandardResults[[#This Row],[Name]],StandardResults[Entry
Std],"AA")</f>
        <v>0</v>
      </c>
    </row>
    <row r="595" spans="1:27" x14ac:dyDescent="0.25">
      <c r="A595">
        <f>TimeVR[[#This Row],[Club]]</f>
        <v>0</v>
      </c>
      <c r="B595" t="str">
        <f>IF(OR(RIGHT(TimeVR[[#This Row],[Event]],3)="M.R", RIGHT(TimeVR[[#This Row],[Event]],3)="F.R"),"Relay","Ind")</f>
        <v>Ind</v>
      </c>
      <c r="C595">
        <f>TimeVR[[#This Row],[gender]]</f>
        <v>0</v>
      </c>
      <c r="D595">
        <f>TimeVR[[#This Row],[Age]]</f>
        <v>0</v>
      </c>
      <c r="E595">
        <f>TimeVR[[#This Row],[name]]</f>
        <v>0</v>
      </c>
      <c r="F595">
        <f>TimeVR[[#This Row],[Event]]</f>
        <v>0</v>
      </c>
      <c r="G595" t="str">
        <f>IF(OR(StandardResults[[#This Row],[Entry]]="-",TimeVR[[#This Row],[validation]]="Validated"),"Y","N")</f>
        <v>N</v>
      </c>
      <c r="H595">
        <f>IF(OR(LEFT(TimeVR[[#This Row],[Times]],8)="00:00.00", LEFT(TimeVR[[#This Row],[Times]],2)="NT"),"-",TimeVR[[#This Row],[Times]])</f>
        <v>0</v>
      </c>
      <c r="I5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5" t="str">
        <f>IF(ISBLANK(TimeVR[[#This Row],[Best Time(S)]]),"-",TimeVR[[#This Row],[Best Time(S)]])</f>
        <v>-</v>
      </c>
      <c r="K595" t="str">
        <f>IF(StandardResults[[#This Row],[BT(SC)]]&lt;&gt;"-",IF(StandardResults[[#This Row],[BT(SC)]]&lt;=StandardResults[[#This Row],[AAs]],"AA",IF(StandardResults[[#This Row],[BT(SC)]]&lt;=StandardResults[[#This Row],[As]],"A",IF(StandardResults[[#This Row],[BT(SC)]]&lt;=StandardResults[[#This Row],[Bs]],"B","-"))),"")</f>
        <v/>
      </c>
      <c r="L595" t="str">
        <f>IF(ISBLANK(TimeVR[[#This Row],[Best Time(L)]]),"-",TimeVR[[#This Row],[Best Time(L)]])</f>
        <v>-</v>
      </c>
      <c r="M595" t="str">
        <f>IF(StandardResults[[#This Row],[BT(LC)]]&lt;&gt;"-",IF(StandardResults[[#This Row],[BT(LC)]]&lt;=StandardResults[[#This Row],[AA]],"AA",IF(StandardResults[[#This Row],[BT(LC)]]&lt;=StandardResults[[#This Row],[A]],"A",IF(StandardResults[[#This Row],[BT(LC)]]&lt;=StandardResults[[#This Row],[B]],"B","-"))),"")</f>
        <v/>
      </c>
      <c r="N595" s="14"/>
      <c r="O595" t="str">
        <f>IF(StandardResults[[#This Row],[BT(SC)]]&lt;&gt;"-",IF(StandardResults[[#This Row],[BT(SC)]]&lt;=StandardResults[[#This Row],[Ecs]],"EC","-"),"")</f>
        <v/>
      </c>
      <c r="Q595" t="str">
        <f>IF(StandardResults[[#This Row],[Ind/Rel]]="Ind",LEFT(StandardResults[[#This Row],[Gender]],1)&amp;MIN(MAX(StandardResults[[#This Row],[Age]],11),17)&amp;"-"&amp;StandardResults[[#This Row],[Event]],"")</f>
        <v>011-0</v>
      </c>
      <c r="R595" t="e">
        <f>IF(StandardResults[[#This Row],[Ind/Rel]]="Ind",_xlfn.XLOOKUP(StandardResults[[#This Row],[Code]],Std[Code],Std[AA]),"-")</f>
        <v>#N/A</v>
      </c>
      <c r="S595" t="e">
        <f>IF(StandardResults[[#This Row],[Ind/Rel]]="Ind",_xlfn.XLOOKUP(StandardResults[[#This Row],[Code]],Std[Code],Std[A]),"-")</f>
        <v>#N/A</v>
      </c>
      <c r="T595" t="e">
        <f>IF(StandardResults[[#This Row],[Ind/Rel]]="Ind",_xlfn.XLOOKUP(StandardResults[[#This Row],[Code]],Std[Code],Std[B]),"-")</f>
        <v>#N/A</v>
      </c>
      <c r="U595" t="e">
        <f>IF(StandardResults[[#This Row],[Ind/Rel]]="Ind",_xlfn.XLOOKUP(StandardResults[[#This Row],[Code]],Std[Code],Std[AAs]),"-")</f>
        <v>#N/A</v>
      </c>
      <c r="V595" t="e">
        <f>IF(StandardResults[[#This Row],[Ind/Rel]]="Ind",_xlfn.XLOOKUP(StandardResults[[#This Row],[Code]],Std[Code],Std[As]),"-")</f>
        <v>#N/A</v>
      </c>
      <c r="W595" t="e">
        <f>IF(StandardResults[[#This Row],[Ind/Rel]]="Ind",_xlfn.XLOOKUP(StandardResults[[#This Row],[Code]],Std[Code],Std[Bs]),"-")</f>
        <v>#N/A</v>
      </c>
      <c r="X595" t="e">
        <f>IF(StandardResults[[#This Row],[Ind/Rel]]="Ind",_xlfn.XLOOKUP(StandardResults[[#This Row],[Code]],Std[Code],Std[EC]),"-")</f>
        <v>#N/A</v>
      </c>
      <c r="Y595" t="e">
        <f>IF(StandardResults[[#This Row],[Ind/Rel]]="Ind",_xlfn.XLOOKUP(StandardResults[[#This Row],[Code]],Std[Code],Std[Ecs]),"-")</f>
        <v>#N/A</v>
      </c>
      <c r="Z595">
        <f>COUNTIFS(StandardResults[Name],StandardResults[[#This Row],[Name]],StandardResults[Entry
Std],"B")+COUNTIFS(StandardResults[Name],StandardResults[[#This Row],[Name]],StandardResults[Entry
Std],"A")+COUNTIFS(StandardResults[Name],StandardResults[[#This Row],[Name]],StandardResults[Entry
Std],"AA")</f>
        <v>0</v>
      </c>
      <c r="AA595">
        <f>COUNTIFS(StandardResults[Name],StandardResults[[#This Row],[Name]],StandardResults[Entry
Std],"AA")</f>
        <v>0</v>
      </c>
    </row>
    <row r="596" spans="1:27" x14ac:dyDescent="0.25">
      <c r="A596">
        <f>TimeVR[[#This Row],[Club]]</f>
        <v>0</v>
      </c>
      <c r="B596" t="str">
        <f>IF(OR(RIGHT(TimeVR[[#This Row],[Event]],3)="M.R", RIGHT(TimeVR[[#This Row],[Event]],3)="F.R"),"Relay","Ind")</f>
        <v>Ind</v>
      </c>
      <c r="C596">
        <f>TimeVR[[#This Row],[gender]]</f>
        <v>0</v>
      </c>
      <c r="D596">
        <f>TimeVR[[#This Row],[Age]]</f>
        <v>0</v>
      </c>
      <c r="E596">
        <f>TimeVR[[#This Row],[name]]</f>
        <v>0</v>
      </c>
      <c r="F596">
        <f>TimeVR[[#This Row],[Event]]</f>
        <v>0</v>
      </c>
      <c r="G596" t="str">
        <f>IF(OR(StandardResults[[#This Row],[Entry]]="-",TimeVR[[#This Row],[validation]]="Validated"),"Y","N")</f>
        <v>N</v>
      </c>
      <c r="H596">
        <f>IF(OR(LEFT(TimeVR[[#This Row],[Times]],8)="00:00.00", LEFT(TimeVR[[#This Row],[Times]],2)="NT"),"-",TimeVR[[#This Row],[Times]])</f>
        <v>0</v>
      </c>
      <c r="I5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6" t="str">
        <f>IF(ISBLANK(TimeVR[[#This Row],[Best Time(S)]]),"-",TimeVR[[#This Row],[Best Time(S)]])</f>
        <v>-</v>
      </c>
      <c r="K596" t="str">
        <f>IF(StandardResults[[#This Row],[BT(SC)]]&lt;&gt;"-",IF(StandardResults[[#This Row],[BT(SC)]]&lt;=StandardResults[[#This Row],[AAs]],"AA",IF(StandardResults[[#This Row],[BT(SC)]]&lt;=StandardResults[[#This Row],[As]],"A",IF(StandardResults[[#This Row],[BT(SC)]]&lt;=StandardResults[[#This Row],[Bs]],"B","-"))),"")</f>
        <v/>
      </c>
      <c r="L596" t="str">
        <f>IF(ISBLANK(TimeVR[[#This Row],[Best Time(L)]]),"-",TimeVR[[#This Row],[Best Time(L)]])</f>
        <v>-</v>
      </c>
      <c r="M596" t="str">
        <f>IF(StandardResults[[#This Row],[BT(LC)]]&lt;&gt;"-",IF(StandardResults[[#This Row],[BT(LC)]]&lt;=StandardResults[[#This Row],[AA]],"AA",IF(StandardResults[[#This Row],[BT(LC)]]&lt;=StandardResults[[#This Row],[A]],"A",IF(StandardResults[[#This Row],[BT(LC)]]&lt;=StandardResults[[#This Row],[B]],"B","-"))),"")</f>
        <v/>
      </c>
      <c r="N596" s="14"/>
      <c r="O596" t="str">
        <f>IF(StandardResults[[#This Row],[BT(SC)]]&lt;&gt;"-",IF(StandardResults[[#This Row],[BT(SC)]]&lt;=StandardResults[[#This Row],[Ecs]],"EC","-"),"")</f>
        <v/>
      </c>
      <c r="Q596" t="str">
        <f>IF(StandardResults[[#This Row],[Ind/Rel]]="Ind",LEFT(StandardResults[[#This Row],[Gender]],1)&amp;MIN(MAX(StandardResults[[#This Row],[Age]],11),17)&amp;"-"&amp;StandardResults[[#This Row],[Event]],"")</f>
        <v>011-0</v>
      </c>
      <c r="R596" t="e">
        <f>IF(StandardResults[[#This Row],[Ind/Rel]]="Ind",_xlfn.XLOOKUP(StandardResults[[#This Row],[Code]],Std[Code],Std[AA]),"-")</f>
        <v>#N/A</v>
      </c>
      <c r="S596" t="e">
        <f>IF(StandardResults[[#This Row],[Ind/Rel]]="Ind",_xlfn.XLOOKUP(StandardResults[[#This Row],[Code]],Std[Code],Std[A]),"-")</f>
        <v>#N/A</v>
      </c>
      <c r="T596" t="e">
        <f>IF(StandardResults[[#This Row],[Ind/Rel]]="Ind",_xlfn.XLOOKUP(StandardResults[[#This Row],[Code]],Std[Code],Std[B]),"-")</f>
        <v>#N/A</v>
      </c>
      <c r="U596" t="e">
        <f>IF(StandardResults[[#This Row],[Ind/Rel]]="Ind",_xlfn.XLOOKUP(StandardResults[[#This Row],[Code]],Std[Code],Std[AAs]),"-")</f>
        <v>#N/A</v>
      </c>
      <c r="V596" t="e">
        <f>IF(StandardResults[[#This Row],[Ind/Rel]]="Ind",_xlfn.XLOOKUP(StandardResults[[#This Row],[Code]],Std[Code],Std[As]),"-")</f>
        <v>#N/A</v>
      </c>
      <c r="W596" t="e">
        <f>IF(StandardResults[[#This Row],[Ind/Rel]]="Ind",_xlfn.XLOOKUP(StandardResults[[#This Row],[Code]],Std[Code],Std[Bs]),"-")</f>
        <v>#N/A</v>
      </c>
      <c r="X596" t="e">
        <f>IF(StandardResults[[#This Row],[Ind/Rel]]="Ind",_xlfn.XLOOKUP(StandardResults[[#This Row],[Code]],Std[Code],Std[EC]),"-")</f>
        <v>#N/A</v>
      </c>
      <c r="Y596" t="e">
        <f>IF(StandardResults[[#This Row],[Ind/Rel]]="Ind",_xlfn.XLOOKUP(StandardResults[[#This Row],[Code]],Std[Code],Std[Ecs]),"-")</f>
        <v>#N/A</v>
      </c>
      <c r="Z596">
        <f>COUNTIFS(StandardResults[Name],StandardResults[[#This Row],[Name]],StandardResults[Entry
Std],"B")+COUNTIFS(StandardResults[Name],StandardResults[[#This Row],[Name]],StandardResults[Entry
Std],"A")+COUNTIFS(StandardResults[Name],StandardResults[[#This Row],[Name]],StandardResults[Entry
Std],"AA")</f>
        <v>0</v>
      </c>
      <c r="AA596">
        <f>COUNTIFS(StandardResults[Name],StandardResults[[#This Row],[Name]],StandardResults[Entry
Std],"AA")</f>
        <v>0</v>
      </c>
    </row>
    <row r="597" spans="1:27" x14ac:dyDescent="0.25">
      <c r="A597">
        <f>TimeVR[[#This Row],[Club]]</f>
        <v>0</v>
      </c>
      <c r="B597" t="str">
        <f>IF(OR(RIGHT(TimeVR[[#This Row],[Event]],3)="M.R", RIGHT(TimeVR[[#This Row],[Event]],3)="F.R"),"Relay","Ind")</f>
        <v>Ind</v>
      </c>
      <c r="C597">
        <f>TimeVR[[#This Row],[gender]]</f>
        <v>0</v>
      </c>
      <c r="D597">
        <f>TimeVR[[#This Row],[Age]]</f>
        <v>0</v>
      </c>
      <c r="E597">
        <f>TimeVR[[#This Row],[name]]</f>
        <v>0</v>
      </c>
      <c r="F597">
        <f>TimeVR[[#This Row],[Event]]</f>
        <v>0</v>
      </c>
      <c r="G597" t="str">
        <f>IF(OR(StandardResults[[#This Row],[Entry]]="-",TimeVR[[#This Row],[validation]]="Validated"),"Y","N")</f>
        <v>N</v>
      </c>
      <c r="H597">
        <f>IF(OR(LEFT(TimeVR[[#This Row],[Times]],8)="00:00.00", LEFT(TimeVR[[#This Row],[Times]],2)="NT"),"-",TimeVR[[#This Row],[Times]])</f>
        <v>0</v>
      </c>
      <c r="I5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7" t="str">
        <f>IF(ISBLANK(TimeVR[[#This Row],[Best Time(S)]]),"-",TimeVR[[#This Row],[Best Time(S)]])</f>
        <v>-</v>
      </c>
      <c r="K597" t="str">
        <f>IF(StandardResults[[#This Row],[BT(SC)]]&lt;&gt;"-",IF(StandardResults[[#This Row],[BT(SC)]]&lt;=StandardResults[[#This Row],[AAs]],"AA",IF(StandardResults[[#This Row],[BT(SC)]]&lt;=StandardResults[[#This Row],[As]],"A",IF(StandardResults[[#This Row],[BT(SC)]]&lt;=StandardResults[[#This Row],[Bs]],"B","-"))),"")</f>
        <v/>
      </c>
      <c r="L597" t="str">
        <f>IF(ISBLANK(TimeVR[[#This Row],[Best Time(L)]]),"-",TimeVR[[#This Row],[Best Time(L)]])</f>
        <v>-</v>
      </c>
      <c r="M597" t="str">
        <f>IF(StandardResults[[#This Row],[BT(LC)]]&lt;&gt;"-",IF(StandardResults[[#This Row],[BT(LC)]]&lt;=StandardResults[[#This Row],[AA]],"AA",IF(StandardResults[[#This Row],[BT(LC)]]&lt;=StandardResults[[#This Row],[A]],"A",IF(StandardResults[[#This Row],[BT(LC)]]&lt;=StandardResults[[#This Row],[B]],"B","-"))),"")</f>
        <v/>
      </c>
      <c r="N597" s="14"/>
      <c r="O597" t="str">
        <f>IF(StandardResults[[#This Row],[BT(SC)]]&lt;&gt;"-",IF(StandardResults[[#This Row],[BT(SC)]]&lt;=StandardResults[[#This Row],[Ecs]],"EC","-"),"")</f>
        <v/>
      </c>
      <c r="Q597" t="str">
        <f>IF(StandardResults[[#This Row],[Ind/Rel]]="Ind",LEFT(StandardResults[[#This Row],[Gender]],1)&amp;MIN(MAX(StandardResults[[#This Row],[Age]],11),17)&amp;"-"&amp;StandardResults[[#This Row],[Event]],"")</f>
        <v>011-0</v>
      </c>
      <c r="R597" t="e">
        <f>IF(StandardResults[[#This Row],[Ind/Rel]]="Ind",_xlfn.XLOOKUP(StandardResults[[#This Row],[Code]],Std[Code],Std[AA]),"-")</f>
        <v>#N/A</v>
      </c>
      <c r="S597" t="e">
        <f>IF(StandardResults[[#This Row],[Ind/Rel]]="Ind",_xlfn.XLOOKUP(StandardResults[[#This Row],[Code]],Std[Code],Std[A]),"-")</f>
        <v>#N/A</v>
      </c>
      <c r="T597" t="e">
        <f>IF(StandardResults[[#This Row],[Ind/Rel]]="Ind",_xlfn.XLOOKUP(StandardResults[[#This Row],[Code]],Std[Code],Std[B]),"-")</f>
        <v>#N/A</v>
      </c>
      <c r="U597" t="e">
        <f>IF(StandardResults[[#This Row],[Ind/Rel]]="Ind",_xlfn.XLOOKUP(StandardResults[[#This Row],[Code]],Std[Code],Std[AAs]),"-")</f>
        <v>#N/A</v>
      </c>
      <c r="V597" t="e">
        <f>IF(StandardResults[[#This Row],[Ind/Rel]]="Ind",_xlfn.XLOOKUP(StandardResults[[#This Row],[Code]],Std[Code],Std[As]),"-")</f>
        <v>#N/A</v>
      </c>
      <c r="W597" t="e">
        <f>IF(StandardResults[[#This Row],[Ind/Rel]]="Ind",_xlfn.XLOOKUP(StandardResults[[#This Row],[Code]],Std[Code],Std[Bs]),"-")</f>
        <v>#N/A</v>
      </c>
      <c r="X597" t="e">
        <f>IF(StandardResults[[#This Row],[Ind/Rel]]="Ind",_xlfn.XLOOKUP(StandardResults[[#This Row],[Code]],Std[Code],Std[EC]),"-")</f>
        <v>#N/A</v>
      </c>
      <c r="Y597" t="e">
        <f>IF(StandardResults[[#This Row],[Ind/Rel]]="Ind",_xlfn.XLOOKUP(StandardResults[[#This Row],[Code]],Std[Code],Std[Ecs]),"-")</f>
        <v>#N/A</v>
      </c>
      <c r="Z597">
        <f>COUNTIFS(StandardResults[Name],StandardResults[[#This Row],[Name]],StandardResults[Entry
Std],"B")+COUNTIFS(StandardResults[Name],StandardResults[[#This Row],[Name]],StandardResults[Entry
Std],"A")+COUNTIFS(StandardResults[Name],StandardResults[[#This Row],[Name]],StandardResults[Entry
Std],"AA")</f>
        <v>0</v>
      </c>
      <c r="AA597">
        <f>COUNTIFS(StandardResults[Name],StandardResults[[#This Row],[Name]],StandardResults[Entry
Std],"AA")</f>
        <v>0</v>
      </c>
    </row>
    <row r="598" spans="1:27" x14ac:dyDescent="0.25">
      <c r="A598">
        <f>TimeVR[[#This Row],[Club]]</f>
        <v>0</v>
      </c>
      <c r="B598" t="str">
        <f>IF(OR(RIGHT(TimeVR[[#This Row],[Event]],3)="M.R", RIGHT(TimeVR[[#This Row],[Event]],3)="F.R"),"Relay","Ind")</f>
        <v>Ind</v>
      </c>
      <c r="C598">
        <f>TimeVR[[#This Row],[gender]]</f>
        <v>0</v>
      </c>
      <c r="D598">
        <f>TimeVR[[#This Row],[Age]]</f>
        <v>0</v>
      </c>
      <c r="E598">
        <f>TimeVR[[#This Row],[name]]</f>
        <v>0</v>
      </c>
      <c r="F598">
        <f>TimeVR[[#This Row],[Event]]</f>
        <v>0</v>
      </c>
      <c r="G598" t="str">
        <f>IF(OR(StandardResults[[#This Row],[Entry]]="-",TimeVR[[#This Row],[validation]]="Validated"),"Y","N")</f>
        <v>N</v>
      </c>
      <c r="H598">
        <f>IF(OR(LEFT(TimeVR[[#This Row],[Times]],8)="00:00.00", LEFT(TimeVR[[#This Row],[Times]],2)="NT"),"-",TimeVR[[#This Row],[Times]])</f>
        <v>0</v>
      </c>
      <c r="I5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8" t="str">
        <f>IF(ISBLANK(TimeVR[[#This Row],[Best Time(S)]]),"-",TimeVR[[#This Row],[Best Time(S)]])</f>
        <v>-</v>
      </c>
      <c r="K598" t="str">
        <f>IF(StandardResults[[#This Row],[BT(SC)]]&lt;&gt;"-",IF(StandardResults[[#This Row],[BT(SC)]]&lt;=StandardResults[[#This Row],[AAs]],"AA",IF(StandardResults[[#This Row],[BT(SC)]]&lt;=StandardResults[[#This Row],[As]],"A",IF(StandardResults[[#This Row],[BT(SC)]]&lt;=StandardResults[[#This Row],[Bs]],"B","-"))),"")</f>
        <v/>
      </c>
      <c r="L598" t="str">
        <f>IF(ISBLANK(TimeVR[[#This Row],[Best Time(L)]]),"-",TimeVR[[#This Row],[Best Time(L)]])</f>
        <v>-</v>
      </c>
      <c r="M598" t="str">
        <f>IF(StandardResults[[#This Row],[BT(LC)]]&lt;&gt;"-",IF(StandardResults[[#This Row],[BT(LC)]]&lt;=StandardResults[[#This Row],[AA]],"AA",IF(StandardResults[[#This Row],[BT(LC)]]&lt;=StandardResults[[#This Row],[A]],"A",IF(StandardResults[[#This Row],[BT(LC)]]&lt;=StandardResults[[#This Row],[B]],"B","-"))),"")</f>
        <v/>
      </c>
      <c r="N598" s="14"/>
      <c r="O598" t="str">
        <f>IF(StandardResults[[#This Row],[BT(SC)]]&lt;&gt;"-",IF(StandardResults[[#This Row],[BT(SC)]]&lt;=StandardResults[[#This Row],[Ecs]],"EC","-"),"")</f>
        <v/>
      </c>
      <c r="Q598" t="str">
        <f>IF(StandardResults[[#This Row],[Ind/Rel]]="Ind",LEFT(StandardResults[[#This Row],[Gender]],1)&amp;MIN(MAX(StandardResults[[#This Row],[Age]],11),17)&amp;"-"&amp;StandardResults[[#This Row],[Event]],"")</f>
        <v>011-0</v>
      </c>
      <c r="R598" t="e">
        <f>IF(StandardResults[[#This Row],[Ind/Rel]]="Ind",_xlfn.XLOOKUP(StandardResults[[#This Row],[Code]],Std[Code],Std[AA]),"-")</f>
        <v>#N/A</v>
      </c>
      <c r="S598" t="e">
        <f>IF(StandardResults[[#This Row],[Ind/Rel]]="Ind",_xlfn.XLOOKUP(StandardResults[[#This Row],[Code]],Std[Code],Std[A]),"-")</f>
        <v>#N/A</v>
      </c>
      <c r="T598" t="e">
        <f>IF(StandardResults[[#This Row],[Ind/Rel]]="Ind",_xlfn.XLOOKUP(StandardResults[[#This Row],[Code]],Std[Code],Std[B]),"-")</f>
        <v>#N/A</v>
      </c>
      <c r="U598" t="e">
        <f>IF(StandardResults[[#This Row],[Ind/Rel]]="Ind",_xlfn.XLOOKUP(StandardResults[[#This Row],[Code]],Std[Code],Std[AAs]),"-")</f>
        <v>#N/A</v>
      </c>
      <c r="V598" t="e">
        <f>IF(StandardResults[[#This Row],[Ind/Rel]]="Ind",_xlfn.XLOOKUP(StandardResults[[#This Row],[Code]],Std[Code],Std[As]),"-")</f>
        <v>#N/A</v>
      </c>
      <c r="W598" t="e">
        <f>IF(StandardResults[[#This Row],[Ind/Rel]]="Ind",_xlfn.XLOOKUP(StandardResults[[#This Row],[Code]],Std[Code],Std[Bs]),"-")</f>
        <v>#N/A</v>
      </c>
      <c r="X598" t="e">
        <f>IF(StandardResults[[#This Row],[Ind/Rel]]="Ind",_xlfn.XLOOKUP(StandardResults[[#This Row],[Code]],Std[Code],Std[EC]),"-")</f>
        <v>#N/A</v>
      </c>
      <c r="Y598" t="e">
        <f>IF(StandardResults[[#This Row],[Ind/Rel]]="Ind",_xlfn.XLOOKUP(StandardResults[[#This Row],[Code]],Std[Code],Std[Ecs]),"-")</f>
        <v>#N/A</v>
      </c>
      <c r="Z598">
        <f>COUNTIFS(StandardResults[Name],StandardResults[[#This Row],[Name]],StandardResults[Entry
Std],"B")+COUNTIFS(StandardResults[Name],StandardResults[[#This Row],[Name]],StandardResults[Entry
Std],"A")+COUNTIFS(StandardResults[Name],StandardResults[[#This Row],[Name]],StandardResults[Entry
Std],"AA")</f>
        <v>0</v>
      </c>
      <c r="AA598">
        <f>COUNTIFS(StandardResults[Name],StandardResults[[#This Row],[Name]],StandardResults[Entry
Std],"AA")</f>
        <v>0</v>
      </c>
    </row>
    <row r="599" spans="1:27" x14ac:dyDescent="0.25">
      <c r="A599">
        <f>TimeVR[[#This Row],[Club]]</f>
        <v>0</v>
      </c>
      <c r="B599" t="str">
        <f>IF(OR(RIGHT(TimeVR[[#This Row],[Event]],3)="M.R", RIGHT(TimeVR[[#This Row],[Event]],3)="F.R"),"Relay","Ind")</f>
        <v>Ind</v>
      </c>
      <c r="C599">
        <f>TimeVR[[#This Row],[gender]]</f>
        <v>0</v>
      </c>
      <c r="D599">
        <f>TimeVR[[#This Row],[Age]]</f>
        <v>0</v>
      </c>
      <c r="E599">
        <f>TimeVR[[#This Row],[name]]</f>
        <v>0</v>
      </c>
      <c r="F599">
        <f>TimeVR[[#This Row],[Event]]</f>
        <v>0</v>
      </c>
      <c r="G599" t="str">
        <f>IF(OR(StandardResults[[#This Row],[Entry]]="-",TimeVR[[#This Row],[validation]]="Validated"),"Y","N")</f>
        <v>N</v>
      </c>
      <c r="H599">
        <f>IF(OR(LEFT(TimeVR[[#This Row],[Times]],8)="00:00.00", LEFT(TimeVR[[#This Row],[Times]],2)="NT"),"-",TimeVR[[#This Row],[Times]])</f>
        <v>0</v>
      </c>
      <c r="I5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599" t="str">
        <f>IF(ISBLANK(TimeVR[[#This Row],[Best Time(S)]]),"-",TimeVR[[#This Row],[Best Time(S)]])</f>
        <v>-</v>
      </c>
      <c r="K599" t="str">
        <f>IF(StandardResults[[#This Row],[BT(SC)]]&lt;&gt;"-",IF(StandardResults[[#This Row],[BT(SC)]]&lt;=StandardResults[[#This Row],[AAs]],"AA",IF(StandardResults[[#This Row],[BT(SC)]]&lt;=StandardResults[[#This Row],[As]],"A",IF(StandardResults[[#This Row],[BT(SC)]]&lt;=StandardResults[[#This Row],[Bs]],"B","-"))),"")</f>
        <v/>
      </c>
      <c r="L599" t="str">
        <f>IF(ISBLANK(TimeVR[[#This Row],[Best Time(L)]]),"-",TimeVR[[#This Row],[Best Time(L)]])</f>
        <v>-</v>
      </c>
      <c r="M599" t="str">
        <f>IF(StandardResults[[#This Row],[BT(LC)]]&lt;&gt;"-",IF(StandardResults[[#This Row],[BT(LC)]]&lt;=StandardResults[[#This Row],[AA]],"AA",IF(StandardResults[[#This Row],[BT(LC)]]&lt;=StandardResults[[#This Row],[A]],"A",IF(StandardResults[[#This Row],[BT(LC)]]&lt;=StandardResults[[#This Row],[B]],"B","-"))),"")</f>
        <v/>
      </c>
      <c r="N599" s="14"/>
      <c r="O599" t="str">
        <f>IF(StandardResults[[#This Row],[BT(SC)]]&lt;&gt;"-",IF(StandardResults[[#This Row],[BT(SC)]]&lt;=StandardResults[[#This Row],[Ecs]],"EC","-"),"")</f>
        <v/>
      </c>
      <c r="Q599" t="str">
        <f>IF(StandardResults[[#This Row],[Ind/Rel]]="Ind",LEFT(StandardResults[[#This Row],[Gender]],1)&amp;MIN(MAX(StandardResults[[#This Row],[Age]],11),17)&amp;"-"&amp;StandardResults[[#This Row],[Event]],"")</f>
        <v>011-0</v>
      </c>
      <c r="R599" t="e">
        <f>IF(StandardResults[[#This Row],[Ind/Rel]]="Ind",_xlfn.XLOOKUP(StandardResults[[#This Row],[Code]],Std[Code],Std[AA]),"-")</f>
        <v>#N/A</v>
      </c>
      <c r="S599" t="e">
        <f>IF(StandardResults[[#This Row],[Ind/Rel]]="Ind",_xlfn.XLOOKUP(StandardResults[[#This Row],[Code]],Std[Code],Std[A]),"-")</f>
        <v>#N/A</v>
      </c>
      <c r="T599" t="e">
        <f>IF(StandardResults[[#This Row],[Ind/Rel]]="Ind",_xlfn.XLOOKUP(StandardResults[[#This Row],[Code]],Std[Code],Std[B]),"-")</f>
        <v>#N/A</v>
      </c>
      <c r="U599" t="e">
        <f>IF(StandardResults[[#This Row],[Ind/Rel]]="Ind",_xlfn.XLOOKUP(StandardResults[[#This Row],[Code]],Std[Code],Std[AAs]),"-")</f>
        <v>#N/A</v>
      </c>
      <c r="V599" t="e">
        <f>IF(StandardResults[[#This Row],[Ind/Rel]]="Ind",_xlfn.XLOOKUP(StandardResults[[#This Row],[Code]],Std[Code],Std[As]),"-")</f>
        <v>#N/A</v>
      </c>
      <c r="W599" t="e">
        <f>IF(StandardResults[[#This Row],[Ind/Rel]]="Ind",_xlfn.XLOOKUP(StandardResults[[#This Row],[Code]],Std[Code],Std[Bs]),"-")</f>
        <v>#N/A</v>
      </c>
      <c r="X599" t="e">
        <f>IF(StandardResults[[#This Row],[Ind/Rel]]="Ind",_xlfn.XLOOKUP(StandardResults[[#This Row],[Code]],Std[Code],Std[EC]),"-")</f>
        <v>#N/A</v>
      </c>
      <c r="Y599" t="e">
        <f>IF(StandardResults[[#This Row],[Ind/Rel]]="Ind",_xlfn.XLOOKUP(StandardResults[[#This Row],[Code]],Std[Code],Std[Ecs]),"-")</f>
        <v>#N/A</v>
      </c>
      <c r="Z599">
        <f>COUNTIFS(StandardResults[Name],StandardResults[[#This Row],[Name]],StandardResults[Entry
Std],"B")+COUNTIFS(StandardResults[Name],StandardResults[[#This Row],[Name]],StandardResults[Entry
Std],"A")+COUNTIFS(StandardResults[Name],StandardResults[[#This Row],[Name]],StandardResults[Entry
Std],"AA")</f>
        <v>0</v>
      </c>
      <c r="AA599">
        <f>COUNTIFS(StandardResults[Name],StandardResults[[#This Row],[Name]],StandardResults[Entry
Std],"AA")</f>
        <v>0</v>
      </c>
    </row>
    <row r="600" spans="1:27" x14ac:dyDescent="0.25">
      <c r="A600">
        <f>TimeVR[[#This Row],[Club]]</f>
        <v>0</v>
      </c>
      <c r="B600" t="str">
        <f>IF(OR(RIGHT(TimeVR[[#This Row],[Event]],3)="M.R", RIGHT(TimeVR[[#This Row],[Event]],3)="F.R"),"Relay","Ind")</f>
        <v>Ind</v>
      </c>
      <c r="C600">
        <f>TimeVR[[#This Row],[gender]]</f>
        <v>0</v>
      </c>
      <c r="D600">
        <f>TimeVR[[#This Row],[Age]]</f>
        <v>0</v>
      </c>
      <c r="E600">
        <f>TimeVR[[#This Row],[name]]</f>
        <v>0</v>
      </c>
      <c r="F600">
        <f>TimeVR[[#This Row],[Event]]</f>
        <v>0</v>
      </c>
      <c r="G600" t="str">
        <f>IF(OR(StandardResults[[#This Row],[Entry]]="-",TimeVR[[#This Row],[validation]]="Validated"),"Y","N")</f>
        <v>N</v>
      </c>
      <c r="H600">
        <f>IF(OR(LEFT(TimeVR[[#This Row],[Times]],8)="00:00.00", LEFT(TimeVR[[#This Row],[Times]],2)="NT"),"-",TimeVR[[#This Row],[Times]])</f>
        <v>0</v>
      </c>
      <c r="I6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0" t="str">
        <f>IF(ISBLANK(TimeVR[[#This Row],[Best Time(S)]]),"-",TimeVR[[#This Row],[Best Time(S)]])</f>
        <v>-</v>
      </c>
      <c r="K600" t="str">
        <f>IF(StandardResults[[#This Row],[BT(SC)]]&lt;&gt;"-",IF(StandardResults[[#This Row],[BT(SC)]]&lt;=StandardResults[[#This Row],[AAs]],"AA",IF(StandardResults[[#This Row],[BT(SC)]]&lt;=StandardResults[[#This Row],[As]],"A",IF(StandardResults[[#This Row],[BT(SC)]]&lt;=StandardResults[[#This Row],[Bs]],"B","-"))),"")</f>
        <v/>
      </c>
      <c r="L600" t="str">
        <f>IF(ISBLANK(TimeVR[[#This Row],[Best Time(L)]]),"-",TimeVR[[#This Row],[Best Time(L)]])</f>
        <v>-</v>
      </c>
      <c r="M600" t="str">
        <f>IF(StandardResults[[#This Row],[BT(LC)]]&lt;&gt;"-",IF(StandardResults[[#This Row],[BT(LC)]]&lt;=StandardResults[[#This Row],[AA]],"AA",IF(StandardResults[[#This Row],[BT(LC)]]&lt;=StandardResults[[#This Row],[A]],"A",IF(StandardResults[[#This Row],[BT(LC)]]&lt;=StandardResults[[#This Row],[B]],"B","-"))),"")</f>
        <v/>
      </c>
      <c r="N600" s="14"/>
      <c r="O600" t="str">
        <f>IF(StandardResults[[#This Row],[BT(SC)]]&lt;&gt;"-",IF(StandardResults[[#This Row],[BT(SC)]]&lt;=StandardResults[[#This Row],[Ecs]],"EC","-"),"")</f>
        <v/>
      </c>
      <c r="Q600" t="str">
        <f>IF(StandardResults[[#This Row],[Ind/Rel]]="Ind",LEFT(StandardResults[[#This Row],[Gender]],1)&amp;MIN(MAX(StandardResults[[#This Row],[Age]],11),17)&amp;"-"&amp;StandardResults[[#This Row],[Event]],"")</f>
        <v>011-0</v>
      </c>
      <c r="R600" t="e">
        <f>IF(StandardResults[[#This Row],[Ind/Rel]]="Ind",_xlfn.XLOOKUP(StandardResults[[#This Row],[Code]],Std[Code],Std[AA]),"-")</f>
        <v>#N/A</v>
      </c>
      <c r="S600" t="e">
        <f>IF(StandardResults[[#This Row],[Ind/Rel]]="Ind",_xlfn.XLOOKUP(StandardResults[[#This Row],[Code]],Std[Code],Std[A]),"-")</f>
        <v>#N/A</v>
      </c>
      <c r="T600" t="e">
        <f>IF(StandardResults[[#This Row],[Ind/Rel]]="Ind",_xlfn.XLOOKUP(StandardResults[[#This Row],[Code]],Std[Code],Std[B]),"-")</f>
        <v>#N/A</v>
      </c>
      <c r="U600" t="e">
        <f>IF(StandardResults[[#This Row],[Ind/Rel]]="Ind",_xlfn.XLOOKUP(StandardResults[[#This Row],[Code]],Std[Code],Std[AAs]),"-")</f>
        <v>#N/A</v>
      </c>
      <c r="V600" t="e">
        <f>IF(StandardResults[[#This Row],[Ind/Rel]]="Ind",_xlfn.XLOOKUP(StandardResults[[#This Row],[Code]],Std[Code],Std[As]),"-")</f>
        <v>#N/A</v>
      </c>
      <c r="W600" t="e">
        <f>IF(StandardResults[[#This Row],[Ind/Rel]]="Ind",_xlfn.XLOOKUP(StandardResults[[#This Row],[Code]],Std[Code],Std[Bs]),"-")</f>
        <v>#N/A</v>
      </c>
      <c r="X600" t="e">
        <f>IF(StandardResults[[#This Row],[Ind/Rel]]="Ind",_xlfn.XLOOKUP(StandardResults[[#This Row],[Code]],Std[Code],Std[EC]),"-")</f>
        <v>#N/A</v>
      </c>
      <c r="Y600" t="e">
        <f>IF(StandardResults[[#This Row],[Ind/Rel]]="Ind",_xlfn.XLOOKUP(StandardResults[[#This Row],[Code]],Std[Code],Std[Ecs]),"-")</f>
        <v>#N/A</v>
      </c>
      <c r="Z600">
        <f>COUNTIFS(StandardResults[Name],StandardResults[[#This Row],[Name]],StandardResults[Entry
Std],"B")+COUNTIFS(StandardResults[Name],StandardResults[[#This Row],[Name]],StandardResults[Entry
Std],"A")+COUNTIFS(StandardResults[Name],StandardResults[[#This Row],[Name]],StandardResults[Entry
Std],"AA")</f>
        <v>0</v>
      </c>
      <c r="AA600">
        <f>COUNTIFS(StandardResults[Name],StandardResults[[#This Row],[Name]],StandardResults[Entry
Std],"AA")</f>
        <v>0</v>
      </c>
    </row>
    <row r="601" spans="1:27" x14ac:dyDescent="0.25">
      <c r="A601">
        <f>TimeVR[[#This Row],[Club]]</f>
        <v>0</v>
      </c>
      <c r="B601" t="str">
        <f>IF(OR(RIGHT(TimeVR[[#This Row],[Event]],3)="M.R", RIGHT(TimeVR[[#This Row],[Event]],3)="F.R"),"Relay","Ind")</f>
        <v>Ind</v>
      </c>
      <c r="C601">
        <f>TimeVR[[#This Row],[gender]]</f>
        <v>0</v>
      </c>
      <c r="D601">
        <f>TimeVR[[#This Row],[Age]]</f>
        <v>0</v>
      </c>
      <c r="E601">
        <f>TimeVR[[#This Row],[name]]</f>
        <v>0</v>
      </c>
      <c r="F601">
        <f>TimeVR[[#This Row],[Event]]</f>
        <v>0</v>
      </c>
      <c r="G601" t="str">
        <f>IF(OR(StandardResults[[#This Row],[Entry]]="-",TimeVR[[#This Row],[validation]]="Validated"),"Y","N")</f>
        <v>N</v>
      </c>
      <c r="H601">
        <f>IF(OR(LEFT(TimeVR[[#This Row],[Times]],8)="00:00.00", LEFT(TimeVR[[#This Row],[Times]],2)="NT"),"-",TimeVR[[#This Row],[Times]])</f>
        <v>0</v>
      </c>
      <c r="I6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1" t="str">
        <f>IF(ISBLANK(TimeVR[[#This Row],[Best Time(S)]]),"-",TimeVR[[#This Row],[Best Time(S)]])</f>
        <v>-</v>
      </c>
      <c r="K601" t="str">
        <f>IF(StandardResults[[#This Row],[BT(SC)]]&lt;&gt;"-",IF(StandardResults[[#This Row],[BT(SC)]]&lt;=StandardResults[[#This Row],[AAs]],"AA",IF(StandardResults[[#This Row],[BT(SC)]]&lt;=StandardResults[[#This Row],[As]],"A",IF(StandardResults[[#This Row],[BT(SC)]]&lt;=StandardResults[[#This Row],[Bs]],"B","-"))),"")</f>
        <v/>
      </c>
      <c r="L601" t="str">
        <f>IF(ISBLANK(TimeVR[[#This Row],[Best Time(L)]]),"-",TimeVR[[#This Row],[Best Time(L)]])</f>
        <v>-</v>
      </c>
      <c r="M601" t="str">
        <f>IF(StandardResults[[#This Row],[BT(LC)]]&lt;&gt;"-",IF(StandardResults[[#This Row],[BT(LC)]]&lt;=StandardResults[[#This Row],[AA]],"AA",IF(StandardResults[[#This Row],[BT(LC)]]&lt;=StandardResults[[#This Row],[A]],"A",IF(StandardResults[[#This Row],[BT(LC)]]&lt;=StandardResults[[#This Row],[B]],"B","-"))),"")</f>
        <v/>
      </c>
      <c r="N601" s="14"/>
      <c r="O601" t="str">
        <f>IF(StandardResults[[#This Row],[BT(SC)]]&lt;&gt;"-",IF(StandardResults[[#This Row],[BT(SC)]]&lt;=StandardResults[[#This Row],[Ecs]],"EC","-"),"")</f>
        <v/>
      </c>
      <c r="Q601" t="str">
        <f>IF(StandardResults[[#This Row],[Ind/Rel]]="Ind",LEFT(StandardResults[[#This Row],[Gender]],1)&amp;MIN(MAX(StandardResults[[#This Row],[Age]],11),17)&amp;"-"&amp;StandardResults[[#This Row],[Event]],"")</f>
        <v>011-0</v>
      </c>
      <c r="R601" t="e">
        <f>IF(StandardResults[[#This Row],[Ind/Rel]]="Ind",_xlfn.XLOOKUP(StandardResults[[#This Row],[Code]],Std[Code],Std[AA]),"-")</f>
        <v>#N/A</v>
      </c>
      <c r="S601" t="e">
        <f>IF(StandardResults[[#This Row],[Ind/Rel]]="Ind",_xlfn.XLOOKUP(StandardResults[[#This Row],[Code]],Std[Code],Std[A]),"-")</f>
        <v>#N/A</v>
      </c>
      <c r="T601" t="e">
        <f>IF(StandardResults[[#This Row],[Ind/Rel]]="Ind",_xlfn.XLOOKUP(StandardResults[[#This Row],[Code]],Std[Code],Std[B]),"-")</f>
        <v>#N/A</v>
      </c>
      <c r="U601" t="e">
        <f>IF(StandardResults[[#This Row],[Ind/Rel]]="Ind",_xlfn.XLOOKUP(StandardResults[[#This Row],[Code]],Std[Code],Std[AAs]),"-")</f>
        <v>#N/A</v>
      </c>
      <c r="V601" t="e">
        <f>IF(StandardResults[[#This Row],[Ind/Rel]]="Ind",_xlfn.XLOOKUP(StandardResults[[#This Row],[Code]],Std[Code],Std[As]),"-")</f>
        <v>#N/A</v>
      </c>
      <c r="W601" t="e">
        <f>IF(StandardResults[[#This Row],[Ind/Rel]]="Ind",_xlfn.XLOOKUP(StandardResults[[#This Row],[Code]],Std[Code],Std[Bs]),"-")</f>
        <v>#N/A</v>
      </c>
      <c r="X601" t="e">
        <f>IF(StandardResults[[#This Row],[Ind/Rel]]="Ind",_xlfn.XLOOKUP(StandardResults[[#This Row],[Code]],Std[Code],Std[EC]),"-")</f>
        <v>#N/A</v>
      </c>
      <c r="Y601" t="e">
        <f>IF(StandardResults[[#This Row],[Ind/Rel]]="Ind",_xlfn.XLOOKUP(StandardResults[[#This Row],[Code]],Std[Code],Std[Ecs]),"-")</f>
        <v>#N/A</v>
      </c>
      <c r="Z601">
        <f>COUNTIFS(StandardResults[Name],StandardResults[[#This Row],[Name]],StandardResults[Entry
Std],"B")+COUNTIFS(StandardResults[Name],StandardResults[[#This Row],[Name]],StandardResults[Entry
Std],"A")+COUNTIFS(StandardResults[Name],StandardResults[[#This Row],[Name]],StandardResults[Entry
Std],"AA")</f>
        <v>0</v>
      </c>
      <c r="AA601">
        <f>COUNTIFS(StandardResults[Name],StandardResults[[#This Row],[Name]],StandardResults[Entry
Std],"AA")</f>
        <v>0</v>
      </c>
    </row>
    <row r="602" spans="1:27" x14ac:dyDescent="0.25">
      <c r="A602">
        <f>TimeVR[[#This Row],[Club]]</f>
        <v>0</v>
      </c>
      <c r="B602" t="str">
        <f>IF(OR(RIGHT(TimeVR[[#This Row],[Event]],3)="M.R", RIGHT(TimeVR[[#This Row],[Event]],3)="F.R"),"Relay","Ind")</f>
        <v>Ind</v>
      </c>
      <c r="C602">
        <f>TimeVR[[#This Row],[gender]]</f>
        <v>0</v>
      </c>
      <c r="D602">
        <f>TimeVR[[#This Row],[Age]]</f>
        <v>0</v>
      </c>
      <c r="E602">
        <f>TimeVR[[#This Row],[name]]</f>
        <v>0</v>
      </c>
      <c r="F602">
        <f>TimeVR[[#This Row],[Event]]</f>
        <v>0</v>
      </c>
      <c r="G602" t="str">
        <f>IF(OR(StandardResults[[#This Row],[Entry]]="-",TimeVR[[#This Row],[validation]]="Validated"),"Y","N")</f>
        <v>N</v>
      </c>
      <c r="H602">
        <f>IF(OR(LEFT(TimeVR[[#This Row],[Times]],8)="00:00.00", LEFT(TimeVR[[#This Row],[Times]],2)="NT"),"-",TimeVR[[#This Row],[Times]])</f>
        <v>0</v>
      </c>
      <c r="I6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2" t="str">
        <f>IF(ISBLANK(TimeVR[[#This Row],[Best Time(S)]]),"-",TimeVR[[#This Row],[Best Time(S)]])</f>
        <v>-</v>
      </c>
      <c r="K602" t="str">
        <f>IF(StandardResults[[#This Row],[BT(SC)]]&lt;&gt;"-",IF(StandardResults[[#This Row],[BT(SC)]]&lt;=StandardResults[[#This Row],[AAs]],"AA",IF(StandardResults[[#This Row],[BT(SC)]]&lt;=StandardResults[[#This Row],[As]],"A",IF(StandardResults[[#This Row],[BT(SC)]]&lt;=StandardResults[[#This Row],[Bs]],"B","-"))),"")</f>
        <v/>
      </c>
      <c r="L602" t="str">
        <f>IF(ISBLANK(TimeVR[[#This Row],[Best Time(L)]]),"-",TimeVR[[#This Row],[Best Time(L)]])</f>
        <v>-</v>
      </c>
      <c r="M602" t="str">
        <f>IF(StandardResults[[#This Row],[BT(LC)]]&lt;&gt;"-",IF(StandardResults[[#This Row],[BT(LC)]]&lt;=StandardResults[[#This Row],[AA]],"AA",IF(StandardResults[[#This Row],[BT(LC)]]&lt;=StandardResults[[#This Row],[A]],"A",IF(StandardResults[[#This Row],[BT(LC)]]&lt;=StandardResults[[#This Row],[B]],"B","-"))),"")</f>
        <v/>
      </c>
      <c r="N602" s="14"/>
      <c r="O602" t="str">
        <f>IF(StandardResults[[#This Row],[BT(SC)]]&lt;&gt;"-",IF(StandardResults[[#This Row],[BT(SC)]]&lt;=StandardResults[[#This Row],[Ecs]],"EC","-"),"")</f>
        <v/>
      </c>
      <c r="Q602" t="str">
        <f>IF(StandardResults[[#This Row],[Ind/Rel]]="Ind",LEFT(StandardResults[[#This Row],[Gender]],1)&amp;MIN(MAX(StandardResults[[#This Row],[Age]],11),17)&amp;"-"&amp;StandardResults[[#This Row],[Event]],"")</f>
        <v>011-0</v>
      </c>
      <c r="R602" t="e">
        <f>IF(StandardResults[[#This Row],[Ind/Rel]]="Ind",_xlfn.XLOOKUP(StandardResults[[#This Row],[Code]],Std[Code],Std[AA]),"-")</f>
        <v>#N/A</v>
      </c>
      <c r="S602" t="e">
        <f>IF(StandardResults[[#This Row],[Ind/Rel]]="Ind",_xlfn.XLOOKUP(StandardResults[[#This Row],[Code]],Std[Code],Std[A]),"-")</f>
        <v>#N/A</v>
      </c>
      <c r="T602" t="e">
        <f>IF(StandardResults[[#This Row],[Ind/Rel]]="Ind",_xlfn.XLOOKUP(StandardResults[[#This Row],[Code]],Std[Code],Std[B]),"-")</f>
        <v>#N/A</v>
      </c>
      <c r="U602" t="e">
        <f>IF(StandardResults[[#This Row],[Ind/Rel]]="Ind",_xlfn.XLOOKUP(StandardResults[[#This Row],[Code]],Std[Code],Std[AAs]),"-")</f>
        <v>#N/A</v>
      </c>
      <c r="V602" t="e">
        <f>IF(StandardResults[[#This Row],[Ind/Rel]]="Ind",_xlfn.XLOOKUP(StandardResults[[#This Row],[Code]],Std[Code],Std[As]),"-")</f>
        <v>#N/A</v>
      </c>
      <c r="W602" t="e">
        <f>IF(StandardResults[[#This Row],[Ind/Rel]]="Ind",_xlfn.XLOOKUP(StandardResults[[#This Row],[Code]],Std[Code],Std[Bs]),"-")</f>
        <v>#N/A</v>
      </c>
      <c r="X602" t="e">
        <f>IF(StandardResults[[#This Row],[Ind/Rel]]="Ind",_xlfn.XLOOKUP(StandardResults[[#This Row],[Code]],Std[Code],Std[EC]),"-")</f>
        <v>#N/A</v>
      </c>
      <c r="Y602" t="e">
        <f>IF(StandardResults[[#This Row],[Ind/Rel]]="Ind",_xlfn.XLOOKUP(StandardResults[[#This Row],[Code]],Std[Code],Std[Ecs]),"-")</f>
        <v>#N/A</v>
      </c>
      <c r="Z602">
        <f>COUNTIFS(StandardResults[Name],StandardResults[[#This Row],[Name]],StandardResults[Entry
Std],"B")+COUNTIFS(StandardResults[Name],StandardResults[[#This Row],[Name]],StandardResults[Entry
Std],"A")+COUNTIFS(StandardResults[Name],StandardResults[[#This Row],[Name]],StandardResults[Entry
Std],"AA")</f>
        <v>0</v>
      </c>
      <c r="AA602">
        <f>COUNTIFS(StandardResults[Name],StandardResults[[#This Row],[Name]],StandardResults[Entry
Std],"AA")</f>
        <v>0</v>
      </c>
    </row>
    <row r="603" spans="1:27" x14ac:dyDescent="0.25">
      <c r="A603">
        <f>TimeVR[[#This Row],[Club]]</f>
        <v>0</v>
      </c>
      <c r="B603" t="str">
        <f>IF(OR(RIGHT(TimeVR[[#This Row],[Event]],3)="M.R", RIGHT(TimeVR[[#This Row],[Event]],3)="F.R"),"Relay","Ind")</f>
        <v>Ind</v>
      </c>
      <c r="C603">
        <f>TimeVR[[#This Row],[gender]]</f>
        <v>0</v>
      </c>
      <c r="D603">
        <f>TimeVR[[#This Row],[Age]]</f>
        <v>0</v>
      </c>
      <c r="E603">
        <f>TimeVR[[#This Row],[name]]</f>
        <v>0</v>
      </c>
      <c r="F603">
        <f>TimeVR[[#This Row],[Event]]</f>
        <v>0</v>
      </c>
      <c r="G603" t="str">
        <f>IF(OR(StandardResults[[#This Row],[Entry]]="-",TimeVR[[#This Row],[validation]]="Validated"),"Y","N")</f>
        <v>N</v>
      </c>
      <c r="H603">
        <f>IF(OR(LEFT(TimeVR[[#This Row],[Times]],8)="00:00.00", LEFT(TimeVR[[#This Row],[Times]],2)="NT"),"-",TimeVR[[#This Row],[Times]])</f>
        <v>0</v>
      </c>
      <c r="I6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3" t="str">
        <f>IF(ISBLANK(TimeVR[[#This Row],[Best Time(S)]]),"-",TimeVR[[#This Row],[Best Time(S)]])</f>
        <v>-</v>
      </c>
      <c r="K603" t="str">
        <f>IF(StandardResults[[#This Row],[BT(SC)]]&lt;&gt;"-",IF(StandardResults[[#This Row],[BT(SC)]]&lt;=StandardResults[[#This Row],[AAs]],"AA",IF(StandardResults[[#This Row],[BT(SC)]]&lt;=StandardResults[[#This Row],[As]],"A",IF(StandardResults[[#This Row],[BT(SC)]]&lt;=StandardResults[[#This Row],[Bs]],"B","-"))),"")</f>
        <v/>
      </c>
      <c r="L603" t="str">
        <f>IF(ISBLANK(TimeVR[[#This Row],[Best Time(L)]]),"-",TimeVR[[#This Row],[Best Time(L)]])</f>
        <v>-</v>
      </c>
      <c r="M603" t="str">
        <f>IF(StandardResults[[#This Row],[BT(LC)]]&lt;&gt;"-",IF(StandardResults[[#This Row],[BT(LC)]]&lt;=StandardResults[[#This Row],[AA]],"AA",IF(StandardResults[[#This Row],[BT(LC)]]&lt;=StandardResults[[#This Row],[A]],"A",IF(StandardResults[[#This Row],[BT(LC)]]&lt;=StandardResults[[#This Row],[B]],"B","-"))),"")</f>
        <v/>
      </c>
      <c r="N603" s="14"/>
      <c r="O603" t="str">
        <f>IF(StandardResults[[#This Row],[BT(SC)]]&lt;&gt;"-",IF(StandardResults[[#This Row],[BT(SC)]]&lt;=StandardResults[[#This Row],[Ecs]],"EC","-"),"")</f>
        <v/>
      </c>
      <c r="Q603" t="str">
        <f>IF(StandardResults[[#This Row],[Ind/Rel]]="Ind",LEFT(StandardResults[[#This Row],[Gender]],1)&amp;MIN(MAX(StandardResults[[#This Row],[Age]],11),17)&amp;"-"&amp;StandardResults[[#This Row],[Event]],"")</f>
        <v>011-0</v>
      </c>
      <c r="R603" t="e">
        <f>IF(StandardResults[[#This Row],[Ind/Rel]]="Ind",_xlfn.XLOOKUP(StandardResults[[#This Row],[Code]],Std[Code],Std[AA]),"-")</f>
        <v>#N/A</v>
      </c>
      <c r="S603" t="e">
        <f>IF(StandardResults[[#This Row],[Ind/Rel]]="Ind",_xlfn.XLOOKUP(StandardResults[[#This Row],[Code]],Std[Code],Std[A]),"-")</f>
        <v>#N/A</v>
      </c>
      <c r="T603" t="e">
        <f>IF(StandardResults[[#This Row],[Ind/Rel]]="Ind",_xlfn.XLOOKUP(StandardResults[[#This Row],[Code]],Std[Code],Std[B]),"-")</f>
        <v>#N/A</v>
      </c>
      <c r="U603" t="e">
        <f>IF(StandardResults[[#This Row],[Ind/Rel]]="Ind",_xlfn.XLOOKUP(StandardResults[[#This Row],[Code]],Std[Code],Std[AAs]),"-")</f>
        <v>#N/A</v>
      </c>
      <c r="V603" t="e">
        <f>IF(StandardResults[[#This Row],[Ind/Rel]]="Ind",_xlfn.XLOOKUP(StandardResults[[#This Row],[Code]],Std[Code],Std[As]),"-")</f>
        <v>#N/A</v>
      </c>
      <c r="W603" t="e">
        <f>IF(StandardResults[[#This Row],[Ind/Rel]]="Ind",_xlfn.XLOOKUP(StandardResults[[#This Row],[Code]],Std[Code],Std[Bs]),"-")</f>
        <v>#N/A</v>
      </c>
      <c r="X603" t="e">
        <f>IF(StandardResults[[#This Row],[Ind/Rel]]="Ind",_xlfn.XLOOKUP(StandardResults[[#This Row],[Code]],Std[Code],Std[EC]),"-")</f>
        <v>#N/A</v>
      </c>
      <c r="Y603" t="e">
        <f>IF(StandardResults[[#This Row],[Ind/Rel]]="Ind",_xlfn.XLOOKUP(StandardResults[[#This Row],[Code]],Std[Code],Std[Ecs]),"-")</f>
        <v>#N/A</v>
      </c>
      <c r="Z603">
        <f>COUNTIFS(StandardResults[Name],StandardResults[[#This Row],[Name]],StandardResults[Entry
Std],"B")+COUNTIFS(StandardResults[Name],StandardResults[[#This Row],[Name]],StandardResults[Entry
Std],"A")+COUNTIFS(StandardResults[Name],StandardResults[[#This Row],[Name]],StandardResults[Entry
Std],"AA")</f>
        <v>0</v>
      </c>
      <c r="AA603">
        <f>COUNTIFS(StandardResults[Name],StandardResults[[#This Row],[Name]],StandardResults[Entry
Std],"AA")</f>
        <v>0</v>
      </c>
    </row>
    <row r="604" spans="1:27" x14ac:dyDescent="0.25">
      <c r="A604">
        <f>TimeVR[[#This Row],[Club]]</f>
        <v>0</v>
      </c>
      <c r="B604" t="str">
        <f>IF(OR(RIGHT(TimeVR[[#This Row],[Event]],3)="M.R", RIGHT(TimeVR[[#This Row],[Event]],3)="F.R"),"Relay","Ind")</f>
        <v>Ind</v>
      </c>
      <c r="C604">
        <f>TimeVR[[#This Row],[gender]]</f>
        <v>0</v>
      </c>
      <c r="D604">
        <f>TimeVR[[#This Row],[Age]]</f>
        <v>0</v>
      </c>
      <c r="E604">
        <f>TimeVR[[#This Row],[name]]</f>
        <v>0</v>
      </c>
      <c r="F604">
        <f>TimeVR[[#This Row],[Event]]</f>
        <v>0</v>
      </c>
      <c r="G604" t="str">
        <f>IF(OR(StandardResults[[#This Row],[Entry]]="-",TimeVR[[#This Row],[validation]]="Validated"),"Y","N")</f>
        <v>N</v>
      </c>
      <c r="H604">
        <f>IF(OR(LEFT(TimeVR[[#This Row],[Times]],8)="00:00.00", LEFT(TimeVR[[#This Row],[Times]],2)="NT"),"-",TimeVR[[#This Row],[Times]])</f>
        <v>0</v>
      </c>
      <c r="I6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4" t="str">
        <f>IF(ISBLANK(TimeVR[[#This Row],[Best Time(S)]]),"-",TimeVR[[#This Row],[Best Time(S)]])</f>
        <v>-</v>
      </c>
      <c r="K604" t="str">
        <f>IF(StandardResults[[#This Row],[BT(SC)]]&lt;&gt;"-",IF(StandardResults[[#This Row],[BT(SC)]]&lt;=StandardResults[[#This Row],[AAs]],"AA",IF(StandardResults[[#This Row],[BT(SC)]]&lt;=StandardResults[[#This Row],[As]],"A",IF(StandardResults[[#This Row],[BT(SC)]]&lt;=StandardResults[[#This Row],[Bs]],"B","-"))),"")</f>
        <v/>
      </c>
      <c r="L604" t="str">
        <f>IF(ISBLANK(TimeVR[[#This Row],[Best Time(L)]]),"-",TimeVR[[#This Row],[Best Time(L)]])</f>
        <v>-</v>
      </c>
      <c r="M604" t="str">
        <f>IF(StandardResults[[#This Row],[BT(LC)]]&lt;&gt;"-",IF(StandardResults[[#This Row],[BT(LC)]]&lt;=StandardResults[[#This Row],[AA]],"AA",IF(StandardResults[[#This Row],[BT(LC)]]&lt;=StandardResults[[#This Row],[A]],"A",IF(StandardResults[[#This Row],[BT(LC)]]&lt;=StandardResults[[#This Row],[B]],"B","-"))),"")</f>
        <v/>
      </c>
      <c r="N604" s="14"/>
      <c r="O604" t="str">
        <f>IF(StandardResults[[#This Row],[BT(SC)]]&lt;&gt;"-",IF(StandardResults[[#This Row],[BT(SC)]]&lt;=StandardResults[[#This Row],[Ecs]],"EC","-"),"")</f>
        <v/>
      </c>
      <c r="Q604" t="str">
        <f>IF(StandardResults[[#This Row],[Ind/Rel]]="Ind",LEFT(StandardResults[[#This Row],[Gender]],1)&amp;MIN(MAX(StandardResults[[#This Row],[Age]],11),17)&amp;"-"&amp;StandardResults[[#This Row],[Event]],"")</f>
        <v>011-0</v>
      </c>
      <c r="R604" t="e">
        <f>IF(StandardResults[[#This Row],[Ind/Rel]]="Ind",_xlfn.XLOOKUP(StandardResults[[#This Row],[Code]],Std[Code],Std[AA]),"-")</f>
        <v>#N/A</v>
      </c>
      <c r="S604" t="e">
        <f>IF(StandardResults[[#This Row],[Ind/Rel]]="Ind",_xlfn.XLOOKUP(StandardResults[[#This Row],[Code]],Std[Code],Std[A]),"-")</f>
        <v>#N/A</v>
      </c>
      <c r="T604" t="e">
        <f>IF(StandardResults[[#This Row],[Ind/Rel]]="Ind",_xlfn.XLOOKUP(StandardResults[[#This Row],[Code]],Std[Code],Std[B]),"-")</f>
        <v>#N/A</v>
      </c>
      <c r="U604" t="e">
        <f>IF(StandardResults[[#This Row],[Ind/Rel]]="Ind",_xlfn.XLOOKUP(StandardResults[[#This Row],[Code]],Std[Code],Std[AAs]),"-")</f>
        <v>#N/A</v>
      </c>
      <c r="V604" t="e">
        <f>IF(StandardResults[[#This Row],[Ind/Rel]]="Ind",_xlfn.XLOOKUP(StandardResults[[#This Row],[Code]],Std[Code],Std[As]),"-")</f>
        <v>#N/A</v>
      </c>
      <c r="W604" t="e">
        <f>IF(StandardResults[[#This Row],[Ind/Rel]]="Ind",_xlfn.XLOOKUP(StandardResults[[#This Row],[Code]],Std[Code],Std[Bs]),"-")</f>
        <v>#N/A</v>
      </c>
      <c r="X604" t="e">
        <f>IF(StandardResults[[#This Row],[Ind/Rel]]="Ind",_xlfn.XLOOKUP(StandardResults[[#This Row],[Code]],Std[Code],Std[EC]),"-")</f>
        <v>#N/A</v>
      </c>
      <c r="Y604" t="e">
        <f>IF(StandardResults[[#This Row],[Ind/Rel]]="Ind",_xlfn.XLOOKUP(StandardResults[[#This Row],[Code]],Std[Code],Std[Ecs]),"-")</f>
        <v>#N/A</v>
      </c>
      <c r="Z604">
        <f>COUNTIFS(StandardResults[Name],StandardResults[[#This Row],[Name]],StandardResults[Entry
Std],"B")+COUNTIFS(StandardResults[Name],StandardResults[[#This Row],[Name]],StandardResults[Entry
Std],"A")+COUNTIFS(StandardResults[Name],StandardResults[[#This Row],[Name]],StandardResults[Entry
Std],"AA")</f>
        <v>0</v>
      </c>
      <c r="AA604">
        <f>COUNTIFS(StandardResults[Name],StandardResults[[#This Row],[Name]],StandardResults[Entry
Std],"AA")</f>
        <v>0</v>
      </c>
    </row>
    <row r="605" spans="1:27" x14ac:dyDescent="0.25">
      <c r="A605">
        <f>TimeVR[[#This Row],[Club]]</f>
        <v>0</v>
      </c>
      <c r="B605" t="str">
        <f>IF(OR(RIGHT(TimeVR[[#This Row],[Event]],3)="M.R", RIGHT(TimeVR[[#This Row],[Event]],3)="F.R"),"Relay","Ind")</f>
        <v>Ind</v>
      </c>
      <c r="C605">
        <f>TimeVR[[#This Row],[gender]]</f>
        <v>0</v>
      </c>
      <c r="D605">
        <f>TimeVR[[#This Row],[Age]]</f>
        <v>0</v>
      </c>
      <c r="E605">
        <f>TimeVR[[#This Row],[name]]</f>
        <v>0</v>
      </c>
      <c r="F605">
        <f>TimeVR[[#This Row],[Event]]</f>
        <v>0</v>
      </c>
      <c r="G605" t="str">
        <f>IF(OR(StandardResults[[#This Row],[Entry]]="-",TimeVR[[#This Row],[validation]]="Validated"),"Y","N")</f>
        <v>N</v>
      </c>
      <c r="H605">
        <f>IF(OR(LEFT(TimeVR[[#This Row],[Times]],8)="00:00.00", LEFT(TimeVR[[#This Row],[Times]],2)="NT"),"-",TimeVR[[#This Row],[Times]])</f>
        <v>0</v>
      </c>
      <c r="I6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5" t="str">
        <f>IF(ISBLANK(TimeVR[[#This Row],[Best Time(S)]]),"-",TimeVR[[#This Row],[Best Time(S)]])</f>
        <v>-</v>
      </c>
      <c r="K605" t="str">
        <f>IF(StandardResults[[#This Row],[BT(SC)]]&lt;&gt;"-",IF(StandardResults[[#This Row],[BT(SC)]]&lt;=StandardResults[[#This Row],[AAs]],"AA",IF(StandardResults[[#This Row],[BT(SC)]]&lt;=StandardResults[[#This Row],[As]],"A",IF(StandardResults[[#This Row],[BT(SC)]]&lt;=StandardResults[[#This Row],[Bs]],"B","-"))),"")</f>
        <v/>
      </c>
      <c r="L605" t="str">
        <f>IF(ISBLANK(TimeVR[[#This Row],[Best Time(L)]]),"-",TimeVR[[#This Row],[Best Time(L)]])</f>
        <v>-</v>
      </c>
      <c r="M605" t="str">
        <f>IF(StandardResults[[#This Row],[BT(LC)]]&lt;&gt;"-",IF(StandardResults[[#This Row],[BT(LC)]]&lt;=StandardResults[[#This Row],[AA]],"AA",IF(StandardResults[[#This Row],[BT(LC)]]&lt;=StandardResults[[#This Row],[A]],"A",IF(StandardResults[[#This Row],[BT(LC)]]&lt;=StandardResults[[#This Row],[B]],"B","-"))),"")</f>
        <v/>
      </c>
      <c r="N605" s="14"/>
      <c r="O605" t="str">
        <f>IF(StandardResults[[#This Row],[BT(SC)]]&lt;&gt;"-",IF(StandardResults[[#This Row],[BT(SC)]]&lt;=StandardResults[[#This Row],[Ecs]],"EC","-"),"")</f>
        <v/>
      </c>
      <c r="Q605" t="str">
        <f>IF(StandardResults[[#This Row],[Ind/Rel]]="Ind",LEFT(StandardResults[[#This Row],[Gender]],1)&amp;MIN(MAX(StandardResults[[#This Row],[Age]],11),17)&amp;"-"&amp;StandardResults[[#This Row],[Event]],"")</f>
        <v>011-0</v>
      </c>
      <c r="R605" t="e">
        <f>IF(StandardResults[[#This Row],[Ind/Rel]]="Ind",_xlfn.XLOOKUP(StandardResults[[#This Row],[Code]],Std[Code],Std[AA]),"-")</f>
        <v>#N/A</v>
      </c>
      <c r="S605" t="e">
        <f>IF(StandardResults[[#This Row],[Ind/Rel]]="Ind",_xlfn.XLOOKUP(StandardResults[[#This Row],[Code]],Std[Code],Std[A]),"-")</f>
        <v>#N/A</v>
      </c>
      <c r="T605" t="e">
        <f>IF(StandardResults[[#This Row],[Ind/Rel]]="Ind",_xlfn.XLOOKUP(StandardResults[[#This Row],[Code]],Std[Code],Std[B]),"-")</f>
        <v>#N/A</v>
      </c>
      <c r="U605" t="e">
        <f>IF(StandardResults[[#This Row],[Ind/Rel]]="Ind",_xlfn.XLOOKUP(StandardResults[[#This Row],[Code]],Std[Code],Std[AAs]),"-")</f>
        <v>#N/A</v>
      </c>
      <c r="V605" t="e">
        <f>IF(StandardResults[[#This Row],[Ind/Rel]]="Ind",_xlfn.XLOOKUP(StandardResults[[#This Row],[Code]],Std[Code],Std[As]),"-")</f>
        <v>#N/A</v>
      </c>
      <c r="W605" t="e">
        <f>IF(StandardResults[[#This Row],[Ind/Rel]]="Ind",_xlfn.XLOOKUP(StandardResults[[#This Row],[Code]],Std[Code],Std[Bs]),"-")</f>
        <v>#N/A</v>
      </c>
      <c r="X605" t="e">
        <f>IF(StandardResults[[#This Row],[Ind/Rel]]="Ind",_xlfn.XLOOKUP(StandardResults[[#This Row],[Code]],Std[Code],Std[EC]),"-")</f>
        <v>#N/A</v>
      </c>
      <c r="Y605" t="e">
        <f>IF(StandardResults[[#This Row],[Ind/Rel]]="Ind",_xlfn.XLOOKUP(StandardResults[[#This Row],[Code]],Std[Code],Std[Ecs]),"-")</f>
        <v>#N/A</v>
      </c>
      <c r="Z605">
        <f>COUNTIFS(StandardResults[Name],StandardResults[[#This Row],[Name]],StandardResults[Entry
Std],"B")+COUNTIFS(StandardResults[Name],StandardResults[[#This Row],[Name]],StandardResults[Entry
Std],"A")+COUNTIFS(StandardResults[Name],StandardResults[[#This Row],[Name]],StandardResults[Entry
Std],"AA")</f>
        <v>0</v>
      </c>
      <c r="AA605">
        <f>COUNTIFS(StandardResults[Name],StandardResults[[#This Row],[Name]],StandardResults[Entry
Std],"AA")</f>
        <v>0</v>
      </c>
    </row>
    <row r="606" spans="1:27" x14ac:dyDescent="0.25">
      <c r="A606">
        <f>TimeVR[[#This Row],[Club]]</f>
        <v>0</v>
      </c>
      <c r="B606" t="str">
        <f>IF(OR(RIGHT(TimeVR[[#This Row],[Event]],3)="M.R", RIGHT(TimeVR[[#This Row],[Event]],3)="F.R"),"Relay","Ind")</f>
        <v>Ind</v>
      </c>
      <c r="C606">
        <f>TimeVR[[#This Row],[gender]]</f>
        <v>0</v>
      </c>
      <c r="D606">
        <f>TimeVR[[#This Row],[Age]]</f>
        <v>0</v>
      </c>
      <c r="E606">
        <f>TimeVR[[#This Row],[name]]</f>
        <v>0</v>
      </c>
      <c r="F606">
        <f>TimeVR[[#This Row],[Event]]</f>
        <v>0</v>
      </c>
      <c r="G606" t="str">
        <f>IF(OR(StandardResults[[#This Row],[Entry]]="-",TimeVR[[#This Row],[validation]]="Validated"),"Y","N")</f>
        <v>N</v>
      </c>
      <c r="H606">
        <f>IF(OR(LEFT(TimeVR[[#This Row],[Times]],8)="00:00.00", LEFT(TimeVR[[#This Row],[Times]],2)="NT"),"-",TimeVR[[#This Row],[Times]])</f>
        <v>0</v>
      </c>
      <c r="I6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6" t="str">
        <f>IF(ISBLANK(TimeVR[[#This Row],[Best Time(S)]]),"-",TimeVR[[#This Row],[Best Time(S)]])</f>
        <v>-</v>
      </c>
      <c r="K606" t="str">
        <f>IF(StandardResults[[#This Row],[BT(SC)]]&lt;&gt;"-",IF(StandardResults[[#This Row],[BT(SC)]]&lt;=StandardResults[[#This Row],[AAs]],"AA",IF(StandardResults[[#This Row],[BT(SC)]]&lt;=StandardResults[[#This Row],[As]],"A",IF(StandardResults[[#This Row],[BT(SC)]]&lt;=StandardResults[[#This Row],[Bs]],"B","-"))),"")</f>
        <v/>
      </c>
      <c r="L606" t="str">
        <f>IF(ISBLANK(TimeVR[[#This Row],[Best Time(L)]]),"-",TimeVR[[#This Row],[Best Time(L)]])</f>
        <v>-</v>
      </c>
      <c r="M606" t="str">
        <f>IF(StandardResults[[#This Row],[BT(LC)]]&lt;&gt;"-",IF(StandardResults[[#This Row],[BT(LC)]]&lt;=StandardResults[[#This Row],[AA]],"AA",IF(StandardResults[[#This Row],[BT(LC)]]&lt;=StandardResults[[#This Row],[A]],"A",IF(StandardResults[[#This Row],[BT(LC)]]&lt;=StandardResults[[#This Row],[B]],"B","-"))),"")</f>
        <v/>
      </c>
      <c r="N606" s="14"/>
      <c r="O606" t="str">
        <f>IF(StandardResults[[#This Row],[BT(SC)]]&lt;&gt;"-",IF(StandardResults[[#This Row],[BT(SC)]]&lt;=StandardResults[[#This Row],[Ecs]],"EC","-"),"")</f>
        <v/>
      </c>
      <c r="Q606" t="str">
        <f>IF(StandardResults[[#This Row],[Ind/Rel]]="Ind",LEFT(StandardResults[[#This Row],[Gender]],1)&amp;MIN(MAX(StandardResults[[#This Row],[Age]],11),17)&amp;"-"&amp;StandardResults[[#This Row],[Event]],"")</f>
        <v>011-0</v>
      </c>
      <c r="R606" t="e">
        <f>IF(StandardResults[[#This Row],[Ind/Rel]]="Ind",_xlfn.XLOOKUP(StandardResults[[#This Row],[Code]],Std[Code],Std[AA]),"-")</f>
        <v>#N/A</v>
      </c>
      <c r="S606" t="e">
        <f>IF(StandardResults[[#This Row],[Ind/Rel]]="Ind",_xlfn.XLOOKUP(StandardResults[[#This Row],[Code]],Std[Code],Std[A]),"-")</f>
        <v>#N/A</v>
      </c>
      <c r="T606" t="e">
        <f>IF(StandardResults[[#This Row],[Ind/Rel]]="Ind",_xlfn.XLOOKUP(StandardResults[[#This Row],[Code]],Std[Code],Std[B]),"-")</f>
        <v>#N/A</v>
      </c>
      <c r="U606" t="e">
        <f>IF(StandardResults[[#This Row],[Ind/Rel]]="Ind",_xlfn.XLOOKUP(StandardResults[[#This Row],[Code]],Std[Code],Std[AAs]),"-")</f>
        <v>#N/A</v>
      </c>
      <c r="V606" t="e">
        <f>IF(StandardResults[[#This Row],[Ind/Rel]]="Ind",_xlfn.XLOOKUP(StandardResults[[#This Row],[Code]],Std[Code],Std[As]),"-")</f>
        <v>#N/A</v>
      </c>
      <c r="W606" t="e">
        <f>IF(StandardResults[[#This Row],[Ind/Rel]]="Ind",_xlfn.XLOOKUP(StandardResults[[#This Row],[Code]],Std[Code],Std[Bs]),"-")</f>
        <v>#N/A</v>
      </c>
      <c r="X606" t="e">
        <f>IF(StandardResults[[#This Row],[Ind/Rel]]="Ind",_xlfn.XLOOKUP(StandardResults[[#This Row],[Code]],Std[Code],Std[EC]),"-")</f>
        <v>#N/A</v>
      </c>
      <c r="Y606" t="e">
        <f>IF(StandardResults[[#This Row],[Ind/Rel]]="Ind",_xlfn.XLOOKUP(StandardResults[[#This Row],[Code]],Std[Code],Std[Ecs]),"-")</f>
        <v>#N/A</v>
      </c>
      <c r="Z606">
        <f>COUNTIFS(StandardResults[Name],StandardResults[[#This Row],[Name]],StandardResults[Entry
Std],"B")+COUNTIFS(StandardResults[Name],StandardResults[[#This Row],[Name]],StandardResults[Entry
Std],"A")+COUNTIFS(StandardResults[Name],StandardResults[[#This Row],[Name]],StandardResults[Entry
Std],"AA")</f>
        <v>0</v>
      </c>
      <c r="AA606">
        <f>COUNTIFS(StandardResults[Name],StandardResults[[#This Row],[Name]],StandardResults[Entry
Std],"AA")</f>
        <v>0</v>
      </c>
    </row>
    <row r="607" spans="1:27" x14ac:dyDescent="0.25">
      <c r="A607">
        <f>TimeVR[[#This Row],[Club]]</f>
        <v>0</v>
      </c>
      <c r="B607" t="str">
        <f>IF(OR(RIGHT(TimeVR[[#This Row],[Event]],3)="M.R", RIGHT(TimeVR[[#This Row],[Event]],3)="F.R"),"Relay","Ind")</f>
        <v>Ind</v>
      </c>
      <c r="C607">
        <f>TimeVR[[#This Row],[gender]]</f>
        <v>0</v>
      </c>
      <c r="D607">
        <f>TimeVR[[#This Row],[Age]]</f>
        <v>0</v>
      </c>
      <c r="E607">
        <f>TimeVR[[#This Row],[name]]</f>
        <v>0</v>
      </c>
      <c r="F607">
        <f>TimeVR[[#This Row],[Event]]</f>
        <v>0</v>
      </c>
      <c r="G607" t="str">
        <f>IF(OR(StandardResults[[#This Row],[Entry]]="-",TimeVR[[#This Row],[validation]]="Validated"),"Y","N")</f>
        <v>N</v>
      </c>
      <c r="H607">
        <f>IF(OR(LEFT(TimeVR[[#This Row],[Times]],8)="00:00.00", LEFT(TimeVR[[#This Row],[Times]],2)="NT"),"-",TimeVR[[#This Row],[Times]])</f>
        <v>0</v>
      </c>
      <c r="I6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7" t="str">
        <f>IF(ISBLANK(TimeVR[[#This Row],[Best Time(S)]]),"-",TimeVR[[#This Row],[Best Time(S)]])</f>
        <v>-</v>
      </c>
      <c r="K607" t="str">
        <f>IF(StandardResults[[#This Row],[BT(SC)]]&lt;&gt;"-",IF(StandardResults[[#This Row],[BT(SC)]]&lt;=StandardResults[[#This Row],[AAs]],"AA",IF(StandardResults[[#This Row],[BT(SC)]]&lt;=StandardResults[[#This Row],[As]],"A",IF(StandardResults[[#This Row],[BT(SC)]]&lt;=StandardResults[[#This Row],[Bs]],"B","-"))),"")</f>
        <v/>
      </c>
      <c r="L607" t="str">
        <f>IF(ISBLANK(TimeVR[[#This Row],[Best Time(L)]]),"-",TimeVR[[#This Row],[Best Time(L)]])</f>
        <v>-</v>
      </c>
      <c r="M607" t="str">
        <f>IF(StandardResults[[#This Row],[BT(LC)]]&lt;&gt;"-",IF(StandardResults[[#This Row],[BT(LC)]]&lt;=StandardResults[[#This Row],[AA]],"AA",IF(StandardResults[[#This Row],[BT(LC)]]&lt;=StandardResults[[#This Row],[A]],"A",IF(StandardResults[[#This Row],[BT(LC)]]&lt;=StandardResults[[#This Row],[B]],"B","-"))),"")</f>
        <v/>
      </c>
      <c r="N607" s="14"/>
      <c r="O607" t="str">
        <f>IF(StandardResults[[#This Row],[BT(SC)]]&lt;&gt;"-",IF(StandardResults[[#This Row],[BT(SC)]]&lt;=StandardResults[[#This Row],[Ecs]],"EC","-"),"")</f>
        <v/>
      </c>
      <c r="Q607" t="str">
        <f>IF(StandardResults[[#This Row],[Ind/Rel]]="Ind",LEFT(StandardResults[[#This Row],[Gender]],1)&amp;MIN(MAX(StandardResults[[#This Row],[Age]],11),17)&amp;"-"&amp;StandardResults[[#This Row],[Event]],"")</f>
        <v>011-0</v>
      </c>
      <c r="R607" t="e">
        <f>IF(StandardResults[[#This Row],[Ind/Rel]]="Ind",_xlfn.XLOOKUP(StandardResults[[#This Row],[Code]],Std[Code],Std[AA]),"-")</f>
        <v>#N/A</v>
      </c>
      <c r="S607" t="e">
        <f>IF(StandardResults[[#This Row],[Ind/Rel]]="Ind",_xlfn.XLOOKUP(StandardResults[[#This Row],[Code]],Std[Code],Std[A]),"-")</f>
        <v>#N/A</v>
      </c>
      <c r="T607" t="e">
        <f>IF(StandardResults[[#This Row],[Ind/Rel]]="Ind",_xlfn.XLOOKUP(StandardResults[[#This Row],[Code]],Std[Code],Std[B]),"-")</f>
        <v>#N/A</v>
      </c>
      <c r="U607" t="e">
        <f>IF(StandardResults[[#This Row],[Ind/Rel]]="Ind",_xlfn.XLOOKUP(StandardResults[[#This Row],[Code]],Std[Code],Std[AAs]),"-")</f>
        <v>#N/A</v>
      </c>
      <c r="V607" t="e">
        <f>IF(StandardResults[[#This Row],[Ind/Rel]]="Ind",_xlfn.XLOOKUP(StandardResults[[#This Row],[Code]],Std[Code],Std[As]),"-")</f>
        <v>#N/A</v>
      </c>
      <c r="W607" t="e">
        <f>IF(StandardResults[[#This Row],[Ind/Rel]]="Ind",_xlfn.XLOOKUP(StandardResults[[#This Row],[Code]],Std[Code],Std[Bs]),"-")</f>
        <v>#N/A</v>
      </c>
      <c r="X607" t="e">
        <f>IF(StandardResults[[#This Row],[Ind/Rel]]="Ind",_xlfn.XLOOKUP(StandardResults[[#This Row],[Code]],Std[Code],Std[EC]),"-")</f>
        <v>#N/A</v>
      </c>
      <c r="Y607" t="e">
        <f>IF(StandardResults[[#This Row],[Ind/Rel]]="Ind",_xlfn.XLOOKUP(StandardResults[[#This Row],[Code]],Std[Code],Std[Ecs]),"-")</f>
        <v>#N/A</v>
      </c>
      <c r="Z607">
        <f>COUNTIFS(StandardResults[Name],StandardResults[[#This Row],[Name]],StandardResults[Entry
Std],"B")+COUNTIFS(StandardResults[Name],StandardResults[[#This Row],[Name]],StandardResults[Entry
Std],"A")+COUNTIFS(StandardResults[Name],StandardResults[[#This Row],[Name]],StandardResults[Entry
Std],"AA")</f>
        <v>0</v>
      </c>
      <c r="AA607">
        <f>COUNTIFS(StandardResults[Name],StandardResults[[#This Row],[Name]],StandardResults[Entry
Std],"AA")</f>
        <v>0</v>
      </c>
    </row>
    <row r="608" spans="1:27" x14ac:dyDescent="0.25">
      <c r="A608">
        <f>TimeVR[[#This Row],[Club]]</f>
        <v>0</v>
      </c>
      <c r="B608" t="str">
        <f>IF(OR(RIGHT(TimeVR[[#This Row],[Event]],3)="M.R", RIGHT(TimeVR[[#This Row],[Event]],3)="F.R"),"Relay","Ind")</f>
        <v>Ind</v>
      </c>
      <c r="C608">
        <f>TimeVR[[#This Row],[gender]]</f>
        <v>0</v>
      </c>
      <c r="D608">
        <f>TimeVR[[#This Row],[Age]]</f>
        <v>0</v>
      </c>
      <c r="E608">
        <f>TimeVR[[#This Row],[name]]</f>
        <v>0</v>
      </c>
      <c r="F608">
        <f>TimeVR[[#This Row],[Event]]</f>
        <v>0</v>
      </c>
      <c r="G608" t="str">
        <f>IF(OR(StandardResults[[#This Row],[Entry]]="-",TimeVR[[#This Row],[validation]]="Validated"),"Y","N")</f>
        <v>N</v>
      </c>
      <c r="H608">
        <f>IF(OR(LEFT(TimeVR[[#This Row],[Times]],8)="00:00.00", LEFT(TimeVR[[#This Row],[Times]],2)="NT"),"-",TimeVR[[#This Row],[Times]])</f>
        <v>0</v>
      </c>
      <c r="I6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8" t="str">
        <f>IF(ISBLANK(TimeVR[[#This Row],[Best Time(S)]]),"-",TimeVR[[#This Row],[Best Time(S)]])</f>
        <v>-</v>
      </c>
      <c r="K608" t="str">
        <f>IF(StandardResults[[#This Row],[BT(SC)]]&lt;&gt;"-",IF(StandardResults[[#This Row],[BT(SC)]]&lt;=StandardResults[[#This Row],[AAs]],"AA",IF(StandardResults[[#This Row],[BT(SC)]]&lt;=StandardResults[[#This Row],[As]],"A",IF(StandardResults[[#This Row],[BT(SC)]]&lt;=StandardResults[[#This Row],[Bs]],"B","-"))),"")</f>
        <v/>
      </c>
      <c r="L608" t="str">
        <f>IF(ISBLANK(TimeVR[[#This Row],[Best Time(L)]]),"-",TimeVR[[#This Row],[Best Time(L)]])</f>
        <v>-</v>
      </c>
      <c r="M608" t="str">
        <f>IF(StandardResults[[#This Row],[BT(LC)]]&lt;&gt;"-",IF(StandardResults[[#This Row],[BT(LC)]]&lt;=StandardResults[[#This Row],[AA]],"AA",IF(StandardResults[[#This Row],[BT(LC)]]&lt;=StandardResults[[#This Row],[A]],"A",IF(StandardResults[[#This Row],[BT(LC)]]&lt;=StandardResults[[#This Row],[B]],"B","-"))),"")</f>
        <v/>
      </c>
      <c r="N608" s="14"/>
      <c r="O608" t="str">
        <f>IF(StandardResults[[#This Row],[BT(SC)]]&lt;&gt;"-",IF(StandardResults[[#This Row],[BT(SC)]]&lt;=StandardResults[[#This Row],[Ecs]],"EC","-"),"")</f>
        <v/>
      </c>
      <c r="Q608" t="str">
        <f>IF(StandardResults[[#This Row],[Ind/Rel]]="Ind",LEFT(StandardResults[[#This Row],[Gender]],1)&amp;MIN(MAX(StandardResults[[#This Row],[Age]],11),17)&amp;"-"&amp;StandardResults[[#This Row],[Event]],"")</f>
        <v>011-0</v>
      </c>
      <c r="R608" t="e">
        <f>IF(StandardResults[[#This Row],[Ind/Rel]]="Ind",_xlfn.XLOOKUP(StandardResults[[#This Row],[Code]],Std[Code],Std[AA]),"-")</f>
        <v>#N/A</v>
      </c>
      <c r="S608" t="e">
        <f>IF(StandardResults[[#This Row],[Ind/Rel]]="Ind",_xlfn.XLOOKUP(StandardResults[[#This Row],[Code]],Std[Code],Std[A]),"-")</f>
        <v>#N/A</v>
      </c>
      <c r="T608" t="e">
        <f>IF(StandardResults[[#This Row],[Ind/Rel]]="Ind",_xlfn.XLOOKUP(StandardResults[[#This Row],[Code]],Std[Code],Std[B]),"-")</f>
        <v>#N/A</v>
      </c>
      <c r="U608" t="e">
        <f>IF(StandardResults[[#This Row],[Ind/Rel]]="Ind",_xlfn.XLOOKUP(StandardResults[[#This Row],[Code]],Std[Code],Std[AAs]),"-")</f>
        <v>#N/A</v>
      </c>
      <c r="V608" t="e">
        <f>IF(StandardResults[[#This Row],[Ind/Rel]]="Ind",_xlfn.XLOOKUP(StandardResults[[#This Row],[Code]],Std[Code],Std[As]),"-")</f>
        <v>#N/A</v>
      </c>
      <c r="W608" t="e">
        <f>IF(StandardResults[[#This Row],[Ind/Rel]]="Ind",_xlfn.XLOOKUP(StandardResults[[#This Row],[Code]],Std[Code],Std[Bs]),"-")</f>
        <v>#N/A</v>
      </c>
      <c r="X608" t="e">
        <f>IF(StandardResults[[#This Row],[Ind/Rel]]="Ind",_xlfn.XLOOKUP(StandardResults[[#This Row],[Code]],Std[Code],Std[EC]),"-")</f>
        <v>#N/A</v>
      </c>
      <c r="Y608" t="e">
        <f>IF(StandardResults[[#This Row],[Ind/Rel]]="Ind",_xlfn.XLOOKUP(StandardResults[[#This Row],[Code]],Std[Code],Std[Ecs]),"-")</f>
        <v>#N/A</v>
      </c>
      <c r="Z608">
        <f>COUNTIFS(StandardResults[Name],StandardResults[[#This Row],[Name]],StandardResults[Entry
Std],"B")+COUNTIFS(StandardResults[Name],StandardResults[[#This Row],[Name]],StandardResults[Entry
Std],"A")+COUNTIFS(StandardResults[Name],StandardResults[[#This Row],[Name]],StandardResults[Entry
Std],"AA")</f>
        <v>0</v>
      </c>
      <c r="AA608">
        <f>COUNTIFS(StandardResults[Name],StandardResults[[#This Row],[Name]],StandardResults[Entry
Std],"AA")</f>
        <v>0</v>
      </c>
    </row>
    <row r="609" spans="1:27" x14ac:dyDescent="0.25">
      <c r="A609">
        <f>TimeVR[[#This Row],[Club]]</f>
        <v>0</v>
      </c>
      <c r="B609" t="str">
        <f>IF(OR(RIGHT(TimeVR[[#This Row],[Event]],3)="M.R", RIGHT(TimeVR[[#This Row],[Event]],3)="F.R"),"Relay","Ind")</f>
        <v>Ind</v>
      </c>
      <c r="C609">
        <f>TimeVR[[#This Row],[gender]]</f>
        <v>0</v>
      </c>
      <c r="D609">
        <f>TimeVR[[#This Row],[Age]]</f>
        <v>0</v>
      </c>
      <c r="E609">
        <f>TimeVR[[#This Row],[name]]</f>
        <v>0</v>
      </c>
      <c r="F609">
        <f>TimeVR[[#This Row],[Event]]</f>
        <v>0</v>
      </c>
      <c r="G609" t="str">
        <f>IF(OR(StandardResults[[#This Row],[Entry]]="-",TimeVR[[#This Row],[validation]]="Validated"),"Y","N")</f>
        <v>N</v>
      </c>
      <c r="H609">
        <f>IF(OR(LEFT(TimeVR[[#This Row],[Times]],8)="00:00.00", LEFT(TimeVR[[#This Row],[Times]],2)="NT"),"-",TimeVR[[#This Row],[Times]])</f>
        <v>0</v>
      </c>
      <c r="I6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09" t="str">
        <f>IF(ISBLANK(TimeVR[[#This Row],[Best Time(S)]]),"-",TimeVR[[#This Row],[Best Time(S)]])</f>
        <v>-</v>
      </c>
      <c r="K609" t="str">
        <f>IF(StandardResults[[#This Row],[BT(SC)]]&lt;&gt;"-",IF(StandardResults[[#This Row],[BT(SC)]]&lt;=StandardResults[[#This Row],[AAs]],"AA",IF(StandardResults[[#This Row],[BT(SC)]]&lt;=StandardResults[[#This Row],[As]],"A",IF(StandardResults[[#This Row],[BT(SC)]]&lt;=StandardResults[[#This Row],[Bs]],"B","-"))),"")</f>
        <v/>
      </c>
      <c r="L609" t="str">
        <f>IF(ISBLANK(TimeVR[[#This Row],[Best Time(L)]]),"-",TimeVR[[#This Row],[Best Time(L)]])</f>
        <v>-</v>
      </c>
      <c r="M609" t="str">
        <f>IF(StandardResults[[#This Row],[BT(LC)]]&lt;&gt;"-",IF(StandardResults[[#This Row],[BT(LC)]]&lt;=StandardResults[[#This Row],[AA]],"AA",IF(StandardResults[[#This Row],[BT(LC)]]&lt;=StandardResults[[#This Row],[A]],"A",IF(StandardResults[[#This Row],[BT(LC)]]&lt;=StandardResults[[#This Row],[B]],"B","-"))),"")</f>
        <v/>
      </c>
      <c r="N609" s="14"/>
      <c r="O609" t="str">
        <f>IF(StandardResults[[#This Row],[BT(SC)]]&lt;&gt;"-",IF(StandardResults[[#This Row],[BT(SC)]]&lt;=StandardResults[[#This Row],[Ecs]],"EC","-"),"")</f>
        <v/>
      </c>
      <c r="Q609" t="str">
        <f>IF(StandardResults[[#This Row],[Ind/Rel]]="Ind",LEFT(StandardResults[[#This Row],[Gender]],1)&amp;MIN(MAX(StandardResults[[#This Row],[Age]],11),17)&amp;"-"&amp;StandardResults[[#This Row],[Event]],"")</f>
        <v>011-0</v>
      </c>
      <c r="R609" t="e">
        <f>IF(StandardResults[[#This Row],[Ind/Rel]]="Ind",_xlfn.XLOOKUP(StandardResults[[#This Row],[Code]],Std[Code],Std[AA]),"-")</f>
        <v>#N/A</v>
      </c>
      <c r="S609" t="e">
        <f>IF(StandardResults[[#This Row],[Ind/Rel]]="Ind",_xlfn.XLOOKUP(StandardResults[[#This Row],[Code]],Std[Code],Std[A]),"-")</f>
        <v>#N/A</v>
      </c>
      <c r="T609" t="e">
        <f>IF(StandardResults[[#This Row],[Ind/Rel]]="Ind",_xlfn.XLOOKUP(StandardResults[[#This Row],[Code]],Std[Code],Std[B]),"-")</f>
        <v>#N/A</v>
      </c>
      <c r="U609" t="e">
        <f>IF(StandardResults[[#This Row],[Ind/Rel]]="Ind",_xlfn.XLOOKUP(StandardResults[[#This Row],[Code]],Std[Code],Std[AAs]),"-")</f>
        <v>#N/A</v>
      </c>
      <c r="V609" t="e">
        <f>IF(StandardResults[[#This Row],[Ind/Rel]]="Ind",_xlfn.XLOOKUP(StandardResults[[#This Row],[Code]],Std[Code],Std[As]),"-")</f>
        <v>#N/A</v>
      </c>
      <c r="W609" t="e">
        <f>IF(StandardResults[[#This Row],[Ind/Rel]]="Ind",_xlfn.XLOOKUP(StandardResults[[#This Row],[Code]],Std[Code],Std[Bs]),"-")</f>
        <v>#N/A</v>
      </c>
      <c r="X609" t="e">
        <f>IF(StandardResults[[#This Row],[Ind/Rel]]="Ind",_xlfn.XLOOKUP(StandardResults[[#This Row],[Code]],Std[Code],Std[EC]),"-")</f>
        <v>#N/A</v>
      </c>
      <c r="Y609" t="e">
        <f>IF(StandardResults[[#This Row],[Ind/Rel]]="Ind",_xlfn.XLOOKUP(StandardResults[[#This Row],[Code]],Std[Code],Std[Ecs]),"-")</f>
        <v>#N/A</v>
      </c>
      <c r="Z609">
        <f>COUNTIFS(StandardResults[Name],StandardResults[[#This Row],[Name]],StandardResults[Entry
Std],"B")+COUNTIFS(StandardResults[Name],StandardResults[[#This Row],[Name]],StandardResults[Entry
Std],"A")+COUNTIFS(StandardResults[Name],StandardResults[[#This Row],[Name]],StandardResults[Entry
Std],"AA")</f>
        <v>0</v>
      </c>
      <c r="AA609">
        <f>COUNTIFS(StandardResults[Name],StandardResults[[#This Row],[Name]],StandardResults[Entry
Std],"AA")</f>
        <v>0</v>
      </c>
    </row>
    <row r="610" spans="1:27" x14ac:dyDescent="0.25">
      <c r="A610">
        <f>TimeVR[[#This Row],[Club]]</f>
        <v>0</v>
      </c>
      <c r="B610" t="str">
        <f>IF(OR(RIGHT(TimeVR[[#This Row],[Event]],3)="M.R", RIGHT(TimeVR[[#This Row],[Event]],3)="F.R"),"Relay","Ind")</f>
        <v>Ind</v>
      </c>
      <c r="C610">
        <f>TimeVR[[#This Row],[gender]]</f>
        <v>0</v>
      </c>
      <c r="D610">
        <f>TimeVR[[#This Row],[Age]]</f>
        <v>0</v>
      </c>
      <c r="E610">
        <f>TimeVR[[#This Row],[name]]</f>
        <v>0</v>
      </c>
      <c r="F610">
        <f>TimeVR[[#This Row],[Event]]</f>
        <v>0</v>
      </c>
      <c r="G610" t="str">
        <f>IF(OR(StandardResults[[#This Row],[Entry]]="-",TimeVR[[#This Row],[validation]]="Validated"),"Y","N")</f>
        <v>N</v>
      </c>
      <c r="H610">
        <f>IF(OR(LEFT(TimeVR[[#This Row],[Times]],8)="00:00.00", LEFT(TimeVR[[#This Row],[Times]],2)="NT"),"-",TimeVR[[#This Row],[Times]])</f>
        <v>0</v>
      </c>
      <c r="I6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0" t="str">
        <f>IF(ISBLANK(TimeVR[[#This Row],[Best Time(S)]]),"-",TimeVR[[#This Row],[Best Time(S)]])</f>
        <v>-</v>
      </c>
      <c r="K610" t="str">
        <f>IF(StandardResults[[#This Row],[BT(SC)]]&lt;&gt;"-",IF(StandardResults[[#This Row],[BT(SC)]]&lt;=StandardResults[[#This Row],[AAs]],"AA",IF(StandardResults[[#This Row],[BT(SC)]]&lt;=StandardResults[[#This Row],[As]],"A",IF(StandardResults[[#This Row],[BT(SC)]]&lt;=StandardResults[[#This Row],[Bs]],"B","-"))),"")</f>
        <v/>
      </c>
      <c r="L610" t="str">
        <f>IF(ISBLANK(TimeVR[[#This Row],[Best Time(L)]]),"-",TimeVR[[#This Row],[Best Time(L)]])</f>
        <v>-</v>
      </c>
      <c r="M610" t="str">
        <f>IF(StandardResults[[#This Row],[BT(LC)]]&lt;&gt;"-",IF(StandardResults[[#This Row],[BT(LC)]]&lt;=StandardResults[[#This Row],[AA]],"AA",IF(StandardResults[[#This Row],[BT(LC)]]&lt;=StandardResults[[#This Row],[A]],"A",IF(StandardResults[[#This Row],[BT(LC)]]&lt;=StandardResults[[#This Row],[B]],"B","-"))),"")</f>
        <v/>
      </c>
      <c r="N610" s="14"/>
      <c r="O610" t="str">
        <f>IF(StandardResults[[#This Row],[BT(SC)]]&lt;&gt;"-",IF(StandardResults[[#This Row],[BT(SC)]]&lt;=StandardResults[[#This Row],[Ecs]],"EC","-"),"")</f>
        <v/>
      </c>
      <c r="Q610" t="str">
        <f>IF(StandardResults[[#This Row],[Ind/Rel]]="Ind",LEFT(StandardResults[[#This Row],[Gender]],1)&amp;MIN(MAX(StandardResults[[#This Row],[Age]],11),17)&amp;"-"&amp;StandardResults[[#This Row],[Event]],"")</f>
        <v>011-0</v>
      </c>
      <c r="R610" t="e">
        <f>IF(StandardResults[[#This Row],[Ind/Rel]]="Ind",_xlfn.XLOOKUP(StandardResults[[#This Row],[Code]],Std[Code],Std[AA]),"-")</f>
        <v>#N/A</v>
      </c>
      <c r="S610" t="e">
        <f>IF(StandardResults[[#This Row],[Ind/Rel]]="Ind",_xlfn.XLOOKUP(StandardResults[[#This Row],[Code]],Std[Code],Std[A]),"-")</f>
        <v>#N/A</v>
      </c>
      <c r="T610" t="e">
        <f>IF(StandardResults[[#This Row],[Ind/Rel]]="Ind",_xlfn.XLOOKUP(StandardResults[[#This Row],[Code]],Std[Code],Std[B]),"-")</f>
        <v>#N/A</v>
      </c>
      <c r="U610" t="e">
        <f>IF(StandardResults[[#This Row],[Ind/Rel]]="Ind",_xlfn.XLOOKUP(StandardResults[[#This Row],[Code]],Std[Code],Std[AAs]),"-")</f>
        <v>#N/A</v>
      </c>
      <c r="V610" t="e">
        <f>IF(StandardResults[[#This Row],[Ind/Rel]]="Ind",_xlfn.XLOOKUP(StandardResults[[#This Row],[Code]],Std[Code],Std[As]),"-")</f>
        <v>#N/A</v>
      </c>
      <c r="W610" t="e">
        <f>IF(StandardResults[[#This Row],[Ind/Rel]]="Ind",_xlfn.XLOOKUP(StandardResults[[#This Row],[Code]],Std[Code],Std[Bs]),"-")</f>
        <v>#N/A</v>
      </c>
      <c r="X610" t="e">
        <f>IF(StandardResults[[#This Row],[Ind/Rel]]="Ind",_xlfn.XLOOKUP(StandardResults[[#This Row],[Code]],Std[Code],Std[EC]),"-")</f>
        <v>#N/A</v>
      </c>
      <c r="Y610" t="e">
        <f>IF(StandardResults[[#This Row],[Ind/Rel]]="Ind",_xlfn.XLOOKUP(StandardResults[[#This Row],[Code]],Std[Code],Std[Ecs]),"-")</f>
        <v>#N/A</v>
      </c>
      <c r="Z610">
        <f>COUNTIFS(StandardResults[Name],StandardResults[[#This Row],[Name]],StandardResults[Entry
Std],"B")+COUNTIFS(StandardResults[Name],StandardResults[[#This Row],[Name]],StandardResults[Entry
Std],"A")+COUNTIFS(StandardResults[Name],StandardResults[[#This Row],[Name]],StandardResults[Entry
Std],"AA")</f>
        <v>0</v>
      </c>
      <c r="AA610">
        <f>COUNTIFS(StandardResults[Name],StandardResults[[#This Row],[Name]],StandardResults[Entry
Std],"AA")</f>
        <v>0</v>
      </c>
    </row>
    <row r="611" spans="1:27" x14ac:dyDescent="0.25">
      <c r="A611">
        <f>TimeVR[[#This Row],[Club]]</f>
        <v>0</v>
      </c>
      <c r="B611" t="str">
        <f>IF(OR(RIGHT(TimeVR[[#This Row],[Event]],3)="M.R", RIGHT(TimeVR[[#This Row],[Event]],3)="F.R"),"Relay","Ind")</f>
        <v>Ind</v>
      </c>
      <c r="C611">
        <f>TimeVR[[#This Row],[gender]]</f>
        <v>0</v>
      </c>
      <c r="D611">
        <f>TimeVR[[#This Row],[Age]]</f>
        <v>0</v>
      </c>
      <c r="E611">
        <f>TimeVR[[#This Row],[name]]</f>
        <v>0</v>
      </c>
      <c r="F611">
        <f>TimeVR[[#This Row],[Event]]</f>
        <v>0</v>
      </c>
      <c r="G611" t="str">
        <f>IF(OR(StandardResults[[#This Row],[Entry]]="-",TimeVR[[#This Row],[validation]]="Validated"),"Y","N")</f>
        <v>N</v>
      </c>
      <c r="H611">
        <f>IF(OR(LEFT(TimeVR[[#This Row],[Times]],8)="00:00.00", LEFT(TimeVR[[#This Row],[Times]],2)="NT"),"-",TimeVR[[#This Row],[Times]])</f>
        <v>0</v>
      </c>
      <c r="I6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1" t="str">
        <f>IF(ISBLANK(TimeVR[[#This Row],[Best Time(S)]]),"-",TimeVR[[#This Row],[Best Time(S)]])</f>
        <v>-</v>
      </c>
      <c r="K611" t="str">
        <f>IF(StandardResults[[#This Row],[BT(SC)]]&lt;&gt;"-",IF(StandardResults[[#This Row],[BT(SC)]]&lt;=StandardResults[[#This Row],[AAs]],"AA",IF(StandardResults[[#This Row],[BT(SC)]]&lt;=StandardResults[[#This Row],[As]],"A",IF(StandardResults[[#This Row],[BT(SC)]]&lt;=StandardResults[[#This Row],[Bs]],"B","-"))),"")</f>
        <v/>
      </c>
      <c r="L611" t="str">
        <f>IF(ISBLANK(TimeVR[[#This Row],[Best Time(L)]]),"-",TimeVR[[#This Row],[Best Time(L)]])</f>
        <v>-</v>
      </c>
      <c r="M611" t="str">
        <f>IF(StandardResults[[#This Row],[BT(LC)]]&lt;&gt;"-",IF(StandardResults[[#This Row],[BT(LC)]]&lt;=StandardResults[[#This Row],[AA]],"AA",IF(StandardResults[[#This Row],[BT(LC)]]&lt;=StandardResults[[#This Row],[A]],"A",IF(StandardResults[[#This Row],[BT(LC)]]&lt;=StandardResults[[#This Row],[B]],"B","-"))),"")</f>
        <v/>
      </c>
      <c r="N611" s="14"/>
      <c r="O611" t="str">
        <f>IF(StandardResults[[#This Row],[BT(SC)]]&lt;&gt;"-",IF(StandardResults[[#This Row],[BT(SC)]]&lt;=StandardResults[[#This Row],[Ecs]],"EC","-"),"")</f>
        <v/>
      </c>
      <c r="Q611" t="str">
        <f>IF(StandardResults[[#This Row],[Ind/Rel]]="Ind",LEFT(StandardResults[[#This Row],[Gender]],1)&amp;MIN(MAX(StandardResults[[#This Row],[Age]],11),17)&amp;"-"&amp;StandardResults[[#This Row],[Event]],"")</f>
        <v>011-0</v>
      </c>
      <c r="R611" t="e">
        <f>IF(StandardResults[[#This Row],[Ind/Rel]]="Ind",_xlfn.XLOOKUP(StandardResults[[#This Row],[Code]],Std[Code],Std[AA]),"-")</f>
        <v>#N/A</v>
      </c>
      <c r="S611" t="e">
        <f>IF(StandardResults[[#This Row],[Ind/Rel]]="Ind",_xlfn.XLOOKUP(StandardResults[[#This Row],[Code]],Std[Code],Std[A]),"-")</f>
        <v>#N/A</v>
      </c>
      <c r="T611" t="e">
        <f>IF(StandardResults[[#This Row],[Ind/Rel]]="Ind",_xlfn.XLOOKUP(StandardResults[[#This Row],[Code]],Std[Code],Std[B]),"-")</f>
        <v>#N/A</v>
      </c>
      <c r="U611" t="e">
        <f>IF(StandardResults[[#This Row],[Ind/Rel]]="Ind",_xlfn.XLOOKUP(StandardResults[[#This Row],[Code]],Std[Code],Std[AAs]),"-")</f>
        <v>#N/A</v>
      </c>
      <c r="V611" t="e">
        <f>IF(StandardResults[[#This Row],[Ind/Rel]]="Ind",_xlfn.XLOOKUP(StandardResults[[#This Row],[Code]],Std[Code],Std[As]),"-")</f>
        <v>#N/A</v>
      </c>
      <c r="W611" t="e">
        <f>IF(StandardResults[[#This Row],[Ind/Rel]]="Ind",_xlfn.XLOOKUP(StandardResults[[#This Row],[Code]],Std[Code],Std[Bs]),"-")</f>
        <v>#N/A</v>
      </c>
      <c r="X611" t="e">
        <f>IF(StandardResults[[#This Row],[Ind/Rel]]="Ind",_xlfn.XLOOKUP(StandardResults[[#This Row],[Code]],Std[Code],Std[EC]),"-")</f>
        <v>#N/A</v>
      </c>
      <c r="Y611" t="e">
        <f>IF(StandardResults[[#This Row],[Ind/Rel]]="Ind",_xlfn.XLOOKUP(StandardResults[[#This Row],[Code]],Std[Code],Std[Ecs]),"-")</f>
        <v>#N/A</v>
      </c>
      <c r="Z611">
        <f>COUNTIFS(StandardResults[Name],StandardResults[[#This Row],[Name]],StandardResults[Entry
Std],"B")+COUNTIFS(StandardResults[Name],StandardResults[[#This Row],[Name]],StandardResults[Entry
Std],"A")+COUNTIFS(StandardResults[Name],StandardResults[[#This Row],[Name]],StandardResults[Entry
Std],"AA")</f>
        <v>0</v>
      </c>
      <c r="AA611">
        <f>COUNTIFS(StandardResults[Name],StandardResults[[#This Row],[Name]],StandardResults[Entry
Std],"AA")</f>
        <v>0</v>
      </c>
    </row>
    <row r="612" spans="1:27" x14ac:dyDescent="0.25">
      <c r="A612">
        <f>TimeVR[[#This Row],[Club]]</f>
        <v>0</v>
      </c>
      <c r="B612" t="str">
        <f>IF(OR(RIGHT(TimeVR[[#This Row],[Event]],3)="M.R", RIGHT(TimeVR[[#This Row],[Event]],3)="F.R"),"Relay","Ind")</f>
        <v>Ind</v>
      </c>
      <c r="C612">
        <f>TimeVR[[#This Row],[gender]]</f>
        <v>0</v>
      </c>
      <c r="D612">
        <f>TimeVR[[#This Row],[Age]]</f>
        <v>0</v>
      </c>
      <c r="E612">
        <f>TimeVR[[#This Row],[name]]</f>
        <v>0</v>
      </c>
      <c r="F612">
        <f>TimeVR[[#This Row],[Event]]</f>
        <v>0</v>
      </c>
      <c r="G612" t="str">
        <f>IF(OR(StandardResults[[#This Row],[Entry]]="-",TimeVR[[#This Row],[validation]]="Validated"),"Y","N")</f>
        <v>N</v>
      </c>
      <c r="H612">
        <f>IF(OR(LEFT(TimeVR[[#This Row],[Times]],8)="00:00.00", LEFT(TimeVR[[#This Row],[Times]],2)="NT"),"-",TimeVR[[#This Row],[Times]])</f>
        <v>0</v>
      </c>
      <c r="I6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2" t="str">
        <f>IF(ISBLANK(TimeVR[[#This Row],[Best Time(S)]]),"-",TimeVR[[#This Row],[Best Time(S)]])</f>
        <v>-</v>
      </c>
      <c r="K612" t="str">
        <f>IF(StandardResults[[#This Row],[BT(SC)]]&lt;&gt;"-",IF(StandardResults[[#This Row],[BT(SC)]]&lt;=StandardResults[[#This Row],[AAs]],"AA",IF(StandardResults[[#This Row],[BT(SC)]]&lt;=StandardResults[[#This Row],[As]],"A",IF(StandardResults[[#This Row],[BT(SC)]]&lt;=StandardResults[[#This Row],[Bs]],"B","-"))),"")</f>
        <v/>
      </c>
      <c r="L612" t="str">
        <f>IF(ISBLANK(TimeVR[[#This Row],[Best Time(L)]]),"-",TimeVR[[#This Row],[Best Time(L)]])</f>
        <v>-</v>
      </c>
      <c r="M612" t="str">
        <f>IF(StandardResults[[#This Row],[BT(LC)]]&lt;&gt;"-",IF(StandardResults[[#This Row],[BT(LC)]]&lt;=StandardResults[[#This Row],[AA]],"AA",IF(StandardResults[[#This Row],[BT(LC)]]&lt;=StandardResults[[#This Row],[A]],"A",IF(StandardResults[[#This Row],[BT(LC)]]&lt;=StandardResults[[#This Row],[B]],"B","-"))),"")</f>
        <v/>
      </c>
      <c r="N612" s="14"/>
      <c r="O612" t="str">
        <f>IF(StandardResults[[#This Row],[BT(SC)]]&lt;&gt;"-",IF(StandardResults[[#This Row],[BT(SC)]]&lt;=StandardResults[[#This Row],[Ecs]],"EC","-"),"")</f>
        <v/>
      </c>
      <c r="Q612" t="str">
        <f>IF(StandardResults[[#This Row],[Ind/Rel]]="Ind",LEFT(StandardResults[[#This Row],[Gender]],1)&amp;MIN(MAX(StandardResults[[#This Row],[Age]],11),17)&amp;"-"&amp;StandardResults[[#This Row],[Event]],"")</f>
        <v>011-0</v>
      </c>
      <c r="R612" t="e">
        <f>IF(StandardResults[[#This Row],[Ind/Rel]]="Ind",_xlfn.XLOOKUP(StandardResults[[#This Row],[Code]],Std[Code],Std[AA]),"-")</f>
        <v>#N/A</v>
      </c>
      <c r="S612" t="e">
        <f>IF(StandardResults[[#This Row],[Ind/Rel]]="Ind",_xlfn.XLOOKUP(StandardResults[[#This Row],[Code]],Std[Code],Std[A]),"-")</f>
        <v>#N/A</v>
      </c>
      <c r="T612" t="e">
        <f>IF(StandardResults[[#This Row],[Ind/Rel]]="Ind",_xlfn.XLOOKUP(StandardResults[[#This Row],[Code]],Std[Code],Std[B]),"-")</f>
        <v>#N/A</v>
      </c>
      <c r="U612" t="e">
        <f>IF(StandardResults[[#This Row],[Ind/Rel]]="Ind",_xlfn.XLOOKUP(StandardResults[[#This Row],[Code]],Std[Code],Std[AAs]),"-")</f>
        <v>#N/A</v>
      </c>
      <c r="V612" t="e">
        <f>IF(StandardResults[[#This Row],[Ind/Rel]]="Ind",_xlfn.XLOOKUP(StandardResults[[#This Row],[Code]],Std[Code],Std[As]),"-")</f>
        <v>#N/A</v>
      </c>
      <c r="W612" t="e">
        <f>IF(StandardResults[[#This Row],[Ind/Rel]]="Ind",_xlfn.XLOOKUP(StandardResults[[#This Row],[Code]],Std[Code],Std[Bs]),"-")</f>
        <v>#N/A</v>
      </c>
      <c r="X612" t="e">
        <f>IF(StandardResults[[#This Row],[Ind/Rel]]="Ind",_xlfn.XLOOKUP(StandardResults[[#This Row],[Code]],Std[Code],Std[EC]),"-")</f>
        <v>#N/A</v>
      </c>
      <c r="Y612" t="e">
        <f>IF(StandardResults[[#This Row],[Ind/Rel]]="Ind",_xlfn.XLOOKUP(StandardResults[[#This Row],[Code]],Std[Code],Std[Ecs]),"-")</f>
        <v>#N/A</v>
      </c>
      <c r="Z612">
        <f>COUNTIFS(StandardResults[Name],StandardResults[[#This Row],[Name]],StandardResults[Entry
Std],"B")+COUNTIFS(StandardResults[Name],StandardResults[[#This Row],[Name]],StandardResults[Entry
Std],"A")+COUNTIFS(StandardResults[Name],StandardResults[[#This Row],[Name]],StandardResults[Entry
Std],"AA")</f>
        <v>0</v>
      </c>
      <c r="AA612">
        <f>COUNTIFS(StandardResults[Name],StandardResults[[#This Row],[Name]],StandardResults[Entry
Std],"AA")</f>
        <v>0</v>
      </c>
    </row>
    <row r="613" spans="1:27" x14ac:dyDescent="0.25">
      <c r="A613">
        <f>TimeVR[[#This Row],[Club]]</f>
        <v>0</v>
      </c>
      <c r="B613" t="str">
        <f>IF(OR(RIGHT(TimeVR[[#This Row],[Event]],3)="M.R", RIGHT(TimeVR[[#This Row],[Event]],3)="F.R"),"Relay","Ind")</f>
        <v>Ind</v>
      </c>
      <c r="C613">
        <f>TimeVR[[#This Row],[gender]]</f>
        <v>0</v>
      </c>
      <c r="D613">
        <f>TimeVR[[#This Row],[Age]]</f>
        <v>0</v>
      </c>
      <c r="E613">
        <f>TimeVR[[#This Row],[name]]</f>
        <v>0</v>
      </c>
      <c r="F613">
        <f>TimeVR[[#This Row],[Event]]</f>
        <v>0</v>
      </c>
      <c r="G613" t="str">
        <f>IF(OR(StandardResults[[#This Row],[Entry]]="-",TimeVR[[#This Row],[validation]]="Validated"),"Y","N")</f>
        <v>N</v>
      </c>
      <c r="H613">
        <f>IF(OR(LEFT(TimeVR[[#This Row],[Times]],8)="00:00.00", LEFT(TimeVR[[#This Row],[Times]],2)="NT"),"-",TimeVR[[#This Row],[Times]])</f>
        <v>0</v>
      </c>
      <c r="I6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3" t="str">
        <f>IF(ISBLANK(TimeVR[[#This Row],[Best Time(S)]]),"-",TimeVR[[#This Row],[Best Time(S)]])</f>
        <v>-</v>
      </c>
      <c r="K613" t="str">
        <f>IF(StandardResults[[#This Row],[BT(SC)]]&lt;&gt;"-",IF(StandardResults[[#This Row],[BT(SC)]]&lt;=StandardResults[[#This Row],[AAs]],"AA",IF(StandardResults[[#This Row],[BT(SC)]]&lt;=StandardResults[[#This Row],[As]],"A",IF(StandardResults[[#This Row],[BT(SC)]]&lt;=StandardResults[[#This Row],[Bs]],"B","-"))),"")</f>
        <v/>
      </c>
      <c r="L613" t="str">
        <f>IF(ISBLANK(TimeVR[[#This Row],[Best Time(L)]]),"-",TimeVR[[#This Row],[Best Time(L)]])</f>
        <v>-</v>
      </c>
      <c r="M613" t="str">
        <f>IF(StandardResults[[#This Row],[BT(LC)]]&lt;&gt;"-",IF(StandardResults[[#This Row],[BT(LC)]]&lt;=StandardResults[[#This Row],[AA]],"AA",IF(StandardResults[[#This Row],[BT(LC)]]&lt;=StandardResults[[#This Row],[A]],"A",IF(StandardResults[[#This Row],[BT(LC)]]&lt;=StandardResults[[#This Row],[B]],"B","-"))),"")</f>
        <v/>
      </c>
      <c r="N613" s="14"/>
      <c r="O613" t="str">
        <f>IF(StandardResults[[#This Row],[BT(SC)]]&lt;&gt;"-",IF(StandardResults[[#This Row],[BT(SC)]]&lt;=StandardResults[[#This Row],[Ecs]],"EC","-"),"")</f>
        <v/>
      </c>
      <c r="Q613" t="str">
        <f>IF(StandardResults[[#This Row],[Ind/Rel]]="Ind",LEFT(StandardResults[[#This Row],[Gender]],1)&amp;MIN(MAX(StandardResults[[#This Row],[Age]],11),17)&amp;"-"&amp;StandardResults[[#This Row],[Event]],"")</f>
        <v>011-0</v>
      </c>
      <c r="R613" t="e">
        <f>IF(StandardResults[[#This Row],[Ind/Rel]]="Ind",_xlfn.XLOOKUP(StandardResults[[#This Row],[Code]],Std[Code],Std[AA]),"-")</f>
        <v>#N/A</v>
      </c>
      <c r="S613" t="e">
        <f>IF(StandardResults[[#This Row],[Ind/Rel]]="Ind",_xlfn.XLOOKUP(StandardResults[[#This Row],[Code]],Std[Code],Std[A]),"-")</f>
        <v>#N/A</v>
      </c>
      <c r="T613" t="e">
        <f>IF(StandardResults[[#This Row],[Ind/Rel]]="Ind",_xlfn.XLOOKUP(StandardResults[[#This Row],[Code]],Std[Code],Std[B]),"-")</f>
        <v>#N/A</v>
      </c>
      <c r="U613" t="e">
        <f>IF(StandardResults[[#This Row],[Ind/Rel]]="Ind",_xlfn.XLOOKUP(StandardResults[[#This Row],[Code]],Std[Code],Std[AAs]),"-")</f>
        <v>#N/A</v>
      </c>
      <c r="V613" t="e">
        <f>IF(StandardResults[[#This Row],[Ind/Rel]]="Ind",_xlfn.XLOOKUP(StandardResults[[#This Row],[Code]],Std[Code],Std[As]),"-")</f>
        <v>#N/A</v>
      </c>
      <c r="W613" t="e">
        <f>IF(StandardResults[[#This Row],[Ind/Rel]]="Ind",_xlfn.XLOOKUP(StandardResults[[#This Row],[Code]],Std[Code],Std[Bs]),"-")</f>
        <v>#N/A</v>
      </c>
      <c r="X613" t="e">
        <f>IF(StandardResults[[#This Row],[Ind/Rel]]="Ind",_xlfn.XLOOKUP(StandardResults[[#This Row],[Code]],Std[Code],Std[EC]),"-")</f>
        <v>#N/A</v>
      </c>
      <c r="Y613" t="e">
        <f>IF(StandardResults[[#This Row],[Ind/Rel]]="Ind",_xlfn.XLOOKUP(StandardResults[[#This Row],[Code]],Std[Code],Std[Ecs]),"-")</f>
        <v>#N/A</v>
      </c>
      <c r="Z613">
        <f>COUNTIFS(StandardResults[Name],StandardResults[[#This Row],[Name]],StandardResults[Entry
Std],"B")+COUNTIFS(StandardResults[Name],StandardResults[[#This Row],[Name]],StandardResults[Entry
Std],"A")+COUNTIFS(StandardResults[Name],StandardResults[[#This Row],[Name]],StandardResults[Entry
Std],"AA")</f>
        <v>0</v>
      </c>
      <c r="AA613">
        <f>COUNTIFS(StandardResults[Name],StandardResults[[#This Row],[Name]],StandardResults[Entry
Std],"AA")</f>
        <v>0</v>
      </c>
    </row>
    <row r="614" spans="1:27" x14ac:dyDescent="0.25">
      <c r="A614">
        <f>TimeVR[[#This Row],[Club]]</f>
        <v>0</v>
      </c>
      <c r="B614" t="str">
        <f>IF(OR(RIGHT(TimeVR[[#This Row],[Event]],3)="M.R", RIGHT(TimeVR[[#This Row],[Event]],3)="F.R"),"Relay","Ind")</f>
        <v>Ind</v>
      </c>
      <c r="C614">
        <f>TimeVR[[#This Row],[gender]]</f>
        <v>0</v>
      </c>
      <c r="D614">
        <f>TimeVR[[#This Row],[Age]]</f>
        <v>0</v>
      </c>
      <c r="E614">
        <f>TimeVR[[#This Row],[name]]</f>
        <v>0</v>
      </c>
      <c r="F614">
        <f>TimeVR[[#This Row],[Event]]</f>
        <v>0</v>
      </c>
      <c r="G614" t="str">
        <f>IF(OR(StandardResults[[#This Row],[Entry]]="-",TimeVR[[#This Row],[validation]]="Validated"),"Y","N")</f>
        <v>N</v>
      </c>
      <c r="H614">
        <f>IF(OR(LEFT(TimeVR[[#This Row],[Times]],8)="00:00.00", LEFT(TimeVR[[#This Row],[Times]],2)="NT"),"-",TimeVR[[#This Row],[Times]])</f>
        <v>0</v>
      </c>
      <c r="I6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4" t="str">
        <f>IF(ISBLANK(TimeVR[[#This Row],[Best Time(S)]]),"-",TimeVR[[#This Row],[Best Time(S)]])</f>
        <v>-</v>
      </c>
      <c r="K614" t="str">
        <f>IF(StandardResults[[#This Row],[BT(SC)]]&lt;&gt;"-",IF(StandardResults[[#This Row],[BT(SC)]]&lt;=StandardResults[[#This Row],[AAs]],"AA",IF(StandardResults[[#This Row],[BT(SC)]]&lt;=StandardResults[[#This Row],[As]],"A",IF(StandardResults[[#This Row],[BT(SC)]]&lt;=StandardResults[[#This Row],[Bs]],"B","-"))),"")</f>
        <v/>
      </c>
      <c r="L614" t="str">
        <f>IF(ISBLANK(TimeVR[[#This Row],[Best Time(L)]]),"-",TimeVR[[#This Row],[Best Time(L)]])</f>
        <v>-</v>
      </c>
      <c r="M614" t="str">
        <f>IF(StandardResults[[#This Row],[BT(LC)]]&lt;&gt;"-",IF(StandardResults[[#This Row],[BT(LC)]]&lt;=StandardResults[[#This Row],[AA]],"AA",IF(StandardResults[[#This Row],[BT(LC)]]&lt;=StandardResults[[#This Row],[A]],"A",IF(StandardResults[[#This Row],[BT(LC)]]&lt;=StandardResults[[#This Row],[B]],"B","-"))),"")</f>
        <v/>
      </c>
      <c r="N614" s="14"/>
      <c r="O614" t="str">
        <f>IF(StandardResults[[#This Row],[BT(SC)]]&lt;&gt;"-",IF(StandardResults[[#This Row],[BT(SC)]]&lt;=StandardResults[[#This Row],[Ecs]],"EC","-"),"")</f>
        <v/>
      </c>
      <c r="Q614" t="str">
        <f>IF(StandardResults[[#This Row],[Ind/Rel]]="Ind",LEFT(StandardResults[[#This Row],[Gender]],1)&amp;MIN(MAX(StandardResults[[#This Row],[Age]],11),17)&amp;"-"&amp;StandardResults[[#This Row],[Event]],"")</f>
        <v>011-0</v>
      </c>
      <c r="R614" t="e">
        <f>IF(StandardResults[[#This Row],[Ind/Rel]]="Ind",_xlfn.XLOOKUP(StandardResults[[#This Row],[Code]],Std[Code],Std[AA]),"-")</f>
        <v>#N/A</v>
      </c>
      <c r="S614" t="e">
        <f>IF(StandardResults[[#This Row],[Ind/Rel]]="Ind",_xlfn.XLOOKUP(StandardResults[[#This Row],[Code]],Std[Code],Std[A]),"-")</f>
        <v>#N/A</v>
      </c>
      <c r="T614" t="e">
        <f>IF(StandardResults[[#This Row],[Ind/Rel]]="Ind",_xlfn.XLOOKUP(StandardResults[[#This Row],[Code]],Std[Code],Std[B]),"-")</f>
        <v>#N/A</v>
      </c>
      <c r="U614" t="e">
        <f>IF(StandardResults[[#This Row],[Ind/Rel]]="Ind",_xlfn.XLOOKUP(StandardResults[[#This Row],[Code]],Std[Code],Std[AAs]),"-")</f>
        <v>#N/A</v>
      </c>
      <c r="V614" t="e">
        <f>IF(StandardResults[[#This Row],[Ind/Rel]]="Ind",_xlfn.XLOOKUP(StandardResults[[#This Row],[Code]],Std[Code],Std[As]),"-")</f>
        <v>#N/A</v>
      </c>
      <c r="W614" t="e">
        <f>IF(StandardResults[[#This Row],[Ind/Rel]]="Ind",_xlfn.XLOOKUP(StandardResults[[#This Row],[Code]],Std[Code],Std[Bs]),"-")</f>
        <v>#N/A</v>
      </c>
      <c r="X614" t="e">
        <f>IF(StandardResults[[#This Row],[Ind/Rel]]="Ind",_xlfn.XLOOKUP(StandardResults[[#This Row],[Code]],Std[Code],Std[EC]),"-")</f>
        <v>#N/A</v>
      </c>
      <c r="Y614" t="e">
        <f>IF(StandardResults[[#This Row],[Ind/Rel]]="Ind",_xlfn.XLOOKUP(StandardResults[[#This Row],[Code]],Std[Code],Std[Ecs]),"-")</f>
        <v>#N/A</v>
      </c>
      <c r="Z614">
        <f>COUNTIFS(StandardResults[Name],StandardResults[[#This Row],[Name]],StandardResults[Entry
Std],"B")+COUNTIFS(StandardResults[Name],StandardResults[[#This Row],[Name]],StandardResults[Entry
Std],"A")+COUNTIFS(StandardResults[Name],StandardResults[[#This Row],[Name]],StandardResults[Entry
Std],"AA")</f>
        <v>0</v>
      </c>
      <c r="AA614">
        <f>COUNTIFS(StandardResults[Name],StandardResults[[#This Row],[Name]],StandardResults[Entry
Std],"AA")</f>
        <v>0</v>
      </c>
    </row>
    <row r="615" spans="1:27" x14ac:dyDescent="0.25">
      <c r="A615">
        <f>TimeVR[[#This Row],[Club]]</f>
        <v>0</v>
      </c>
      <c r="B615" t="str">
        <f>IF(OR(RIGHT(TimeVR[[#This Row],[Event]],3)="M.R", RIGHT(TimeVR[[#This Row],[Event]],3)="F.R"),"Relay","Ind")</f>
        <v>Ind</v>
      </c>
      <c r="C615">
        <f>TimeVR[[#This Row],[gender]]</f>
        <v>0</v>
      </c>
      <c r="D615">
        <f>TimeVR[[#This Row],[Age]]</f>
        <v>0</v>
      </c>
      <c r="E615">
        <f>TimeVR[[#This Row],[name]]</f>
        <v>0</v>
      </c>
      <c r="F615">
        <f>TimeVR[[#This Row],[Event]]</f>
        <v>0</v>
      </c>
      <c r="G615" t="str">
        <f>IF(OR(StandardResults[[#This Row],[Entry]]="-",TimeVR[[#This Row],[validation]]="Validated"),"Y","N")</f>
        <v>N</v>
      </c>
      <c r="H615">
        <f>IF(OR(LEFT(TimeVR[[#This Row],[Times]],8)="00:00.00", LEFT(TimeVR[[#This Row],[Times]],2)="NT"),"-",TimeVR[[#This Row],[Times]])</f>
        <v>0</v>
      </c>
      <c r="I6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5" t="str">
        <f>IF(ISBLANK(TimeVR[[#This Row],[Best Time(S)]]),"-",TimeVR[[#This Row],[Best Time(S)]])</f>
        <v>-</v>
      </c>
      <c r="K615" t="str">
        <f>IF(StandardResults[[#This Row],[BT(SC)]]&lt;&gt;"-",IF(StandardResults[[#This Row],[BT(SC)]]&lt;=StandardResults[[#This Row],[AAs]],"AA",IF(StandardResults[[#This Row],[BT(SC)]]&lt;=StandardResults[[#This Row],[As]],"A",IF(StandardResults[[#This Row],[BT(SC)]]&lt;=StandardResults[[#This Row],[Bs]],"B","-"))),"")</f>
        <v/>
      </c>
      <c r="L615" t="str">
        <f>IF(ISBLANK(TimeVR[[#This Row],[Best Time(L)]]),"-",TimeVR[[#This Row],[Best Time(L)]])</f>
        <v>-</v>
      </c>
      <c r="M615" t="str">
        <f>IF(StandardResults[[#This Row],[BT(LC)]]&lt;&gt;"-",IF(StandardResults[[#This Row],[BT(LC)]]&lt;=StandardResults[[#This Row],[AA]],"AA",IF(StandardResults[[#This Row],[BT(LC)]]&lt;=StandardResults[[#This Row],[A]],"A",IF(StandardResults[[#This Row],[BT(LC)]]&lt;=StandardResults[[#This Row],[B]],"B","-"))),"")</f>
        <v/>
      </c>
      <c r="N615" s="14"/>
      <c r="O615" t="str">
        <f>IF(StandardResults[[#This Row],[BT(SC)]]&lt;&gt;"-",IF(StandardResults[[#This Row],[BT(SC)]]&lt;=StandardResults[[#This Row],[Ecs]],"EC","-"),"")</f>
        <v/>
      </c>
      <c r="Q615" t="str">
        <f>IF(StandardResults[[#This Row],[Ind/Rel]]="Ind",LEFT(StandardResults[[#This Row],[Gender]],1)&amp;MIN(MAX(StandardResults[[#This Row],[Age]],11),17)&amp;"-"&amp;StandardResults[[#This Row],[Event]],"")</f>
        <v>011-0</v>
      </c>
      <c r="R615" t="e">
        <f>IF(StandardResults[[#This Row],[Ind/Rel]]="Ind",_xlfn.XLOOKUP(StandardResults[[#This Row],[Code]],Std[Code],Std[AA]),"-")</f>
        <v>#N/A</v>
      </c>
      <c r="S615" t="e">
        <f>IF(StandardResults[[#This Row],[Ind/Rel]]="Ind",_xlfn.XLOOKUP(StandardResults[[#This Row],[Code]],Std[Code],Std[A]),"-")</f>
        <v>#N/A</v>
      </c>
      <c r="T615" t="e">
        <f>IF(StandardResults[[#This Row],[Ind/Rel]]="Ind",_xlfn.XLOOKUP(StandardResults[[#This Row],[Code]],Std[Code],Std[B]),"-")</f>
        <v>#N/A</v>
      </c>
      <c r="U615" t="e">
        <f>IF(StandardResults[[#This Row],[Ind/Rel]]="Ind",_xlfn.XLOOKUP(StandardResults[[#This Row],[Code]],Std[Code],Std[AAs]),"-")</f>
        <v>#N/A</v>
      </c>
      <c r="V615" t="e">
        <f>IF(StandardResults[[#This Row],[Ind/Rel]]="Ind",_xlfn.XLOOKUP(StandardResults[[#This Row],[Code]],Std[Code],Std[As]),"-")</f>
        <v>#N/A</v>
      </c>
      <c r="W615" t="e">
        <f>IF(StandardResults[[#This Row],[Ind/Rel]]="Ind",_xlfn.XLOOKUP(StandardResults[[#This Row],[Code]],Std[Code],Std[Bs]),"-")</f>
        <v>#N/A</v>
      </c>
      <c r="X615" t="e">
        <f>IF(StandardResults[[#This Row],[Ind/Rel]]="Ind",_xlfn.XLOOKUP(StandardResults[[#This Row],[Code]],Std[Code],Std[EC]),"-")</f>
        <v>#N/A</v>
      </c>
      <c r="Y615" t="e">
        <f>IF(StandardResults[[#This Row],[Ind/Rel]]="Ind",_xlfn.XLOOKUP(StandardResults[[#This Row],[Code]],Std[Code],Std[Ecs]),"-")</f>
        <v>#N/A</v>
      </c>
      <c r="Z615">
        <f>COUNTIFS(StandardResults[Name],StandardResults[[#This Row],[Name]],StandardResults[Entry
Std],"B")+COUNTIFS(StandardResults[Name],StandardResults[[#This Row],[Name]],StandardResults[Entry
Std],"A")+COUNTIFS(StandardResults[Name],StandardResults[[#This Row],[Name]],StandardResults[Entry
Std],"AA")</f>
        <v>0</v>
      </c>
      <c r="AA615">
        <f>COUNTIFS(StandardResults[Name],StandardResults[[#This Row],[Name]],StandardResults[Entry
Std],"AA")</f>
        <v>0</v>
      </c>
    </row>
    <row r="616" spans="1:27" x14ac:dyDescent="0.25">
      <c r="A616">
        <f>TimeVR[[#This Row],[Club]]</f>
        <v>0</v>
      </c>
      <c r="B616" t="str">
        <f>IF(OR(RIGHT(TimeVR[[#This Row],[Event]],3)="M.R", RIGHT(TimeVR[[#This Row],[Event]],3)="F.R"),"Relay","Ind")</f>
        <v>Ind</v>
      </c>
      <c r="C616">
        <f>TimeVR[[#This Row],[gender]]</f>
        <v>0</v>
      </c>
      <c r="D616">
        <f>TimeVR[[#This Row],[Age]]</f>
        <v>0</v>
      </c>
      <c r="E616">
        <f>TimeVR[[#This Row],[name]]</f>
        <v>0</v>
      </c>
      <c r="F616">
        <f>TimeVR[[#This Row],[Event]]</f>
        <v>0</v>
      </c>
      <c r="G616" t="str">
        <f>IF(OR(StandardResults[[#This Row],[Entry]]="-",TimeVR[[#This Row],[validation]]="Validated"),"Y","N")</f>
        <v>N</v>
      </c>
      <c r="H616">
        <f>IF(OR(LEFT(TimeVR[[#This Row],[Times]],8)="00:00.00", LEFT(TimeVR[[#This Row],[Times]],2)="NT"),"-",TimeVR[[#This Row],[Times]])</f>
        <v>0</v>
      </c>
      <c r="I6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6" t="str">
        <f>IF(ISBLANK(TimeVR[[#This Row],[Best Time(S)]]),"-",TimeVR[[#This Row],[Best Time(S)]])</f>
        <v>-</v>
      </c>
      <c r="K616" t="str">
        <f>IF(StandardResults[[#This Row],[BT(SC)]]&lt;&gt;"-",IF(StandardResults[[#This Row],[BT(SC)]]&lt;=StandardResults[[#This Row],[AAs]],"AA",IF(StandardResults[[#This Row],[BT(SC)]]&lt;=StandardResults[[#This Row],[As]],"A",IF(StandardResults[[#This Row],[BT(SC)]]&lt;=StandardResults[[#This Row],[Bs]],"B","-"))),"")</f>
        <v/>
      </c>
      <c r="L616" t="str">
        <f>IF(ISBLANK(TimeVR[[#This Row],[Best Time(L)]]),"-",TimeVR[[#This Row],[Best Time(L)]])</f>
        <v>-</v>
      </c>
      <c r="M616" t="str">
        <f>IF(StandardResults[[#This Row],[BT(LC)]]&lt;&gt;"-",IF(StandardResults[[#This Row],[BT(LC)]]&lt;=StandardResults[[#This Row],[AA]],"AA",IF(StandardResults[[#This Row],[BT(LC)]]&lt;=StandardResults[[#This Row],[A]],"A",IF(StandardResults[[#This Row],[BT(LC)]]&lt;=StandardResults[[#This Row],[B]],"B","-"))),"")</f>
        <v/>
      </c>
      <c r="N616" s="14"/>
      <c r="O616" t="str">
        <f>IF(StandardResults[[#This Row],[BT(SC)]]&lt;&gt;"-",IF(StandardResults[[#This Row],[BT(SC)]]&lt;=StandardResults[[#This Row],[Ecs]],"EC","-"),"")</f>
        <v/>
      </c>
      <c r="Q616" t="str">
        <f>IF(StandardResults[[#This Row],[Ind/Rel]]="Ind",LEFT(StandardResults[[#This Row],[Gender]],1)&amp;MIN(MAX(StandardResults[[#This Row],[Age]],11),17)&amp;"-"&amp;StandardResults[[#This Row],[Event]],"")</f>
        <v>011-0</v>
      </c>
      <c r="R616" t="e">
        <f>IF(StandardResults[[#This Row],[Ind/Rel]]="Ind",_xlfn.XLOOKUP(StandardResults[[#This Row],[Code]],Std[Code],Std[AA]),"-")</f>
        <v>#N/A</v>
      </c>
      <c r="S616" t="e">
        <f>IF(StandardResults[[#This Row],[Ind/Rel]]="Ind",_xlfn.XLOOKUP(StandardResults[[#This Row],[Code]],Std[Code],Std[A]),"-")</f>
        <v>#N/A</v>
      </c>
      <c r="T616" t="e">
        <f>IF(StandardResults[[#This Row],[Ind/Rel]]="Ind",_xlfn.XLOOKUP(StandardResults[[#This Row],[Code]],Std[Code],Std[B]),"-")</f>
        <v>#N/A</v>
      </c>
      <c r="U616" t="e">
        <f>IF(StandardResults[[#This Row],[Ind/Rel]]="Ind",_xlfn.XLOOKUP(StandardResults[[#This Row],[Code]],Std[Code],Std[AAs]),"-")</f>
        <v>#N/A</v>
      </c>
      <c r="V616" t="e">
        <f>IF(StandardResults[[#This Row],[Ind/Rel]]="Ind",_xlfn.XLOOKUP(StandardResults[[#This Row],[Code]],Std[Code],Std[As]),"-")</f>
        <v>#N/A</v>
      </c>
      <c r="W616" t="e">
        <f>IF(StandardResults[[#This Row],[Ind/Rel]]="Ind",_xlfn.XLOOKUP(StandardResults[[#This Row],[Code]],Std[Code],Std[Bs]),"-")</f>
        <v>#N/A</v>
      </c>
      <c r="X616" t="e">
        <f>IF(StandardResults[[#This Row],[Ind/Rel]]="Ind",_xlfn.XLOOKUP(StandardResults[[#This Row],[Code]],Std[Code],Std[EC]),"-")</f>
        <v>#N/A</v>
      </c>
      <c r="Y616" t="e">
        <f>IF(StandardResults[[#This Row],[Ind/Rel]]="Ind",_xlfn.XLOOKUP(StandardResults[[#This Row],[Code]],Std[Code],Std[Ecs]),"-")</f>
        <v>#N/A</v>
      </c>
      <c r="Z616">
        <f>COUNTIFS(StandardResults[Name],StandardResults[[#This Row],[Name]],StandardResults[Entry
Std],"B")+COUNTIFS(StandardResults[Name],StandardResults[[#This Row],[Name]],StandardResults[Entry
Std],"A")+COUNTIFS(StandardResults[Name],StandardResults[[#This Row],[Name]],StandardResults[Entry
Std],"AA")</f>
        <v>0</v>
      </c>
      <c r="AA616">
        <f>COUNTIFS(StandardResults[Name],StandardResults[[#This Row],[Name]],StandardResults[Entry
Std],"AA")</f>
        <v>0</v>
      </c>
    </row>
    <row r="617" spans="1:27" x14ac:dyDescent="0.25">
      <c r="A617">
        <f>TimeVR[[#This Row],[Club]]</f>
        <v>0</v>
      </c>
      <c r="B617" t="str">
        <f>IF(OR(RIGHT(TimeVR[[#This Row],[Event]],3)="M.R", RIGHT(TimeVR[[#This Row],[Event]],3)="F.R"),"Relay","Ind")</f>
        <v>Ind</v>
      </c>
      <c r="C617">
        <f>TimeVR[[#This Row],[gender]]</f>
        <v>0</v>
      </c>
      <c r="D617">
        <f>TimeVR[[#This Row],[Age]]</f>
        <v>0</v>
      </c>
      <c r="E617">
        <f>TimeVR[[#This Row],[name]]</f>
        <v>0</v>
      </c>
      <c r="F617">
        <f>TimeVR[[#This Row],[Event]]</f>
        <v>0</v>
      </c>
      <c r="G617" t="str">
        <f>IF(OR(StandardResults[[#This Row],[Entry]]="-",TimeVR[[#This Row],[validation]]="Validated"),"Y","N")</f>
        <v>N</v>
      </c>
      <c r="H617">
        <f>IF(OR(LEFT(TimeVR[[#This Row],[Times]],8)="00:00.00", LEFT(TimeVR[[#This Row],[Times]],2)="NT"),"-",TimeVR[[#This Row],[Times]])</f>
        <v>0</v>
      </c>
      <c r="I6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7" t="str">
        <f>IF(ISBLANK(TimeVR[[#This Row],[Best Time(S)]]),"-",TimeVR[[#This Row],[Best Time(S)]])</f>
        <v>-</v>
      </c>
      <c r="K617" t="str">
        <f>IF(StandardResults[[#This Row],[BT(SC)]]&lt;&gt;"-",IF(StandardResults[[#This Row],[BT(SC)]]&lt;=StandardResults[[#This Row],[AAs]],"AA",IF(StandardResults[[#This Row],[BT(SC)]]&lt;=StandardResults[[#This Row],[As]],"A",IF(StandardResults[[#This Row],[BT(SC)]]&lt;=StandardResults[[#This Row],[Bs]],"B","-"))),"")</f>
        <v/>
      </c>
      <c r="L617" t="str">
        <f>IF(ISBLANK(TimeVR[[#This Row],[Best Time(L)]]),"-",TimeVR[[#This Row],[Best Time(L)]])</f>
        <v>-</v>
      </c>
      <c r="M617" t="str">
        <f>IF(StandardResults[[#This Row],[BT(LC)]]&lt;&gt;"-",IF(StandardResults[[#This Row],[BT(LC)]]&lt;=StandardResults[[#This Row],[AA]],"AA",IF(StandardResults[[#This Row],[BT(LC)]]&lt;=StandardResults[[#This Row],[A]],"A",IF(StandardResults[[#This Row],[BT(LC)]]&lt;=StandardResults[[#This Row],[B]],"B","-"))),"")</f>
        <v/>
      </c>
      <c r="N617" s="14"/>
      <c r="O617" t="str">
        <f>IF(StandardResults[[#This Row],[BT(SC)]]&lt;&gt;"-",IF(StandardResults[[#This Row],[BT(SC)]]&lt;=StandardResults[[#This Row],[Ecs]],"EC","-"),"")</f>
        <v/>
      </c>
      <c r="Q617" t="str">
        <f>IF(StandardResults[[#This Row],[Ind/Rel]]="Ind",LEFT(StandardResults[[#This Row],[Gender]],1)&amp;MIN(MAX(StandardResults[[#This Row],[Age]],11),17)&amp;"-"&amp;StandardResults[[#This Row],[Event]],"")</f>
        <v>011-0</v>
      </c>
      <c r="R617" t="e">
        <f>IF(StandardResults[[#This Row],[Ind/Rel]]="Ind",_xlfn.XLOOKUP(StandardResults[[#This Row],[Code]],Std[Code],Std[AA]),"-")</f>
        <v>#N/A</v>
      </c>
      <c r="S617" t="e">
        <f>IF(StandardResults[[#This Row],[Ind/Rel]]="Ind",_xlfn.XLOOKUP(StandardResults[[#This Row],[Code]],Std[Code],Std[A]),"-")</f>
        <v>#N/A</v>
      </c>
      <c r="T617" t="e">
        <f>IF(StandardResults[[#This Row],[Ind/Rel]]="Ind",_xlfn.XLOOKUP(StandardResults[[#This Row],[Code]],Std[Code],Std[B]),"-")</f>
        <v>#N/A</v>
      </c>
      <c r="U617" t="e">
        <f>IF(StandardResults[[#This Row],[Ind/Rel]]="Ind",_xlfn.XLOOKUP(StandardResults[[#This Row],[Code]],Std[Code],Std[AAs]),"-")</f>
        <v>#N/A</v>
      </c>
      <c r="V617" t="e">
        <f>IF(StandardResults[[#This Row],[Ind/Rel]]="Ind",_xlfn.XLOOKUP(StandardResults[[#This Row],[Code]],Std[Code],Std[As]),"-")</f>
        <v>#N/A</v>
      </c>
      <c r="W617" t="e">
        <f>IF(StandardResults[[#This Row],[Ind/Rel]]="Ind",_xlfn.XLOOKUP(StandardResults[[#This Row],[Code]],Std[Code],Std[Bs]),"-")</f>
        <v>#N/A</v>
      </c>
      <c r="X617" t="e">
        <f>IF(StandardResults[[#This Row],[Ind/Rel]]="Ind",_xlfn.XLOOKUP(StandardResults[[#This Row],[Code]],Std[Code],Std[EC]),"-")</f>
        <v>#N/A</v>
      </c>
      <c r="Y617" t="e">
        <f>IF(StandardResults[[#This Row],[Ind/Rel]]="Ind",_xlfn.XLOOKUP(StandardResults[[#This Row],[Code]],Std[Code],Std[Ecs]),"-")</f>
        <v>#N/A</v>
      </c>
      <c r="Z617">
        <f>COUNTIFS(StandardResults[Name],StandardResults[[#This Row],[Name]],StandardResults[Entry
Std],"B")+COUNTIFS(StandardResults[Name],StandardResults[[#This Row],[Name]],StandardResults[Entry
Std],"A")+COUNTIFS(StandardResults[Name],StandardResults[[#This Row],[Name]],StandardResults[Entry
Std],"AA")</f>
        <v>0</v>
      </c>
      <c r="AA617">
        <f>COUNTIFS(StandardResults[Name],StandardResults[[#This Row],[Name]],StandardResults[Entry
Std],"AA")</f>
        <v>0</v>
      </c>
    </row>
    <row r="618" spans="1:27" x14ac:dyDescent="0.25">
      <c r="A618">
        <f>TimeVR[[#This Row],[Club]]</f>
        <v>0</v>
      </c>
      <c r="B618" t="str">
        <f>IF(OR(RIGHT(TimeVR[[#This Row],[Event]],3)="M.R", RIGHT(TimeVR[[#This Row],[Event]],3)="F.R"),"Relay","Ind")</f>
        <v>Ind</v>
      </c>
      <c r="C618">
        <f>TimeVR[[#This Row],[gender]]</f>
        <v>0</v>
      </c>
      <c r="D618">
        <f>TimeVR[[#This Row],[Age]]</f>
        <v>0</v>
      </c>
      <c r="E618">
        <f>TimeVR[[#This Row],[name]]</f>
        <v>0</v>
      </c>
      <c r="F618">
        <f>TimeVR[[#This Row],[Event]]</f>
        <v>0</v>
      </c>
      <c r="G618" t="str">
        <f>IF(OR(StandardResults[[#This Row],[Entry]]="-",TimeVR[[#This Row],[validation]]="Validated"),"Y","N")</f>
        <v>N</v>
      </c>
      <c r="H618">
        <f>IF(OR(LEFT(TimeVR[[#This Row],[Times]],8)="00:00.00", LEFT(TimeVR[[#This Row],[Times]],2)="NT"),"-",TimeVR[[#This Row],[Times]])</f>
        <v>0</v>
      </c>
      <c r="I6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8" t="str">
        <f>IF(ISBLANK(TimeVR[[#This Row],[Best Time(S)]]),"-",TimeVR[[#This Row],[Best Time(S)]])</f>
        <v>-</v>
      </c>
      <c r="K618" t="str">
        <f>IF(StandardResults[[#This Row],[BT(SC)]]&lt;&gt;"-",IF(StandardResults[[#This Row],[BT(SC)]]&lt;=StandardResults[[#This Row],[AAs]],"AA",IF(StandardResults[[#This Row],[BT(SC)]]&lt;=StandardResults[[#This Row],[As]],"A",IF(StandardResults[[#This Row],[BT(SC)]]&lt;=StandardResults[[#This Row],[Bs]],"B","-"))),"")</f>
        <v/>
      </c>
      <c r="L618" t="str">
        <f>IF(ISBLANK(TimeVR[[#This Row],[Best Time(L)]]),"-",TimeVR[[#This Row],[Best Time(L)]])</f>
        <v>-</v>
      </c>
      <c r="M618" t="str">
        <f>IF(StandardResults[[#This Row],[BT(LC)]]&lt;&gt;"-",IF(StandardResults[[#This Row],[BT(LC)]]&lt;=StandardResults[[#This Row],[AA]],"AA",IF(StandardResults[[#This Row],[BT(LC)]]&lt;=StandardResults[[#This Row],[A]],"A",IF(StandardResults[[#This Row],[BT(LC)]]&lt;=StandardResults[[#This Row],[B]],"B","-"))),"")</f>
        <v/>
      </c>
      <c r="N618" s="14"/>
      <c r="O618" t="str">
        <f>IF(StandardResults[[#This Row],[BT(SC)]]&lt;&gt;"-",IF(StandardResults[[#This Row],[BT(SC)]]&lt;=StandardResults[[#This Row],[Ecs]],"EC","-"),"")</f>
        <v/>
      </c>
      <c r="Q618" t="str">
        <f>IF(StandardResults[[#This Row],[Ind/Rel]]="Ind",LEFT(StandardResults[[#This Row],[Gender]],1)&amp;MIN(MAX(StandardResults[[#This Row],[Age]],11),17)&amp;"-"&amp;StandardResults[[#This Row],[Event]],"")</f>
        <v>011-0</v>
      </c>
      <c r="R618" t="e">
        <f>IF(StandardResults[[#This Row],[Ind/Rel]]="Ind",_xlfn.XLOOKUP(StandardResults[[#This Row],[Code]],Std[Code],Std[AA]),"-")</f>
        <v>#N/A</v>
      </c>
      <c r="S618" t="e">
        <f>IF(StandardResults[[#This Row],[Ind/Rel]]="Ind",_xlfn.XLOOKUP(StandardResults[[#This Row],[Code]],Std[Code],Std[A]),"-")</f>
        <v>#N/A</v>
      </c>
      <c r="T618" t="e">
        <f>IF(StandardResults[[#This Row],[Ind/Rel]]="Ind",_xlfn.XLOOKUP(StandardResults[[#This Row],[Code]],Std[Code],Std[B]),"-")</f>
        <v>#N/A</v>
      </c>
      <c r="U618" t="e">
        <f>IF(StandardResults[[#This Row],[Ind/Rel]]="Ind",_xlfn.XLOOKUP(StandardResults[[#This Row],[Code]],Std[Code],Std[AAs]),"-")</f>
        <v>#N/A</v>
      </c>
      <c r="V618" t="e">
        <f>IF(StandardResults[[#This Row],[Ind/Rel]]="Ind",_xlfn.XLOOKUP(StandardResults[[#This Row],[Code]],Std[Code],Std[As]),"-")</f>
        <v>#N/A</v>
      </c>
      <c r="W618" t="e">
        <f>IF(StandardResults[[#This Row],[Ind/Rel]]="Ind",_xlfn.XLOOKUP(StandardResults[[#This Row],[Code]],Std[Code],Std[Bs]),"-")</f>
        <v>#N/A</v>
      </c>
      <c r="X618" t="e">
        <f>IF(StandardResults[[#This Row],[Ind/Rel]]="Ind",_xlfn.XLOOKUP(StandardResults[[#This Row],[Code]],Std[Code],Std[EC]),"-")</f>
        <v>#N/A</v>
      </c>
      <c r="Y618" t="e">
        <f>IF(StandardResults[[#This Row],[Ind/Rel]]="Ind",_xlfn.XLOOKUP(StandardResults[[#This Row],[Code]],Std[Code],Std[Ecs]),"-")</f>
        <v>#N/A</v>
      </c>
      <c r="Z618">
        <f>COUNTIFS(StandardResults[Name],StandardResults[[#This Row],[Name]],StandardResults[Entry
Std],"B")+COUNTIFS(StandardResults[Name],StandardResults[[#This Row],[Name]],StandardResults[Entry
Std],"A")+COUNTIFS(StandardResults[Name],StandardResults[[#This Row],[Name]],StandardResults[Entry
Std],"AA")</f>
        <v>0</v>
      </c>
      <c r="AA618">
        <f>COUNTIFS(StandardResults[Name],StandardResults[[#This Row],[Name]],StandardResults[Entry
Std],"AA")</f>
        <v>0</v>
      </c>
    </row>
    <row r="619" spans="1:27" x14ac:dyDescent="0.25">
      <c r="A619">
        <f>TimeVR[[#This Row],[Club]]</f>
        <v>0</v>
      </c>
      <c r="B619" t="str">
        <f>IF(OR(RIGHT(TimeVR[[#This Row],[Event]],3)="M.R", RIGHT(TimeVR[[#This Row],[Event]],3)="F.R"),"Relay","Ind")</f>
        <v>Ind</v>
      </c>
      <c r="C619">
        <f>TimeVR[[#This Row],[gender]]</f>
        <v>0</v>
      </c>
      <c r="D619">
        <f>TimeVR[[#This Row],[Age]]</f>
        <v>0</v>
      </c>
      <c r="E619">
        <f>TimeVR[[#This Row],[name]]</f>
        <v>0</v>
      </c>
      <c r="F619">
        <f>TimeVR[[#This Row],[Event]]</f>
        <v>0</v>
      </c>
      <c r="G619" t="str">
        <f>IF(OR(StandardResults[[#This Row],[Entry]]="-",TimeVR[[#This Row],[validation]]="Validated"),"Y","N")</f>
        <v>N</v>
      </c>
      <c r="H619">
        <f>IF(OR(LEFT(TimeVR[[#This Row],[Times]],8)="00:00.00", LEFT(TimeVR[[#This Row],[Times]],2)="NT"),"-",TimeVR[[#This Row],[Times]])</f>
        <v>0</v>
      </c>
      <c r="I6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19" t="str">
        <f>IF(ISBLANK(TimeVR[[#This Row],[Best Time(S)]]),"-",TimeVR[[#This Row],[Best Time(S)]])</f>
        <v>-</v>
      </c>
      <c r="K619" t="str">
        <f>IF(StandardResults[[#This Row],[BT(SC)]]&lt;&gt;"-",IF(StandardResults[[#This Row],[BT(SC)]]&lt;=StandardResults[[#This Row],[AAs]],"AA",IF(StandardResults[[#This Row],[BT(SC)]]&lt;=StandardResults[[#This Row],[As]],"A",IF(StandardResults[[#This Row],[BT(SC)]]&lt;=StandardResults[[#This Row],[Bs]],"B","-"))),"")</f>
        <v/>
      </c>
      <c r="L619" t="str">
        <f>IF(ISBLANK(TimeVR[[#This Row],[Best Time(L)]]),"-",TimeVR[[#This Row],[Best Time(L)]])</f>
        <v>-</v>
      </c>
      <c r="M619" t="str">
        <f>IF(StandardResults[[#This Row],[BT(LC)]]&lt;&gt;"-",IF(StandardResults[[#This Row],[BT(LC)]]&lt;=StandardResults[[#This Row],[AA]],"AA",IF(StandardResults[[#This Row],[BT(LC)]]&lt;=StandardResults[[#This Row],[A]],"A",IF(StandardResults[[#This Row],[BT(LC)]]&lt;=StandardResults[[#This Row],[B]],"B","-"))),"")</f>
        <v/>
      </c>
      <c r="N619" s="14"/>
      <c r="O619" t="str">
        <f>IF(StandardResults[[#This Row],[BT(SC)]]&lt;&gt;"-",IF(StandardResults[[#This Row],[BT(SC)]]&lt;=StandardResults[[#This Row],[Ecs]],"EC","-"),"")</f>
        <v/>
      </c>
      <c r="Q619" t="str">
        <f>IF(StandardResults[[#This Row],[Ind/Rel]]="Ind",LEFT(StandardResults[[#This Row],[Gender]],1)&amp;MIN(MAX(StandardResults[[#This Row],[Age]],11),17)&amp;"-"&amp;StandardResults[[#This Row],[Event]],"")</f>
        <v>011-0</v>
      </c>
      <c r="R619" t="e">
        <f>IF(StandardResults[[#This Row],[Ind/Rel]]="Ind",_xlfn.XLOOKUP(StandardResults[[#This Row],[Code]],Std[Code],Std[AA]),"-")</f>
        <v>#N/A</v>
      </c>
      <c r="S619" t="e">
        <f>IF(StandardResults[[#This Row],[Ind/Rel]]="Ind",_xlfn.XLOOKUP(StandardResults[[#This Row],[Code]],Std[Code],Std[A]),"-")</f>
        <v>#N/A</v>
      </c>
      <c r="T619" t="e">
        <f>IF(StandardResults[[#This Row],[Ind/Rel]]="Ind",_xlfn.XLOOKUP(StandardResults[[#This Row],[Code]],Std[Code],Std[B]),"-")</f>
        <v>#N/A</v>
      </c>
      <c r="U619" t="e">
        <f>IF(StandardResults[[#This Row],[Ind/Rel]]="Ind",_xlfn.XLOOKUP(StandardResults[[#This Row],[Code]],Std[Code],Std[AAs]),"-")</f>
        <v>#N/A</v>
      </c>
      <c r="V619" t="e">
        <f>IF(StandardResults[[#This Row],[Ind/Rel]]="Ind",_xlfn.XLOOKUP(StandardResults[[#This Row],[Code]],Std[Code],Std[As]),"-")</f>
        <v>#N/A</v>
      </c>
      <c r="W619" t="e">
        <f>IF(StandardResults[[#This Row],[Ind/Rel]]="Ind",_xlfn.XLOOKUP(StandardResults[[#This Row],[Code]],Std[Code],Std[Bs]),"-")</f>
        <v>#N/A</v>
      </c>
      <c r="X619" t="e">
        <f>IF(StandardResults[[#This Row],[Ind/Rel]]="Ind",_xlfn.XLOOKUP(StandardResults[[#This Row],[Code]],Std[Code],Std[EC]),"-")</f>
        <v>#N/A</v>
      </c>
      <c r="Y619" t="e">
        <f>IF(StandardResults[[#This Row],[Ind/Rel]]="Ind",_xlfn.XLOOKUP(StandardResults[[#This Row],[Code]],Std[Code],Std[Ecs]),"-")</f>
        <v>#N/A</v>
      </c>
      <c r="Z619">
        <f>COUNTIFS(StandardResults[Name],StandardResults[[#This Row],[Name]],StandardResults[Entry
Std],"B")+COUNTIFS(StandardResults[Name],StandardResults[[#This Row],[Name]],StandardResults[Entry
Std],"A")+COUNTIFS(StandardResults[Name],StandardResults[[#This Row],[Name]],StandardResults[Entry
Std],"AA")</f>
        <v>0</v>
      </c>
      <c r="AA619">
        <f>COUNTIFS(StandardResults[Name],StandardResults[[#This Row],[Name]],StandardResults[Entry
Std],"AA")</f>
        <v>0</v>
      </c>
    </row>
    <row r="620" spans="1:27" x14ac:dyDescent="0.25">
      <c r="A620">
        <f>TimeVR[[#This Row],[Club]]</f>
        <v>0</v>
      </c>
      <c r="B620" t="str">
        <f>IF(OR(RIGHT(TimeVR[[#This Row],[Event]],3)="M.R", RIGHT(TimeVR[[#This Row],[Event]],3)="F.R"),"Relay","Ind")</f>
        <v>Ind</v>
      </c>
      <c r="C620">
        <f>TimeVR[[#This Row],[gender]]</f>
        <v>0</v>
      </c>
      <c r="D620">
        <f>TimeVR[[#This Row],[Age]]</f>
        <v>0</v>
      </c>
      <c r="E620">
        <f>TimeVR[[#This Row],[name]]</f>
        <v>0</v>
      </c>
      <c r="F620">
        <f>TimeVR[[#This Row],[Event]]</f>
        <v>0</v>
      </c>
      <c r="G620" t="str">
        <f>IF(OR(StandardResults[[#This Row],[Entry]]="-",TimeVR[[#This Row],[validation]]="Validated"),"Y","N")</f>
        <v>N</v>
      </c>
      <c r="H620">
        <f>IF(OR(LEFT(TimeVR[[#This Row],[Times]],8)="00:00.00", LEFT(TimeVR[[#This Row],[Times]],2)="NT"),"-",TimeVR[[#This Row],[Times]])</f>
        <v>0</v>
      </c>
      <c r="I6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0" t="str">
        <f>IF(ISBLANK(TimeVR[[#This Row],[Best Time(S)]]),"-",TimeVR[[#This Row],[Best Time(S)]])</f>
        <v>-</v>
      </c>
      <c r="K620" t="str">
        <f>IF(StandardResults[[#This Row],[BT(SC)]]&lt;&gt;"-",IF(StandardResults[[#This Row],[BT(SC)]]&lt;=StandardResults[[#This Row],[AAs]],"AA",IF(StandardResults[[#This Row],[BT(SC)]]&lt;=StandardResults[[#This Row],[As]],"A",IF(StandardResults[[#This Row],[BT(SC)]]&lt;=StandardResults[[#This Row],[Bs]],"B","-"))),"")</f>
        <v/>
      </c>
      <c r="L620" t="str">
        <f>IF(ISBLANK(TimeVR[[#This Row],[Best Time(L)]]),"-",TimeVR[[#This Row],[Best Time(L)]])</f>
        <v>-</v>
      </c>
      <c r="M620" t="str">
        <f>IF(StandardResults[[#This Row],[BT(LC)]]&lt;&gt;"-",IF(StandardResults[[#This Row],[BT(LC)]]&lt;=StandardResults[[#This Row],[AA]],"AA",IF(StandardResults[[#This Row],[BT(LC)]]&lt;=StandardResults[[#This Row],[A]],"A",IF(StandardResults[[#This Row],[BT(LC)]]&lt;=StandardResults[[#This Row],[B]],"B","-"))),"")</f>
        <v/>
      </c>
      <c r="N620" s="14"/>
      <c r="O620" t="str">
        <f>IF(StandardResults[[#This Row],[BT(SC)]]&lt;&gt;"-",IF(StandardResults[[#This Row],[BT(SC)]]&lt;=StandardResults[[#This Row],[Ecs]],"EC","-"),"")</f>
        <v/>
      </c>
      <c r="Q620" t="str">
        <f>IF(StandardResults[[#This Row],[Ind/Rel]]="Ind",LEFT(StandardResults[[#This Row],[Gender]],1)&amp;MIN(MAX(StandardResults[[#This Row],[Age]],11),17)&amp;"-"&amp;StandardResults[[#This Row],[Event]],"")</f>
        <v>011-0</v>
      </c>
      <c r="R620" t="e">
        <f>IF(StandardResults[[#This Row],[Ind/Rel]]="Ind",_xlfn.XLOOKUP(StandardResults[[#This Row],[Code]],Std[Code],Std[AA]),"-")</f>
        <v>#N/A</v>
      </c>
      <c r="S620" t="e">
        <f>IF(StandardResults[[#This Row],[Ind/Rel]]="Ind",_xlfn.XLOOKUP(StandardResults[[#This Row],[Code]],Std[Code],Std[A]),"-")</f>
        <v>#N/A</v>
      </c>
      <c r="T620" t="e">
        <f>IF(StandardResults[[#This Row],[Ind/Rel]]="Ind",_xlfn.XLOOKUP(StandardResults[[#This Row],[Code]],Std[Code],Std[B]),"-")</f>
        <v>#N/A</v>
      </c>
      <c r="U620" t="e">
        <f>IF(StandardResults[[#This Row],[Ind/Rel]]="Ind",_xlfn.XLOOKUP(StandardResults[[#This Row],[Code]],Std[Code],Std[AAs]),"-")</f>
        <v>#N/A</v>
      </c>
      <c r="V620" t="e">
        <f>IF(StandardResults[[#This Row],[Ind/Rel]]="Ind",_xlfn.XLOOKUP(StandardResults[[#This Row],[Code]],Std[Code],Std[As]),"-")</f>
        <v>#N/A</v>
      </c>
      <c r="W620" t="e">
        <f>IF(StandardResults[[#This Row],[Ind/Rel]]="Ind",_xlfn.XLOOKUP(StandardResults[[#This Row],[Code]],Std[Code],Std[Bs]),"-")</f>
        <v>#N/A</v>
      </c>
      <c r="X620" t="e">
        <f>IF(StandardResults[[#This Row],[Ind/Rel]]="Ind",_xlfn.XLOOKUP(StandardResults[[#This Row],[Code]],Std[Code],Std[EC]),"-")</f>
        <v>#N/A</v>
      </c>
      <c r="Y620" t="e">
        <f>IF(StandardResults[[#This Row],[Ind/Rel]]="Ind",_xlfn.XLOOKUP(StandardResults[[#This Row],[Code]],Std[Code],Std[Ecs]),"-")</f>
        <v>#N/A</v>
      </c>
      <c r="Z620">
        <f>COUNTIFS(StandardResults[Name],StandardResults[[#This Row],[Name]],StandardResults[Entry
Std],"B")+COUNTIFS(StandardResults[Name],StandardResults[[#This Row],[Name]],StandardResults[Entry
Std],"A")+COUNTIFS(StandardResults[Name],StandardResults[[#This Row],[Name]],StandardResults[Entry
Std],"AA")</f>
        <v>0</v>
      </c>
      <c r="AA620">
        <f>COUNTIFS(StandardResults[Name],StandardResults[[#This Row],[Name]],StandardResults[Entry
Std],"AA")</f>
        <v>0</v>
      </c>
    </row>
    <row r="621" spans="1:27" x14ac:dyDescent="0.25">
      <c r="A621">
        <f>TimeVR[[#This Row],[Club]]</f>
        <v>0</v>
      </c>
      <c r="B621" t="str">
        <f>IF(OR(RIGHT(TimeVR[[#This Row],[Event]],3)="M.R", RIGHT(TimeVR[[#This Row],[Event]],3)="F.R"),"Relay","Ind")</f>
        <v>Ind</v>
      </c>
      <c r="C621">
        <f>TimeVR[[#This Row],[gender]]</f>
        <v>0</v>
      </c>
      <c r="D621">
        <f>TimeVR[[#This Row],[Age]]</f>
        <v>0</v>
      </c>
      <c r="E621">
        <f>TimeVR[[#This Row],[name]]</f>
        <v>0</v>
      </c>
      <c r="F621">
        <f>TimeVR[[#This Row],[Event]]</f>
        <v>0</v>
      </c>
      <c r="G621" t="str">
        <f>IF(OR(StandardResults[[#This Row],[Entry]]="-",TimeVR[[#This Row],[validation]]="Validated"),"Y","N")</f>
        <v>N</v>
      </c>
      <c r="H621">
        <f>IF(OR(LEFT(TimeVR[[#This Row],[Times]],8)="00:00.00", LEFT(TimeVR[[#This Row],[Times]],2)="NT"),"-",TimeVR[[#This Row],[Times]])</f>
        <v>0</v>
      </c>
      <c r="I6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1" t="str">
        <f>IF(ISBLANK(TimeVR[[#This Row],[Best Time(S)]]),"-",TimeVR[[#This Row],[Best Time(S)]])</f>
        <v>-</v>
      </c>
      <c r="K621" t="str">
        <f>IF(StandardResults[[#This Row],[BT(SC)]]&lt;&gt;"-",IF(StandardResults[[#This Row],[BT(SC)]]&lt;=StandardResults[[#This Row],[AAs]],"AA",IF(StandardResults[[#This Row],[BT(SC)]]&lt;=StandardResults[[#This Row],[As]],"A",IF(StandardResults[[#This Row],[BT(SC)]]&lt;=StandardResults[[#This Row],[Bs]],"B","-"))),"")</f>
        <v/>
      </c>
      <c r="L621" t="str">
        <f>IF(ISBLANK(TimeVR[[#This Row],[Best Time(L)]]),"-",TimeVR[[#This Row],[Best Time(L)]])</f>
        <v>-</v>
      </c>
      <c r="M621" t="str">
        <f>IF(StandardResults[[#This Row],[BT(LC)]]&lt;&gt;"-",IF(StandardResults[[#This Row],[BT(LC)]]&lt;=StandardResults[[#This Row],[AA]],"AA",IF(StandardResults[[#This Row],[BT(LC)]]&lt;=StandardResults[[#This Row],[A]],"A",IF(StandardResults[[#This Row],[BT(LC)]]&lt;=StandardResults[[#This Row],[B]],"B","-"))),"")</f>
        <v/>
      </c>
      <c r="N621" s="14"/>
      <c r="O621" t="str">
        <f>IF(StandardResults[[#This Row],[BT(SC)]]&lt;&gt;"-",IF(StandardResults[[#This Row],[BT(SC)]]&lt;=StandardResults[[#This Row],[Ecs]],"EC","-"),"")</f>
        <v/>
      </c>
      <c r="Q621" t="str">
        <f>IF(StandardResults[[#This Row],[Ind/Rel]]="Ind",LEFT(StandardResults[[#This Row],[Gender]],1)&amp;MIN(MAX(StandardResults[[#This Row],[Age]],11),17)&amp;"-"&amp;StandardResults[[#This Row],[Event]],"")</f>
        <v>011-0</v>
      </c>
      <c r="R621" t="e">
        <f>IF(StandardResults[[#This Row],[Ind/Rel]]="Ind",_xlfn.XLOOKUP(StandardResults[[#This Row],[Code]],Std[Code],Std[AA]),"-")</f>
        <v>#N/A</v>
      </c>
      <c r="S621" t="e">
        <f>IF(StandardResults[[#This Row],[Ind/Rel]]="Ind",_xlfn.XLOOKUP(StandardResults[[#This Row],[Code]],Std[Code],Std[A]),"-")</f>
        <v>#N/A</v>
      </c>
      <c r="T621" t="e">
        <f>IF(StandardResults[[#This Row],[Ind/Rel]]="Ind",_xlfn.XLOOKUP(StandardResults[[#This Row],[Code]],Std[Code],Std[B]),"-")</f>
        <v>#N/A</v>
      </c>
      <c r="U621" t="e">
        <f>IF(StandardResults[[#This Row],[Ind/Rel]]="Ind",_xlfn.XLOOKUP(StandardResults[[#This Row],[Code]],Std[Code],Std[AAs]),"-")</f>
        <v>#N/A</v>
      </c>
      <c r="V621" t="e">
        <f>IF(StandardResults[[#This Row],[Ind/Rel]]="Ind",_xlfn.XLOOKUP(StandardResults[[#This Row],[Code]],Std[Code],Std[As]),"-")</f>
        <v>#N/A</v>
      </c>
      <c r="W621" t="e">
        <f>IF(StandardResults[[#This Row],[Ind/Rel]]="Ind",_xlfn.XLOOKUP(StandardResults[[#This Row],[Code]],Std[Code],Std[Bs]),"-")</f>
        <v>#N/A</v>
      </c>
      <c r="X621" t="e">
        <f>IF(StandardResults[[#This Row],[Ind/Rel]]="Ind",_xlfn.XLOOKUP(StandardResults[[#This Row],[Code]],Std[Code],Std[EC]),"-")</f>
        <v>#N/A</v>
      </c>
      <c r="Y621" t="e">
        <f>IF(StandardResults[[#This Row],[Ind/Rel]]="Ind",_xlfn.XLOOKUP(StandardResults[[#This Row],[Code]],Std[Code],Std[Ecs]),"-")</f>
        <v>#N/A</v>
      </c>
      <c r="Z621">
        <f>COUNTIFS(StandardResults[Name],StandardResults[[#This Row],[Name]],StandardResults[Entry
Std],"B")+COUNTIFS(StandardResults[Name],StandardResults[[#This Row],[Name]],StandardResults[Entry
Std],"A")+COUNTIFS(StandardResults[Name],StandardResults[[#This Row],[Name]],StandardResults[Entry
Std],"AA")</f>
        <v>0</v>
      </c>
      <c r="AA621">
        <f>COUNTIFS(StandardResults[Name],StandardResults[[#This Row],[Name]],StandardResults[Entry
Std],"AA")</f>
        <v>0</v>
      </c>
    </row>
    <row r="622" spans="1:27" x14ac:dyDescent="0.25">
      <c r="A622">
        <f>TimeVR[[#This Row],[Club]]</f>
        <v>0</v>
      </c>
      <c r="B622" t="str">
        <f>IF(OR(RIGHT(TimeVR[[#This Row],[Event]],3)="M.R", RIGHT(TimeVR[[#This Row],[Event]],3)="F.R"),"Relay","Ind")</f>
        <v>Ind</v>
      </c>
      <c r="C622">
        <f>TimeVR[[#This Row],[gender]]</f>
        <v>0</v>
      </c>
      <c r="D622">
        <f>TimeVR[[#This Row],[Age]]</f>
        <v>0</v>
      </c>
      <c r="E622">
        <f>TimeVR[[#This Row],[name]]</f>
        <v>0</v>
      </c>
      <c r="F622">
        <f>TimeVR[[#This Row],[Event]]</f>
        <v>0</v>
      </c>
      <c r="G622" t="str">
        <f>IF(OR(StandardResults[[#This Row],[Entry]]="-",TimeVR[[#This Row],[validation]]="Validated"),"Y","N")</f>
        <v>N</v>
      </c>
      <c r="H622">
        <f>IF(OR(LEFT(TimeVR[[#This Row],[Times]],8)="00:00.00", LEFT(TimeVR[[#This Row],[Times]],2)="NT"),"-",TimeVR[[#This Row],[Times]])</f>
        <v>0</v>
      </c>
      <c r="I6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2" t="str">
        <f>IF(ISBLANK(TimeVR[[#This Row],[Best Time(S)]]),"-",TimeVR[[#This Row],[Best Time(S)]])</f>
        <v>-</v>
      </c>
      <c r="K622" t="str">
        <f>IF(StandardResults[[#This Row],[BT(SC)]]&lt;&gt;"-",IF(StandardResults[[#This Row],[BT(SC)]]&lt;=StandardResults[[#This Row],[AAs]],"AA",IF(StandardResults[[#This Row],[BT(SC)]]&lt;=StandardResults[[#This Row],[As]],"A",IF(StandardResults[[#This Row],[BT(SC)]]&lt;=StandardResults[[#This Row],[Bs]],"B","-"))),"")</f>
        <v/>
      </c>
      <c r="L622" t="str">
        <f>IF(ISBLANK(TimeVR[[#This Row],[Best Time(L)]]),"-",TimeVR[[#This Row],[Best Time(L)]])</f>
        <v>-</v>
      </c>
      <c r="M622" t="str">
        <f>IF(StandardResults[[#This Row],[BT(LC)]]&lt;&gt;"-",IF(StandardResults[[#This Row],[BT(LC)]]&lt;=StandardResults[[#This Row],[AA]],"AA",IF(StandardResults[[#This Row],[BT(LC)]]&lt;=StandardResults[[#This Row],[A]],"A",IF(StandardResults[[#This Row],[BT(LC)]]&lt;=StandardResults[[#This Row],[B]],"B","-"))),"")</f>
        <v/>
      </c>
      <c r="N622" s="14"/>
      <c r="O622" t="str">
        <f>IF(StandardResults[[#This Row],[BT(SC)]]&lt;&gt;"-",IF(StandardResults[[#This Row],[BT(SC)]]&lt;=StandardResults[[#This Row],[Ecs]],"EC","-"),"")</f>
        <v/>
      </c>
      <c r="Q622" t="str">
        <f>IF(StandardResults[[#This Row],[Ind/Rel]]="Ind",LEFT(StandardResults[[#This Row],[Gender]],1)&amp;MIN(MAX(StandardResults[[#This Row],[Age]],11),17)&amp;"-"&amp;StandardResults[[#This Row],[Event]],"")</f>
        <v>011-0</v>
      </c>
      <c r="R622" t="e">
        <f>IF(StandardResults[[#This Row],[Ind/Rel]]="Ind",_xlfn.XLOOKUP(StandardResults[[#This Row],[Code]],Std[Code],Std[AA]),"-")</f>
        <v>#N/A</v>
      </c>
      <c r="S622" t="e">
        <f>IF(StandardResults[[#This Row],[Ind/Rel]]="Ind",_xlfn.XLOOKUP(StandardResults[[#This Row],[Code]],Std[Code],Std[A]),"-")</f>
        <v>#N/A</v>
      </c>
      <c r="T622" t="e">
        <f>IF(StandardResults[[#This Row],[Ind/Rel]]="Ind",_xlfn.XLOOKUP(StandardResults[[#This Row],[Code]],Std[Code],Std[B]),"-")</f>
        <v>#N/A</v>
      </c>
      <c r="U622" t="e">
        <f>IF(StandardResults[[#This Row],[Ind/Rel]]="Ind",_xlfn.XLOOKUP(StandardResults[[#This Row],[Code]],Std[Code],Std[AAs]),"-")</f>
        <v>#N/A</v>
      </c>
      <c r="V622" t="e">
        <f>IF(StandardResults[[#This Row],[Ind/Rel]]="Ind",_xlfn.XLOOKUP(StandardResults[[#This Row],[Code]],Std[Code],Std[As]),"-")</f>
        <v>#N/A</v>
      </c>
      <c r="W622" t="e">
        <f>IF(StandardResults[[#This Row],[Ind/Rel]]="Ind",_xlfn.XLOOKUP(StandardResults[[#This Row],[Code]],Std[Code],Std[Bs]),"-")</f>
        <v>#N/A</v>
      </c>
      <c r="X622" t="e">
        <f>IF(StandardResults[[#This Row],[Ind/Rel]]="Ind",_xlfn.XLOOKUP(StandardResults[[#This Row],[Code]],Std[Code],Std[EC]),"-")</f>
        <v>#N/A</v>
      </c>
      <c r="Y622" t="e">
        <f>IF(StandardResults[[#This Row],[Ind/Rel]]="Ind",_xlfn.XLOOKUP(StandardResults[[#This Row],[Code]],Std[Code],Std[Ecs]),"-")</f>
        <v>#N/A</v>
      </c>
      <c r="Z622">
        <f>COUNTIFS(StandardResults[Name],StandardResults[[#This Row],[Name]],StandardResults[Entry
Std],"B")+COUNTIFS(StandardResults[Name],StandardResults[[#This Row],[Name]],StandardResults[Entry
Std],"A")+COUNTIFS(StandardResults[Name],StandardResults[[#This Row],[Name]],StandardResults[Entry
Std],"AA")</f>
        <v>0</v>
      </c>
      <c r="AA622">
        <f>COUNTIFS(StandardResults[Name],StandardResults[[#This Row],[Name]],StandardResults[Entry
Std],"AA")</f>
        <v>0</v>
      </c>
    </row>
    <row r="623" spans="1:27" x14ac:dyDescent="0.25">
      <c r="A623">
        <f>TimeVR[[#This Row],[Club]]</f>
        <v>0</v>
      </c>
      <c r="B623" t="str">
        <f>IF(OR(RIGHT(TimeVR[[#This Row],[Event]],3)="M.R", RIGHT(TimeVR[[#This Row],[Event]],3)="F.R"),"Relay","Ind")</f>
        <v>Ind</v>
      </c>
      <c r="C623">
        <f>TimeVR[[#This Row],[gender]]</f>
        <v>0</v>
      </c>
      <c r="D623">
        <f>TimeVR[[#This Row],[Age]]</f>
        <v>0</v>
      </c>
      <c r="E623">
        <f>TimeVR[[#This Row],[name]]</f>
        <v>0</v>
      </c>
      <c r="F623">
        <f>TimeVR[[#This Row],[Event]]</f>
        <v>0</v>
      </c>
      <c r="G623" t="str">
        <f>IF(OR(StandardResults[[#This Row],[Entry]]="-",TimeVR[[#This Row],[validation]]="Validated"),"Y","N")</f>
        <v>N</v>
      </c>
      <c r="H623">
        <f>IF(OR(LEFT(TimeVR[[#This Row],[Times]],8)="00:00.00", LEFT(TimeVR[[#This Row],[Times]],2)="NT"),"-",TimeVR[[#This Row],[Times]])</f>
        <v>0</v>
      </c>
      <c r="I6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3" t="str">
        <f>IF(ISBLANK(TimeVR[[#This Row],[Best Time(S)]]),"-",TimeVR[[#This Row],[Best Time(S)]])</f>
        <v>-</v>
      </c>
      <c r="K623" t="str">
        <f>IF(StandardResults[[#This Row],[BT(SC)]]&lt;&gt;"-",IF(StandardResults[[#This Row],[BT(SC)]]&lt;=StandardResults[[#This Row],[AAs]],"AA",IF(StandardResults[[#This Row],[BT(SC)]]&lt;=StandardResults[[#This Row],[As]],"A",IF(StandardResults[[#This Row],[BT(SC)]]&lt;=StandardResults[[#This Row],[Bs]],"B","-"))),"")</f>
        <v/>
      </c>
      <c r="L623" t="str">
        <f>IF(ISBLANK(TimeVR[[#This Row],[Best Time(L)]]),"-",TimeVR[[#This Row],[Best Time(L)]])</f>
        <v>-</v>
      </c>
      <c r="M623" t="str">
        <f>IF(StandardResults[[#This Row],[BT(LC)]]&lt;&gt;"-",IF(StandardResults[[#This Row],[BT(LC)]]&lt;=StandardResults[[#This Row],[AA]],"AA",IF(StandardResults[[#This Row],[BT(LC)]]&lt;=StandardResults[[#This Row],[A]],"A",IF(StandardResults[[#This Row],[BT(LC)]]&lt;=StandardResults[[#This Row],[B]],"B","-"))),"")</f>
        <v/>
      </c>
      <c r="N623" s="14"/>
      <c r="O623" t="str">
        <f>IF(StandardResults[[#This Row],[BT(SC)]]&lt;&gt;"-",IF(StandardResults[[#This Row],[BT(SC)]]&lt;=StandardResults[[#This Row],[Ecs]],"EC","-"),"")</f>
        <v/>
      </c>
      <c r="Q623" t="str">
        <f>IF(StandardResults[[#This Row],[Ind/Rel]]="Ind",LEFT(StandardResults[[#This Row],[Gender]],1)&amp;MIN(MAX(StandardResults[[#This Row],[Age]],11),17)&amp;"-"&amp;StandardResults[[#This Row],[Event]],"")</f>
        <v>011-0</v>
      </c>
      <c r="R623" t="e">
        <f>IF(StandardResults[[#This Row],[Ind/Rel]]="Ind",_xlfn.XLOOKUP(StandardResults[[#This Row],[Code]],Std[Code],Std[AA]),"-")</f>
        <v>#N/A</v>
      </c>
      <c r="S623" t="e">
        <f>IF(StandardResults[[#This Row],[Ind/Rel]]="Ind",_xlfn.XLOOKUP(StandardResults[[#This Row],[Code]],Std[Code],Std[A]),"-")</f>
        <v>#N/A</v>
      </c>
      <c r="T623" t="e">
        <f>IF(StandardResults[[#This Row],[Ind/Rel]]="Ind",_xlfn.XLOOKUP(StandardResults[[#This Row],[Code]],Std[Code],Std[B]),"-")</f>
        <v>#N/A</v>
      </c>
      <c r="U623" t="e">
        <f>IF(StandardResults[[#This Row],[Ind/Rel]]="Ind",_xlfn.XLOOKUP(StandardResults[[#This Row],[Code]],Std[Code],Std[AAs]),"-")</f>
        <v>#N/A</v>
      </c>
      <c r="V623" t="e">
        <f>IF(StandardResults[[#This Row],[Ind/Rel]]="Ind",_xlfn.XLOOKUP(StandardResults[[#This Row],[Code]],Std[Code],Std[As]),"-")</f>
        <v>#N/A</v>
      </c>
      <c r="W623" t="e">
        <f>IF(StandardResults[[#This Row],[Ind/Rel]]="Ind",_xlfn.XLOOKUP(StandardResults[[#This Row],[Code]],Std[Code],Std[Bs]),"-")</f>
        <v>#N/A</v>
      </c>
      <c r="X623" t="e">
        <f>IF(StandardResults[[#This Row],[Ind/Rel]]="Ind",_xlfn.XLOOKUP(StandardResults[[#This Row],[Code]],Std[Code],Std[EC]),"-")</f>
        <v>#N/A</v>
      </c>
      <c r="Y623" t="e">
        <f>IF(StandardResults[[#This Row],[Ind/Rel]]="Ind",_xlfn.XLOOKUP(StandardResults[[#This Row],[Code]],Std[Code],Std[Ecs]),"-")</f>
        <v>#N/A</v>
      </c>
      <c r="Z623">
        <f>COUNTIFS(StandardResults[Name],StandardResults[[#This Row],[Name]],StandardResults[Entry
Std],"B")+COUNTIFS(StandardResults[Name],StandardResults[[#This Row],[Name]],StandardResults[Entry
Std],"A")+COUNTIFS(StandardResults[Name],StandardResults[[#This Row],[Name]],StandardResults[Entry
Std],"AA")</f>
        <v>0</v>
      </c>
      <c r="AA623">
        <f>COUNTIFS(StandardResults[Name],StandardResults[[#This Row],[Name]],StandardResults[Entry
Std],"AA")</f>
        <v>0</v>
      </c>
    </row>
    <row r="624" spans="1:27" x14ac:dyDescent="0.25">
      <c r="A624">
        <f>TimeVR[[#This Row],[Club]]</f>
        <v>0</v>
      </c>
      <c r="B624" t="str">
        <f>IF(OR(RIGHT(TimeVR[[#This Row],[Event]],3)="M.R", RIGHT(TimeVR[[#This Row],[Event]],3)="F.R"),"Relay","Ind")</f>
        <v>Ind</v>
      </c>
      <c r="C624">
        <f>TimeVR[[#This Row],[gender]]</f>
        <v>0</v>
      </c>
      <c r="D624">
        <f>TimeVR[[#This Row],[Age]]</f>
        <v>0</v>
      </c>
      <c r="E624">
        <f>TimeVR[[#This Row],[name]]</f>
        <v>0</v>
      </c>
      <c r="F624">
        <f>TimeVR[[#This Row],[Event]]</f>
        <v>0</v>
      </c>
      <c r="G624" t="str">
        <f>IF(OR(StandardResults[[#This Row],[Entry]]="-",TimeVR[[#This Row],[validation]]="Validated"),"Y","N")</f>
        <v>N</v>
      </c>
      <c r="H624">
        <f>IF(OR(LEFT(TimeVR[[#This Row],[Times]],8)="00:00.00", LEFT(TimeVR[[#This Row],[Times]],2)="NT"),"-",TimeVR[[#This Row],[Times]])</f>
        <v>0</v>
      </c>
      <c r="I6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4" t="str">
        <f>IF(ISBLANK(TimeVR[[#This Row],[Best Time(S)]]),"-",TimeVR[[#This Row],[Best Time(S)]])</f>
        <v>-</v>
      </c>
      <c r="K624" t="str">
        <f>IF(StandardResults[[#This Row],[BT(SC)]]&lt;&gt;"-",IF(StandardResults[[#This Row],[BT(SC)]]&lt;=StandardResults[[#This Row],[AAs]],"AA",IF(StandardResults[[#This Row],[BT(SC)]]&lt;=StandardResults[[#This Row],[As]],"A",IF(StandardResults[[#This Row],[BT(SC)]]&lt;=StandardResults[[#This Row],[Bs]],"B","-"))),"")</f>
        <v/>
      </c>
      <c r="L624" t="str">
        <f>IF(ISBLANK(TimeVR[[#This Row],[Best Time(L)]]),"-",TimeVR[[#This Row],[Best Time(L)]])</f>
        <v>-</v>
      </c>
      <c r="M624" t="str">
        <f>IF(StandardResults[[#This Row],[BT(LC)]]&lt;&gt;"-",IF(StandardResults[[#This Row],[BT(LC)]]&lt;=StandardResults[[#This Row],[AA]],"AA",IF(StandardResults[[#This Row],[BT(LC)]]&lt;=StandardResults[[#This Row],[A]],"A",IF(StandardResults[[#This Row],[BT(LC)]]&lt;=StandardResults[[#This Row],[B]],"B","-"))),"")</f>
        <v/>
      </c>
      <c r="N624" s="14"/>
      <c r="O624" t="str">
        <f>IF(StandardResults[[#This Row],[BT(SC)]]&lt;&gt;"-",IF(StandardResults[[#This Row],[BT(SC)]]&lt;=StandardResults[[#This Row],[Ecs]],"EC","-"),"")</f>
        <v/>
      </c>
      <c r="Q624" t="str">
        <f>IF(StandardResults[[#This Row],[Ind/Rel]]="Ind",LEFT(StandardResults[[#This Row],[Gender]],1)&amp;MIN(MAX(StandardResults[[#This Row],[Age]],11),17)&amp;"-"&amp;StandardResults[[#This Row],[Event]],"")</f>
        <v>011-0</v>
      </c>
      <c r="R624" t="e">
        <f>IF(StandardResults[[#This Row],[Ind/Rel]]="Ind",_xlfn.XLOOKUP(StandardResults[[#This Row],[Code]],Std[Code],Std[AA]),"-")</f>
        <v>#N/A</v>
      </c>
      <c r="S624" t="e">
        <f>IF(StandardResults[[#This Row],[Ind/Rel]]="Ind",_xlfn.XLOOKUP(StandardResults[[#This Row],[Code]],Std[Code],Std[A]),"-")</f>
        <v>#N/A</v>
      </c>
      <c r="T624" t="e">
        <f>IF(StandardResults[[#This Row],[Ind/Rel]]="Ind",_xlfn.XLOOKUP(StandardResults[[#This Row],[Code]],Std[Code],Std[B]),"-")</f>
        <v>#N/A</v>
      </c>
      <c r="U624" t="e">
        <f>IF(StandardResults[[#This Row],[Ind/Rel]]="Ind",_xlfn.XLOOKUP(StandardResults[[#This Row],[Code]],Std[Code],Std[AAs]),"-")</f>
        <v>#N/A</v>
      </c>
      <c r="V624" t="e">
        <f>IF(StandardResults[[#This Row],[Ind/Rel]]="Ind",_xlfn.XLOOKUP(StandardResults[[#This Row],[Code]],Std[Code],Std[As]),"-")</f>
        <v>#N/A</v>
      </c>
      <c r="W624" t="e">
        <f>IF(StandardResults[[#This Row],[Ind/Rel]]="Ind",_xlfn.XLOOKUP(StandardResults[[#This Row],[Code]],Std[Code],Std[Bs]),"-")</f>
        <v>#N/A</v>
      </c>
      <c r="X624" t="e">
        <f>IF(StandardResults[[#This Row],[Ind/Rel]]="Ind",_xlfn.XLOOKUP(StandardResults[[#This Row],[Code]],Std[Code],Std[EC]),"-")</f>
        <v>#N/A</v>
      </c>
      <c r="Y624" t="e">
        <f>IF(StandardResults[[#This Row],[Ind/Rel]]="Ind",_xlfn.XLOOKUP(StandardResults[[#This Row],[Code]],Std[Code],Std[Ecs]),"-")</f>
        <v>#N/A</v>
      </c>
      <c r="Z624">
        <f>COUNTIFS(StandardResults[Name],StandardResults[[#This Row],[Name]],StandardResults[Entry
Std],"B")+COUNTIFS(StandardResults[Name],StandardResults[[#This Row],[Name]],StandardResults[Entry
Std],"A")+COUNTIFS(StandardResults[Name],StandardResults[[#This Row],[Name]],StandardResults[Entry
Std],"AA")</f>
        <v>0</v>
      </c>
      <c r="AA624">
        <f>COUNTIFS(StandardResults[Name],StandardResults[[#This Row],[Name]],StandardResults[Entry
Std],"AA")</f>
        <v>0</v>
      </c>
    </row>
    <row r="625" spans="1:27" x14ac:dyDescent="0.25">
      <c r="A625">
        <f>TimeVR[[#This Row],[Club]]</f>
        <v>0</v>
      </c>
      <c r="B625" t="str">
        <f>IF(OR(RIGHT(TimeVR[[#This Row],[Event]],3)="M.R", RIGHT(TimeVR[[#This Row],[Event]],3)="F.R"),"Relay","Ind")</f>
        <v>Ind</v>
      </c>
      <c r="C625">
        <f>TimeVR[[#This Row],[gender]]</f>
        <v>0</v>
      </c>
      <c r="D625">
        <f>TimeVR[[#This Row],[Age]]</f>
        <v>0</v>
      </c>
      <c r="E625">
        <f>TimeVR[[#This Row],[name]]</f>
        <v>0</v>
      </c>
      <c r="F625">
        <f>TimeVR[[#This Row],[Event]]</f>
        <v>0</v>
      </c>
      <c r="G625" t="str">
        <f>IF(OR(StandardResults[[#This Row],[Entry]]="-",TimeVR[[#This Row],[validation]]="Validated"),"Y","N")</f>
        <v>N</v>
      </c>
      <c r="H625">
        <f>IF(OR(LEFT(TimeVR[[#This Row],[Times]],8)="00:00.00", LEFT(TimeVR[[#This Row],[Times]],2)="NT"),"-",TimeVR[[#This Row],[Times]])</f>
        <v>0</v>
      </c>
      <c r="I6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5" t="str">
        <f>IF(ISBLANK(TimeVR[[#This Row],[Best Time(S)]]),"-",TimeVR[[#This Row],[Best Time(S)]])</f>
        <v>-</v>
      </c>
      <c r="K625" t="str">
        <f>IF(StandardResults[[#This Row],[BT(SC)]]&lt;&gt;"-",IF(StandardResults[[#This Row],[BT(SC)]]&lt;=StandardResults[[#This Row],[AAs]],"AA",IF(StandardResults[[#This Row],[BT(SC)]]&lt;=StandardResults[[#This Row],[As]],"A",IF(StandardResults[[#This Row],[BT(SC)]]&lt;=StandardResults[[#This Row],[Bs]],"B","-"))),"")</f>
        <v/>
      </c>
      <c r="L625" t="str">
        <f>IF(ISBLANK(TimeVR[[#This Row],[Best Time(L)]]),"-",TimeVR[[#This Row],[Best Time(L)]])</f>
        <v>-</v>
      </c>
      <c r="M625" t="str">
        <f>IF(StandardResults[[#This Row],[BT(LC)]]&lt;&gt;"-",IF(StandardResults[[#This Row],[BT(LC)]]&lt;=StandardResults[[#This Row],[AA]],"AA",IF(StandardResults[[#This Row],[BT(LC)]]&lt;=StandardResults[[#This Row],[A]],"A",IF(StandardResults[[#This Row],[BT(LC)]]&lt;=StandardResults[[#This Row],[B]],"B","-"))),"")</f>
        <v/>
      </c>
      <c r="N625" s="14"/>
      <c r="O625" t="str">
        <f>IF(StandardResults[[#This Row],[BT(SC)]]&lt;&gt;"-",IF(StandardResults[[#This Row],[BT(SC)]]&lt;=StandardResults[[#This Row],[Ecs]],"EC","-"),"")</f>
        <v/>
      </c>
      <c r="Q625" t="str">
        <f>IF(StandardResults[[#This Row],[Ind/Rel]]="Ind",LEFT(StandardResults[[#This Row],[Gender]],1)&amp;MIN(MAX(StandardResults[[#This Row],[Age]],11),17)&amp;"-"&amp;StandardResults[[#This Row],[Event]],"")</f>
        <v>011-0</v>
      </c>
      <c r="R625" t="e">
        <f>IF(StandardResults[[#This Row],[Ind/Rel]]="Ind",_xlfn.XLOOKUP(StandardResults[[#This Row],[Code]],Std[Code],Std[AA]),"-")</f>
        <v>#N/A</v>
      </c>
      <c r="S625" t="e">
        <f>IF(StandardResults[[#This Row],[Ind/Rel]]="Ind",_xlfn.XLOOKUP(StandardResults[[#This Row],[Code]],Std[Code],Std[A]),"-")</f>
        <v>#N/A</v>
      </c>
      <c r="T625" t="e">
        <f>IF(StandardResults[[#This Row],[Ind/Rel]]="Ind",_xlfn.XLOOKUP(StandardResults[[#This Row],[Code]],Std[Code],Std[B]),"-")</f>
        <v>#N/A</v>
      </c>
      <c r="U625" t="e">
        <f>IF(StandardResults[[#This Row],[Ind/Rel]]="Ind",_xlfn.XLOOKUP(StandardResults[[#This Row],[Code]],Std[Code],Std[AAs]),"-")</f>
        <v>#N/A</v>
      </c>
      <c r="V625" t="e">
        <f>IF(StandardResults[[#This Row],[Ind/Rel]]="Ind",_xlfn.XLOOKUP(StandardResults[[#This Row],[Code]],Std[Code],Std[As]),"-")</f>
        <v>#N/A</v>
      </c>
      <c r="W625" t="e">
        <f>IF(StandardResults[[#This Row],[Ind/Rel]]="Ind",_xlfn.XLOOKUP(StandardResults[[#This Row],[Code]],Std[Code],Std[Bs]),"-")</f>
        <v>#N/A</v>
      </c>
      <c r="X625" t="e">
        <f>IF(StandardResults[[#This Row],[Ind/Rel]]="Ind",_xlfn.XLOOKUP(StandardResults[[#This Row],[Code]],Std[Code],Std[EC]),"-")</f>
        <v>#N/A</v>
      </c>
      <c r="Y625" t="e">
        <f>IF(StandardResults[[#This Row],[Ind/Rel]]="Ind",_xlfn.XLOOKUP(StandardResults[[#This Row],[Code]],Std[Code],Std[Ecs]),"-")</f>
        <v>#N/A</v>
      </c>
      <c r="Z625">
        <f>COUNTIFS(StandardResults[Name],StandardResults[[#This Row],[Name]],StandardResults[Entry
Std],"B")+COUNTIFS(StandardResults[Name],StandardResults[[#This Row],[Name]],StandardResults[Entry
Std],"A")+COUNTIFS(StandardResults[Name],StandardResults[[#This Row],[Name]],StandardResults[Entry
Std],"AA")</f>
        <v>0</v>
      </c>
      <c r="AA625">
        <f>COUNTIFS(StandardResults[Name],StandardResults[[#This Row],[Name]],StandardResults[Entry
Std],"AA")</f>
        <v>0</v>
      </c>
    </row>
    <row r="626" spans="1:27" x14ac:dyDescent="0.25">
      <c r="A626">
        <f>TimeVR[[#This Row],[Club]]</f>
        <v>0</v>
      </c>
      <c r="B626" t="str">
        <f>IF(OR(RIGHT(TimeVR[[#This Row],[Event]],3)="M.R", RIGHT(TimeVR[[#This Row],[Event]],3)="F.R"),"Relay","Ind")</f>
        <v>Ind</v>
      </c>
      <c r="C626">
        <f>TimeVR[[#This Row],[gender]]</f>
        <v>0</v>
      </c>
      <c r="D626">
        <f>TimeVR[[#This Row],[Age]]</f>
        <v>0</v>
      </c>
      <c r="E626">
        <f>TimeVR[[#This Row],[name]]</f>
        <v>0</v>
      </c>
      <c r="F626">
        <f>TimeVR[[#This Row],[Event]]</f>
        <v>0</v>
      </c>
      <c r="G626" t="str">
        <f>IF(OR(StandardResults[[#This Row],[Entry]]="-",TimeVR[[#This Row],[validation]]="Validated"),"Y","N")</f>
        <v>N</v>
      </c>
      <c r="H626">
        <f>IF(OR(LEFT(TimeVR[[#This Row],[Times]],8)="00:00.00", LEFT(TimeVR[[#This Row],[Times]],2)="NT"),"-",TimeVR[[#This Row],[Times]])</f>
        <v>0</v>
      </c>
      <c r="I6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6" t="str">
        <f>IF(ISBLANK(TimeVR[[#This Row],[Best Time(S)]]),"-",TimeVR[[#This Row],[Best Time(S)]])</f>
        <v>-</v>
      </c>
      <c r="K626" t="str">
        <f>IF(StandardResults[[#This Row],[BT(SC)]]&lt;&gt;"-",IF(StandardResults[[#This Row],[BT(SC)]]&lt;=StandardResults[[#This Row],[AAs]],"AA",IF(StandardResults[[#This Row],[BT(SC)]]&lt;=StandardResults[[#This Row],[As]],"A",IF(StandardResults[[#This Row],[BT(SC)]]&lt;=StandardResults[[#This Row],[Bs]],"B","-"))),"")</f>
        <v/>
      </c>
      <c r="L626" t="str">
        <f>IF(ISBLANK(TimeVR[[#This Row],[Best Time(L)]]),"-",TimeVR[[#This Row],[Best Time(L)]])</f>
        <v>-</v>
      </c>
      <c r="M626" t="str">
        <f>IF(StandardResults[[#This Row],[BT(LC)]]&lt;&gt;"-",IF(StandardResults[[#This Row],[BT(LC)]]&lt;=StandardResults[[#This Row],[AA]],"AA",IF(StandardResults[[#This Row],[BT(LC)]]&lt;=StandardResults[[#This Row],[A]],"A",IF(StandardResults[[#This Row],[BT(LC)]]&lt;=StandardResults[[#This Row],[B]],"B","-"))),"")</f>
        <v/>
      </c>
      <c r="N626" s="14"/>
      <c r="O626" t="str">
        <f>IF(StandardResults[[#This Row],[BT(SC)]]&lt;&gt;"-",IF(StandardResults[[#This Row],[BT(SC)]]&lt;=StandardResults[[#This Row],[Ecs]],"EC","-"),"")</f>
        <v/>
      </c>
      <c r="Q626" t="str">
        <f>IF(StandardResults[[#This Row],[Ind/Rel]]="Ind",LEFT(StandardResults[[#This Row],[Gender]],1)&amp;MIN(MAX(StandardResults[[#This Row],[Age]],11),17)&amp;"-"&amp;StandardResults[[#This Row],[Event]],"")</f>
        <v>011-0</v>
      </c>
      <c r="R626" t="e">
        <f>IF(StandardResults[[#This Row],[Ind/Rel]]="Ind",_xlfn.XLOOKUP(StandardResults[[#This Row],[Code]],Std[Code],Std[AA]),"-")</f>
        <v>#N/A</v>
      </c>
      <c r="S626" t="e">
        <f>IF(StandardResults[[#This Row],[Ind/Rel]]="Ind",_xlfn.XLOOKUP(StandardResults[[#This Row],[Code]],Std[Code],Std[A]),"-")</f>
        <v>#N/A</v>
      </c>
      <c r="T626" t="e">
        <f>IF(StandardResults[[#This Row],[Ind/Rel]]="Ind",_xlfn.XLOOKUP(StandardResults[[#This Row],[Code]],Std[Code],Std[B]),"-")</f>
        <v>#N/A</v>
      </c>
      <c r="U626" t="e">
        <f>IF(StandardResults[[#This Row],[Ind/Rel]]="Ind",_xlfn.XLOOKUP(StandardResults[[#This Row],[Code]],Std[Code],Std[AAs]),"-")</f>
        <v>#N/A</v>
      </c>
      <c r="V626" t="e">
        <f>IF(StandardResults[[#This Row],[Ind/Rel]]="Ind",_xlfn.XLOOKUP(StandardResults[[#This Row],[Code]],Std[Code],Std[As]),"-")</f>
        <v>#N/A</v>
      </c>
      <c r="W626" t="e">
        <f>IF(StandardResults[[#This Row],[Ind/Rel]]="Ind",_xlfn.XLOOKUP(StandardResults[[#This Row],[Code]],Std[Code],Std[Bs]),"-")</f>
        <v>#N/A</v>
      </c>
      <c r="X626" t="e">
        <f>IF(StandardResults[[#This Row],[Ind/Rel]]="Ind",_xlfn.XLOOKUP(StandardResults[[#This Row],[Code]],Std[Code],Std[EC]),"-")</f>
        <v>#N/A</v>
      </c>
      <c r="Y626" t="e">
        <f>IF(StandardResults[[#This Row],[Ind/Rel]]="Ind",_xlfn.XLOOKUP(StandardResults[[#This Row],[Code]],Std[Code],Std[Ecs]),"-")</f>
        <v>#N/A</v>
      </c>
      <c r="Z626">
        <f>COUNTIFS(StandardResults[Name],StandardResults[[#This Row],[Name]],StandardResults[Entry
Std],"B")+COUNTIFS(StandardResults[Name],StandardResults[[#This Row],[Name]],StandardResults[Entry
Std],"A")+COUNTIFS(StandardResults[Name],StandardResults[[#This Row],[Name]],StandardResults[Entry
Std],"AA")</f>
        <v>0</v>
      </c>
      <c r="AA626">
        <f>COUNTIFS(StandardResults[Name],StandardResults[[#This Row],[Name]],StandardResults[Entry
Std],"AA")</f>
        <v>0</v>
      </c>
    </row>
    <row r="627" spans="1:27" x14ac:dyDescent="0.25">
      <c r="A627">
        <f>TimeVR[[#This Row],[Club]]</f>
        <v>0</v>
      </c>
      <c r="B627" t="str">
        <f>IF(OR(RIGHT(TimeVR[[#This Row],[Event]],3)="M.R", RIGHT(TimeVR[[#This Row],[Event]],3)="F.R"),"Relay","Ind")</f>
        <v>Ind</v>
      </c>
      <c r="C627">
        <f>TimeVR[[#This Row],[gender]]</f>
        <v>0</v>
      </c>
      <c r="D627">
        <f>TimeVR[[#This Row],[Age]]</f>
        <v>0</v>
      </c>
      <c r="E627">
        <f>TimeVR[[#This Row],[name]]</f>
        <v>0</v>
      </c>
      <c r="F627">
        <f>TimeVR[[#This Row],[Event]]</f>
        <v>0</v>
      </c>
      <c r="G627" t="str">
        <f>IF(OR(StandardResults[[#This Row],[Entry]]="-",TimeVR[[#This Row],[validation]]="Validated"),"Y","N")</f>
        <v>N</v>
      </c>
      <c r="H627">
        <f>IF(OR(LEFT(TimeVR[[#This Row],[Times]],8)="00:00.00", LEFT(TimeVR[[#This Row],[Times]],2)="NT"),"-",TimeVR[[#This Row],[Times]])</f>
        <v>0</v>
      </c>
      <c r="I6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7" t="str">
        <f>IF(ISBLANK(TimeVR[[#This Row],[Best Time(S)]]),"-",TimeVR[[#This Row],[Best Time(S)]])</f>
        <v>-</v>
      </c>
      <c r="K627" t="str">
        <f>IF(StandardResults[[#This Row],[BT(SC)]]&lt;&gt;"-",IF(StandardResults[[#This Row],[BT(SC)]]&lt;=StandardResults[[#This Row],[AAs]],"AA",IF(StandardResults[[#This Row],[BT(SC)]]&lt;=StandardResults[[#This Row],[As]],"A",IF(StandardResults[[#This Row],[BT(SC)]]&lt;=StandardResults[[#This Row],[Bs]],"B","-"))),"")</f>
        <v/>
      </c>
      <c r="L627" t="str">
        <f>IF(ISBLANK(TimeVR[[#This Row],[Best Time(L)]]),"-",TimeVR[[#This Row],[Best Time(L)]])</f>
        <v>-</v>
      </c>
      <c r="M627" t="str">
        <f>IF(StandardResults[[#This Row],[BT(LC)]]&lt;&gt;"-",IF(StandardResults[[#This Row],[BT(LC)]]&lt;=StandardResults[[#This Row],[AA]],"AA",IF(StandardResults[[#This Row],[BT(LC)]]&lt;=StandardResults[[#This Row],[A]],"A",IF(StandardResults[[#This Row],[BT(LC)]]&lt;=StandardResults[[#This Row],[B]],"B","-"))),"")</f>
        <v/>
      </c>
      <c r="N627" s="14"/>
      <c r="O627" t="str">
        <f>IF(StandardResults[[#This Row],[BT(SC)]]&lt;&gt;"-",IF(StandardResults[[#This Row],[BT(SC)]]&lt;=StandardResults[[#This Row],[Ecs]],"EC","-"),"")</f>
        <v/>
      </c>
      <c r="Q627" t="str">
        <f>IF(StandardResults[[#This Row],[Ind/Rel]]="Ind",LEFT(StandardResults[[#This Row],[Gender]],1)&amp;MIN(MAX(StandardResults[[#This Row],[Age]],11),17)&amp;"-"&amp;StandardResults[[#This Row],[Event]],"")</f>
        <v>011-0</v>
      </c>
      <c r="R627" t="e">
        <f>IF(StandardResults[[#This Row],[Ind/Rel]]="Ind",_xlfn.XLOOKUP(StandardResults[[#This Row],[Code]],Std[Code],Std[AA]),"-")</f>
        <v>#N/A</v>
      </c>
      <c r="S627" t="e">
        <f>IF(StandardResults[[#This Row],[Ind/Rel]]="Ind",_xlfn.XLOOKUP(StandardResults[[#This Row],[Code]],Std[Code],Std[A]),"-")</f>
        <v>#N/A</v>
      </c>
      <c r="T627" t="e">
        <f>IF(StandardResults[[#This Row],[Ind/Rel]]="Ind",_xlfn.XLOOKUP(StandardResults[[#This Row],[Code]],Std[Code],Std[B]),"-")</f>
        <v>#N/A</v>
      </c>
      <c r="U627" t="e">
        <f>IF(StandardResults[[#This Row],[Ind/Rel]]="Ind",_xlfn.XLOOKUP(StandardResults[[#This Row],[Code]],Std[Code],Std[AAs]),"-")</f>
        <v>#N/A</v>
      </c>
      <c r="V627" t="e">
        <f>IF(StandardResults[[#This Row],[Ind/Rel]]="Ind",_xlfn.XLOOKUP(StandardResults[[#This Row],[Code]],Std[Code],Std[As]),"-")</f>
        <v>#N/A</v>
      </c>
      <c r="W627" t="e">
        <f>IF(StandardResults[[#This Row],[Ind/Rel]]="Ind",_xlfn.XLOOKUP(StandardResults[[#This Row],[Code]],Std[Code],Std[Bs]),"-")</f>
        <v>#N/A</v>
      </c>
      <c r="X627" t="e">
        <f>IF(StandardResults[[#This Row],[Ind/Rel]]="Ind",_xlfn.XLOOKUP(StandardResults[[#This Row],[Code]],Std[Code],Std[EC]),"-")</f>
        <v>#N/A</v>
      </c>
      <c r="Y627" t="e">
        <f>IF(StandardResults[[#This Row],[Ind/Rel]]="Ind",_xlfn.XLOOKUP(StandardResults[[#This Row],[Code]],Std[Code],Std[Ecs]),"-")</f>
        <v>#N/A</v>
      </c>
      <c r="Z627">
        <f>COUNTIFS(StandardResults[Name],StandardResults[[#This Row],[Name]],StandardResults[Entry
Std],"B")+COUNTIFS(StandardResults[Name],StandardResults[[#This Row],[Name]],StandardResults[Entry
Std],"A")+COUNTIFS(StandardResults[Name],StandardResults[[#This Row],[Name]],StandardResults[Entry
Std],"AA")</f>
        <v>0</v>
      </c>
      <c r="AA627">
        <f>COUNTIFS(StandardResults[Name],StandardResults[[#This Row],[Name]],StandardResults[Entry
Std],"AA")</f>
        <v>0</v>
      </c>
    </row>
    <row r="628" spans="1:27" x14ac:dyDescent="0.25">
      <c r="A628">
        <f>TimeVR[[#This Row],[Club]]</f>
        <v>0</v>
      </c>
      <c r="B628" t="str">
        <f>IF(OR(RIGHT(TimeVR[[#This Row],[Event]],3)="M.R", RIGHT(TimeVR[[#This Row],[Event]],3)="F.R"),"Relay","Ind")</f>
        <v>Ind</v>
      </c>
      <c r="C628">
        <f>TimeVR[[#This Row],[gender]]</f>
        <v>0</v>
      </c>
      <c r="D628">
        <f>TimeVR[[#This Row],[Age]]</f>
        <v>0</v>
      </c>
      <c r="E628">
        <f>TimeVR[[#This Row],[name]]</f>
        <v>0</v>
      </c>
      <c r="F628">
        <f>TimeVR[[#This Row],[Event]]</f>
        <v>0</v>
      </c>
      <c r="G628" t="str">
        <f>IF(OR(StandardResults[[#This Row],[Entry]]="-",TimeVR[[#This Row],[validation]]="Validated"),"Y","N")</f>
        <v>N</v>
      </c>
      <c r="H628">
        <f>IF(OR(LEFT(TimeVR[[#This Row],[Times]],8)="00:00.00", LEFT(TimeVR[[#This Row],[Times]],2)="NT"),"-",TimeVR[[#This Row],[Times]])</f>
        <v>0</v>
      </c>
      <c r="I6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8" t="str">
        <f>IF(ISBLANK(TimeVR[[#This Row],[Best Time(S)]]),"-",TimeVR[[#This Row],[Best Time(S)]])</f>
        <v>-</v>
      </c>
      <c r="K628" t="str">
        <f>IF(StandardResults[[#This Row],[BT(SC)]]&lt;&gt;"-",IF(StandardResults[[#This Row],[BT(SC)]]&lt;=StandardResults[[#This Row],[AAs]],"AA",IF(StandardResults[[#This Row],[BT(SC)]]&lt;=StandardResults[[#This Row],[As]],"A",IF(StandardResults[[#This Row],[BT(SC)]]&lt;=StandardResults[[#This Row],[Bs]],"B","-"))),"")</f>
        <v/>
      </c>
      <c r="L628" t="str">
        <f>IF(ISBLANK(TimeVR[[#This Row],[Best Time(L)]]),"-",TimeVR[[#This Row],[Best Time(L)]])</f>
        <v>-</v>
      </c>
      <c r="M628" t="str">
        <f>IF(StandardResults[[#This Row],[BT(LC)]]&lt;&gt;"-",IF(StandardResults[[#This Row],[BT(LC)]]&lt;=StandardResults[[#This Row],[AA]],"AA",IF(StandardResults[[#This Row],[BT(LC)]]&lt;=StandardResults[[#This Row],[A]],"A",IF(StandardResults[[#This Row],[BT(LC)]]&lt;=StandardResults[[#This Row],[B]],"B","-"))),"")</f>
        <v/>
      </c>
      <c r="N628" s="14"/>
      <c r="O628" t="str">
        <f>IF(StandardResults[[#This Row],[BT(SC)]]&lt;&gt;"-",IF(StandardResults[[#This Row],[BT(SC)]]&lt;=StandardResults[[#This Row],[Ecs]],"EC","-"),"")</f>
        <v/>
      </c>
      <c r="Q628" t="str">
        <f>IF(StandardResults[[#This Row],[Ind/Rel]]="Ind",LEFT(StandardResults[[#This Row],[Gender]],1)&amp;MIN(MAX(StandardResults[[#This Row],[Age]],11),17)&amp;"-"&amp;StandardResults[[#This Row],[Event]],"")</f>
        <v>011-0</v>
      </c>
      <c r="R628" t="e">
        <f>IF(StandardResults[[#This Row],[Ind/Rel]]="Ind",_xlfn.XLOOKUP(StandardResults[[#This Row],[Code]],Std[Code],Std[AA]),"-")</f>
        <v>#N/A</v>
      </c>
      <c r="S628" t="e">
        <f>IF(StandardResults[[#This Row],[Ind/Rel]]="Ind",_xlfn.XLOOKUP(StandardResults[[#This Row],[Code]],Std[Code],Std[A]),"-")</f>
        <v>#N/A</v>
      </c>
      <c r="T628" t="e">
        <f>IF(StandardResults[[#This Row],[Ind/Rel]]="Ind",_xlfn.XLOOKUP(StandardResults[[#This Row],[Code]],Std[Code],Std[B]),"-")</f>
        <v>#N/A</v>
      </c>
      <c r="U628" t="e">
        <f>IF(StandardResults[[#This Row],[Ind/Rel]]="Ind",_xlfn.XLOOKUP(StandardResults[[#This Row],[Code]],Std[Code],Std[AAs]),"-")</f>
        <v>#N/A</v>
      </c>
      <c r="V628" t="e">
        <f>IF(StandardResults[[#This Row],[Ind/Rel]]="Ind",_xlfn.XLOOKUP(StandardResults[[#This Row],[Code]],Std[Code],Std[As]),"-")</f>
        <v>#N/A</v>
      </c>
      <c r="W628" t="e">
        <f>IF(StandardResults[[#This Row],[Ind/Rel]]="Ind",_xlfn.XLOOKUP(StandardResults[[#This Row],[Code]],Std[Code],Std[Bs]),"-")</f>
        <v>#N/A</v>
      </c>
      <c r="X628" t="e">
        <f>IF(StandardResults[[#This Row],[Ind/Rel]]="Ind",_xlfn.XLOOKUP(StandardResults[[#This Row],[Code]],Std[Code],Std[EC]),"-")</f>
        <v>#N/A</v>
      </c>
      <c r="Y628" t="e">
        <f>IF(StandardResults[[#This Row],[Ind/Rel]]="Ind",_xlfn.XLOOKUP(StandardResults[[#This Row],[Code]],Std[Code],Std[Ecs]),"-")</f>
        <v>#N/A</v>
      </c>
      <c r="Z628">
        <f>COUNTIFS(StandardResults[Name],StandardResults[[#This Row],[Name]],StandardResults[Entry
Std],"B")+COUNTIFS(StandardResults[Name],StandardResults[[#This Row],[Name]],StandardResults[Entry
Std],"A")+COUNTIFS(StandardResults[Name],StandardResults[[#This Row],[Name]],StandardResults[Entry
Std],"AA")</f>
        <v>0</v>
      </c>
      <c r="AA628">
        <f>COUNTIFS(StandardResults[Name],StandardResults[[#This Row],[Name]],StandardResults[Entry
Std],"AA")</f>
        <v>0</v>
      </c>
    </row>
    <row r="629" spans="1:27" x14ac:dyDescent="0.25">
      <c r="A629">
        <f>TimeVR[[#This Row],[Club]]</f>
        <v>0</v>
      </c>
      <c r="B629" t="str">
        <f>IF(OR(RIGHT(TimeVR[[#This Row],[Event]],3)="M.R", RIGHT(TimeVR[[#This Row],[Event]],3)="F.R"),"Relay","Ind")</f>
        <v>Ind</v>
      </c>
      <c r="C629">
        <f>TimeVR[[#This Row],[gender]]</f>
        <v>0</v>
      </c>
      <c r="D629">
        <f>TimeVR[[#This Row],[Age]]</f>
        <v>0</v>
      </c>
      <c r="E629">
        <f>TimeVR[[#This Row],[name]]</f>
        <v>0</v>
      </c>
      <c r="F629">
        <f>TimeVR[[#This Row],[Event]]</f>
        <v>0</v>
      </c>
      <c r="G629" t="str">
        <f>IF(OR(StandardResults[[#This Row],[Entry]]="-",TimeVR[[#This Row],[validation]]="Validated"),"Y","N")</f>
        <v>N</v>
      </c>
      <c r="H629">
        <f>IF(OR(LEFT(TimeVR[[#This Row],[Times]],8)="00:00.00", LEFT(TimeVR[[#This Row],[Times]],2)="NT"),"-",TimeVR[[#This Row],[Times]])</f>
        <v>0</v>
      </c>
      <c r="I6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29" t="str">
        <f>IF(ISBLANK(TimeVR[[#This Row],[Best Time(S)]]),"-",TimeVR[[#This Row],[Best Time(S)]])</f>
        <v>-</v>
      </c>
      <c r="K629" t="str">
        <f>IF(StandardResults[[#This Row],[BT(SC)]]&lt;&gt;"-",IF(StandardResults[[#This Row],[BT(SC)]]&lt;=StandardResults[[#This Row],[AAs]],"AA",IF(StandardResults[[#This Row],[BT(SC)]]&lt;=StandardResults[[#This Row],[As]],"A",IF(StandardResults[[#This Row],[BT(SC)]]&lt;=StandardResults[[#This Row],[Bs]],"B","-"))),"")</f>
        <v/>
      </c>
      <c r="L629" t="str">
        <f>IF(ISBLANK(TimeVR[[#This Row],[Best Time(L)]]),"-",TimeVR[[#This Row],[Best Time(L)]])</f>
        <v>-</v>
      </c>
      <c r="M629" t="str">
        <f>IF(StandardResults[[#This Row],[BT(LC)]]&lt;&gt;"-",IF(StandardResults[[#This Row],[BT(LC)]]&lt;=StandardResults[[#This Row],[AA]],"AA",IF(StandardResults[[#This Row],[BT(LC)]]&lt;=StandardResults[[#This Row],[A]],"A",IF(StandardResults[[#This Row],[BT(LC)]]&lt;=StandardResults[[#This Row],[B]],"B","-"))),"")</f>
        <v/>
      </c>
      <c r="N629" s="14"/>
      <c r="O629" t="str">
        <f>IF(StandardResults[[#This Row],[BT(SC)]]&lt;&gt;"-",IF(StandardResults[[#This Row],[BT(SC)]]&lt;=StandardResults[[#This Row],[Ecs]],"EC","-"),"")</f>
        <v/>
      </c>
      <c r="Q629" t="str">
        <f>IF(StandardResults[[#This Row],[Ind/Rel]]="Ind",LEFT(StandardResults[[#This Row],[Gender]],1)&amp;MIN(MAX(StandardResults[[#This Row],[Age]],11),17)&amp;"-"&amp;StandardResults[[#This Row],[Event]],"")</f>
        <v>011-0</v>
      </c>
      <c r="R629" t="e">
        <f>IF(StandardResults[[#This Row],[Ind/Rel]]="Ind",_xlfn.XLOOKUP(StandardResults[[#This Row],[Code]],Std[Code],Std[AA]),"-")</f>
        <v>#N/A</v>
      </c>
      <c r="S629" t="e">
        <f>IF(StandardResults[[#This Row],[Ind/Rel]]="Ind",_xlfn.XLOOKUP(StandardResults[[#This Row],[Code]],Std[Code],Std[A]),"-")</f>
        <v>#N/A</v>
      </c>
      <c r="T629" t="e">
        <f>IF(StandardResults[[#This Row],[Ind/Rel]]="Ind",_xlfn.XLOOKUP(StandardResults[[#This Row],[Code]],Std[Code],Std[B]),"-")</f>
        <v>#N/A</v>
      </c>
      <c r="U629" t="e">
        <f>IF(StandardResults[[#This Row],[Ind/Rel]]="Ind",_xlfn.XLOOKUP(StandardResults[[#This Row],[Code]],Std[Code],Std[AAs]),"-")</f>
        <v>#N/A</v>
      </c>
      <c r="V629" t="e">
        <f>IF(StandardResults[[#This Row],[Ind/Rel]]="Ind",_xlfn.XLOOKUP(StandardResults[[#This Row],[Code]],Std[Code],Std[As]),"-")</f>
        <v>#N/A</v>
      </c>
      <c r="W629" t="e">
        <f>IF(StandardResults[[#This Row],[Ind/Rel]]="Ind",_xlfn.XLOOKUP(StandardResults[[#This Row],[Code]],Std[Code],Std[Bs]),"-")</f>
        <v>#N/A</v>
      </c>
      <c r="X629" t="e">
        <f>IF(StandardResults[[#This Row],[Ind/Rel]]="Ind",_xlfn.XLOOKUP(StandardResults[[#This Row],[Code]],Std[Code],Std[EC]),"-")</f>
        <v>#N/A</v>
      </c>
      <c r="Y629" t="e">
        <f>IF(StandardResults[[#This Row],[Ind/Rel]]="Ind",_xlfn.XLOOKUP(StandardResults[[#This Row],[Code]],Std[Code],Std[Ecs]),"-")</f>
        <v>#N/A</v>
      </c>
      <c r="Z629">
        <f>COUNTIFS(StandardResults[Name],StandardResults[[#This Row],[Name]],StandardResults[Entry
Std],"B")+COUNTIFS(StandardResults[Name],StandardResults[[#This Row],[Name]],StandardResults[Entry
Std],"A")+COUNTIFS(StandardResults[Name],StandardResults[[#This Row],[Name]],StandardResults[Entry
Std],"AA")</f>
        <v>0</v>
      </c>
      <c r="AA629">
        <f>COUNTIFS(StandardResults[Name],StandardResults[[#This Row],[Name]],StandardResults[Entry
Std],"AA")</f>
        <v>0</v>
      </c>
    </row>
    <row r="630" spans="1:27" x14ac:dyDescent="0.25">
      <c r="A630">
        <f>TimeVR[[#This Row],[Club]]</f>
        <v>0</v>
      </c>
      <c r="B630" t="str">
        <f>IF(OR(RIGHT(TimeVR[[#This Row],[Event]],3)="M.R", RIGHT(TimeVR[[#This Row],[Event]],3)="F.R"),"Relay","Ind")</f>
        <v>Ind</v>
      </c>
      <c r="C630">
        <f>TimeVR[[#This Row],[gender]]</f>
        <v>0</v>
      </c>
      <c r="D630">
        <f>TimeVR[[#This Row],[Age]]</f>
        <v>0</v>
      </c>
      <c r="E630">
        <f>TimeVR[[#This Row],[name]]</f>
        <v>0</v>
      </c>
      <c r="F630">
        <f>TimeVR[[#This Row],[Event]]</f>
        <v>0</v>
      </c>
      <c r="G630" t="str">
        <f>IF(OR(StandardResults[[#This Row],[Entry]]="-",TimeVR[[#This Row],[validation]]="Validated"),"Y","N")</f>
        <v>N</v>
      </c>
      <c r="H630">
        <f>IF(OR(LEFT(TimeVR[[#This Row],[Times]],8)="00:00.00", LEFT(TimeVR[[#This Row],[Times]],2)="NT"),"-",TimeVR[[#This Row],[Times]])</f>
        <v>0</v>
      </c>
      <c r="I6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0" t="str">
        <f>IF(ISBLANK(TimeVR[[#This Row],[Best Time(S)]]),"-",TimeVR[[#This Row],[Best Time(S)]])</f>
        <v>-</v>
      </c>
      <c r="K630" t="str">
        <f>IF(StandardResults[[#This Row],[BT(SC)]]&lt;&gt;"-",IF(StandardResults[[#This Row],[BT(SC)]]&lt;=StandardResults[[#This Row],[AAs]],"AA",IF(StandardResults[[#This Row],[BT(SC)]]&lt;=StandardResults[[#This Row],[As]],"A",IF(StandardResults[[#This Row],[BT(SC)]]&lt;=StandardResults[[#This Row],[Bs]],"B","-"))),"")</f>
        <v/>
      </c>
      <c r="L630" t="str">
        <f>IF(ISBLANK(TimeVR[[#This Row],[Best Time(L)]]),"-",TimeVR[[#This Row],[Best Time(L)]])</f>
        <v>-</v>
      </c>
      <c r="M630" t="str">
        <f>IF(StandardResults[[#This Row],[BT(LC)]]&lt;&gt;"-",IF(StandardResults[[#This Row],[BT(LC)]]&lt;=StandardResults[[#This Row],[AA]],"AA",IF(StandardResults[[#This Row],[BT(LC)]]&lt;=StandardResults[[#This Row],[A]],"A",IF(StandardResults[[#This Row],[BT(LC)]]&lt;=StandardResults[[#This Row],[B]],"B","-"))),"")</f>
        <v/>
      </c>
      <c r="N630" s="14"/>
      <c r="O630" t="str">
        <f>IF(StandardResults[[#This Row],[BT(SC)]]&lt;&gt;"-",IF(StandardResults[[#This Row],[BT(SC)]]&lt;=StandardResults[[#This Row],[Ecs]],"EC","-"),"")</f>
        <v/>
      </c>
      <c r="Q630" t="str">
        <f>IF(StandardResults[[#This Row],[Ind/Rel]]="Ind",LEFT(StandardResults[[#This Row],[Gender]],1)&amp;MIN(MAX(StandardResults[[#This Row],[Age]],11),17)&amp;"-"&amp;StandardResults[[#This Row],[Event]],"")</f>
        <v>011-0</v>
      </c>
      <c r="R630" t="e">
        <f>IF(StandardResults[[#This Row],[Ind/Rel]]="Ind",_xlfn.XLOOKUP(StandardResults[[#This Row],[Code]],Std[Code],Std[AA]),"-")</f>
        <v>#N/A</v>
      </c>
      <c r="S630" t="e">
        <f>IF(StandardResults[[#This Row],[Ind/Rel]]="Ind",_xlfn.XLOOKUP(StandardResults[[#This Row],[Code]],Std[Code],Std[A]),"-")</f>
        <v>#N/A</v>
      </c>
      <c r="T630" t="e">
        <f>IF(StandardResults[[#This Row],[Ind/Rel]]="Ind",_xlfn.XLOOKUP(StandardResults[[#This Row],[Code]],Std[Code],Std[B]),"-")</f>
        <v>#N/A</v>
      </c>
      <c r="U630" t="e">
        <f>IF(StandardResults[[#This Row],[Ind/Rel]]="Ind",_xlfn.XLOOKUP(StandardResults[[#This Row],[Code]],Std[Code],Std[AAs]),"-")</f>
        <v>#N/A</v>
      </c>
      <c r="V630" t="e">
        <f>IF(StandardResults[[#This Row],[Ind/Rel]]="Ind",_xlfn.XLOOKUP(StandardResults[[#This Row],[Code]],Std[Code],Std[As]),"-")</f>
        <v>#N/A</v>
      </c>
      <c r="W630" t="e">
        <f>IF(StandardResults[[#This Row],[Ind/Rel]]="Ind",_xlfn.XLOOKUP(StandardResults[[#This Row],[Code]],Std[Code],Std[Bs]),"-")</f>
        <v>#N/A</v>
      </c>
      <c r="X630" t="e">
        <f>IF(StandardResults[[#This Row],[Ind/Rel]]="Ind",_xlfn.XLOOKUP(StandardResults[[#This Row],[Code]],Std[Code],Std[EC]),"-")</f>
        <v>#N/A</v>
      </c>
      <c r="Y630" t="e">
        <f>IF(StandardResults[[#This Row],[Ind/Rel]]="Ind",_xlfn.XLOOKUP(StandardResults[[#This Row],[Code]],Std[Code],Std[Ecs]),"-")</f>
        <v>#N/A</v>
      </c>
      <c r="Z630">
        <f>COUNTIFS(StandardResults[Name],StandardResults[[#This Row],[Name]],StandardResults[Entry
Std],"B")+COUNTIFS(StandardResults[Name],StandardResults[[#This Row],[Name]],StandardResults[Entry
Std],"A")+COUNTIFS(StandardResults[Name],StandardResults[[#This Row],[Name]],StandardResults[Entry
Std],"AA")</f>
        <v>0</v>
      </c>
      <c r="AA630">
        <f>COUNTIFS(StandardResults[Name],StandardResults[[#This Row],[Name]],StandardResults[Entry
Std],"AA")</f>
        <v>0</v>
      </c>
    </row>
    <row r="631" spans="1:27" x14ac:dyDescent="0.25">
      <c r="A631">
        <f>TimeVR[[#This Row],[Club]]</f>
        <v>0</v>
      </c>
      <c r="B631" t="str">
        <f>IF(OR(RIGHT(TimeVR[[#This Row],[Event]],3)="M.R", RIGHT(TimeVR[[#This Row],[Event]],3)="F.R"),"Relay","Ind")</f>
        <v>Ind</v>
      </c>
      <c r="C631">
        <f>TimeVR[[#This Row],[gender]]</f>
        <v>0</v>
      </c>
      <c r="D631">
        <f>TimeVR[[#This Row],[Age]]</f>
        <v>0</v>
      </c>
      <c r="E631">
        <f>TimeVR[[#This Row],[name]]</f>
        <v>0</v>
      </c>
      <c r="F631">
        <f>TimeVR[[#This Row],[Event]]</f>
        <v>0</v>
      </c>
      <c r="G631" t="str">
        <f>IF(OR(StandardResults[[#This Row],[Entry]]="-",TimeVR[[#This Row],[validation]]="Validated"),"Y","N")</f>
        <v>N</v>
      </c>
      <c r="H631">
        <f>IF(OR(LEFT(TimeVR[[#This Row],[Times]],8)="00:00.00", LEFT(TimeVR[[#This Row],[Times]],2)="NT"),"-",TimeVR[[#This Row],[Times]])</f>
        <v>0</v>
      </c>
      <c r="I6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1" t="str">
        <f>IF(ISBLANK(TimeVR[[#This Row],[Best Time(S)]]),"-",TimeVR[[#This Row],[Best Time(S)]])</f>
        <v>-</v>
      </c>
      <c r="K631" t="str">
        <f>IF(StandardResults[[#This Row],[BT(SC)]]&lt;&gt;"-",IF(StandardResults[[#This Row],[BT(SC)]]&lt;=StandardResults[[#This Row],[AAs]],"AA",IF(StandardResults[[#This Row],[BT(SC)]]&lt;=StandardResults[[#This Row],[As]],"A",IF(StandardResults[[#This Row],[BT(SC)]]&lt;=StandardResults[[#This Row],[Bs]],"B","-"))),"")</f>
        <v/>
      </c>
      <c r="L631" t="str">
        <f>IF(ISBLANK(TimeVR[[#This Row],[Best Time(L)]]),"-",TimeVR[[#This Row],[Best Time(L)]])</f>
        <v>-</v>
      </c>
      <c r="M631" t="str">
        <f>IF(StandardResults[[#This Row],[BT(LC)]]&lt;&gt;"-",IF(StandardResults[[#This Row],[BT(LC)]]&lt;=StandardResults[[#This Row],[AA]],"AA",IF(StandardResults[[#This Row],[BT(LC)]]&lt;=StandardResults[[#This Row],[A]],"A",IF(StandardResults[[#This Row],[BT(LC)]]&lt;=StandardResults[[#This Row],[B]],"B","-"))),"")</f>
        <v/>
      </c>
      <c r="N631" s="14"/>
      <c r="O631" t="str">
        <f>IF(StandardResults[[#This Row],[BT(SC)]]&lt;&gt;"-",IF(StandardResults[[#This Row],[BT(SC)]]&lt;=StandardResults[[#This Row],[Ecs]],"EC","-"),"")</f>
        <v/>
      </c>
      <c r="Q631" t="str">
        <f>IF(StandardResults[[#This Row],[Ind/Rel]]="Ind",LEFT(StandardResults[[#This Row],[Gender]],1)&amp;MIN(MAX(StandardResults[[#This Row],[Age]],11),17)&amp;"-"&amp;StandardResults[[#This Row],[Event]],"")</f>
        <v>011-0</v>
      </c>
      <c r="R631" t="e">
        <f>IF(StandardResults[[#This Row],[Ind/Rel]]="Ind",_xlfn.XLOOKUP(StandardResults[[#This Row],[Code]],Std[Code],Std[AA]),"-")</f>
        <v>#N/A</v>
      </c>
      <c r="S631" t="e">
        <f>IF(StandardResults[[#This Row],[Ind/Rel]]="Ind",_xlfn.XLOOKUP(StandardResults[[#This Row],[Code]],Std[Code],Std[A]),"-")</f>
        <v>#N/A</v>
      </c>
      <c r="T631" t="e">
        <f>IF(StandardResults[[#This Row],[Ind/Rel]]="Ind",_xlfn.XLOOKUP(StandardResults[[#This Row],[Code]],Std[Code],Std[B]),"-")</f>
        <v>#N/A</v>
      </c>
      <c r="U631" t="e">
        <f>IF(StandardResults[[#This Row],[Ind/Rel]]="Ind",_xlfn.XLOOKUP(StandardResults[[#This Row],[Code]],Std[Code],Std[AAs]),"-")</f>
        <v>#N/A</v>
      </c>
      <c r="V631" t="e">
        <f>IF(StandardResults[[#This Row],[Ind/Rel]]="Ind",_xlfn.XLOOKUP(StandardResults[[#This Row],[Code]],Std[Code],Std[As]),"-")</f>
        <v>#N/A</v>
      </c>
      <c r="W631" t="e">
        <f>IF(StandardResults[[#This Row],[Ind/Rel]]="Ind",_xlfn.XLOOKUP(StandardResults[[#This Row],[Code]],Std[Code],Std[Bs]),"-")</f>
        <v>#N/A</v>
      </c>
      <c r="X631" t="e">
        <f>IF(StandardResults[[#This Row],[Ind/Rel]]="Ind",_xlfn.XLOOKUP(StandardResults[[#This Row],[Code]],Std[Code],Std[EC]),"-")</f>
        <v>#N/A</v>
      </c>
      <c r="Y631" t="e">
        <f>IF(StandardResults[[#This Row],[Ind/Rel]]="Ind",_xlfn.XLOOKUP(StandardResults[[#This Row],[Code]],Std[Code],Std[Ecs]),"-")</f>
        <v>#N/A</v>
      </c>
      <c r="Z631">
        <f>COUNTIFS(StandardResults[Name],StandardResults[[#This Row],[Name]],StandardResults[Entry
Std],"B")+COUNTIFS(StandardResults[Name],StandardResults[[#This Row],[Name]],StandardResults[Entry
Std],"A")+COUNTIFS(StandardResults[Name],StandardResults[[#This Row],[Name]],StandardResults[Entry
Std],"AA")</f>
        <v>0</v>
      </c>
      <c r="AA631">
        <f>COUNTIFS(StandardResults[Name],StandardResults[[#This Row],[Name]],StandardResults[Entry
Std],"AA")</f>
        <v>0</v>
      </c>
    </row>
    <row r="632" spans="1:27" x14ac:dyDescent="0.25">
      <c r="A632">
        <f>TimeVR[[#This Row],[Club]]</f>
        <v>0</v>
      </c>
      <c r="B632" t="str">
        <f>IF(OR(RIGHT(TimeVR[[#This Row],[Event]],3)="M.R", RIGHT(TimeVR[[#This Row],[Event]],3)="F.R"),"Relay","Ind")</f>
        <v>Ind</v>
      </c>
      <c r="C632">
        <f>TimeVR[[#This Row],[gender]]</f>
        <v>0</v>
      </c>
      <c r="D632">
        <f>TimeVR[[#This Row],[Age]]</f>
        <v>0</v>
      </c>
      <c r="E632">
        <f>TimeVR[[#This Row],[name]]</f>
        <v>0</v>
      </c>
      <c r="F632">
        <f>TimeVR[[#This Row],[Event]]</f>
        <v>0</v>
      </c>
      <c r="G632" t="str">
        <f>IF(OR(StandardResults[[#This Row],[Entry]]="-",TimeVR[[#This Row],[validation]]="Validated"),"Y","N")</f>
        <v>N</v>
      </c>
      <c r="H632">
        <f>IF(OR(LEFT(TimeVR[[#This Row],[Times]],8)="00:00.00", LEFT(TimeVR[[#This Row],[Times]],2)="NT"),"-",TimeVR[[#This Row],[Times]])</f>
        <v>0</v>
      </c>
      <c r="I6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2" t="str">
        <f>IF(ISBLANK(TimeVR[[#This Row],[Best Time(S)]]),"-",TimeVR[[#This Row],[Best Time(S)]])</f>
        <v>-</v>
      </c>
      <c r="K632" t="str">
        <f>IF(StandardResults[[#This Row],[BT(SC)]]&lt;&gt;"-",IF(StandardResults[[#This Row],[BT(SC)]]&lt;=StandardResults[[#This Row],[AAs]],"AA",IF(StandardResults[[#This Row],[BT(SC)]]&lt;=StandardResults[[#This Row],[As]],"A",IF(StandardResults[[#This Row],[BT(SC)]]&lt;=StandardResults[[#This Row],[Bs]],"B","-"))),"")</f>
        <v/>
      </c>
      <c r="L632" t="str">
        <f>IF(ISBLANK(TimeVR[[#This Row],[Best Time(L)]]),"-",TimeVR[[#This Row],[Best Time(L)]])</f>
        <v>-</v>
      </c>
      <c r="M632" t="str">
        <f>IF(StandardResults[[#This Row],[BT(LC)]]&lt;&gt;"-",IF(StandardResults[[#This Row],[BT(LC)]]&lt;=StandardResults[[#This Row],[AA]],"AA",IF(StandardResults[[#This Row],[BT(LC)]]&lt;=StandardResults[[#This Row],[A]],"A",IF(StandardResults[[#This Row],[BT(LC)]]&lt;=StandardResults[[#This Row],[B]],"B","-"))),"")</f>
        <v/>
      </c>
      <c r="N632" s="14"/>
      <c r="O632" t="str">
        <f>IF(StandardResults[[#This Row],[BT(SC)]]&lt;&gt;"-",IF(StandardResults[[#This Row],[BT(SC)]]&lt;=StandardResults[[#This Row],[Ecs]],"EC","-"),"")</f>
        <v/>
      </c>
      <c r="Q632" t="str">
        <f>IF(StandardResults[[#This Row],[Ind/Rel]]="Ind",LEFT(StandardResults[[#This Row],[Gender]],1)&amp;MIN(MAX(StandardResults[[#This Row],[Age]],11),17)&amp;"-"&amp;StandardResults[[#This Row],[Event]],"")</f>
        <v>011-0</v>
      </c>
      <c r="R632" t="e">
        <f>IF(StandardResults[[#This Row],[Ind/Rel]]="Ind",_xlfn.XLOOKUP(StandardResults[[#This Row],[Code]],Std[Code],Std[AA]),"-")</f>
        <v>#N/A</v>
      </c>
      <c r="S632" t="e">
        <f>IF(StandardResults[[#This Row],[Ind/Rel]]="Ind",_xlfn.XLOOKUP(StandardResults[[#This Row],[Code]],Std[Code],Std[A]),"-")</f>
        <v>#N/A</v>
      </c>
      <c r="T632" t="e">
        <f>IF(StandardResults[[#This Row],[Ind/Rel]]="Ind",_xlfn.XLOOKUP(StandardResults[[#This Row],[Code]],Std[Code],Std[B]),"-")</f>
        <v>#N/A</v>
      </c>
      <c r="U632" t="e">
        <f>IF(StandardResults[[#This Row],[Ind/Rel]]="Ind",_xlfn.XLOOKUP(StandardResults[[#This Row],[Code]],Std[Code],Std[AAs]),"-")</f>
        <v>#N/A</v>
      </c>
      <c r="V632" t="e">
        <f>IF(StandardResults[[#This Row],[Ind/Rel]]="Ind",_xlfn.XLOOKUP(StandardResults[[#This Row],[Code]],Std[Code],Std[As]),"-")</f>
        <v>#N/A</v>
      </c>
      <c r="W632" t="e">
        <f>IF(StandardResults[[#This Row],[Ind/Rel]]="Ind",_xlfn.XLOOKUP(StandardResults[[#This Row],[Code]],Std[Code],Std[Bs]),"-")</f>
        <v>#N/A</v>
      </c>
      <c r="X632" t="e">
        <f>IF(StandardResults[[#This Row],[Ind/Rel]]="Ind",_xlfn.XLOOKUP(StandardResults[[#This Row],[Code]],Std[Code],Std[EC]),"-")</f>
        <v>#N/A</v>
      </c>
      <c r="Y632" t="e">
        <f>IF(StandardResults[[#This Row],[Ind/Rel]]="Ind",_xlfn.XLOOKUP(StandardResults[[#This Row],[Code]],Std[Code],Std[Ecs]),"-")</f>
        <v>#N/A</v>
      </c>
      <c r="Z632">
        <f>COUNTIFS(StandardResults[Name],StandardResults[[#This Row],[Name]],StandardResults[Entry
Std],"B")+COUNTIFS(StandardResults[Name],StandardResults[[#This Row],[Name]],StandardResults[Entry
Std],"A")+COUNTIFS(StandardResults[Name],StandardResults[[#This Row],[Name]],StandardResults[Entry
Std],"AA")</f>
        <v>0</v>
      </c>
      <c r="AA632">
        <f>COUNTIFS(StandardResults[Name],StandardResults[[#This Row],[Name]],StandardResults[Entry
Std],"AA")</f>
        <v>0</v>
      </c>
    </row>
    <row r="633" spans="1:27" x14ac:dyDescent="0.25">
      <c r="A633">
        <f>TimeVR[[#This Row],[Club]]</f>
        <v>0</v>
      </c>
      <c r="B633" t="str">
        <f>IF(OR(RIGHT(TimeVR[[#This Row],[Event]],3)="M.R", RIGHT(TimeVR[[#This Row],[Event]],3)="F.R"),"Relay","Ind")</f>
        <v>Ind</v>
      </c>
      <c r="C633">
        <f>TimeVR[[#This Row],[gender]]</f>
        <v>0</v>
      </c>
      <c r="D633">
        <f>TimeVR[[#This Row],[Age]]</f>
        <v>0</v>
      </c>
      <c r="E633">
        <f>TimeVR[[#This Row],[name]]</f>
        <v>0</v>
      </c>
      <c r="F633">
        <f>TimeVR[[#This Row],[Event]]</f>
        <v>0</v>
      </c>
      <c r="G633" t="str">
        <f>IF(OR(StandardResults[[#This Row],[Entry]]="-",TimeVR[[#This Row],[validation]]="Validated"),"Y","N")</f>
        <v>N</v>
      </c>
      <c r="H633">
        <f>IF(OR(LEFT(TimeVR[[#This Row],[Times]],8)="00:00.00", LEFT(TimeVR[[#This Row],[Times]],2)="NT"),"-",TimeVR[[#This Row],[Times]])</f>
        <v>0</v>
      </c>
      <c r="I6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3" t="str">
        <f>IF(ISBLANK(TimeVR[[#This Row],[Best Time(S)]]),"-",TimeVR[[#This Row],[Best Time(S)]])</f>
        <v>-</v>
      </c>
      <c r="K633" t="str">
        <f>IF(StandardResults[[#This Row],[BT(SC)]]&lt;&gt;"-",IF(StandardResults[[#This Row],[BT(SC)]]&lt;=StandardResults[[#This Row],[AAs]],"AA",IF(StandardResults[[#This Row],[BT(SC)]]&lt;=StandardResults[[#This Row],[As]],"A",IF(StandardResults[[#This Row],[BT(SC)]]&lt;=StandardResults[[#This Row],[Bs]],"B","-"))),"")</f>
        <v/>
      </c>
      <c r="L633" t="str">
        <f>IF(ISBLANK(TimeVR[[#This Row],[Best Time(L)]]),"-",TimeVR[[#This Row],[Best Time(L)]])</f>
        <v>-</v>
      </c>
      <c r="M633" t="str">
        <f>IF(StandardResults[[#This Row],[BT(LC)]]&lt;&gt;"-",IF(StandardResults[[#This Row],[BT(LC)]]&lt;=StandardResults[[#This Row],[AA]],"AA",IF(StandardResults[[#This Row],[BT(LC)]]&lt;=StandardResults[[#This Row],[A]],"A",IF(StandardResults[[#This Row],[BT(LC)]]&lt;=StandardResults[[#This Row],[B]],"B","-"))),"")</f>
        <v/>
      </c>
      <c r="N633" s="14"/>
      <c r="O633" t="str">
        <f>IF(StandardResults[[#This Row],[BT(SC)]]&lt;&gt;"-",IF(StandardResults[[#This Row],[BT(SC)]]&lt;=StandardResults[[#This Row],[Ecs]],"EC","-"),"")</f>
        <v/>
      </c>
      <c r="Q633" t="str">
        <f>IF(StandardResults[[#This Row],[Ind/Rel]]="Ind",LEFT(StandardResults[[#This Row],[Gender]],1)&amp;MIN(MAX(StandardResults[[#This Row],[Age]],11),17)&amp;"-"&amp;StandardResults[[#This Row],[Event]],"")</f>
        <v>011-0</v>
      </c>
      <c r="R633" t="e">
        <f>IF(StandardResults[[#This Row],[Ind/Rel]]="Ind",_xlfn.XLOOKUP(StandardResults[[#This Row],[Code]],Std[Code],Std[AA]),"-")</f>
        <v>#N/A</v>
      </c>
      <c r="S633" t="e">
        <f>IF(StandardResults[[#This Row],[Ind/Rel]]="Ind",_xlfn.XLOOKUP(StandardResults[[#This Row],[Code]],Std[Code],Std[A]),"-")</f>
        <v>#N/A</v>
      </c>
      <c r="T633" t="e">
        <f>IF(StandardResults[[#This Row],[Ind/Rel]]="Ind",_xlfn.XLOOKUP(StandardResults[[#This Row],[Code]],Std[Code],Std[B]),"-")</f>
        <v>#N/A</v>
      </c>
      <c r="U633" t="e">
        <f>IF(StandardResults[[#This Row],[Ind/Rel]]="Ind",_xlfn.XLOOKUP(StandardResults[[#This Row],[Code]],Std[Code],Std[AAs]),"-")</f>
        <v>#N/A</v>
      </c>
      <c r="V633" t="e">
        <f>IF(StandardResults[[#This Row],[Ind/Rel]]="Ind",_xlfn.XLOOKUP(StandardResults[[#This Row],[Code]],Std[Code],Std[As]),"-")</f>
        <v>#N/A</v>
      </c>
      <c r="W633" t="e">
        <f>IF(StandardResults[[#This Row],[Ind/Rel]]="Ind",_xlfn.XLOOKUP(StandardResults[[#This Row],[Code]],Std[Code],Std[Bs]),"-")</f>
        <v>#N/A</v>
      </c>
      <c r="X633" t="e">
        <f>IF(StandardResults[[#This Row],[Ind/Rel]]="Ind",_xlfn.XLOOKUP(StandardResults[[#This Row],[Code]],Std[Code],Std[EC]),"-")</f>
        <v>#N/A</v>
      </c>
      <c r="Y633" t="e">
        <f>IF(StandardResults[[#This Row],[Ind/Rel]]="Ind",_xlfn.XLOOKUP(StandardResults[[#This Row],[Code]],Std[Code],Std[Ecs]),"-")</f>
        <v>#N/A</v>
      </c>
      <c r="Z633">
        <f>COUNTIFS(StandardResults[Name],StandardResults[[#This Row],[Name]],StandardResults[Entry
Std],"B")+COUNTIFS(StandardResults[Name],StandardResults[[#This Row],[Name]],StandardResults[Entry
Std],"A")+COUNTIFS(StandardResults[Name],StandardResults[[#This Row],[Name]],StandardResults[Entry
Std],"AA")</f>
        <v>0</v>
      </c>
      <c r="AA633">
        <f>COUNTIFS(StandardResults[Name],StandardResults[[#This Row],[Name]],StandardResults[Entry
Std],"AA")</f>
        <v>0</v>
      </c>
    </row>
    <row r="634" spans="1:27" x14ac:dyDescent="0.25">
      <c r="A634">
        <f>TimeVR[[#This Row],[Club]]</f>
        <v>0</v>
      </c>
      <c r="B634" t="str">
        <f>IF(OR(RIGHT(TimeVR[[#This Row],[Event]],3)="M.R", RIGHT(TimeVR[[#This Row],[Event]],3)="F.R"),"Relay","Ind")</f>
        <v>Ind</v>
      </c>
      <c r="C634">
        <f>TimeVR[[#This Row],[gender]]</f>
        <v>0</v>
      </c>
      <c r="D634">
        <f>TimeVR[[#This Row],[Age]]</f>
        <v>0</v>
      </c>
      <c r="E634">
        <f>TimeVR[[#This Row],[name]]</f>
        <v>0</v>
      </c>
      <c r="F634">
        <f>TimeVR[[#This Row],[Event]]</f>
        <v>0</v>
      </c>
      <c r="G634" t="str">
        <f>IF(OR(StandardResults[[#This Row],[Entry]]="-",TimeVR[[#This Row],[validation]]="Validated"),"Y","N")</f>
        <v>N</v>
      </c>
      <c r="H634">
        <f>IF(OR(LEFT(TimeVR[[#This Row],[Times]],8)="00:00.00", LEFT(TimeVR[[#This Row],[Times]],2)="NT"),"-",TimeVR[[#This Row],[Times]])</f>
        <v>0</v>
      </c>
      <c r="I6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4" t="str">
        <f>IF(ISBLANK(TimeVR[[#This Row],[Best Time(S)]]),"-",TimeVR[[#This Row],[Best Time(S)]])</f>
        <v>-</v>
      </c>
      <c r="K634" t="str">
        <f>IF(StandardResults[[#This Row],[BT(SC)]]&lt;&gt;"-",IF(StandardResults[[#This Row],[BT(SC)]]&lt;=StandardResults[[#This Row],[AAs]],"AA",IF(StandardResults[[#This Row],[BT(SC)]]&lt;=StandardResults[[#This Row],[As]],"A",IF(StandardResults[[#This Row],[BT(SC)]]&lt;=StandardResults[[#This Row],[Bs]],"B","-"))),"")</f>
        <v/>
      </c>
      <c r="L634" t="str">
        <f>IF(ISBLANK(TimeVR[[#This Row],[Best Time(L)]]),"-",TimeVR[[#This Row],[Best Time(L)]])</f>
        <v>-</v>
      </c>
      <c r="M634" t="str">
        <f>IF(StandardResults[[#This Row],[BT(LC)]]&lt;&gt;"-",IF(StandardResults[[#This Row],[BT(LC)]]&lt;=StandardResults[[#This Row],[AA]],"AA",IF(StandardResults[[#This Row],[BT(LC)]]&lt;=StandardResults[[#This Row],[A]],"A",IF(StandardResults[[#This Row],[BT(LC)]]&lt;=StandardResults[[#This Row],[B]],"B","-"))),"")</f>
        <v/>
      </c>
      <c r="N634" s="14"/>
      <c r="O634" t="str">
        <f>IF(StandardResults[[#This Row],[BT(SC)]]&lt;&gt;"-",IF(StandardResults[[#This Row],[BT(SC)]]&lt;=StandardResults[[#This Row],[Ecs]],"EC","-"),"")</f>
        <v/>
      </c>
      <c r="Q634" t="str">
        <f>IF(StandardResults[[#This Row],[Ind/Rel]]="Ind",LEFT(StandardResults[[#This Row],[Gender]],1)&amp;MIN(MAX(StandardResults[[#This Row],[Age]],11),17)&amp;"-"&amp;StandardResults[[#This Row],[Event]],"")</f>
        <v>011-0</v>
      </c>
      <c r="R634" t="e">
        <f>IF(StandardResults[[#This Row],[Ind/Rel]]="Ind",_xlfn.XLOOKUP(StandardResults[[#This Row],[Code]],Std[Code],Std[AA]),"-")</f>
        <v>#N/A</v>
      </c>
      <c r="S634" t="e">
        <f>IF(StandardResults[[#This Row],[Ind/Rel]]="Ind",_xlfn.XLOOKUP(StandardResults[[#This Row],[Code]],Std[Code],Std[A]),"-")</f>
        <v>#N/A</v>
      </c>
      <c r="T634" t="e">
        <f>IF(StandardResults[[#This Row],[Ind/Rel]]="Ind",_xlfn.XLOOKUP(StandardResults[[#This Row],[Code]],Std[Code],Std[B]),"-")</f>
        <v>#N/A</v>
      </c>
      <c r="U634" t="e">
        <f>IF(StandardResults[[#This Row],[Ind/Rel]]="Ind",_xlfn.XLOOKUP(StandardResults[[#This Row],[Code]],Std[Code],Std[AAs]),"-")</f>
        <v>#N/A</v>
      </c>
      <c r="V634" t="e">
        <f>IF(StandardResults[[#This Row],[Ind/Rel]]="Ind",_xlfn.XLOOKUP(StandardResults[[#This Row],[Code]],Std[Code],Std[As]),"-")</f>
        <v>#N/A</v>
      </c>
      <c r="W634" t="e">
        <f>IF(StandardResults[[#This Row],[Ind/Rel]]="Ind",_xlfn.XLOOKUP(StandardResults[[#This Row],[Code]],Std[Code],Std[Bs]),"-")</f>
        <v>#N/A</v>
      </c>
      <c r="X634" t="e">
        <f>IF(StandardResults[[#This Row],[Ind/Rel]]="Ind",_xlfn.XLOOKUP(StandardResults[[#This Row],[Code]],Std[Code],Std[EC]),"-")</f>
        <v>#N/A</v>
      </c>
      <c r="Y634" t="e">
        <f>IF(StandardResults[[#This Row],[Ind/Rel]]="Ind",_xlfn.XLOOKUP(StandardResults[[#This Row],[Code]],Std[Code],Std[Ecs]),"-")</f>
        <v>#N/A</v>
      </c>
      <c r="Z634">
        <f>COUNTIFS(StandardResults[Name],StandardResults[[#This Row],[Name]],StandardResults[Entry
Std],"B")+COUNTIFS(StandardResults[Name],StandardResults[[#This Row],[Name]],StandardResults[Entry
Std],"A")+COUNTIFS(StandardResults[Name],StandardResults[[#This Row],[Name]],StandardResults[Entry
Std],"AA")</f>
        <v>0</v>
      </c>
      <c r="AA634">
        <f>COUNTIFS(StandardResults[Name],StandardResults[[#This Row],[Name]],StandardResults[Entry
Std],"AA")</f>
        <v>0</v>
      </c>
    </row>
    <row r="635" spans="1:27" x14ac:dyDescent="0.25">
      <c r="A635">
        <f>TimeVR[[#This Row],[Club]]</f>
        <v>0</v>
      </c>
      <c r="B635" t="str">
        <f>IF(OR(RIGHT(TimeVR[[#This Row],[Event]],3)="M.R", RIGHT(TimeVR[[#This Row],[Event]],3)="F.R"),"Relay","Ind")</f>
        <v>Ind</v>
      </c>
      <c r="C635">
        <f>TimeVR[[#This Row],[gender]]</f>
        <v>0</v>
      </c>
      <c r="D635">
        <f>TimeVR[[#This Row],[Age]]</f>
        <v>0</v>
      </c>
      <c r="E635">
        <f>TimeVR[[#This Row],[name]]</f>
        <v>0</v>
      </c>
      <c r="F635">
        <f>TimeVR[[#This Row],[Event]]</f>
        <v>0</v>
      </c>
      <c r="G635" t="str">
        <f>IF(OR(StandardResults[[#This Row],[Entry]]="-",TimeVR[[#This Row],[validation]]="Validated"),"Y","N")</f>
        <v>N</v>
      </c>
      <c r="H635">
        <f>IF(OR(LEFT(TimeVR[[#This Row],[Times]],8)="00:00.00", LEFT(TimeVR[[#This Row],[Times]],2)="NT"),"-",TimeVR[[#This Row],[Times]])</f>
        <v>0</v>
      </c>
      <c r="I6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5" t="str">
        <f>IF(ISBLANK(TimeVR[[#This Row],[Best Time(S)]]),"-",TimeVR[[#This Row],[Best Time(S)]])</f>
        <v>-</v>
      </c>
      <c r="K635" t="str">
        <f>IF(StandardResults[[#This Row],[BT(SC)]]&lt;&gt;"-",IF(StandardResults[[#This Row],[BT(SC)]]&lt;=StandardResults[[#This Row],[AAs]],"AA",IF(StandardResults[[#This Row],[BT(SC)]]&lt;=StandardResults[[#This Row],[As]],"A",IF(StandardResults[[#This Row],[BT(SC)]]&lt;=StandardResults[[#This Row],[Bs]],"B","-"))),"")</f>
        <v/>
      </c>
      <c r="L635" t="str">
        <f>IF(ISBLANK(TimeVR[[#This Row],[Best Time(L)]]),"-",TimeVR[[#This Row],[Best Time(L)]])</f>
        <v>-</v>
      </c>
      <c r="M635" t="str">
        <f>IF(StandardResults[[#This Row],[BT(LC)]]&lt;&gt;"-",IF(StandardResults[[#This Row],[BT(LC)]]&lt;=StandardResults[[#This Row],[AA]],"AA",IF(StandardResults[[#This Row],[BT(LC)]]&lt;=StandardResults[[#This Row],[A]],"A",IF(StandardResults[[#This Row],[BT(LC)]]&lt;=StandardResults[[#This Row],[B]],"B","-"))),"")</f>
        <v/>
      </c>
      <c r="N635" s="14"/>
      <c r="O635" t="str">
        <f>IF(StandardResults[[#This Row],[BT(SC)]]&lt;&gt;"-",IF(StandardResults[[#This Row],[BT(SC)]]&lt;=StandardResults[[#This Row],[Ecs]],"EC","-"),"")</f>
        <v/>
      </c>
      <c r="Q635" t="str">
        <f>IF(StandardResults[[#This Row],[Ind/Rel]]="Ind",LEFT(StandardResults[[#This Row],[Gender]],1)&amp;MIN(MAX(StandardResults[[#This Row],[Age]],11),17)&amp;"-"&amp;StandardResults[[#This Row],[Event]],"")</f>
        <v>011-0</v>
      </c>
      <c r="R635" t="e">
        <f>IF(StandardResults[[#This Row],[Ind/Rel]]="Ind",_xlfn.XLOOKUP(StandardResults[[#This Row],[Code]],Std[Code],Std[AA]),"-")</f>
        <v>#N/A</v>
      </c>
      <c r="S635" t="e">
        <f>IF(StandardResults[[#This Row],[Ind/Rel]]="Ind",_xlfn.XLOOKUP(StandardResults[[#This Row],[Code]],Std[Code],Std[A]),"-")</f>
        <v>#N/A</v>
      </c>
      <c r="T635" t="e">
        <f>IF(StandardResults[[#This Row],[Ind/Rel]]="Ind",_xlfn.XLOOKUP(StandardResults[[#This Row],[Code]],Std[Code],Std[B]),"-")</f>
        <v>#N/A</v>
      </c>
      <c r="U635" t="e">
        <f>IF(StandardResults[[#This Row],[Ind/Rel]]="Ind",_xlfn.XLOOKUP(StandardResults[[#This Row],[Code]],Std[Code],Std[AAs]),"-")</f>
        <v>#N/A</v>
      </c>
      <c r="V635" t="e">
        <f>IF(StandardResults[[#This Row],[Ind/Rel]]="Ind",_xlfn.XLOOKUP(StandardResults[[#This Row],[Code]],Std[Code],Std[As]),"-")</f>
        <v>#N/A</v>
      </c>
      <c r="W635" t="e">
        <f>IF(StandardResults[[#This Row],[Ind/Rel]]="Ind",_xlfn.XLOOKUP(StandardResults[[#This Row],[Code]],Std[Code],Std[Bs]),"-")</f>
        <v>#N/A</v>
      </c>
      <c r="X635" t="e">
        <f>IF(StandardResults[[#This Row],[Ind/Rel]]="Ind",_xlfn.XLOOKUP(StandardResults[[#This Row],[Code]],Std[Code],Std[EC]),"-")</f>
        <v>#N/A</v>
      </c>
      <c r="Y635" t="e">
        <f>IF(StandardResults[[#This Row],[Ind/Rel]]="Ind",_xlfn.XLOOKUP(StandardResults[[#This Row],[Code]],Std[Code],Std[Ecs]),"-")</f>
        <v>#N/A</v>
      </c>
      <c r="Z635">
        <f>COUNTIFS(StandardResults[Name],StandardResults[[#This Row],[Name]],StandardResults[Entry
Std],"B")+COUNTIFS(StandardResults[Name],StandardResults[[#This Row],[Name]],StandardResults[Entry
Std],"A")+COUNTIFS(StandardResults[Name],StandardResults[[#This Row],[Name]],StandardResults[Entry
Std],"AA")</f>
        <v>0</v>
      </c>
      <c r="AA635">
        <f>COUNTIFS(StandardResults[Name],StandardResults[[#This Row],[Name]],StandardResults[Entry
Std],"AA")</f>
        <v>0</v>
      </c>
    </row>
    <row r="636" spans="1:27" x14ac:dyDescent="0.25">
      <c r="A636">
        <f>TimeVR[[#This Row],[Club]]</f>
        <v>0</v>
      </c>
      <c r="B636" t="str">
        <f>IF(OR(RIGHT(TimeVR[[#This Row],[Event]],3)="M.R", RIGHT(TimeVR[[#This Row],[Event]],3)="F.R"),"Relay","Ind")</f>
        <v>Ind</v>
      </c>
      <c r="C636">
        <f>TimeVR[[#This Row],[gender]]</f>
        <v>0</v>
      </c>
      <c r="D636">
        <f>TimeVR[[#This Row],[Age]]</f>
        <v>0</v>
      </c>
      <c r="E636">
        <f>TimeVR[[#This Row],[name]]</f>
        <v>0</v>
      </c>
      <c r="F636">
        <f>TimeVR[[#This Row],[Event]]</f>
        <v>0</v>
      </c>
      <c r="G636" t="str">
        <f>IF(OR(StandardResults[[#This Row],[Entry]]="-",TimeVR[[#This Row],[validation]]="Validated"),"Y","N")</f>
        <v>N</v>
      </c>
      <c r="H636">
        <f>IF(OR(LEFT(TimeVR[[#This Row],[Times]],8)="00:00.00", LEFT(TimeVR[[#This Row],[Times]],2)="NT"),"-",TimeVR[[#This Row],[Times]])</f>
        <v>0</v>
      </c>
      <c r="I6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6" t="str">
        <f>IF(ISBLANK(TimeVR[[#This Row],[Best Time(S)]]),"-",TimeVR[[#This Row],[Best Time(S)]])</f>
        <v>-</v>
      </c>
      <c r="K636" t="str">
        <f>IF(StandardResults[[#This Row],[BT(SC)]]&lt;&gt;"-",IF(StandardResults[[#This Row],[BT(SC)]]&lt;=StandardResults[[#This Row],[AAs]],"AA",IF(StandardResults[[#This Row],[BT(SC)]]&lt;=StandardResults[[#This Row],[As]],"A",IF(StandardResults[[#This Row],[BT(SC)]]&lt;=StandardResults[[#This Row],[Bs]],"B","-"))),"")</f>
        <v/>
      </c>
      <c r="L636" t="str">
        <f>IF(ISBLANK(TimeVR[[#This Row],[Best Time(L)]]),"-",TimeVR[[#This Row],[Best Time(L)]])</f>
        <v>-</v>
      </c>
      <c r="M636" t="str">
        <f>IF(StandardResults[[#This Row],[BT(LC)]]&lt;&gt;"-",IF(StandardResults[[#This Row],[BT(LC)]]&lt;=StandardResults[[#This Row],[AA]],"AA",IF(StandardResults[[#This Row],[BT(LC)]]&lt;=StandardResults[[#This Row],[A]],"A",IF(StandardResults[[#This Row],[BT(LC)]]&lt;=StandardResults[[#This Row],[B]],"B","-"))),"")</f>
        <v/>
      </c>
      <c r="N636" s="14"/>
      <c r="O636" t="str">
        <f>IF(StandardResults[[#This Row],[BT(SC)]]&lt;&gt;"-",IF(StandardResults[[#This Row],[BT(SC)]]&lt;=StandardResults[[#This Row],[Ecs]],"EC","-"),"")</f>
        <v/>
      </c>
      <c r="Q636" t="str">
        <f>IF(StandardResults[[#This Row],[Ind/Rel]]="Ind",LEFT(StandardResults[[#This Row],[Gender]],1)&amp;MIN(MAX(StandardResults[[#This Row],[Age]],11),17)&amp;"-"&amp;StandardResults[[#This Row],[Event]],"")</f>
        <v>011-0</v>
      </c>
      <c r="R636" t="e">
        <f>IF(StandardResults[[#This Row],[Ind/Rel]]="Ind",_xlfn.XLOOKUP(StandardResults[[#This Row],[Code]],Std[Code],Std[AA]),"-")</f>
        <v>#N/A</v>
      </c>
      <c r="S636" t="e">
        <f>IF(StandardResults[[#This Row],[Ind/Rel]]="Ind",_xlfn.XLOOKUP(StandardResults[[#This Row],[Code]],Std[Code],Std[A]),"-")</f>
        <v>#N/A</v>
      </c>
      <c r="T636" t="e">
        <f>IF(StandardResults[[#This Row],[Ind/Rel]]="Ind",_xlfn.XLOOKUP(StandardResults[[#This Row],[Code]],Std[Code],Std[B]),"-")</f>
        <v>#N/A</v>
      </c>
      <c r="U636" t="e">
        <f>IF(StandardResults[[#This Row],[Ind/Rel]]="Ind",_xlfn.XLOOKUP(StandardResults[[#This Row],[Code]],Std[Code],Std[AAs]),"-")</f>
        <v>#N/A</v>
      </c>
      <c r="V636" t="e">
        <f>IF(StandardResults[[#This Row],[Ind/Rel]]="Ind",_xlfn.XLOOKUP(StandardResults[[#This Row],[Code]],Std[Code],Std[As]),"-")</f>
        <v>#N/A</v>
      </c>
      <c r="W636" t="e">
        <f>IF(StandardResults[[#This Row],[Ind/Rel]]="Ind",_xlfn.XLOOKUP(StandardResults[[#This Row],[Code]],Std[Code],Std[Bs]),"-")</f>
        <v>#N/A</v>
      </c>
      <c r="X636" t="e">
        <f>IF(StandardResults[[#This Row],[Ind/Rel]]="Ind",_xlfn.XLOOKUP(StandardResults[[#This Row],[Code]],Std[Code],Std[EC]),"-")</f>
        <v>#N/A</v>
      </c>
      <c r="Y636" t="e">
        <f>IF(StandardResults[[#This Row],[Ind/Rel]]="Ind",_xlfn.XLOOKUP(StandardResults[[#This Row],[Code]],Std[Code],Std[Ecs]),"-")</f>
        <v>#N/A</v>
      </c>
      <c r="Z636">
        <f>COUNTIFS(StandardResults[Name],StandardResults[[#This Row],[Name]],StandardResults[Entry
Std],"B")+COUNTIFS(StandardResults[Name],StandardResults[[#This Row],[Name]],StandardResults[Entry
Std],"A")+COUNTIFS(StandardResults[Name],StandardResults[[#This Row],[Name]],StandardResults[Entry
Std],"AA")</f>
        <v>0</v>
      </c>
      <c r="AA636">
        <f>COUNTIFS(StandardResults[Name],StandardResults[[#This Row],[Name]],StandardResults[Entry
Std],"AA")</f>
        <v>0</v>
      </c>
    </row>
    <row r="637" spans="1:27" x14ac:dyDescent="0.25">
      <c r="A637">
        <f>TimeVR[[#This Row],[Club]]</f>
        <v>0</v>
      </c>
      <c r="B637" t="str">
        <f>IF(OR(RIGHT(TimeVR[[#This Row],[Event]],3)="M.R", RIGHT(TimeVR[[#This Row],[Event]],3)="F.R"),"Relay","Ind")</f>
        <v>Ind</v>
      </c>
      <c r="C637">
        <f>TimeVR[[#This Row],[gender]]</f>
        <v>0</v>
      </c>
      <c r="D637">
        <f>TimeVR[[#This Row],[Age]]</f>
        <v>0</v>
      </c>
      <c r="E637">
        <f>TimeVR[[#This Row],[name]]</f>
        <v>0</v>
      </c>
      <c r="F637">
        <f>TimeVR[[#This Row],[Event]]</f>
        <v>0</v>
      </c>
      <c r="G637" t="str">
        <f>IF(OR(StandardResults[[#This Row],[Entry]]="-",TimeVR[[#This Row],[validation]]="Validated"),"Y","N")</f>
        <v>N</v>
      </c>
      <c r="H637">
        <f>IF(OR(LEFT(TimeVR[[#This Row],[Times]],8)="00:00.00", LEFT(TimeVR[[#This Row],[Times]],2)="NT"),"-",TimeVR[[#This Row],[Times]])</f>
        <v>0</v>
      </c>
      <c r="I6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7" t="str">
        <f>IF(ISBLANK(TimeVR[[#This Row],[Best Time(S)]]),"-",TimeVR[[#This Row],[Best Time(S)]])</f>
        <v>-</v>
      </c>
      <c r="K637" t="str">
        <f>IF(StandardResults[[#This Row],[BT(SC)]]&lt;&gt;"-",IF(StandardResults[[#This Row],[BT(SC)]]&lt;=StandardResults[[#This Row],[AAs]],"AA",IF(StandardResults[[#This Row],[BT(SC)]]&lt;=StandardResults[[#This Row],[As]],"A",IF(StandardResults[[#This Row],[BT(SC)]]&lt;=StandardResults[[#This Row],[Bs]],"B","-"))),"")</f>
        <v/>
      </c>
      <c r="L637" t="str">
        <f>IF(ISBLANK(TimeVR[[#This Row],[Best Time(L)]]),"-",TimeVR[[#This Row],[Best Time(L)]])</f>
        <v>-</v>
      </c>
      <c r="M637" t="str">
        <f>IF(StandardResults[[#This Row],[BT(LC)]]&lt;&gt;"-",IF(StandardResults[[#This Row],[BT(LC)]]&lt;=StandardResults[[#This Row],[AA]],"AA",IF(StandardResults[[#This Row],[BT(LC)]]&lt;=StandardResults[[#This Row],[A]],"A",IF(StandardResults[[#This Row],[BT(LC)]]&lt;=StandardResults[[#This Row],[B]],"B","-"))),"")</f>
        <v/>
      </c>
      <c r="N637" s="14"/>
      <c r="O637" t="str">
        <f>IF(StandardResults[[#This Row],[BT(SC)]]&lt;&gt;"-",IF(StandardResults[[#This Row],[BT(SC)]]&lt;=StandardResults[[#This Row],[Ecs]],"EC","-"),"")</f>
        <v/>
      </c>
      <c r="Q637" t="str">
        <f>IF(StandardResults[[#This Row],[Ind/Rel]]="Ind",LEFT(StandardResults[[#This Row],[Gender]],1)&amp;MIN(MAX(StandardResults[[#This Row],[Age]],11),17)&amp;"-"&amp;StandardResults[[#This Row],[Event]],"")</f>
        <v>011-0</v>
      </c>
      <c r="R637" t="e">
        <f>IF(StandardResults[[#This Row],[Ind/Rel]]="Ind",_xlfn.XLOOKUP(StandardResults[[#This Row],[Code]],Std[Code],Std[AA]),"-")</f>
        <v>#N/A</v>
      </c>
      <c r="S637" t="e">
        <f>IF(StandardResults[[#This Row],[Ind/Rel]]="Ind",_xlfn.XLOOKUP(StandardResults[[#This Row],[Code]],Std[Code],Std[A]),"-")</f>
        <v>#N/A</v>
      </c>
      <c r="T637" t="e">
        <f>IF(StandardResults[[#This Row],[Ind/Rel]]="Ind",_xlfn.XLOOKUP(StandardResults[[#This Row],[Code]],Std[Code],Std[B]),"-")</f>
        <v>#N/A</v>
      </c>
      <c r="U637" t="e">
        <f>IF(StandardResults[[#This Row],[Ind/Rel]]="Ind",_xlfn.XLOOKUP(StandardResults[[#This Row],[Code]],Std[Code],Std[AAs]),"-")</f>
        <v>#N/A</v>
      </c>
      <c r="V637" t="e">
        <f>IF(StandardResults[[#This Row],[Ind/Rel]]="Ind",_xlfn.XLOOKUP(StandardResults[[#This Row],[Code]],Std[Code],Std[As]),"-")</f>
        <v>#N/A</v>
      </c>
      <c r="W637" t="e">
        <f>IF(StandardResults[[#This Row],[Ind/Rel]]="Ind",_xlfn.XLOOKUP(StandardResults[[#This Row],[Code]],Std[Code],Std[Bs]),"-")</f>
        <v>#N/A</v>
      </c>
      <c r="X637" t="e">
        <f>IF(StandardResults[[#This Row],[Ind/Rel]]="Ind",_xlfn.XLOOKUP(StandardResults[[#This Row],[Code]],Std[Code],Std[EC]),"-")</f>
        <v>#N/A</v>
      </c>
      <c r="Y637" t="e">
        <f>IF(StandardResults[[#This Row],[Ind/Rel]]="Ind",_xlfn.XLOOKUP(StandardResults[[#This Row],[Code]],Std[Code],Std[Ecs]),"-")</f>
        <v>#N/A</v>
      </c>
      <c r="Z637">
        <f>COUNTIFS(StandardResults[Name],StandardResults[[#This Row],[Name]],StandardResults[Entry
Std],"B")+COUNTIFS(StandardResults[Name],StandardResults[[#This Row],[Name]],StandardResults[Entry
Std],"A")+COUNTIFS(StandardResults[Name],StandardResults[[#This Row],[Name]],StandardResults[Entry
Std],"AA")</f>
        <v>0</v>
      </c>
      <c r="AA637">
        <f>COUNTIFS(StandardResults[Name],StandardResults[[#This Row],[Name]],StandardResults[Entry
Std],"AA")</f>
        <v>0</v>
      </c>
    </row>
    <row r="638" spans="1:27" x14ac:dyDescent="0.25">
      <c r="A638">
        <f>TimeVR[[#This Row],[Club]]</f>
        <v>0</v>
      </c>
      <c r="B638" t="str">
        <f>IF(OR(RIGHT(TimeVR[[#This Row],[Event]],3)="M.R", RIGHT(TimeVR[[#This Row],[Event]],3)="F.R"),"Relay","Ind")</f>
        <v>Ind</v>
      </c>
      <c r="C638">
        <f>TimeVR[[#This Row],[gender]]</f>
        <v>0</v>
      </c>
      <c r="D638">
        <f>TimeVR[[#This Row],[Age]]</f>
        <v>0</v>
      </c>
      <c r="E638">
        <f>TimeVR[[#This Row],[name]]</f>
        <v>0</v>
      </c>
      <c r="F638">
        <f>TimeVR[[#This Row],[Event]]</f>
        <v>0</v>
      </c>
      <c r="G638" t="str">
        <f>IF(OR(StandardResults[[#This Row],[Entry]]="-",TimeVR[[#This Row],[validation]]="Validated"),"Y","N")</f>
        <v>N</v>
      </c>
      <c r="H638">
        <f>IF(OR(LEFT(TimeVR[[#This Row],[Times]],8)="00:00.00", LEFT(TimeVR[[#This Row],[Times]],2)="NT"),"-",TimeVR[[#This Row],[Times]])</f>
        <v>0</v>
      </c>
      <c r="I6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8" t="str">
        <f>IF(ISBLANK(TimeVR[[#This Row],[Best Time(S)]]),"-",TimeVR[[#This Row],[Best Time(S)]])</f>
        <v>-</v>
      </c>
      <c r="K638" t="str">
        <f>IF(StandardResults[[#This Row],[BT(SC)]]&lt;&gt;"-",IF(StandardResults[[#This Row],[BT(SC)]]&lt;=StandardResults[[#This Row],[AAs]],"AA",IF(StandardResults[[#This Row],[BT(SC)]]&lt;=StandardResults[[#This Row],[As]],"A",IF(StandardResults[[#This Row],[BT(SC)]]&lt;=StandardResults[[#This Row],[Bs]],"B","-"))),"")</f>
        <v/>
      </c>
      <c r="L638" t="str">
        <f>IF(ISBLANK(TimeVR[[#This Row],[Best Time(L)]]),"-",TimeVR[[#This Row],[Best Time(L)]])</f>
        <v>-</v>
      </c>
      <c r="M638" t="str">
        <f>IF(StandardResults[[#This Row],[BT(LC)]]&lt;&gt;"-",IF(StandardResults[[#This Row],[BT(LC)]]&lt;=StandardResults[[#This Row],[AA]],"AA",IF(StandardResults[[#This Row],[BT(LC)]]&lt;=StandardResults[[#This Row],[A]],"A",IF(StandardResults[[#This Row],[BT(LC)]]&lt;=StandardResults[[#This Row],[B]],"B","-"))),"")</f>
        <v/>
      </c>
      <c r="N638" s="14"/>
      <c r="O638" t="str">
        <f>IF(StandardResults[[#This Row],[BT(SC)]]&lt;&gt;"-",IF(StandardResults[[#This Row],[BT(SC)]]&lt;=StandardResults[[#This Row],[Ecs]],"EC","-"),"")</f>
        <v/>
      </c>
      <c r="Q638" t="str">
        <f>IF(StandardResults[[#This Row],[Ind/Rel]]="Ind",LEFT(StandardResults[[#This Row],[Gender]],1)&amp;MIN(MAX(StandardResults[[#This Row],[Age]],11),17)&amp;"-"&amp;StandardResults[[#This Row],[Event]],"")</f>
        <v>011-0</v>
      </c>
      <c r="R638" t="e">
        <f>IF(StandardResults[[#This Row],[Ind/Rel]]="Ind",_xlfn.XLOOKUP(StandardResults[[#This Row],[Code]],Std[Code],Std[AA]),"-")</f>
        <v>#N/A</v>
      </c>
      <c r="S638" t="e">
        <f>IF(StandardResults[[#This Row],[Ind/Rel]]="Ind",_xlfn.XLOOKUP(StandardResults[[#This Row],[Code]],Std[Code],Std[A]),"-")</f>
        <v>#N/A</v>
      </c>
      <c r="T638" t="e">
        <f>IF(StandardResults[[#This Row],[Ind/Rel]]="Ind",_xlfn.XLOOKUP(StandardResults[[#This Row],[Code]],Std[Code],Std[B]),"-")</f>
        <v>#N/A</v>
      </c>
      <c r="U638" t="e">
        <f>IF(StandardResults[[#This Row],[Ind/Rel]]="Ind",_xlfn.XLOOKUP(StandardResults[[#This Row],[Code]],Std[Code],Std[AAs]),"-")</f>
        <v>#N/A</v>
      </c>
      <c r="V638" t="e">
        <f>IF(StandardResults[[#This Row],[Ind/Rel]]="Ind",_xlfn.XLOOKUP(StandardResults[[#This Row],[Code]],Std[Code],Std[As]),"-")</f>
        <v>#N/A</v>
      </c>
      <c r="W638" t="e">
        <f>IF(StandardResults[[#This Row],[Ind/Rel]]="Ind",_xlfn.XLOOKUP(StandardResults[[#This Row],[Code]],Std[Code],Std[Bs]),"-")</f>
        <v>#N/A</v>
      </c>
      <c r="X638" t="e">
        <f>IF(StandardResults[[#This Row],[Ind/Rel]]="Ind",_xlfn.XLOOKUP(StandardResults[[#This Row],[Code]],Std[Code],Std[EC]),"-")</f>
        <v>#N/A</v>
      </c>
      <c r="Y638" t="e">
        <f>IF(StandardResults[[#This Row],[Ind/Rel]]="Ind",_xlfn.XLOOKUP(StandardResults[[#This Row],[Code]],Std[Code],Std[Ecs]),"-")</f>
        <v>#N/A</v>
      </c>
      <c r="Z638">
        <f>COUNTIFS(StandardResults[Name],StandardResults[[#This Row],[Name]],StandardResults[Entry
Std],"B")+COUNTIFS(StandardResults[Name],StandardResults[[#This Row],[Name]],StandardResults[Entry
Std],"A")+COUNTIFS(StandardResults[Name],StandardResults[[#This Row],[Name]],StandardResults[Entry
Std],"AA")</f>
        <v>0</v>
      </c>
      <c r="AA638">
        <f>COUNTIFS(StandardResults[Name],StandardResults[[#This Row],[Name]],StandardResults[Entry
Std],"AA")</f>
        <v>0</v>
      </c>
    </row>
    <row r="639" spans="1:27" x14ac:dyDescent="0.25">
      <c r="A639">
        <f>TimeVR[[#This Row],[Club]]</f>
        <v>0</v>
      </c>
      <c r="B639" t="str">
        <f>IF(OR(RIGHT(TimeVR[[#This Row],[Event]],3)="M.R", RIGHT(TimeVR[[#This Row],[Event]],3)="F.R"),"Relay","Ind")</f>
        <v>Ind</v>
      </c>
      <c r="C639">
        <f>TimeVR[[#This Row],[gender]]</f>
        <v>0</v>
      </c>
      <c r="D639">
        <f>TimeVR[[#This Row],[Age]]</f>
        <v>0</v>
      </c>
      <c r="E639">
        <f>TimeVR[[#This Row],[name]]</f>
        <v>0</v>
      </c>
      <c r="F639">
        <f>TimeVR[[#This Row],[Event]]</f>
        <v>0</v>
      </c>
      <c r="G639" t="str">
        <f>IF(OR(StandardResults[[#This Row],[Entry]]="-",TimeVR[[#This Row],[validation]]="Validated"),"Y","N")</f>
        <v>N</v>
      </c>
      <c r="H639">
        <f>IF(OR(LEFT(TimeVR[[#This Row],[Times]],8)="00:00.00", LEFT(TimeVR[[#This Row],[Times]],2)="NT"),"-",TimeVR[[#This Row],[Times]])</f>
        <v>0</v>
      </c>
      <c r="I6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39" t="str">
        <f>IF(ISBLANK(TimeVR[[#This Row],[Best Time(S)]]),"-",TimeVR[[#This Row],[Best Time(S)]])</f>
        <v>-</v>
      </c>
      <c r="K639" t="str">
        <f>IF(StandardResults[[#This Row],[BT(SC)]]&lt;&gt;"-",IF(StandardResults[[#This Row],[BT(SC)]]&lt;=StandardResults[[#This Row],[AAs]],"AA",IF(StandardResults[[#This Row],[BT(SC)]]&lt;=StandardResults[[#This Row],[As]],"A",IF(StandardResults[[#This Row],[BT(SC)]]&lt;=StandardResults[[#This Row],[Bs]],"B","-"))),"")</f>
        <v/>
      </c>
      <c r="L639" t="str">
        <f>IF(ISBLANK(TimeVR[[#This Row],[Best Time(L)]]),"-",TimeVR[[#This Row],[Best Time(L)]])</f>
        <v>-</v>
      </c>
      <c r="M639" t="str">
        <f>IF(StandardResults[[#This Row],[BT(LC)]]&lt;&gt;"-",IF(StandardResults[[#This Row],[BT(LC)]]&lt;=StandardResults[[#This Row],[AA]],"AA",IF(StandardResults[[#This Row],[BT(LC)]]&lt;=StandardResults[[#This Row],[A]],"A",IF(StandardResults[[#This Row],[BT(LC)]]&lt;=StandardResults[[#This Row],[B]],"B","-"))),"")</f>
        <v/>
      </c>
      <c r="N639" s="14"/>
      <c r="O639" t="str">
        <f>IF(StandardResults[[#This Row],[BT(SC)]]&lt;&gt;"-",IF(StandardResults[[#This Row],[BT(SC)]]&lt;=StandardResults[[#This Row],[Ecs]],"EC","-"),"")</f>
        <v/>
      </c>
      <c r="Q639" t="str">
        <f>IF(StandardResults[[#This Row],[Ind/Rel]]="Ind",LEFT(StandardResults[[#This Row],[Gender]],1)&amp;MIN(MAX(StandardResults[[#This Row],[Age]],11),17)&amp;"-"&amp;StandardResults[[#This Row],[Event]],"")</f>
        <v>011-0</v>
      </c>
      <c r="R639" t="e">
        <f>IF(StandardResults[[#This Row],[Ind/Rel]]="Ind",_xlfn.XLOOKUP(StandardResults[[#This Row],[Code]],Std[Code],Std[AA]),"-")</f>
        <v>#N/A</v>
      </c>
      <c r="S639" t="e">
        <f>IF(StandardResults[[#This Row],[Ind/Rel]]="Ind",_xlfn.XLOOKUP(StandardResults[[#This Row],[Code]],Std[Code],Std[A]),"-")</f>
        <v>#N/A</v>
      </c>
      <c r="T639" t="e">
        <f>IF(StandardResults[[#This Row],[Ind/Rel]]="Ind",_xlfn.XLOOKUP(StandardResults[[#This Row],[Code]],Std[Code],Std[B]),"-")</f>
        <v>#N/A</v>
      </c>
      <c r="U639" t="e">
        <f>IF(StandardResults[[#This Row],[Ind/Rel]]="Ind",_xlfn.XLOOKUP(StandardResults[[#This Row],[Code]],Std[Code],Std[AAs]),"-")</f>
        <v>#N/A</v>
      </c>
      <c r="V639" t="e">
        <f>IF(StandardResults[[#This Row],[Ind/Rel]]="Ind",_xlfn.XLOOKUP(StandardResults[[#This Row],[Code]],Std[Code],Std[As]),"-")</f>
        <v>#N/A</v>
      </c>
      <c r="W639" t="e">
        <f>IF(StandardResults[[#This Row],[Ind/Rel]]="Ind",_xlfn.XLOOKUP(StandardResults[[#This Row],[Code]],Std[Code],Std[Bs]),"-")</f>
        <v>#N/A</v>
      </c>
      <c r="X639" t="e">
        <f>IF(StandardResults[[#This Row],[Ind/Rel]]="Ind",_xlfn.XLOOKUP(StandardResults[[#This Row],[Code]],Std[Code],Std[EC]),"-")</f>
        <v>#N/A</v>
      </c>
      <c r="Y639" t="e">
        <f>IF(StandardResults[[#This Row],[Ind/Rel]]="Ind",_xlfn.XLOOKUP(StandardResults[[#This Row],[Code]],Std[Code],Std[Ecs]),"-")</f>
        <v>#N/A</v>
      </c>
      <c r="Z639">
        <f>COUNTIFS(StandardResults[Name],StandardResults[[#This Row],[Name]],StandardResults[Entry
Std],"B")+COUNTIFS(StandardResults[Name],StandardResults[[#This Row],[Name]],StandardResults[Entry
Std],"A")+COUNTIFS(StandardResults[Name],StandardResults[[#This Row],[Name]],StandardResults[Entry
Std],"AA")</f>
        <v>0</v>
      </c>
      <c r="AA639">
        <f>COUNTIFS(StandardResults[Name],StandardResults[[#This Row],[Name]],StandardResults[Entry
Std],"AA")</f>
        <v>0</v>
      </c>
    </row>
    <row r="640" spans="1:27" x14ac:dyDescent="0.25">
      <c r="A640">
        <f>TimeVR[[#This Row],[Club]]</f>
        <v>0</v>
      </c>
      <c r="B640" t="str">
        <f>IF(OR(RIGHT(TimeVR[[#This Row],[Event]],3)="M.R", RIGHT(TimeVR[[#This Row],[Event]],3)="F.R"),"Relay","Ind")</f>
        <v>Ind</v>
      </c>
      <c r="C640">
        <f>TimeVR[[#This Row],[gender]]</f>
        <v>0</v>
      </c>
      <c r="D640">
        <f>TimeVR[[#This Row],[Age]]</f>
        <v>0</v>
      </c>
      <c r="E640">
        <f>TimeVR[[#This Row],[name]]</f>
        <v>0</v>
      </c>
      <c r="F640">
        <f>TimeVR[[#This Row],[Event]]</f>
        <v>0</v>
      </c>
      <c r="G640" t="str">
        <f>IF(OR(StandardResults[[#This Row],[Entry]]="-",TimeVR[[#This Row],[validation]]="Validated"),"Y","N")</f>
        <v>N</v>
      </c>
      <c r="H640">
        <f>IF(OR(LEFT(TimeVR[[#This Row],[Times]],8)="00:00.00", LEFT(TimeVR[[#This Row],[Times]],2)="NT"),"-",TimeVR[[#This Row],[Times]])</f>
        <v>0</v>
      </c>
      <c r="I6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0" t="str">
        <f>IF(ISBLANK(TimeVR[[#This Row],[Best Time(S)]]),"-",TimeVR[[#This Row],[Best Time(S)]])</f>
        <v>-</v>
      </c>
      <c r="K640" t="str">
        <f>IF(StandardResults[[#This Row],[BT(SC)]]&lt;&gt;"-",IF(StandardResults[[#This Row],[BT(SC)]]&lt;=StandardResults[[#This Row],[AAs]],"AA",IF(StandardResults[[#This Row],[BT(SC)]]&lt;=StandardResults[[#This Row],[As]],"A",IF(StandardResults[[#This Row],[BT(SC)]]&lt;=StandardResults[[#This Row],[Bs]],"B","-"))),"")</f>
        <v/>
      </c>
      <c r="L640" t="str">
        <f>IF(ISBLANK(TimeVR[[#This Row],[Best Time(L)]]),"-",TimeVR[[#This Row],[Best Time(L)]])</f>
        <v>-</v>
      </c>
      <c r="M640" t="str">
        <f>IF(StandardResults[[#This Row],[BT(LC)]]&lt;&gt;"-",IF(StandardResults[[#This Row],[BT(LC)]]&lt;=StandardResults[[#This Row],[AA]],"AA",IF(StandardResults[[#This Row],[BT(LC)]]&lt;=StandardResults[[#This Row],[A]],"A",IF(StandardResults[[#This Row],[BT(LC)]]&lt;=StandardResults[[#This Row],[B]],"B","-"))),"")</f>
        <v/>
      </c>
      <c r="N640" s="14"/>
      <c r="O640" t="str">
        <f>IF(StandardResults[[#This Row],[BT(SC)]]&lt;&gt;"-",IF(StandardResults[[#This Row],[BT(SC)]]&lt;=StandardResults[[#This Row],[Ecs]],"EC","-"),"")</f>
        <v/>
      </c>
      <c r="Q640" t="str">
        <f>IF(StandardResults[[#This Row],[Ind/Rel]]="Ind",LEFT(StandardResults[[#This Row],[Gender]],1)&amp;MIN(MAX(StandardResults[[#This Row],[Age]],11),17)&amp;"-"&amp;StandardResults[[#This Row],[Event]],"")</f>
        <v>011-0</v>
      </c>
      <c r="R640" t="e">
        <f>IF(StandardResults[[#This Row],[Ind/Rel]]="Ind",_xlfn.XLOOKUP(StandardResults[[#This Row],[Code]],Std[Code],Std[AA]),"-")</f>
        <v>#N/A</v>
      </c>
      <c r="S640" t="e">
        <f>IF(StandardResults[[#This Row],[Ind/Rel]]="Ind",_xlfn.XLOOKUP(StandardResults[[#This Row],[Code]],Std[Code],Std[A]),"-")</f>
        <v>#N/A</v>
      </c>
      <c r="T640" t="e">
        <f>IF(StandardResults[[#This Row],[Ind/Rel]]="Ind",_xlfn.XLOOKUP(StandardResults[[#This Row],[Code]],Std[Code],Std[B]),"-")</f>
        <v>#N/A</v>
      </c>
      <c r="U640" t="e">
        <f>IF(StandardResults[[#This Row],[Ind/Rel]]="Ind",_xlfn.XLOOKUP(StandardResults[[#This Row],[Code]],Std[Code],Std[AAs]),"-")</f>
        <v>#N/A</v>
      </c>
      <c r="V640" t="e">
        <f>IF(StandardResults[[#This Row],[Ind/Rel]]="Ind",_xlfn.XLOOKUP(StandardResults[[#This Row],[Code]],Std[Code],Std[As]),"-")</f>
        <v>#N/A</v>
      </c>
      <c r="W640" t="e">
        <f>IF(StandardResults[[#This Row],[Ind/Rel]]="Ind",_xlfn.XLOOKUP(StandardResults[[#This Row],[Code]],Std[Code],Std[Bs]),"-")</f>
        <v>#N/A</v>
      </c>
      <c r="X640" t="e">
        <f>IF(StandardResults[[#This Row],[Ind/Rel]]="Ind",_xlfn.XLOOKUP(StandardResults[[#This Row],[Code]],Std[Code],Std[EC]),"-")</f>
        <v>#N/A</v>
      </c>
      <c r="Y640" t="e">
        <f>IF(StandardResults[[#This Row],[Ind/Rel]]="Ind",_xlfn.XLOOKUP(StandardResults[[#This Row],[Code]],Std[Code],Std[Ecs]),"-")</f>
        <v>#N/A</v>
      </c>
      <c r="Z640">
        <f>COUNTIFS(StandardResults[Name],StandardResults[[#This Row],[Name]],StandardResults[Entry
Std],"B")+COUNTIFS(StandardResults[Name],StandardResults[[#This Row],[Name]],StandardResults[Entry
Std],"A")+COUNTIFS(StandardResults[Name],StandardResults[[#This Row],[Name]],StandardResults[Entry
Std],"AA")</f>
        <v>0</v>
      </c>
      <c r="AA640">
        <f>COUNTIFS(StandardResults[Name],StandardResults[[#This Row],[Name]],StandardResults[Entry
Std],"AA")</f>
        <v>0</v>
      </c>
    </row>
    <row r="641" spans="1:27" x14ac:dyDescent="0.25">
      <c r="A641">
        <f>TimeVR[[#This Row],[Club]]</f>
        <v>0</v>
      </c>
      <c r="B641" t="str">
        <f>IF(OR(RIGHT(TimeVR[[#This Row],[Event]],3)="M.R", RIGHT(TimeVR[[#This Row],[Event]],3)="F.R"),"Relay","Ind")</f>
        <v>Ind</v>
      </c>
      <c r="C641">
        <f>TimeVR[[#This Row],[gender]]</f>
        <v>0</v>
      </c>
      <c r="D641">
        <f>TimeVR[[#This Row],[Age]]</f>
        <v>0</v>
      </c>
      <c r="E641">
        <f>TimeVR[[#This Row],[name]]</f>
        <v>0</v>
      </c>
      <c r="F641">
        <f>TimeVR[[#This Row],[Event]]</f>
        <v>0</v>
      </c>
      <c r="G641" t="str">
        <f>IF(OR(StandardResults[[#This Row],[Entry]]="-",TimeVR[[#This Row],[validation]]="Validated"),"Y","N")</f>
        <v>N</v>
      </c>
      <c r="H641">
        <f>IF(OR(LEFT(TimeVR[[#This Row],[Times]],8)="00:00.00", LEFT(TimeVR[[#This Row],[Times]],2)="NT"),"-",TimeVR[[#This Row],[Times]])</f>
        <v>0</v>
      </c>
      <c r="I6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1" t="str">
        <f>IF(ISBLANK(TimeVR[[#This Row],[Best Time(S)]]),"-",TimeVR[[#This Row],[Best Time(S)]])</f>
        <v>-</v>
      </c>
      <c r="K641" t="str">
        <f>IF(StandardResults[[#This Row],[BT(SC)]]&lt;&gt;"-",IF(StandardResults[[#This Row],[BT(SC)]]&lt;=StandardResults[[#This Row],[AAs]],"AA",IF(StandardResults[[#This Row],[BT(SC)]]&lt;=StandardResults[[#This Row],[As]],"A",IF(StandardResults[[#This Row],[BT(SC)]]&lt;=StandardResults[[#This Row],[Bs]],"B","-"))),"")</f>
        <v/>
      </c>
      <c r="L641" t="str">
        <f>IF(ISBLANK(TimeVR[[#This Row],[Best Time(L)]]),"-",TimeVR[[#This Row],[Best Time(L)]])</f>
        <v>-</v>
      </c>
      <c r="M641" t="str">
        <f>IF(StandardResults[[#This Row],[BT(LC)]]&lt;&gt;"-",IF(StandardResults[[#This Row],[BT(LC)]]&lt;=StandardResults[[#This Row],[AA]],"AA",IF(StandardResults[[#This Row],[BT(LC)]]&lt;=StandardResults[[#This Row],[A]],"A",IF(StandardResults[[#This Row],[BT(LC)]]&lt;=StandardResults[[#This Row],[B]],"B","-"))),"")</f>
        <v/>
      </c>
      <c r="N641" s="14"/>
      <c r="O641" t="str">
        <f>IF(StandardResults[[#This Row],[BT(SC)]]&lt;&gt;"-",IF(StandardResults[[#This Row],[BT(SC)]]&lt;=StandardResults[[#This Row],[Ecs]],"EC","-"),"")</f>
        <v/>
      </c>
      <c r="Q641" t="str">
        <f>IF(StandardResults[[#This Row],[Ind/Rel]]="Ind",LEFT(StandardResults[[#This Row],[Gender]],1)&amp;MIN(MAX(StandardResults[[#This Row],[Age]],11),17)&amp;"-"&amp;StandardResults[[#This Row],[Event]],"")</f>
        <v>011-0</v>
      </c>
      <c r="R641" t="e">
        <f>IF(StandardResults[[#This Row],[Ind/Rel]]="Ind",_xlfn.XLOOKUP(StandardResults[[#This Row],[Code]],Std[Code],Std[AA]),"-")</f>
        <v>#N/A</v>
      </c>
      <c r="S641" t="e">
        <f>IF(StandardResults[[#This Row],[Ind/Rel]]="Ind",_xlfn.XLOOKUP(StandardResults[[#This Row],[Code]],Std[Code],Std[A]),"-")</f>
        <v>#N/A</v>
      </c>
      <c r="T641" t="e">
        <f>IF(StandardResults[[#This Row],[Ind/Rel]]="Ind",_xlfn.XLOOKUP(StandardResults[[#This Row],[Code]],Std[Code],Std[B]),"-")</f>
        <v>#N/A</v>
      </c>
      <c r="U641" t="e">
        <f>IF(StandardResults[[#This Row],[Ind/Rel]]="Ind",_xlfn.XLOOKUP(StandardResults[[#This Row],[Code]],Std[Code],Std[AAs]),"-")</f>
        <v>#N/A</v>
      </c>
      <c r="V641" t="e">
        <f>IF(StandardResults[[#This Row],[Ind/Rel]]="Ind",_xlfn.XLOOKUP(StandardResults[[#This Row],[Code]],Std[Code],Std[As]),"-")</f>
        <v>#N/A</v>
      </c>
      <c r="W641" t="e">
        <f>IF(StandardResults[[#This Row],[Ind/Rel]]="Ind",_xlfn.XLOOKUP(StandardResults[[#This Row],[Code]],Std[Code],Std[Bs]),"-")</f>
        <v>#N/A</v>
      </c>
      <c r="X641" t="e">
        <f>IF(StandardResults[[#This Row],[Ind/Rel]]="Ind",_xlfn.XLOOKUP(StandardResults[[#This Row],[Code]],Std[Code],Std[EC]),"-")</f>
        <v>#N/A</v>
      </c>
      <c r="Y641" t="e">
        <f>IF(StandardResults[[#This Row],[Ind/Rel]]="Ind",_xlfn.XLOOKUP(StandardResults[[#This Row],[Code]],Std[Code],Std[Ecs]),"-")</f>
        <v>#N/A</v>
      </c>
      <c r="Z641">
        <f>COUNTIFS(StandardResults[Name],StandardResults[[#This Row],[Name]],StandardResults[Entry
Std],"B")+COUNTIFS(StandardResults[Name],StandardResults[[#This Row],[Name]],StandardResults[Entry
Std],"A")+COUNTIFS(StandardResults[Name],StandardResults[[#This Row],[Name]],StandardResults[Entry
Std],"AA")</f>
        <v>0</v>
      </c>
      <c r="AA641">
        <f>COUNTIFS(StandardResults[Name],StandardResults[[#This Row],[Name]],StandardResults[Entry
Std],"AA")</f>
        <v>0</v>
      </c>
    </row>
    <row r="642" spans="1:27" x14ac:dyDescent="0.25">
      <c r="A642">
        <f>TimeVR[[#This Row],[Club]]</f>
        <v>0</v>
      </c>
      <c r="B642" t="str">
        <f>IF(OR(RIGHT(TimeVR[[#This Row],[Event]],3)="M.R", RIGHT(TimeVR[[#This Row],[Event]],3)="F.R"),"Relay","Ind")</f>
        <v>Ind</v>
      </c>
      <c r="C642">
        <f>TimeVR[[#This Row],[gender]]</f>
        <v>0</v>
      </c>
      <c r="D642">
        <f>TimeVR[[#This Row],[Age]]</f>
        <v>0</v>
      </c>
      <c r="E642">
        <f>TimeVR[[#This Row],[name]]</f>
        <v>0</v>
      </c>
      <c r="F642">
        <f>TimeVR[[#This Row],[Event]]</f>
        <v>0</v>
      </c>
      <c r="G642" t="str">
        <f>IF(OR(StandardResults[[#This Row],[Entry]]="-",TimeVR[[#This Row],[validation]]="Validated"),"Y","N")</f>
        <v>N</v>
      </c>
      <c r="H642">
        <f>IF(OR(LEFT(TimeVR[[#This Row],[Times]],8)="00:00.00", LEFT(TimeVR[[#This Row],[Times]],2)="NT"),"-",TimeVR[[#This Row],[Times]])</f>
        <v>0</v>
      </c>
      <c r="I6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2" t="str">
        <f>IF(ISBLANK(TimeVR[[#This Row],[Best Time(S)]]),"-",TimeVR[[#This Row],[Best Time(S)]])</f>
        <v>-</v>
      </c>
      <c r="K642" t="str">
        <f>IF(StandardResults[[#This Row],[BT(SC)]]&lt;&gt;"-",IF(StandardResults[[#This Row],[BT(SC)]]&lt;=StandardResults[[#This Row],[AAs]],"AA",IF(StandardResults[[#This Row],[BT(SC)]]&lt;=StandardResults[[#This Row],[As]],"A",IF(StandardResults[[#This Row],[BT(SC)]]&lt;=StandardResults[[#This Row],[Bs]],"B","-"))),"")</f>
        <v/>
      </c>
      <c r="L642" t="str">
        <f>IF(ISBLANK(TimeVR[[#This Row],[Best Time(L)]]),"-",TimeVR[[#This Row],[Best Time(L)]])</f>
        <v>-</v>
      </c>
      <c r="M642" t="str">
        <f>IF(StandardResults[[#This Row],[BT(LC)]]&lt;&gt;"-",IF(StandardResults[[#This Row],[BT(LC)]]&lt;=StandardResults[[#This Row],[AA]],"AA",IF(StandardResults[[#This Row],[BT(LC)]]&lt;=StandardResults[[#This Row],[A]],"A",IF(StandardResults[[#This Row],[BT(LC)]]&lt;=StandardResults[[#This Row],[B]],"B","-"))),"")</f>
        <v/>
      </c>
      <c r="N642" s="14"/>
      <c r="O642" t="str">
        <f>IF(StandardResults[[#This Row],[BT(SC)]]&lt;&gt;"-",IF(StandardResults[[#This Row],[BT(SC)]]&lt;=StandardResults[[#This Row],[Ecs]],"EC","-"),"")</f>
        <v/>
      </c>
      <c r="Q642" t="str">
        <f>IF(StandardResults[[#This Row],[Ind/Rel]]="Ind",LEFT(StandardResults[[#This Row],[Gender]],1)&amp;MIN(MAX(StandardResults[[#This Row],[Age]],11),17)&amp;"-"&amp;StandardResults[[#This Row],[Event]],"")</f>
        <v>011-0</v>
      </c>
      <c r="R642" t="e">
        <f>IF(StandardResults[[#This Row],[Ind/Rel]]="Ind",_xlfn.XLOOKUP(StandardResults[[#This Row],[Code]],Std[Code],Std[AA]),"-")</f>
        <v>#N/A</v>
      </c>
      <c r="S642" t="e">
        <f>IF(StandardResults[[#This Row],[Ind/Rel]]="Ind",_xlfn.XLOOKUP(StandardResults[[#This Row],[Code]],Std[Code],Std[A]),"-")</f>
        <v>#N/A</v>
      </c>
      <c r="T642" t="e">
        <f>IF(StandardResults[[#This Row],[Ind/Rel]]="Ind",_xlfn.XLOOKUP(StandardResults[[#This Row],[Code]],Std[Code],Std[B]),"-")</f>
        <v>#N/A</v>
      </c>
      <c r="U642" t="e">
        <f>IF(StandardResults[[#This Row],[Ind/Rel]]="Ind",_xlfn.XLOOKUP(StandardResults[[#This Row],[Code]],Std[Code],Std[AAs]),"-")</f>
        <v>#N/A</v>
      </c>
      <c r="V642" t="e">
        <f>IF(StandardResults[[#This Row],[Ind/Rel]]="Ind",_xlfn.XLOOKUP(StandardResults[[#This Row],[Code]],Std[Code],Std[As]),"-")</f>
        <v>#N/A</v>
      </c>
      <c r="W642" t="e">
        <f>IF(StandardResults[[#This Row],[Ind/Rel]]="Ind",_xlfn.XLOOKUP(StandardResults[[#This Row],[Code]],Std[Code],Std[Bs]),"-")</f>
        <v>#N/A</v>
      </c>
      <c r="X642" t="e">
        <f>IF(StandardResults[[#This Row],[Ind/Rel]]="Ind",_xlfn.XLOOKUP(StandardResults[[#This Row],[Code]],Std[Code],Std[EC]),"-")</f>
        <v>#N/A</v>
      </c>
      <c r="Y642" t="e">
        <f>IF(StandardResults[[#This Row],[Ind/Rel]]="Ind",_xlfn.XLOOKUP(StandardResults[[#This Row],[Code]],Std[Code],Std[Ecs]),"-")</f>
        <v>#N/A</v>
      </c>
      <c r="Z642">
        <f>COUNTIFS(StandardResults[Name],StandardResults[[#This Row],[Name]],StandardResults[Entry
Std],"B")+COUNTIFS(StandardResults[Name],StandardResults[[#This Row],[Name]],StandardResults[Entry
Std],"A")+COUNTIFS(StandardResults[Name],StandardResults[[#This Row],[Name]],StandardResults[Entry
Std],"AA")</f>
        <v>0</v>
      </c>
      <c r="AA642">
        <f>COUNTIFS(StandardResults[Name],StandardResults[[#This Row],[Name]],StandardResults[Entry
Std],"AA")</f>
        <v>0</v>
      </c>
    </row>
    <row r="643" spans="1:27" x14ac:dyDescent="0.25">
      <c r="A643">
        <f>TimeVR[[#This Row],[Club]]</f>
        <v>0</v>
      </c>
      <c r="B643" t="str">
        <f>IF(OR(RIGHT(TimeVR[[#This Row],[Event]],3)="M.R", RIGHT(TimeVR[[#This Row],[Event]],3)="F.R"),"Relay","Ind")</f>
        <v>Ind</v>
      </c>
      <c r="C643">
        <f>TimeVR[[#This Row],[gender]]</f>
        <v>0</v>
      </c>
      <c r="D643">
        <f>TimeVR[[#This Row],[Age]]</f>
        <v>0</v>
      </c>
      <c r="E643">
        <f>TimeVR[[#This Row],[name]]</f>
        <v>0</v>
      </c>
      <c r="F643">
        <f>TimeVR[[#This Row],[Event]]</f>
        <v>0</v>
      </c>
      <c r="G643" t="str">
        <f>IF(OR(StandardResults[[#This Row],[Entry]]="-",TimeVR[[#This Row],[validation]]="Validated"),"Y","N")</f>
        <v>N</v>
      </c>
      <c r="H643">
        <f>IF(OR(LEFT(TimeVR[[#This Row],[Times]],8)="00:00.00", LEFT(TimeVR[[#This Row],[Times]],2)="NT"),"-",TimeVR[[#This Row],[Times]])</f>
        <v>0</v>
      </c>
      <c r="I6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3" t="str">
        <f>IF(ISBLANK(TimeVR[[#This Row],[Best Time(S)]]),"-",TimeVR[[#This Row],[Best Time(S)]])</f>
        <v>-</v>
      </c>
      <c r="K643" t="str">
        <f>IF(StandardResults[[#This Row],[BT(SC)]]&lt;&gt;"-",IF(StandardResults[[#This Row],[BT(SC)]]&lt;=StandardResults[[#This Row],[AAs]],"AA",IF(StandardResults[[#This Row],[BT(SC)]]&lt;=StandardResults[[#This Row],[As]],"A",IF(StandardResults[[#This Row],[BT(SC)]]&lt;=StandardResults[[#This Row],[Bs]],"B","-"))),"")</f>
        <v/>
      </c>
      <c r="L643" t="str">
        <f>IF(ISBLANK(TimeVR[[#This Row],[Best Time(L)]]),"-",TimeVR[[#This Row],[Best Time(L)]])</f>
        <v>-</v>
      </c>
      <c r="M643" t="str">
        <f>IF(StandardResults[[#This Row],[BT(LC)]]&lt;&gt;"-",IF(StandardResults[[#This Row],[BT(LC)]]&lt;=StandardResults[[#This Row],[AA]],"AA",IF(StandardResults[[#This Row],[BT(LC)]]&lt;=StandardResults[[#This Row],[A]],"A",IF(StandardResults[[#This Row],[BT(LC)]]&lt;=StandardResults[[#This Row],[B]],"B","-"))),"")</f>
        <v/>
      </c>
      <c r="N643" s="14"/>
      <c r="O643" t="str">
        <f>IF(StandardResults[[#This Row],[BT(SC)]]&lt;&gt;"-",IF(StandardResults[[#This Row],[BT(SC)]]&lt;=StandardResults[[#This Row],[Ecs]],"EC","-"),"")</f>
        <v/>
      </c>
      <c r="Q643" t="str">
        <f>IF(StandardResults[[#This Row],[Ind/Rel]]="Ind",LEFT(StandardResults[[#This Row],[Gender]],1)&amp;MIN(MAX(StandardResults[[#This Row],[Age]],11),17)&amp;"-"&amp;StandardResults[[#This Row],[Event]],"")</f>
        <v>011-0</v>
      </c>
      <c r="R643" t="e">
        <f>IF(StandardResults[[#This Row],[Ind/Rel]]="Ind",_xlfn.XLOOKUP(StandardResults[[#This Row],[Code]],Std[Code],Std[AA]),"-")</f>
        <v>#N/A</v>
      </c>
      <c r="S643" t="e">
        <f>IF(StandardResults[[#This Row],[Ind/Rel]]="Ind",_xlfn.XLOOKUP(StandardResults[[#This Row],[Code]],Std[Code],Std[A]),"-")</f>
        <v>#N/A</v>
      </c>
      <c r="T643" t="e">
        <f>IF(StandardResults[[#This Row],[Ind/Rel]]="Ind",_xlfn.XLOOKUP(StandardResults[[#This Row],[Code]],Std[Code],Std[B]),"-")</f>
        <v>#N/A</v>
      </c>
      <c r="U643" t="e">
        <f>IF(StandardResults[[#This Row],[Ind/Rel]]="Ind",_xlfn.XLOOKUP(StandardResults[[#This Row],[Code]],Std[Code],Std[AAs]),"-")</f>
        <v>#N/A</v>
      </c>
      <c r="V643" t="e">
        <f>IF(StandardResults[[#This Row],[Ind/Rel]]="Ind",_xlfn.XLOOKUP(StandardResults[[#This Row],[Code]],Std[Code],Std[As]),"-")</f>
        <v>#N/A</v>
      </c>
      <c r="W643" t="e">
        <f>IF(StandardResults[[#This Row],[Ind/Rel]]="Ind",_xlfn.XLOOKUP(StandardResults[[#This Row],[Code]],Std[Code],Std[Bs]),"-")</f>
        <v>#N/A</v>
      </c>
      <c r="X643" t="e">
        <f>IF(StandardResults[[#This Row],[Ind/Rel]]="Ind",_xlfn.XLOOKUP(StandardResults[[#This Row],[Code]],Std[Code],Std[EC]),"-")</f>
        <v>#N/A</v>
      </c>
      <c r="Y643" t="e">
        <f>IF(StandardResults[[#This Row],[Ind/Rel]]="Ind",_xlfn.XLOOKUP(StandardResults[[#This Row],[Code]],Std[Code],Std[Ecs]),"-")</f>
        <v>#N/A</v>
      </c>
      <c r="Z643">
        <f>COUNTIFS(StandardResults[Name],StandardResults[[#This Row],[Name]],StandardResults[Entry
Std],"B")+COUNTIFS(StandardResults[Name],StandardResults[[#This Row],[Name]],StandardResults[Entry
Std],"A")+COUNTIFS(StandardResults[Name],StandardResults[[#This Row],[Name]],StandardResults[Entry
Std],"AA")</f>
        <v>0</v>
      </c>
      <c r="AA643">
        <f>COUNTIFS(StandardResults[Name],StandardResults[[#This Row],[Name]],StandardResults[Entry
Std],"AA")</f>
        <v>0</v>
      </c>
    </row>
    <row r="644" spans="1:27" x14ac:dyDescent="0.25">
      <c r="A644">
        <f>TimeVR[[#This Row],[Club]]</f>
        <v>0</v>
      </c>
      <c r="B644" t="str">
        <f>IF(OR(RIGHT(TimeVR[[#This Row],[Event]],3)="M.R", RIGHT(TimeVR[[#This Row],[Event]],3)="F.R"),"Relay","Ind")</f>
        <v>Ind</v>
      </c>
      <c r="C644">
        <f>TimeVR[[#This Row],[gender]]</f>
        <v>0</v>
      </c>
      <c r="D644">
        <f>TimeVR[[#This Row],[Age]]</f>
        <v>0</v>
      </c>
      <c r="E644">
        <f>TimeVR[[#This Row],[name]]</f>
        <v>0</v>
      </c>
      <c r="F644">
        <f>TimeVR[[#This Row],[Event]]</f>
        <v>0</v>
      </c>
      <c r="G644" t="str">
        <f>IF(OR(StandardResults[[#This Row],[Entry]]="-",TimeVR[[#This Row],[validation]]="Validated"),"Y","N")</f>
        <v>N</v>
      </c>
      <c r="H644">
        <f>IF(OR(LEFT(TimeVR[[#This Row],[Times]],8)="00:00.00", LEFT(TimeVR[[#This Row],[Times]],2)="NT"),"-",TimeVR[[#This Row],[Times]])</f>
        <v>0</v>
      </c>
      <c r="I6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4" t="str">
        <f>IF(ISBLANK(TimeVR[[#This Row],[Best Time(S)]]),"-",TimeVR[[#This Row],[Best Time(S)]])</f>
        <v>-</v>
      </c>
      <c r="K644" t="str">
        <f>IF(StandardResults[[#This Row],[BT(SC)]]&lt;&gt;"-",IF(StandardResults[[#This Row],[BT(SC)]]&lt;=StandardResults[[#This Row],[AAs]],"AA",IF(StandardResults[[#This Row],[BT(SC)]]&lt;=StandardResults[[#This Row],[As]],"A",IF(StandardResults[[#This Row],[BT(SC)]]&lt;=StandardResults[[#This Row],[Bs]],"B","-"))),"")</f>
        <v/>
      </c>
      <c r="L644" t="str">
        <f>IF(ISBLANK(TimeVR[[#This Row],[Best Time(L)]]),"-",TimeVR[[#This Row],[Best Time(L)]])</f>
        <v>-</v>
      </c>
      <c r="M644" t="str">
        <f>IF(StandardResults[[#This Row],[BT(LC)]]&lt;&gt;"-",IF(StandardResults[[#This Row],[BT(LC)]]&lt;=StandardResults[[#This Row],[AA]],"AA",IF(StandardResults[[#This Row],[BT(LC)]]&lt;=StandardResults[[#This Row],[A]],"A",IF(StandardResults[[#This Row],[BT(LC)]]&lt;=StandardResults[[#This Row],[B]],"B","-"))),"")</f>
        <v/>
      </c>
      <c r="N644" s="14"/>
      <c r="O644" t="str">
        <f>IF(StandardResults[[#This Row],[BT(SC)]]&lt;&gt;"-",IF(StandardResults[[#This Row],[BT(SC)]]&lt;=StandardResults[[#This Row],[Ecs]],"EC","-"),"")</f>
        <v/>
      </c>
      <c r="Q644" t="str">
        <f>IF(StandardResults[[#This Row],[Ind/Rel]]="Ind",LEFT(StandardResults[[#This Row],[Gender]],1)&amp;MIN(MAX(StandardResults[[#This Row],[Age]],11),17)&amp;"-"&amp;StandardResults[[#This Row],[Event]],"")</f>
        <v>011-0</v>
      </c>
      <c r="R644" t="e">
        <f>IF(StandardResults[[#This Row],[Ind/Rel]]="Ind",_xlfn.XLOOKUP(StandardResults[[#This Row],[Code]],Std[Code],Std[AA]),"-")</f>
        <v>#N/A</v>
      </c>
      <c r="S644" t="e">
        <f>IF(StandardResults[[#This Row],[Ind/Rel]]="Ind",_xlfn.XLOOKUP(StandardResults[[#This Row],[Code]],Std[Code],Std[A]),"-")</f>
        <v>#N/A</v>
      </c>
      <c r="T644" t="e">
        <f>IF(StandardResults[[#This Row],[Ind/Rel]]="Ind",_xlfn.XLOOKUP(StandardResults[[#This Row],[Code]],Std[Code],Std[B]),"-")</f>
        <v>#N/A</v>
      </c>
      <c r="U644" t="e">
        <f>IF(StandardResults[[#This Row],[Ind/Rel]]="Ind",_xlfn.XLOOKUP(StandardResults[[#This Row],[Code]],Std[Code],Std[AAs]),"-")</f>
        <v>#N/A</v>
      </c>
      <c r="V644" t="e">
        <f>IF(StandardResults[[#This Row],[Ind/Rel]]="Ind",_xlfn.XLOOKUP(StandardResults[[#This Row],[Code]],Std[Code],Std[As]),"-")</f>
        <v>#N/A</v>
      </c>
      <c r="W644" t="e">
        <f>IF(StandardResults[[#This Row],[Ind/Rel]]="Ind",_xlfn.XLOOKUP(StandardResults[[#This Row],[Code]],Std[Code],Std[Bs]),"-")</f>
        <v>#N/A</v>
      </c>
      <c r="X644" t="e">
        <f>IF(StandardResults[[#This Row],[Ind/Rel]]="Ind",_xlfn.XLOOKUP(StandardResults[[#This Row],[Code]],Std[Code],Std[EC]),"-")</f>
        <v>#N/A</v>
      </c>
      <c r="Y644" t="e">
        <f>IF(StandardResults[[#This Row],[Ind/Rel]]="Ind",_xlfn.XLOOKUP(StandardResults[[#This Row],[Code]],Std[Code],Std[Ecs]),"-")</f>
        <v>#N/A</v>
      </c>
      <c r="Z644">
        <f>COUNTIFS(StandardResults[Name],StandardResults[[#This Row],[Name]],StandardResults[Entry
Std],"B")+COUNTIFS(StandardResults[Name],StandardResults[[#This Row],[Name]],StandardResults[Entry
Std],"A")+COUNTIFS(StandardResults[Name],StandardResults[[#This Row],[Name]],StandardResults[Entry
Std],"AA")</f>
        <v>0</v>
      </c>
      <c r="AA644">
        <f>COUNTIFS(StandardResults[Name],StandardResults[[#This Row],[Name]],StandardResults[Entry
Std],"AA")</f>
        <v>0</v>
      </c>
    </row>
    <row r="645" spans="1:27" x14ac:dyDescent="0.25">
      <c r="A645">
        <f>TimeVR[[#This Row],[Club]]</f>
        <v>0</v>
      </c>
      <c r="B645" t="str">
        <f>IF(OR(RIGHT(TimeVR[[#This Row],[Event]],3)="M.R", RIGHT(TimeVR[[#This Row],[Event]],3)="F.R"),"Relay","Ind")</f>
        <v>Ind</v>
      </c>
      <c r="C645">
        <f>TimeVR[[#This Row],[gender]]</f>
        <v>0</v>
      </c>
      <c r="D645">
        <f>TimeVR[[#This Row],[Age]]</f>
        <v>0</v>
      </c>
      <c r="E645">
        <f>TimeVR[[#This Row],[name]]</f>
        <v>0</v>
      </c>
      <c r="F645">
        <f>TimeVR[[#This Row],[Event]]</f>
        <v>0</v>
      </c>
      <c r="G645" t="str">
        <f>IF(OR(StandardResults[[#This Row],[Entry]]="-",TimeVR[[#This Row],[validation]]="Validated"),"Y","N")</f>
        <v>N</v>
      </c>
      <c r="H645">
        <f>IF(OR(LEFT(TimeVR[[#This Row],[Times]],8)="00:00.00", LEFT(TimeVR[[#This Row],[Times]],2)="NT"),"-",TimeVR[[#This Row],[Times]])</f>
        <v>0</v>
      </c>
      <c r="I6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5" t="str">
        <f>IF(ISBLANK(TimeVR[[#This Row],[Best Time(S)]]),"-",TimeVR[[#This Row],[Best Time(S)]])</f>
        <v>-</v>
      </c>
      <c r="K645" t="str">
        <f>IF(StandardResults[[#This Row],[BT(SC)]]&lt;&gt;"-",IF(StandardResults[[#This Row],[BT(SC)]]&lt;=StandardResults[[#This Row],[AAs]],"AA",IF(StandardResults[[#This Row],[BT(SC)]]&lt;=StandardResults[[#This Row],[As]],"A",IF(StandardResults[[#This Row],[BT(SC)]]&lt;=StandardResults[[#This Row],[Bs]],"B","-"))),"")</f>
        <v/>
      </c>
      <c r="L645" t="str">
        <f>IF(ISBLANK(TimeVR[[#This Row],[Best Time(L)]]),"-",TimeVR[[#This Row],[Best Time(L)]])</f>
        <v>-</v>
      </c>
      <c r="M645" t="str">
        <f>IF(StandardResults[[#This Row],[BT(LC)]]&lt;&gt;"-",IF(StandardResults[[#This Row],[BT(LC)]]&lt;=StandardResults[[#This Row],[AA]],"AA",IF(StandardResults[[#This Row],[BT(LC)]]&lt;=StandardResults[[#This Row],[A]],"A",IF(StandardResults[[#This Row],[BT(LC)]]&lt;=StandardResults[[#This Row],[B]],"B","-"))),"")</f>
        <v/>
      </c>
      <c r="N645" s="14"/>
      <c r="O645" t="str">
        <f>IF(StandardResults[[#This Row],[BT(SC)]]&lt;&gt;"-",IF(StandardResults[[#This Row],[BT(SC)]]&lt;=StandardResults[[#This Row],[Ecs]],"EC","-"),"")</f>
        <v/>
      </c>
      <c r="Q645" t="str">
        <f>IF(StandardResults[[#This Row],[Ind/Rel]]="Ind",LEFT(StandardResults[[#This Row],[Gender]],1)&amp;MIN(MAX(StandardResults[[#This Row],[Age]],11),17)&amp;"-"&amp;StandardResults[[#This Row],[Event]],"")</f>
        <v>011-0</v>
      </c>
      <c r="R645" t="e">
        <f>IF(StandardResults[[#This Row],[Ind/Rel]]="Ind",_xlfn.XLOOKUP(StandardResults[[#This Row],[Code]],Std[Code],Std[AA]),"-")</f>
        <v>#N/A</v>
      </c>
      <c r="S645" t="e">
        <f>IF(StandardResults[[#This Row],[Ind/Rel]]="Ind",_xlfn.XLOOKUP(StandardResults[[#This Row],[Code]],Std[Code],Std[A]),"-")</f>
        <v>#N/A</v>
      </c>
      <c r="T645" t="e">
        <f>IF(StandardResults[[#This Row],[Ind/Rel]]="Ind",_xlfn.XLOOKUP(StandardResults[[#This Row],[Code]],Std[Code],Std[B]),"-")</f>
        <v>#N/A</v>
      </c>
      <c r="U645" t="e">
        <f>IF(StandardResults[[#This Row],[Ind/Rel]]="Ind",_xlfn.XLOOKUP(StandardResults[[#This Row],[Code]],Std[Code],Std[AAs]),"-")</f>
        <v>#N/A</v>
      </c>
      <c r="V645" t="e">
        <f>IF(StandardResults[[#This Row],[Ind/Rel]]="Ind",_xlfn.XLOOKUP(StandardResults[[#This Row],[Code]],Std[Code],Std[As]),"-")</f>
        <v>#N/A</v>
      </c>
      <c r="W645" t="e">
        <f>IF(StandardResults[[#This Row],[Ind/Rel]]="Ind",_xlfn.XLOOKUP(StandardResults[[#This Row],[Code]],Std[Code],Std[Bs]),"-")</f>
        <v>#N/A</v>
      </c>
      <c r="X645" t="e">
        <f>IF(StandardResults[[#This Row],[Ind/Rel]]="Ind",_xlfn.XLOOKUP(StandardResults[[#This Row],[Code]],Std[Code],Std[EC]),"-")</f>
        <v>#N/A</v>
      </c>
      <c r="Y645" t="e">
        <f>IF(StandardResults[[#This Row],[Ind/Rel]]="Ind",_xlfn.XLOOKUP(StandardResults[[#This Row],[Code]],Std[Code],Std[Ecs]),"-")</f>
        <v>#N/A</v>
      </c>
      <c r="Z645">
        <f>COUNTIFS(StandardResults[Name],StandardResults[[#This Row],[Name]],StandardResults[Entry
Std],"B")+COUNTIFS(StandardResults[Name],StandardResults[[#This Row],[Name]],StandardResults[Entry
Std],"A")+COUNTIFS(StandardResults[Name],StandardResults[[#This Row],[Name]],StandardResults[Entry
Std],"AA")</f>
        <v>0</v>
      </c>
      <c r="AA645">
        <f>COUNTIFS(StandardResults[Name],StandardResults[[#This Row],[Name]],StandardResults[Entry
Std],"AA")</f>
        <v>0</v>
      </c>
    </row>
    <row r="646" spans="1:27" x14ac:dyDescent="0.25">
      <c r="A646">
        <f>TimeVR[[#This Row],[Club]]</f>
        <v>0</v>
      </c>
      <c r="B646" t="str">
        <f>IF(OR(RIGHT(TimeVR[[#This Row],[Event]],3)="M.R", RIGHT(TimeVR[[#This Row],[Event]],3)="F.R"),"Relay","Ind")</f>
        <v>Ind</v>
      </c>
      <c r="C646">
        <f>TimeVR[[#This Row],[gender]]</f>
        <v>0</v>
      </c>
      <c r="D646">
        <f>TimeVR[[#This Row],[Age]]</f>
        <v>0</v>
      </c>
      <c r="E646">
        <f>TimeVR[[#This Row],[name]]</f>
        <v>0</v>
      </c>
      <c r="F646">
        <f>TimeVR[[#This Row],[Event]]</f>
        <v>0</v>
      </c>
      <c r="G646" t="str">
        <f>IF(OR(StandardResults[[#This Row],[Entry]]="-",TimeVR[[#This Row],[validation]]="Validated"),"Y","N")</f>
        <v>N</v>
      </c>
      <c r="H646">
        <f>IF(OR(LEFT(TimeVR[[#This Row],[Times]],8)="00:00.00", LEFT(TimeVR[[#This Row],[Times]],2)="NT"),"-",TimeVR[[#This Row],[Times]])</f>
        <v>0</v>
      </c>
      <c r="I6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6" t="str">
        <f>IF(ISBLANK(TimeVR[[#This Row],[Best Time(S)]]),"-",TimeVR[[#This Row],[Best Time(S)]])</f>
        <v>-</v>
      </c>
      <c r="K646" t="str">
        <f>IF(StandardResults[[#This Row],[BT(SC)]]&lt;&gt;"-",IF(StandardResults[[#This Row],[BT(SC)]]&lt;=StandardResults[[#This Row],[AAs]],"AA",IF(StandardResults[[#This Row],[BT(SC)]]&lt;=StandardResults[[#This Row],[As]],"A",IF(StandardResults[[#This Row],[BT(SC)]]&lt;=StandardResults[[#This Row],[Bs]],"B","-"))),"")</f>
        <v/>
      </c>
      <c r="L646" t="str">
        <f>IF(ISBLANK(TimeVR[[#This Row],[Best Time(L)]]),"-",TimeVR[[#This Row],[Best Time(L)]])</f>
        <v>-</v>
      </c>
      <c r="M646" t="str">
        <f>IF(StandardResults[[#This Row],[BT(LC)]]&lt;&gt;"-",IF(StandardResults[[#This Row],[BT(LC)]]&lt;=StandardResults[[#This Row],[AA]],"AA",IF(StandardResults[[#This Row],[BT(LC)]]&lt;=StandardResults[[#This Row],[A]],"A",IF(StandardResults[[#This Row],[BT(LC)]]&lt;=StandardResults[[#This Row],[B]],"B","-"))),"")</f>
        <v/>
      </c>
      <c r="N646" s="14"/>
      <c r="O646" t="str">
        <f>IF(StandardResults[[#This Row],[BT(SC)]]&lt;&gt;"-",IF(StandardResults[[#This Row],[BT(SC)]]&lt;=StandardResults[[#This Row],[Ecs]],"EC","-"),"")</f>
        <v/>
      </c>
      <c r="Q646" t="str">
        <f>IF(StandardResults[[#This Row],[Ind/Rel]]="Ind",LEFT(StandardResults[[#This Row],[Gender]],1)&amp;MIN(MAX(StandardResults[[#This Row],[Age]],11),17)&amp;"-"&amp;StandardResults[[#This Row],[Event]],"")</f>
        <v>011-0</v>
      </c>
      <c r="R646" t="e">
        <f>IF(StandardResults[[#This Row],[Ind/Rel]]="Ind",_xlfn.XLOOKUP(StandardResults[[#This Row],[Code]],Std[Code],Std[AA]),"-")</f>
        <v>#N/A</v>
      </c>
      <c r="S646" t="e">
        <f>IF(StandardResults[[#This Row],[Ind/Rel]]="Ind",_xlfn.XLOOKUP(StandardResults[[#This Row],[Code]],Std[Code],Std[A]),"-")</f>
        <v>#N/A</v>
      </c>
      <c r="T646" t="e">
        <f>IF(StandardResults[[#This Row],[Ind/Rel]]="Ind",_xlfn.XLOOKUP(StandardResults[[#This Row],[Code]],Std[Code],Std[B]),"-")</f>
        <v>#N/A</v>
      </c>
      <c r="U646" t="e">
        <f>IF(StandardResults[[#This Row],[Ind/Rel]]="Ind",_xlfn.XLOOKUP(StandardResults[[#This Row],[Code]],Std[Code],Std[AAs]),"-")</f>
        <v>#N/A</v>
      </c>
      <c r="V646" t="e">
        <f>IF(StandardResults[[#This Row],[Ind/Rel]]="Ind",_xlfn.XLOOKUP(StandardResults[[#This Row],[Code]],Std[Code],Std[As]),"-")</f>
        <v>#N/A</v>
      </c>
      <c r="W646" t="e">
        <f>IF(StandardResults[[#This Row],[Ind/Rel]]="Ind",_xlfn.XLOOKUP(StandardResults[[#This Row],[Code]],Std[Code],Std[Bs]),"-")</f>
        <v>#N/A</v>
      </c>
      <c r="X646" t="e">
        <f>IF(StandardResults[[#This Row],[Ind/Rel]]="Ind",_xlfn.XLOOKUP(StandardResults[[#This Row],[Code]],Std[Code],Std[EC]),"-")</f>
        <v>#N/A</v>
      </c>
      <c r="Y646" t="e">
        <f>IF(StandardResults[[#This Row],[Ind/Rel]]="Ind",_xlfn.XLOOKUP(StandardResults[[#This Row],[Code]],Std[Code],Std[Ecs]),"-")</f>
        <v>#N/A</v>
      </c>
      <c r="Z646">
        <f>COUNTIFS(StandardResults[Name],StandardResults[[#This Row],[Name]],StandardResults[Entry
Std],"B")+COUNTIFS(StandardResults[Name],StandardResults[[#This Row],[Name]],StandardResults[Entry
Std],"A")+COUNTIFS(StandardResults[Name],StandardResults[[#This Row],[Name]],StandardResults[Entry
Std],"AA")</f>
        <v>0</v>
      </c>
      <c r="AA646">
        <f>COUNTIFS(StandardResults[Name],StandardResults[[#This Row],[Name]],StandardResults[Entry
Std],"AA")</f>
        <v>0</v>
      </c>
    </row>
    <row r="647" spans="1:27" x14ac:dyDescent="0.25">
      <c r="A647">
        <f>TimeVR[[#This Row],[Club]]</f>
        <v>0</v>
      </c>
      <c r="B647" t="str">
        <f>IF(OR(RIGHT(TimeVR[[#This Row],[Event]],3)="M.R", RIGHT(TimeVR[[#This Row],[Event]],3)="F.R"),"Relay","Ind")</f>
        <v>Ind</v>
      </c>
      <c r="C647">
        <f>TimeVR[[#This Row],[gender]]</f>
        <v>0</v>
      </c>
      <c r="D647">
        <f>TimeVR[[#This Row],[Age]]</f>
        <v>0</v>
      </c>
      <c r="E647">
        <f>TimeVR[[#This Row],[name]]</f>
        <v>0</v>
      </c>
      <c r="F647">
        <f>TimeVR[[#This Row],[Event]]</f>
        <v>0</v>
      </c>
      <c r="G647" t="str">
        <f>IF(OR(StandardResults[[#This Row],[Entry]]="-",TimeVR[[#This Row],[validation]]="Validated"),"Y","N")</f>
        <v>N</v>
      </c>
      <c r="H647">
        <f>IF(OR(LEFT(TimeVR[[#This Row],[Times]],8)="00:00.00", LEFT(TimeVR[[#This Row],[Times]],2)="NT"),"-",TimeVR[[#This Row],[Times]])</f>
        <v>0</v>
      </c>
      <c r="I6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7" t="str">
        <f>IF(ISBLANK(TimeVR[[#This Row],[Best Time(S)]]),"-",TimeVR[[#This Row],[Best Time(S)]])</f>
        <v>-</v>
      </c>
      <c r="K647" t="str">
        <f>IF(StandardResults[[#This Row],[BT(SC)]]&lt;&gt;"-",IF(StandardResults[[#This Row],[BT(SC)]]&lt;=StandardResults[[#This Row],[AAs]],"AA",IF(StandardResults[[#This Row],[BT(SC)]]&lt;=StandardResults[[#This Row],[As]],"A",IF(StandardResults[[#This Row],[BT(SC)]]&lt;=StandardResults[[#This Row],[Bs]],"B","-"))),"")</f>
        <v/>
      </c>
      <c r="L647" t="str">
        <f>IF(ISBLANK(TimeVR[[#This Row],[Best Time(L)]]),"-",TimeVR[[#This Row],[Best Time(L)]])</f>
        <v>-</v>
      </c>
      <c r="M647" t="str">
        <f>IF(StandardResults[[#This Row],[BT(LC)]]&lt;&gt;"-",IF(StandardResults[[#This Row],[BT(LC)]]&lt;=StandardResults[[#This Row],[AA]],"AA",IF(StandardResults[[#This Row],[BT(LC)]]&lt;=StandardResults[[#This Row],[A]],"A",IF(StandardResults[[#This Row],[BT(LC)]]&lt;=StandardResults[[#This Row],[B]],"B","-"))),"")</f>
        <v/>
      </c>
      <c r="N647" s="14"/>
      <c r="O647" t="str">
        <f>IF(StandardResults[[#This Row],[BT(SC)]]&lt;&gt;"-",IF(StandardResults[[#This Row],[BT(SC)]]&lt;=StandardResults[[#This Row],[Ecs]],"EC","-"),"")</f>
        <v/>
      </c>
      <c r="Q647" t="str">
        <f>IF(StandardResults[[#This Row],[Ind/Rel]]="Ind",LEFT(StandardResults[[#This Row],[Gender]],1)&amp;MIN(MAX(StandardResults[[#This Row],[Age]],11),17)&amp;"-"&amp;StandardResults[[#This Row],[Event]],"")</f>
        <v>011-0</v>
      </c>
      <c r="R647" t="e">
        <f>IF(StandardResults[[#This Row],[Ind/Rel]]="Ind",_xlfn.XLOOKUP(StandardResults[[#This Row],[Code]],Std[Code],Std[AA]),"-")</f>
        <v>#N/A</v>
      </c>
      <c r="S647" t="e">
        <f>IF(StandardResults[[#This Row],[Ind/Rel]]="Ind",_xlfn.XLOOKUP(StandardResults[[#This Row],[Code]],Std[Code],Std[A]),"-")</f>
        <v>#N/A</v>
      </c>
      <c r="T647" t="e">
        <f>IF(StandardResults[[#This Row],[Ind/Rel]]="Ind",_xlfn.XLOOKUP(StandardResults[[#This Row],[Code]],Std[Code],Std[B]),"-")</f>
        <v>#N/A</v>
      </c>
      <c r="U647" t="e">
        <f>IF(StandardResults[[#This Row],[Ind/Rel]]="Ind",_xlfn.XLOOKUP(StandardResults[[#This Row],[Code]],Std[Code],Std[AAs]),"-")</f>
        <v>#N/A</v>
      </c>
      <c r="V647" t="e">
        <f>IF(StandardResults[[#This Row],[Ind/Rel]]="Ind",_xlfn.XLOOKUP(StandardResults[[#This Row],[Code]],Std[Code],Std[As]),"-")</f>
        <v>#N/A</v>
      </c>
      <c r="W647" t="e">
        <f>IF(StandardResults[[#This Row],[Ind/Rel]]="Ind",_xlfn.XLOOKUP(StandardResults[[#This Row],[Code]],Std[Code],Std[Bs]),"-")</f>
        <v>#N/A</v>
      </c>
      <c r="X647" t="e">
        <f>IF(StandardResults[[#This Row],[Ind/Rel]]="Ind",_xlfn.XLOOKUP(StandardResults[[#This Row],[Code]],Std[Code],Std[EC]),"-")</f>
        <v>#N/A</v>
      </c>
      <c r="Y647" t="e">
        <f>IF(StandardResults[[#This Row],[Ind/Rel]]="Ind",_xlfn.XLOOKUP(StandardResults[[#This Row],[Code]],Std[Code],Std[Ecs]),"-")</f>
        <v>#N/A</v>
      </c>
      <c r="Z647">
        <f>COUNTIFS(StandardResults[Name],StandardResults[[#This Row],[Name]],StandardResults[Entry
Std],"B")+COUNTIFS(StandardResults[Name],StandardResults[[#This Row],[Name]],StandardResults[Entry
Std],"A")+COUNTIFS(StandardResults[Name],StandardResults[[#This Row],[Name]],StandardResults[Entry
Std],"AA")</f>
        <v>0</v>
      </c>
      <c r="AA647">
        <f>COUNTIFS(StandardResults[Name],StandardResults[[#This Row],[Name]],StandardResults[Entry
Std],"AA")</f>
        <v>0</v>
      </c>
    </row>
    <row r="648" spans="1:27" x14ac:dyDescent="0.25">
      <c r="A648">
        <f>TimeVR[[#This Row],[Club]]</f>
        <v>0</v>
      </c>
      <c r="B648" t="str">
        <f>IF(OR(RIGHT(TimeVR[[#This Row],[Event]],3)="M.R", RIGHT(TimeVR[[#This Row],[Event]],3)="F.R"),"Relay","Ind")</f>
        <v>Ind</v>
      </c>
      <c r="C648">
        <f>TimeVR[[#This Row],[gender]]</f>
        <v>0</v>
      </c>
      <c r="D648">
        <f>TimeVR[[#This Row],[Age]]</f>
        <v>0</v>
      </c>
      <c r="E648">
        <f>TimeVR[[#This Row],[name]]</f>
        <v>0</v>
      </c>
      <c r="F648">
        <f>TimeVR[[#This Row],[Event]]</f>
        <v>0</v>
      </c>
      <c r="G648" t="str">
        <f>IF(OR(StandardResults[[#This Row],[Entry]]="-",TimeVR[[#This Row],[validation]]="Validated"),"Y","N")</f>
        <v>N</v>
      </c>
      <c r="H648">
        <f>IF(OR(LEFT(TimeVR[[#This Row],[Times]],8)="00:00.00", LEFT(TimeVR[[#This Row],[Times]],2)="NT"),"-",TimeVR[[#This Row],[Times]])</f>
        <v>0</v>
      </c>
      <c r="I6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8" t="str">
        <f>IF(ISBLANK(TimeVR[[#This Row],[Best Time(S)]]),"-",TimeVR[[#This Row],[Best Time(S)]])</f>
        <v>-</v>
      </c>
      <c r="K648" t="str">
        <f>IF(StandardResults[[#This Row],[BT(SC)]]&lt;&gt;"-",IF(StandardResults[[#This Row],[BT(SC)]]&lt;=StandardResults[[#This Row],[AAs]],"AA",IF(StandardResults[[#This Row],[BT(SC)]]&lt;=StandardResults[[#This Row],[As]],"A",IF(StandardResults[[#This Row],[BT(SC)]]&lt;=StandardResults[[#This Row],[Bs]],"B","-"))),"")</f>
        <v/>
      </c>
      <c r="L648" t="str">
        <f>IF(ISBLANK(TimeVR[[#This Row],[Best Time(L)]]),"-",TimeVR[[#This Row],[Best Time(L)]])</f>
        <v>-</v>
      </c>
      <c r="M648" t="str">
        <f>IF(StandardResults[[#This Row],[BT(LC)]]&lt;&gt;"-",IF(StandardResults[[#This Row],[BT(LC)]]&lt;=StandardResults[[#This Row],[AA]],"AA",IF(StandardResults[[#This Row],[BT(LC)]]&lt;=StandardResults[[#This Row],[A]],"A",IF(StandardResults[[#This Row],[BT(LC)]]&lt;=StandardResults[[#This Row],[B]],"B","-"))),"")</f>
        <v/>
      </c>
      <c r="N648" s="14"/>
      <c r="O648" t="str">
        <f>IF(StandardResults[[#This Row],[BT(SC)]]&lt;&gt;"-",IF(StandardResults[[#This Row],[BT(SC)]]&lt;=StandardResults[[#This Row],[Ecs]],"EC","-"),"")</f>
        <v/>
      </c>
      <c r="Q648" t="str">
        <f>IF(StandardResults[[#This Row],[Ind/Rel]]="Ind",LEFT(StandardResults[[#This Row],[Gender]],1)&amp;MIN(MAX(StandardResults[[#This Row],[Age]],11),17)&amp;"-"&amp;StandardResults[[#This Row],[Event]],"")</f>
        <v>011-0</v>
      </c>
      <c r="R648" t="e">
        <f>IF(StandardResults[[#This Row],[Ind/Rel]]="Ind",_xlfn.XLOOKUP(StandardResults[[#This Row],[Code]],Std[Code],Std[AA]),"-")</f>
        <v>#N/A</v>
      </c>
      <c r="S648" t="e">
        <f>IF(StandardResults[[#This Row],[Ind/Rel]]="Ind",_xlfn.XLOOKUP(StandardResults[[#This Row],[Code]],Std[Code],Std[A]),"-")</f>
        <v>#N/A</v>
      </c>
      <c r="T648" t="e">
        <f>IF(StandardResults[[#This Row],[Ind/Rel]]="Ind",_xlfn.XLOOKUP(StandardResults[[#This Row],[Code]],Std[Code],Std[B]),"-")</f>
        <v>#N/A</v>
      </c>
      <c r="U648" t="e">
        <f>IF(StandardResults[[#This Row],[Ind/Rel]]="Ind",_xlfn.XLOOKUP(StandardResults[[#This Row],[Code]],Std[Code],Std[AAs]),"-")</f>
        <v>#N/A</v>
      </c>
      <c r="V648" t="e">
        <f>IF(StandardResults[[#This Row],[Ind/Rel]]="Ind",_xlfn.XLOOKUP(StandardResults[[#This Row],[Code]],Std[Code],Std[As]),"-")</f>
        <v>#N/A</v>
      </c>
      <c r="W648" t="e">
        <f>IF(StandardResults[[#This Row],[Ind/Rel]]="Ind",_xlfn.XLOOKUP(StandardResults[[#This Row],[Code]],Std[Code],Std[Bs]),"-")</f>
        <v>#N/A</v>
      </c>
      <c r="X648" t="e">
        <f>IF(StandardResults[[#This Row],[Ind/Rel]]="Ind",_xlfn.XLOOKUP(StandardResults[[#This Row],[Code]],Std[Code],Std[EC]),"-")</f>
        <v>#N/A</v>
      </c>
      <c r="Y648" t="e">
        <f>IF(StandardResults[[#This Row],[Ind/Rel]]="Ind",_xlfn.XLOOKUP(StandardResults[[#This Row],[Code]],Std[Code],Std[Ecs]),"-")</f>
        <v>#N/A</v>
      </c>
      <c r="Z648">
        <f>COUNTIFS(StandardResults[Name],StandardResults[[#This Row],[Name]],StandardResults[Entry
Std],"B")+COUNTIFS(StandardResults[Name],StandardResults[[#This Row],[Name]],StandardResults[Entry
Std],"A")+COUNTIFS(StandardResults[Name],StandardResults[[#This Row],[Name]],StandardResults[Entry
Std],"AA")</f>
        <v>0</v>
      </c>
      <c r="AA648">
        <f>COUNTIFS(StandardResults[Name],StandardResults[[#This Row],[Name]],StandardResults[Entry
Std],"AA")</f>
        <v>0</v>
      </c>
    </row>
    <row r="649" spans="1:27" x14ac:dyDescent="0.25">
      <c r="A649">
        <f>TimeVR[[#This Row],[Club]]</f>
        <v>0</v>
      </c>
      <c r="B649" t="str">
        <f>IF(OR(RIGHT(TimeVR[[#This Row],[Event]],3)="M.R", RIGHT(TimeVR[[#This Row],[Event]],3)="F.R"),"Relay","Ind")</f>
        <v>Ind</v>
      </c>
      <c r="C649">
        <f>TimeVR[[#This Row],[gender]]</f>
        <v>0</v>
      </c>
      <c r="D649">
        <f>TimeVR[[#This Row],[Age]]</f>
        <v>0</v>
      </c>
      <c r="E649">
        <f>TimeVR[[#This Row],[name]]</f>
        <v>0</v>
      </c>
      <c r="F649">
        <f>TimeVR[[#This Row],[Event]]</f>
        <v>0</v>
      </c>
      <c r="G649" t="str">
        <f>IF(OR(StandardResults[[#This Row],[Entry]]="-",TimeVR[[#This Row],[validation]]="Validated"),"Y","N")</f>
        <v>N</v>
      </c>
      <c r="H649">
        <f>IF(OR(LEFT(TimeVR[[#This Row],[Times]],8)="00:00.00", LEFT(TimeVR[[#This Row],[Times]],2)="NT"),"-",TimeVR[[#This Row],[Times]])</f>
        <v>0</v>
      </c>
      <c r="I6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49" t="str">
        <f>IF(ISBLANK(TimeVR[[#This Row],[Best Time(S)]]),"-",TimeVR[[#This Row],[Best Time(S)]])</f>
        <v>-</v>
      </c>
      <c r="K649" t="str">
        <f>IF(StandardResults[[#This Row],[BT(SC)]]&lt;&gt;"-",IF(StandardResults[[#This Row],[BT(SC)]]&lt;=StandardResults[[#This Row],[AAs]],"AA",IF(StandardResults[[#This Row],[BT(SC)]]&lt;=StandardResults[[#This Row],[As]],"A",IF(StandardResults[[#This Row],[BT(SC)]]&lt;=StandardResults[[#This Row],[Bs]],"B","-"))),"")</f>
        <v/>
      </c>
      <c r="L649" t="str">
        <f>IF(ISBLANK(TimeVR[[#This Row],[Best Time(L)]]),"-",TimeVR[[#This Row],[Best Time(L)]])</f>
        <v>-</v>
      </c>
      <c r="M649" t="str">
        <f>IF(StandardResults[[#This Row],[BT(LC)]]&lt;&gt;"-",IF(StandardResults[[#This Row],[BT(LC)]]&lt;=StandardResults[[#This Row],[AA]],"AA",IF(StandardResults[[#This Row],[BT(LC)]]&lt;=StandardResults[[#This Row],[A]],"A",IF(StandardResults[[#This Row],[BT(LC)]]&lt;=StandardResults[[#This Row],[B]],"B","-"))),"")</f>
        <v/>
      </c>
      <c r="N649" s="14"/>
      <c r="O649" t="str">
        <f>IF(StandardResults[[#This Row],[BT(SC)]]&lt;&gt;"-",IF(StandardResults[[#This Row],[BT(SC)]]&lt;=StandardResults[[#This Row],[Ecs]],"EC","-"),"")</f>
        <v/>
      </c>
      <c r="Q649" t="str">
        <f>IF(StandardResults[[#This Row],[Ind/Rel]]="Ind",LEFT(StandardResults[[#This Row],[Gender]],1)&amp;MIN(MAX(StandardResults[[#This Row],[Age]],11),17)&amp;"-"&amp;StandardResults[[#This Row],[Event]],"")</f>
        <v>011-0</v>
      </c>
      <c r="R649" t="e">
        <f>IF(StandardResults[[#This Row],[Ind/Rel]]="Ind",_xlfn.XLOOKUP(StandardResults[[#This Row],[Code]],Std[Code],Std[AA]),"-")</f>
        <v>#N/A</v>
      </c>
      <c r="S649" t="e">
        <f>IF(StandardResults[[#This Row],[Ind/Rel]]="Ind",_xlfn.XLOOKUP(StandardResults[[#This Row],[Code]],Std[Code],Std[A]),"-")</f>
        <v>#N/A</v>
      </c>
      <c r="T649" t="e">
        <f>IF(StandardResults[[#This Row],[Ind/Rel]]="Ind",_xlfn.XLOOKUP(StandardResults[[#This Row],[Code]],Std[Code],Std[B]),"-")</f>
        <v>#N/A</v>
      </c>
      <c r="U649" t="e">
        <f>IF(StandardResults[[#This Row],[Ind/Rel]]="Ind",_xlfn.XLOOKUP(StandardResults[[#This Row],[Code]],Std[Code],Std[AAs]),"-")</f>
        <v>#N/A</v>
      </c>
      <c r="V649" t="e">
        <f>IF(StandardResults[[#This Row],[Ind/Rel]]="Ind",_xlfn.XLOOKUP(StandardResults[[#This Row],[Code]],Std[Code],Std[As]),"-")</f>
        <v>#N/A</v>
      </c>
      <c r="W649" t="e">
        <f>IF(StandardResults[[#This Row],[Ind/Rel]]="Ind",_xlfn.XLOOKUP(StandardResults[[#This Row],[Code]],Std[Code],Std[Bs]),"-")</f>
        <v>#N/A</v>
      </c>
      <c r="X649" t="e">
        <f>IF(StandardResults[[#This Row],[Ind/Rel]]="Ind",_xlfn.XLOOKUP(StandardResults[[#This Row],[Code]],Std[Code],Std[EC]),"-")</f>
        <v>#N/A</v>
      </c>
      <c r="Y649" t="e">
        <f>IF(StandardResults[[#This Row],[Ind/Rel]]="Ind",_xlfn.XLOOKUP(StandardResults[[#This Row],[Code]],Std[Code],Std[Ecs]),"-")</f>
        <v>#N/A</v>
      </c>
      <c r="Z649">
        <f>COUNTIFS(StandardResults[Name],StandardResults[[#This Row],[Name]],StandardResults[Entry
Std],"B")+COUNTIFS(StandardResults[Name],StandardResults[[#This Row],[Name]],StandardResults[Entry
Std],"A")+COUNTIFS(StandardResults[Name],StandardResults[[#This Row],[Name]],StandardResults[Entry
Std],"AA")</f>
        <v>0</v>
      </c>
      <c r="AA649">
        <f>COUNTIFS(StandardResults[Name],StandardResults[[#This Row],[Name]],StandardResults[Entry
Std],"AA")</f>
        <v>0</v>
      </c>
    </row>
    <row r="650" spans="1:27" x14ac:dyDescent="0.25">
      <c r="A650">
        <f>TimeVR[[#This Row],[Club]]</f>
        <v>0</v>
      </c>
      <c r="B650" t="str">
        <f>IF(OR(RIGHT(TimeVR[[#This Row],[Event]],3)="M.R", RIGHT(TimeVR[[#This Row],[Event]],3)="F.R"),"Relay","Ind")</f>
        <v>Ind</v>
      </c>
      <c r="C650">
        <f>TimeVR[[#This Row],[gender]]</f>
        <v>0</v>
      </c>
      <c r="D650">
        <f>TimeVR[[#This Row],[Age]]</f>
        <v>0</v>
      </c>
      <c r="E650">
        <f>TimeVR[[#This Row],[name]]</f>
        <v>0</v>
      </c>
      <c r="F650">
        <f>TimeVR[[#This Row],[Event]]</f>
        <v>0</v>
      </c>
      <c r="G650" t="str">
        <f>IF(OR(StandardResults[[#This Row],[Entry]]="-",TimeVR[[#This Row],[validation]]="Validated"),"Y","N")</f>
        <v>N</v>
      </c>
      <c r="H650">
        <f>IF(OR(LEFT(TimeVR[[#This Row],[Times]],8)="00:00.00", LEFT(TimeVR[[#This Row],[Times]],2)="NT"),"-",TimeVR[[#This Row],[Times]])</f>
        <v>0</v>
      </c>
      <c r="I6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0" t="str">
        <f>IF(ISBLANK(TimeVR[[#This Row],[Best Time(S)]]),"-",TimeVR[[#This Row],[Best Time(S)]])</f>
        <v>-</v>
      </c>
      <c r="K650" t="str">
        <f>IF(StandardResults[[#This Row],[BT(SC)]]&lt;&gt;"-",IF(StandardResults[[#This Row],[BT(SC)]]&lt;=StandardResults[[#This Row],[AAs]],"AA",IF(StandardResults[[#This Row],[BT(SC)]]&lt;=StandardResults[[#This Row],[As]],"A",IF(StandardResults[[#This Row],[BT(SC)]]&lt;=StandardResults[[#This Row],[Bs]],"B","-"))),"")</f>
        <v/>
      </c>
      <c r="L650" t="str">
        <f>IF(ISBLANK(TimeVR[[#This Row],[Best Time(L)]]),"-",TimeVR[[#This Row],[Best Time(L)]])</f>
        <v>-</v>
      </c>
      <c r="M650" t="str">
        <f>IF(StandardResults[[#This Row],[BT(LC)]]&lt;&gt;"-",IF(StandardResults[[#This Row],[BT(LC)]]&lt;=StandardResults[[#This Row],[AA]],"AA",IF(StandardResults[[#This Row],[BT(LC)]]&lt;=StandardResults[[#This Row],[A]],"A",IF(StandardResults[[#This Row],[BT(LC)]]&lt;=StandardResults[[#This Row],[B]],"B","-"))),"")</f>
        <v/>
      </c>
      <c r="N650" s="14"/>
      <c r="O650" t="str">
        <f>IF(StandardResults[[#This Row],[BT(SC)]]&lt;&gt;"-",IF(StandardResults[[#This Row],[BT(SC)]]&lt;=StandardResults[[#This Row],[Ecs]],"EC","-"),"")</f>
        <v/>
      </c>
      <c r="Q650" t="str">
        <f>IF(StandardResults[[#This Row],[Ind/Rel]]="Ind",LEFT(StandardResults[[#This Row],[Gender]],1)&amp;MIN(MAX(StandardResults[[#This Row],[Age]],11),17)&amp;"-"&amp;StandardResults[[#This Row],[Event]],"")</f>
        <v>011-0</v>
      </c>
      <c r="R650" t="e">
        <f>IF(StandardResults[[#This Row],[Ind/Rel]]="Ind",_xlfn.XLOOKUP(StandardResults[[#This Row],[Code]],Std[Code],Std[AA]),"-")</f>
        <v>#N/A</v>
      </c>
      <c r="S650" t="e">
        <f>IF(StandardResults[[#This Row],[Ind/Rel]]="Ind",_xlfn.XLOOKUP(StandardResults[[#This Row],[Code]],Std[Code],Std[A]),"-")</f>
        <v>#N/A</v>
      </c>
      <c r="T650" t="e">
        <f>IF(StandardResults[[#This Row],[Ind/Rel]]="Ind",_xlfn.XLOOKUP(StandardResults[[#This Row],[Code]],Std[Code],Std[B]),"-")</f>
        <v>#N/A</v>
      </c>
      <c r="U650" t="e">
        <f>IF(StandardResults[[#This Row],[Ind/Rel]]="Ind",_xlfn.XLOOKUP(StandardResults[[#This Row],[Code]],Std[Code],Std[AAs]),"-")</f>
        <v>#N/A</v>
      </c>
      <c r="V650" t="e">
        <f>IF(StandardResults[[#This Row],[Ind/Rel]]="Ind",_xlfn.XLOOKUP(StandardResults[[#This Row],[Code]],Std[Code],Std[As]),"-")</f>
        <v>#N/A</v>
      </c>
      <c r="W650" t="e">
        <f>IF(StandardResults[[#This Row],[Ind/Rel]]="Ind",_xlfn.XLOOKUP(StandardResults[[#This Row],[Code]],Std[Code],Std[Bs]),"-")</f>
        <v>#N/A</v>
      </c>
      <c r="X650" t="e">
        <f>IF(StandardResults[[#This Row],[Ind/Rel]]="Ind",_xlfn.XLOOKUP(StandardResults[[#This Row],[Code]],Std[Code],Std[EC]),"-")</f>
        <v>#N/A</v>
      </c>
      <c r="Y650" t="e">
        <f>IF(StandardResults[[#This Row],[Ind/Rel]]="Ind",_xlfn.XLOOKUP(StandardResults[[#This Row],[Code]],Std[Code],Std[Ecs]),"-")</f>
        <v>#N/A</v>
      </c>
      <c r="Z650">
        <f>COUNTIFS(StandardResults[Name],StandardResults[[#This Row],[Name]],StandardResults[Entry
Std],"B")+COUNTIFS(StandardResults[Name],StandardResults[[#This Row],[Name]],StandardResults[Entry
Std],"A")+COUNTIFS(StandardResults[Name],StandardResults[[#This Row],[Name]],StandardResults[Entry
Std],"AA")</f>
        <v>0</v>
      </c>
      <c r="AA650">
        <f>COUNTIFS(StandardResults[Name],StandardResults[[#This Row],[Name]],StandardResults[Entry
Std],"AA")</f>
        <v>0</v>
      </c>
    </row>
    <row r="651" spans="1:27" x14ac:dyDescent="0.25">
      <c r="A651">
        <f>TimeVR[[#This Row],[Club]]</f>
        <v>0</v>
      </c>
      <c r="B651" t="str">
        <f>IF(OR(RIGHT(TimeVR[[#This Row],[Event]],3)="M.R", RIGHT(TimeVR[[#This Row],[Event]],3)="F.R"),"Relay","Ind")</f>
        <v>Ind</v>
      </c>
      <c r="C651">
        <f>TimeVR[[#This Row],[gender]]</f>
        <v>0</v>
      </c>
      <c r="D651">
        <f>TimeVR[[#This Row],[Age]]</f>
        <v>0</v>
      </c>
      <c r="E651">
        <f>TimeVR[[#This Row],[name]]</f>
        <v>0</v>
      </c>
      <c r="F651">
        <f>TimeVR[[#This Row],[Event]]</f>
        <v>0</v>
      </c>
      <c r="G651" t="str">
        <f>IF(OR(StandardResults[[#This Row],[Entry]]="-",TimeVR[[#This Row],[validation]]="Validated"),"Y","N")</f>
        <v>N</v>
      </c>
      <c r="H651">
        <f>IF(OR(LEFT(TimeVR[[#This Row],[Times]],8)="00:00.00", LEFT(TimeVR[[#This Row],[Times]],2)="NT"),"-",TimeVR[[#This Row],[Times]])</f>
        <v>0</v>
      </c>
      <c r="I6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1" t="str">
        <f>IF(ISBLANK(TimeVR[[#This Row],[Best Time(S)]]),"-",TimeVR[[#This Row],[Best Time(S)]])</f>
        <v>-</v>
      </c>
      <c r="K651" t="str">
        <f>IF(StandardResults[[#This Row],[BT(SC)]]&lt;&gt;"-",IF(StandardResults[[#This Row],[BT(SC)]]&lt;=StandardResults[[#This Row],[AAs]],"AA",IF(StandardResults[[#This Row],[BT(SC)]]&lt;=StandardResults[[#This Row],[As]],"A",IF(StandardResults[[#This Row],[BT(SC)]]&lt;=StandardResults[[#This Row],[Bs]],"B","-"))),"")</f>
        <v/>
      </c>
      <c r="L651" t="str">
        <f>IF(ISBLANK(TimeVR[[#This Row],[Best Time(L)]]),"-",TimeVR[[#This Row],[Best Time(L)]])</f>
        <v>-</v>
      </c>
      <c r="M651" t="str">
        <f>IF(StandardResults[[#This Row],[BT(LC)]]&lt;&gt;"-",IF(StandardResults[[#This Row],[BT(LC)]]&lt;=StandardResults[[#This Row],[AA]],"AA",IF(StandardResults[[#This Row],[BT(LC)]]&lt;=StandardResults[[#This Row],[A]],"A",IF(StandardResults[[#This Row],[BT(LC)]]&lt;=StandardResults[[#This Row],[B]],"B","-"))),"")</f>
        <v/>
      </c>
      <c r="N651" s="14"/>
      <c r="O651" t="str">
        <f>IF(StandardResults[[#This Row],[BT(SC)]]&lt;&gt;"-",IF(StandardResults[[#This Row],[BT(SC)]]&lt;=StandardResults[[#This Row],[Ecs]],"EC","-"),"")</f>
        <v/>
      </c>
      <c r="Q651" t="str">
        <f>IF(StandardResults[[#This Row],[Ind/Rel]]="Ind",LEFT(StandardResults[[#This Row],[Gender]],1)&amp;MIN(MAX(StandardResults[[#This Row],[Age]],11),17)&amp;"-"&amp;StandardResults[[#This Row],[Event]],"")</f>
        <v>011-0</v>
      </c>
      <c r="R651" t="e">
        <f>IF(StandardResults[[#This Row],[Ind/Rel]]="Ind",_xlfn.XLOOKUP(StandardResults[[#This Row],[Code]],Std[Code],Std[AA]),"-")</f>
        <v>#N/A</v>
      </c>
      <c r="S651" t="e">
        <f>IF(StandardResults[[#This Row],[Ind/Rel]]="Ind",_xlfn.XLOOKUP(StandardResults[[#This Row],[Code]],Std[Code],Std[A]),"-")</f>
        <v>#N/A</v>
      </c>
      <c r="T651" t="e">
        <f>IF(StandardResults[[#This Row],[Ind/Rel]]="Ind",_xlfn.XLOOKUP(StandardResults[[#This Row],[Code]],Std[Code],Std[B]),"-")</f>
        <v>#N/A</v>
      </c>
      <c r="U651" t="e">
        <f>IF(StandardResults[[#This Row],[Ind/Rel]]="Ind",_xlfn.XLOOKUP(StandardResults[[#This Row],[Code]],Std[Code],Std[AAs]),"-")</f>
        <v>#N/A</v>
      </c>
      <c r="V651" t="e">
        <f>IF(StandardResults[[#This Row],[Ind/Rel]]="Ind",_xlfn.XLOOKUP(StandardResults[[#This Row],[Code]],Std[Code],Std[As]),"-")</f>
        <v>#N/A</v>
      </c>
      <c r="W651" t="e">
        <f>IF(StandardResults[[#This Row],[Ind/Rel]]="Ind",_xlfn.XLOOKUP(StandardResults[[#This Row],[Code]],Std[Code],Std[Bs]),"-")</f>
        <v>#N/A</v>
      </c>
      <c r="X651" t="e">
        <f>IF(StandardResults[[#This Row],[Ind/Rel]]="Ind",_xlfn.XLOOKUP(StandardResults[[#This Row],[Code]],Std[Code],Std[EC]),"-")</f>
        <v>#N/A</v>
      </c>
      <c r="Y651" t="e">
        <f>IF(StandardResults[[#This Row],[Ind/Rel]]="Ind",_xlfn.XLOOKUP(StandardResults[[#This Row],[Code]],Std[Code],Std[Ecs]),"-")</f>
        <v>#N/A</v>
      </c>
      <c r="Z651">
        <f>COUNTIFS(StandardResults[Name],StandardResults[[#This Row],[Name]],StandardResults[Entry
Std],"B")+COUNTIFS(StandardResults[Name],StandardResults[[#This Row],[Name]],StandardResults[Entry
Std],"A")+COUNTIFS(StandardResults[Name],StandardResults[[#This Row],[Name]],StandardResults[Entry
Std],"AA")</f>
        <v>0</v>
      </c>
      <c r="AA651">
        <f>COUNTIFS(StandardResults[Name],StandardResults[[#This Row],[Name]],StandardResults[Entry
Std],"AA")</f>
        <v>0</v>
      </c>
    </row>
    <row r="652" spans="1:27" x14ac:dyDescent="0.25">
      <c r="A652">
        <f>TimeVR[[#This Row],[Club]]</f>
        <v>0</v>
      </c>
      <c r="B652" t="str">
        <f>IF(OR(RIGHT(TimeVR[[#This Row],[Event]],3)="M.R", RIGHT(TimeVR[[#This Row],[Event]],3)="F.R"),"Relay","Ind")</f>
        <v>Ind</v>
      </c>
      <c r="C652">
        <f>TimeVR[[#This Row],[gender]]</f>
        <v>0</v>
      </c>
      <c r="D652">
        <f>TimeVR[[#This Row],[Age]]</f>
        <v>0</v>
      </c>
      <c r="E652">
        <f>TimeVR[[#This Row],[name]]</f>
        <v>0</v>
      </c>
      <c r="F652">
        <f>TimeVR[[#This Row],[Event]]</f>
        <v>0</v>
      </c>
      <c r="G652" t="str">
        <f>IF(OR(StandardResults[[#This Row],[Entry]]="-",TimeVR[[#This Row],[validation]]="Validated"),"Y","N")</f>
        <v>N</v>
      </c>
      <c r="H652">
        <f>IF(OR(LEFT(TimeVR[[#This Row],[Times]],8)="00:00.00", LEFT(TimeVR[[#This Row],[Times]],2)="NT"),"-",TimeVR[[#This Row],[Times]])</f>
        <v>0</v>
      </c>
      <c r="I6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2" t="str">
        <f>IF(ISBLANK(TimeVR[[#This Row],[Best Time(S)]]),"-",TimeVR[[#This Row],[Best Time(S)]])</f>
        <v>-</v>
      </c>
      <c r="K652" t="str">
        <f>IF(StandardResults[[#This Row],[BT(SC)]]&lt;&gt;"-",IF(StandardResults[[#This Row],[BT(SC)]]&lt;=StandardResults[[#This Row],[AAs]],"AA",IF(StandardResults[[#This Row],[BT(SC)]]&lt;=StandardResults[[#This Row],[As]],"A",IF(StandardResults[[#This Row],[BT(SC)]]&lt;=StandardResults[[#This Row],[Bs]],"B","-"))),"")</f>
        <v/>
      </c>
      <c r="L652" t="str">
        <f>IF(ISBLANK(TimeVR[[#This Row],[Best Time(L)]]),"-",TimeVR[[#This Row],[Best Time(L)]])</f>
        <v>-</v>
      </c>
      <c r="M652" t="str">
        <f>IF(StandardResults[[#This Row],[BT(LC)]]&lt;&gt;"-",IF(StandardResults[[#This Row],[BT(LC)]]&lt;=StandardResults[[#This Row],[AA]],"AA",IF(StandardResults[[#This Row],[BT(LC)]]&lt;=StandardResults[[#This Row],[A]],"A",IF(StandardResults[[#This Row],[BT(LC)]]&lt;=StandardResults[[#This Row],[B]],"B","-"))),"")</f>
        <v/>
      </c>
      <c r="N652" s="14"/>
      <c r="O652" t="str">
        <f>IF(StandardResults[[#This Row],[BT(SC)]]&lt;&gt;"-",IF(StandardResults[[#This Row],[BT(SC)]]&lt;=StandardResults[[#This Row],[Ecs]],"EC","-"),"")</f>
        <v/>
      </c>
      <c r="Q652" t="str">
        <f>IF(StandardResults[[#This Row],[Ind/Rel]]="Ind",LEFT(StandardResults[[#This Row],[Gender]],1)&amp;MIN(MAX(StandardResults[[#This Row],[Age]],11),17)&amp;"-"&amp;StandardResults[[#This Row],[Event]],"")</f>
        <v>011-0</v>
      </c>
      <c r="R652" t="e">
        <f>IF(StandardResults[[#This Row],[Ind/Rel]]="Ind",_xlfn.XLOOKUP(StandardResults[[#This Row],[Code]],Std[Code],Std[AA]),"-")</f>
        <v>#N/A</v>
      </c>
      <c r="S652" t="e">
        <f>IF(StandardResults[[#This Row],[Ind/Rel]]="Ind",_xlfn.XLOOKUP(StandardResults[[#This Row],[Code]],Std[Code],Std[A]),"-")</f>
        <v>#N/A</v>
      </c>
      <c r="T652" t="e">
        <f>IF(StandardResults[[#This Row],[Ind/Rel]]="Ind",_xlfn.XLOOKUP(StandardResults[[#This Row],[Code]],Std[Code],Std[B]),"-")</f>
        <v>#N/A</v>
      </c>
      <c r="U652" t="e">
        <f>IF(StandardResults[[#This Row],[Ind/Rel]]="Ind",_xlfn.XLOOKUP(StandardResults[[#This Row],[Code]],Std[Code],Std[AAs]),"-")</f>
        <v>#N/A</v>
      </c>
      <c r="V652" t="e">
        <f>IF(StandardResults[[#This Row],[Ind/Rel]]="Ind",_xlfn.XLOOKUP(StandardResults[[#This Row],[Code]],Std[Code],Std[As]),"-")</f>
        <v>#N/A</v>
      </c>
      <c r="W652" t="e">
        <f>IF(StandardResults[[#This Row],[Ind/Rel]]="Ind",_xlfn.XLOOKUP(StandardResults[[#This Row],[Code]],Std[Code],Std[Bs]),"-")</f>
        <v>#N/A</v>
      </c>
      <c r="X652" t="e">
        <f>IF(StandardResults[[#This Row],[Ind/Rel]]="Ind",_xlfn.XLOOKUP(StandardResults[[#This Row],[Code]],Std[Code],Std[EC]),"-")</f>
        <v>#N/A</v>
      </c>
      <c r="Y652" t="e">
        <f>IF(StandardResults[[#This Row],[Ind/Rel]]="Ind",_xlfn.XLOOKUP(StandardResults[[#This Row],[Code]],Std[Code],Std[Ecs]),"-")</f>
        <v>#N/A</v>
      </c>
      <c r="Z652">
        <f>COUNTIFS(StandardResults[Name],StandardResults[[#This Row],[Name]],StandardResults[Entry
Std],"B")+COUNTIFS(StandardResults[Name],StandardResults[[#This Row],[Name]],StandardResults[Entry
Std],"A")+COUNTIFS(StandardResults[Name],StandardResults[[#This Row],[Name]],StandardResults[Entry
Std],"AA")</f>
        <v>0</v>
      </c>
      <c r="AA652">
        <f>COUNTIFS(StandardResults[Name],StandardResults[[#This Row],[Name]],StandardResults[Entry
Std],"AA")</f>
        <v>0</v>
      </c>
    </row>
    <row r="653" spans="1:27" x14ac:dyDescent="0.25">
      <c r="A653">
        <f>TimeVR[[#This Row],[Club]]</f>
        <v>0</v>
      </c>
      <c r="B653" t="str">
        <f>IF(OR(RIGHT(TimeVR[[#This Row],[Event]],3)="M.R", RIGHT(TimeVR[[#This Row],[Event]],3)="F.R"),"Relay","Ind")</f>
        <v>Ind</v>
      </c>
      <c r="C653">
        <f>TimeVR[[#This Row],[gender]]</f>
        <v>0</v>
      </c>
      <c r="D653">
        <f>TimeVR[[#This Row],[Age]]</f>
        <v>0</v>
      </c>
      <c r="E653">
        <f>TimeVR[[#This Row],[name]]</f>
        <v>0</v>
      </c>
      <c r="F653">
        <f>TimeVR[[#This Row],[Event]]</f>
        <v>0</v>
      </c>
      <c r="G653" t="str">
        <f>IF(OR(StandardResults[[#This Row],[Entry]]="-",TimeVR[[#This Row],[validation]]="Validated"),"Y","N")</f>
        <v>N</v>
      </c>
      <c r="H653">
        <f>IF(OR(LEFT(TimeVR[[#This Row],[Times]],8)="00:00.00", LEFT(TimeVR[[#This Row],[Times]],2)="NT"),"-",TimeVR[[#This Row],[Times]])</f>
        <v>0</v>
      </c>
      <c r="I6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3" t="str">
        <f>IF(ISBLANK(TimeVR[[#This Row],[Best Time(S)]]),"-",TimeVR[[#This Row],[Best Time(S)]])</f>
        <v>-</v>
      </c>
      <c r="K653" t="str">
        <f>IF(StandardResults[[#This Row],[BT(SC)]]&lt;&gt;"-",IF(StandardResults[[#This Row],[BT(SC)]]&lt;=StandardResults[[#This Row],[AAs]],"AA",IF(StandardResults[[#This Row],[BT(SC)]]&lt;=StandardResults[[#This Row],[As]],"A",IF(StandardResults[[#This Row],[BT(SC)]]&lt;=StandardResults[[#This Row],[Bs]],"B","-"))),"")</f>
        <v/>
      </c>
      <c r="L653" t="str">
        <f>IF(ISBLANK(TimeVR[[#This Row],[Best Time(L)]]),"-",TimeVR[[#This Row],[Best Time(L)]])</f>
        <v>-</v>
      </c>
      <c r="M653" t="str">
        <f>IF(StandardResults[[#This Row],[BT(LC)]]&lt;&gt;"-",IF(StandardResults[[#This Row],[BT(LC)]]&lt;=StandardResults[[#This Row],[AA]],"AA",IF(StandardResults[[#This Row],[BT(LC)]]&lt;=StandardResults[[#This Row],[A]],"A",IF(StandardResults[[#This Row],[BT(LC)]]&lt;=StandardResults[[#This Row],[B]],"B","-"))),"")</f>
        <v/>
      </c>
      <c r="N653" s="14"/>
      <c r="O653" t="str">
        <f>IF(StandardResults[[#This Row],[BT(SC)]]&lt;&gt;"-",IF(StandardResults[[#This Row],[BT(SC)]]&lt;=StandardResults[[#This Row],[Ecs]],"EC","-"),"")</f>
        <v/>
      </c>
      <c r="Q653" t="str">
        <f>IF(StandardResults[[#This Row],[Ind/Rel]]="Ind",LEFT(StandardResults[[#This Row],[Gender]],1)&amp;MIN(MAX(StandardResults[[#This Row],[Age]],11),17)&amp;"-"&amp;StandardResults[[#This Row],[Event]],"")</f>
        <v>011-0</v>
      </c>
      <c r="R653" t="e">
        <f>IF(StandardResults[[#This Row],[Ind/Rel]]="Ind",_xlfn.XLOOKUP(StandardResults[[#This Row],[Code]],Std[Code],Std[AA]),"-")</f>
        <v>#N/A</v>
      </c>
      <c r="S653" t="e">
        <f>IF(StandardResults[[#This Row],[Ind/Rel]]="Ind",_xlfn.XLOOKUP(StandardResults[[#This Row],[Code]],Std[Code],Std[A]),"-")</f>
        <v>#N/A</v>
      </c>
      <c r="T653" t="e">
        <f>IF(StandardResults[[#This Row],[Ind/Rel]]="Ind",_xlfn.XLOOKUP(StandardResults[[#This Row],[Code]],Std[Code],Std[B]),"-")</f>
        <v>#N/A</v>
      </c>
      <c r="U653" t="e">
        <f>IF(StandardResults[[#This Row],[Ind/Rel]]="Ind",_xlfn.XLOOKUP(StandardResults[[#This Row],[Code]],Std[Code],Std[AAs]),"-")</f>
        <v>#N/A</v>
      </c>
      <c r="V653" t="e">
        <f>IF(StandardResults[[#This Row],[Ind/Rel]]="Ind",_xlfn.XLOOKUP(StandardResults[[#This Row],[Code]],Std[Code],Std[As]),"-")</f>
        <v>#N/A</v>
      </c>
      <c r="W653" t="e">
        <f>IF(StandardResults[[#This Row],[Ind/Rel]]="Ind",_xlfn.XLOOKUP(StandardResults[[#This Row],[Code]],Std[Code],Std[Bs]),"-")</f>
        <v>#N/A</v>
      </c>
      <c r="X653" t="e">
        <f>IF(StandardResults[[#This Row],[Ind/Rel]]="Ind",_xlfn.XLOOKUP(StandardResults[[#This Row],[Code]],Std[Code],Std[EC]),"-")</f>
        <v>#N/A</v>
      </c>
      <c r="Y653" t="e">
        <f>IF(StandardResults[[#This Row],[Ind/Rel]]="Ind",_xlfn.XLOOKUP(StandardResults[[#This Row],[Code]],Std[Code],Std[Ecs]),"-")</f>
        <v>#N/A</v>
      </c>
      <c r="Z653">
        <f>COUNTIFS(StandardResults[Name],StandardResults[[#This Row],[Name]],StandardResults[Entry
Std],"B")+COUNTIFS(StandardResults[Name],StandardResults[[#This Row],[Name]],StandardResults[Entry
Std],"A")+COUNTIFS(StandardResults[Name],StandardResults[[#This Row],[Name]],StandardResults[Entry
Std],"AA")</f>
        <v>0</v>
      </c>
      <c r="AA653">
        <f>COUNTIFS(StandardResults[Name],StandardResults[[#This Row],[Name]],StandardResults[Entry
Std],"AA")</f>
        <v>0</v>
      </c>
    </row>
    <row r="654" spans="1:27" x14ac:dyDescent="0.25">
      <c r="A654">
        <f>TimeVR[[#This Row],[Club]]</f>
        <v>0</v>
      </c>
      <c r="B654" t="str">
        <f>IF(OR(RIGHT(TimeVR[[#This Row],[Event]],3)="M.R", RIGHT(TimeVR[[#This Row],[Event]],3)="F.R"),"Relay","Ind")</f>
        <v>Ind</v>
      </c>
      <c r="C654">
        <f>TimeVR[[#This Row],[gender]]</f>
        <v>0</v>
      </c>
      <c r="D654">
        <f>TimeVR[[#This Row],[Age]]</f>
        <v>0</v>
      </c>
      <c r="E654">
        <f>TimeVR[[#This Row],[name]]</f>
        <v>0</v>
      </c>
      <c r="F654">
        <f>TimeVR[[#This Row],[Event]]</f>
        <v>0</v>
      </c>
      <c r="G654" t="str">
        <f>IF(OR(StandardResults[[#This Row],[Entry]]="-",TimeVR[[#This Row],[validation]]="Validated"),"Y","N")</f>
        <v>N</v>
      </c>
      <c r="H654">
        <f>IF(OR(LEFT(TimeVR[[#This Row],[Times]],8)="00:00.00", LEFT(TimeVR[[#This Row],[Times]],2)="NT"),"-",TimeVR[[#This Row],[Times]])</f>
        <v>0</v>
      </c>
      <c r="I6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4" t="str">
        <f>IF(ISBLANK(TimeVR[[#This Row],[Best Time(S)]]),"-",TimeVR[[#This Row],[Best Time(S)]])</f>
        <v>-</v>
      </c>
      <c r="K654" t="str">
        <f>IF(StandardResults[[#This Row],[BT(SC)]]&lt;&gt;"-",IF(StandardResults[[#This Row],[BT(SC)]]&lt;=StandardResults[[#This Row],[AAs]],"AA",IF(StandardResults[[#This Row],[BT(SC)]]&lt;=StandardResults[[#This Row],[As]],"A",IF(StandardResults[[#This Row],[BT(SC)]]&lt;=StandardResults[[#This Row],[Bs]],"B","-"))),"")</f>
        <v/>
      </c>
      <c r="L654" t="str">
        <f>IF(ISBLANK(TimeVR[[#This Row],[Best Time(L)]]),"-",TimeVR[[#This Row],[Best Time(L)]])</f>
        <v>-</v>
      </c>
      <c r="M654" t="str">
        <f>IF(StandardResults[[#This Row],[BT(LC)]]&lt;&gt;"-",IF(StandardResults[[#This Row],[BT(LC)]]&lt;=StandardResults[[#This Row],[AA]],"AA",IF(StandardResults[[#This Row],[BT(LC)]]&lt;=StandardResults[[#This Row],[A]],"A",IF(StandardResults[[#This Row],[BT(LC)]]&lt;=StandardResults[[#This Row],[B]],"B","-"))),"")</f>
        <v/>
      </c>
      <c r="N654" s="14"/>
      <c r="O654" t="str">
        <f>IF(StandardResults[[#This Row],[BT(SC)]]&lt;&gt;"-",IF(StandardResults[[#This Row],[BT(SC)]]&lt;=StandardResults[[#This Row],[Ecs]],"EC","-"),"")</f>
        <v/>
      </c>
      <c r="Q654" t="str">
        <f>IF(StandardResults[[#This Row],[Ind/Rel]]="Ind",LEFT(StandardResults[[#This Row],[Gender]],1)&amp;MIN(MAX(StandardResults[[#This Row],[Age]],11),17)&amp;"-"&amp;StandardResults[[#This Row],[Event]],"")</f>
        <v>011-0</v>
      </c>
      <c r="R654" t="e">
        <f>IF(StandardResults[[#This Row],[Ind/Rel]]="Ind",_xlfn.XLOOKUP(StandardResults[[#This Row],[Code]],Std[Code],Std[AA]),"-")</f>
        <v>#N/A</v>
      </c>
      <c r="S654" t="e">
        <f>IF(StandardResults[[#This Row],[Ind/Rel]]="Ind",_xlfn.XLOOKUP(StandardResults[[#This Row],[Code]],Std[Code],Std[A]),"-")</f>
        <v>#N/A</v>
      </c>
      <c r="T654" t="e">
        <f>IF(StandardResults[[#This Row],[Ind/Rel]]="Ind",_xlfn.XLOOKUP(StandardResults[[#This Row],[Code]],Std[Code],Std[B]),"-")</f>
        <v>#N/A</v>
      </c>
      <c r="U654" t="e">
        <f>IF(StandardResults[[#This Row],[Ind/Rel]]="Ind",_xlfn.XLOOKUP(StandardResults[[#This Row],[Code]],Std[Code],Std[AAs]),"-")</f>
        <v>#N/A</v>
      </c>
      <c r="V654" t="e">
        <f>IF(StandardResults[[#This Row],[Ind/Rel]]="Ind",_xlfn.XLOOKUP(StandardResults[[#This Row],[Code]],Std[Code],Std[As]),"-")</f>
        <v>#N/A</v>
      </c>
      <c r="W654" t="e">
        <f>IF(StandardResults[[#This Row],[Ind/Rel]]="Ind",_xlfn.XLOOKUP(StandardResults[[#This Row],[Code]],Std[Code],Std[Bs]),"-")</f>
        <v>#N/A</v>
      </c>
      <c r="X654" t="e">
        <f>IF(StandardResults[[#This Row],[Ind/Rel]]="Ind",_xlfn.XLOOKUP(StandardResults[[#This Row],[Code]],Std[Code],Std[EC]),"-")</f>
        <v>#N/A</v>
      </c>
      <c r="Y654" t="e">
        <f>IF(StandardResults[[#This Row],[Ind/Rel]]="Ind",_xlfn.XLOOKUP(StandardResults[[#This Row],[Code]],Std[Code],Std[Ecs]),"-")</f>
        <v>#N/A</v>
      </c>
      <c r="Z654">
        <f>COUNTIFS(StandardResults[Name],StandardResults[[#This Row],[Name]],StandardResults[Entry
Std],"B")+COUNTIFS(StandardResults[Name],StandardResults[[#This Row],[Name]],StandardResults[Entry
Std],"A")+COUNTIFS(StandardResults[Name],StandardResults[[#This Row],[Name]],StandardResults[Entry
Std],"AA")</f>
        <v>0</v>
      </c>
      <c r="AA654">
        <f>COUNTIFS(StandardResults[Name],StandardResults[[#This Row],[Name]],StandardResults[Entry
Std],"AA")</f>
        <v>0</v>
      </c>
    </row>
    <row r="655" spans="1:27" x14ac:dyDescent="0.25">
      <c r="A655">
        <f>TimeVR[[#This Row],[Club]]</f>
        <v>0</v>
      </c>
      <c r="B655" t="str">
        <f>IF(OR(RIGHT(TimeVR[[#This Row],[Event]],3)="M.R", RIGHT(TimeVR[[#This Row],[Event]],3)="F.R"),"Relay","Ind")</f>
        <v>Ind</v>
      </c>
      <c r="C655">
        <f>TimeVR[[#This Row],[gender]]</f>
        <v>0</v>
      </c>
      <c r="D655">
        <f>TimeVR[[#This Row],[Age]]</f>
        <v>0</v>
      </c>
      <c r="E655">
        <f>TimeVR[[#This Row],[name]]</f>
        <v>0</v>
      </c>
      <c r="F655">
        <f>TimeVR[[#This Row],[Event]]</f>
        <v>0</v>
      </c>
      <c r="G655" t="str">
        <f>IF(OR(StandardResults[[#This Row],[Entry]]="-",TimeVR[[#This Row],[validation]]="Validated"),"Y","N")</f>
        <v>N</v>
      </c>
      <c r="H655">
        <f>IF(OR(LEFT(TimeVR[[#This Row],[Times]],8)="00:00.00", LEFT(TimeVR[[#This Row],[Times]],2)="NT"),"-",TimeVR[[#This Row],[Times]])</f>
        <v>0</v>
      </c>
      <c r="I6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5" t="str">
        <f>IF(ISBLANK(TimeVR[[#This Row],[Best Time(S)]]),"-",TimeVR[[#This Row],[Best Time(S)]])</f>
        <v>-</v>
      </c>
      <c r="K655" t="str">
        <f>IF(StandardResults[[#This Row],[BT(SC)]]&lt;&gt;"-",IF(StandardResults[[#This Row],[BT(SC)]]&lt;=StandardResults[[#This Row],[AAs]],"AA",IF(StandardResults[[#This Row],[BT(SC)]]&lt;=StandardResults[[#This Row],[As]],"A",IF(StandardResults[[#This Row],[BT(SC)]]&lt;=StandardResults[[#This Row],[Bs]],"B","-"))),"")</f>
        <v/>
      </c>
      <c r="L655" t="str">
        <f>IF(ISBLANK(TimeVR[[#This Row],[Best Time(L)]]),"-",TimeVR[[#This Row],[Best Time(L)]])</f>
        <v>-</v>
      </c>
      <c r="M655" t="str">
        <f>IF(StandardResults[[#This Row],[BT(LC)]]&lt;&gt;"-",IF(StandardResults[[#This Row],[BT(LC)]]&lt;=StandardResults[[#This Row],[AA]],"AA",IF(StandardResults[[#This Row],[BT(LC)]]&lt;=StandardResults[[#This Row],[A]],"A",IF(StandardResults[[#This Row],[BT(LC)]]&lt;=StandardResults[[#This Row],[B]],"B","-"))),"")</f>
        <v/>
      </c>
      <c r="N655" s="14"/>
      <c r="O655" t="str">
        <f>IF(StandardResults[[#This Row],[BT(SC)]]&lt;&gt;"-",IF(StandardResults[[#This Row],[BT(SC)]]&lt;=StandardResults[[#This Row],[Ecs]],"EC","-"),"")</f>
        <v/>
      </c>
      <c r="Q655" t="str">
        <f>IF(StandardResults[[#This Row],[Ind/Rel]]="Ind",LEFT(StandardResults[[#This Row],[Gender]],1)&amp;MIN(MAX(StandardResults[[#This Row],[Age]],11),17)&amp;"-"&amp;StandardResults[[#This Row],[Event]],"")</f>
        <v>011-0</v>
      </c>
      <c r="R655" t="e">
        <f>IF(StandardResults[[#This Row],[Ind/Rel]]="Ind",_xlfn.XLOOKUP(StandardResults[[#This Row],[Code]],Std[Code],Std[AA]),"-")</f>
        <v>#N/A</v>
      </c>
      <c r="S655" t="e">
        <f>IF(StandardResults[[#This Row],[Ind/Rel]]="Ind",_xlfn.XLOOKUP(StandardResults[[#This Row],[Code]],Std[Code],Std[A]),"-")</f>
        <v>#N/A</v>
      </c>
      <c r="T655" t="e">
        <f>IF(StandardResults[[#This Row],[Ind/Rel]]="Ind",_xlfn.XLOOKUP(StandardResults[[#This Row],[Code]],Std[Code],Std[B]),"-")</f>
        <v>#N/A</v>
      </c>
      <c r="U655" t="e">
        <f>IF(StandardResults[[#This Row],[Ind/Rel]]="Ind",_xlfn.XLOOKUP(StandardResults[[#This Row],[Code]],Std[Code],Std[AAs]),"-")</f>
        <v>#N/A</v>
      </c>
      <c r="V655" t="e">
        <f>IF(StandardResults[[#This Row],[Ind/Rel]]="Ind",_xlfn.XLOOKUP(StandardResults[[#This Row],[Code]],Std[Code],Std[As]),"-")</f>
        <v>#N/A</v>
      </c>
      <c r="W655" t="e">
        <f>IF(StandardResults[[#This Row],[Ind/Rel]]="Ind",_xlfn.XLOOKUP(StandardResults[[#This Row],[Code]],Std[Code],Std[Bs]),"-")</f>
        <v>#N/A</v>
      </c>
      <c r="X655" t="e">
        <f>IF(StandardResults[[#This Row],[Ind/Rel]]="Ind",_xlfn.XLOOKUP(StandardResults[[#This Row],[Code]],Std[Code],Std[EC]),"-")</f>
        <v>#N/A</v>
      </c>
      <c r="Y655" t="e">
        <f>IF(StandardResults[[#This Row],[Ind/Rel]]="Ind",_xlfn.XLOOKUP(StandardResults[[#This Row],[Code]],Std[Code],Std[Ecs]),"-")</f>
        <v>#N/A</v>
      </c>
      <c r="Z655">
        <f>COUNTIFS(StandardResults[Name],StandardResults[[#This Row],[Name]],StandardResults[Entry
Std],"B")+COUNTIFS(StandardResults[Name],StandardResults[[#This Row],[Name]],StandardResults[Entry
Std],"A")+COUNTIFS(StandardResults[Name],StandardResults[[#This Row],[Name]],StandardResults[Entry
Std],"AA")</f>
        <v>0</v>
      </c>
      <c r="AA655">
        <f>COUNTIFS(StandardResults[Name],StandardResults[[#This Row],[Name]],StandardResults[Entry
Std],"AA")</f>
        <v>0</v>
      </c>
    </row>
    <row r="656" spans="1:27" x14ac:dyDescent="0.25">
      <c r="A656">
        <f>TimeVR[[#This Row],[Club]]</f>
        <v>0</v>
      </c>
      <c r="B656" t="str">
        <f>IF(OR(RIGHT(TimeVR[[#This Row],[Event]],3)="M.R", RIGHT(TimeVR[[#This Row],[Event]],3)="F.R"),"Relay","Ind")</f>
        <v>Ind</v>
      </c>
      <c r="C656">
        <f>TimeVR[[#This Row],[gender]]</f>
        <v>0</v>
      </c>
      <c r="D656">
        <f>TimeVR[[#This Row],[Age]]</f>
        <v>0</v>
      </c>
      <c r="E656">
        <f>TimeVR[[#This Row],[name]]</f>
        <v>0</v>
      </c>
      <c r="F656">
        <f>TimeVR[[#This Row],[Event]]</f>
        <v>0</v>
      </c>
      <c r="G656" t="str">
        <f>IF(OR(StandardResults[[#This Row],[Entry]]="-",TimeVR[[#This Row],[validation]]="Validated"),"Y","N")</f>
        <v>N</v>
      </c>
      <c r="H656">
        <f>IF(OR(LEFT(TimeVR[[#This Row],[Times]],8)="00:00.00", LEFT(TimeVR[[#This Row],[Times]],2)="NT"),"-",TimeVR[[#This Row],[Times]])</f>
        <v>0</v>
      </c>
      <c r="I6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6" t="str">
        <f>IF(ISBLANK(TimeVR[[#This Row],[Best Time(S)]]),"-",TimeVR[[#This Row],[Best Time(S)]])</f>
        <v>-</v>
      </c>
      <c r="K656" t="str">
        <f>IF(StandardResults[[#This Row],[BT(SC)]]&lt;&gt;"-",IF(StandardResults[[#This Row],[BT(SC)]]&lt;=StandardResults[[#This Row],[AAs]],"AA",IF(StandardResults[[#This Row],[BT(SC)]]&lt;=StandardResults[[#This Row],[As]],"A",IF(StandardResults[[#This Row],[BT(SC)]]&lt;=StandardResults[[#This Row],[Bs]],"B","-"))),"")</f>
        <v/>
      </c>
      <c r="L656" t="str">
        <f>IF(ISBLANK(TimeVR[[#This Row],[Best Time(L)]]),"-",TimeVR[[#This Row],[Best Time(L)]])</f>
        <v>-</v>
      </c>
      <c r="M656" t="str">
        <f>IF(StandardResults[[#This Row],[BT(LC)]]&lt;&gt;"-",IF(StandardResults[[#This Row],[BT(LC)]]&lt;=StandardResults[[#This Row],[AA]],"AA",IF(StandardResults[[#This Row],[BT(LC)]]&lt;=StandardResults[[#This Row],[A]],"A",IF(StandardResults[[#This Row],[BT(LC)]]&lt;=StandardResults[[#This Row],[B]],"B","-"))),"")</f>
        <v/>
      </c>
      <c r="N656" s="14"/>
      <c r="O656" t="str">
        <f>IF(StandardResults[[#This Row],[BT(SC)]]&lt;&gt;"-",IF(StandardResults[[#This Row],[BT(SC)]]&lt;=StandardResults[[#This Row],[Ecs]],"EC","-"),"")</f>
        <v/>
      </c>
      <c r="Q656" t="str">
        <f>IF(StandardResults[[#This Row],[Ind/Rel]]="Ind",LEFT(StandardResults[[#This Row],[Gender]],1)&amp;MIN(MAX(StandardResults[[#This Row],[Age]],11),17)&amp;"-"&amp;StandardResults[[#This Row],[Event]],"")</f>
        <v>011-0</v>
      </c>
      <c r="R656" t="e">
        <f>IF(StandardResults[[#This Row],[Ind/Rel]]="Ind",_xlfn.XLOOKUP(StandardResults[[#This Row],[Code]],Std[Code],Std[AA]),"-")</f>
        <v>#N/A</v>
      </c>
      <c r="S656" t="e">
        <f>IF(StandardResults[[#This Row],[Ind/Rel]]="Ind",_xlfn.XLOOKUP(StandardResults[[#This Row],[Code]],Std[Code],Std[A]),"-")</f>
        <v>#N/A</v>
      </c>
      <c r="T656" t="e">
        <f>IF(StandardResults[[#This Row],[Ind/Rel]]="Ind",_xlfn.XLOOKUP(StandardResults[[#This Row],[Code]],Std[Code],Std[B]),"-")</f>
        <v>#N/A</v>
      </c>
      <c r="U656" t="e">
        <f>IF(StandardResults[[#This Row],[Ind/Rel]]="Ind",_xlfn.XLOOKUP(StandardResults[[#This Row],[Code]],Std[Code],Std[AAs]),"-")</f>
        <v>#N/A</v>
      </c>
      <c r="V656" t="e">
        <f>IF(StandardResults[[#This Row],[Ind/Rel]]="Ind",_xlfn.XLOOKUP(StandardResults[[#This Row],[Code]],Std[Code],Std[As]),"-")</f>
        <v>#N/A</v>
      </c>
      <c r="W656" t="e">
        <f>IF(StandardResults[[#This Row],[Ind/Rel]]="Ind",_xlfn.XLOOKUP(StandardResults[[#This Row],[Code]],Std[Code],Std[Bs]),"-")</f>
        <v>#N/A</v>
      </c>
      <c r="X656" t="e">
        <f>IF(StandardResults[[#This Row],[Ind/Rel]]="Ind",_xlfn.XLOOKUP(StandardResults[[#This Row],[Code]],Std[Code],Std[EC]),"-")</f>
        <v>#N/A</v>
      </c>
      <c r="Y656" t="e">
        <f>IF(StandardResults[[#This Row],[Ind/Rel]]="Ind",_xlfn.XLOOKUP(StandardResults[[#This Row],[Code]],Std[Code],Std[Ecs]),"-")</f>
        <v>#N/A</v>
      </c>
      <c r="Z656">
        <f>COUNTIFS(StandardResults[Name],StandardResults[[#This Row],[Name]],StandardResults[Entry
Std],"B")+COUNTIFS(StandardResults[Name],StandardResults[[#This Row],[Name]],StandardResults[Entry
Std],"A")+COUNTIFS(StandardResults[Name],StandardResults[[#This Row],[Name]],StandardResults[Entry
Std],"AA")</f>
        <v>0</v>
      </c>
      <c r="AA656">
        <f>COUNTIFS(StandardResults[Name],StandardResults[[#This Row],[Name]],StandardResults[Entry
Std],"AA")</f>
        <v>0</v>
      </c>
    </row>
    <row r="657" spans="1:27" x14ac:dyDescent="0.25">
      <c r="A657">
        <f>TimeVR[[#This Row],[Club]]</f>
        <v>0</v>
      </c>
      <c r="B657" t="str">
        <f>IF(OR(RIGHT(TimeVR[[#This Row],[Event]],3)="M.R", RIGHT(TimeVR[[#This Row],[Event]],3)="F.R"),"Relay","Ind")</f>
        <v>Ind</v>
      </c>
      <c r="C657">
        <f>TimeVR[[#This Row],[gender]]</f>
        <v>0</v>
      </c>
      <c r="D657">
        <f>TimeVR[[#This Row],[Age]]</f>
        <v>0</v>
      </c>
      <c r="E657">
        <f>TimeVR[[#This Row],[name]]</f>
        <v>0</v>
      </c>
      <c r="F657">
        <f>TimeVR[[#This Row],[Event]]</f>
        <v>0</v>
      </c>
      <c r="G657" t="str">
        <f>IF(OR(StandardResults[[#This Row],[Entry]]="-",TimeVR[[#This Row],[validation]]="Validated"),"Y","N")</f>
        <v>N</v>
      </c>
      <c r="H657">
        <f>IF(OR(LEFT(TimeVR[[#This Row],[Times]],8)="00:00.00", LEFT(TimeVR[[#This Row],[Times]],2)="NT"),"-",TimeVR[[#This Row],[Times]])</f>
        <v>0</v>
      </c>
      <c r="I6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7" t="str">
        <f>IF(ISBLANK(TimeVR[[#This Row],[Best Time(S)]]),"-",TimeVR[[#This Row],[Best Time(S)]])</f>
        <v>-</v>
      </c>
      <c r="K657" t="str">
        <f>IF(StandardResults[[#This Row],[BT(SC)]]&lt;&gt;"-",IF(StandardResults[[#This Row],[BT(SC)]]&lt;=StandardResults[[#This Row],[AAs]],"AA",IF(StandardResults[[#This Row],[BT(SC)]]&lt;=StandardResults[[#This Row],[As]],"A",IF(StandardResults[[#This Row],[BT(SC)]]&lt;=StandardResults[[#This Row],[Bs]],"B","-"))),"")</f>
        <v/>
      </c>
      <c r="L657" t="str">
        <f>IF(ISBLANK(TimeVR[[#This Row],[Best Time(L)]]),"-",TimeVR[[#This Row],[Best Time(L)]])</f>
        <v>-</v>
      </c>
      <c r="M657" t="str">
        <f>IF(StandardResults[[#This Row],[BT(LC)]]&lt;&gt;"-",IF(StandardResults[[#This Row],[BT(LC)]]&lt;=StandardResults[[#This Row],[AA]],"AA",IF(StandardResults[[#This Row],[BT(LC)]]&lt;=StandardResults[[#This Row],[A]],"A",IF(StandardResults[[#This Row],[BT(LC)]]&lt;=StandardResults[[#This Row],[B]],"B","-"))),"")</f>
        <v/>
      </c>
      <c r="N657" s="14"/>
      <c r="O657" t="str">
        <f>IF(StandardResults[[#This Row],[BT(SC)]]&lt;&gt;"-",IF(StandardResults[[#This Row],[BT(SC)]]&lt;=StandardResults[[#This Row],[Ecs]],"EC","-"),"")</f>
        <v/>
      </c>
      <c r="Q657" t="str">
        <f>IF(StandardResults[[#This Row],[Ind/Rel]]="Ind",LEFT(StandardResults[[#This Row],[Gender]],1)&amp;MIN(MAX(StandardResults[[#This Row],[Age]],11),17)&amp;"-"&amp;StandardResults[[#This Row],[Event]],"")</f>
        <v>011-0</v>
      </c>
      <c r="R657" t="e">
        <f>IF(StandardResults[[#This Row],[Ind/Rel]]="Ind",_xlfn.XLOOKUP(StandardResults[[#This Row],[Code]],Std[Code],Std[AA]),"-")</f>
        <v>#N/A</v>
      </c>
      <c r="S657" t="e">
        <f>IF(StandardResults[[#This Row],[Ind/Rel]]="Ind",_xlfn.XLOOKUP(StandardResults[[#This Row],[Code]],Std[Code],Std[A]),"-")</f>
        <v>#N/A</v>
      </c>
      <c r="T657" t="e">
        <f>IF(StandardResults[[#This Row],[Ind/Rel]]="Ind",_xlfn.XLOOKUP(StandardResults[[#This Row],[Code]],Std[Code],Std[B]),"-")</f>
        <v>#N/A</v>
      </c>
      <c r="U657" t="e">
        <f>IF(StandardResults[[#This Row],[Ind/Rel]]="Ind",_xlfn.XLOOKUP(StandardResults[[#This Row],[Code]],Std[Code],Std[AAs]),"-")</f>
        <v>#N/A</v>
      </c>
      <c r="V657" t="e">
        <f>IF(StandardResults[[#This Row],[Ind/Rel]]="Ind",_xlfn.XLOOKUP(StandardResults[[#This Row],[Code]],Std[Code],Std[As]),"-")</f>
        <v>#N/A</v>
      </c>
      <c r="W657" t="e">
        <f>IF(StandardResults[[#This Row],[Ind/Rel]]="Ind",_xlfn.XLOOKUP(StandardResults[[#This Row],[Code]],Std[Code],Std[Bs]),"-")</f>
        <v>#N/A</v>
      </c>
      <c r="X657" t="e">
        <f>IF(StandardResults[[#This Row],[Ind/Rel]]="Ind",_xlfn.XLOOKUP(StandardResults[[#This Row],[Code]],Std[Code],Std[EC]),"-")</f>
        <v>#N/A</v>
      </c>
      <c r="Y657" t="e">
        <f>IF(StandardResults[[#This Row],[Ind/Rel]]="Ind",_xlfn.XLOOKUP(StandardResults[[#This Row],[Code]],Std[Code],Std[Ecs]),"-")</f>
        <v>#N/A</v>
      </c>
      <c r="Z657">
        <f>COUNTIFS(StandardResults[Name],StandardResults[[#This Row],[Name]],StandardResults[Entry
Std],"B")+COUNTIFS(StandardResults[Name],StandardResults[[#This Row],[Name]],StandardResults[Entry
Std],"A")+COUNTIFS(StandardResults[Name],StandardResults[[#This Row],[Name]],StandardResults[Entry
Std],"AA")</f>
        <v>0</v>
      </c>
      <c r="AA657">
        <f>COUNTIFS(StandardResults[Name],StandardResults[[#This Row],[Name]],StandardResults[Entry
Std],"AA")</f>
        <v>0</v>
      </c>
    </row>
    <row r="658" spans="1:27" x14ac:dyDescent="0.25">
      <c r="A658">
        <f>TimeVR[[#This Row],[Club]]</f>
        <v>0</v>
      </c>
      <c r="B658" t="str">
        <f>IF(OR(RIGHT(TimeVR[[#This Row],[Event]],3)="M.R", RIGHT(TimeVR[[#This Row],[Event]],3)="F.R"),"Relay","Ind")</f>
        <v>Ind</v>
      </c>
      <c r="C658">
        <f>TimeVR[[#This Row],[gender]]</f>
        <v>0</v>
      </c>
      <c r="D658">
        <f>TimeVR[[#This Row],[Age]]</f>
        <v>0</v>
      </c>
      <c r="E658">
        <f>TimeVR[[#This Row],[name]]</f>
        <v>0</v>
      </c>
      <c r="F658">
        <f>TimeVR[[#This Row],[Event]]</f>
        <v>0</v>
      </c>
      <c r="G658" t="str">
        <f>IF(OR(StandardResults[[#This Row],[Entry]]="-",TimeVR[[#This Row],[validation]]="Validated"),"Y","N")</f>
        <v>N</v>
      </c>
      <c r="H658">
        <f>IF(OR(LEFT(TimeVR[[#This Row],[Times]],8)="00:00.00", LEFT(TimeVR[[#This Row],[Times]],2)="NT"),"-",TimeVR[[#This Row],[Times]])</f>
        <v>0</v>
      </c>
      <c r="I6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8" t="str">
        <f>IF(ISBLANK(TimeVR[[#This Row],[Best Time(S)]]),"-",TimeVR[[#This Row],[Best Time(S)]])</f>
        <v>-</v>
      </c>
      <c r="K658" t="str">
        <f>IF(StandardResults[[#This Row],[BT(SC)]]&lt;&gt;"-",IF(StandardResults[[#This Row],[BT(SC)]]&lt;=StandardResults[[#This Row],[AAs]],"AA",IF(StandardResults[[#This Row],[BT(SC)]]&lt;=StandardResults[[#This Row],[As]],"A",IF(StandardResults[[#This Row],[BT(SC)]]&lt;=StandardResults[[#This Row],[Bs]],"B","-"))),"")</f>
        <v/>
      </c>
      <c r="L658" t="str">
        <f>IF(ISBLANK(TimeVR[[#This Row],[Best Time(L)]]),"-",TimeVR[[#This Row],[Best Time(L)]])</f>
        <v>-</v>
      </c>
      <c r="M658" t="str">
        <f>IF(StandardResults[[#This Row],[BT(LC)]]&lt;&gt;"-",IF(StandardResults[[#This Row],[BT(LC)]]&lt;=StandardResults[[#This Row],[AA]],"AA",IF(StandardResults[[#This Row],[BT(LC)]]&lt;=StandardResults[[#This Row],[A]],"A",IF(StandardResults[[#This Row],[BT(LC)]]&lt;=StandardResults[[#This Row],[B]],"B","-"))),"")</f>
        <v/>
      </c>
      <c r="N658" s="14"/>
      <c r="O658" t="str">
        <f>IF(StandardResults[[#This Row],[BT(SC)]]&lt;&gt;"-",IF(StandardResults[[#This Row],[BT(SC)]]&lt;=StandardResults[[#This Row],[Ecs]],"EC","-"),"")</f>
        <v/>
      </c>
      <c r="Q658" t="str">
        <f>IF(StandardResults[[#This Row],[Ind/Rel]]="Ind",LEFT(StandardResults[[#This Row],[Gender]],1)&amp;MIN(MAX(StandardResults[[#This Row],[Age]],11),17)&amp;"-"&amp;StandardResults[[#This Row],[Event]],"")</f>
        <v>011-0</v>
      </c>
      <c r="R658" t="e">
        <f>IF(StandardResults[[#This Row],[Ind/Rel]]="Ind",_xlfn.XLOOKUP(StandardResults[[#This Row],[Code]],Std[Code],Std[AA]),"-")</f>
        <v>#N/A</v>
      </c>
      <c r="S658" t="e">
        <f>IF(StandardResults[[#This Row],[Ind/Rel]]="Ind",_xlfn.XLOOKUP(StandardResults[[#This Row],[Code]],Std[Code],Std[A]),"-")</f>
        <v>#N/A</v>
      </c>
      <c r="T658" t="e">
        <f>IF(StandardResults[[#This Row],[Ind/Rel]]="Ind",_xlfn.XLOOKUP(StandardResults[[#This Row],[Code]],Std[Code],Std[B]),"-")</f>
        <v>#N/A</v>
      </c>
      <c r="U658" t="e">
        <f>IF(StandardResults[[#This Row],[Ind/Rel]]="Ind",_xlfn.XLOOKUP(StandardResults[[#This Row],[Code]],Std[Code],Std[AAs]),"-")</f>
        <v>#N/A</v>
      </c>
      <c r="V658" t="e">
        <f>IF(StandardResults[[#This Row],[Ind/Rel]]="Ind",_xlfn.XLOOKUP(StandardResults[[#This Row],[Code]],Std[Code],Std[As]),"-")</f>
        <v>#N/A</v>
      </c>
      <c r="W658" t="e">
        <f>IF(StandardResults[[#This Row],[Ind/Rel]]="Ind",_xlfn.XLOOKUP(StandardResults[[#This Row],[Code]],Std[Code],Std[Bs]),"-")</f>
        <v>#N/A</v>
      </c>
      <c r="X658" t="e">
        <f>IF(StandardResults[[#This Row],[Ind/Rel]]="Ind",_xlfn.XLOOKUP(StandardResults[[#This Row],[Code]],Std[Code],Std[EC]),"-")</f>
        <v>#N/A</v>
      </c>
      <c r="Y658" t="e">
        <f>IF(StandardResults[[#This Row],[Ind/Rel]]="Ind",_xlfn.XLOOKUP(StandardResults[[#This Row],[Code]],Std[Code],Std[Ecs]),"-")</f>
        <v>#N/A</v>
      </c>
      <c r="Z658">
        <f>COUNTIFS(StandardResults[Name],StandardResults[[#This Row],[Name]],StandardResults[Entry
Std],"B")+COUNTIFS(StandardResults[Name],StandardResults[[#This Row],[Name]],StandardResults[Entry
Std],"A")+COUNTIFS(StandardResults[Name],StandardResults[[#This Row],[Name]],StandardResults[Entry
Std],"AA")</f>
        <v>0</v>
      </c>
      <c r="AA658">
        <f>COUNTIFS(StandardResults[Name],StandardResults[[#This Row],[Name]],StandardResults[Entry
Std],"AA")</f>
        <v>0</v>
      </c>
    </row>
    <row r="659" spans="1:27" x14ac:dyDescent="0.25">
      <c r="A659">
        <f>TimeVR[[#This Row],[Club]]</f>
        <v>0</v>
      </c>
      <c r="B659" t="str">
        <f>IF(OR(RIGHT(TimeVR[[#This Row],[Event]],3)="M.R", RIGHT(TimeVR[[#This Row],[Event]],3)="F.R"),"Relay","Ind")</f>
        <v>Ind</v>
      </c>
      <c r="C659">
        <f>TimeVR[[#This Row],[gender]]</f>
        <v>0</v>
      </c>
      <c r="D659">
        <f>TimeVR[[#This Row],[Age]]</f>
        <v>0</v>
      </c>
      <c r="E659">
        <f>TimeVR[[#This Row],[name]]</f>
        <v>0</v>
      </c>
      <c r="F659">
        <f>TimeVR[[#This Row],[Event]]</f>
        <v>0</v>
      </c>
      <c r="G659" t="str">
        <f>IF(OR(StandardResults[[#This Row],[Entry]]="-",TimeVR[[#This Row],[validation]]="Validated"),"Y","N")</f>
        <v>N</v>
      </c>
      <c r="H659">
        <f>IF(OR(LEFT(TimeVR[[#This Row],[Times]],8)="00:00.00", LEFT(TimeVR[[#This Row],[Times]],2)="NT"),"-",TimeVR[[#This Row],[Times]])</f>
        <v>0</v>
      </c>
      <c r="I6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59" t="str">
        <f>IF(ISBLANK(TimeVR[[#This Row],[Best Time(S)]]),"-",TimeVR[[#This Row],[Best Time(S)]])</f>
        <v>-</v>
      </c>
      <c r="K659" t="str">
        <f>IF(StandardResults[[#This Row],[BT(SC)]]&lt;&gt;"-",IF(StandardResults[[#This Row],[BT(SC)]]&lt;=StandardResults[[#This Row],[AAs]],"AA",IF(StandardResults[[#This Row],[BT(SC)]]&lt;=StandardResults[[#This Row],[As]],"A",IF(StandardResults[[#This Row],[BT(SC)]]&lt;=StandardResults[[#This Row],[Bs]],"B","-"))),"")</f>
        <v/>
      </c>
      <c r="L659" t="str">
        <f>IF(ISBLANK(TimeVR[[#This Row],[Best Time(L)]]),"-",TimeVR[[#This Row],[Best Time(L)]])</f>
        <v>-</v>
      </c>
      <c r="M659" t="str">
        <f>IF(StandardResults[[#This Row],[BT(LC)]]&lt;&gt;"-",IF(StandardResults[[#This Row],[BT(LC)]]&lt;=StandardResults[[#This Row],[AA]],"AA",IF(StandardResults[[#This Row],[BT(LC)]]&lt;=StandardResults[[#This Row],[A]],"A",IF(StandardResults[[#This Row],[BT(LC)]]&lt;=StandardResults[[#This Row],[B]],"B","-"))),"")</f>
        <v/>
      </c>
      <c r="N659" s="14"/>
      <c r="O659" t="str">
        <f>IF(StandardResults[[#This Row],[BT(SC)]]&lt;&gt;"-",IF(StandardResults[[#This Row],[BT(SC)]]&lt;=StandardResults[[#This Row],[Ecs]],"EC","-"),"")</f>
        <v/>
      </c>
      <c r="Q659" t="str">
        <f>IF(StandardResults[[#This Row],[Ind/Rel]]="Ind",LEFT(StandardResults[[#This Row],[Gender]],1)&amp;MIN(MAX(StandardResults[[#This Row],[Age]],11),17)&amp;"-"&amp;StandardResults[[#This Row],[Event]],"")</f>
        <v>011-0</v>
      </c>
      <c r="R659" t="e">
        <f>IF(StandardResults[[#This Row],[Ind/Rel]]="Ind",_xlfn.XLOOKUP(StandardResults[[#This Row],[Code]],Std[Code],Std[AA]),"-")</f>
        <v>#N/A</v>
      </c>
      <c r="S659" t="e">
        <f>IF(StandardResults[[#This Row],[Ind/Rel]]="Ind",_xlfn.XLOOKUP(StandardResults[[#This Row],[Code]],Std[Code],Std[A]),"-")</f>
        <v>#N/A</v>
      </c>
      <c r="T659" t="e">
        <f>IF(StandardResults[[#This Row],[Ind/Rel]]="Ind",_xlfn.XLOOKUP(StandardResults[[#This Row],[Code]],Std[Code],Std[B]),"-")</f>
        <v>#N/A</v>
      </c>
      <c r="U659" t="e">
        <f>IF(StandardResults[[#This Row],[Ind/Rel]]="Ind",_xlfn.XLOOKUP(StandardResults[[#This Row],[Code]],Std[Code],Std[AAs]),"-")</f>
        <v>#N/A</v>
      </c>
      <c r="V659" t="e">
        <f>IF(StandardResults[[#This Row],[Ind/Rel]]="Ind",_xlfn.XLOOKUP(StandardResults[[#This Row],[Code]],Std[Code],Std[As]),"-")</f>
        <v>#N/A</v>
      </c>
      <c r="W659" t="e">
        <f>IF(StandardResults[[#This Row],[Ind/Rel]]="Ind",_xlfn.XLOOKUP(StandardResults[[#This Row],[Code]],Std[Code],Std[Bs]),"-")</f>
        <v>#N/A</v>
      </c>
      <c r="X659" t="e">
        <f>IF(StandardResults[[#This Row],[Ind/Rel]]="Ind",_xlfn.XLOOKUP(StandardResults[[#This Row],[Code]],Std[Code],Std[EC]),"-")</f>
        <v>#N/A</v>
      </c>
      <c r="Y659" t="e">
        <f>IF(StandardResults[[#This Row],[Ind/Rel]]="Ind",_xlfn.XLOOKUP(StandardResults[[#This Row],[Code]],Std[Code],Std[Ecs]),"-")</f>
        <v>#N/A</v>
      </c>
      <c r="Z659">
        <f>COUNTIFS(StandardResults[Name],StandardResults[[#This Row],[Name]],StandardResults[Entry
Std],"B")+COUNTIFS(StandardResults[Name],StandardResults[[#This Row],[Name]],StandardResults[Entry
Std],"A")+COUNTIFS(StandardResults[Name],StandardResults[[#This Row],[Name]],StandardResults[Entry
Std],"AA")</f>
        <v>0</v>
      </c>
      <c r="AA659">
        <f>COUNTIFS(StandardResults[Name],StandardResults[[#This Row],[Name]],StandardResults[Entry
Std],"AA")</f>
        <v>0</v>
      </c>
    </row>
    <row r="660" spans="1:27" x14ac:dyDescent="0.25">
      <c r="A660">
        <f>TimeVR[[#This Row],[Club]]</f>
        <v>0</v>
      </c>
      <c r="B660" t="str">
        <f>IF(OR(RIGHT(TimeVR[[#This Row],[Event]],3)="M.R", RIGHT(TimeVR[[#This Row],[Event]],3)="F.R"),"Relay","Ind")</f>
        <v>Ind</v>
      </c>
      <c r="C660">
        <f>TimeVR[[#This Row],[gender]]</f>
        <v>0</v>
      </c>
      <c r="D660">
        <f>TimeVR[[#This Row],[Age]]</f>
        <v>0</v>
      </c>
      <c r="E660">
        <f>TimeVR[[#This Row],[name]]</f>
        <v>0</v>
      </c>
      <c r="F660">
        <f>TimeVR[[#This Row],[Event]]</f>
        <v>0</v>
      </c>
      <c r="G660" t="str">
        <f>IF(OR(StandardResults[[#This Row],[Entry]]="-",TimeVR[[#This Row],[validation]]="Validated"),"Y","N")</f>
        <v>N</v>
      </c>
      <c r="H660">
        <f>IF(OR(LEFT(TimeVR[[#This Row],[Times]],8)="00:00.00", LEFT(TimeVR[[#This Row],[Times]],2)="NT"),"-",TimeVR[[#This Row],[Times]])</f>
        <v>0</v>
      </c>
      <c r="I6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0" t="str">
        <f>IF(ISBLANK(TimeVR[[#This Row],[Best Time(S)]]),"-",TimeVR[[#This Row],[Best Time(S)]])</f>
        <v>-</v>
      </c>
      <c r="K660" t="str">
        <f>IF(StandardResults[[#This Row],[BT(SC)]]&lt;&gt;"-",IF(StandardResults[[#This Row],[BT(SC)]]&lt;=StandardResults[[#This Row],[AAs]],"AA",IF(StandardResults[[#This Row],[BT(SC)]]&lt;=StandardResults[[#This Row],[As]],"A",IF(StandardResults[[#This Row],[BT(SC)]]&lt;=StandardResults[[#This Row],[Bs]],"B","-"))),"")</f>
        <v/>
      </c>
      <c r="L660" t="str">
        <f>IF(ISBLANK(TimeVR[[#This Row],[Best Time(L)]]),"-",TimeVR[[#This Row],[Best Time(L)]])</f>
        <v>-</v>
      </c>
      <c r="M660" t="str">
        <f>IF(StandardResults[[#This Row],[BT(LC)]]&lt;&gt;"-",IF(StandardResults[[#This Row],[BT(LC)]]&lt;=StandardResults[[#This Row],[AA]],"AA",IF(StandardResults[[#This Row],[BT(LC)]]&lt;=StandardResults[[#This Row],[A]],"A",IF(StandardResults[[#This Row],[BT(LC)]]&lt;=StandardResults[[#This Row],[B]],"B","-"))),"")</f>
        <v/>
      </c>
      <c r="N660" s="14"/>
      <c r="O660" t="str">
        <f>IF(StandardResults[[#This Row],[BT(SC)]]&lt;&gt;"-",IF(StandardResults[[#This Row],[BT(SC)]]&lt;=StandardResults[[#This Row],[Ecs]],"EC","-"),"")</f>
        <v/>
      </c>
      <c r="Q660" t="str">
        <f>IF(StandardResults[[#This Row],[Ind/Rel]]="Ind",LEFT(StandardResults[[#This Row],[Gender]],1)&amp;MIN(MAX(StandardResults[[#This Row],[Age]],11),17)&amp;"-"&amp;StandardResults[[#This Row],[Event]],"")</f>
        <v>011-0</v>
      </c>
      <c r="R660" t="e">
        <f>IF(StandardResults[[#This Row],[Ind/Rel]]="Ind",_xlfn.XLOOKUP(StandardResults[[#This Row],[Code]],Std[Code],Std[AA]),"-")</f>
        <v>#N/A</v>
      </c>
      <c r="S660" t="e">
        <f>IF(StandardResults[[#This Row],[Ind/Rel]]="Ind",_xlfn.XLOOKUP(StandardResults[[#This Row],[Code]],Std[Code],Std[A]),"-")</f>
        <v>#N/A</v>
      </c>
      <c r="T660" t="e">
        <f>IF(StandardResults[[#This Row],[Ind/Rel]]="Ind",_xlfn.XLOOKUP(StandardResults[[#This Row],[Code]],Std[Code],Std[B]),"-")</f>
        <v>#N/A</v>
      </c>
      <c r="U660" t="e">
        <f>IF(StandardResults[[#This Row],[Ind/Rel]]="Ind",_xlfn.XLOOKUP(StandardResults[[#This Row],[Code]],Std[Code],Std[AAs]),"-")</f>
        <v>#N/A</v>
      </c>
      <c r="V660" t="e">
        <f>IF(StandardResults[[#This Row],[Ind/Rel]]="Ind",_xlfn.XLOOKUP(StandardResults[[#This Row],[Code]],Std[Code],Std[As]),"-")</f>
        <v>#N/A</v>
      </c>
      <c r="W660" t="e">
        <f>IF(StandardResults[[#This Row],[Ind/Rel]]="Ind",_xlfn.XLOOKUP(StandardResults[[#This Row],[Code]],Std[Code],Std[Bs]),"-")</f>
        <v>#N/A</v>
      </c>
      <c r="X660" t="e">
        <f>IF(StandardResults[[#This Row],[Ind/Rel]]="Ind",_xlfn.XLOOKUP(StandardResults[[#This Row],[Code]],Std[Code],Std[EC]),"-")</f>
        <v>#N/A</v>
      </c>
      <c r="Y660" t="e">
        <f>IF(StandardResults[[#This Row],[Ind/Rel]]="Ind",_xlfn.XLOOKUP(StandardResults[[#This Row],[Code]],Std[Code],Std[Ecs]),"-")</f>
        <v>#N/A</v>
      </c>
      <c r="Z660">
        <f>COUNTIFS(StandardResults[Name],StandardResults[[#This Row],[Name]],StandardResults[Entry
Std],"B")+COUNTIFS(StandardResults[Name],StandardResults[[#This Row],[Name]],StandardResults[Entry
Std],"A")+COUNTIFS(StandardResults[Name],StandardResults[[#This Row],[Name]],StandardResults[Entry
Std],"AA")</f>
        <v>0</v>
      </c>
      <c r="AA660">
        <f>COUNTIFS(StandardResults[Name],StandardResults[[#This Row],[Name]],StandardResults[Entry
Std],"AA")</f>
        <v>0</v>
      </c>
    </row>
    <row r="661" spans="1:27" x14ac:dyDescent="0.25">
      <c r="A661">
        <f>TimeVR[[#This Row],[Club]]</f>
        <v>0</v>
      </c>
      <c r="B661" t="str">
        <f>IF(OR(RIGHT(TimeVR[[#This Row],[Event]],3)="M.R", RIGHT(TimeVR[[#This Row],[Event]],3)="F.R"),"Relay","Ind")</f>
        <v>Ind</v>
      </c>
      <c r="C661">
        <f>TimeVR[[#This Row],[gender]]</f>
        <v>0</v>
      </c>
      <c r="D661">
        <f>TimeVR[[#This Row],[Age]]</f>
        <v>0</v>
      </c>
      <c r="E661">
        <f>TimeVR[[#This Row],[name]]</f>
        <v>0</v>
      </c>
      <c r="F661">
        <f>TimeVR[[#This Row],[Event]]</f>
        <v>0</v>
      </c>
      <c r="G661" t="str">
        <f>IF(OR(StandardResults[[#This Row],[Entry]]="-",TimeVR[[#This Row],[validation]]="Validated"),"Y","N")</f>
        <v>N</v>
      </c>
      <c r="H661">
        <f>IF(OR(LEFT(TimeVR[[#This Row],[Times]],8)="00:00.00", LEFT(TimeVR[[#This Row],[Times]],2)="NT"),"-",TimeVR[[#This Row],[Times]])</f>
        <v>0</v>
      </c>
      <c r="I6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1" t="str">
        <f>IF(ISBLANK(TimeVR[[#This Row],[Best Time(S)]]),"-",TimeVR[[#This Row],[Best Time(S)]])</f>
        <v>-</v>
      </c>
      <c r="K661" t="str">
        <f>IF(StandardResults[[#This Row],[BT(SC)]]&lt;&gt;"-",IF(StandardResults[[#This Row],[BT(SC)]]&lt;=StandardResults[[#This Row],[AAs]],"AA",IF(StandardResults[[#This Row],[BT(SC)]]&lt;=StandardResults[[#This Row],[As]],"A",IF(StandardResults[[#This Row],[BT(SC)]]&lt;=StandardResults[[#This Row],[Bs]],"B","-"))),"")</f>
        <v/>
      </c>
      <c r="L661" t="str">
        <f>IF(ISBLANK(TimeVR[[#This Row],[Best Time(L)]]),"-",TimeVR[[#This Row],[Best Time(L)]])</f>
        <v>-</v>
      </c>
      <c r="M661" t="str">
        <f>IF(StandardResults[[#This Row],[BT(LC)]]&lt;&gt;"-",IF(StandardResults[[#This Row],[BT(LC)]]&lt;=StandardResults[[#This Row],[AA]],"AA",IF(StandardResults[[#This Row],[BT(LC)]]&lt;=StandardResults[[#This Row],[A]],"A",IF(StandardResults[[#This Row],[BT(LC)]]&lt;=StandardResults[[#This Row],[B]],"B","-"))),"")</f>
        <v/>
      </c>
      <c r="N661" s="14"/>
      <c r="O661" t="str">
        <f>IF(StandardResults[[#This Row],[BT(SC)]]&lt;&gt;"-",IF(StandardResults[[#This Row],[BT(SC)]]&lt;=StandardResults[[#This Row],[Ecs]],"EC","-"),"")</f>
        <v/>
      </c>
      <c r="Q661" t="str">
        <f>IF(StandardResults[[#This Row],[Ind/Rel]]="Ind",LEFT(StandardResults[[#This Row],[Gender]],1)&amp;MIN(MAX(StandardResults[[#This Row],[Age]],11),17)&amp;"-"&amp;StandardResults[[#This Row],[Event]],"")</f>
        <v>011-0</v>
      </c>
      <c r="R661" t="e">
        <f>IF(StandardResults[[#This Row],[Ind/Rel]]="Ind",_xlfn.XLOOKUP(StandardResults[[#This Row],[Code]],Std[Code],Std[AA]),"-")</f>
        <v>#N/A</v>
      </c>
      <c r="S661" t="e">
        <f>IF(StandardResults[[#This Row],[Ind/Rel]]="Ind",_xlfn.XLOOKUP(StandardResults[[#This Row],[Code]],Std[Code],Std[A]),"-")</f>
        <v>#N/A</v>
      </c>
      <c r="T661" t="e">
        <f>IF(StandardResults[[#This Row],[Ind/Rel]]="Ind",_xlfn.XLOOKUP(StandardResults[[#This Row],[Code]],Std[Code],Std[B]),"-")</f>
        <v>#N/A</v>
      </c>
      <c r="U661" t="e">
        <f>IF(StandardResults[[#This Row],[Ind/Rel]]="Ind",_xlfn.XLOOKUP(StandardResults[[#This Row],[Code]],Std[Code],Std[AAs]),"-")</f>
        <v>#N/A</v>
      </c>
      <c r="V661" t="e">
        <f>IF(StandardResults[[#This Row],[Ind/Rel]]="Ind",_xlfn.XLOOKUP(StandardResults[[#This Row],[Code]],Std[Code],Std[As]),"-")</f>
        <v>#N/A</v>
      </c>
      <c r="W661" t="e">
        <f>IF(StandardResults[[#This Row],[Ind/Rel]]="Ind",_xlfn.XLOOKUP(StandardResults[[#This Row],[Code]],Std[Code],Std[Bs]),"-")</f>
        <v>#N/A</v>
      </c>
      <c r="X661" t="e">
        <f>IF(StandardResults[[#This Row],[Ind/Rel]]="Ind",_xlfn.XLOOKUP(StandardResults[[#This Row],[Code]],Std[Code],Std[EC]),"-")</f>
        <v>#N/A</v>
      </c>
      <c r="Y661" t="e">
        <f>IF(StandardResults[[#This Row],[Ind/Rel]]="Ind",_xlfn.XLOOKUP(StandardResults[[#This Row],[Code]],Std[Code],Std[Ecs]),"-")</f>
        <v>#N/A</v>
      </c>
      <c r="Z661">
        <f>COUNTIFS(StandardResults[Name],StandardResults[[#This Row],[Name]],StandardResults[Entry
Std],"B")+COUNTIFS(StandardResults[Name],StandardResults[[#This Row],[Name]],StandardResults[Entry
Std],"A")+COUNTIFS(StandardResults[Name],StandardResults[[#This Row],[Name]],StandardResults[Entry
Std],"AA")</f>
        <v>0</v>
      </c>
      <c r="AA661">
        <f>COUNTIFS(StandardResults[Name],StandardResults[[#This Row],[Name]],StandardResults[Entry
Std],"AA")</f>
        <v>0</v>
      </c>
    </row>
    <row r="662" spans="1:27" x14ac:dyDescent="0.25">
      <c r="A662">
        <f>TimeVR[[#This Row],[Club]]</f>
        <v>0</v>
      </c>
      <c r="B662" t="str">
        <f>IF(OR(RIGHT(TimeVR[[#This Row],[Event]],3)="M.R", RIGHT(TimeVR[[#This Row],[Event]],3)="F.R"),"Relay","Ind")</f>
        <v>Ind</v>
      </c>
      <c r="C662">
        <f>TimeVR[[#This Row],[gender]]</f>
        <v>0</v>
      </c>
      <c r="D662">
        <f>TimeVR[[#This Row],[Age]]</f>
        <v>0</v>
      </c>
      <c r="E662">
        <f>TimeVR[[#This Row],[name]]</f>
        <v>0</v>
      </c>
      <c r="F662">
        <f>TimeVR[[#This Row],[Event]]</f>
        <v>0</v>
      </c>
      <c r="G662" t="str">
        <f>IF(OR(StandardResults[[#This Row],[Entry]]="-",TimeVR[[#This Row],[validation]]="Validated"),"Y","N")</f>
        <v>N</v>
      </c>
      <c r="H662">
        <f>IF(OR(LEFT(TimeVR[[#This Row],[Times]],8)="00:00.00", LEFT(TimeVR[[#This Row],[Times]],2)="NT"),"-",TimeVR[[#This Row],[Times]])</f>
        <v>0</v>
      </c>
      <c r="I6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2" t="str">
        <f>IF(ISBLANK(TimeVR[[#This Row],[Best Time(S)]]),"-",TimeVR[[#This Row],[Best Time(S)]])</f>
        <v>-</v>
      </c>
      <c r="K662" t="str">
        <f>IF(StandardResults[[#This Row],[BT(SC)]]&lt;&gt;"-",IF(StandardResults[[#This Row],[BT(SC)]]&lt;=StandardResults[[#This Row],[AAs]],"AA",IF(StandardResults[[#This Row],[BT(SC)]]&lt;=StandardResults[[#This Row],[As]],"A",IF(StandardResults[[#This Row],[BT(SC)]]&lt;=StandardResults[[#This Row],[Bs]],"B","-"))),"")</f>
        <v/>
      </c>
      <c r="L662" t="str">
        <f>IF(ISBLANK(TimeVR[[#This Row],[Best Time(L)]]),"-",TimeVR[[#This Row],[Best Time(L)]])</f>
        <v>-</v>
      </c>
      <c r="M662" t="str">
        <f>IF(StandardResults[[#This Row],[BT(LC)]]&lt;&gt;"-",IF(StandardResults[[#This Row],[BT(LC)]]&lt;=StandardResults[[#This Row],[AA]],"AA",IF(StandardResults[[#This Row],[BT(LC)]]&lt;=StandardResults[[#This Row],[A]],"A",IF(StandardResults[[#This Row],[BT(LC)]]&lt;=StandardResults[[#This Row],[B]],"B","-"))),"")</f>
        <v/>
      </c>
      <c r="N662" s="14"/>
      <c r="O662" t="str">
        <f>IF(StandardResults[[#This Row],[BT(SC)]]&lt;&gt;"-",IF(StandardResults[[#This Row],[BT(SC)]]&lt;=StandardResults[[#This Row],[Ecs]],"EC","-"),"")</f>
        <v/>
      </c>
      <c r="Q662" t="str">
        <f>IF(StandardResults[[#This Row],[Ind/Rel]]="Ind",LEFT(StandardResults[[#This Row],[Gender]],1)&amp;MIN(MAX(StandardResults[[#This Row],[Age]],11),17)&amp;"-"&amp;StandardResults[[#This Row],[Event]],"")</f>
        <v>011-0</v>
      </c>
      <c r="R662" t="e">
        <f>IF(StandardResults[[#This Row],[Ind/Rel]]="Ind",_xlfn.XLOOKUP(StandardResults[[#This Row],[Code]],Std[Code],Std[AA]),"-")</f>
        <v>#N/A</v>
      </c>
      <c r="S662" t="e">
        <f>IF(StandardResults[[#This Row],[Ind/Rel]]="Ind",_xlfn.XLOOKUP(StandardResults[[#This Row],[Code]],Std[Code],Std[A]),"-")</f>
        <v>#N/A</v>
      </c>
      <c r="T662" t="e">
        <f>IF(StandardResults[[#This Row],[Ind/Rel]]="Ind",_xlfn.XLOOKUP(StandardResults[[#This Row],[Code]],Std[Code],Std[B]),"-")</f>
        <v>#N/A</v>
      </c>
      <c r="U662" t="e">
        <f>IF(StandardResults[[#This Row],[Ind/Rel]]="Ind",_xlfn.XLOOKUP(StandardResults[[#This Row],[Code]],Std[Code],Std[AAs]),"-")</f>
        <v>#N/A</v>
      </c>
      <c r="V662" t="e">
        <f>IF(StandardResults[[#This Row],[Ind/Rel]]="Ind",_xlfn.XLOOKUP(StandardResults[[#This Row],[Code]],Std[Code],Std[As]),"-")</f>
        <v>#N/A</v>
      </c>
      <c r="W662" t="e">
        <f>IF(StandardResults[[#This Row],[Ind/Rel]]="Ind",_xlfn.XLOOKUP(StandardResults[[#This Row],[Code]],Std[Code],Std[Bs]),"-")</f>
        <v>#N/A</v>
      </c>
      <c r="X662" t="e">
        <f>IF(StandardResults[[#This Row],[Ind/Rel]]="Ind",_xlfn.XLOOKUP(StandardResults[[#This Row],[Code]],Std[Code],Std[EC]),"-")</f>
        <v>#N/A</v>
      </c>
      <c r="Y662" t="e">
        <f>IF(StandardResults[[#This Row],[Ind/Rel]]="Ind",_xlfn.XLOOKUP(StandardResults[[#This Row],[Code]],Std[Code],Std[Ecs]),"-")</f>
        <v>#N/A</v>
      </c>
      <c r="Z662">
        <f>COUNTIFS(StandardResults[Name],StandardResults[[#This Row],[Name]],StandardResults[Entry
Std],"B")+COUNTIFS(StandardResults[Name],StandardResults[[#This Row],[Name]],StandardResults[Entry
Std],"A")+COUNTIFS(StandardResults[Name],StandardResults[[#This Row],[Name]],StandardResults[Entry
Std],"AA")</f>
        <v>0</v>
      </c>
      <c r="AA662">
        <f>COUNTIFS(StandardResults[Name],StandardResults[[#This Row],[Name]],StandardResults[Entry
Std],"AA")</f>
        <v>0</v>
      </c>
    </row>
    <row r="663" spans="1:27" x14ac:dyDescent="0.25">
      <c r="A663">
        <f>TimeVR[[#This Row],[Club]]</f>
        <v>0</v>
      </c>
      <c r="B663" t="str">
        <f>IF(OR(RIGHT(TimeVR[[#This Row],[Event]],3)="M.R", RIGHT(TimeVR[[#This Row],[Event]],3)="F.R"),"Relay","Ind")</f>
        <v>Ind</v>
      </c>
      <c r="C663">
        <f>TimeVR[[#This Row],[gender]]</f>
        <v>0</v>
      </c>
      <c r="D663">
        <f>TimeVR[[#This Row],[Age]]</f>
        <v>0</v>
      </c>
      <c r="E663">
        <f>TimeVR[[#This Row],[name]]</f>
        <v>0</v>
      </c>
      <c r="F663">
        <f>TimeVR[[#This Row],[Event]]</f>
        <v>0</v>
      </c>
      <c r="G663" t="str">
        <f>IF(OR(StandardResults[[#This Row],[Entry]]="-",TimeVR[[#This Row],[validation]]="Validated"),"Y","N")</f>
        <v>N</v>
      </c>
      <c r="H663">
        <f>IF(OR(LEFT(TimeVR[[#This Row],[Times]],8)="00:00.00", LEFT(TimeVR[[#This Row],[Times]],2)="NT"),"-",TimeVR[[#This Row],[Times]])</f>
        <v>0</v>
      </c>
      <c r="I6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3" t="str">
        <f>IF(ISBLANK(TimeVR[[#This Row],[Best Time(S)]]),"-",TimeVR[[#This Row],[Best Time(S)]])</f>
        <v>-</v>
      </c>
      <c r="K663" t="str">
        <f>IF(StandardResults[[#This Row],[BT(SC)]]&lt;&gt;"-",IF(StandardResults[[#This Row],[BT(SC)]]&lt;=StandardResults[[#This Row],[AAs]],"AA",IF(StandardResults[[#This Row],[BT(SC)]]&lt;=StandardResults[[#This Row],[As]],"A",IF(StandardResults[[#This Row],[BT(SC)]]&lt;=StandardResults[[#This Row],[Bs]],"B","-"))),"")</f>
        <v/>
      </c>
      <c r="L663" t="str">
        <f>IF(ISBLANK(TimeVR[[#This Row],[Best Time(L)]]),"-",TimeVR[[#This Row],[Best Time(L)]])</f>
        <v>-</v>
      </c>
      <c r="M663" t="str">
        <f>IF(StandardResults[[#This Row],[BT(LC)]]&lt;&gt;"-",IF(StandardResults[[#This Row],[BT(LC)]]&lt;=StandardResults[[#This Row],[AA]],"AA",IF(StandardResults[[#This Row],[BT(LC)]]&lt;=StandardResults[[#This Row],[A]],"A",IF(StandardResults[[#This Row],[BT(LC)]]&lt;=StandardResults[[#This Row],[B]],"B","-"))),"")</f>
        <v/>
      </c>
      <c r="N663" s="14"/>
      <c r="O663" t="str">
        <f>IF(StandardResults[[#This Row],[BT(SC)]]&lt;&gt;"-",IF(StandardResults[[#This Row],[BT(SC)]]&lt;=StandardResults[[#This Row],[Ecs]],"EC","-"),"")</f>
        <v/>
      </c>
      <c r="Q663" t="str">
        <f>IF(StandardResults[[#This Row],[Ind/Rel]]="Ind",LEFT(StandardResults[[#This Row],[Gender]],1)&amp;MIN(MAX(StandardResults[[#This Row],[Age]],11),17)&amp;"-"&amp;StandardResults[[#This Row],[Event]],"")</f>
        <v>011-0</v>
      </c>
      <c r="R663" t="e">
        <f>IF(StandardResults[[#This Row],[Ind/Rel]]="Ind",_xlfn.XLOOKUP(StandardResults[[#This Row],[Code]],Std[Code],Std[AA]),"-")</f>
        <v>#N/A</v>
      </c>
      <c r="S663" t="e">
        <f>IF(StandardResults[[#This Row],[Ind/Rel]]="Ind",_xlfn.XLOOKUP(StandardResults[[#This Row],[Code]],Std[Code],Std[A]),"-")</f>
        <v>#N/A</v>
      </c>
      <c r="T663" t="e">
        <f>IF(StandardResults[[#This Row],[Ind/Rel]]="Ind",_xlfn.XLOOKUP(StandardResults[[#This Row],[Code]],Std[Code],Std[B]),"-")</f>
        <v>#N/A</v>
      </c>
      <c r="U663" t="e">
        <f>IF(StandardResults[[#This Row],[Ind/Rel]]="Ind",_xlfn.XLOOKUP(StandardResults[[#This Row],[Code]],Std[Code],Std[AAs]),"-")</f>
        <v>#N/A</v>
      </c>
      <c r="V663" t="e">
        <f>IF(StandardResults[[#This Row],[Ind/Rel]]="Ind",_xlfn.XLOOKUP(StandardResults[[#This Row],[Code]],Std[Code],Std[As]),"-")</f>
        <v>#N/A</v>
      </c>
      <c r="W663" t="e">
        <f>IF(StandardResults[[#This Row],[Ind/Rel]]="Ind",_xlfn.XLOOKUP(StandardResults[[#This Row],[Code]],Std[Code],Std[Bs]),"-")</f>
        <v>#N/A</v>
      </c>
      <c r="X663" t="e">
        <f>IF(StandardResults[[#This Row],[Ind/Rel]]="Ind",_xlfn.XLOOKUP(StandardResults[[#This Row],[Code]],Std[Code],Std[EC]),"-")</f>
        <v>#N/A</v>
      </c>
      <c r="Y663" t="e">
        <f>IF(StandardResults[[#This Row],[Ind/Rel]]="Ind",_xlfn.XLOOKUP(StandardResults[[#This Row],[Code]],Std[Code],Std[Ecs]),"-")</f>
        <v>#N/A</v>
      </c>
      <c r="Z663">
        <f>COUNTIFS(StandardResults[Name],StandardResults[[#This Row],[Name]],StandardResults[Entry
Std],"B")+COUNTIFS(StandardResults[Name],StandardResults[[#This Row],[Name]],StandardResults[Entry
Std],"A")+COUNTIFS(StandardResults[Name],StandardResults[[#This Row],[Name]],StandardResults[Entry
Std],"AA")</f>
        <v>0</v>
      </c>
      <c r="AA663">
        <f>COUNTIFS(StandardResults[Name],StandardResults[[#This Row],[Name]],StandardResults[Entry
Std],"AA")</f>
        <v>0</v>
      </c>
    </row>
    <row r="664" spans="1:27" x14ac:dyDescent="0.25">
      <c r="A664">
        <f>TimeVR[[#This Row],[Club]]</f>
        <v>0</v>
      </c>
      <c r="B664" t="str">
        <f>IF(OR(RIGHT(TimeVR[[#This Row],[Event]],3)="M.R", RIGHT(TimeVR[[#This Row],[Event]],3)="F.R"),"Relay","Ind")</f>
        <v>Ind</v>
      </c>
      <c r="C664">
        <f>TimeVR[[#This Row],[gender]]</f>
        <v>0</v>
      </c>
      <c r="D664">
        <f>TimeVR[[#This Row],[Age]]</f>
        <v>0</v>
      </c>
      <c r="E664">
        <f>TimeVR[[#This Row],[name]]</f>
        <v>0</v>
      </c>
      <c r="F664">
        <f>TimeVR[[#This Row],[Event]]</f>
        <v>0</v>
      </c>
      <c r="G664" t="str">
        <f>IF(OR(StandardResults[[#This Row],[Entry]]="-",TimeVR[[#This Row],[validation]]="Validated"),"Y","N")</f>
        <v>N</v>
      </c>
      <c r="H664">
        <f>IF(OR(LEFT(TimeVR[[#This Row],[Times]],8)="00:00.00", LEFT(TimeVR[[#This Row],[Times]],2)="NT"),"-",TimeVR[[#This Row],[Times]])</f>
        <v>0</v>
      </c>
      <c r="I6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4" t="str">
        <f>IF(ISBLANK(TimeVR[[#This Row],[Best Time(S)]]),"-",TimeVR[[#This Row],[Best Time(S)]])</f>
        <v>-</v>
      </c>
      <c r="K664" t="str">
        <f>IF(StandardResults[[#This Row],[BT(SC)]]&lt;&gt;"-",IF(StandardResults[[#This Row],[BT(SC)]]&lt;=StandardResults[[#This Row],[AAs]],"AA",IF(StandardResults[[#This Row],[BT(SC)]]&lt;=StandardResults[[#This Row],[As]],"A",IF(StandardResults[[#This Row],[BT(SC)]]&lt;=StandardResults[[#This Row],[Bs]],"B","-"))),"")</f>
        <v/>
      </c>
      <c r="L664" t="str">
        <f>IF(ISBLANK(TimeVR[[#This Row],[Best Time(L)]]),"-",TimeVR[[#This Row],[Best Time(L)]])</f>
        <v>-</v>
      </c>
      <c r="M664" t="str">
        <f>IF(StandardResults[[#This Row],[BT(LC)]]&lt;&gt;"-",IF(StandardResults[[#This Row],[BT(LC)]]&lt;=StandardResults[[#This Row],[AA]],"AA",IF(StandardResults[[#This Row],[BT(LC)]]&lt;=StandardResults[[#This Row],[A]],"A",IF(StandardResults[[#This Row],[BT(LC)]]&lt;=StandardResults[[#This Row],[B]],"B","-"))),"")</f>
        <v/>
      </c>
      <c r="N664" s="14"/>
      <c r="O664" t="str">
        <f>IF(StandardResults[[#This Row],[BT(SC)]]&lt;&gt;"-",IF(StandardResults[[#This Row],[BT(SC)]]&lt;=StandardResults[[#This Row],[Ecs]],"EC","-"),"")</f>
        <v/>
      </c>
      <c r="Q664" t="str">
        <f>IF(StandardResults[[#This Row],[Ind/Rel]]="Ind",LEFT(StandardResults[[#This Row],[Gender]],1)&amp;MIN(MAX(StandardResults[[#This Row],[Age]],11),17)&amp;"-"&amp;StandardResults[[#This Row],[Event]],"")</f>
        <v>011-0</v>
      </c>
      <c r="R664" t="e">
        <f>IF(StandardResults[[#This Row],[Ind/Rel]]="Ind",_xlfn.XLOOKUP(StandardResults[[#This Row],[Code]],Std[Code],Std[AA]),"-")</f>
        <v>#N/A</v>
      </c>
      <c r="S664" t="e">
        <f>IF(StandardResults[[#This Row],[Ind/Rel]]="Ind",_xlfn.XLOOKUP(StandardResults[[#This Row],[Code]],Std[Code],Std[A]),"-")</f>
        <v>#N/A</v>
      </c>
      <c r="T664" t="e">
        <f>IF(StandardResults[[#This Row],[Ind/Rel]]="Ind",_xlfn.XLOOKUP(StandardResults[[#This Row],[Code]],Std[Code],Std[B]),"-")</f>
        <v>#N/A</v>
      </c>
      <c r="U664" t="e">
        <f>IF(StandardResults[[#This Row],[Ind/Rel]]="Ind",_xlfn.XLOOKUP(StandardResults[[#This Row],[Code]],Std[Code],Std[AAs]),"-")</f>
        <v>#N/A</v>
      </c>
      <c r="V664" t="e">
        <f>IF(StandardResults[[#This Row],[Ind/Rel]]="Ind",_xlfn.XLOOKUP(StandardResults[[#This Row],[Code]],Std[Code],Std[As]),"-")</f>
        <v>#N/A</v>
      </c>
      <c r="W664" t="e">
        <f>IF(StandardResults[[#This Row],[Ind/Rel]]="Ind",_xlfn.XLOOKUP(StandardResults[[#This Row],[Code]],Std[Code],Std[Bs]),"-")</f>
        <v>#N/A</v>
      </c>
      <c r="X664" t="e">
        <f>IF(StandardResults[[#This Row],[Ind/Rel]]="Ind",_xlfn.XLOOKUP(StandardResults[[#This Row],[Code]],Std[Code],Std[EC]),"-")</f>
        <v>#N/A</v>
      </c>
      <c r="Y664" t="e">
        <f>IF(StandardResults[[#This Row],[Ind/Rel]]="Ind",_xlfn.XLOOKUP(StandardResults[[#This Row],[Code]],Std[Code],Std[Ecs]),"-")</f>
        <v>#N/A</v>
      </c>
      <c r="Z664">
        <f>COUNTIFS(StandardResults[Name],StandardResults[[#This Row],[Name]],StandardResults[Entry
Std],"B")+COUNTIFS(StandardResults[Name],StandardResults[[#This Row],[Name]],StandardResults[Entry
Std],"A")+COUNTIFS(StandardResults[Name],StandardResults[[#This Row],[Name]],StandardResults[Entry
Std],"AA")</f>
        <v>0</v>
      </c>
      <c r="AA664">
        <f>COUNTIFS(StandardResults[Name],StandardResults[[#This Row],[Name]],StandardResults[Entry
Std],"AA")</f>
        <v>0</v>
      </c>
    </row>
    <row r="665" spans="1:27" x14ac:dyDescent="0.25">
      <c r="A665">
        <f>TimeVR[[#This Row],[Club]]</f>
        <v>0</v>
      </c>
      <c r="B665" t="str">
        <f>IF(OR(RIGHT(TimeVR[[#This Row],[Event]],3)="M.R", RIGHT(TimeVR[[#This Row],[Event]],3)="F.R"),"Relay","Ind")</f>
        <v>Ind</v>
      </c>
      <c r="C665">
        <f>TimeVR[[#This Row],[gender]]</f>
        <v>0</v>
      </c>
      <c r="D665">
        <f>TimeVR[[#This Row],[Age]]</f>
        <v>0</v>
      </c>
      <c r="E665">
        <f>TimeVR[[#This Row],[name]]</f>
        <v>0</v>
      </c>
      <c r="F665">
        <f>TimeVR[[#This Row],[Event]]</f>
        <v>0</v>
      </c>
      <c r="G665" t="str">
        <f>IF(OR(StandardResults[[#This Row],[Entry]]="-",TimeVR[[#This Row],[validation]]="Validated"),"Y","N")</f>
        <v>N</v>
      </c>
      <c r="H665">
        <f>IF(OR(LEFT(TimeVR[[#This Row],[Times]],8)="00:00.00", LEFT(TimeVR[[#This Row],[Times]],2)="NT"),"-",TimeVR[[#This Row],[Times]])</f>
        <v>0</v>
      </c>
      <c r="I6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5" t="str">
        <f>IF(ISBLANK(TimeVR[[#This Row],[Best Time(S)]]),"-",TimeVR[[#This Row],[Best Time(S)]])</f>
        <v>-</v>
      </c>
      <c r="K665" t="str">
        <f>IF(StandardResults[[#This Row],[BT(SC)]]&lt;&gt;"-",IF(StandardResults[[#This Row],[BT(SC)]]&lt;=StandardResults[[#This Row],[AAs]],"AA",IF(StandardResults[[#This Row],[BT(SC)]]&lt;=StandardResults[[#This Row],[As]],"A",IF(StandardResults[[#This Row],[BT(SC)]]&lt;=StandardResults[[#This Row],[Bs]],"B","-"))),"")</f>
        <v/>
      </c>
      <c r="L665" t="str">
        <f>IF(ISBLANK(TimeVR[[#This Row],[Best Time(L)]]),"-",TimeVR[[#This Row],[Best Time(L)]])</f>
        <v>-</v>
      </c>
      <c r="M665" t="str">
        <f>IF(StandardResults[[#This Row],[BT(LC)]]&lt;&gt;"-",IF(StandardResults[[#This Row],[BT(LC)]]&lt;=StandardResults[[#This Row],[AA]],"AA",IF(StandardResults[[#This Row],[BT(LC)]]&lt;=StandardResults[[#This Row],[A]],"A",IF(StandardResults[[#This Row],[BT(LC)]]&lt;=StandardResults[[#This Row],[B]],"B","-"))),"")</f>
        <v/>
      </c>
      <c r="N665" s="14"/>
      <c r="O665" t="str">
        <f>IF(StandardResults[[#This Row],[BT(SC)]]&lt;&gt;"-",IF(StandardResults[[#This Row],[BT(SC)]]&lt;=StandardResults[[#This Row],[Ecs]],"EC","-"),"")</f>
        <v/>
      </c>
      <c r="Q665" t="str">
        <f>IF(StandardResults[[#This Row],[Ind/Rel]]="Ind",LEFT(StandardResults[[#This Row],[Gender]],1)&amp;MIN(MAX(StandardResults[[#This Row],[Age]],11),17)&amp;"-"&amp;StandardResults[[#This Row],[Event]],"")</f>
        <v>011-0</v>
      </c>
      <c r="R665" t="e">
        <f>IF(StandardResults[[#This Row],[Ind/Rel]]="Ind",_xlfn.XLOOKUP(StandardResults[[#This Row],[Code]],Std[Code],Std[AA]),"-")</f>
        <v>#N/A</v>
      </c>
      <c r="S665" t="e">
        <f>IF(StandardResults[[#This Row],[Ind/Rel]]="Ind",_xlfn.XLOOKUP(StandardResults[[#This Row],[Code]],Std[Code],Std[A]),"-")</f>
        <v>#N/A</v>
      </c>
      <c r="T665" t="e">
        <f>IF(StandardResults[[#This Row],[Ind/Rel]]="Ind",_xlfn.XLOOKUP(StandardResults[[#This Row],[Code]],Std[Code],Std[B]),"-")</f>
        <v>#N/A</v>
      </c>
      <c r="U665" t="e">
        <f>IF(StandardResults[[#This Row],[Ind/Rel]]="Ind",_xlfn.XLOOKUP(StandardResults[[#This Row],[Code]],Std[Code],Std[AAs]),"-")</f>
        <v>#N/A</v>
      </c>
      <c r="V665" t="e">
        <f>IF(StandardResults[[#This Row],[Ind/Rel]]="Ind",_xlfn.XLOOKUP(StandardResults[[#This Row],[Code]],Std[Code],Std[As]),"-")</f>
        <v>#N/A</v>
      </c>
      <c r="W665" t="e">
        <f>IF(StandardResults[[#This Row],[Ind/Rel]]="Ind",_xlfn.XLOOKUP(StandardResults[[#This Row],[Code]],Std[Code],Std[Bs]),"-")</f>
        <v>#N/A</v>
      </c>
      <c r="X665" t="e">
        <f>IF(StandardResults[[#This Row],[Ind/Rel]]="Ind",_xlfn.XLOOKUP(StandardResults[[#This Row],[Code]],Std[Code],Std[EC]),"-")</f>
        <v>#N/A</v>
      </c>
      <c r="Y665" t="e">
        <f>IF(StandardResults[[#This Row],[Ind/Rel]]="Ind",_xlfn.XLOOKUP(StandardResults[[#This Row],[Code]],Std[Code],Std[Ecs]),"-")</f>
        <v>#N/A</v>
      </c>
      <c r="Z665">
        <f>COUNTIFS(StandardResults[Name],StandardResults[[#This Row],[Name]],StandardResults[Entry
Std],"B")+COUNTIFS(StandardResults[Name],StandardResults[[#This Row],[Name]],StandardResults[Entry
Std],"A")+COUNTIFS(StandardResults[Name],StandardResults[[#This Row],[Name]],StandardResults[Entry
Std],"AA")</f>
        <v>0</v>
      </c>
      <c r="AA665">
        <f>COUNTIFS(StandardResults[Name],StandardResults[[#This Row],[Name]],StandardResults[Entry
Std],"AA")</f>
        <v>0</v>
      </c>
    </row>
    <row r="666" spans="1:27" x14ac:dyDescent="0.25">
      <c r="A666">
        <f>TimeVR[[#This Row],[Club]]</f>
        <v>0</v>
      </c>
      <c r="B666" t="str">
        <f>IF(OR(RIGHT(TimeVR[[#This Row],[Event]],3)="M.R", RIGHT(TimeVR[[#This Row],[Event]],3)="F.R"),"Relay","Ind")</f>
        <v>Ind</v>
      </c>
      <c r="C666">
        <f>TimeVR[[#This Row],[gender]]</f>
        <v>0</v>
      </c>
      <c r="D666">
        <f>TimeVR[[#This Row],[Age]]</f>
        <v>0</v>
      </c>
      <c r="E666">
        <f>TimeVR[[#This Row],[name]]</f>
        <v>0</v>
      </c>
      <c r="F666">
        <f>TimeVR[[#This Row],[Event]]</f>
        <v>0</v>
      </c>
      <c r="G666" t="str">
        <f>IF(OR(StandardResults[[#This Row],[Entry]]="-",TimeVR[[#This Row],[validation]]="Validated"),"Y","N")</f>
        <v>N</v>
      </c>
      <c r="H666">
        <f>IF(OR(LEFT(TimeVR[[#This Row],[Times]],8)="00:00.00", LEFT(TimeVR[[#This Row],[Times]],2)="NT"),"-",TimeVR[[#This Row],[Times]])</f>
        <v>0</v>
      </c>
      <c r="I6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6" t="str">
        <f>IF(ISBLANK(TimeVR[[#This Row],[Best Time(S)]]),"-",TimeVR[[#This Row],[Best Time(S)]])</f>
        <v>-</v>
      </c>
      <c r="K666" t="str">
        <f>IF(StandardResults[[#This Row],[BT(SC)]]&lt;&gt;"-",IF(StandardResults[[#This Row],[BT(SC)]]&lt;=StandardResults[[#This Row],[AAs]],"AA",IF(StandardResults[[#This Row],[BT(SC)]]&lt;=StandardResults[[#This Row],[As]],"A",IF(StandardResults[[#This Row],[BT(SC)]]&lt;=StandardResults[[#This Row],[Bs]],"B","-"))),"")</f>
        <v/>
      </c>
      <c r="L666" t="str">
        <f>IF(ISBLANK(TimeVR[[#This Row],[Best Time(L)]]),"-",TimeVR[[#This Row],[Best Time(L)]])</f>
        <v>-</v>
      </c>
      <c r="M666" t="str">
        <f>IF(StandardResults[[#This Row],[BT(LC)]]&lt;&gt;"-",IF(StandardResults[[#This Row],[BT(LC)]]&lt;=StandardResults[[#This Row],[AA]],"AA",IF(StandardResults[[#This Row],[BT(LC)]]&lt;=StandardResults[[#This Row],[A]],"A",IF(StandardResults[[#This Row],[BT(LC)]]&lt;=StandardResults[[#This Row],[B]],"B","-"))),"")</f>
        <v/>
      </c>
      <c r="N666" s="14"/>
      <c r="O666" t="str">
        <f>IF(StandardResults[[#This Row],[BT(SC)]]&lt;&gt;"-",IF(StandardResults[[#This Row],[BT(SC)]]&lt;=StandardResults[[#This Row],[Ecs]],"EC","-"),"")</f>
        <v/>
      </c>
      <c r="Q666" t="str">
        <f>IF(StandardResults[[#This Row],[Ind/Rel]]="Ind",LEFT(StandardResults[[#This Row],[Gender]],1)&amp;MIN(MAX(StandardResults[[#This Row],[Age]],11),17)&amp;"-"&amp;StandardResults[[#This Row],[Event]],"")</f>
        <v>011-0</v>
      </c>
      <c r="R666" t="e">
        <f>IF(StandardResults[[#This Row],[Ind/Rel]]="Ind",_xlfn.XLOOKUP(StandardResults[[#This Row],[Code]],Std[Code],Std[AA]),"-")</f>
        <v>#N/A</v>
      </c>
      <c r="S666" t="e">
        <f>IF(StandardResults[[#This Row],[Ind/Rel]]="Ind",_xlfn.XLOOKUP(StandardResults[[#This Row],[Code]],Std[Code],Std[A]),"-")</f>
        <v>#N/A</v>
      </c>
      <c r="T666" t="e">
        <f>IF(StandardResults[[#This Row],[Ind/Rel]]="Ind",_xlfn.XLOOKUP(StandardResults[[#This Row],[Code]],Std[Code],Std[B]),"-")</f>
        <v>#N/A</v>
      </c>
      <c r="U666" t="e">
        <f>IF(StandardResults[[#This Row],[Ind/Rel]]="Ind",_xlfn.XLOOKUP(StandardResults[[#This Row],[Code]],Std[Code],Std[AAs]),"-")</f>
        <v>#N/A</v>
      </c>
      <c r="V666" t="e">
        <f>IF(StandardResults[[#This Row],[Ind/Rel]]="Ind",_xlfn.XLOOKUP(StandardResults[[#This Row],[Code]],Std[Code],Std[As]),"-")</f>
        <v>#N/A</v>
      </c>
      <c r="W666" t="e">
        <f>IF(StandardResults[[#This Row],[Ind/Rel]]="Ind",_xlfn.XLOOKUP(StandardResults[[#This Row],[Code]],Std[Code],Std[Bs]),"-")</f>
        <v>#N/A</v>
      </c>
      <c r="X666" t="e">
        <f>IF(StandardResults[[#This Row],[Ind/Rel]]="Ind",_xlfn.XLOOKUP(StandardResults[[#This Row],[Code]],Std[Code],Std[EC]),"-")</f>
        <v>#N/A</v>
      </c>
      <c r="Y666" t="e">
        <f>IF(StandardResults[[#This Row],[Ind/Rel]]="Ind",_xlfn.XLOOKUP(StandardResults[[#This Row],[Code]],Std[Code],Std[Ecs]),"-")</f>
        <v>#N/A</v>
      </c>
      <c r="Z666">
        <f>COUNTIFS(StandardResults[Name],StandardResults[[#This Row],[Name]],StandardResults[Entry
Std],"B")+COUNTIFS(StandardResults[Name],StandardResults[[#This Row],[Name]],StandardResults[Entry
Std],"A")+COUNTIFS(StandardResults[Name],StandardResults[[#This Row],[Name]],StandardResults[Entry
Std],"AA")</f>
        <v>0</v>
      </c>
      <c r="AA666">
        <f>COUNTIFS(StandardResults[Name],StandardResults[[#This Row],[Name]],StandardResults[Entry
Std],"AA")</f>
        <v>0</v>
      </c>
    </row>
    <row r="667" spans="1:27" x14ac:dyDescent="0.25">
      <c r="A667">
        <f>TimeVR[[#This Row],[Club]]</f>
        <v>0</v>
      </c>
      <c r="B667" t="str">
        <f>IF(OR(RIGHT(TimeVR[[#This Row],[Event]],3)="M.R", RIGHT(TimeVR[[#This Row],[Event]],3)="F.R"),"Relay","Ind")</f>
        <v>Ind</v>
      </c>
      <c r="C667">
        <f>TimeVR[[#This Row],[gender]]</f>
        <v>0</v>
      </c>
      <c r="D667">
        <f>TimeVR[[#This Row],[Age]]</f>
        <v>0</v>
      </c>
      <c r="E667">
        <f>TimeVR[[#This Row],[name]]</f>
        <v>0</v>
      </c>
      <c r="F667">
        <f>TimeVR[[#This Row],[Event]]</f>
        <v>0</v>
      </c>
      <c r="G667" t="str">
        <f>IF(OR(StandardResults[[#This Row],[Entry]]="-",TimeVR[[#This Row],[validation]]="Validated"),"Y","N")</f>
        <v>N</v>
      </c>
      <c r="H667">
        <f>IF(OR(LEFT(TimeVR[[#This Row],[Times]],8)="00:00.00", LEFT(TimeVR[[#This Row],[Times]],2)="NT"),"-",TimeVR[[#This Row],[Times]])</f>
        <v>0</v>
      </c>
      <c r="I6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7" t="str">
        <f>IF(ISBLANK(TimeVR[[#This Row],[Best Time(S)]]),"-",TimeVR[[#This Row],[Best Time(S)]])</f>
        <v>-</v>
      </c>
      <c r="K667" t="str">
        <f>IF(StandardResults[[#This Row],[BT(SC)]]&lt;&gt;"-",IF(StandardResults[[#This Row],[BT(SC)]]&lt;=StandardResults[[#This Row],[AAs]],"AA",IF(StandardResults[[#This Row],[BT(SC)]]&lt;=StandardResults[[#This Row],[As]],"A",IF(StandardResults[[#This Row],[BT(SC)]]&lt;=StandardResults[[#This Row],[Bs]],"B","-"))),"")</f>
        <v/>
      </c>
      <c r="L667" t="str">
        <f>IF(ISBLANK(TimeVR[[#This Row],[Best Time(L)]]),"-",TimeVR[[#This Row],[Best Time(L)]])</f>
        <v>-</v>
      </c>
      <c r="M667" t="str">
        <f>IF(StandardResults[[#This Row],[BT(LC)]]&lt;&gt;"-",IF(StandardResults[[#This Row],[BT(LC)]]&lt;=StandardResults[[#This Row],[AA]],"AA",IF(StandardResults[[#This Row],[BT(LC)]]&lt;=StandardResults[[#This Row],[A]],"A",IF(StandardResults[[#This Row],[BT(LC)]]&lt;=StandardResults[[#This Row],[B]],"B","-"))),"")</f>
        <v/>
      </c>
      <c r="N667" s="14"/>
      <c r="O667" t="str">
        <f>IF(StandardResults[[#This Row],[BT(SC)]]&lt;&gt;"-",IF(StandardResults[[#This Row],[BT(SC)]]&lt;=StandardResults[[#This Row],[Ecs]],"EC","-"),"")</f>
        <v/>
      </c>
      <c r="Q667" t="str">
        <f>IF(StandardResults[[#This Row],[Ind/Rel]]="Ind",LEFT(StandardResults[[#This Row],[Gender]],1)&amp;MIN(MAX(StandardResults[[#This Row],[Age]],11),17)&amp;"-"&amp;StandardResults[[#This Row],[Event]],"")</f>
        <v>011-0</v>
      </c>
      <c r="R667" t="e">
        <f>IF(StandardResults[[#This Row],[Ind/Rel]]="Ind",_xlfn.XLOOKUP(StandardResults[[#This Row],[Code]],Std[Code],Std[AA]),"-")</f>
        <v>#N/A</v>
      </c>
      <c r="S667" t="e">
        <f>IF(StandardResults[[#This Row],[Ind/Rel]]="Ind",_xlfn.XLOOKUP(StandardResults[[#This Row],[Code]],Std[Code],Std[A]),"-")</f>
        <v>#N/A</v>
      </c>
      <c r="T667" t="e">
        <f>IF(StandardResults[[#This Row],[Ind/Rel]]="Ind",_xlfn.XLOOKUP(StandardResults[[#This Row],[Code]],Std[Code],Std[B]),"-")</f>
        <v>#N/A</v>
      </c>
      <c r="U667" t="e">
        <f>IF(StandardResults[[#This Row],[Ind/Rel]]="Ind",_xlfn.XLOOKUP(StandardResults[[#This Row],[Code]],Std[Code],Std[AAs]),"-")</f>
        <v>#N/A</v>
      </c>
      <c r="V667" t="e">
        <f>IF(StandardResults[[#This Row],[Ind/Rel]]="Ind",_xlfn.XLOOKUP(StandardResults[[#This Row],[Code]],Std[Code],Std[As]),"-")</f>
        <v>#N/A</v>
      </c>
      <c r="W667" t="e">
        <f>IF(StandardResults[[#This Row],[Ind/Rel]]="Ind",_xlfn.XLOOKUP(StandardResults[[#This Row],[Code]],Std[Code],Std[Bs]),"-")</f>
        <v>#N/A</v>
      </c>
      <c r="X667" t="e">
        <f>IF(StandardResults[[#This Row],[Ind/Rel]]="Ind",_xlfn.XLOOKUP(StandardResults[[#This Row],[Code]],Std[Code],Std[EC]),"-")</f>
        <v>#N/A</v>
      </c>
      <c r="Y667" t="e">
        <f>IF(StandardResults[[#This Row],[Ind/Rel]]="Ind",_xlfn.XLOOKUP(StandardResults[[#This Row],[Code]],Std[Code],Std[Ecs]),"-")</f>
        <v>#N/A</v>
      </c>
      <c r="Z667">
        <f>COUNTIFS(StandardResults[Name],StandardResults[[#This Row],[Name]],StandardResults[Entry
Std],"B")+COUNTIFS(StandardResults[Name],StandardResults[[#This Row],[Name]],StandardResults[Entry
Std],"A")+COUNTIFS(StandardResults[Name],StandardResults[[#This Row],[Name]],StandardResults[Entry
Std],"AA")</f>
        <v>0</v>
      </c>
      <c r="AA667">
        <f>COUNTIFS(StandardResults[Name],StandardResults[[#This Row],[Name]],StandardResults[Entry
Std],"AA")</f>
        <v>0</v>
      </c>
    </row>
    <row r="668" spans="1:27" x14ac:dyDescent="0.25">
      <c r="A668">
        <f>TimeVR[[#This Row],[Club]]</f>
        <v>0</v>
      </c>
      <c r="B668" t="str">
        <f>IF(OR(RIGHT(TimeVR[[#This Row],[Event]],3)="M.R", RIGHT(TimeVR[[#This Row],[Event]],3)="F.R"),"Relay","Ind")</f>
        <v>Ind</v>
      </c>
      <c r="C668">
        <f>TimeVR[[#This Row],[gender]]</f>
        <v>0</v>
      </c>
      <c r="D668">
        <f>TimeVR[[#This Row],[Age]]</f>
        <v>0</v>
      </c>
      <c r="E668">
        <f>TimeVR[[#This Row],[name]]</f>
        <v>0</v>
      </c>
      <c r="F668">
        <f>TimeVR[[#This Row],[Event]]</f>
        <v>0</v>
      </c>
      <c r="G668" t="str">
        <f>IF(OR(StandardResults[[#This Row],[Entry]]="-",TimeVR[[#This Row],[validation]]="Validated"),"Y","N")</f>
        <v>N</v>
      </c>
      <c r="H668">
        <f>IF(OR(LEFT(TimeVR[[#This Row],[Times]],8)="00:00.00", LEFT(TimeVR[[#This Row],[Times]],2)="NT"),"-",TimeVR[[#This Row],[Times]])</f>
        <v>0</v>
      </c>
      <c r="I6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8" t="str">
        <f>IF(ISBLANK(TimeVR[[#This Row],[Best Time(S)]]),"-",TimeVR[[#This Row],[Best Time(S)]])</f>
        <v>-</v>
      </c>
      <c r="K668" t="str">
        <f>IF(StandardResults[[#This Row],[BT(SC)]]&lt;&gt;"-",IF(StandardResults[[#This Row],[BT(SC)]]&lt;=StandardResults[[#This Row],[AAs]],"AA",IF(StandardResults[[#This Row],[BT(SC)]]&lt;=StandardResults[[#This Row],[As]],"A",IF(StandardResults[[#This Row],[BT(SC)]]&lt;=StandardResults[[#This Row],[Bs]],"B","-"))),"")</f>
        <v/>
      </c>
      <c r="L668" t="str">
        <f>IF(ISBLANK(TimeVR[[#This Row],[Best Time(L)]]),"-",TimeVR[[#This Row],[Best Time(L)]])</f>
        <v>-</v>
      </c>
      <c r="M668" t="str">
        <f>IF(StandardResults[[#This Row],[BT(LC)]]&lt;&gt;"-",IF(StandardResults[[#This Row],[BT(LC)]]&lt;=StandardResults[[#This Row],[AA]],"AA",IF(StandardResults[[#This Row],[BT(LC)]]&lt;=StandardResults[[#This Row],[A]],"A",IF(StandardResults[[#This Row],[BT(LC)]]&lt;=StandardResults[[#This Row],[B]],"B","-"))),"")</f>
        <v/>
      </c>
      <c r="N668" s="14"/>
      <c r="O668" t="str">
        <f>IF(StandardResults[[#This Row],[BT(SC)]]&lt;&gt;"-",IF(StandardResults[[#This Row],[BT(SC)]]&lt;=StandardResults[[#This Row],[Ecs]],"EC","-"),"")</f>
        <v/>
      </c>
      <c r="Q668" t="str">
        <f>IF(StandardResults[[#This Row],[Ind/Rel]]="Ind",LEFT(StandardResults[[#This Row],[Gender]],1)&amp;MIN(MAX(StandardResults[[#This Row],[Age]],11),17)&amp;"-"&amp;StandardResults[[#This Row],[Event]],"")</f>
        <v>011-0</v>
      </c>
      <c r="R668" t="e">
        <f>IF(StandardResults[[#This Row],[Ind/Rel]]="Ind",_xlfn.XLOOKUP(StandardResults[[#This Row],[Code]],Std[Code],Std[AA]),"-")</f>
        <v>#N/A</v>
      </c>
      <c r="S668" t="e">
        <f>IF(StandardResults[[#This Row],[Ind/Rel]]="Ind",_xlfn.XLOOKUP(StandardResults[[#This Row],[Code]],Std[Code],Std[A]),"-")</f>
        <v>#N/A</v>
      </c>
      <c r="T668" t="e">
        <f>IF(StandardResults[[#This Row],[Ind/Rel]]="Ind",_xlfn.XLOOKUP(StandardResults[[#This Row],[Code]],Std[Code],Std[B]),"-")</f>
        <v>#N/A</v>
      </c>
      <c r="U668" t="e">
        <f>IF(StandardResults[[#This Row],[Ind/Rel]]="Ind",_xlfn.XLOOKUP(StandardResults[[#This Row],[Code]],Std[Code],Std[AAs]),"-")</f>
        <v>#N/A</v>
      </c>
      <c r="V668" t="e">
        <f>IF(StandardResults[[#This Row],[Ind/Rel]]="Ind",_xlfn.XLOOKUP(StandardResults[[#This Row],[Code]],Std[Code],Std[As]),"-")</f>
        <v>#N/A</v>
      </c>
      <c r="W668" t="e">
        <f>IF(StandardResults[[#This Row],[Ind/Rel]]="Ind",_xlfn.XLOOKUP(StandardResults[[#This Row],[Code]],Std[Code],Std[Bs]),"-")</f>
        <v>#N/A</v>
      </c>
      <c r="X668" t="e">
        <f>IF(StandardResults[[#This Row],[Ind/Rel]]="Ind",_xlfn.XLOOKUP(StandardResults[[#This Row],[Code]],Std[Code],Std[EC]),"-")</f>
        <v>#N/A</v>
      </c>
      <c r="Y668" t="e">
        <f>IF(StandardResults[[#This Row],[Ind/Rel]]="Ind",_xlfn.XLOOKUP(StandardResults[[#This Row],[Code]],Std[Code],Std[Ecs]),"-")</f>
        <v>#N/A</v>
      </c>
      <c r="Z668">
        <f>COUNTIFS(StandardResults[Name],StandardResults[[#This Row],[Name]],StandardResults[Entry
Std],"B")+COUNTIFS(StandardResults[Name],StandardResults[[#This Row],[Name]],StandardResults[Entry
Std],"A")+COUNTIFS(StandardResults[Name],StandardResults[[#This Row],[Name]],StandardResults[Entry
Std],"AA")</f>
        <v>0</v>
      </c>
      <c r="AA668">
        <f>COUNTIFS(StandardResults[Name],StandardResults[[#This Row],[Name]],StandardResults[Entry
Std],"AA")</f>
        <v>0</v>
      </c>
    </row>
    <row r="669" spans="1:27" x14ac:dyDescent="0.25">
      <c r="A669">
        <f>TimeVR[[#This Row],[Club]]</f>
        <v>0</v>
      </c>
      <c r="B669" t="str">
        <f>IF(OR(RIGHT(TimeVR[[#This Row],[Event]],3)="M.R", RIGHT(TimeVR[[#This Row],[Event]],3)="F.R"),"Relay","Ind")</f>
        <v>Ind</v>
      </c>
      <c r="C669">
        <f>TimeVR[[#This Row],[gender]]</f>
        <v>0</v>
      </c>
      <c r="D669">
        <f>TimeVR[[#This Row],[Age]]</f>
        <v>0</v>
      </c>
      <c r="E669">
        <f>TimeVR[[#This Row],[name]]</f>
        <v>0</v>
      </c>
      <c r="F669">
        <f>TimeVR[[#This Row],[Event]]</f>
        <v>0</v>
      </c>
      <c r="G669" t="str">
        <f>IF(OR(StandardResults[[#This Row],[Entry]]="-",TimeVR[[#This Row],[validation]]="Validated"),"Y","N")</f>
        <v>N</v>
      </c>
      <c r="H669">
        <f>IF(OR(LEFT(TimeVR[[#This Row],[Times]],8)="00:00.00", LEFT(TimeVR[[#This Row],[Times]],2)="NT"),"-",TimeVR[[#This Row],[Times]])</f>
        <v>0</v>
      </c>
      <c r="I6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69" t="str">
        <f>IF(ISBLANK(TimeVR[[#This Row],[Best Time(S)]]),"-",TimeVR[[#This Row],[Best Time(S)]])</f>
        <v>-</v>
      </c>
      <c r="K669" t="str">
        <f>IF(StandardResults[[#This Row],[BT(SC)]]&lt;&gt;"-",IF(StandardResults[[#This Row],[BT(SC)]]&lt;=StandardResults[[#This Row],[AAs]],"AA",IF(StandardResults[[#This Row],[BT(SC)]]&lt;=StandardResults[[#This Row],[As]],"A",IF(StandardResults[[#This Row],[BT(SC)]]&lt;=StandardResults[[#This Row],[Bs]],"B","-"))),"")</f>
        <v/>
      </c>
      <c r="L669" t="str">
        <f>IF(ISBLANK(TimeVR[[#This Row],[Best Time(L)]]),"-",TimeVR[[#This Row],[Best Time(L)]])</f>
        <v>-</v>
      </c>
      <c r="M669" t="str">
        <f>IF(StandardResults[[#This Row],[BT(LC)]]&lt;&gt;"-",IF(StandardResults[[#This Row],[BT(LC)]]&lt;=StandardResults[[#This Row],[AA]],"AA",IF(StandardResults[[#This Row],[BT(LC)]]&lt;=StandardResults[[#This Row],[A]],"A",IF(StandardResults[[#This Row],[BT(LC)]]&lt;=StandardResults[[#This Row],[B]],"B","-"))),"")</f>
        <v/>
      </c>
      <c r="N669" s="14"/>
      <c r="O669" t="str">
        <f>IF(StandardResults[[#This Row],[BT(SC)]]&lt;&gt;"-",IF(StandardResults[[#This Row],[BT(SC)]]&lt;=StandardResults[[#This Row],[Ecs]],"EC","-"),"")</f>
        <v/>
      </c>
      <c r="Q669" t="str">
        <f>IF(StandardResults[[#This Row],[Ind/Rel]]="Ind",LEFT(StandardResults[[#This Row],[Gender]],1)&amp;MIN(MAX(StandardResults[[#This Row],[Age]],11),17)&amp;"-"&amp;StandardResults[[#This Row],[Event]],"")</f>
        <v>011-0</v>
      </c>
      <c r="R669" t="e">
        <f>IF(StandardResults[[#This Row],[Ind/Rel]]="Ind",_xlfn.XLOOKUP(StandardResults[[#This Row],[Code]],Std[Code],Std[AA]),"-")</f>
        <v>#N/A</v>
      </c>
      <c r="S669" t="e">
        <f>IF(StandardResults[[#This Row],[Ind/Rel]]="Ind",_xlfn.XLOOKUP(StandardResults[[#This Row],[Code]],Std[Code],Std[A]),"-")</f>
        <v>#N/A</v>
      </c>
      <c r="T669" t="e">
        <f>IF(StandardResults[[#This Row],[Ind/Rel]]="Ind",_xlfn.XLOOKUP(StandardResults[[#This Row],[Code]],Std[Code],Std[B]),"-")</f>
        <v>#N/A</v>
      </c>
      <c r="U669" t="e">
        <f>IF(StandardResults[[#This Row],[Ind/Rel]]="Ind",_xlfn.XLOOKUP(StandardResults[[#This Row],[Code]],Std[Code],Std[AAs]),"-")</f>
        <v>#N/A</v>
      </c>
      <c r="V669" t="e">
        <f>IF(StandardResults[[#This Row],[Ind/Rel]]="Ind",_xlfn.XLOOKUP(StandardResults[[#This Row],[Code]],Std[Code],Std[As]),"-")</f>
        <v>#N/A</v>
      </c>
      <c r="W669" t="e">
        <f>IF(StandardResults[[#This Row],[Ind/Rel]]="Ind",_xlfn.XLOOKUP(StandardResults[[#This Row],[Code]],Std[Code],Std[Bs]),"-")</f>
        <v>#N/A</v>
      </c>
      <c r="X669" t="e">
        <f>IF(StandardResults[[#This Row],[Ind/Rel]]="Ind",_xlfn.XLOOKUP(StandardResults[[#This Row],[Code]],Std[Code],Std[EC]),"-")</f>
        <v>#N/A</v>
      </c>
      <c r="Y669" t="e">
        <f>IF(StandardResults[[#This Row],[Ind/Rel]]="Ind",_xlfn.XLOOKUP(StandardResults[[#This Row],[Code]],Std[Code],Std[Ecs]),"-")</f>
        <v>#N/A</v>
      </c>
      <c r="Z669">
        <f>COUNTIFS(StandardResults[Name],StandardResults[[#This Row],[Name]],StandardResults[Entry
Std],"B")+COUNTIFS(StandardResults[Name],StandardResults[[#This Row],[Name]],StandardResults[Entry
Std],"A")+COUNTIFS(StandardResults[Name],StandardResults[[#This Row],[Name]],StandardResults[Entry
Std],"AA")</f>
        <v>0</v>
      </c>
      <c r="AA669">
        <f>COUNTIFS(StandardResults[Name],StandardResults[[#This Row],[Name]],StandardResults[Entry
Std],"AA")</f>
        <v>0</v>
      </c>
    </row>
    <row r="670" spans="1:27" x14ac:dyDescent="0.25">
      <c r="A670">
        <f>TimeVR[[#This Row],[Club]]</f>
        <v>0</v>
      </c>
      <c r="B670" t="str">
        <f>IF(OR(RIGHT(TimeVR[[#This Row],[Event]],3)="M.R", RIGHT(TimeVR[[#This Row],[Event]],3)="F.R"),"Relay","Ind")</f>
        <v>Ind</v>
      </c>
      <c r="C670">
        <f>TimeVR[[#This Row],[gender]]</f>
        <v>0</v>
      </c>
      <c r="D670">
        <f>TimeVR[[#This Row],[Age]]</f>
        <v>0</v>
      </c>
      <c r="E670">
        <f>TimeVR[[#This Row],[name]]</f>
        <v>0</v>
      </c>
      <c r="F670">
        <f>TimeVR[[#This Row],[Event]]</f>
        <v>0</v>
      </c>
      <c r="G670" t="str">
        <f>IF(OR(StandardResults[[#This Row],[Entry]]="-",TimeVR[[#This Row],[validation]]="Validated"),"Y","N")</f>
        <v>N</v>
      </c>
      <c r="H670">
        <f>IF(OR(LEFT(TimeVR[[#This Row],[Times]],8)="00:00.00", LEFT(TimeVR[[#This Row],[Times]],2)="NT"),"-",TimeVR[[#This Row],[Times]])</f>
        <v>0</v>
      </c>
      <c r="I6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0" t="str">
        <f>IF(ISBLANK(TimeVR[[#This Row],[Best Time(S)]]),"-",TimeVR[[#This Row],[Best Time(S)]])</f>
        <v>-</v>
      </c>
      <c r="K670" t="str">
        <f>IF(StandardResults[[#This Row],[BT(SC)]]&lt;&gt;"-",IF(StandardResults[[#This Row],[BT(SC)]]&lt;=StandardResults[[#This Row],[AAs]],"AA",IF(StandardResults[[#This Row],[BT(SC)]]&lt;=StandardResults[[#This Row],[As]],"A",IF(StandardResults[[#This Row],[BT(SC)]]&lt;=StandardResults[[#This Row],[Bs]],"B","-"))),"")</f>
        <v/>
      </c>
      <c r="L670" t="str">
        <f>IF(ISBLANK(TimeVR[[#This Row],[Best Time(L)]]),"-",TimeVR[[#This Row],[Best Time(L)]])</f>
        <v>-</v>
      </c>
      <c r="M670" t="str">
        <f>IF(StandardResults[[#This Row],[BT(LC)]]&lt;&gt;"-",IF(StandardResults[[#This Row],[BT(LC)]]&lt;=StandardResults[[#This Row],[AA]],"AA",IF(StandardResults[[#This Row],[BT(LC)]]&lt;=StandardResults[[#This Row],[A]],"A",IF(StandardResults[[#This Row],[BT(LC)]]&lt;=StandardResults[[#This Row],[B]],"B","-"))),"")</f>
        <v/>
      </c>
      <c r="N670" s="14"/>
      <c r="O670" t="str">
        <f>IF(StandardResults[[#This Row],[BT(SC)]]&lt;&gt;"-",IF(StandardResults[[#This Row],[BT(SC)]]&lt;=StandardResults[[#This Row],[Ecs]],"EC","-"),"")</f>
        <v/>
      </c>
      <c r="Q670" t="str">
        <f>IF(StandardResults[[#This Row],[Ind/Rel]]="Ind",LEFT(StandardResults[[#This Row],[Gender]],1)&amp;MIN(MAX(StandardResults[[#This Row],[Age]],11),17)&amp;"-"&amp;StandardResults[[#This Row],[Event]],"")</f>
        <v>011-0</v>
      </c>
      <c r="R670" t="e">
        <f>IF(StandardResults[[#This Row],[Ind/Rel]]="Ind",_xlfn.XLOOKUP(StandardResults[[#This Row],[Code]],Std[Code],Std[AA]),"-")</f>
        <v>#N/A</v>
      </c>
      <c r="S670" t="e">
        <f>IF(StandardResults[[#This Row],[Ind/Rel]]="Ind",_xlfn.XLOOKUP(StandardResults[[#This Row],[Code]],Std[Code],Std[A]),"-")</f>
        <v>#N/A</v>
      </c>
      <c r="T670" t="e">
        <f>IF(StandardResults[[#This Row],[Ind/Rel]]="Ind",_xlfn.XLOOKUP(StandardResults[[#This Row],[Code]],Std[Code],Std[B]),"-")</f>
        <v>#N/A</v>
      </c>
      <c r="U670" t="e">
        <f>IF(StandardResults[[#This Row],[Ind/Rel]]="Ind",_xlfn.XLOOKUP(StandardResults[[#This Row],[Code]],Std[Code],Std[AAs]),"-")</f>
        <v>#N/A</v>
      </c>
      <c r="V670" t="e">
        <f>IF(StandardResults[[#This Row],[Ind/Rel]]="Ind",_xlfn.XLOOKUP(StandardResults[[#This Row],[Code]],Std[Code],Std[As]),"-")</f>
        <v>#N/A</v>
      </c>
      <c r="W670" t="e">
        <f>IF(StandardResults[[#This Row],[Ind/Rel]]="Ind",_xlfn.XLOOKUP(StandardResults[[#This Row],[Code]],Std[Code],Std[Bs]),"-")</f>
        <v>#N/A</v>
      </c>
      <c r="X670" t="e">
        <f>IF(StandardResults[[#This Row],[Ind/Rel]]="Ind",_xlfn.XLOOKUP(StandardResults[[#This Row],[Code]],Std[Code],Std[EC]),"-")</f>
        <v>#N/A</v>
      </c>
      <c r="Y670" t="e">
        <f>IF(StandardResults[[#This Row],[Ind/Rel]]="Ind",_xlfn.XLOOKUP(StandardResults[[#This Row],[Code]],Std[Code],Std[Ecs]),"-")</f>
        <v>#N/A</v>
      </c>
      <c r="Z670">
        <f>COUNTIFS(StandardResults[Name],StandardResults[[#This Row],[Name]],StandardResults[Entry
Std],"B")+COUNTIFS(StandardResults[Name],StandardResults[[#This Row],[Name]],StandardResults[Entry
Std],"A")+COUNTIFS(StandardResults[Name],StandardResults[[#This Row],[Name]],StandardResults[Entry
Std],"AA")</f>
        <v>0</v>
      </c>
      <c r="AA670">
        <f>COUNTIFS(StandardResults[Name],StandardResults[[#This Row],[Name]],StandardResults[Entry
Std],"AA")</f>
        <v>0</v>
      </c>
    </row>
    <row r="671" spans="1:27" x14ac:dyDescent="0.25">
      <c r="A671">
        <f>TimeVR[[#This Row],[Club]]</f>
        <v>0</v>
      </c>
      <c r="B671" t="str">
        <f>IF(OR(RIGHT(TimeVR[[#This Row],[Event]],3)="M.R", RIGHT(TimeVR[[#This Row],[Event]],3)="F.R"),"Relay","Ind")</f>
        <v>Ind</v>
      </c>
      <c r="C671">
        <f>TimeVR[[#This Row],[gender]]</f>
        <v>0</v>
      </c>
      <c r="D671">
        <f>TimeVR[[#This Row],[Age]]</f>
        <v>0</v>
      </c>
      <c r="E671">
        <f>TimeVR[[#This Row],[name]]</f>
        <v>0</v>
      </c>
      <c r="F671">
        <f>TimeVR[[#This Row],[Event]]</f>
        <v>0</v>
      </c>
      <c r="G671" t="str">
        <f>IF(OR(StandardResults[[#This Row],[Entry]]="-",TimeVR[[#This Row],[validation]]="Validated"),"Y","N")</f>
        <v>N</v>
      </c>
      <c r="H671">
        <f>IF(OR(LEFT(TimeVR[[#This Row],[Times]],8)="00:00.00", LEFT(TimeVR[[#This Row],[Times]],2)="NT"),"-",TimeVR[[#This Row],[Times]])</f>
        <v>0</v>
      </c>
      <c r="I6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1" t="str">
        <f>IF(ISBLANK(TimeVR[[#This Row],[Best Time(S)]]),"-",TimeVR[[#This Row],[Best Time(S)]])</f>
        <v>-</v>
      </c>
      <c r="K671" t="str">
        <f>IF(StandardResults[[#This Row],[BT(SC)]]&lt;&gt;"-",IF(StandardResults[[#This Row],[BT(SC)]]&lt;=StandardResults[[#This Row],[AAs]],"AA",IF(StandardResults[[#This Row],[BT(SC)]]&lt;=StandardResults[[#This Row],[As]],"A",IF(StandardResults[[#This Row],[BT(SC)]]&lt;=StandardResults[[#This Row],[Bs]],"B","-"))),"")</f>
        <v/>
      </c>
      <c r="L671" t="str">
        <f>IF(ISBLANK(TimeVR[[#This Row],[Best Time(L)]]),"-",TimeVR[[#This Row],[Best Time(L)]])</f>
        <v>-</v>
      </c>
      <c r="M671" t="str">
        <f>IF(StandardResults[[#This Row],[BT(LC)]]&lt;&gt;"-",IF(StandardResults[[#This Row],[BT(LC)]]&lt;=StandardResults[[#This Row],[AA]],"AA",IF(StandardResults[[#This Row],[BT(LC)]]&lt;=StandardResults[[#This Row],[A]],"A",IF(StandardResults[[#This Row],[BT(LC)]]&lt;=StandardResults[[#This Row],[B]],"B","-"))),"")</f>
        <v/>
      </c>
      <c r="N671" s="14"/>
      <c r="O671" t="str">
        <f>IF(StandardResults[[#This Row],[BT(SC)]]&lt;&gt;"-",IF(StandardResults[[#This Row],[BT(SC)]]&lt;=StandardResults[[#This Row],[Ecs]],"EC","-"),"")</f>
        <v/>
      </c>
      <c r="Q671" t="str">
        <f>IF(StandardResults[[#This Row],[Ind/Rel]]="Ind",LEFT(StandardResults[[#This Row],[Gender]],1)&amp;MIN(MAX(StandardResults[[#This Row],[Age]],11),17)&amp;"-"&amp;StandardResults[[#This Row],[Event]],"")</f>
        <v>011-0</v>
      </c>
      <c r="R671" t="e">
        <f>IF(StandardResults[[#This Row],[Ind/Rel]]="Ind",_xlfn.XLOOKUP(StandardResults[[#This Row],[Code]],Std[Code],Std[AA]),"-")</f>
        <v>#N/A</v>
      </c>
      <c r="S671" t="e">
        <f>IF(StandardResults[[#This Row],[Ind/Rel]]="Ind",_xlfn.XLOOKUP(StandardResults[[#This Row],[Code]],Std[Code],Std[A]),"-")</f>
        <v>#N/A</v>
      </c>
      <c r="T671" t="e">
        <f>IF(StandardResults[[#This Row],[Ind/Rel]]="Ind",_xlfn.XLOOKUP(StandardResults[[#This Row],[Code]],Std[Code],Std[B]),"-")</f>
        <v>#N/A</v>
      </c>
      <c r="U671" t="e">
        <f>IF(StandardResults[[#This Row],[Ind/Rel]]="Ind",_xlfn.XLOOKUP(StandardResults[[#This Row],[Code]],Std[Code],Std[AAs]),"-")</f>
        <v>#N/A</v>
      </c>
      <c r="V671" t="e">
        <f>IF(StandardResults[[#This Row],[Ind/Rel]]="Ind",_xlfn.XLOOKUP(StandardResults[[#This Row],[Code]],Std[Code],Std[As]),"-")</f>
        <v>#N/A</v>
      </c>
      <c r="W671" t="e">
        <f>IF(StandardResults[[#This Row],[Ind/Rel]]="Ind",_xlfn.XLOOKUP(StandardResults[[#This Row],[Code]],Std[Code],Std[Bs]),"-")</f>
        <v>#N/A</v>
      </c>
      <c r="X671" t="e">
        <f>IF(StandardResults[[#This Row],[Ind/Rel]]="Ind",_xlfn.XLOOKUP(StandardResults[[#This Row],[Code]],Std[Code],Std[EC]),"-")</f>
        <v>#N/A</v>
      </c>
      <c r="Y671" t="e">
        <f>IF(StandardResults[[#This Row],[Ind/Rel]]="Ind",_xlfn.XLOOKUP(StandardResults[[#This Row],[Code]],Std[Code],Std[Ecs]),"-")</f>
        <v>#N/A</v>
      </c>
      <c r="Z671">
        <f>COUNTIFS(StandardResults[Name],StandardResults[[#This Row],[Name]],StandardResults[Entry
Std],"B")+COUNTIFS(StandardResults[Name],StandardResults[[#This Row],[Name]],StandardResults[Entry
Std],"A")+COUNTIFS(StandardResults[Name],StandardResults[[#This Row],[Name]],StandardResults[Entry
Std],"AA")</f>
        <v>0</v>
      </c>
      <c r="AA671">
        <f>COUNTIFS(StandardResults[Name],StandardResults[[#This Row],[Name]],StandardResults[Entry
Std],"AA")</f>
        <v>0</v>
      </c>
    </row>
    <row r="672" spans="1:27" x14ac:dyDescent="0.25">
      <c r="A672">
        <f>TimeVR[[#This Row],[Club]]</f>
        <v>0</v>
      </c>
      <c r="B672" t="str">
        <f>IF(OR(RIGHT(TimeVR[[#This Row],[Event]],3)="M.R", RIGHT(TimeVR[[#This Row],[Event]],3)="F.R"),"Relay","Ind")</f>
        <v>Ind</v>
      </c>
      <c r="C672">
        <f>TimeVR[[#This Row],[gender]]</f>
        <v>0</v>
      </c>
      <c r="D672">
        <f>TimeVR[[#This Row],[Age]]</f>
        <v>0</v>
      </c>
      <c r="E672">
        <f>TimeVR[[#This Row],[name]]</f>
        <v>0</v>
      </c>
      <c r="F672">
        <f>TimeVR[[#This Row],[Event]]</f>
        <v>0</v>
      </c>
      <c r="G672" t="str">
        <f>IF(OR(StandardResults[[#This Row],[Entry]]="-",TimeVR[[#This Row],[validation]]="Validated"),"Y","N")</f>
        <v>N</v>
      </c>
      <c r="H672">
        <f>IF(OR(LEFT(TimeVR[[#This Row],[Times]],8)="00:00.00", LEFT(TimeVR[[#This Row],[Times]],2)="NT"),"-",TimeVR[[#This Row],[Times]])</f>
        <v>0</v>
      </c>
      <c r="I6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2" t="str">
        <f>IF(ISBLANK(TimeVR[[#This Row],[Best Time(S)]]),"-",TimeVR[[#This Row],[Best Time(S)]])</f>
        <v>-</v>
      </c>
      <c r="K672" t="str">
        <f>IF(StandardResults[[#This Row],[BT(SC)]]&lt;&gt;"-",IF(StandardResults[[#This Row],[BT(SC)]]&lt;=StandardResults[[#This Row],[AAs]],"AA",IF(StandardResults[[#This Row],[BT(SC)]]&lt;=StandardResults[[#This Row],[As]],"A",IF(StandardResults[[#This Row],[BT(SC)]]&lt;=StandardResults[[#This Row],[Bs]],"B","-"))),"")</f>
        <v/>
      </c>
      <c r="L672" t="str">
        <f>IF(ISBLANK(TimeVR[[#This Row],[Best Time(L)]]),"-",TimeVR[[#This Row],[Best Time(L)]])</f>
        <v>-</v>
      </c>
      <c r="M672" t="str">
        <f>IF(StandardResults[[#This Row],[BT(LC)]]&lt;&gt;"-",IF(StandardResults[[#This Row],[BT(LC)]]&lt;=StandardResults[[#This Row],[AA]],"AA",IF(StandardResults[[#This Row],[BT(LC)]]&lt;=StandardResults[[#This Row],[A]],"A",IF(StandardResults[[#This Row],[BT(LC)]]&lt;=StandardResults[[#This Row],[B]],"B","-"))),"")</f>
        <v/>
      </c>
      <c r="N672" s="14"/>
      <c r="O672" t="str">
        <f>IF(StandardResults[[#This Row],[BT(SC)]]&lt;&gt;"-",IF(StandardResults[[#This Row],[BT(SC)]]&lt;=StandardResults[[#This Row],[Ecs]],"EC","-"),"")</f>
        <v/>
      </c>
      <c r="Q672" t="str">
        <f>IF(StandardResults[[#This Row],[Ind/Rel]]="Ind",LEFT(StandardResults[[#This Row],[Gender]],1)&amp;MIN(MAX(StandardResults[[#This Row],[Age]],11),17)&amp;"-"&amp;StandardResults[[#This Row],[Event]],"")</f>
        <v>011-0</v>
      </c>
      <c r="R672" t="e">
        <f>IF(StandardResults[[#This Row],[Ind/Rel]]="Ind",_xlfn.XLOOKUP(StandardResults[[#This Row],[Code]],Std[Code],Std[AA]),"-")</f>
        <v>#N/A</v>
      </c>
      <c r="S672" t="e">
        <f>IF(StandardResults[[#This Row],[Ind/Rel]]="Ind",_xlfn.XLOOKUP(StandardResults[[#This Row],[Code]],Std[Code],Std[A]),"-")</f>
        <v>#N/A</v>
      </c>
      <c r="T672" t="e">
        <f>IF(StandardResults[[#This Row],[Ind/Rel]]="Ind",_xlfn.XLOOKUP(StandardResults[[#This Row],[Code]],Std[Code],Std[B]),"-")</f>
        <v>#N/A</v>
      </c>
      <c r="U672" t="e">
        <f>IF(StandardResults[[#This Row],[Ind/Rel]]="Ind",_xlfn.XLOOKUP(StandardResults[[#This Row],[Code]],Std[Code],Std[AAs]),"-")</f>
        <v>#N/A</v>
      </c>
      <c r="V672" t="e">
        <f>IF(StandardResults[[#This Row],[Ind/Rel]]="Ind",_xlfn.XLOOKUP(StandardResults[[#This Row],[Code]],Std[Code],Std[As]),"-")</f>
        <v>#N/A</v>
      </c>
      <c r="W672" t="e">
        <f>IF(StandardResults[[#This Row],[Ind/Rel]]="Ind",_xlfn.XLOOKUP(StandardResults[[#This Row],[Code]],Std[Code],Std[Bs]),"-")</f>
        <v>#N/A</v>
      </c>
      <c r="X672" t="e">
        <f>IF(StandardResults[[#This Row],[Ind/Rel]]="Ind",_xlfn.XLOOKUP(StandardResults[[#This Row],[Code]],Std[Code],Std[EC]),"-")</f>
        <v>#N/A</v>
      </c>
      <c r="Y672" t="e">
        <f>IF(StandardResults[[#This Row],[Ind/Rel]]="Ind",_xlfn.XLOOKUP(StandardResults[[#This Row],[Code]],Std[Code],Std[Ecs]),"-")</f>
        <v>#N/A</v>
      </c>
      <c r="Z672">
        <f>COUNTIFS(StandardResults[Name],StandardResults[[#This Row],[Name]],StandardResults[Entry
Std],"B")+COUNTIFS(StandardResults[Name],StandardResults[[#This Row],[Name]],StandardResults[Entry
Std],"A")+COUNTIFS(StandardResults[Name],StandardResults[[#This Row],[Name]],StandardResults[Entry
Std],"AA")</f>
        <v>0</v>
      </c>
      <c r="AA672">
        <f>COUNTIFS(StandardResults[Name],StandardResults[[#This Row],[Name]],StandardResults[Entry
Std],"AA")</f>
        <v>0</v>
      </c>
    </row>
    <row r="673" spans="1:27" x14ac:dyDescent="0.25">
      <c r="A673">
        <f>TimeVR[[#This Row],[Club]]</f>
        <v>0</v>
      </c>
      <c r="B673" t="str">
        <f>IF(OR(RIGHT(TimeVR[[#This Row],[Event]],3)="M.R", RIGHT(TimeVR[[#This Row],[Event]],3)="F.R"),"Relay","Ind")</f>
        <v>Ind</v>
      </c>
      <c r="C673">
        <f>TimeVR[[#This Row],[gender]]</f>
        <v>0</v>
      </c>
      <c r="D673">
        <f>TimeVR[[#This Row],[Age]]</f>
        <v>0</v>
      </c>
      <c r="E673">
        <f>TimeVR[[#This Row],[name]]</f>
        <v>0</v>
      </c>
      <c r="F673">
        <f>TimeVR[[#This Row],[Event]]</f>
        <v>0</v>
      </c>
      <c r="G673" t="str">
        <f>IF(OR(StandardResults[[#This Row],[Entry]]="-",TimeVR[[#This Row],[validation]]="Validated"),"Y","N")</f>
        <v>N</v>
      </c>
      <c r="H673">
        <f>IF(OR(LEFT(TimeVR[[#This Row],[Times]],8)="00:00.00", LEFT(TimeVR[[#This Row],[Times]],2)="NT"),"-",TimeVR[[#This Row],[Times]])</f>
        <v>0</v>
      </c>
      <c r="I6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3" t="str">
        <f>IF(ISBLANK(TimeVR[[#This Row],[Best Time(S)]]),"-",TimeVR[[#This Row],[Best Time(S)]])</f>
        <v>-</v>
      </c>
      <c r="K673" t="str">
        <f>IF(StandardResults[[#This Row],[BT(SC)]]&lt;&gt;"-",IF(StandardResults[[#This Row],[BT(SC)]]&lt;=StandardResults[[#This Row],[AAs]],"AA",IF(StandardResults[[#This Row],[BT(SC)]]&lt;=StandardResults[[#This Row],[As]],"A",IF(StandardResults[[#This Row],[BT(SC)]]&lt;=StandardResults[[#This Row],[Bs]],"B","-"))),"")</f>
        <v/>
      </c>
      <c r="L673" t="str">
        <f>IF(ISBLANK(TimeVR[[#This Row],[Best Time(L)]]),"-",TimeVR[[#This Row],[Best Time(L)]])</f>
        <v>-</v>
      </c>
      <c r="M673" t="str">
        <f>IF(StandardResults[[#This Row],[BT(LC)]]&lt;&gt;"-",IF(StandardResults[[#This Row],[BT(LC)]]&lt;=StandardResults[[#This Row],[AA]],"AA",IF(StandardResults[[#This Row],[BT(LC)]]&lt;=StandardResults[[#This Row],[A]],"A",IF(StandardResults[[#This Row],[BT(LC)]]&lt;=StandardResults[[#This Row],[B]],"B","-"))),"")</f>
        <v/>
      </c>
      <c r="N673" s="14"/>
      <c r="O673" t="str">
        <f>IF(StandardResults[[#This Row],[BT(SC)]]&lt;&gt;"-",IF(StandardResults[[#This Row],[BT(SC)]]&lt;=StandardResults[[#This Row],[Ecs]],"EC","-"),"")</f>
        <v/>
      </c>
      <c r="Q673" t="str">
        <f>IF(StandardResults[[#This Row],[Ind/Rel]]="Ind",LEFT(StandardResults[[#This Row],[Gender]],1)&amp;MIN(MAX(StandardResults[[#This Row],[Age]],11),17)&amp;"-"&amp;StandardResults[[#This Row],[Event]],"")</f>
        <v>011-0</v>
      </c>
      <c r="R673" t="e">
        <f>IF(StandardResults[[#This Row],[Ind/Rel]]="Ind",_xlfn.XLOOKUP(StandardResults[[#This Row],[Code]],Std[Code],Std[AA]),"-")</f>
        <v>#N/A</v>
      </c>
      <c r="S673" t="e">
        <f>IF(StandardResults[[#This Row],[Ind/Rel]]="Ind",_xlfn.XLOOKUP(StandardResults[[#This Row],[Code]],Std[Code],Std[A]),"-")</f>
        <v>#N/A</v>
      </c>
      <c r="T673" t="e">
        <f>IF(StandardResults[[#This Row],[Ind/Rel]]="Ind",_xlfn.XLOOKUP(StandardResults[[#This Row],[Code]],Std[Code],Std[B]),"-")</f>
        <v>#N/A</v>
      </c>
      <c r="U673" t="e">
        <f>IF(StandardResults[[#This Row],[Ind/Rel]]="Ind",_xlfn.XLOOKUP(StandardResults[[#This Row],[Code]],Std[Code],Std[AAs]),"-")</f>
        <v>#N/A</v>
      </c>
      <c r="V673" t="e">
        <f>IF(StandardResults[[#This Row],[Ind/Rel]]="Ind",_xlfn.XLOOKUP(StandardResults[[#This Row],[Code]],Std[Code],Std[As]),"-")</f>
        <v>#N/A</v>
      </c>
      <c r="W673" t="e">
        <f>IF(StandardResults[[#This Row],[Ind/Rel]]="Ind",_xlfn.XLOOKUP(StandardResults[[#This Row],[Code]],Std[Code],Std[Bs]),"-")</f>
        <v>#N/A</v>
      </c>
      <c r="X673" t="e">
        <f>IF(StandardResults[[#This Row],[Ind/Rel]]="Ind",_xlfn.XLOOKUP(StandardResults[[#This Row],[Code]],Std[Code],Std[EC]),"-")</f>
        <v>#N/A</v>
      </c>
      <c r="Y673" t="e">
        <f>IF(StandardResults[[#This Row],[Ind/Rel]]="Ind",_xlfn.XLOOKUP(StandardResults[[#This Row],[Code]],Std[Code],Std[Ecs]),"-")</f>
        <v>#N/A</v>
      </c>
      <c r="Z673">
        <f>COUNTIFS(StandardResults[Name],StandardResults[[#This Row],[Name]],StandardResults[Entry
Std],"B")+COUNTIFS(StandardResults[Name],StandardResults[[#This Row],[Name]],StandardResults[Entry
Std],"A")+COUNTIFS(StandardResults[Name],StandardResults[[#This Row],[Name]],StandardResults[Entry
Std],"AA")</f>
        <v>0</v>
      </c>
      <c r="AA673">
        <f>COUNTIFS(StandardResults[Name],StandardResults[[#This Row],[Name]],StandardResults[Entry
Std],"AA")</f>
        <v>0</v>
      </c>
    </row>
    <row r="674" spans="1:27" x14ac:dyDescent="0.25">
      <c r="A674">
        <f>TimeVR[[#This Row],[Club]]</f>
        <v>0</v>
      </c>
      <c r="B674" t="str">
        <f>IF(OR(RIGHT(TimeVR[[#This Row],[Event]],3)="M.R", RIGHT(TimeVR[[#This Row],[Event]],3)="F.R"),"Relay","Ind")</f>
        <v>Ind</v>
      </c>
      <c r="C674">
        <f>TimeVR[[#This Row],[gender]]</f>
        <v>0</v>
      </c>
      <c r="D674">
        <f>TimeVR[[#This Row],[Age]]</f>
        <v>0</v>
      </c>
      <c r="E674">
        <f>TimeVR[[#This Row],[name]]</f>
        <v>0</v>
      </c>
      <c r="F674">
        <f>TimeVR[[#This Row],[Event]]</f>
        <v>0</v>
      </c>
      <c r="G674" t="str">
        <f>IF(OR(StandardResults[[#This Row],[Entry]]="-",TimeVR[[#This Row],[validation]]="Validated"),"Y","N")</f>
        <v>N</v>
      </c>
      <c r="H674">
        <f>IF(OR(LEFT(TimeVR[[#This Row],[Times]],8)="00:00.00", LEFT(TimeVR[[#This Row],[Times]],2)="NT"),"-",TimeVR[[#This Row],[Times]])</f>
        <v>0</v>
      </c>
      <c r="I6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4" t="str">
        <f>IF(ISBLANK(TimeVR[[#This Row],[Best Time(S)]]),"-",TimeVR[[#This Row],[Best Time(S)]])</f>
        <v>-</v>
      </c>
      <c r="K674" t="str">
        <f>IF(StandardResults[[#This Row],[BT(SC)]]&lt;&gt;"-",IF(StandardResults[[#This Row],[BT(SC)]]&lt;=StandardResults[[#This Row],[AAs]],"AA",IF(StandardResults[[#This Row],[BT(SC)]]&lt;=StandardResults[[#This Row],[As]],"A",IF(StandardResults[[#This Row],[BT(SC)]]&lt;=StandardResults[[#This Row],[Bs]],"B","-"))),"")</f>
        <v/>
      </c>
      <c r="L674" t="str">
        <f>IF(ISBLANK(TimeVR[[#This Row],[Best Time(L)]]),"-",TimeVR[[#This Row],[Best Time(L)]])</f>
        <v>-</v>
      </c>
      <c r="M674" t="str">
        <f>IF(StandardResults[[#This Row],[BT(LC)]]&lt;&gt;"-",IF(StandardResults[[#This Row],[BT(LC)]]&lt;=StandardResults[[#This Row],[AA]],"AA",IF(StandardResults[[#This Row],[BT(LC)]]&lt;=StandardResults[[#This Row],[A]],"A",IF(StandardResults[[#This Row],[BT(LC)]]&lt;=StandardResults[[#This Row],[B]],"B","-"))),"")</f>
        <v/>
      </c>
      <c r="N674" s="14"/>
      <c r="O674" t="str">
        <f>IF(StandardResults[[#This Row],[BT(SC)]]&lt;&gt;"-",IF(StandardResults[[#This Row],[BT(SC)]]&lt;=StandardResults[[#This Row],[Ecs]],"EC","-"),"")</f>
        <v/>
      </c>
      <c r="Q674" t="str">
        <f>IF(StandardResults[[#This Row],[Ind/Rel]]="Ind",LEFT(StandardResults[[#This Row],[Gender]],1)&amp;MIN(MAX(StandardResults[[#This Row],[Age]],11),17)&amp;"-"&amp;StandardResults[[#This Row],[Event]],"")</f>
        <v>011-0</v>
      </c>
      <c r="R674" t="e">
        <f>IF(StandardResults[[#This Row],[Ind/Rel]]="Ind",_xlfn.XLOOKUP(StandardResults[[#This Row],[Code]],Std[Code],Std[AA]),"-")</f>
        <v>#N/A</v>
      </c>
      <c r="S674" t="e">
        <f>IF(StandardResults[[#This Row],[Ind/Rel]]="Ind",_xlfn.XLOOKUP(StandardResults[[#This Row],[Code]],Std[Code],Std[A]),"-")</f>
        <v>#N/A</v>
      </c>
      <c r="T674" t="e">
        <f>IF(StandardResults[[#This Row],[Ind/Rel]]="Ind",_xlfn.XLOOKUP(StandardResults[[#This Row],[Code]],Std[Code],Std[B]),"-")</f>
        <v>#N/A</v>
      </c>
      <c r="U674" t="e">
        <f>IF(StandardResults[[#This Row],[Ind/Rel]]="Ind",_xlfn.XLOOKUP(StandardResults[[#This Row],[Code]],Std[Code],Std[AAs]),"-")</f>
        <v>#N/A</v>
      </c>
      <c r="V674" t="e">
        <f>IF(StandardResults[[#This Row],[Ind/Rel]]="Ind",_xlfn.XLOOKUP(StandardResults[[#This Row],[Code]],Std[Code],Std[As]),"-")</f>
        <v>#N/A</v>
      </c>
      <c r="W674" t="e">
        <f>IF(StandardResults[[#This Row],[Ind/Rel]]="Ind",_xlfn.XLOOKUP(StandardResults[[#This Row],[Code]],Std[Code],Std[Bs]),"-")</f>
        <v>#N/A</v>
      </c>
      <c r="X674" t="e">
        <f>IF(StandardResults[[#This Row],[Ind/Rel]]="Ind",_xlfn.XLOOKUP(StandardResults[[#This Row],[Code]],Std[Code],Std[EC]),"-")</f>
        <v>#N/A</v>
      </c>
      <c r="Y674" t="e">
        <f>IF(StandardResults[[#This Row],[Ind/Rel]]="Ind",_xlfn.XLOOKUP(StandardResults[[#This Row],[Code]],Std[Code],Std[Ecs]),"-")</f>
        <v>#N/A</v>
      </c>
      <c r="Z674">
        <f>COUNTIFS(StandardResults[Name],StandardResults[[#This Row],[Name]],StandardResults[Entry
Std],"B")+COUNTIFS(StandardResults[Name],StandardResults[[#This Row],[Name]],StandardResults[Entry
Std],"A")+COUNTIFS(StandardResults[Name],StandardResults[[#This Row],[Name]],StandardResults[Entry
Std],"AA")</f>
        <v>0</v>
      </c>
      <c r="AA674">
        <f>COUNTIFS(StandardResults[Name],StandardResults[[#This Row],[Name]],StandardResults[Entry
Std],"AA")</f>
        <v>0</v>
      </c>
    </row>
    <row r="675" spans="1:27" x14ac:dyDescent="0.25">
      <c r="A675">
        <f>TimeVR[[#This Row],[Club]]</f>
        <v>0</v>
      </c>
      <c r="B675" t="str">
        <f>IF(OR(RIGHT(TimeVR[[#This Row],[Event]],3)="M.R", RIGHT(TimeVR[[#This Row],[Event]],3)="F.R"),"Relay","Ind")</f>
        <v>Ind</v>
      </c>
      <c r="C675">
        <f>TimeVR[[#This Row],[gender]]</f>
        <v>0</v>
      </c>
      <c r="D675">
        <f>TimeVR[[#This Row],[Age]]</f>
        <v>0</v>
      </c>
      <c r="E675">
        <f>TimeVR[[#This Row],[name]]</f>
        <v>0</v>
      </c>
      <c r="F675">
        <f>TimeVR[[#This Row],[Event]]</f>
        <v>0</v>
      </c>
      <c r="G675" t="str">
        <f>IF(OR(StandardResults[[#This Row],[Entry]]="-",TimeVR[[#This Row],[validation]]="Validated"),"Y","N")</f>
        <v>N</v>
      </c>
      <c r="H675">
        <f>IF(OR(LEFT(TimeVR[[#This Row],[Times]],8)="00:00.00", LEFT(TimeVR[[#This Row],[Times]],2)="NT"),"-",TimeVR[[#This Row],[Times]])</f>
        <v>0</v>
      </c>
      <c r="I6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5" t="str">
        <f>IF(ISBLANK(TimeVR[[#This Row],[Best Time(S)]]),"-",TimeVR[[#This Row],[Best Time(S)]])</f>
        <v>-</v>
      </c>
      <c r="K675" t="str">
        <f>IF(StandardResults[[#This Row],[BT(SC)]]&lt;&gt;"-",IF(StandardResults[[#This Row],[BT(SC)]]&lt;=StandardResults[[#This Row],[AAs]],"AA",IF(StandardResults[[#This Row],[BT(SC)]]&lt;=StandardResults[[#This Row],[As]],"A",IF(StandardResults[[#This Row],[BT(SC)]]&lt;=StandardResults[[#This Row],[Bs]],"B","-"))),"")</f>
        <v/>
      </c>
      <c r="L675" t="str">
        <f>IF(ISBLANK(TimeVR[[#This Row],[Best Time(L)]]),"-",TimeVR[[#This Row],[Best Time(L)]])</f>
        <v>-</v>
      </c>
      <c r="M675" t="str">
        <f>IF(StandardResults[[#This Row],[BT(LC)]]&lt;&gt;"-",IF(StandardResults[[#This Row],[BT(LC)]]&lt;=StandardResults[[#This Row],[AA]],"AA",IF(StandardResults[[#This Row],[BT(LC)]]&lt;=StandardResults[[#This Row],[A]],"A",IF(StandardResults[[#This Row],[BT(LC)]]&lt;=StandardResults[[#This Row],[B]],"B","-"))),"")</f>
        <v/>
      </c>
      <c r="N675" s="14"/>
      <c r="O675" t="str">
        <f>IF(StandardResults[[#This Row],[BT(SC)]]&lt;&gt;"-",IF(StandardResults[[#This Row],[BT(SC)]]&lt;=StandardResults[[#This Row],[Ecs]],"EC","-"),"")</f>
        <v/>
      </c>
      <c r="Q675" t="str">
        <f>IF(StandardResults[[#This Row],[Ind/Rel]]="Ind",LEFT(StandardResults[[#This Row],[Gender]],1)&amp;MIN(MAX(StandardResults[[#This Row],[Age]],11),17)&amp;"-"&amp;StandardResults[[#This Row],[Event]],"")</f>
        <v>011-0</v>
      </c>
      <c r="R675" t="e">
        <f>IF(StandardResults[[#This Row],[Ind/Rel]]="Ind",_xlfn.XLOOKUP(StandardResults[[#This Row],[Code]],Std[Code],Std[AA]),"-")</f>
        <v>#N/A</v>
      </c>
      <c r="S675" t="e">
        <f>IF(StandardResults[[#This Row],[Ind/Rel]]="Ind",_xlfn.XLOOKUP(StandardResults[[#This Row],[Code]],Std[Code],Std[A]),"-")</f>
        <v>#N/A</v>
      </c>
      <c r="T675" t="e">
        <f>IF(StandardResults[[#This Row],[Ind/Rel]]="Ind",_xlfn.XLOOKUP(StandardResults[[#This Row],[Code]],Std[Code],Std[B]),"-")</f>
        <v>#N/A</v>
      </c>
      <c r="U675" t="e">
        <f>IF(StandardResults[[#This Row],[Ind/Rel]]="Ind",_xlfn.XLOOKUP(StandardResults[[#This Row],[Code]],Std[Code],Std[AAs]),"-")</f>
        <v>#N/A</v>
      </c>
      <c r="V675" t="e">
        <f>IF(StandardResults[[#This Row],[Ind/Rel]]="Ind",_xlfn.XLOOKUP(StandardResults[[#This Row],[Code]],Std[Code],Std[As]),"-")</f>
        <v>#N/A</v>
      </c>
      <c r="W675" t="e">
        <f>IF(StandardResults[[#This Row],[Ind/Rel]]="Ind",_xlfn.XLOOKUP(StandardResults[[#This Row],[Code]],Std[Code],Std[Bs]),"-")</f>
        <v>#N/A</v>
      </c>
      <c r="X675" t="e">
        <f>IF(StandardResults[[#This Row],[Ind/Rel]]="Ind",_xlfn.XLOOKUP(StandardResults[[#This Row],[Code]],Std[Code],Std[EC]),"-")</f>
        <v>#N/A</v>
      </c>
      <c r="Y675" t="e">
        <f>IF(StandardResults[[#This Row],[Ind/Rel]]="Ind",_xlfn.XLOOKUP(StandardResults[[#This Row],[Code]],Std[Code],Std[Ecs]),"-")</f>
        <v>#N/A</v>
      </c>
      <c r="Z675">
        <f>COUNTIFS(StandardResults[Name],StandardResults[[#This Row],[Name]],StandardResults[Entry
Std],"B")+COUNTIFS(StandardResults[Name],StandardResults[[#This Row],[Name]],StandardResults[Entry
Std],"A")+COUNTIFS(StandardResults[Name],StandardResults[[#This Row],[Name]],StandardResults[Entry
Std],"AA")</f>
        <v>0</v>
      </c>
      <c r="AA675">
        <f>COUNTIFS(StandardResults[Name],StandardResults[[#This Row],[Name]],StandardResults[Entry
Std],"AA")</f>
        <v>0</v>
      </c>
    </row>
    <row r="676" spans="1:27" x14ac:dyDescent="0.25">
      <c r="A676">
        <f>TimeVR[[#This Row],[Club]]</f>
        <v>0</v>
      </c>
      <c r="B676" t="str">
        <f>IF(OR(RIGHT(TimeVR[[#This Row],[Event]],3)="M.R", RIGHT(TimeVR[[#This Row],[Event]],3)="F.R"),"Relay","Ind")</f>
        <v>Ind</v>
      </c>
      <c r="C676">
        <f>TimeVR[[#This Row],[gender]]</f>
        <v>0</v>
      </c>
      <c r="D676">
        <f>TimeVR[[#This Row],[Age]]</f>
        <v>0</v>
      </c>
      <c r="E676">
        <f>TimeVR[[#This Row],[name]]</f>
        <v>0</v>
      </c>
      <c r="F676">
        <f>TimeVR[[#This Row],[Event]]</f>
        <v>0</v>
      </c>
      <c r="G676" t="str">
        <f>IF(OR(StandardResults[[#This Row],[Entry]]="-",TimeVR[[#This Row],[validation]]="Validated"),"Y","N")</f>
        <v>N</v>
      </c>
      <c r="H676">
        <f>IF(OR(LEFT(TimeVR[[#This Row],[Times]],8)="00:00.00", LEFT(TimeVR[[#This Row],[Times]],2)="NT"),"-",TimeVR[[#This Row],[Times]])</f>
        <v>0</v>
      </c>
      <c r="I6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6" t="str">
        <f>IF(ISBLANK(TimeVR[[#This Row],[Best Time(S)]]),"-",TimeVR[[#This Row],[Best Time(S)]])</f>
        <v>-</v>
      </c>
      <c r="K676" t="str">
        <f>IF(StandardResults[[#This Row],[BT(SC)]]&lt;&gt;"-",IF(StandardResults[[#This Row],[BT(SC)]]&lt;=StandardResults[[#This Row],[AAs]],"AA",IF(StandardResults[[#This Row],[BT(SC)]]&lt;=StandardResults[[#This Row],[As]],"A",IF(StandardResults[[#This Row],[BT(SC)]]&lt;=StandardResults[[#This Row],[Bs]],"B","-"))),"")</f>
        <v/>
      </c>
      <c r="L676" t="str">
        <f>IF(ISBLANK(TimeVR[[#This Row],[Best Time(L)]]),"-",TimeVR[[#This Row],[Best Time(L)]])</f>
        <v>-</v>
      </c>
      <c r="M676" t="str">
        <f>IF(StandardResults[[#This Row],[BT(LC)]]&lt;&gt;"-",IF(StandardResults[[#This Row],[BT(LC)]]&lt;=StandardResults[[#This Row],[AA]],"AA",IF(StandardResults[[#This Row],[BT(LC)]]&lt;=StandardResults[[#This Row],[A]],"A",IF(StandardResults[[#This Row],[BT(LC)]]&lt;=StandardResults[[#This Row],[B]],"B","-"))),"")</f>
        <v/>
      </c>
      <c r="N676" s="14"/>
      <c r="O676" t="str">
        <f>IF(StandardResults[[#This Row],[BT(SC)]]&lt;&gt;"-",IF(StandardResults[[#This Row],[BT(SC)]]&lt;=StandardResults[[#This Row],[Ecs]],"EC","-"),"")</f>
        <v/>
      </c>
      <c r="Q676" t="str">
        <f>IF(StandardResults[[#This Row],[Ind/Rel]]="Ind",LEFT(StandardResults[[#This Row],[Gender]],1)&amp;MIN(MAX(StandardResults[[#This Row],[Age]],11),17)&amp;"-"&amp;StandardResults[[#This Row],[Event]],"")</f>
        <v>011-0</v>
      </c>
      <c r="R676" t="e">
        <f>IF(StandardResults[[#This Row],[Ind/Rel]]="Ind",_xlfn.XLOOKUP(StandardResults[[#This Row],[Code]],Std[Code],Std[AA]),"-")</f>
        <v>#N/A</v>
      </c>
      <c r="S676" t="e">
        <f>IF(StandardResults[[#This Row],[Ind/Rel]]="Ind",_xlfn.XLOOKUP(StandardResults[[#This Row],[Code]],Std[Code],Std[A]),"-")</f>
        <v>#N/A</v>
      </c>
      <c r="T676" t="e">
        <f>IF(StandardResults[[#This Row],[Ind/Rel]]="Ind",_xlfn.XLOOKUP(StandardResults[[#This Row],[Code]],Std[Code],Std[B]),"-")</f>
        <v>#N/A</v>
      </c>
      <c r="U676" t="e">
        <f>IF(StandardResults[[#This Row],[Ind/Rel]]="Ind",_xlfn.XLOOKUP(StandardResults[[#This Row],[Code]],Std[Code],Std[AAs]),"-")</f>
        <v>#N/A</v>
      </c>
      <c r="V676" t="e">
        <f>IF(StandardResults[[#This Row],[Ind/Rel]]="Ind",_xlfn.XLOOKUP(StandardResults[[#This Row],[Code]],Std[Code],Std[As]),"-")</f>
        <v>#N/A</v>
      </c>
      <c r="W676" t="e">
        <f>IF(StandardResults[[#This Row],[Ind/Rel]]="Ind",_xlfn.XLOOKUP(StandardResults[[#This Row],[Code]],Std[Code],Std[Bs]),"-")</f>
        <v>#N/A</v>
      </c>
      <c r="X676" t="e">
        <f>IF(StandardResults[[#This Row],[Ind/Rel]]="Ind",_xlfn.XLOOKUP(StandardResults[[#This Row],[Code]],Std[Code],Std[EC]),"-")</f>
        <v>#N/A</v>
      </c>
      <c r="Y676" t="e">
        <f>IF(StandardResults[[#This Row],[Ind/Rel]]="Ind",_xlfn.XLOOKUP(StandardResults[[#This Row],[Code]],Std[Code],Std[Ecs]),"-")</f>
        <v>#N/A</v>
      </c>
      <c r="Z676">
        <f>COUNTIFS(StandardResults[Name],StandardResults[[#This Row],[Name]],StandardResults[Entry
Std],"B")+COUNTIFS(StandardResults[Name],StandardResults[[#This Row],[Name]],StandardResults[Entry
Std],"A")+COUNTIFS(StandardResults[Name],StandardResults[[#This Row],[Name]],StandardResults[Entry
Std],"AA")</f>
        <v>0</v>
      </c>
      <c r="AA676">
        <f>COUNTIFS(StandardResults[Name],StandardResults[[#This Row],[Name]],StandardResults[Entry
Std],"AA")</f>
        <v>0</v>
      </c>
    </row>
    <row r="677" spans="1:27" x14ac:dyDescent="0.25">
      <c r="A677">
        <f>TimeVR[[#This Row],[Club]]</f>
        <v>0</v>
      </c>
      <c r="B677" t="str">
        <f>IF(OR(RIGHT(TimeVR[[#This Row],[Event]],3)="M.R", RIGHT(TimeVR[[#This Row],[Event]],3)="F.R"),"Relay","Ind")</f>
        <v>Ind</v>
      </c>
      <c r="C677">
        <f>TimeVR[[#This Row],[gender]]</f>
        <v>0</v>
      </c>
      <c r="D677">
        <f>TimeVR[[#This Row],[Age]]</f>
        <v>0</v>
      </c>
      <c r="E677">
        <f>TimeVR[[#This Row],[name]]</f>
        <v>0</v>
      </c>
      <c r="F677">
        <f>TimeVR[[#This Row],[Event]]</f>
        <v>0</v>
      </c>
      <c r="G677" t="str">
        <f>IF(OR(StandardResults[[#This Row],[Entry]]="-",TimeVR[[#This Row],[validation]]="Validated"),"Y","N")</f>
        <v>N</v>
      </c>
      <c r="H677">
        <f>IF(OR(LEFT(TimeVR[[#This Row],[Times]],8)="00:00.00", LEFT(TimeVR[[#This Row],[Times]],2)="NT"),"-",TimeVR[[#This Row],[Times]])</f>
        <v>0</v>
      </c>
      <c r="I6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7" t="str">
        <f>IF(ISBLANK(TimeVR[[#This Row],[Best Time(S)]]),"-",TimeVR[[#This Row],[Best Time(S)]])</f>
        <v>-</v>
      </c>
      <c r="K677" t="str">
        <f>IF(StandardResults[[#This Row],[BT(SC)]]&lt;&gt;"-",IF(StandardResults[[#This Row],[BT(SC)]]&lt;=StandardResults[[#This Row],[AAs]],"AA",IF(StandardResults[[#This Row],[BT(SC)]]&lt;=StandardResults[[#This Row],[As]],"A",IF(StandardResults[[#This Row],[BT(SC)]]&lt;=StandardResults[[#This Row],[Bs]],"B","-"))),"")</f>
        <v/>
      </c>
      <c r="L677" t="str">
        <f>IF(ISBLANK(TimeVR[[#This Row],[Best Time(L)]]),"-",TimeVR[[#This Row],[Best Time(L)]])</f>
        <v>-</v>
      </c>
      <c r="M677" t="str">
        <f>IF(StandardResults[[#This Row],[BT(LC)]]&lt;&gt;"-",IF(StandardResults[[#This Row],[BT(LC)]]&lt;=StandardResults[[#This Row],[AA]],"AA",IF(StandardResults[[#This Row],[BT(LC)]]&lt;=StandardResults[[#This Row],[A]],"A",IF(StandardResults[[#This Row],[BT(LC)]]&lt;=StandardResults[[#This Row],[B]],"B","-"))),"")</f>
        <v/>
      </c>
      <c r="N677" s="14"/>
      <c r="O677" t="str">
        <f>IF(StandardResults[[#This Row],[BT(SC)]]&lt;&gt;"-",IF(StandardResults[[#This Row],[BT(SC)]]&lt;=StandardResults[[#This Row],[Ecs]],"EC","-"),"")</f>
        <v/>
      </c>
      <c r="Q677" t="str">
        <f>IF(StandardResults[[#This Row],[Ind/Rel]]="Ind",LEFT(StandardResults[[#This Row],[Gender]],1)&amp;MIN(MAX(StandardResults[[#This Row],[Age]],11),17)&amp;"-"&amp;StandardResults[[#This Row],[Event]],"")</f>
        <v>011-0</v>
      </c>
      <c r="R677" t="e">
        <f>IF(StandardResults[[#This Row],[Ind/Rel]]="Ind",_xlfn.XLOOKUP(StandardResults[[#This Row],[Code]],Std[Code],Std[AA]),"-")</f>
        <v>#N/A</v>
      </c>
      <c r="S677" t="e">
        <f>IF(StandardResults[[#This Row],[Ind/Rel]]="Ind",_xlfn.XLOOKUP(StandardResults[[#This Row],[Code]],Std[Code],Std[A]),"-")</f>
        <v>#N/A</v>
      </c>
      <c r="T677" t="e">
        <f>IF(StandardResults[[#This Row],[Ind/Rel]]="Ind",_xlfn.XLOOKUP(StandardResults[[#This Row],[Code]],Std[Code],Std[B]),"-")</f>
        <v>#N/A</v>
      </c>
      <c r="U677" t="e">
        <f>IF(StandardResults[[#This Row],[Ind/Rel]]="Ind",_xlfn.XLOOKUP(StandardResults[[#This Row],[Code]],Std[Code],Std[AAs]),"-")</f>
        <v>#N/A</v>
      </c>
      <c r="V677" t="e">
        <f>IF(StandardResults[[#This Row],[Ind/Rel]]="Ind",_xlfn.XLOOKUP(StandardResults[[#This Row],[Code]],Std[Code],Std[As]),"-")</f>
        <v>#N/A</v>
      </c>
      <c r="W677" t="e">
        <f>IF(StandardResults[[#This Row],[Ind/Rel]]="Ind",_xlfn.XLOOKUP(StandardResults[[#This Row],[Code]],Std[Code],Std[Bs]),"-")</f>
        <v>#N/A</v>
      </c>
      <c r="X677" t="e">
        <f>IF(StandardResults[[#This Row],[Ind/Rel]]="Ind",_xlfn.XLOOKUP(StandardResults[[#This Row],[Code]],Std[Code],Std[EC]),"-")</f>
        <v>#N/A</v>
      </c>
      <c r="Y677" t="e">
        <f>IF(StandardResults[[#This Row],[Ind/Rel]]="Ind",_xlfn.XLOOKUP(StandardResults[[#This Row],[Code]],Std[Code],Std[Ecs]),"-")</f>
        <v>#N/A</v>
      </c>
      <c r="Z677">
        <f>COUNTIFS(StandardResults[Name],StandardResults[[#This Row],[Name]],StandardResults[Entry
Std],"B")+COUNTIFS(StandardResults[Name],StandardResults[[#This Row],[Name]],StandardResults[Entry
Std],"A")+COUNTIFS(StandardResults[Name],StandardResults[[#This Row],[Name]],StandardResults[Entry
Std],"AA")</f>
        <v>0</v>
      </c>
      <c r="AA677">
        <f>COUNTIFS(StandardResults[Name],StandardResults[[#This Row],[Name]],StandardResults[Entry
Std],"AA")</f>
        <v>0</v>
      </c>
    </row>
    <row r="678" spans="1:27" x14ac:dyDescent="0.25">
      <c r="A678">
        <f>TimeVR[[#This Row],[Club]]</f>
        <v>0</v>
      </c>
      <c r="B678" t="str">
        <f>IF(OR(RIGHT(TimeVR[[#This Row],[Event]],3)="M.R", RIGHT(TimeVR[[#This Row],[Event]],3)="F.R"),"Relay","Ind")</f>
        <v>Ind</v>
      </c>
      <c r="C678">
        <f>TimeVR[[#This Row],[gender]]</f>
        <v>0</v>
      </c>
      <c r="D678">
        <f>TimeVR[[#This Row],[Age]]</f>
        <v>0</v>
      </c>
      <c r="E678">
        <f>TimeVR[[#This Row],[name]]</f>
        <v>0</v>
      </c>
      <c r="F678">
        <f>TimeVR[[#This Row],[Event]]</f>
        <v>0</v>
      </c>
      <c r="G678" t="str">
        <f>IF(OR(StandardResults[[#This Row],[Entry]]="-",TimeVR[[#This Row],[validation]]="Validated"),"Y","N")</f>
        <v>N</v>
      </c>
      <c r="H678">
        <f>IF(OR(LEFT(TimeVR[[#This Row],[Times]],8)="00:00.00", LEFT(TimeVR[[#This Row],[Times]],2)="NT"),"-",TimeVR[[#This Row],[Times]])</f>
        <v>0</v>
      </c>
      <c r="I6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8" t="str">
        <f>IF(ISBLANK(TimeVR[[#This Row],[Best Time(S)]]),"-",TimeVR[[#This Row],[Best Time(S)]])</f>
        <v>-</v>
      </c>
      <c r="K678" t="str">
        <f>IF(StandardResults[[#This Row],[BT(SC)]]&lt;&gt;"-",IF(StandardResults[[#This Row],[BT(SC)]]&lt;=StandardResults[[#This Row],[AAs]],"AA",IF(StandardResults[[#This Row],[BT(SC)]]&lt;=StandardResults[[#This Row],[As]],"A",IF(StandardResults[[#This Row],[BT(SC)]]&lt;=StandardResults[[#This Row],[Bs]],"B","-"))),"")</f>
        <v/>
      </c>
      <c r="L678" t="str">
        <f>IF(ISBLANK(TimeVR[[#This Row],[Best Time(L)]]),"-",TimeVR[[#This Row],[Best Time(L)]])</f>
        <v>-</v>
      </c>
      <c r="M678" t="str">
        <f>IF(StandardResults[[#This Row],[BT(LC)]]&lt;&gt;"-",IF(StandardResults[[#This Row],[BT(LC)]]&lt;=StandardResults[[#This Row],[AA]],"AA",IF(StandardResults[[#This Row],[BT(LC)]]&lt;=StandardResults[[#This Row],[A]],"A",IF(StandardResults[[#This Row],[BT(LC)]]&lt;=StandardResults[[#This Row],[B]],"B","-"))),"")</f>
        <v/>
      </c>
      <c r="N678" s="14"/>
      <c r="O678" t="str">
        <f>IF(StandardResults[[#This Row],[BT(SC)]]&lt;&gt;"-",IF(StandardResults[[#This Row],[BT(SC)]]&lt;=StandardResults[[#This Row],[Ecs]],"EC","-"),"")</f>
        <v/>
      </c>
      <c r="Q678" t="str">
        <f>IF(StandardResults[[#This Row],[Ind/Rel]]="Ind",LEFT(StandardResults[[#This Row],[Gender]],1)&amp;MIN(MAX(StandardResults[[#This Row],[Age]],11),17)&amp;"-"&amp;StandardResults[[#This Row],[Event]],"")</f>
        <v>011-0</v>
      </c>
      <c r="R678" t="e">
        <f>IF(StandardResults[[#This Row],[Ind/Rel]]="Ind",_xlfn.XLOOKUP(StandardResults[[#This Row],[Code]],Std[Code],Std[AA]),"-")</f>
        <v>#N/A</v>
      </c>
      <c r="S678" t="e">
        <f>IF(StandardResults[[#This Row],[Ind/Rel]]="Ind",_xlfn.XLOOKUP(StandardResults[[#This Row],[Code]],Std[Code],Std[A]),"-")</f>
        <v>#N/A</v>
      </c>
      <c r="T678" t="e">
        <f>IF(StandardResults[[#This Row],[Ind/Rel]]="Ind",_xlfn.XLOOKUP(StandardResults[[#This Row],[Code]],Std[Code],Std[B]),"-")</f>
        <v>#N/A</v>
      </c>
      <c r="U678" t="e">
        <f>IF(StandardResults[[#This Row],[Ind/Rel]]="Ind",_xlfn.XLOOKUP(StandardResults[[#This Row],[Code]],Std[Code],Std[AAs]),"-")</f>
        <v>#N/A</v>
      </c>
      <c r="V678" t="e">
        <f>IF(StandardResults[[#This Row],[Ind/Rel]]="Ind",_xlfn.XLOOKUP(StandardResults[[#This Row],[Code]],Std[Code],Std[As]),"-")</f>
        <v>#N/A</v>
      </c>
      <c r="W678" t="e">
        <f>IF(StandardResults[[#This Row],[Ind/Rel]]="Ind",_xlfn.XLOOKUP(StandardResults[[#This Row],[Code]],Std[Code],Std[Bs]),"-")</f>
        <v>#N/A</v>
      </c>
      <c r="X678" t="e">
        <f>IF(StandardResults[[#This Row],[Ind/Rel]]="Ind",_xlfn.XLOOKUP(StandardResults[[#This Row],[Code]],Std[Code],Std[EC]),"-")</f>
        <v>#N/A</v>
      </c>
      <c r="Y678" t="e">
        <f>IF(StandardResults[[#This Row],[Ind/Rel]]="Ind",_xlfn.XLOOKUP(StandardResults[[#This Row],[Code]],Std[Code],Std[Ecs]),"-")</f>
        <v>#N/A</v>
      </c>
      <c r="Z678">
        <f>COUNTIFS(StandardResults[Name],StandardResults[[#This Row],[Name]],StandardResults[Entry
Std],"B")+COUNTIFS(StandardResults[Name],StandardResults[[#This Row],[Name]],StandardResults[Entry
Std],"A")+COUNTIFS(StandardResults[Name],StandardResults[[#This Row],[Name]],StandardResults[Entry
Std],"AA")</f>
        <v>0</v>
      </c>
      <c r="AA678">
        <f>COUNTIFS(StandardResults[Name],StandardResults[[#This Row],[Name]],StandardResults[Entry
Std],"AA")</f>
        <v>0</v>
      </c>
    </row>
    <row r="679" spans="1:27" x14ac:dyDescent="0.25">
      <c r="A679">
        <f>TimeVR[[#This Row],[Club]]</f>
        <v>0</v>
      </c>
      <c r="B679" t="str">
        <f>IF(OR(RIGHT(TimeVR[[#This Row],[Event]],3)="M.R", RIGHT(TimeVR[[#This Row],[Event]],3)="F.R"),"Relay","Ind")</f>
        <v>Ind</v>
      </c>
      <c r="C679">
        <f>TimeVR[[#This Row],[gender]]</f>
        <v>0</v>
      </c>
      <c r="D679">
        <f>TimeVR[[#This Row],[Age]]</f>
        <v>0</v>
      </c>
      <c r="E679">
        <f>TimeVR[[#This Row],[name]]</f>
        <v>0</v>
      </c>
      <c r="F679">
        <f>TimeVR[[#This Row],[Event]]</f>
        <v>0</v>
      </c>
      <c r="G679" t="str">
        <f>IF(OR(StandardResults[[#This Row],[Entry]]="-",TimeVR[[#This Row],[validation]]="Validated"),"Y","N")</f>
        <v>N</v>
      </c>
      <c r="H679">
        <f>IF(OR(LEFT(TimeVR[[#This Row],[Times]],8)="00:00.00", LEFT(TimeVR[[#This Row],[Times]],2)="NT"),"-",TimeVR[[#This Row],[Times]])</f>
        <v>0</v>
      </c>
      <c r="I6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79" t="str">
        <f>IF(ISBLANK(TimeVR[[#This Row],[Best Time(S)]]),"-",TimeVR[[#This Row],[Best Time(S)]])</f>
        <v>-</v>
      </c>
      <c r="K679" t="str">
        <f>IF(StandardResults[[#This Row],[BT(SC)]]&lt;&gt;"-",IF(StandardResults[[#This Row],[BT(SC)]]&lt;=StandardResults[[#This Row],[AAs]],"AA",IF(StandardResults[[#This Row],[BT(SC)]]&lt;=StandardResults[[#This Row],[As]],"A",IF(StandardResults[[#This Row],[BT(SC)]]&lt;=StandardResults[[#This Row],[Bs]],"B","-"))),"")</f>
        <v/>
      </c>
      <c r="L679" t="str">
        <f>IF(ISBLANK(TimeVR[[#This Row],[Best Time(L)]]),"-",TimeVR[[#This Row],[Best Time(L)]])</f>
        <v>-</v>
      </c>
      <c r="M679" t="str">
        <f>IF(StandardResults[[#This Row],[BT(LC)]]&lt;&gt;"-",IF(StandardResults[[#This Row],[BT(LC)]]&lt;=StandardResults[[#This Row],[AA]],"AA",IF(StandardResults[[#This Row],[BT(LC)]]&lt;=StandardResults[[#This Row],[A]],"A",IF(StandardResults[[#This Row],[BT(LC)]]&lt;=StandardResults[[#This Row],[B]],"B","-"))),"")</f>
        <v/>
      </c>
      <c r="N679" s="14"/>
      <c r="O679" t="str">
        <f>IF(StandardResults[[#This Row],[BT(SC)]]&lt;&gt;"-",IF(StandardResults[[#This Row],[BT(SC)]]&lt;=StandardResults[[#This Row],[Ecs]],"EC","-"),"")</f>
        <v/>
      </c>
      <c r="Q679" t="str">
        <f>IF(StandardResults[[#This Row],[Ind/Rel]]="Ind",LEFT(StandardResults[[#This Row],[Gender]],1)&amp;MIN(MAX(StandardResults[[#This Row],[Age]],11),17)&amp;"-"&amp;StandardResults[[#This Row],[Event]],"")</f>
        <v>011-0</v>
      </c>
      <c r="R679" t="e">
        <f>IF(StandardResults[[#This Row],[Ind/Rel]]="Ind",_xlfn.XLOOKUP(StandardResults[[#This Row],[Code]],Std[Code],Std[AA]),"-")</f>
        <v>#N/A</v>
      </c>
      <c r="S679" t="e">
        <f>IF(StandardResults[[#This Row],[Ind/Rel]]="Ind",_xlfn.XLOOKUP(StandardResults[[#This Row],[Code]],Std[Code],Std[A]),"-")</f>
        <v>#N/A</v>
      </c>
      <c r="T679" t="e">
        <f>IF(StandardResults[[#This Row],[Ind/Rel]]="Ind",_xlfn.XLOOKUP(StandardResults[[#This Row],[Code]],Std[Code],Std[B]),"-")</f>
        <v>#N/A</v>
      </c>
      <c r="U679" t="e">
        <f>IF(StandardResults[[#This Row],[Ind/Rel]]="Ind",_xlfn.XLOOKUP(StandardResults[[#This Row],[Code]],Std[Code],Std[AAs]),"-")</f>
        <v>#N/A</v>
      </c>
      <c r="V679" t="e">
        <f>IF(StandardResults[[#This Row],[Ind/Rel]]="Ind",_xlfn.XLOOKUP(StandardResults[[#This Row],[Code]],Std[Code],Std[As]),"-")</f>
        <v>#N/A</v>
      </c>
      <c r="W679" t="e">
        <f>IF(StandardResults[[#This Row],[Ind/Rel]]="Ind",_xlfn.XLOOKUP(StandardResults[[#This Row],[Code]],Std[Code],Std[Bs]),"-")</f>
        <v>#N/A</v>
      </c>
      <c r="X679" t="e">
        <f>IF(StandardResults[[#This Row],[Ind/Rel]]="Ind",_xlfn.XLOOKUP(StandardResults[[#This Row],[Code]],Std[Code],Std[EC]),"-")</f>
        <v>#N/A</v>
      </c>
      <c r="Y679" t="e">
        <f>IF(StandardResults[[#This Row],[Ind/Rel]]="Ind",_xlfn.XLOOKUP(StandardResults[[#This Row],[Code]],Std[Code],Std[Ecs]),"-")</f>
        <v>#N/A</v>
      </c>
      <c r="Z679">
        <f>COUNTIFS(StandardResults[Name],StandardResults[[#This Row],[Name]],StandardResults[Entry
Std],"B")+COUNTIFS(StandardResults[Name],StandardResults[[#This Row],[Name]],StandardResults[Entry
Std],"A")+COUNTIFS(StandardResults[Name],StandardResults[[#This Row],[Name]],StandardResults[Entry
Std],"AA")</f>
        <v>0</v>
      </c>
      <c r="AA679">
        <f>COUNTIFS(StandardResults[Name],StandardResults[[#This Row],[Name]],StandardResults[Entry
Std],"AA")</f>
        <v>0</v>
      </c>
    </row>
    <row r="680" spans="1:27" x14ac:dyDescent="0.25">
      <c r="A680">
        <f>TimeVR[[#This Row],[Club]]</f>
        <v>0</v>
      </c>
      <c r="B680" t="str">
        <f>IF(OR(RIGHT(TimeVR[[#This Row],[Event]],3)="M.R", RIGHT(TimeVR[[#This Row],[Event]],3)="F.R"),"Relay","Ind")</f>
        <v>Ind</v>
      </c>
      <c r="C680">
        <f>TimeVR[[#This Row],[gender]]</f>
        <v>0</v>
      </c>
      <c r="D680">
        <f>TimeVR[[#This Row],[Age]]</f>
        <v>0</v>
      </c>
      <c r="E680">
        <f>TimeVR[[#This Row],[name]]</f>
        <v>0</v>
      </c>
      <c r="F680">
        <f>TimeVR[[#This Row],[Event]]</f>
        <v>0</v>
      </c>
      <c r="G680" t="str">
        <f>IF(OR(StandardResults[[#This Row],[Entry]]="-",TimeVR[[#This Row],[validation]]="Validated"),"Y","N")</f>
        <v>N</v>
      </c>
      <c r="H680">
        <f>IF(OR(LEFT(TimeVR[[#This Row],[Times]],8)="00:00.00", LEFT(TimeVR[[#This Row],[Times]],2)="NT"),"-",TimeVR[[#This Row],[Times]])</f>
        <v>0</v>
      </c>
      <c r="I6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0" t="str">
        <f>IF(ISBLANK(TimeVR[[#This Row],[Best Time(S)]]),"-",TimeVR[[#This Row],[Best Time(S)]])</f>
        <v>-</v>
      </c>
      <c r="K680" t="str">
        <f>IF(StandardResults[[#This Row],[BT(SC)]]&lt;&gt;"-",IF(StandardResults[[#This Row],[BT(SC)]]&lt;=StandardResults[[#This Row],[AAs]],"AA",IF(StandardResults[[#This Row],[BT(SC)]]&lt;=StandardResults[[#This Row],[As]],"A",IF(StandardResults[[#This Row],[BT(SC)]]&lt;=StandardResults[[#This Row],[Bs]],"B","-"))),"")</f>
        <v/>
      </c>
      <c r="L680" t="str">
        <f>IF(ISBLANK(TimeVR[[#This Row],[Best Time(L)]]),"-",TimeVR[[#This Row],[Best Time(L)]])</f>
        <v>-</v>
      </c>
      <c r="M680" t="str">
        <f>IF(StandardResults[[#This Row],[BT(LC)]]&lt;&gt;"-",IF(StandardResults[[#This Row],[BT(LC)]]&lt;=StandardResults[[#This Row],[AA]],"AA",IF(StandardResults[[#This Row],[BT(LC)]]&lt;=StandardResults[[#This Row],[A]],"A",IF(StandardResults[[#This Row],[BT(LC)]]&lt;=StandardResults[[#This Row],[B]],"B","-"))),"")</f>
        <v/>
      </c>
      <c r="N680" s="14"/>
      <c r="O680" t="str">
        <f>IF(StandardResults[[#This Row],[BT(SC)]]&lt;&gt;"-",IF(StandardResults[[#This Row],[BT(SC)]]&lt;=StandardResults[[#This Row],[Ecs]],"EC","-"),"")</f>
        <v/>
      </c>
      <c r="Q680" t="str">
        <f>IF(StandardResults[[#This Row],[Ind/Rel]]="Ind",LEFT(StandardResults[[#This Row],[Gender]],1)&amp;MIN(MAX(StandardResults[[#This Row],[Age]],11),17)&amp;"-"&amp;StandardResults[[#This Row],[Event]],"")</f>
        <v>011-0</v>
      </c>
      <c r="R680" t="e">
        <f>IF(StandardResults[[#This Row],[Ind/Rel]]="Ind",_xlfn.XLOOKUP(StandardResults[[#This Row],[Code]],Std[Code],Std[AA]),"-")</f>
        <v>#N/A</v>
      </c>
      <c r="S680" t="e">
        <f>IF(StandardResults[[#This Row],[Ind/Rel]]="Ind",_xlfn.XLOOKUP(StandardResults[[#This Row],[Code]],Std[Code],Std[A]),"-")</f>
        <v>#N/A</v>
      </c>
      <c r="T680" t="e">
        <f>IF(StandardResults[[#This Row],[Ind/Rel]]="Ind",_xlfn.XLOOKUP(StandardResults[[#This Row],[Code]],Std[Code],Std[B]),"-")</f>
        <v>#N/A</v>
      </c>
      <c r="U680" t="e">
        <f>IF(StandardResults[[#This Row],[Ind/Rel]]="Ind",_xlfn.XLOOKUP(StandardResults[[#This Row],[Code]],Std[Code],Std[AAs]),"-")</f>
        <v>#N/A</v>
      </c>
      <c r="V680" t="e">
        <f>IF(StandardResults[[#This Row],[Ind/Rel]]="Ind",_xlfn.XLOOKUP(StandardResults[[#This Row],[Code]],Std[Code],Std[As]),"-")</f>
        <v>#N/A</v>
      </c>
      <c r="W680" t="e">
        <f>IF(StandardResults[[#This Row],[Ind/Rel]]="Ind",_xlfn.XLOOKUP(StandardResults[[#This Row],[Code]],Std[Code],Std[Bs]),"-")</f>
        <v>#N/A</v>
      </c>
      <c r="X680" t="e">
        <f>IF(StandardResults[[#This Row],[Ind/Rel]]="Ind",_xlfn.XLOOKUP(StandardResults[[#This Row],[Code]],Std[Code],Std[EC]),"-")</f>
        <v>#N/A</v>
      </c>
      <c r="Y680" t="e">
        <f>IF(StandardResults[[#This Row],[Ind/Rel]]="Ind",_xlfn.XLOOKUP(StandardResults[[#This Row],[Code]],Std[Code],Std[Ecs]),"-")</f>
        <v>#N/A</v>
      </c>
      <c r="Z680">
        <f>COUNTIFS(StandardResults[Name],StandardResults[[#This Row],[Name]],StandardResults[Entry
Std],"B")+COUNTIFS(StandardResults[Name],StandardResults[[#This Row],[Name]],StandardResults[Entry
Std],"A")+COUNTIFS(StandardResults[Name],StandardResults[[#This Row],[Name]],StandardResults[Entry
Std],"AA")</f>
        <v>0</v>
      </c>
      <c r="AA680">
        <f>COUNTIFS(StandardResults[Name],StandardResults[[#This Row],[Name]],StandardResults[Entry
Std],"AA")</f>
        <v>0</v>
      </c>
    </row>
    <row r="681" spans="1:27" x14ac:dyDescent="0.25">
      <c r="A681">
        <f>TimeVR[[#This Row],[Club]]</f>
        <v>0</v>
      </c>
      <c r="B681" t="str">
        <f>IF(OR(RIGHT(TimeVR[[#This Row],[Event]],3)="M.R", RIGHT(TimeVR[[#This Row],[Event]],3)="F.R"),"Relay","Ind")</f>
        <v>Ind</v>
      </c>
      <c r="C681">
        <f>TimeVR[[#This Row],[gender]]</f>
        <v>0</v>
      </c>
      <c r="D681">
        <f>TimeVR[[#This Row],[Age]]</f>
        <v>0</v>
      </c>
      <c r="E681">
        <f>TimeVR[[#This Row],[name]]</f>
        <v>0</v>
      </c>
      <c r="F681">
        <f>TimeVR[[#This Row],[Event]]</f>
        <v>0</v>
      </c>
      <c r="G681" t="str">
        <f>IF(OR(StandardResults[[#This Row],[Entry]]="-",TimeVR[[#This Row],[validation]]="Validated"),"Y","N")</f>
        <v>N</v>
      </c>
      <c r="H681">
        <f>IF(OR(LEFT(TimeVR[[#This Row],[Times]],8)="00:00.00", LEFT(TimeVR[[#This Row],[Times]],2)="NT"),"-",TimeVR[[#This Row],[Times]])</f>
        <v>0</v>
      </c>
      <c r="I6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1" t="str">
        <f>IF(ISBLANK(TimeVR[[#This Row],[Best Time(S)]]),"-",TimeVR[[#This Row],[Best Time(S)]])</f>
        <v>-</v>
      </c>
      <c r="K681" t="str">
        <f>IF(StandardResults[[#This Row],[BT(SC)]]&lt;&gt;"-",IF(StandardResults[[#This Row],[BT(SC)]]&lt;=StandardResults[[#This Row],[AAs]],"AA",IF(StandardResults[[#This Row],[BT(SC)]]&lt;=StandardResults[[#This Row],[As]],"A",IF(StandardResults[[#This Row],[BT(SC)]]&lt;=StandardResults[[#This Row],[Bs]],"B","-"))),"")</f>
        <v/>
      </c>
      <c r="L681" t="str">
        <f>IF(ISBLANK(TimeVR[[#This Row],[Best Time(L)]]),"-",TimeVR[[#This Row],[Best Time(L)]])</f>
        <v>-</v>
      </c>
      <c r="M681" t="str">
        <f>IF(StandardResults[[#This Row],[BT(LC)]]&lt;&gt;"-",IF(StandardResults[[#This Row],[BT(LC)]]&lt;=StandardResults[[#This Row],[AA]],"AA",IF(StandardResults[[#This Row],[BT(LC)]]&lt;=StandardResults[[#This Row],[A]],"A",IF(StandardResults[[#This Row],[BT(LC)]]&lt;=StandardResults[[#This Row],[B]],"B","-"))),"")</f>
        <v/>
      </c>
      <c r="N681" s="14"/>
      <c r="O681" t="str">
        <f>IF(StandardResults[[#This Row],[BT(SC)]]&lt;&gt;"-",IF(StandardResults[[#This Row],[BT(SC)]]&lt;=StandardResults[[#This Row],[Ecs]],"EC","-"),"")</f>
        <v/>
      </c>
      <c r="Q681" t="str">
        <f>IF(StandardResults[[#This Row],[Ind/Rel]]="Ind",LEFT(StandardResults[[#This Row],[Gender]],1)&amp;MIN(MAX(StandardResults[[#This Row],[Age]],11),17)&amp;"-"&amp;StandardResults[[#This Row],[Event]],"")</f>
        <v>011-0</v>
      </c>
      <c r="R681" t="e">
        <f>IF(StandardResults[[#This Row],[Ind/Rel]]="Ind",_xlfn.XLOOKUP(StandardResults[[#This Row],[Code]],Std[Code],Std[AA]),"-")</f>
        <v>#N/A</v>
      </c>
      <c r="S681" t="e">
        <f>IF(StandardResults[[#This Row],[Ind/Rel]]="Ind",_xlfn.XLOOKUP(StandardResults[[#This Row],[Code]],Std[Code],Std[A]),"-")</f>
        <v>#N/A</v>
      </c>
      <c r="T681" t="e">
        <f>IF(StandardResults[[#This Row],[Ind/Rel]]="Ind",_xlfn.XLOOKUP(StandardResults[[#This Row],[Code]],Std[Code],Std[B]),"-")</f>
        <v>#N/A</v>
      </c>
      <c r="U681" t="e">
        <f>IF(StandardResults[[#This Row],[Ind/Rel]]="Ind",_xlfn.XLOOKUP(StandardResults[[#This Row],[Code]],Std[Code],Std[AAs]),"-")</f>
        <v>#N/A</v>
      </c>
      <c r="V681" t="e">
        <f>IF(StandardResults[[#This Row],[Ind/Rel]]="Ind",_xlfn.XLOOKUP(StandardResults[[#This Row],[Code]],Std[Code],Std[As]),"-")</f>
        <v>#N/A</v>
      </c>
      <c r="W681" t="e">
        <f>IF(StandardResults[[#This Row],[Ind/Rel]]="Ind",_xlfn.XLOOKUP(StandardResults[[#This Row],[Code]],Std[Code],Std[Bs]),"-")</f>
        <v>#N/A</v>
      </c>
      <c r="X681" t="e">
        <f>IF(StandardResults[[#This Row],[Ind/Rel]]="Ind",_xlfn.XLOOKUP(StandardResults[[#This Row],[Code]],Std[Code],Std[EC]),"-")</f>
        <v>#N/A</v>
      </c>
      <c r="Y681" t="e">
        <f>IF(StandardResults[[#This Row],[Ind/Rel]]="Ind",_xlfn.XLOOKUP(StandardResults[[#This Row],[Code]],Std[Code],Std[Ecs]),"-")</f>
        <v>#N/A</v>
      </c>
      <c r="Z681">
        <f>COUNTIFS(StandardResults[Name],StandardResults[[#This Row],[Name]],StandardResults[Entry
Std],"B")+COUNTIFS(StandardResults[Name],StandardResults[[#This Row],[Name]],StandardResults[Entry
Std],"A")+COUNTIFS(StandardResults[Name],StandardResults[[#This Row],[Name]],StandardResults[Entry
Std],"AA")</f>
        <v>0</v>
      </c>
      <c r="AA681">
        <f>COUNTIFS(StandardResults[Name],StandardResults[[#This Row],[Name]],StandardResults[Entry
Std],"AA")</f>
        <v>0</v>
      </c>
    </row>
    <row r="682" spans="1:27" x14ac:dyDescent="0.25">
      <c r="A682">
        <f>TimeVR[[#This Row],[Club]]</f>
        <v>0</v>
      </c>
      <c r="B682" t="str">
        <f>IF(OR(RIGHT(TimeVR[[#This Row],[Event]],3)="M.R", RIGHT(TimeVR[[#This Row],[Event]],3)="F.R"),"Relay","Ind")</f>
        <v>Ind</v>
      </c>
      <c r="C682">
        <f>TimeVR[[#This Row],[gender]]</f>
        <v>0</v>
      </c>
      <c r="D682">
        <f>TimeVR[[#This Row],[Age]]</f>
        <v>0</v>
      </c>
      <c r="E682">
        <f>TimeVR[[#This Row],[name]]</f>
        <v>0</v>
      </c>
      <c r="F682">
        <f>TimeVR[[#This Row],[Event]]</f>
        <v>0</v>
      </c>
      <c r="G682" t="str">
        <f>IF(OR(StandardResults[[#This Row],[Entry]]="-",TimeVR[[#This Row],[validation]]="Validated"),"Y","N")</f>
        <v>N</v>
      </c>
      <c r="H682">
        <f>IF(OR(LEFT(TimeVR[[#This Row],[Times]],8)="00:00.00", LEFT(TimeVR[[#This Row],[Times]],2)="NT"),"-",TimeVR[[#This Row],[Times]])</f>
        <v>0</v>
      </c>
      <c r="I6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2" t="str">
        <f>IF(ISBLANK(TimeVR[[#This Row],[Best Time(S)]]),"-",TimeVR[[#This Row],[Best Time(S)]])</f>
        <v>-</v>
      </c>
      <c r="K682" t="str">
        <f>IF(StandardResults[[#This Row],[BT(SC)]]&lt;&gt;"-",IF(StandardResults[[#This Row],[BT(SC)]]&lt;=StandardResults[[#This Row],[AAs]],"AA",IF(StandardResults[[#This Row],[BT(SC)]]&lt;=StandardResults[[#This Row],[As]],"A",IF(StandardResults[[#This Row],[BT(SC)]]&lt;=StandardResults[[#This Row],[Bs]],"B","-"))),"")</f>
        <v/>
      </c>
      <c r="L682" t="str">
        <f>IF(ISBLANK(TimeVR[[#This Row],[Best Time(L)]]),"-",TimeVR[[#This Row],[Best Time(L)]])</f>
        <v>-</v>
      </c>
      <c r="M682" t="str">
        <f>IF(StandardResults[[#This Row],[BT(LC)]]&lt;&gt;"-",IF(StandardResults[[#This Row],[BT(LC)]]&lt;=StandardResults[[#This Row],[AA]],"AA",IF(StandardResults[[#This Row],[BT(LC)]]&lt;=StandardResults[[#This Row],[A]],"A",IF(StandardResults[[#This Row],[BT(LC)]]&lt;=StandardResults[[#This Row],[B]],"B","-"))),"")</f>
        <v/>
      </c>
      <c r="N682" s="14"/>
      <c r="O682" t="str">
        <f>IF(StandardResults[[#This Row],[BT(SC)]]&lt;&gt;"-",IF(StandardResults[[#This Row],[BT(SC)]]&lt;=StandardResults[[#This Row],[Ecs]],"EC","-"),"")</f>
        <v/>
      </c>
      <c r="Q682" t="str">
        <f>IF(StandardResults[[#This Row],[Ind/Rel]]="Ind",LEFT(StandardResults[[#This Row],[Gender]],1)&amp;MIN(MAX(StandardResults[[#This Row],[Age]],11),17)&amp;"-"&amp;StandardResults[[#This Row],[Event]],"")</f>
        <v>011-0</v>
      </c>
      <c r="R682" t="e">
        <f>IF(StandardResults[[#This Row],[Ind/Rel]]="Ind",_xlfn.XLOOKUP(StandardResults[[#This Row],[Code]],Std[Code],Std[AA]),"-")</f>
        <v>#N/A</v>
      </c>
      <c r="S682" t="e">
        <f>IF(StandardResults[[#This Row],[Ind/Rel]]="Ind",_xlfn.XLOOKUP(StandardResults[[#This Row],[Code]],Std[Code],Std[A]),"-")</f>
        <v>#N/A</v>
      </c>
      <c r="T682" t="e">
        <f>IF(StandardResults[[#This Row],[Ind/Rel]]="Ind",_xlfn.XLOOKUP(StandardResults[[#This Row],[Code]],Std[Code],Std[B]),"-")</f>
        <v>#N/A</v>
      </c>
      <c r="U682" t="e">
        <f>IF(StandardResults[[#This Row],[Ind/Rel]]="Ind",_xlfn.XLOOKUP(StandardResults[[#This Row],[Code]],Std[Code],Std[AAs]),"-")</f>
        <v>#N/A</v>
      </c>
      <c r="V682" t="e">
        <f>IF(StandardResults[[#This Row],[Ind/Rel]]="Ind",_xlfn.XLOOKUP(StandardResults[[#This Row],[Code]],Std[Code],Std[As]),"-")</f>
        <v>#N/A</v>
      </c>
      <c r="W682" t="e">
        <f>IF(StandardResults[[#This Row],[Ind/Rel]]="Ind",_xlfn.XLOOKUP(StandardResults[[#This Row],[Code]],Std[Code],Std[Bs]),"-")</f>
        <v>#N/A</v>
      </c>
      <c r="X682" t="e">
        <f>IF(StandardResults[[#This Row],[Ind/Rel]]="Ind",_xlfn.XLOOKUP(StandardResults[[#This Row],[Code]],Std[Code],Std[EC]),"-")</f>
        <v>#N/A</v>
      </c>
      <c r="Y682" t="e">
        <f>IF(StandardResults[[#This Row],[Ind/Rel]]="Ind",_xlfn.XLOOKUP(StandardResults[[#This Row],[Code]],Std[Code],Std[Ecs]),"-")</f>
        <v>#N/A</v>
      </c>
      <c r="Z682">
        <f>COUNTIFS(StandardResults[Name],StandardResults[[#This Row],[Name]],StandardResults[Entry
Std],"B")+COUNTIFS(StandardResults[Name],StandardResults[[#This Row],[Name]],StandardResults[Entry
Std],"A")+COUNTIFS(StandardResults[Name],StandardResults[[#This Row],[Name]],StandardResults[Entry
Std],"AA")</f>
        <v>0</v>
      </c>
      <c r="AA682">
        <f>COUNTIFS(StandardResults[Name],StandardResults[[#This Row],[Name]],StandardResults[Entry
Std],"AA")</f>
        <v>0</v>
      </c>
    </row>
    <row r="683" spans="1:27" x14ac:dyDescent="0.25">
      <c r="A683">
        <f>TimeVR[[#This Row],[Club]]</f>
        <v>0</v>
      </c>
      <c r="B683" t="str">
        <f>IF(OR(RIGHT(TimeVR[[#This Row],[Event]],3)="M.R", RIGHT(TimeVR[[#This Row],[Event]],3)="F.R"),"Relay","Ind")</f>
        <v>Ind</v>
      </c>
      <c r="C683">
        <f>TimeVR[[#This Row],[gender]]</f>
        <v>0</v>
      </c>
      <c r="D683">
        <f>TimeVR[[#This Row],[Age]]</f>
        <v>0</v>
      </c>
      <c r="E683">
        <f>TimeVR[[#This Row],[name]]</f>
        <v>0</v>
      </c>
      <c r="F683">
        <f>TimeVR[[#This Row],[Event]]</f>
        <v>0</v>
      </c>
      <c r="G683" t="str">
        <f>IF(OR(StandardResults[[#This Row],[Entry]]="-",TimeVR[[#This Row],[validation]]="Validated"),"Y","N")</f>
        <v>N</v>
      </c>
      <c r="H683">
        <f>IF(OR(LEFT(TimeVR[[#This Row],[Times]],8)="00:00.00", LEFT(TimeVR[[#This Row],[Times]],2)="NT"),"-",TimeVR[[#This Row],[Times]])</f>
        <v>0</v>
      </c>
      <c r="I6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3" t="str">
        <f>IF(ISBLANK(TimeVR[[#This Row],[Best Time(S)]]),"-",TimeVR[[#This Row],[Best Time(S)]])</f>
        <v>-</v>
      </c>
      <c r="K683" t="str">
        <f>IF(StandardResults[[#This Row],[BT(SC)]]&lt;&gt;"-",IF(StandardResults[[#This Row],[BT(SC)]]&lt;=StandardResults[[#This Row],[AAs]],"AA",IF(StandardResults[[#This Row],[BT(SC)]]&lt;=StandardResults[[#This Row],[As]],"A",IF(StandardResults[[#This Row],[BT(SC)]]&lt;=StandardResults[[#This Row],[Bs]],"B","-"))),"")</f>
        <v/>
      </c>
      <c r="L683" t="str">
        <f>IF(ISBLANK(TimeVR[[#This Row],[Best Time(L)]]),"-",TimeVR[[#This Row],[Best Time(L)]])</f>
        <v>-</v>
      </c>
      <c r="M683" t="str">
        <f>IF(StandardResults[[#This Row],[BT(LC)]]&lt;&gt;"-",IF(StandardResults[[#This Row],[BT(LC)]]&lt;=StandardResults[[#This Row],[AA]],"AA",IF(StandardResults[[#This Row],[BT(LC)]]&lt;=StandardResults[[#This Row],[A]],"A",IF(StandardResults[[#This Row],[BT(LC)]]&lt;=StandardResults[[#This Row],[B]],"B","-"))),"")</f>
        <v/>
      </c>
      <c r="N683" s="14"/>
      <c r="O683" t="str">
        <f>IF(StandardResults[[#This Row],[BT(SC)]]&lt;&gt;"-",IF(StandardResults[[#This Row],[BT(SC)]]&lt;=StandardResults[[#This Row],[Ecs]],"EC","-"),"")</f>
        <v/>
      </c>
      <c r="Q683" t="str">
        <f>IF(StandardResults[[#This Row],[Ind/Rel]]="Ind",LEFT(StandardResults[[#This Row],[Gender]],1)&amp;MIN(MAX(StandardResults[[#This Row],[Age]],11),17)&amp;"-"&amp;StandardResults[[#This Row],[Event]],"")</f>
        <v>011-0</v>
      </c>
      <c r="R683" t="e">
        <f>IF(StandardResults[[#This Row],[Ind/Rel]]="Ind",_xlfn.XLOOKUP(StandardResults[[#This Row],[Code]],Std[Code],Std[AA]),"-")</f>
        <v>#N/A</v>
      </c>
      <c r="S683" t="e">
        <f>IF(StandardResults[[#This Row],[Ind/Rel]]="Ind",_xlfn.XLOOKUP(StandardResults[[#This Row],[Code]],Std[Code],Std[A]),"-")</f>
        <v>#N/A</v>
      </c>
      <c r="T683" t="e">
        <f>IF(StandardResults[[#This Row],[Ind/Rel]]="Ind",_xlfn.XLOOKUP(StandardResults[[#This Row],[Code]],Std[Code],Std[B]),"-")</f>
        <v>#N/A</v>
      </c>
      <c r="U683" t="e">
        <f>IF(StandardResults[[#This Row],[Ind/Rel]]="Ind",_xlfn.XLOOKUP(StandardResults[[#This Row],[Code]],Std[Code],Std[AAs]),"-")</f>
        <v>#N/A</v>
      </c>
      <c r="V683" t="e">
        <f>IF(StandardResults[[#This Row],[Ind/Rel]]="Ind",_xlfn.XLOOKUP(StandardResults[[#This Row],[Code]],Std[Code],Std[As]),"-")</f>
        <v>#N/A</v>
      </c>
      <c r="W683" t="e">
        <f>IF(StandardResults[[#This Row],[Ind/Rel]]="Ind",_xlfn.XLOOKUP(StandardResults[[#This Row],[Code]],Std[Code],Std[Bs]),"-")</f>
        <v>#N/A</v>
      </c>
      <c r="X683" t="e">
        <f>IF(StandardResults[[#This Row],[Ind/Rel]]="Ind",_xlfn.XLOOKUP(StandardResults[[#This Row],[Code]],Std[Code],Std[EC]),"-")</f>
        <v>#N/A</v>
      </c>
      <c r="Y683" t="e">
        <f>IF(StandardResults[[#This Row],[Ind/Rel]]="Ind",_xlfn.XLOOKUP(StandardResults[[#This Row],[Code]],Std[Code],Std[Ecs]),"-")</f>
        <v>#N/A</v>
      </c>
      <c r="Z683">
        <f>COUNTIFS(StandardResults[Name],StandardResults[[#This Row],[Name]],StandardResults[Entry
Std],"B")+COUNTIFS(StandardResults[Name],StandardResults[[#This Row],[Name]],StandardResults[Entry
Std],"A")+COUNTIFS(StandardResults[Name],StandardResults[[#This Row],[Name]],StandardResults[Entry
Std],"AA")</f>
        <v>0</v>
      </c>
      <c r="AA683">
        <f>COUNTIFS(StandardResults[Name],StandardResults[[#This Row],[Name]],StandardResults[Entry
Std],"AA")</f>
        <v>0</v>
      </c>
    </row>
    <row r="684" spans="1:27" x14ac:dyDescent="0.25">
      <c r="A684">
        <f>TimeVR[[#This Row],[Club]]</f>
        <v>0</v>
      </c>
      <c r="B684" t="str">
        <f>IF(OR(RIGHT(TimeVR[[#This Row],[Event]],3)="M.R", RIGHT(TimeVR[[#This Row],[Event]],3)="F.R"),"Relay","Ind")</f>
        <v>Ind</v>
      </c>
      <c r="C684">
        <f>TimeVR[[#This Row],[gender]]</f>
        <v>0</v>
      </c>
      <c r="D684">
        <f>TimeVR[[#This Row],[Age]]</f>
        <v>0</v>
      </c>
      <c r="E684">
        <f>TimeVR[[#This Row],[name]]</f>
        <v>0</v>
      </c>
      <c r="F684">
        <f>TimeVR[[#This Row],[Event]]</f>
        <v>0</v>
      </c>
      <c r="G684" t="str">
        <f>IF(OR(StandardResults[[#This Row],[Entry]]="-",TimeVR[[#This Row],[validation]]="Validated"),"Y","N")</f>
        <v>N</v>
      </c>
      <c r="H684">
        <f>IF(OR(LEFT(TimeVR[[#This Row],[Times]],8)="00:00.00", LEFT(TimeVR[[#This Row],[Times]],2)="NT"),"-",TimeVR[[#This Row],[Times]])</f>
        <v>0</v>
      </c>
      <c r="I6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4" t="str">
        <f>IF(ISBLANK(TimeVR[[#This Row],[Best Time(S)]]),"-",TimeVR[[#This Row],[Best Time(S)]])</f>
        <v>-</v>
      </c>
      <c r="K684" t="str">
        <f>IF(StandardResults[[#This Row],[BT(SC)]]&lt;&gt;"-",IF(StandardResults[[#This Row],[BT(SC)]]&lt;=StandardResults[[#This Row],[AAs]],"AA",IF(StandardResults[[#This Row],[BT(SC)]]&lt;=StandardResults[[#This Row],[As]],"A",IF(StandardResults[[#This Row],[BT(SC)]]&lt;=StandardResults[[#This Row],[Bs]],"B","-"))),"")</f>
        <v/>
      </c>
      <c r="L684" t="str">
        <f>IF(ISBLANK(TimeVR[[#This Row],[Best Time(L)]]),"-",TimeVR[[#This Row],[Best Time(L)]])</f>
        <v>-</v>
      </c>
      <c r="M684" t="str">
        <f>IF(StandardResults[[#This Row],[BT(LC)]]&lt;&gt;"-",IF(StandardResults[[#This Row],[BT(LC)]]&lt;=StandardResults[[#This Row],[AA]],"AA",IF(StandardResults[[#This Row],[BT(LC)]]&lt;=StandardResults[[#This Row],[A]],"A",IF(StandardResults[[#This Row],[BT(LC)]]&lt;=StandardResults[[#This Row],[B]],"B","-"))),"")</f>
        <v/>
      </c>
      <c r="N684" s="14"/>
      <c r="O684" t="str">
        <f>IF(StandardResults[[#This Row],[BT(SC)]]&lt;&gt;"-",IF(StandardResults[[#This Row],[BT(SC)]]&lt;=StandardResults[[#This Row],[Ecs]],"EC","-"),"")</f>
        <v/>
      </c>
      <c r="Q684" t="str">
        <f>IF(StandardResults[[#This Row],[Ind/Rel]]="Ind",LEFT(StandardResults[[#This Row],[Gender]],1)&amp;MIN(MAX(StandardResults[[#This Row],[Age]],11),17)&amp;"-"&amp;StandardResults[[#This Row],[Event]],"")</f>
        <v>011-0</v>
      </c>
      <c r="R684" t="e">
        <f>IF(StandardResults[[#This Row],[Ind/Rel]]="Ind",_xlfn.XLOOKUP(StandardResults[[#This Row],[Code]],Std[Code],Std[AA]),"-")</f>
        <v>#N/A</v>
      </c>
      <c r="S684" t="e">
        <f>IF(StandardResults[[#This Row],[Ind/Rel]]="Ind",_xlfn.XLOOKUP(StandardResults[[#This Row],[Code]],Std[Code],Std[A]),"-")</f>
        <v>#N/A</v>
      </c>
      <c r="T684" t="e">
        <f>IF(StandardResults[[#This Row],[Ind/Rel]]="Ind",_xlfn.XLOOKUP(StandardResults[[#This Row],[Code]],Std[Code],Std[B]),"-")</f>
        <v>#N/A</v>
      </c>
      <c r="U684" t="e">
        <f>IF(StandardResults[[#This Row],[Ind/Rel]]="Ind",_xlfn.XLOOKUP(StandardResults[[#This Row],[Code]],Std[Code],Std[AAs]),"-")</f>
        <v>#N/A</v>
      </c>
      <c r="V684" t="e">
        <f>IF(StandardResults[[#This Row],[Ind/Rel]]="Ind",_xlfn.XLOOKUP(StandardResults[[#This Row],[Code]],Std[Code],Std[As]),"-")</f>
        <v>#N/A</v>
      </c>
      <c r="W684" t="e">
        <f>IF(StandardResults[[#This Row],[Ind/Rel]]="Ind",_xlfn.XLOOKUP(StandardResults[[#This Row],[Code]],Std[Code],Std[Bs]),"-")</f>
        <v>#N/A</v>
      </c>
      <c r="X684" t="e">
        <f>IF(StandardResults[[#This Row],[Ind/Rel]]="Ind",_xlfn.XLOOKUP(StandardResults[[#This Row],[Code]],Std[Code],Std[EC]),"-")</f>
        <v>#N/A</v>
      </c>
      <c r="Y684" t="e">
        <f>IF(StandardResults[[#This Row],[Ind/Rel]]="Ind",_xlfn.XLOOKUP(StandardResults[[#This Row],[Code]],Std[Code],Std[Ecs]),"-")</f>
        <v>#N/A</v>
      </c>
      <c r="Z684">
        <f>COUNTIFS(StandardResults[Name],StandardResults[[#This Row],[Name]],StandardResults[Entry
Std],"B")+COUNTIFS(StandardResults[Name],StandardResults[[#This Row],[Name]],StandardResults[Entry
Std],"A")+COUNTIFS(StandardResults[Name],StandardResults[[#This Row],[Name]],StandardResults[Entry
Std],"AA")</f>
        <v>0</v>
      </c>
      <c r="AA684">
        <f>COUNTIFS(StandardResults[Name],StandardResults[[#This Row],[Name]],StandardResults[Entry
Std],"AA")</f>
        <v>0</v>
      </c>
    </row>
    <row r="685" spans="1:27" x14ac:dyDescent="0.25">
      <c r="A685">
        <f>TimeVR[[#This Row],[Club]]</f>
        <v>0</v>
      </c>
      <c r="B685" t="str">
        <f>IF(OR(RIGHT(TimeVR[[#This Row],[Event]],3)="M.R", RIGHT(TimeVR[[#This Row],[Event]],3)="F.R"),"Relay","Ind")</f>
        <v>Ind</v>
      </c>
      <c r="C685">
        <f>TimeVR[[#This Row],[gender]]</f>
        <v>0</v>
      </c>
      <c r="D685">
        <f>TimeVR[[#This Row],[Age]]</f>
        <v>0</v>
      </c>
      <c r="E685">
        <f>TimeVR[[#This Row],[name]]</f>
        <v>0</v>
      </c>
      <c r="F685">
        <f>TimeVR[[#This Row],[Event]]</f>
        <v>0</v>
      </c>
      <c r="G685" t="str">
        <f>IF(OR(StandardResults[[#This Row],[Entry]]="-",TimeVR[[#This Row],[validation]]="Validated"),"Y","N")</f>
        <v>N</v>
      </c>
      <c r="H685">
        <f>IF(OR(LEFT(TimeVR[[#This Row],[Times]],8)="00:00.00", LEFT(TimeVR[[#This Row],[Times]],2)="NT"),"-",TimeVR[[#This Row],[Times]])</f>
        <v>0</v>
      </c>
      <c r="I6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5" t="str">
        <f>IF(ISBLANK(TimeVR[[#This Row],[Best Time(S)]]),"-",TimeVR[[#This Row],[Best Time(S)]])</f>
        <v>-</v>
      </c>
      <c r="K685" t="str">
        <f>IF(StandardResults[[#This Row],[BT(SC)]]&lt;&gt;"-",IF(StandardResults[[#This Row],[BT(SC)]]&lt;=StandardResults[[#This Row],[AAs]],"AA",IF(StandardResults[[#This Row],[BT(SC)]]&lt;=StandardResults[[#This Row],[As]],"A",IF(StandardResults[[#This Row],[BT(SC)]]&lt;=StandardResults[[#This Row],[Bs]],"B","-"))),"")</f>
        <v/>
      </c>
      <c r="L685" t="str">
        <f>IF(ISBLANK(TimeVR[[#This Row],[Best Time(L)]]),"-",TimeVR[[#This Row],[Best Time(L)]])</f>
        <v>-</v>
      </c>
      <c r="M685" t="str">
        <f>IF(StandardResults[[#This Row],[BT(LC)]]&lt;&gt;"-",IF(StandardResults[[#This Row],[BT(LC)]]&lt;=StandardResults[[#This Row],[AA]],"AA",IF(StandardResults[[#This Row],[BT(LC)]]&lt;=StandardResults[[#This Row],[A]],"A",IF(StandardResults[[#This Row],[BT(LC)]]&lt;=StandardResults[[#This Row],[B]],"B","-"))),"")</f>
        <v/>
      </c>
      <c r="N685" s="14"/>
      <c r="O685" t="str">
        <f>IF(StandardResults[[#This Row],[BT(SC)]]&lt;&gt;"-",IF(StandardResults[[#This Row],[BT(SC)]]&lt;=StandardResults[[#This Row],[Ecs]],"EC","-"),"")</f>
        <v/>
      </c>
      <c r="Q685" t="str">
        <f>IF(StandardResults[[#This Row],[Ind/Rel]]="Ind",LEFT(StandardResults[[#This Row],[Gender]],1)&amp;MIN(MAX(StandardResults[[#This Row],[Age]],11),17)&amp;"-"&amp;StandardResults[[#This Row],[Event]],"")</f>
        <v>011-0</v>
      </c>
      <c r="R685" t="e">
        <f>IF(StandardResults[[#This Row],[Ind/Rel]]="Ind",_xlfn.XLOOKUP(StandardResults[[#This Row],[Code]],Std[Code],Std[AA]),"-")</f>
        <v>#N/A</v>
      </c>
      <c r="S685" t="e">
        <f>IF(StandardResults[[#This Row],[Ind/Rel]]="Ind",_xlfn.XLOOKUP(StandardResults[[#This Row],[Code]],Std[Code],Std[A]),"-")</f>
        <v>#N/A</v>
      </c>
      <c r="T685" t="e">
        <f>IF(StandardResults[[#This Row],[Ind/Rel]]="Ind",_xlfn.XLOOKUP(StandardResults[[#This Row],[Code]],Std[Code],Std[B]),"-")</f>
        <v>#N/A</v>
      </c>
      <c r="U685" t="e">
        <f>IF(StandardResults[[#This Row],[Ind/Rel]]="Ind",_xlfn.XLOOKUP(StandardResults[[#This Row],[Code]],Std[Code],Std[AAs]),"-")</f>
        <v>#N/A</v>
      </c>
      <c r="V685" t="e">
        <f>IF(StandardResults[[#This Row],[Ind/Rel]]="Ind",_xlfn.XLOOKUP(StandardResults[[#This Row],[Code]],Std[Code],Std[As]),"-")</f>
        <v>#N/A</v>
      </c>
      <c r="W685" t="e">
        <f>IF(StandardResults[[#This Row],[Ind/Rel]]="Ind",_xlfn.XLOOKUP(StandardResults[[#This Row],[Code]],Std[Code],Std[Bs]),"-")</f>
        <v>#N/A</v>
      </c>
      <c r="X685" t="e">
        <f>IF(StandardResults[[#This Row],[Ind/Rel]]="Ind",_xlfn.XLOOKUP(StandardResults[[#This Row],[Code]],Std[Code],Std[EC]),"-")</f>
        <v>#N/A</v>
      </c>
      <c r="Y685" t="e">
        <f>IF(StandardResults[[#This Row],[Ind/Rel]]="Ind",_xlfn.XLOOKUP(StandardResults[[#This Row],[Code]],Std[Code],Std[Ecs]),"-")</f>
        <v>#N/A</v>
      </c>
      <c r="Z685">
        <f>COUNTIFS(StandardResults[Name],StandardResults[[#This Row],[Name]],StandardResults[Entry
Std],"B")+COUNTIFS(StandardResults[Name],StandardResults[[#This Row],[Name]],StandardResults[Entry
Std],"A")+COUNTIFS(StandardResults[Name],StandardResults[[#This Row],[Name]],StandardResults[Entry
Std],"AA")</f>
        <v>0</v>
      </c>
      <c r="AA685">
        <f>COUNTIFS(StandardResults[Name],StandardResults[[#This Row],[Name]],StandardResults[Entry
Std],"AA")</f>
        <v>0</v>
      </c>
    </row>
    <row r="686" spans="1:27" x14ac:dyDescent="0.25">
      <c r="A686">
        <f>TimeVR[[#This Row],[Club]]</f>
        <v>0</v>
      </c>
      <c r="B686" t="str">
        <f>IF(OR(RIGHT(TimeVR[[#This Row],[Event]],3)="M.R", RIGHT(TimeVR[[#This Row],[Event]],3)="F.R"),"Relay","Ind")</f>
        <v>Ind</v>
      </c>
      <c r="C686">
        <f>TimeVR[[#This Row],[gender]]</f>
        <v>0</v>
      </c>
      <c r="D686">
        <f>TimeVR[[#This Row],[Age]]</f>
        <v>0</v>
      </c>
      <c r="E686">
        <f>TimeVR[[#This Row],[name]]</f>
        <v>0</v>
      </c>
      <c r="F686">
        <f>TimeVR[[#This Row],[Event]]</f>
        <v>0</v>
      </c>
      <c r="G686" t="str">
        <f>IF(OR(StandardResults[[#This Row],[Entry]]="-",TimeVR[[#This Row],[validation]]="Validated"),"Y","N")</f>
        <v>N</v>
      </c>
      <c r="H686">
        <f>IF(OR(LEFT(TimeVR[[#This Row],[Times]],8)="00:00.00", LEFT(TimeVR[[#This Row],[Times]],2)="NT"),"-",TimeVR[[#This Row],[Times]])</f>
        <v>0</v>
      </c>
      <c r="I6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6" t="str">
        <f>IF(ISBLANK(TimeVR[[#This Row],[Best Time(S)]]),"-",TimeVR[[#This Row],[Best Time(S)]])</f>
        <v>-</v>
      </c>
      <c r="K686" t="str">
        <f>IF(StandardResults[[#This Row],[BT(SC)]]&lt;&gt;"-",IF(StandardResults[[#This Row],[BT(SC)]]&lt;=StandardResults[[#This Row],[AAs]],"AA",IF(StandardResults[[#This Row],[BT(SC)]]&lt;=StandardResults[[#This Row],[As]],"A",IF(StandardResults[[#This Row],[BT(SC)]]&lt;=StandardResults[[#This Row],[Bs]],"B","-"))),"")</f>
        <v/>
      </c>
      <c r="L686" t="str">
        <f>IF(ISBLANK(TimeVR[[#This Row],[Best Time(L)]]),"-",TimeVR[[#This Row],[Best Time(L)]])</f>
        <v>-</v>
      </c>
      <c r="M686" t="str">
        <f>IF(StandardResults[[#This Row],[BT(LC)]]&lt;&gt;"-",IF(StandardResults[[#This Row],[BT(LC)]]&lt;=StandardResults[[#This Row],[AA]],"AA",IF(StandardResults[[#This Row],[BT(LC)]]&lt;=StandardResults[[#This Row],[A]],"A",IF(StandardResults[[#This Row],[BT(LC)]]&lt;=StandardResults[[#This Row],[B]],"B","-"))),"")</f>
        <v/>
      </c>
      <c r="N686" s="14"/>
      <c r="O686" t="str">
        <f>IF(StandardResults[[#This Row],[BT(SC)]]&lt;&gt;"-",IF(StandardResults[[#This Row],[BT(SC)]]&lt;=StandardResults[[#This Row],[Ecs]],"EC","-"),"")</f>
        <v/>
      </c>
      <c r="Q686" t="str">
        <f>IF(StandardResults[[#This Row],[Ind/Rel]]="Ind",LEFT(StandardResults[[#This Row],[Gender]],1)&amp;MIN(MAX(StandardResults[[#This Row],[Age]],11),17)&amp;"-"&amp;StandardResults[[#This Row],[Event]],"")</f>
        <v>011-0</v>
      </c>
      <c r="R686" t="e">
        <f>IF(StandardResults[[#This Row],[Ind/Rel]]="Ind",_xlfn.XLOOKUP(StandardResults[[#This Row],[Code]],Std[Code],Std[AA]),"-")</f>
        <v>#N/A</v>
      </c>
      <c r="S686" t="e">
        <f>IF(StandardResults[[#This Row],[Ind/Rel]]="Ind",_xlfn.XLOOKUP(StandardResults[[#This Row],[Code]],Std[Code],Std[A]),"-")</f>
        <v>#N/A</v>
      </c>
      <c r="T686" t="e">
        <f>IF(StandardResults[[#This Row],[Ind/Rel]]="Ind",_xlfn.XLOOKUP(StandardResults[[#This Row],[Code]],Std[Code],Std[B]),"-")</f>
        <v>#N/A</v>
      </c>
      <c r="U686" t="e">
        <f>IF(StandardResults[[#This Row],[Ind/Rel]]="Ind",_xlfn.XLOOKUP(StandardResults[[#This Row],[Code]],Std[Code],Std[AAs]),"-")</f>
        <v>#N/A</v>
      </c>
      <c r="V686" t="e">
        <f>IF(StandardResults[[#This Row],[Ind/Rel]]="Ind",_xlfn.XLOOKUP(StandardResults[[#This Row],[Code]],Std[Code],Std[As]),"-")</f>
        <v>#N/A</v>
      </c>
      <c r="W686" t="e">
        <f>IF(StandardResults[[#This Row],[Ind/Rel]]="Ind",_xlfn.XLOOKUP(StandardResults[[#This Row],[Code]],Std[Code],Std[Bs]),"-")</f>
        <v>#N/A</v>
      </c>
      <c r="X686" t="e">
        <f>IF(StandardResults[[#This Row],[Ind/Rel]]="Ind",_xlfn.XLOOKUP(StandardResults[[#This Row],[Code]],Std[Code],Std[EC]),"-")</f>
        <v>#N/A</v>
      </c>
      <c r="Y686" t="e">
        <f>IF(StandardResults[[#This Row],[Ind/Rel]]="Ind",_xlfn.XLOOKUP(StandardResults[[#This Row],[Code]],Std[Code],Std[Ecs]),"-")</f>
        <v>#N/A</v>
      </c>
      <c r="Z686">
        <f>COUNTIFS(StandardResults[Name],StandardResults[[#This Row],[Name]],StandardResults[Entry
Std],"B")+COUNTIFS(StandardResults[Name],StandardResults[[#This Row],[Name]],StandardResults[Entry
Std],"A")+COUNTIFS(StandardResults[Name],StandardResults[[#This Row],[Name]],StandardResults[Entry
Std],"AA")</f>
        <v>0</v>
      </c>
      <c r="AA686">
        <f>COUNTIFS(StandardResults[Name],StandardResults[[#This Row],[Name]],StandardResults[Entry
Std],"AA")</f>
        <v>0</v>
      </c>
    </row>
    <row r="687" spans="1:27" x14ac:dyDescent="0.25">
      <c r="A687">
        <f>TimeVR[[#This Row],[Club]]</f>
        <v>0</v>
      </c>
      <c r="B687" t="str">
        <f>IF(OR(RIGHT(TimeVR[[#This Row],[Event]],3)="M.R", RIGHT(TimeVR[[#This Row],[Event]],3)="F.R"),"Relay","Ind")</f>
        <v>Ind</v>
      </c>
      <c r="C687">
        <f>TimeVR[[#This Row],[gender]]</f>
        <v>0</v>
      </c>
      <c r="D687">
        <f>TimeVR[[#This Row],[Age]]</f>
        <v>0</v>
      </c>
      <c r="E687">
        <f>TimeVR[[#This Row],[name]]</f>
        <v>0</v>
      </c>
      <c r="F687">
        <f>TimeVR[[#This Row],[Event]]</f>
        <v>0</v>
      </c>
      <c r="G687" t="str">
        <f>IF(OR(StandardResults[[#This Row],[Entry]]="-",TimeVR[[#This Row],[validation]]="Validated"),"Y","N")</f>
        <v>N</v>
      </c>
      <c r="H687">
        <f>IF(OR(LEFT(TimeVR[[#This Row],[Times]],8)="00:00.00", LEFT(TimeVR[[#This Row],[Times]],2)="NT"),"-",TimeVR[[#This Row],[Times]])</f>
        <v>0</v>
      </c>
      <c r="I6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7" t="str">
        <f>IF(ISBLANK(TimeVR[[#This Row],[Best Time(S)]]),"-",TimeVR[[#This Row],[Best Time(S)]])</f>
        <v>-</v>
      </c>
      <c r="K687" t="str">
        <f>IF(StandardResults[[#This Row],[BT(SC)]]&lt;&gt;"-",IF(StandardResults[[#This Row],[BT(SC)]]&lt;=StandardResults[[#This Row],[AAs]],"AA",IF(StandardResults[[#This Row],[BT(SC)]]&lt;=StandardResults[[#This Row],[As]],"A",IF(StandardResults[[#This Row],[BT(SC)]]&lt;=StandardResults[[#This Row],[Bs]],"B","-"))),"")</f>
        <v/>
      </c>
      <c r="L687" t="str">
        <f>IF(ISBLANK(TimeVR[[#This Row],[Best Time(L)]]),"-",TimeVR[[#This Row],[Best Time(L)]])</f>
        <v>-</v>
      </c>
      <c r="M687" t="str">
        <f>IF(StandardResults[[#This Row],[BT(LC)]]&lt;&gt;"-",IF(StandardResults[[#This Row],[BT(LC)]]&lt;=StandardResults[[#This Row],[AA]],"AA",IF(StandardResults[[#This Row],[BT(LC)]]&lt;=StandardResults[[#This Row],[A]],"A",IF(StandardResults[[#This Row],[BT(LC)]]&lt;=StandardResults[[#This Row],[B]],"B","-"))),"")</f>
        <v/>
      </c>
      <c r="N687" s="14"/>
      <c r="O687" t="str">
        <f>IF(StandardResults[[#This Row],[BT(SC)]]&lt;&gt;"-",IF(StandardResults[[#This Row],[BT(SC)]]&lt;=StandardResults[[#This Row],[Ecs]],"EC","-"),"")</f>
        <v/>
      </c>
      <c r="Q687" t="str">
        <f>IF(StandardResults[[#This Row],[Ind/Rel]]="Ind",LEFT(StandardResults[[#This Row],[Gender]],1)&amp;MIN(MAX(StandardResults[[#This Row],[Age]],11),17)&amp;"-"&amp;StandardResults[[#This Row],[Event]],"")</f>
        <v>011-0</v>
      </c>
      <c r="R687" t="e">
        <f>IF(StandardResults[[#This Row],[Ind/Rel]]="Ind",_xlfn.XLOOKUP(StandardResults[[#This Row],[Code]],Std[Code],Std[AA]),"-")</f>
        <v>#N/A</v>
      </c>
      <c r="S687" t="e">
        <f>IF(StandardResults[[#This Row],[Ind/Rel]]="Ind",_xlfn.XLOOKUP(StandardResults[[#This Row],[Code]],Std[Code],Std[A]),"-")</f>
        <v>#N/A</v>
      </c>
      <c r="T687" t="e">
        <f>IF(StandardResults[[#This Row],[Ind/Rel]]="Ind",_xlfn.XLOOKUP(StandardResults[[#This Row],[Code]],Std[Code],Std[B]),"-")</f>
        <v>#N/A</v>
      </c>
      <c r="U687" t="e">
        <f>IF(StandardResults[[#This Row],[Ind/Rel]]="Ind",_xlfn.XLOOKUP(StandardResults[[#This Row],[Code]],Std[Code],Std[AAs]),"-")</f>
        <v>#N/A</v>
      </c>
      <c r="V687" t="e">
        <f>IF(StandardResults[[#This Row],[Ind/Rel]]="Ind",_xlfn.XLOOKUP(StandardResults[[#This Row],[Code]],Std[Code],Std[As]),"-")</f>
        <v>#N/A</v>
      </c>
      <c r="W687" t="e">
        <f>IF(StandardResults[[#This Row],[Ind/Rel]]="Ind",_xlfn.XLOOKUP(StandardResults[[#This Row],[Code]],Std[Code],Std[Bs]),"-")</f>
        <v>#N/A</v>
      </c>
      <c r="X687" t="e">
        <f>IF(StandardResults[[#This Row],[Ind/Rel]]="Ind",_xlfn.XLOOKUP(StandardResults[[#This Row],[Code]],Std[Code],Std[EC]),"-")</f>
        <v>#N/A</v>
      </c>
      <c r="Y687" t="e">
        <f>IF(StandardResults[[#This Row],[Ind/Rel]]="Ind",_xlfn.XLOOKUP(StandardResults[[#This Row],[Code]],Std[Code],Std[Ecs]),"-")</f>
        <v>#N/A</v>
      </c>
      <c r="Z687">
        <f>COUNTIFS(StandardResults[Name],StandardResults[[#This Row],[Name]],StandardResults[Entry
Std],"B")+COUNTIFS(StandardResults[Name],StandardResults[[#This Row],[Name]],StandardResults[Entry
Std],"A")+COUNTIFS(StandardResults[Name],StandardResults[[#This Row],[Name]],StandardResults[Entry
Std],"AA")</f>
        <v>0</v>
      </c>
      <c r="AA687">
        <f>COUNTIFS(StandardResults[Name],StandardResults[[#This Row],[Name]],StandardResults[Entry
Std],"AA")</f>
        <v>0</v>
      </c>
    </row>
    <row r="688" spans="1:27" x14ac:dyDescent="0.25">
      <c r="A688">
        <f>TimeVR[[#This Row],[Club]]</f>
        <v>0</v>
      </c>
      <c r="B688" t="str">
        <f>IF(OR(RIGHT(TimeVR[[#This Row],[Event]],3)="M.R", RIGHT(TimeVR[[#This Row],[Event]],3)="F.R"),"Relay","Ind")</f>
        <v>Ind</v>
      </c>
      <c r="C688">
        <f>TimeVR[[#This Row],[gender]]</f>
        <v>0</v>
      </c>
      <c r="D688">
        <f>TimeVR[[#This Row],[Age]]</f>
        <v>0</v>
      </c>
      <c r="E688">
        <f>TimeVR[[#This Row],[name]]</f>
        <v>0</v>
      </c>
      <c r="F688">
        <f>TimeVR[[#This Row],[Event]]</f>
        <v>0</v>
      </c>
      <c r="G688" t="str">
        <f>IF(OR(StandardResults[[#This Row],[Entry]]="-",TimeVR[[#This Row],[validation]]="Validated"),"Y","N")</f>
        <v>N</v>
      </c>
      <c r="H688">
        <f>IF(OR(LEFT(TimeVR[[#This Row],[Times]],8)="00:00.00", LEFT(TimeVR[[#This Row],[Times]],2)="NT"),"-",TimeVR[[#This Row],[Times]])</f>
        <v>0</v>
      </c>
      <c r="I6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8" t="str">
        <f>IF(ISBLANK(TimeVR[[#This Row],[Best Time(S)]]),"-",TimeVR[[#This Row],[Best Time(S)]])</f>
        <v>-</v>
      </c>
      <c r="K688" t="str">
        <f>IF(StandardResults[[#This Row],[BT(SC)]]&lt;&gt;"-",IF(StandardResults[[#This Row],[BT(SC)]]&lt;=StandardResults[[#This Row],[AAs]],"AA",IF(StandardResults[[#This Row],[BT(SC)]]&lt;=StandardResults[[#This Row],[As]],"A",IF(StandardResults[[#This Row],[BT(SC)]]&lt;=StandardResults[[#This Row],[Bs]],"B","-"))),"")</f>
        <v/>
      </c>
      <c r="L688" t="str">
        <f>IF(ISBLANK(TimeVR[[#This Row],[Best Time(L)]]),"-",TimeVR[[#This Row],[Best Time(L)]])</f>
        <v>-</v>
      </c>
      <c r="M688" t="str">
        <f>IF(StandardResults[[#This Row],[BT(LC)]]&lt;&gt;"-",IF(StandardResults[[#This Row],[BT(LC)]]&lt;=StandardResults[[#This Row],[AA]],"AA",IF(StandardResults[[#This Row],[BT(LC)]]&lt;=StandardResults[[#This Row],[A]],"A",IF(StandardResults[[#This Row],[BT(LC)]]&lt;=StandardResults[[#This Row],[B]],"B","-"))),"")</f>
        <v/>
      </c>
      <c r="N688" s="14"/>
      <c r="O688" t="str">
        <f>IF(StandardResults[[#This Row],[BT(SC)]]&lt;&gt;"-",IF(StandardResults[[#This Row],[BT(SC)]]&lt;=StandardResults[[#This Row],[Ecs]],"EC","-"),"")</f>
        <v/>
      </c>
      <c r="Q688" t="str">
        <f>IF(StandardResults[[#This Row],[Ind/Rel]]="Ind",LEFT(StandardResults[[#This Row],[Gender]],1)&amp;MIN(MAX(StandardResults[[#This Row],[Age]],11),17)&amp;"-"&amp;StandardResults[[#This Row],[Event]],"")</f>
        <v>011-0</v>
      </c>
      <c r="R688" t="e">
        <f>IF(StandardResults[[#This Row],[Ind/Rel]]="Ind",_xlfn.XLOOKUP(StandardResults[[#This Row],[Code]],Std[Code],Std[AA]),"-")</f>
        <v>#N/A</v>
      </c>
      <c r="S688" t="e">
        <f>IF(StandardResults[[#This Row],[Ind/Rel]]="Ind",_xlfn.XLOOKUP(StandardResults[[#This Row],[Code]],Std[Code],Std[A]),"-")</f>
        <v>#N/A</v>
      </c>
      <c r="T688" t="e">
        <f>IF(StandardResults[[#This Row],[Ind/Rel]]="Ind",_xlfn.XLOOKUP(StandardResults[[#This Row],[Code]],Std[Code],Std[B]),"-")</f>
        <v>#N/A</v>
      </c>
      <c r="U688" t="e">
        <f>IF(StandardResults[[#This Row],[Ind/Rel]]="Ind",_xlfn.XLOOKUP(StandardResults[[#This Row],[Code]],Std[Code],Std[AAs]),"-")</f>
        <v>#N/A</v>
      </c>
      <c r="V688" t="e">
        <f>IF(StandardResults[[#This Row],[Ind/Rel]]="Ind",_xlfn.XLOOKUP(StandardResults[[#This Row],[Code]],Std[Code],Std[As]),"-")</f>
        <v>#N/A</v>
      </c>
      <c r="W688" t="e">
        <f>IF(StandardResults[[#This Row],[Ind/Rel]]="Ind",_xlfn.XLOOKUP(StandardResults[[#This Row],[Code]],Std[Code],Std[Bs]),"-")</f>
        <v>#N/A</v>
      </c>
      <c r="X688" t="e">
        <f>IF(StandardResults[[#This Row],[Ind/Rel]]="Ind",_xlfn.XLOOKUP(StandardResults[[#This Row],[Code]],Std[Code],Std[EC]),"-")</f>
        <v>#N/A</v>
      </c>
      <c r="Y688" t="e">
        <f>IF(StandardResults[[#This Row],[Ind/Rel]]="Ind",_xlfn.XLOOKUP(StandardResults[[#This Row],[Code]],Std[Code],Std[Ecs]),"-")</f>
        <v>#N/A</v>
      </c>
      <c r="Z688">
        <f>COUNTIFS(StandardResults[Name],StandardResults[[#This Row],[Name]],StandardResults[Entry
Std],"B")+COUNTIFS(StandardResults[Name],StandardResults[[#This Row],[Name]],StandardResults[Entry
Std],"A")+COUNTIFS(StandardResults[Name],StandardResults[[#This Row],[Name]],StandardResults[Entry
Std],"AA")</f>
        <v>0</v>
      </c>
      <c r="AA688">
        <f>COUNTIFS(StandardResults[Name],StandardResults[[#This Row],[Name]],StandardResults[Entry
Std],"AA")</f>
        <v>0</v>
      </c>
    </row>
    <row r="689" spans="1:27" x14ac:dyDescent="0.25">
      <c r="A689">
        <f>TimeVR[[#This Row],[Club]]</f>
        <v>0</v>
      </c>
      <c r="B689" t="str">
        <f>IF(OR(RIGHT(TimeVR[[#This Row],[Event]],3)="M.R", RIGHT(TimeVR[[#This Row],[Event]],3)="F.R"),"Relay","Ind")</f>
        <v>Ind</v>
      </c>
      <c r="C689">
        <f>TimeVR[[#This Row],[gender]]</f>
        <v>0</v>
      </c>
      <c r="D689">
        <f>TimeVR[[#This Row],[Age]]</f>
        <v>0</v>
      </c>
      <c r="E689">
        <f>TimeVR[[#This Row],[name]]</f>
        <v>0</v>
      </c>
      <c r="F689">
        <f>TimeVR[[#This Row],[Event]]</f>
        <v>0</v>
      </c>
      <c r="G689" t="str">
        <f>IF(OR(StandardResults[[#This Row],[Entry]]="-",TimeVR[[#This Row],[validation]]="Validated"),"Y","N")</f>
        <v>N</v>
      </c>
      <c r="H689">
        <f>IF(OR(LEFT(TimeVR[[#This Row],[Times]],8)="00:00.00", LEFT(TimeVR[[#This Row],[Times]],2)="NT"),"-",TimeVR[[#This Row],[Times]])</f>
        <v>0</v>
      </c>
      <c r="I6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89" t="str">
        <f>IF(ISBLANK(TimeVR[[#This Row],[Best Time(S)]]),"-",TimeVR[[#This Row],[Best Time(S)]])</f>
        <v>-</v>
      </c>
      <c r="K689" t="str">
        <f>IF(StandardResults[[#This Row],[BT(SC)]]&lt;&gt;"-",IF(StandardResults[[#This Row],[BT(SC)]]&lt;=StandardResults[[#This Row],[AAs]],"AA",IF(StandardResults[[#This Row],[BT(SC)]]&lt;=StandardResults[[#This Row],[As]],"A",IF(StandardResults[[#This Row],[BT(SC)]]&lt;=StandardResults[[#This Row],[Bs]],"B","-"))),"")</f>
        <v/>
      </c>
      <c r="L689" t="str">
        <f>IF(ISBLANK(TimeVR[[#This Row],[Best Time(L)]]),"-",TimeVR[[#This Row],[Best Time(L)]])</f>
        <v>-</v>
      </c>
      <c r="M689" t="str">
        <f>IF(StandardResults[[#This Row],[BT(LC)]]&lt;&gt;"-",IF(StandardResults[[#This Row],[BT(LC)]]&lt;=StandardResults[[#This Row],[AA]],"AA",IF(StandardResults[[#This Row],[BT(LC)]]&lt;=StandardResults[[#This Row],[A]],"A",IF(StandardResults[[#This Row],[BT(LC)]]&lt;=StandardResults[[#This Row],[B]],"B","-"))),"")</f>
        <v/>
      </c>
      <c r="N689" s="14"/>
      <c r="O689" t="str">
        <f>IF(StandardResults[[#This Row],[BT(SC)]]&lt;&gt;"-",IF(StandardResults[[#This Row],[BT(SC)]]&lt;=StandardResults[[#This Row],[Ecs]],"EC","-"),"")</f>
        <v/>
      </c>
      <c r="Q689" t="str">
        <f>IF(StandardResults[[#This Row],[Ind/Rel]]="Ind",LEFT(StandardResults[[#This Row],[Gender]],1)&amp;MIN(MAX(StandardResults[[#This Row],[Age]],11),17)&amp;"-"&amp;StandardResults[[#This Row],[Event]],"")</f>
        <v>011-0</v>
      </c>
      <c r="R689" t="e">
        <f>IF(StandardResults[[#This Row],[Ind/Rel]]="Ind",_xlfn.XLOOKUP(StandardResults[[#This Row],[Code]],Std[Code],Std[AA]),"-")</f>
        <v>#N/A</v>
      </c>
      <c r="S689" t="e">
        <f>IF(StandardResults[[#This Row],[Ind/Rel]]="Ind",_xlfn.XLOOKUP(StandardResults[[#This Row],[Code]],Std[Code],Std[A]),"-")</f>
        <v>#N/A</v>
      </c>
      <c r="T689" t="e">
        <f>IF(StandardResults[[#This Row],[Ind/Rel]]="Ind",_xlfn.XLOOKUP(StandardResults[[#This Row],[Code]],Std[Code],Std[B]),"-")</f>
        <v>#N/A</v>
      </c>
      <c r="U689" t="e">
        <f>IF(StandardResults[[#This Row],[Ind/Rel]]="Ind",_xlfn.XLOOKUP(StandardResults[[#This Row],[Code]],Std[Code],Std[AAs]),"-")</f>
        <v>#N/A</v>
      </c>
      <c r="V689" t="e">
        <f>IF(StandardResults[[#This Row],[Ind/Rel]]="Ind",_xlfn.XLOOKUP(StandardResults[[#This Row],[Code]],Std[Code],Std[As]),"-")</f>
        <v>#N/A</v>
      </c>
      <c r="W689" t="e">
        <f>IF(StandardResults[[#This Row],[Ind/Rel]]="Ind",_xlfn.XLOOKUP(StandardResults[[#This Row],[Code]],Std[Code],Std[Bs]),"-")</f>
        <v>#N/A</v>
      </c>
      <c r="X689" t="e">
        <f>IF(StandardResults[[#This Row],[Ind/Rel]]="Ind",_xlfn.XLOOKUP(StandardResults[[#This Row],[Code]],Std[Code],Std[EC]),"-")</f>
        <v>#N/A</v>
      </c>
      <c r="Y689" t="e">
        <f>IF(StandardResults[[#This Row],[Ind/Rel]]="Ind",_xlfn.XLOOKUP(StandardResults[[#This Row],[Code]],Std[Code],Std[Ecs]),"-")</f>
        <v>#N/A</v>
      </c>
      <c r="Z689">
        <f>COUNTIFS(StandardResults[Name],StandardResults[[#This Row],[Name]],StandardResults[Entry
Std],"B")+COUNTIFS(StandardResults[Name],StandardResults[[#This Row],[Name]],StandardResults[Entry
Std],"A")+COUNTIFS(StandardResults[Name],StandardResults[[#This Row],[Name]],StandardResults[Entry
Std],"AA")</f>
        <v>0</v>
      </c>
      <c r="AA689">
        <f>COUNTIFS(StandardResults[Name],StandardResults[[#This Row],[Name]],StandardResults[Entry
Std],"AA")</f>
        <v>0</v>
      </c>
    </row>
    <row r="690" spans="1:27" x14ac:dyDescent="0.25">
      <c r="A690">
        <f>TimeVR[[#This Row],[Club]]</f>
        <v>0</v>
      </c>
      <c r="B690" t="str">
        <f>IF(OR(RIGHT(TimeVR[[#This Row],[Event]],3)="M.R", RIGHT(TimeVR[[#This Row],[Event]],3)="F.R"),"Relay","Ind")</f>
        <v>Ind</v>
      </c>
      <c r="C690">
        <f>TimeVR[[#This Row],[gender]]</f>
        <v>0</v>
      </c>
      <c r="D690">
        <f>TimeVR[[#This Row],[Age]]</f>
        <v>0</v>
      </c>
      <c r="E690">
        <f>TimeVR[[#This Row],[name]]</f>
        <v>0</v>
      </c>
      <c r="F690">
        <f>TimeVR[[#This Row],[Event]]</f>
        <v>0</v>
      </c>
      <c r="G690" t="str">
        <f>IF(OR(StandardResults[[#This Row],[Entry]]="-",TimeVR[[#This Row],[validation]]="Validated"),"Y","N")</f>
        <v>N</v>
      </c>
      <c r="H690">
        <f>IF(OR(LEFT(TimeVR[[#This Row],[Times]],8)="00:00.00", LEFT(TimeVR[[#This Row],[Times]],2)="NT"),"-",TimeVR[[#This Row],[Times]])</f>
        <v>0</v>
      </c>
      <c r="I6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0" t="str">
        <f>IF(ISBLANK(TimeVR[[#This Row],[Best Time(S)]]),"-",TimeVR[[#This Row],[Best Time(S)]])</f>
        <v>-</v>
      </c>
      <c r="K690" t="str">
        <f>IF(StandardResults[[#This Row],[BT(SC)]]&lt;&gt;"-",IF(StandardResults[[#This Row],[BT(SC)]]&lt;=StandardResults[[#This Row],[AAs]],"AA",IF(StandardResults[[#This Row],[BT(SC)]]&lt;=StandardResults[[#This Row],[As]],"A",IF(StandardResults[[#This Row],[BT(SC)]]&lt;=StandardResults[[#This Row],[Bs]],"B","-"))),"")</f>
        <v/>
      </c>
      <c r="L690" t="str">
        <f>IF(ISBLANK(TimeVR[[#This Row],[Best Time(L)]]),"-",TimeVR[[#This Row],[Best Time(L)]])</f>
        <v>-</v>
      </c>
      <c r="M690" t="str">
        <f>IF(StandardResults[[#This Row],[BT(LC)]]&lt;&gt;"-",IF(StandardResults[[#This Row],[BT(LC)]]&lt;=StandardResults[[#This Row],[AA]],"AA",IF(StandardResults[[#This Row],[BT(LC)]]&lt;=StandardResults[[#This Row],[A]],"A",IF(StandardResults[[#This Row],[BT(LC)]]&lt;=StandardResults[[#This Row],[B]],"B","-"))),"")</f>
        <v/>
      </c>
      <c r="N690" s="14"/>
      <c r="O690" t="str">
        <f>IF(StandardResults[[#This Row],[BT(SC)]]&lt;&gt;"-",IF(StandardResults[[#This Row],[BT(SC)]]&lt;=StandardResults[[#This Row],[Ecs]],"EC","-"),"")</f>
        <v/>
      </c>
      <c r="Q690" t="str">
        <f>IF(StandardResults[[#This Row],[Ind/Rel]]="Ind",LEFT(StandardResults[[#This Row],[Gender]],1)&amp;MIN(MAX(StandardResults[[#This Row],[Age]],11),17)&amp;"-"&amp;StandardResults[[#This Row],[Event]],"")</f>
        <v>011-0</v>
      </c>
      <c r="R690" t="e">
        <f>IF(StandardResults[[#This Row],[Ind/Rel]]="Ind",_xlfn.XLOOKUP(StandardResults[[#This Row],[Code]],Std[Code],Std[AA]),"-")</f>
        <v>#N/A</v>
      </c>
      <c r="S690" t="e">
        <f>IF(StandardResults[[#This Row],[Ind/Rel]]="Ind",_xlfn.XLOOKUP(StandardResults[[#This Row],[Code]],Std[Code],Std[A]),"-")</f>
        <v>#N/A</v>
      </c>
      <c r="T690" t="e">
        <f>IF(StandardResults[[#This Row],[Ind/Rel]]="Ind",_xlfn.XLOOKUP(StandardResults[[#This Row],[Code]],Std[Code],Std[B]),"-")</f>
        <v>#N/A</v>
      </c>
      <c r="U690" t="e">
        <f>IF(StandardResults[[#This Row],[Ind/Rel]]="Ind",_xlfn.XLOOKUP(StandardResults[[#This Row],[Code]],Std[Code],Std[AAs]),"-")</f>
        <v>#N/A</v>
      </c>
      <c r="V690" t="e">
        <f>IF(StandardResults[[#This Row],[Ind/Rel]]="Ind",_xlfn.XLOOKUP(StandardResults[[#This Row],[Code]],Std[Code],Std[As]),"-")</f>
        <v>#N/A</v>
      </c>
      <c r="W690" t="e">
        <f>IF(StandardResults[[#This Row],[Ind/Rel]]="Ind",_xlfn.XLOOKUP(StandardResults[[#This Row],[Code]],Std[Code],Std[Bs]),"-")</f>
        <v>#N/A</v>
      </c>
      <c r="X690" t="e">
        <f>IF(StandardResults[[#This Row],[Ind/Rel]]="Ind",_xlfn.XLOOKUP(StandardResults[[#This Row],[Code]],Std[Code],Std[EC]),"-")</f>
        <v>#N/A</v>
      </c>
      <c r="Y690" t="e">
        <f>IF(StandardResults[[#This Row],[Ind/Rel]]="Ind",_xlfn.XLOOKUP(StandardResults[[#This Row],[Code]],Std[Code],Std[Ecs]),"-")</f>
        <v>#N/A</v>
      </c>
      <c r="Z690">
        <f>COUNTIFS(StandardResults[Name],StandardResults[[#This Row],[Name]],StandardResults[Entry
Std],"B")+COUNTIFS(StandardResults[Name],StandardResults[[#This Row],[Name]],StandardResults[Entry
Std],"A")+COUNTIFS(StandardResults[Name],StandardResults[[#This Row],[Name]],StandardResults[Entry
Std],"AA")</f>
        <v>0</v>
      </c>
      <c r="AA690">
        <f>COUNTIFS(StandardResults[Name],StandardResults[[#This Row],[Name]],StandardResults[Entry
Std],"AA")</f>
        <v>0</v>
      </c>
    </row>
    <row r="691" spans="1:27" x14ac:dyDescent="0.25">
      <c r="A691">
        <f>TimeVR[[#This Row],[Club]]</f>
        <v>0</v>
      </c>
      <c r="B691" t="str">
        <f>IF(OR(RIGHT(TimeVR[[#This Row],[Event]],3)="M.R", RIGHT(TimeVR[[#This Row],[Event]],3)="F.R"),"Relay","Ind")</f>
        <v>Ind</v>
      </c>
      <c r="C691">
        <f>TimeVR[[#This Row],[gender]]</f>
        <v>0</v>
      </c>
      <c r="D691">
        <f>TimeVR[[#This Row],[Age]]</f>
        <v>0</v>
      </c>
      <c r="E691">
        <f>TimeVR[[#This Row],[name]]</f>
        <v>0</v>
      </c>
      <c r="F691">
        <f>TimeVR[[#This Row],[Event]]</f>
        <v>0</v>
      </c>
      <c r="G691" t="str">
        <f>IF(OR(StandardResults[[#This Row],[Entry]]="-",TimeVR[[#This Row],[validation]]="Validated"),"Y","N")</f>
        <v>N</v>
      </c>
      <c r="H691">
        <f>IF(OR(LEFT(TimeVR[[#This Row],[Times]],8)="00:00.00", LEFT(TimeVR[[#This Row],[Times]],2)="NT"),"-",TimeVR[[#This Row],[Times]])</f>
        <v>0</v>
      </c>
      <c r="I6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1" t="str">
        <f>IF(ISBLANK(TimeVR[[#This Row],[Best Time(S)]]),"-",TimeVR[[#This Row],[Best Time(S)]])</f>
        <v>-</v>
      </c>
      <c r="K691" t="str">
        <f>IF(StandardResults[[#This Row],[BT(SC)]]&lt;&gt;"-",IF(StandardResults[[#This Row],[BT(SC)]]&lt;=StandardResults[[#This Row],[AAs]],"AA",IF(StandardResults[[#This Row],[BT(SC)]]&lt;=StandardResults[[#This Row],[As]],"A",IF(StandardResults[[#This Row],[BT(SC)]]&lt;=StandardResults[[#This Row],[Bs]],"B","-"))),"")</f>
        <v/>
      </c>
      <c r="L691" t="str">
        <f>IF(ISBLANK(TimeVR[[#This Row],[Best Time(L)]]),"-",TimeVR[[#This Row],[Best Time(L)]])</f>
        <v>-</v>
      </c>
      <c r="M691" t="str">
        <f>IF(StandardResults[[#This Row],[BT(LC)]]&lt;&gt;"-",IF(StandardResults[[#This Row],[BT(LC)]]&lt;=StandardResults[[#This Row],[AA]],"AA",IF(StandardResults[[#This Row],[BT(LC)]]&lt;=StandardResults[[#This Row],[A]],"A",IF(StandardResults[[#This Row],[BT(LC)]]&lt;=StandardResults[[#This Row],[B]],"B","-"))),"")</f>
        <v/>
      </c>
      <c r="N691" s="14"/>
      <c r="O691" t="str">
        <f>IF(StandardResults[[#This Row],[BT(SC)]]&lt;&gt;"-",IF(StandardResults[[#This Row],[BT(SC)]]&lt;=StandardResults[[#This Row],[Ecs]],"EC","-"),"")</f>
        <v/>
      </c>
      <c r="Q691" t="str">
        <f>IF(StandardResults[[#This Row],[Ind/Rel]]="Ind",LEFT(StandardResults[[#This Row],[Gender]],1)&amp;MIN(MAX(StandardResults[[#This Row],[Age]],11),17)&amp;"-"&amp;StandardResults[[#This Row],[Event]],"")</f>
        <v>011-0</v>
      </c>
      <c r="R691" t="e">
        <f>IF(StandardResults[[#This Row],[Ind/Rel]]="Ind",_xlfn.XLOOKUP(StandardResults[[#This Row],[Code]],Std[Code],Std[AA]),"-")</f>
        <v>#N/A</v>
      </c>
      <c r="S691" t="e">
        <f>IF(StandardResults[[#This Row],[Ind/Rel]]="Ind",_xlfn.XLOOKUP(StandardResults[[#This Row],[Code]],Std[Code],Std[A]),"-")</f>
        <v>#N/A</v>
      </c>
      <c r="T691" t="e">
        <f>IF(StandardResults[[#This Row],[Ind/Rel]]="Ind",_xlfn.XLOOKUP(StandardResults[[#This Row],[Code]],Std[Code],Std[B]),"-")</f>
        <v>#N/A</v>
      </c>
      <c r="U691" t="e">
        <f>IF(StandardResults[[#This Row],[Ind/Rel]]="Ind",_xlfn.XLOOKUP(StandardResults[[#This Row],[Code]],Std[Code],Std[AAs]),"-")</f>
        <v>#N/A</v>
      </c>
      <c r="V691" t="e">
        <f>IF(StandardResults[[#This Row],[Ind/Rel]]="Ind",_xlfn.XLOOKUP(StandardResults[[#This Row],[Code]],Std[Code],Std[As]),"-")</f>
        <v>#N/A</v>
      </c>
      <c r="W691" t="e">
        <f>IF(StandardResults[[#This Row],[Ind/Rel]]="Ind",_xlfn.XLOOKUP(StandardResults[[#This Row],[Code]],Std[Code],Std[Bs]),"-")</f>
        <v>#N/A</v>
      </c>
      <c r="X691" t="e">
        <f>IF(StandardResults[[#This Row],[Ind/Rel]]="Ind",_xlfn.XLOOKUP(StandardResults[[#This Row],[Code]],Std[Code],Std[EC]),"-")</f>
        <v>#N/A</v>
      </c>
      <c r="Y691" t="e">
        <f>IF(StandardResults[[#This Row],[Ind/Rel]]="Ind",_xlfn.XLOOKUP(StandardResults[[#This Row],[Code]],Std[Code],Std[Ecs]),"-")</f>
        <v>#N/A</v>
      </c>
      <c r="Z691">
        <f>COUNTIFS(StandardResults[Name],StandardResults[[#This Row],[Name]],StandardResults[Entry
Std],"B")+COUNTIFS(StandardResults[Name],StandardResults[[#This Row],[Name]],StandardResults[Entry
Std],"A")+COUNTIFS(StandardResults[Name],StandardResults[[#This Row],[Name]],StandardResults[Entry
Std],"AA")</f>
        <v>0</v>
      </c>
      <c r="AA691">
        <f>COUNTIFS(StandardResults[Name],StandardResults[[#This Row],[Name]],StandardResults[Entry
Std],"AA")</f>
        <v>0</v>
      </c>
    </row>
    <row r="692" spans="1:27" x14ac:dyDescent="0.25">
      <c r="A692">
        <f>TimeVR[[#This Row],[Club]]</f>
        <v>0</v>
      </c>
      <c r="B692" t="str">
        <f>IF(OR(RIGHT(TimeVR[[#This Row],[Event]],3)="M.R", RIGHT(TimeVR[[#This Row],[Event]],3)="F.R"),"Relay","Ind")</f>
        <v>Ind</v>
      </c>
      <c r="C692">
        <f>TimeVR[[#This Row],[gender]]</f>
        <v>0</v>
      </c>
      <c r="D692">
        <f>TimeVR[[#This Row],[Age]]</f>
        <v>0</v>
      </c>
      <c r="E692">
        <f>TimeVR[[#This Row],[name]]</f>
        <v>0</v>
      </c>
      <c r="F692">
        <f>TimeVR[[#This Row],[Event]]</f>
        <v>0</v>
      </c>
      <c r="G692" t="str">
        <f>IF(OR(StandardResults[[#This Row],[Entry]]="-",TimeVR[[#This Row],[validation]]="Validated"),"Y","N")</f>
        <v>N</v>
      </c>
      <c r="H692">
        <f>IF(OR(LEFT(TimeVR[[#This Row],[Times]],8)="00:00.00", LEFT(TimeVR[[#This Row],[Times]],2)="NT"),"-",TimeVR[[#This Row],[Times]])</f>
        <v>0</v>
      </c>
      <c r="I6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2" t="str">
        <f>IF(ISBLANK(TimeVR[[#This Row],[Best Time(S)]]),"-",TimeVR[[#This Row],[Best Time(S)]])</f>
        <v>-</v>
      </c>
      <c r="K692" t="str">
        <f>IF(StandardResults[[#This Row],[BT(SC)]]&lt;&gt;"-",IF(StandardResults[[#This Row],[BT(SC)]]&lt;=StandardResults[[#This Row],[AAs]],"AA",IF(StandardResults[[#This Row],[BT(SC)]]&lt;=StandardResults[[#This Row],[As]],"A",IF(StandardResults[[#This Row],[BT(SC)]]&lt;=StandardResults[[#This Row],[Bs]],"B","-"))),"")</f>
        <v/>
      </c>
      <c r="L692" t="str">
        <f>IF(ISBLANK(TimeVR[[#This Row],[Best Time(L)]]),"-",TimeVR[[#This Row],[Best Time(L)]])</f>
        <v>-</v>
      </c>
      <c r="M692" t="str">
        <f>IF(StandardResults[[#This Row],[BT(LC)]]&lt;&gt;"-",IF(StandardResults[[#This Row],[BT(LC)]]&lt;=StandardResults[[#This Row],[AA]],"AA",IF(StandardResults[[#This Row],[BT(LC)]]&lt;=StandardResults[[#This Row],[A]],"A",IF(StandardResults[[#This Row],[BT(LC)]]&lt;=StandardResults[[#This Row],[B]],"B","-"))),"")</f>
        <v/>
      </c>
      <c r="N692" s="14"/>
      <c r="O692" t="str">
        <f>IF(StandardResults[[#This Row],[BT(SC)]]&lt;&gt;"-",IF(StandardResults[[#This Row],[BT(SC)]]&lt;=StandardResults[[#This Row],[Ecs]],"EC","-"),"")</f>
        <v/>
      </c>
      <c r="Q692" t="str">
        <f>IF(StandardResults[[#This Row],[Ind/Rel]]="Ind",LEFT(StandardResults[[#This Row],[Gender]],1)&amp;MIN(MAX(StandardResults[[#This Row],[Age]],11),17)&amp;"-"&amp;StandardResults[[#This Row],[Event]],"")</f>
        <v>011-0</v>
      </c>
      <c r="R692" t="e">
        <f>IF(StandardResults[[#This Row],[Ind/Rel]]="Ind",_xlfn.XLOOKUP(StandardResults[[#This Row],[Code]],Std[Code],Std[AA]),"-")</f>
        <v>#N/A</v>
      </c>
      <c r="S692" t="e">
        <f>IF(StandardResults[[#This Row],[Ind/Rel]]="Ind",_xlfn.XLOOKUP(StandardResults[[#This Row],[Code]],Std[Code],Std[A]),"-")</f>
        <v>#N/A</v>
      </c>
      <c r="T692" t="e">
        <f>IF(StandardResults[[#This Row],[Ind/Rel]]="Ind",_xlfn.XLOOKUP(StandardResults[[#This Row],[Code]],Std[Code],Std[B]),"-")</f>
        <v>#N/A</v>
      </c>
      <c r="U692" t="e">
        <f>IF(StandardResults[[#This Row],[Ind/Rel]]="Ind",_xlfn.XLOOKUP(StandardResults[[#This Row],[Code]],Std[Code],Std[AAs]),"-")</f>
        <v>#N/A</v>
      </c>
      <c r="V692" t="e">
        <f>IF(StandardResults[[#This Row],[Ind/Rel]]="Ind",_xlfn.XLOOKUP(StandardResults[[#This Row],[Code]],Std[Code],Std[As]),"-")</f>
        <v>#N/A</v>
      </c>
      <c r="W692" t="e">
        <f>IF(StandardResults[[#This Row],[Ind/Rel]]="Ind",_xlfn.XLOOKUP(StandardResults[[#This Row],[Code]],Std[Code],Std[Bs]),"-")</f>
        <v>#N/A</v>
      </c>
      <c r="X692" t="e">
        <f>IF(StandardResults[[#This Row],[Ind/Rel]]="Ind",_xlfn.XLOOKUP(StandardResults[[#This Row],[Code]],Std[Code],Std[EC]),"-")</f>
        <v>#N/A</v>
      </c>
      <c r="Y692" t="e">
        <f>IF(StandardResults[[#This Row],[Ind/Rel]]="Ind",_xlfn.XLOOKUP(StandardResults[[#This Row],[Code]],Std[Code],Std[Ecs]),"-")</f>
        <v>#N/A</v>
      </c>
      <c r="Z692">
        <f>COUNTIFS(StandardResults[Name],StandardResults[[#This Row],[Name]],StandardResults[Entry
Std],"B")+COUNTIFS(StandardResults[Name],StandardResults[[#This Row],[Name]],StandardResults[Entry
Std],"A")+COUNTIFS(StandardResults[Name],StandardResults[[#This Row],[Name]],StandardResults[Entry
Std],"AA")</f>
        <v>0</v>
      </c>
      <c r="AA692">
        <f>COUNTIFS(StandardResults[Name],StandardResults[[#This Row],[Name]],StandardResults[Entry
Std],"AA")</f>
        <v>0</v>
      </c>
    </row>
    <row r="693" spans="1:27" x14ac:dyDescent="0.25">
      <c r="A693">
        <f>TimeVR[[#This Row],[Club]]</f>
        <v>0</v>
      </c>
      <c r="B693" t="str">
        <f>IF(OR(RIGHT(TimeVR[[#This Row],[Event]],3)="M.R", RIGHT(TimeVR[[#This Row],[Event]],3)="F.R"),"Relay","Ind")</f>
        <v>Ind</v>
      </c>
      <c r="C693">
        <f>TimeVR[[#This Row],[gender]]</f>
        <v>0</v>
      </c>
      <c r="D693">
        <f>TimeVR[[#This Row],[Age]]</f>
        <v>0</v>
      </c>
      <c r="E693">
        <f>TimeVR[[#This Row],[name]]</f>
        <v>0</v>
      </c>
      <c r="F693">
        <f>TimeVR[[#This Row],[Event]]</f>
        <v>0</v>
      </c>
      <c r="G693" t="str">
        <f>IF(OR(StandardResults[[#This Row],[Entry]]="-",TimeVR[[#This Row],[validation]]="Validated"),"Y","N")</f>
        <v>N</v>
      </c>
      <c r="H693">
        <f>IF(OR(LEFT(TimeVR[[#This Row],[Times]],8)="00:00.00", LEFT(TimeVR[[#This Row],[Times]],2)="NT"),"-",TimeVR[[#This Row],[Times]])</f>
        <v>0</v>
      </c>
      <c r="I6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3" t="str">
        <f>IF(ISBLANK(TimeVR[[#This Row],[Best Time(S)]]),"-",TimeVR[[#This Row],[Best Time(S)]])</f>
        <v>-</v>
      </c>
      <c r="K693" t="str">
        <f>IF(StandardResults[[#This Row],[BT(SC)]]&lt;&gt;"-",IF(StandardResults[[#This Row],[BT(SC)]]&lt;=StandardResults[[#This Row],[AAs]],"AA",IF(StandardResults[[#This Row],[BT(SC)]]&lt;=StandardResults[[#This Row],[As]],"A",IF(StandardResults[[#This Row],[BT(SC)]]&lt;=StandardResults[[#This Row],[Bs]],"B","-"))),"")</f>
        <v/>
      </c>
      <c r="L693" t="str">
        <f>IF(ISBLANK(TimeVR[[#This Row],[Best Time(L)]]),"-",TimeVR[[#This Row],[Best Time(L)]])</f>
        <v>-</v>
      </c>
      <c r="M693" t="str">
        <f>IF(StandardResults[[#This Row],[BT(LC)]]&lt;&gt;"-",IF(StandardResults[[#This Row],[BT(LC)]]&lt;=StandardResults[[#This Row],[AA]],"AA",IF(StandardResults[[#This Row],[BT(LC)]]&lt;=StandardResults[[#This Row],[A]],"A",IF(StandardResults[[#This Row],[BT(LC)]]&lt;=StandardResults[[#This Row],[B]],"B","-"))),"")</f>
        <v/>
      </c>
      <c r="N693" s="14"/>
      <c r="O693" t="str">
        <f>IF(StandardResults[[#This Row],[BT(SC)]]&lt;&gt;"-",IF(StandardResults[[#This Row],[BT(SC)]]&lt;=StandardResults[[#This Row],[Ecs]],"EC","-"),"")</f>
        <v/>
      </c>
      <c r="Q693" t="str">
        <f>IF(StandardResults[[#This Row],[Ind/Rel]]="Ind",LEFT(StandardResults[[#This Row],[Gender]],1)&amp;MIN(MAX(StandardResults[[#This Row],[Age]],11),17)&amp;"-"&amp;StandardResults[[#This Row],[Event]],"")</f>
        <v>011-0</v>
      </c>
      <c r="R693" t="e">
        <f>IF(StandardResults[[#This Row],[Ind/Rel]]="Ind",_xlfn.XLOOKUP(StandardResults[[#This Row],[Code]],Std[Code],Std[AA]),"-")</f>
        <v>#N/A</v>
      </c>
      <c r="S693" t="e">
        <f>IF(StandardResults[[#This Row],[Ind/Rel]]="Ind",_xlfn.XLOOKUP(StandardResults[[#This Row],[Code]],Std[Code],Std[A]),"-")</f>
        <v>#N/A</v>
      </c>
      <c r="T693" t="e">
        <f>IF(StandardResults[[#This Row],[Ind/Rel]]="Ind",_xlfn.XLOOKUP(StandardResults[[#This Row],[Code]],Std[Code],Std[B]),"-")</f>
        <v>#N/A</v>
      </c>
      <c r="U693" t="e">
        <f>IF(StandardResults[[#This Row],[Ind/Rel]]="Ind",_xlfn.XLOOKUP(StandardResults[[#This Row],[Code]],Std[Code],Std[AAs]),"-")</f>
        <v>#N/A</v>
      </c>
      <c r="V693" t="e">
        <f>IF(StandardResults[[#This Row],[Ind/Rel]]="Ind",_xlfn.XLOOKUP(StandardResults[[#This Row],[Code]],Std[Code],Std[As]),"-")</f>
        <v>#N/A</v>
      </c>
      <c r="W693" t="e">
        <f>IF(StandardResults[[#This Row],[Ind/Rel]]="Ind",_xlfn.XLOOKUP(StandardResults[[#This Row],[Code]],Std[Code],Std[Bs]),"-")</f>
        <v>#N/A</v>
      </c>
      <c r="X693" t="e">
        <f>IF(StandardResults[[#This Row],[Ind/Rel]]="Ind",_xlfn.XLOOKUP(StandardResults[[#This Row],[Code]],Std[Code],Std[EC]),"-")</f>
        <v>#N/A</v>
      </c>
      <c r="Y693" t="e">
        <f>IF(StandardResults[[#This Row],[Ind/Rel]]="Ind",_xlfn.XLOOKUP(StandardResults[[#This Row],[Code]],Std[Code],Std[Ecs]),"-")</f>
        <v>#N/A</v>
      </c>
      <c r="Z693">
        <f>COUNTIFS(StandardResults[Name],StandardResults[[#This Row],[Name]],StandardResults[Entry
Std],"B")+COUNTIFS(StandardResults[Name],StandardResults[[#This Row],[Name]],StandardResults[Entry
Std],"A")+COUNTIFS(StandardResults[Name],StandardResults[[#This Row],[Name]],StandardResults[Entry
Std],"AA")</f>
        <v>0</v>
      </c>
      <c r="AA693">
        <f>COUNTIFS(StandardResults[Name],StandardResults[[#This Row],[Name]],StandardResults[Entry
Std],"AA")</f>
        <v>0</v>
      </c>
    </row>
    <row r="694" spans="1:27" x14ac:dyDescent="0.25">
      <c r="A694">
        <f>TimeVR[[#This Row],[Club]]</f>
        <v>0</v>
      </c>
      <c r="B694" t="str">
        <f>IF(OR(RIGHT(TimeVR[[#This Row],[Event]],3)="M.R", RIGHT(TimeVR[[#This Row],[Event]],3)="F.R"),"Relay","Ind")</f>
        <v>Ind</v>
      </c>
      <c r="C694">
        <f>TimeVR[[#This Row],[gender]]</f>
        <v>0</v>
      </c>
      <c r="D694">
        <f>TimeVR[[#This Row],[Age]]</f>
        <v>0</v>
      </c>
      <c r="E694">
        <f>TimeVR[[#This Row],[name]]</f>
        <v>0</v>
      </c>
      <c r="F694">
        <f>TimeVR[[#This Row],[Event]]</f>
        <v>0</v>
      </c>
      <c r="G694" t="str">
        <f>IF(OR(StandardResults[[#This Row],[Entry]]="-",TimeVR[[#This Row],[validation]]="Validated"),"Y","N")</f>
        <v>N</v>
      </c>
      <c r="H694">
        <f>IF(OR(LEFT(TimeVR[[#This Row],[Times]],8)="00:00.00", LEFT(TimeVR[[#This Row],[Times]],2)="NT"),"-",TimeVR[[#This Row],[Times]])</f>
        <v>0</v>
      </c>
      <c r="I6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4" t="str">
        <f>IF(ISBLANK(TimeVR[[#This Row],[Best Time(S)]]),"-",TimeVR[[#This Row],[Best Time(S)]])</f>
        <v>-</v>
      </c>
      <c r="K694" t="str">
        <f>IF(StandardResults[[#This Row],[BT(SC)]]&lt;&gt;"-",IF(StandardResults[[#This Row],[BT(SC)]]&lt;=StandardResults[[#This Row],[AAs]],"AA",IF(StandardResults[[#This Row],[BT(SC)]]&lt;=StandardResults[[#This Row],[As]],"A",IF(StandardResults[[#This Row],[BT(SC)]]&lt;=StandardResults[[#This Row],[Bs]],"B","-"))),"")</f>
        <v/>
      </c>
      <c r="L694" t="str">
        <f>IF(ISBLANK(TimeVR[[#This Row],[Best Time(L)]]),"-",TimeVR[[#This Row],[Best Time(L)]])</f>
        <v>-</v>
      </c>
      <c r="M694" t="str">
        <f>IF(StandardResults[[#This Row],[BT(LC)]]&lt;&gt;"-",IF(StandardResults[[#This Row],[BT(LC)]]&lt;=StandardResults[[#This Row],[AA]],"AA",IF(StandardResults[[#This Row],[BT(LC)]]&lt;=StandardResults[[#This Row],[A]],"A",IF(StandardResults[[#This Row],[BT(LC)]]&lt;=StandardResults[[#This Row],[B]],"B","-"))),"")</f>
        <v/>
      </c>
      <c r="N694" s="14"/>
      <c r="O694" t="str">
        <f>IF(StandardResults[[#This Row],[BT(SC)]]&lt;&gt;"-",IF(StandardResults[[#This Row],[BT(SC)]]&lt;=StandardResults[[#This Row],[Ecs]],"EC","-"),"")</f>
        <v/>
      </c>
      <c r="Q694" t="str">
        <f>IF(StandardResults[[#This Row],[Ind/Rel]]="Ind",LEFT(StandardResults[[#This Row],[Gender]],1)&amp;MIN(MAX(StandardResults[[#This Row],[Age]],11),17)&amp;"-"&amp;StandardResults[[#This Row],[Event]],"")</f>
        <v>011-0</v>
      </c>
      <c r="R694" t="e">
        <f>IF(StandardResults[[#This Row],[Ind/Rel]]="Ind",_xlfn.XLOOKUP(StandardResults[[#This Row],[Code]],Std[Code],Std[AA]),"-")</f>
        <v>#N/A</v>
      </c>
      <c r="S694" t="e">
        <f>IF(StandardResults[[#This Row],[Ind/Rel]]="Ind",_xlfn.XLOOKUP(StandardResults[[#This Row],[Code]],Std[Code],Std[A]),"-")</f>
        <v>#N/A</v>
      </c>
      <c r="T694" t="e">
        <f>IF(StandardResults[[#This Row],[Ind/Rel]]="Ind",_xlfn.XLOOKUP(StandardResults[[#This Row],[Code]],Std[Code],Std[B]),"-")</f>
        <v>#N/A</v>
      </c>
      <c r="U694" t="e">
        <f>IF(StandardResults[[#This Row],[Ind/Rel]]="Ind",_xlfn.XLOOKUP(StandardResults[[#This Row],[Code]],Std[Code],Std[AAs]),"-")</f>
        <v>#N/A</v>
      </c>
      <c r="V694" t="e">
        <f>IF(StandardResults[[#This Row],[Ind/Rel]]="Ind",_xlfn.XLOOKUP(StandardResults[[#This Row],[Code]],Std[Code],Std[As]),"-")</f>
        <v>#N/A</v>
      </c>
      <c r="W694" t="e">
        <f>IF(StandardResults[[#This Row],[Ind/Rel]]="Ind",_xlfn.XLOOKUP(StandardResults[[#This Row],[Code]],Std[Code],Std[Bs]),"-")</f>
        <v>#N/A</v>
      </c>
      <c r="X694" t="e">
        <f>IF(StandardResults[[#This Row],[Ind/Rel]]="Ind",_xlfn.XLOOKUP(StandardResults[[#This Row],[Code]],Std[Code],Std[EC]),"-")</f>
        <v>#N/A</v>
      </c>
      <c r="Y694" t="e">
        <f>IF(StandardResults[[#This Row],[Ind/Rel]]="Ind",_xlfn.XLOOKUP(StandardResults[[#This Row],[Code]],Std[Code],Std[Ecs]),"-")</f>
        <v>#N/A</v>
      </c>
      <c r="Z694">
        <f>COUNTIFS(StandardResults[Name],StandardResults[[#This Row],[Name]],StandardResults[Entry
Std],"B")+COUNTIFS(StandardResults[Name],StandardResults[[#This Row],[Name]],StandardResults[Entry
Std],"A")+COUNTIFS(StandardResults[Name],StandardResults[[#This Row],[Name]],StandardResults[Entry
Std],"AA")</f>
        <v>0</v>
      </c>
      <c r="AA694">
        <f>COUNTIFS(StandardResults[Name],StandardResults[[#This Row],[Name]],StandardResults[Entry
Std],"AA")</f>
        <v>0</v>
      </c>
    </row>
    <row r="695" spans="1:27" x14ac:dyDescent="0.25">
      <c r="A695">
        <f>TimeVR[[#This Row],[Club]]</f>
        <v>0</v>
      </c>
      <c r="B695" t="str">
        <f>IF(OR(RIGHT(TimeVR[[#This Row],[Event]],3)="M.R", RIGHT(TimeVR[[#This Row],[Event]],3)="F.R"),"Relay","Ind")</f>
        <v>Ind</v>
      </c>
      <c r="C695">
        <f>TimeVR[[#This Row],[gender]]</f>
        <v>0</v>
      </c>
      <c r="D695">
        <f>TimeVR[[#This Row],[Age]]</f>
        <v>0</v>
      </c>
      <c r="E695">
        <f>TimeVR[[#This Row],[name]]</f>
        <v>0</v>
      </c>
      <c r="F695">
        <f>TimeVR[[#This Row],[Event]]</f>
        <v>0</v>
      </c>
      <c r="G695" t="str">
        <f>IF(OR(StandardResults[[#This Row],[Entry]]="-",TimeVR[[#This Row],[validation]]="Validated"),"Y","N")</f>
        <v>N</v>
      </c>
      <c r="H695">
        <f>IF(OR(LEFT(TimeVR[[#This Row],[Times]],8)="00:00.00", LEFT(TimeVR[[#This Row],[Times]],2)="NT"),"-",TimeVR[[#This Row],[Times]])</f>
        <v>0</v>
      </c>
      <c r="I6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5" t="str">
        <f>IF(ISBLANK(TimeVR[[#This Row],[Best Time(S)]]),"-",TimeVR[[#This Row],[Best Time(S)]])</f>
        <v>-</v>
      </c>
      <c r="K695" t="str">
        <f>IF(StandardResults[[#This Row],[BT(SC)]]&lt;&gt;"-",IF(StandardResults[[#This Row],[BT(SC)]]&lt;=StandardResults[[#This Row],[AAs]],"AA",IF(StandardResults[[#This Row],[BT(SC)]]&lt;=StandardResults[[#This Row],[As]],"A",IF(StandardResults[[#This Row],[BT(SC)]]&lt;=StandardResults[[#This Row],[Bs]],"B","-"))),"")</f>
        <v/>
      </c>
      <c r="L695" t="str">
        <f>IF(ISBLANK(TimeVR[[#This Row],[Best Time(L)]]),"-",TimeVR[[#This Row],[Best Time(L)]])</f>
        <v>-</v>
      </c>
      <c r="M695" t="str">
        <f>IF(StandardResults[[#This Row],[BT(LC)]]&lt;&gt;"-",IF(StandardResults[[#This Row],[BT(LC)]]&lt;=StandardResults[[#This Row],[AA]],"AA",IF(StandardResults[[#This Row],[BT(LC)]]&lt;=StandardResults[[#This Row],[A]],"A",IF(StandardResults[[#This Row],[BT(LC)]]&lt;=StandardResults[[#This Row],[B]],"B","-"))),"")</f>
        <v/>
      </c>
      <c r="N695" s="14"/>
      <c r="O695" t="str">
        <f>IF(StandardResults[[#This Row],[BT(SC)]]&lt;&gt;"-",IF(StandardResults[[#This Row],[BT(SC)]]&lt;=StandardResults[[#This Row],[Ecs]],"EC","-"),"")</f>
        <v/>
      </c>
      <c r="Q695" t="str">
        <f>IF(StandardResults[[#This Row],[Ind/Rel]]="Ind",LEFT(StandardResults[[#This Row],[Gender]],1)&amp;MIN(MAX(StandardResults[[#This Row],[Age]],11),17)&amp;"-"&amp;StandardResults[[#This Row],[Event]],"")</f>
        <v>011-0</v>
      </c>
      <c r="R695" t="e">
        <f>IF(StandardResults[[#This Row],[Ind/Rel]]="Ind",_xlfn.XLOOKUP(StandardResults[[#This Row],[Code]],Std[Code],Std[AA]),"-")</f>
        <v>#N/A</v>
      </c>
      <c r="S695" t="e">
        <f>IF(StandardResults[[#This Row],[Ind/Rel]]="Ind",_xlfn.XLOOKUP(StandardResults[[#This Row],[Code]],Std[Code],Std[A]),"-")</f>
        <v>#N/A</v>
      </c>
      <c r="T695" t="e">
        <f>IF(StandardResults[[#This Row],[Ind/Rel]]="Ind",_xlfn.XLOOKUP(StandardResults[[#This Row],[Code]],Std[Code],Std[B]),"-")</f>
        <v>#N/A</v>
      </c>
      <c r="U695" t="e">
        <f>IF(StandardResults[[#This Row],[Ind/Rel]]="Ind",_xlfn.XLOOKUP(StandardResults[[#This Row],[Code]],Std[Code],Std[AAs]),"-")</f>
        <v>#N/A</v>
      </c>
      <c r="V695" t="e">
        <f>IF(StandardResults[[#This Row],[Ind/Rel]]="Ind",_xlfn.XLOOKUP(StandardResults[[#This Row],[Code]],Std[Code],Std[As]),"-")</f>
        <v>#N/A</v>
      </c>
      <c r="W695" t="e">
        <f>IF(StandardResults[[#This Row],[Ind/Rel]]="Ind",_xlfn.XLOOKUP(StandardResults[[#This Row],[Code]],Std[Code],Std[Bs]),"-")</f>
        <v>#N/A</v>
      </c>
      <c r="X695" t="e">
        <f>IF(StandardResults[[#This Row],[Ind/Rel]]="Ind",_xlfn.XLOOKUP(StandardResults[[#This Row],[Code]],Std[Code],Std[EC]),"-")</f>
        <v>#N/A</v>
      </c>
      <c r="Y695" t="e">
        <f>IF(StandardResults[[#This Row],[Ind/Rel]]="Ind",_xlfn.XLOOKUP(StandardResults[[#This Row],[Code]],Std[Code],Std[Ecs]),"-")</f>
        <v>#N/A</v>
      </c>
      <c r="Z695">
        <f>COUNTIFS(StandardResults[Name],StandardResults[[#This Row],[Name]],StandardResults[Entry
Std],"B")+COUNTIFS(StandardResults[Name],StandardResults[[#This Row],[Name]],StandardResults[Entry
Std],"A")+COUNTIFS(StandardResults[Name],StandardResults[[#This Row],[Name]],StandardResults[Entry
Std],"AA")</f>
        <v>0</v>
      </c>
      <c r="AA695">
        <f>COUNTIFS(StandardResults[Name],StandardResults[[#This Row],[Name]],StandardResults[Entry
Std],"AA")</f>
        <v>0</v>
      </c>
    </row>
    <row r="696" spans="1:27" x14ac:dyDescent="0.25">
      <c r="A696">
        <f>TimeVR[[#This Row],[Club]]</f>
        <v>0</v>
      </c>
      <c r="B696" t="str">
        <f>IF(OR(RIGHT(TimeVR[[#This Row],[Event]],3)="M.R", RIGHT(TimeVR[[#This Row],[Event]],3)="F.R"),"Relay","Ind")</f>
        <v>Ind</v>
      </c>
      <c r="C696">
        <f>TimeVR[[#This Row],[gender]]</f>
        <v>0</v>
      </c>
      <c r="D696">
        <f>TimeVR[[#This Row],[Age]]</f>
        <v>0</v>
      </c>
      <c r="E696">
        <f>TimeVR[[#This Row],[name]]</f>
        <v>0</v>
      </c>
      <c r="F696">
        <f>TimeVR[[#This Row],[Event]]</f>
        <v>0</v>
      </c>
      <c r="G696" t="str">
        <f>IF(OR(StandardResults[[#This Row],[Entry]]="-",TimeVR[[#This Row],[validation]]="Validated"),"Y","N")</f>
        <v>N</v>
      </c>
      <c r="H696">
        <f>IF(OR(LEFT(TimeVR[[#This Row],[Times]],8)="00:00.00", LEFT(TimeVR[[#This Row],[Times]],2)="NT"),"-",TimeVR[[#This Row],[Times]])</f>
        <v>0</v>
      </c>
      <c r="I6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6" t="str">
        <f>IF(ISBLANK(TimeVR[[#This Row],[Best Time(S)]]),"-",TimeVR[[#This Row],[Best Time(S)]])</f>
        <v>-</v>
      </c>
      <c r="K696" t="str">
        <f>IF(StandardResults[[#This Row],[BT(SC)]]&lt;&gt;"-",IF(StandardResults[[#This Row],[BT(SC)]]&lt;=StandardResults[[#This Row],[AAs]],"AA",IF(StandardResults[[#This Row],[BT(SC)]]&lt;=StandardResults[[#This Row],[As]],"A",IF(StandardResults[[#This Row],[BT(SC)]]&lt;=StandardResults[[#This Row],[Bs]],"B","-"))),"")</f>
        <v/>
      </c>
      <c r="L696" t="str">
        <f>IF(ISBLANK(TimeVR[[#This Row],[Best Time(L)]]),"-",TimeVR[[#This Row],[Best Time(L)]])</f>
        <v>-</v>
      </c>
      <c r="M696" t="str">
        <f>IF(StandardResults[[#This Row],[BT(LC)]]&lt;&gt;"-",IF(StandardResults[[#This Row],[BT(LC)]]&lt;=StandardResults[[#This Row],[AA]],"AA",IF(StandardResults[[#This Row],[BT(LC)]]&lt;=StandardResults[[#This Row],[A]],"A",IF(StandardResults[[#This Row],[BT(LC)]]&lt;=StandardResults[[#This Row],[B]],"B","-"))),"")</f>
        <v/>
      </c>
      <c r="N696" s="14"/>
      <c r="O696" t="str">
        <f>IF(StandardResults[[#This Row],[BT(SC)]]&lt;&gt;"-",IF(StandardResults[[#This Row],[BT(SC)]]&lt;=StandardResults[[#This Row],[Ecs]],"EC","-"),"")</f>
        <v/>
      </c>
      <c r="Q696" t="str">
        <f>IF(StandardResults[[#This Row],[Ind/Rel]]="Ind",LEFT(StandardResults[[#This Row],[Gender]],1)&amp;MIN(MAX(StandardResults[[#This Row],[Age]],11),17)&amp;"-"&amp;StandardResults[[#This Row],[Event]],"")</f>
        <v>011-0</v>
      </c>
      <c r="R696" t="e">
        <f>IF(StandardResults[[#This Row],[Ind/Rel]]="Ind",_xlfn.XLOOKUP(StandardResults[[#This Row],[Code]],Std[Code],Std[AA]),"-")</f>
        <v>#N/A</v>
      </c>
      <c r="S696" t="e">
        <f>IF(StandardResults[[#This Row],[Ind/Rel]]="Ind",_xlfn.XLOOKUP(StandardResults[[#This Row],[Code]],Std[Code],Std[A]),"-")</f>
        <v>#N/A</v>
      </c>
      <c r="T696" t="e">
        <f>IF(StandardResults[[#This Row],[Ind/Rel]]="Ind",_xlfn.XLOOKUP(StandardResults[[#This Row],[Code]],Std[Code],Std[B]),"-")</f>
        <v>#N/A</v>
      </c>
      <c r="U696" t="e">
        <f>IF(StandardResults[[#This Row],[Ind/Rel]]="Ind",_xlfn.XLOOKUP(StandardResults[[#This Row],[Code]],Std[Code],Std[AAs]),"-")</f>
        <v>#N/A</v>
      </c>
      <c r="V696" t="e">
        <f>IF(StandardResults[[#This Row],[Ind/Rel]]="Ind",_xlfn.XLOOKUP(StandardResults[[#This Row],[Code]],Std[Code],Std[As]),"-")</f>
        <v>#N/A</v>
      </c>
      <c r="W696" t="e">
        <f>IF(StandardResults[[#This Row],[Ind/Rel]]="Ind",_xlfn.XLOOKUP(StandardResults[[#This Row],[Code]],Std[Code],Std[Bs]),"-")</f>
        <v>#N/A</v>
      </c>
      <c r="X696" t="e">
        <f>IF(StandardResults[[#This Row],[Ind/Rel]]="Ind",_xlfn.XLOOKUP(StandardResults[[#This Row],[Code]],Std[Code],Std[EC]),"-")</f>
        <v>#N/A</v>
      </c>
      <c r="Y696" t="e">
        <f>IF(StandardResults[[#This Row],[Ind/Rel]]="Ind",_xlfn.XLOOKUP(StandardResults[[#This Row],[Code]],Std[Code],Std[Ecs]),"-")</f>
        <v>#N/A</v>
      </c>
      <c r="Z696">
        <f>COUNTIFS(StandardResults[Name],StandardResults[[#This Row],[Name]],StandardResults[Entry
Std],"B")+COUNTIFS(StandardResults[Name],StandardResults[[#This Row],[Name]],StandardResults[Entry
Std],"A")+COUNTIFS(StandardResults[Name],StandardResults[[#This Row],[Name]],StandardResults[Entry
Std],"AA")</f>
        <v>0</v>
      </c>
      <c r="AA696">
        <f>COUNTIFS(StandardResults[Name],StandardResults[[#This Row],[Name]],StandardResults[Entry
Std],"AA")</f>
        <v>0</v>
      </c>
    </row>
    <row r="697" spans="1:27" x14ac:dyDescent="0.25">
      <c r="A697">
        <f>TimeVR[[#This Row],[Club]]</f>
        <v>0</v>
      </c>
      <c r="B697" t="str">
        <f>IF(OR(RIGHT(TimeVR[[#This Row],[Event]],3)="M.R", RIGHT(TimeVR[[#This Row],[Event]],3)="F.R"),"Relay","Ind")</f>
        <v>Ind</v>
      </c>
      <c r="C697">
        <f>TimeVR[[#This Row],[gender]]</f>
        <v>0</v>
      </c>
      <c r="D697">
        <f>TimeVR[[#This Row],[Age]]</f>
        <v>0</v>
      </c>
      <c r="E697">
        <f>TimeVR[[#This Row],[name]]</f>
        <v>0</v>
      </c>
      <c r="F697">
        <f>TimeVR[[#This Row],[Event]]</f>
        <v>0</v>
      </c>
      <c r="G697" t="str">
        <f>IF(OR(StandardResults[[#This Row],[Entry]]="-",TimeVR[[#This Row],[validation]]="Validated"),"Y","N")</f>
        <v>N</v>
      </c>
      <c r="H697">
        <f>IF(OR(LEFT(TimeVR[[#This Row],[Times]],8)="00:00.00", LEFT(TimeVR[[#This Row],[Times]],2)="NT"),"-",TimeVR[[#This Row],[Times]])</f>
        <v>0</v>
      </c>
      <c r="I6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7" t="str">
        <f>IF(ISBLANK(TimeVR[[#This Row],[Best Time(S)]]),"-",TimeVR[[#This Row],[Best Time(S)]])</f>
        <v>-</v>
      </c>
      <c r="K697" t="str">
        <f>IF(StandardResults[[#This Row],[BT(SC)]]&lt;&gt;"-",IF(StandardResults[[#This Row],[BT(SC)]]&lt;=StandardResults[[#This Row],[AAs]],"AA",IF(StandardResults[[#This Row],[BT(SC)]]&lt;=StandardResults[[#This Row],[As]],"A",IF(StandardResults[[#This Row],[BT(SC)]]&lt;=StandardResults[[#This Row],[Bs]],"B","-"))),"")</f>
        <v/>
      </c>
      <c r="L697" t="str">
        <f>IF(ISBLANK(TimeVR[[#This Row],[Best Time(L)]]),"-",TimeVR[[#This Row],[Best Time(L)]])</f>
        <v>-</v>
      </c>
      <c r="M697" t="str">
        <f>IF(StandardResults[[#This Row],[BT(LC)]]&lt;&gt;"-",IF(StandardResults[[#This Row],[BT(LC)]]&lt;=StandardResults[[#This Row],[AA]],"AA",IF(StandardResults[[#This Row],[BT(LC)]]&lt;=StandardResults[[#This Row],[A]],"A",IF(StandardResults[[#This Row],[BT(LC)]]&lt;=StandardResults[[#This Row],[B]],"B","-"))),"")</f>
        <v/>
      </c>
      <c r="N697" s="14"/>
      <c r="O697" t="str">
        <f>IF(StandardResults[[#This Row],[BT(SC)]]&lt;&gt;"-",IF(StandardResults[[#This Row],[BT(SC)]]&lt;=StandardResults[[#This Row],[Ecs]],"EC","-"),"")</f>
        <v/>
      </c>
      <c r="Q697" t="str">
        <f>IF(StandardResults[[#This Row],[Ind/Rel]]="Ind",LEFT(StandardResults[[#This Row],[Gender]],1)&amp;MIN(MAX(StandardResults[[#This Row],[Age]],11),17)&amp;"-"&amp;StandardResults[[#This Row],[Event]],"")</f>
        <v>011-0</v>
      </c>
      <c r="R697" t="e">
        <f>IF(StandardResults[[#This Row],[Ind/Rel]]="Ind",_xlfn.XLOOKUP(StandardResults[[#This Row],[Code]],Std[Code],Std[AA]),"-")</f>
        <v>#N/A</v>
      </c>
      <c r="S697" t="e">
        <f>IF(StandardResults[[#This Row],[Ind/Rel]]="Ind",_xlfn.XLOOKUP(StandardResults[[#This Row],[Code]],Std[Code],Std[A]),"-")</f>
        <v>#N/A</v>
      </c>
      <c r="T697" t="e">
        <f>IF(StandardResults[[#This Row],[Ind/Rel]]="Ind",_xlfn.XLOOKUP(StandardResults[[#This Row],[Code]],Std[Code],Std[B]),"-")</f>
        <v>#N/A</v>
      </c>
      <c r="U697" t="e">
        <f>IF(StandardResults[[#This Row],[Ind/Rel]]="Ind",_xlfn.XLOOKUP(StandardResults[[#This Row],[Code]],Std[Code],Std[AAs]),"-")</f>
        <v>#N/A</v>
      </c>
      <c r="V697" t="e">
        <f>IF(StandardResults[[#This Row],[Ind/Rel]]="Ind",_xlfn.XLOOKUP(StandardResults[[#This Row],[Code]],Std[Code],Std[As]),"-")</f>
        <v>#N/A</v>
      </c>
      <c r="W697" t="e">
        <f>IF(StandardResults[[#This Row],[Ind/Rel]]="Ind",_xlfn.XLOOKUP(StandardResults[[#This Row],[Code]],Std[Code],Std[Bs]),"-")</f>
        <v>#N/A</v>
      </c>
      <c r="X697" t="e">
        <f>IF(StandardResults[[#This Row],[Ind/Rel]]="Ind",_xlfn.XLOOKUP(StandardResults[[#This Row],[Code]],Std[Code],Std[EC]),"-")</f>
        <v>#N/A</v>
      </c>
      <c r="Y697" t="e">
        <f>IF(StandardResults[[#This Row],[Ind/Rel]]="Ind",_xlfn.XLOOKUP(StandardResults[[#This Row],[Code]],Std[Code],Std[Ecs]),"-")</f>
        <v>#N/A</v>
      </c>
      <c r="Z697">
        <f>COUNTIFS(StandardResults[Name],StandardResults[[#This Row],[Name]],StandardResults[Entry
Std],"B")+COUNTIFS(StandardResults[Name],StandardResults[[#This Row],[Name]],StandardResults[Entry
Std],"A")+COUNTIFS(StandardResults[Name],StandardResults[[#This Row],[Name]],StandardResults[Entry
Std],"AA")</f>
        <v>0</v>
      </c>
      <c r="AA697">
        <f>COUNTIFS(StandardResults[Name],StandardResults[[#This Row],[Name]],StandardResults[Entry
Std],"AA")</f>
        <v>0</v>
      </c>
    </row>
    <row r="698" spans="1:27" x14ac:dyDescent="0.25">
      <c r="A698">
        <f>TimeVR[[#This Row],[Club]]</f>
        <v>0</v>
      </c>
      <c r="B698" t="str">
        <f>IF(OR(RIGHT(TimeVR[[#This Row],[Event]],3)="M.R", RIGHT(TimeVR[[#This Row],[Event]],3)="F.R"),"Relay","Ind")</f>
        <v>Ind</v>
      </c>
      <c r="C698">
        <f>TimeVR[[#This Row],[gender]]</f>
        <v>0</v>
      </c>
      <c r="D698">
        <f>TimeVR[[#This Row],[Age]]</f>
        <v>0</v>
      </c>
      <c r="E698">
        <f>TimeVR[[#This Row],[name]]</f>
        <v>0</v>
      </c>
      <c r="F698">
        <f>TimeVR[[#This Row],[Event]]</f>
        <v>0</v>
      </c>
      <c r="G698" t="str">
        <f>IF(OR(StandardResults[[#This Row],[Entry]]="-",TimeVR[[#This Row],[validation]]="Validated"),"Y","N")</f>
        <v>N</v>
      </c>
      <c r="H698">
        <f>IF(OR(LEFT(TimeVR[[#This Row],[Times]],8)="00:00.00", LEFT(TimeVR[[#This Row],[Times]],2)="NT"),"-",TimeVR[[#This Row],[Times]])</f>
        <v>0</v>
      </c>
      <c r="I6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8" t="str">
        <f>IF(ISBLANK(TimeVR[[#This Row],[Best Time(S)]]),"-",TimeVR[[#This Row],[Best Time(S)]])</f>
        <v>-</v>
      </c>
      <c r="K698" t="str">
        <f>IF(StandardResults[[#This Row],[BT(SC)]]&lt;&gt;"-",IF(StandardResults[[#This Row],[BT(SC)]]&lt;=StandardResults[[#This Row],[AAs]],"AA",IF(StandardResults[[#This Row],[BT(SC)]]&lt;=StandardResults[[#This Row],[As]],"A",IF(StandardResults[[#This Row],[BT(SC)]]&lt;=StandardResults[[#This Row],[Bs]],"B","-"))),"")</f>
        <v/>
      </c>
      <c r="L698" t="str">
        <f>IF(ISBLANK(TimeVR[[#This Row],[Best Time(L)]]),"-",TimeVR[[#This Row],[Best Time(L)]])</f>
        <v>-</v>
      </c>
      <c r="M698" t="str">
        <f>IF(StandardResults[[#This Row],[BT(LC)]]&lt;&gt;"-",IF(StandardResults[[#This Row],[BT(LC)]]&lt;=StandardResults[[#This Row],[AA]],"AA",IF(StandardResults[[#This Row],[BT(LC)]]&lt;=StandardResults[[#This Row],[A]],"A",IF(StandardResults[[#This Row],[BT(LC)]]&lt;=StandardResults[[#This Row],[B]],"B","-"))),"")</f>
        <v/>
      </c>
      <c r="N698" s="14"/>
      <c r="O698" t="str">
        <f>IF(StandardResults[[#This Row],[BT(SC)]]&lt;&gt;"-",IF(StandardResults[[#This Row],[BT(SC)]]&lt;=StandardResults[[#This Row],[Ecs]],"EC","-"),"")</f>
        <v/>
      </c>
      <c r="Q698" t="str">
        <f>IF(StandardResults[[#This Row],[Ind/Rel]]="Ind",LEFT(StandardResults[[#This Row],[Gender]],1)&amp;MIN(MAX(StandardResults[[#This Row],[Age]],11),17)&amp;"-"&amp;StandardResults[[#This Row],[Event]],"")</f>
        <v>011-0</v>
      </c>
      <c r="R698" t="e">
        <f>IF(StandardResults[[#This Row],[Ind/Rel]]="Ind",_xlfn.XLOOKUP(StandardResults[[#This Row],[Code]],Std[Code],Std[AA]),"-")</f>
        <v>#N/A</v>
      </c>
      <c r="S698" t="e">
        <f>IF(StandardResults[[#This Row],[Ind/Rel]]="Ind",_xlfn.XLOOKUP(StandardResults[[#This Row],[Code]],Std[Code],Std[A]),"-")</f>
        <v>#N/A</v>
      </c>
      <c r="T698" t="e">
        <f>IF(StandardResults[[#This Row],[Ind/Rel]]="Ind",_xlfn.XLOOKUP(StandardResults[[#This Row],[Code]],Std[Code],Std[B]),"-")</f>
        <v>#N/A</v>
      </c>
      <c r="U698" t="e">
        <f>IF(StandardResults[[#This Row],[Ind/Rel]]="Ind",_xlfn.XLOOKUP(StandardResults[[#This Row],[Code]],Std[Code],Std[AAs]),"-")</f>
        <v>#N/A</v>
      </c>
      <c r="V698" t="e">
        <f>IF(StandardResults[[#This Row],[Ind/Rel]]="Ind",_xlfn.XLOOKUP(StandardResults[[#This Row],[Code]],Std[Code],Std[As]),"-")</f>
        <v>#N/A</v>
      </c>
      <c r="W698" t="e">
        <f>IF(StandardResults[[#This Row],[Ind/Rel]]="Ind",_xlfn.XLOOKUP(StandardResults[[#This Row],[Code]],Std[Code],Std[Bs]),"-")</f>
        <v>#N/A</v>
      </c>
      <c r="X698" t="e">
        <f>IF(StandardResults[[#This Row],[Ind/Rel]]="Ind",_xlfn.XLOOKUP(StandardResults[[#This Row],[Code]],Std[Code],Std[EC]),"-")</f>
        <v>#N/A</v>
      </c>
      <c r="Y698" t="e">
        <f>IF(StandardResults[[#This Row],[Ind/Rel]]="Ind",_xlfn.XLOOKUP(StandardResults[[#This Row],[Code]],Std[Code],Std[Ecs]),"-")</f>
        <v>#N/A</v>
      </c>
      <c r="Z698">
        <f>COUNTIFS(StandardResults[Name],StandardResults[[#This Row],[Name]],StandardResults[Entry
Std],"B")+COUNTIFS(StandardResults[Name],StandardResults[[#This Row],[Name]],StandardResults[Entry
Std],"A")+COUNTIFS(StandardResults[Name],StandardResults[[#This Row],[Name]],StandardResults[Entry
Std],"AA")</f>
        <v>0</v>
      </c>
      <c r="AA698">
        <f>COUNTIFS(StandardResults[Name],StandardResults[[#This Row],[Name]],StandardResults[Entry
Std],"AA")</f>
        <v>0</v>
      </c>
    </row>
    <row r="699" spans="1:27" x14ac:dyDescent="0.25">
      <c r="A699">
        <f>TimeVR[[#This Row],[Club]]</f>
        <v>0</v>
      </c>
      <c r="B699" t="str">
        <f>IF(OR(RIGHT(TimeVR[[#This Row],[Event]],3)="M.R", RIGHT(TimeVR[[#This Row],[Event]],3)="F.R"),"Relay","Ind")</f>
        <v>Ind</v>
      </c>
      <c r="C699">
        <f>TimeVR[[#This Row],[gender]]</f>
        <v>0</v>
      </c>
      <c r="D699">
        <f>TimeVR[[#This Row],[Age]]</f>
        <v>0</v>
      </c>
      <c r="E699">
        <f>TimeVR[[#This Row],[name]]</f>
        <v>0</v>
      </c>
      <c r="F699">
        <f>TimeVR[[#This Row],[Event]]</f>
        <v>0</v>
      </c>
      <c r="G699" t="str">
        <f>IF(OR(StandardResults[[#This Row],[Entry]]="-",TimeVR[[#This Row],[validation]]="Validated"),"Y","N")</f>
        <v>N</v>
      </c>
      <c r="H699">
        <f>IF(OR(LEFT(TimeVR[[#This Row],[Times]],8)="00:00.00", LEFT(TimeVR[[#This Row],[Times]],2)="NT"),"-",TimeVR[[#This Row],[Times]])</f>
        <v>0</v>
      </c>
      <c r="I6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699" t="str">
        <f>IF(ISBLANK(TimeVR[[#This Row],[Best Time(S)]]),"-",TimeVR[[#This Row],[Best Time(S)]])</f>
        <v>-</v>
      </c>
      <c r="K699" t="str">
        <f>IF(StandardResults[[#This Row],[BT(SC)]]&lt;&gt;"-",IF(StandardResults[[#This Row],[BT(SC)]]&lt;=StandardResults[[#This Row],[AAs]],"AA",IF(StandardResults[[#This Row],[BT(SC)]]&lt;=StandardResults[[#This Row],[As]],"A",IF(StandardResults[[#This Row],[BT(SC)]]&lt;=StandardResults[[#This Row],[Bs]],"B","-"))),"")</f>
        <v/>
      </c>
      <c r="L699" t="str">
        <f>IF(ISBLANK(TimeVR[[#This Row],[Best Time(L)]]),"-",TimeVR[[#This Row],[Best Time(L)]])</f>
        <v>-</v>
      </c>
      <c r="M699" t="str">
        <f>IF(StandardResults[[#This Row],[BT(LC)]]&lt;&gt;"-",IF(StandardResults[[#This Row],[BT(LC)]]&lt;=StandardResults[[#This Row],[AA]],"AA",IF(StandardResults[[#This Row],[BT(LC)]]&lt;=StandardResults[[#This Row],[A]],"A",IF(StandardResults[[#This Row],[BT(LC)]]&lt;=StandardResults[[#This Row],[B]],"B","-"))),"")</f>
        <v/>
      </c>
      <c r="N699" s="14"/>
      <c r="O699" t="str">
        <f>IF(StandardResults[[#This Row],[BT(SC)]]&lt;&gt;"-",IF(StandardResults[[#This Row],[BT(SC)]]&lt;=StandardResults[[#This Row],[Ecs]],"EC","-"),"")</f>
        <v/>
      </c>
      <c r="Q699" t="str">
        <f>IF(StandardResults[[#This Row],[Ind/Rel]]="Ind",LEFT(StandardResults[[#This Row],[Gender]],1)&amp;MIN(MAX(StandardResults[[#This Row],[Age]],11),17)&amp;"-"&amp;StandardResults[[#This Row],[Event]],"")</f>
        <v>011-0</v>
      </c>
      <c r="R699" t="e">
        <f>IF(StandardResults[[#This Row],[Ind/Rel]]="Ind",_xlfn.XLOOKUP(StandardResults[[#This Row],[Code]],Std[Code],Std[AA]),"-")</f>
        <v>#N/A</v>
      </c>
      <c r="S699" t="e">
        <f>IF(StandardResults[[#This Row],[Ind/Rel]]="Ind",_xlfn.XLOOKUP(StandardResults[[#This Row],[Code]],Std[Code],Std[A]),"-")</f>
        <v>#N/A</v>
      </c>
      <c r="T699" t="e">
        <f>IF(StandardResults[[#This Row],[Ind/Rel]]="Ind",_xlfn.XLOOKUP(StandardResults[[#This Row],[Code]],Std[Code],Std[B]),"-")</f>
        <v>#N/A</v>
      </c>
      <c r="U699" t="e">
        <f>IF(StandardResults[[#This Row],[Ind/Rel]]="Ind",_xlfn.XLOOKUP(StandardResults[[#This Row],[Code]],Std[Code],Std[AAs]),"-")</f>
        <v>#N/A</v>
      </c>
      <c r="V699" t="e">
        <f>IF(StandardResults[[#This Row],[Ind/Rel]]="Ind",_xlfn.XLOOKUP(StandardResults[[#This Row],[Code]],Std[Code],Std[As]),"-")</f>
        <v>#N/A</v>
      </c>
      <c r="W699" t="e">
        <f>IF(StandardResults[[#This Row],[Ind/Rel]]="Ind",_xlfn.XLOOKUP(StandardResults[[#This Row],[Code]],Std[Code],Std[Bs]),"-")</f>
        <v>#N/A</v>
      </c>
      <c r="X699" t="e">
        <f>IF(StandardResults[[#This Row],[Ind/Rel]]="Ind",_xlfn.XLOOKUP(StandardResults[[#This Row],[Code]],Std[Code],Std[EC]),"-")</f>
        <v>#N/A</v>
      </c>
      <c r="Y699" t="e">
        <f>IF(StandardResults[[#This Row],[Ind/Rel]]="Ind",_xlfn.XLOOKUP(StandardResults[[#This Row],[Code]],Std[Code],Std[Ecs]),"-")</f>
        <v>#N/A</v>
      </c>
      <c r="Z699">
        <f>COUNTIFS(StandardResults[Name],StandardResults[[#This Row],[Name]],StandardResults[Entry
Std],"B")+COUNTIFS(StandardResults[Name],StandardResults[[#This Row],[Name]],StandardResults[Entry
Std],"A")+COUNTIFS(StandardResults[Name],StandardResults[[#This Row],[Name]],StandardResults[Entry
Std],"AA")</f>
        <v>0</v>
      </c>
      <c r="AA699">
        <f>COUNTIFS(StandardResults[Name],StandardResults[[#This Row],[Name]],StandardResults[Entry
Std],"AA")</f>
        <v>0</v>
      </c>
    </row>
    <row r="700" spans="1:27" x14ac:dyDescent="0.25">
      <c r="A700">
        <f>TimeVR[[#This Row],[Club]]</f>
        <v>0</v>
      </c>
      <c r="B700" t="str">
        <f>IF(OR(RIGHT(TimeVR[[#This Row],[Event]],3)="M.R", RIGHT(TimeVR[[#This Row],[Event]],3)="F.R"),"Relay","Ind")</f>
        <v>Ind</v>
      </c>
      <c r="C700">
        <f>TimeVR[[#This Row],[gender]]</f>
        <v>0</v>
      </c>
      <c r="D700">
        <f>TimeVR[[#This Row],[Age]]</f>
        <v>0</v>
      </c>
      <c r="E700">
        <f>TimeVR[[#This Row],[name]]</f>
        <v>0</v>
      </c>
      <c r="F700">
        <f>TimeVR[[#This Row],[Event]]</f>
        <v>0</v>
      </c>
      <c r="G700" t="str">
        <f>IF(OR(StandardResults[[#This Row],[Entry]]="-",TimeVR[[#This Row],[validation]]="Validated"),"Y","N")</f>
        <v>N</v>
      </c>
      <c r="H700">
        <f>IF(OR(LEFT(TimeVR[[#This Row],[Times]],8)="00:00.00", LEFT(TimeVR[[#This Row],[Times]],2)="NT"),"-",TimeVR[[#This Row],[Times]])</f>
        <v>0</v>
      </c>
      <c r="I7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0" t="str">
        <f>IF(ISBLANK(TimeVR[[#This Row],[Best Time(S)]]),"-",TimeVR[[#This Row],[Best Time(S)]])</f>
        <v>-</v>
      </c>
      <c r="K700" t="str">
        <f>IF(StandardResults[[#This Row],[BT(SC)]]&lt;&gt;"-",IF(StandardResults[[#This Row],[BT(SC)]]&lt;=StandardResults[[#This Row],[AAs]],"AA",IF(StandardResults[[#This Row],[BT(SC)]]&lt;=StandardResults[[#This Row],[As]],"A",IF(StandardResults[[#This Row],[BT(SC)]]&lt;=StandardResults[[#This Row],[Bs]],"B","-"))),"")</f>
        <v/>
      </c>
      <c r="L700" t="str">
        <f>IF(ISBLANK(TimeVR[[#This Row],[Best Time(L)]]),"-",TimeVR[[#This Row],[Best Time(L)]])</f>
        <v>-</v>
      </c>
      <c r="M700" t="str">
        <f>IF(StandardResults[[#This Row],[BT(LC)]]&lt;&gt;"-",IF(StandardResults[[#This Row],[BT(LC)]]&lt;=StandardResults[[#This Row],[AA]],"AA",IF(StandardResults[[#This Row],[BT(LC)]]&lt;=StandardResults[[#This Row],[A]],"A",IF(StandardResults[[#This Row],[BT(LC)]]&lt;=StandardResults[[#This Row],[B]],"B","-"))),"")</f>
        <v/>
      </c>
      <c r="N700" s="14"/>
      <c r="O700" t="str">
        <f>IF(StandardResults[[#This Row],[BT(SC)]]&lt;&gt;"-",IF(StandardResults[[#This Row],[BT(SC)]]&lt;=StandardResults[[#This Row],[Ecs]],"EC","-"),"")</f>
        <v/>
      </c>
      <c r="Q700" t="str">
        <f>IF(StandardResults[[#This Row],[Ind/Rel]]="Ind",LEFT(StandardResults[[#This Row],[Gender]],1)&amp;MIN(MAX(StandardResults[[#This Row],[Age]],11),17)&amp;"-"&amp;StandardResults[[#This Row],[Event]],"")</f>
        <v>011-0</v>
      </c>
      <c r="R700" t="e">
        <f>IF(StandardResults[[#This Row],[Ind/Rel]]="Ind",_xlfn.XLOOKUP(StandardResults[[#This Row],[Code]],Std[Code],Std[AA]),"-")</f>
        <v>#N/A</v>
      </c>
      <c r="S700" t="e">
        <f>IF(StandardResults[[#This Row],[Ind/Rel]]="Ind",_xlfn.XLOOKUP(StandardResults[[#This Row],[Code]],Std[Code],Std[A]),"-")</f>
        <v>#N/A</v>
      </c>
      <c r="T700" t="e">
        <f>IF(StandardResults[[#This Row],[Ind/Rel]]="Ind",_xlfn.XLOOKUP(StandardResults[[#This Row],[Code]],Std[Code],Std[B]),"-")</f>
        <v>#N/A</v>
      </c>
      <c r="U700" t="e">
        <f>IF(StandardResults[[#This Row],[Ind/Rel]]="Ind",_xlfn.XLOOKUP(StandardResults[[#This Row],[Code]],Std[Code],Std[AAs]),"-")</f>
        <v>#N/A</v>
      </c>
      <c r="V700" t="e">
        <f>IF(StandardResults[[#This Row],[Ind/Rel]]="Ind",_xlfn.XLOOKUP(StandardResults[[#This Row],[Code]],Std[Code],Std[As]),"-")</f>
        <v>#N/A</v>
      </c>
      <c r="W700" t="e">
        <f>IF(StandardResults[[#This Row],[Ind/Rel]]="Ind",_xlfn.XLOOKUP(StandardResults[[#This Row],[Code]],Std[Code],Std[Bs]),"-")</f>
        <v>#N/A</v>
      </c>
      <c r="X700" t="e">
        <f>IF(StandardResults[[#This Row],[Ind/Rel]]="Ind",_xlfn.XLOOKUP(StandardResults[[#This Row],[Code]],Std[Code],Std[EC]),"-")</f>
        <v>#N/A</v>
      </c>
      <c r="Y700" t="e">
        <f>IF(StandardResults[[#This Row],[Ind/Rel]]="Ind",_xlfn.XLOOKUP(StandardResults[[#This Row],[Code]],Std[Code],Std[Ecs]),"-")</f>
        <v>#N/A</v>
      </c>
      <c r="Z700">
        <f>COUNTIFS(StandardResults[Name],StandardResults[[#This Row],[Name]],StandardResults[Entry
Std],"B")+COUNTIFS(StandardResults[Name],StandardResults[[#This Row],[Name]],StandardResults[Entry
Std],"A")+COUNTIFS(StandardResults[Name],StandardResults[[#This Row],[Name]],StandardResults[Entry
Std],"AA")</f>
        <v>0</v>
      </c>
      <c r="AA700">
        <f>COUNTIFS(StandardResults[Name],StandardResults[[#This Row],[Name]],StandardResults[Entry
Std],"AA")</f>
        <v>0</v>
      </c>
    </row>
    <row r="701" spans="1:27" x14ac:dyDescent="0.25">
      <c r="A701">
        <f>TimeVR[[#This Row],[Club]]</f>
        <v>0</v>
      </c>
      <c r="B701" t="str">
        <f>IF(OR(RIGHT(TimeVR[[#This Row],[Event]],3)="M.R", RIGHT(TimeVR[[#This Row],[Event]],3)="F.R"),"Relay","Ind")</f>
        <v>Ind</v>
      </c>
      <c r="C701">
        <f>TimeVR[[#This Row],[gender]]</f>
        <v>0</v>
      </c>
      <c r="D701">
        <f>TimeVR[[#This Row],[Age]]</f>
        <v>0</v>
      </c>
      <c r="E701">
        <f>TimeVR[[#This Row],[name]]</f>
        <v>0</v>
      </c>
      <c r="F701">
        <f>TimeVR[[#This Row],[Event]]</f>
        <v>0</v>
      </c>
      <c r="G701" t="str">
        <f>IF(OR(StandardResults[[#This Row],[Entry]]="-",TimeVR[[#This Row],[validation]]="Validated"),"Y","N")</f>
        <v>N</v>
      </c>
      <c r="H701">
        <f>IF(OR(LEFT(TimeVR[[#This Row],[Times]],8)="00:00.00", LEFT(TimeVR[[#This Row],[Times]],2)="NT"),"-",TimeVR[[#This Row],[Times]])</f>
        <v>0</v>
      </c>
      <c r="I7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1" t="str">
        <f>IF(ISBLANK(TimeVR[[#This Row],[Best Time(S)]]),"-",TimeVR[[#This Row],[Best Time(S)]])</f>
        <v>-</v>
      </c>
      <c r="K701" t="str">
        <f>IF(StandardResults[[#This Row],[BT(SC)]]&lt;&gt;"-",IF(StandardResults[[#This Row],[BT(SC)]]&lt;=StandardResults[[#This Row],[AAs]],"AA",IF(StandardResults[[#This Row],[BT(SC)]]&lt;=StandardResults[[#This Row],[As]],"A",IF(StandardResults[[#This Row],[BT(SC)]]&lt;=StandardResults[[#This Row],[Bs]],"B","-"))),"")</f>
        <v/>
      </c>
      <c r="L701" t="str">
        <f>IF(ISBLANK(TimeVR[[#This Row],[Best Time(L)]]),"-",TimeVR[[#This Row],[Best Time(L)]])</f>
        <v>-</v>
      </c>
      <c r="M701" t="str">
        <f>IF(StandardResults[[#This Row],[BT(LC)]]&lt;&gt;"-",IF(StandardResults[[#This Row],[BT(LC)]]&lt;=StandardResults[[#This Row],[AA]],"AA",IF(StandardResults[[#This Row],[BT(LC)]]&lt;=StandardResults[[#This Row],[A]],"A",IF(StandardResults[[#This Row],[BT(LC)]]&lt;=StandardResults[[#This Row],[B]],"B","-"))),"")</f>
        <v/>
      </c>
      <c r="N701" s="14"/>
      <c r="O701" t="str">
        <f>IF(StandardResults[[#This Row],[BT(SC)]]&lt;&gt;"-",IF(StandardResults[[#This Row],[BT(SC)]]&lt;=StandardResults[[#This Row],[Ecs]],"EC","-"),"")</f>
        <v/>
      </c>
      <c r="Q701" t="str">
        <f>IF(StandardResults[[#This Row],[Ind/Rel]]="Ind",LEFT(StandardResults[[#This Row],[Gender]],1)&amp;MIN(MAX(StandardResults[[#This Row],[Age]],11),17)&amp;"-"&amp;StandardResults[[#This Row],[Event]],"")</f>
        <v>011-0</v>
      </c>
      <c r="R701" t="e">
        <f>IF(StandardResults[[#This Row],[Ind/Rel]]="Ind",_xlfn.XLOOKUP(StandardResults[[#This Row],[Code]],Std[Code],Std[AA]),"-")</f>
        <v>#N/A</v>
      </c>
      <c r="S701" t="e">
        <f>IF(StandardResults[[#This Row],[Ind/Rel]]="Ind",_xlfn.XLOOKUP(StandardResults[[#This Row],[Code]],Std[Code],Std[A]),"-")</f>
        <v>#N/A</v>
      </c>
      <c r="T701" t="e">
        <f>IF(StandardResults[[#This Row],[Ind/Rel]]="Ind",_xlfn.XLOOKUP(StandardResults[[#This Row],[Code]],Std[Code],Std[B]),"-")</f>
        <v>#N/A</v>
      </c>
      <c r="U701" t="e">
        <f>IF(StandardResults[[#This Row],[Ind/Rel]]="Ind",_xlfn.XLOOKUP(StandardResults[[#This Row],[Code]],Std[Code],Std[AAs]),"-")</f>
        <v>#N/A</v>
      </c>
      <c r="V701" t="e">
        <f>IF(StandardResults[[#This Row],[Ind/Rel]]="Ind",_xlfn.XLOOKUP(StandardResults[[#This Row],[Code]],Std[Code],Std[As]),"-")</f>
        <v>#N/A</v>
      </c>
      <c r="W701" t="e">
        <f>IF(StandardResults[[#This Row],[Ind/Rel]]="Ind",_xlfn.XLOOKUP(StandardResults[[#This Row],[Code]],Std[Code],Std[Bs]),"-")</f>
        <v>#N/A</v>
      </c>
      <c r="X701" t="e">
        <f>IF(StandardResults[[#This Row],[Ind/Rel]]="Ind",_xlfn.XLOOKUP(StandardResults[[#This Row],[Code]],Std[Code],Std[EC]),"-")</f>
        <v>#N/A</v>
      </c>
      <c r="Y701" t="e">
        <f>IF(StandardResults[[#This Row],[Ind/Rel]]="Ind",_xlfn.XLOOKUP(StandardResults[[#This Row],[Code]],Std[Code],Std[Ecs]),"-")</f>
        <v>#N/A</v>
      </c>
      <c r="Z701">
        <f>COUNTIFS(StandardResults[Name],StandardResults[[#This Row],[Name]],StandardResults[Entry
Std],"B")+COUNTIFS(StandardResults[Name],StandardResults[[#This Row],[Name]],StandardResults[Entry
Std],"A")+COUNTIFS(StandardResults[Name],StandardResults[[#This Row],[Name]],StandardResults[Entry
Std],"AA")</f>
        <v>0</v>
      </c>
      <c r="AA701">
        <f>COUNTIFS(StandardResults[Name],StandardResults[[#This Row],[Name]],StandardResults[Entry
Std],"AA")</f>
        <v>0</v>
      </c>
    </row>
    <row r="702" spans="1:27" x14ac:dyDescent="0.25">
      <c r="A702">
        <f>TimeVR[[#This Row],[Club]]</f>
        <v>0</v>
      </c>
      <c r="B702" t="str">
        <f>IF(OR(RIGHT(TimeVR[[#This Row],[Event]],3)="M.R", RIGHT(TimeVR[[#This Row],[Event]],3)="F.R"),"Relay","Ind")</f>
        <v>Ind</v>
      </c>
      <c r="C702">
        <f>TimeVR[[#This Row],[gender]]</f>
        <v>0</v>
      </c>
      <c r="D702">
        <f>TimeVR[[#This Row],[Age]]</f>
        <v>0</v>
      </c>
      <c r="E702">
        <f>TimeVR[[#This Row],[name]]</f>
        <v>0</v>
      </c>
      <c r="F702">
        <f>TimeVR[[#This Row],[Event]]</f>
        <v>0</v>
      </c>
      <c r="G702" t="str">
        <f>IF(OR(StandardResults[[#This Row],[Entry]]="-",TimeVR[[#This Row],[validation]]="Validated"),"Y","N")</f>
        <v>N</v>
      </c>
      <c r="H702">
        <f>IF(OR(LEFT(TimeVR[[#This Row],[Times]],8)="00:00.00", LEFT(TimeVR[[#This Row],[Times]],2)="NT"),"-",TimeVR[[#This Row],[Times]])</f>
        <v>0</v>
      </c>
      <c r="I7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2" t="str">
        <f>IF(ISBLANK(TimeVR[[#This Row],[Best Time(S)]]),"-",TimeVR[[#This Row],[Best Time(S)]])</f>
        <v>-</v>
      </c>
      <c r="K702" t="str">
        <f>IF(StandardResults[[#This Row],[BT(SC)]]&lt;&gt;"-",IF(StandardResults[[#This Row],[BT(SC)]]&lt;=StandardResults[[#This Row],[AAs]],"AA",IF(StandardResults[[#This Row],[BT(SC)]]&lt;=StandardResults[[#This Row],[As]],"A",IF(StandardResults[[#This Row],[BT(SC)]]&lt;=StandardResults[[#This Row],[Bs]],"B","-"))),"")</f>
        <v/>
      </c>
      <c r="L702" t="str">
        <f>IF(ISBLANK(TimeVR[[#This Row],[Best Time(L)]]),"-",TimeVR[[#This Row],[Best Time(L)]])</f>
        <v>-</v>
      </c>
      <c r="M702" t="str">
        <f>IF(StandardResults[[#This Row],[BT(LC)]]&lt;&gt;"-",IF(StandardResults[[#This Row],[BT(LC)]]&lt;=StandardResults[[#This Row],[AA]],"AA",IF(StandardResults[[#This Row],[BT(LC)]]&lt;=StandardResults[[#This Row],[A]],"A",IF(StandardResults[[#This Row],[BT(LC)]]&lt;=StandardResults[[#This Row],[B]],"B","-"))),"")</f>
        <v/>
      </c>
      <c r="N702" s="14"/>
      <c r="O702" t="str">
        <f>IF(StandardResults[[#This Row],[BT(SC)]]&lt;&gt;"-",IF(StandardResults[[#This Row],[BT(SC)]]&lt;=StandardResults[[#This Row],[Ecs]],"EC","-"),"")</f>
        <v/>
      </c>
      <c r="Q702" t="str">
        <f>IF(StandardResults[[#This Row],[Ind/Rel]]="Ind",LEFT(StandardResults[[#This Row],[Gender]],1)&amp;MIN(MAX(StandardResults[[#This Row],[Age]],11),17)&amp;"-"&amp;StandardResults[[#This Row],[Event]],"")</f>
        <v>011-0</v>
      </c>
      <c r="R702" t="e">
        <f>IF(StandardResults[[#This Row],[Ind/Rel]]="Ind",_xlfn.XLOOKUP(StandardResults[[#This Row],[Code]],Std[Code],Std[AA]),"-")</f>
        <v>#N/A</v>
      </c>
      <c r="S702" t="e">
        <f>IF(StandardResults[[#This Row],[Ind/Rel]]="Ind",_xlfn.XLOOKUP(StandardResults[[#This Row],[Code]],Std[Code],Std[A]),"-")</f>
        <v>#N/A</v>
      </c>
      <c r="T702" t="e">
        <f>IF(StandardResults[[#This Row],[Ind/Rel]]="Ind",_xlfn.XLOOKUP(StandardResults[[#This Row],[Code]],Std[Code],Std[B]),"-")</f>
        <v>#N/A</v>
      </c>
      <c r="U702" t="e">
        <f>IF(StandardResults[[#This Row],[Ind/Rel]]="Ind",_xlfn.XLOOKUP(StandardResults[[#This Row],[Code]],Std[Code],Std[AAs]),"-")</f>
        <v>#N/A</v>
      </c>
      <c r="V702" t="e">
        <f>IF(StandardResults[[#This Row],[Ind/Rel]]="Ind",_xlfn.XLOOKUP(StandardResults[[#This Row],[Code]],Std[Code],Std[As]),"-")</f>
        <v>#N/A</v>
      </c>
      <c r="W702" t="e">
        <f>IF(StandardResults[[#This Row],[Ind/Rel]]="Ind",_xlfn.XLOOKUP(StandardResults[[#This Row],[Code]],Std[Code],Std[Bs]),"-")</f>
        <v>#N/A</v>
      </c>
      <c r="X702" t="e">
        <f>IF(StandardResults[[#This Row],[Ind/Rel]]="Ind",_xlfn.XLOOKUP(StandardResults[[#This Row],[Code]],Std[Code],Std[EC]),"-")</f>
        <v>#N/A</v>
      </c>
      <c r="Y702" t="e">
        <f>IF(StandardResults[[#This Row],[Ind/Rel]]="Ind",_xlfn.XLOOKUP(StandardResults[[#This Row],[Code]],Std[Code],Std[Ecs]),"-")</f>
        <v>#N/A</v>
      </c>
      <c r="Z702">
        <f>COUNTIFS(StandardResults[Name],StandardResults[[#This Row],[Name]],StandardResults[Entry
Std],"B")+COUNTIFS(StandardResults[Name],StandardResults[[#This Row],[Name]],StandardResults[Entry
Std],"A")+COUNTIFS(StandardResults[Name],StandardResults[[#This Row],[Name]],StandardResults[Entry
Std],"AA")</f>
        <v>0</v>
      </c>
      <c r="AA702">
        <f>COUNTIFS(StandardResults[Name],StandardResults[[#This Row],[Name]],StandardResults[Entry
Std],"AA")</f>
        <v>0</v>
      </c>
    </row>
    <row r="703" spans="1:27" x14ac:dyDescent="0.25">
      <c r="A703">
        <f>TimeVR[[#This Row],[Club]]</f>
        <v>0</v>
      </c>
      <c r="B703" t="str">
        <f>IF(OR(RIGHT(TimeVR[[#This Row],[Event]],3)="M.R", RIGHT(TimeVR[[#This Row],[Event]],3)="F.R"),"Relay","Ind")</f>
        <v>Ind</v>
      </c>
      <c r="C703">
        <f>TimeVR[[#This Row],[gender]]</f>
        <v>0</v>
      </c>
      <c r="D703">
        <f>TimeVR[[#This Row],[Age]]</f>
        <v>0</v>
      </c>
      <c r="E703">
        <f>TimeVR[[#This Row],[name]]</f>
        <v>0</v>
      </c>
      <c r="F703">
        <f>TimeVR[[#This Row],[Event]]</f>
        <v>0</v>
      </c>
      <c r="G703" t="str">
        <f>IF(OR(StandardResults[[#This Row],[Entry]]="-",TimeVR[[#This Row],[validation]]="Validated"),"Y","N")</f>
        <v>N</v>
      </c>
      <c r="H703">
        <f>IF(OR(LEFT(TimeVR[[#This Row],[Times]],8)="00:00.00", LEFT(TimeVR[[#This Row],[Times]],2)="NT"),"-",TimeVR[[#This Row],[Times]])</f>
        <v>0</v>
      </c>
      <c r="I7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3" t="str">
        <f>IF(ISBLANK(TimeVR[[#This Row],[Best Time(S)]]),"-",TimeVR[[#This Row],[Best Time(S)]])</f>
        <v>-</v>
      </c>
      <c r="K703" t="str">
        <f>IF(StandardResults[[#This Row],[BT(SC)]]&lt;&gt;"-",IF(StandardResults[[#This Row],[BT(SC)]]&lt;=StandardResults[[#This Row],[AAs]],"AA",IF(StandardResults[[#This Row],[BT(SC)]]&lt;=StandardResults[[#This Row],[As]],"A",IF(StandardResults[[#This Row],[BT(SC)]]&lt;=StandardResults[[#This Row],[Bs]],"B","-"))),"")</f>
        <v/>
      </c>
      <c r="L703" t="str">
        <f>IF(ISBLANK(TimeVR[[#This Row],[Best Time(L)]]),"-",TimeVR[[#This Row],[Best Time(L)]])</f>
        <v>-</v>
      </c>
      <c r="M703" t="str">
        <f>IF(StandardResults[[#This Row],[BT(LC)]]&lt;&gt;"-",IF(StandardResults[[#This Row],[BT(LC)]]&lt;=StandardResults[[#This Row],[AA]],"AA",IF(StandardResults[[#This Row],[BT(LC)]]&lt;=StandardResults[[#This Row],[A]],"A",IF(StandardResults[[#This Row],[BT(LC)]]&lt;=StandardResults[[#This Row],[B]],"B","-"))),"")</f>
        <v/>
      </c>
      <c r="N703" s="14"/>
      <c r="O703" t="str">
        <f>IF(StandardResults[[#This Row],[BT(SC)]]&lt;&gt;"-",IF(StandardResults[[#This Row],[BT(SC)]]&lt;=StandardResults[[#This Row],[Ecs]],"EC","-"),"")</f>
        <v/>
      </c>
      <c r="Q703" t="str">
        <f>IF(StandardResults[[#This Row],[Ind/Rel]]="Ind",LEFT(StandardResults[[#This Row],[Gender]],1)&amp;MIN(MAX(StandardResults[[#This Row],[Age]],11),17)&amp;"-"&amp;StandardResults[[#This Row],[Event]],"")</f>
        <v>011-0</v>
      </c>
      <c r="R703" t="e">
        <f>IF(StandardResults[[#This Row],[Ind/Rel]]="Ind",_xlfn.XLOOKUP(StandardResults[[#This Row],[Code]],Std[Code],Std[AA]),"-")</f>
        <v>#N/A</v>
      </c>
      <c r="S703" t="e">
        <f>IF(StandardResults[[#This Row],[Ind/Rel]]="Ind",_xlfn.XLOOKUP(StandardResults[[#This Row],[Code]],Std[Code],Std[A]),"-")</f>
        <v>#N/A</v>
      </c>
      <c r="T703" t="e">
        <f>IF(StandardResults[[#This Row],[Ind/Rel]]="Ind",_xlfn.XLOOKUP(StandardResults[[#This Row],[Code]],Std[Code],Std[B]),"-")</f>
        <v>#N/A</v>
      </c>
      <c r="U703" t="e">
        <f>IF(StandardResults[[#This Row],[Ind/Rel]]="Ind",_xlfn.XLOOKUP(StandardResults[[#This Row],[Code]],Std[Code],Std[AAs]),"-")</f>
        <v>#N/A</v>
      </c>
      <c r="V703" t="e">
        <f>IF(StandardResults[[#This Row],[Ind/Rel]]="Ind",_xlfn.XLOOKUP(StandardResults[[#This Row],[Code]],Std[Code],Std[As]),"-")</f>
        <v>#N/A</v>
      </c>
      <c r="W703" t="e">
        <f>IF(StandardResults[[#This Row],[Ind/Rel]]="Ind",_xlfn.XLOOKUP(StandardResults[[#This Row],[Code]],Std[Code],Std[Bs]),"-")</f>
        <v>#N/A</v>
      </c>
      <c r="X703" t="e">
        <f>IF(StandardResults[[#This Row],[Ind/Rel]]="Ind",_xlfn.XLOOKUP(StandardResults[[#This Row],[Code]],Std[Code],Std[EC]),"-")</f>
        <v>#N/A</v>
      </c>
      <c r="Y703" t="e">
        <f>IF(StandardResults[[#This Row],[Ind/Rel]]="Ind",_xlfn.XLOOKUP(StandardResults[[#This Row],[Code]],Std[Code],Std[Ecs]),"-")</f>
        <v>#N/A</v>
      </c>
      <c r="Z703">
        <f>COUNTIFS(StandardResults[Name],StandardResults[[#This Row],[Name]],StandardResults[Entry
Std],"B")+COUNTIFS(StandardResults[Name],StandardResults[[#This Row],[Name]],StandardResults[Entry
Std],"A")+COUNTIFS(StandardResults[Name],StandardResults[[#This Row],[Name]],StandardResults[Entry
Std],"AA")</f>
        <v>0</v>
      </c>
      <c r="AA703">
        <f>COUNTIFS(StandardResults[Name],StandardResults[[#This Row],[Name]],StandardResults[Entry
Std],"AA")</f>
        <v>0</v>
      </c>
    </row>
    <row r="704" spans="1:27" x14ac:dyDescent="0.25">
      <c r="A704">
        <f>TimeVR[[#This Row],[Club]]</f>
        <v>0</v>
      </c>
      <c r="B704" t="str">
        <f>IF(OR(RIGHT(TimeVR[[#This Row],[Event]],3)="M.R", RIGHT(TimeVR[[#This Row],[Event]],3)="F.R"),"Relay","Ind")</f>
        <v>Ind</v>
      </c>
      <c r="C704">
        <f>TimeVR[[#This Row],[gender]]</f>
        <v>0</v>
      </c>
      <c r="D704">
        <f>TimeVR[[#This Row],[Age]]</f>
        <v>0</v>
      </c>
      <c r="E704">
        <f>TimeVR[[#This Row],[name]]</f>
        <v>0</v>
      </c>
      <c r="F704">
        <f>TimeVR[[#This Row],[Event]]</f>
        <v>0</v>
      </c>
      <c r="G704" t="str">
        <f>IF(OR(StandardResults[[#This Row],[Entry]]="-",TimeVR[[#This Row],[validation]]="Validated"),"Y","N")</f>
        <v>N</v>
      </c>
      <c r="H704">
        <f>IF(OR(LEFT(TimeVR[[#This Row],[Times]],8)="00:00.00", LEFT(TimeVR[[#This Row],[Times]],2)="NT"),"-",TimeVR[[#This Row],[Times]])</f>
        <v>0</v>
      </c>
      <c r="I7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4" t="str">
        <f>IF(ISBLANK(TimeVR[[#This Row],[Best Time(S)]]),"-",TimeVR[[#This Row],[Best Time(S)]])</f>
        <v>-</v>
      </c>
      <c r="K704" t="str">
        <f>IF(StandardResults[[#This Row],[BT(SC)]]&lt;&gt;"-",IF(StandardResults[[#This Row],[BT(SC)]]&lt;=StandardResults[[#This Row],[AAs]],"AA",IF(StandardResults[[#This Row],[BT(SC)]]&lt;=StandardResults[[#This Row],[As]],"A",IF(StandardResults[[#This Row],[BT(SC)]]&lt;=StandardResults[[#This Row],[Bs]],"B","-"))),"")</f>
        <v/>
      </c>
      <c r="L704" t="str">
        <f>IF(ISBLANK(TimeVR[[#This Row],[Best Time(L)]]),"-",TimeVR[[#This Row],[Best Time(L)]])</f>
        <v>-</v>
      </c>
      <c r="M704" t="str">
        <f>IF(StandardResults[[#This Row],[BT(LC)]]&lt;&gt;"-",IF(StandardResults[[#This Row],[BT(LC)]]&lt;=StandardResults[[#This Row],[AA]],"AA",IF(StandardResults[[#This Row],[BT(LC)]]&lt;=StandardResults[[#This Row],[A]],"A",IF(StandardResults[[#This Row],[BT(LC)]]&lt;=StandardResults[[#This Row],[B]],"B","-"))),"")</f>
        <v/>
      </c>
      <c r="N704" s="14"/>
      <c r="O704" t="str">
        <f>IF(StandardResults[[#This Row],[BT(SC)]]&lt;&gt;"-",IF(StandardResults[[#This Row],[BT(SC)]]&lt;=StandardResults[[#This Row],[Ecs]],"EC","-"),"")</f>
        <v/>
      </c>
      <c r="Q704" t="str">
        <f>IF(StandardResults[[#This Row],[Ind/Rel]]="Ind",LEFT(StandardResults[[#This Row],[Gender]],1)&amp;MIN(MAX(StandardResults[[#This Row],[Age]],11),17)&amp;"-"&amp;StandardResults[[#This Row],[Event]],"")</f>
        <v>011-0</v>
      </c>
      <c r="R704" t="e">
        <f>IF(StandardResults[[#This Row],[Ind/Rel]]="Ind",_xlfn.XLOOKUP(StandardResults[[#This Row],[Code]],Std[Code],Std[AA]),"-")</f>
        <v>#N/A</v>
      </c>
      <c r="S704" t="e">
        <f>IF(StandardResults[[#This Row],[Ind/Rel]]="Ind",_xlfn.XLOOKUP(StandardResults[[#This Row],[Code]],Std[Code],Std[A]),"-")</f>
        <v>#N/A</v>
      </c>
      <c r="T704" t="e">
        <f>IF(StandardResults[[#This Row],[Ind/Rel]]="Ind",_xlfn.XLOOKUP(StandardResults[[#This Row],[Code]],Std[Code],Std[B]),"-")</f>
        <v>#N/A</v>
      </c>
      <c r="U704" t="e">
        <f>IF(StandardResults[[#This Row],[Ind/Rel]]="Ind",_xlfn.XLOOKUP(StandardResults[[#This Row],[Code]],Std[Code],Std[AAs]),"-")</f>
        <v>#N/A</v>
      </c>
      <c r="V704" t="e">
        <f>IF(StandardResults[[#This Row],[Ind/Rel]]="Ind",_xlfn.XLOOKUP(StandardResults[[#This Row],[Code]],Std[Code],Std[As]),"-")</f>
        <v>#N/A</v>
      </c>
      <c r="W704" t="e">
        <f>IF(StandardResults[[#This Row],[Ind/Rel]]="Ind",_xlfn.XLOOKUP(StandardResults[[#This Row],[Code]],Std[Code],Std[Bs]),"-")</f>
        <v>#N/A</v>
      </c>
      <c r="X704" t="e">
        <f>IF(StandardResults[[#This Row],[Ind/Rel]]="Ind",_xlfn.XLOOKUP(StandardResults[[#This Row],[Code]],Std[Code],Std[EC]),"-")</f>
        <v>#N/A</v>
      </c>
      <c r="Y704" t="e">
        <f>IF(StandardResults[[#This Row],[Ind/Rel]]="Ind",_xlfn.XLOOKUP(StandardResults[[#This Row],[Code]],Std[Code],Std[Ecs]),"-")</f>
        <v>#N/A</v>
      </c>
      <c r="Z704">
        <f>COUNTIFS(StandardResults[Name],StandardResults[[#This Row],[Name]],StandardResults[Entry
Std],"B")+COUNTIFS(StandardResults[Name],StandardResults[[#This Row],[Name]],StandardResults[Entry
Std],"A")+COUNTIFS(StandardResults[Name],StandardResults[[#This Row],[Name]],StandardResults[Entry
Std],"AA")</f>
        <v>0</v>
      </c>
      <c r="AA704">
        <f>COUNTIFS(StandardResults[Name],StandardResults[[#This Row],[Name]],StandardResults[Entry
Std],"AA")</f>
        <v>0</v>
      </c>
    </row>
    <row r="705" spans="1:27" x14ac:dyDescent="0.25">
      <c r="A705">
        <f>TimeVR[[#This Row],[Club]]</f>
        <v>0</v>
      </c>
      <c r="B705" t="str">
        <f>IF(OR(RIGHT(TimeVR[[#This Row],[Event]],3)="M.R", RIGHT(TimeVR[[#This Row],[Event]],3)="F.R"),"Relay","Ind")</f>
        <v>Ind</v>
      </c>
      <c r="C705">
        <f>TimeVR[[#This Row],[gender]]</f>
        <v>0</v>
      </c>
      <c r="D705">
        <f>TimeVR[[#This Row],[Age]]</f>
        <v>0</v>
      </c>
      <c r="E705">
        <f>TimeVR[[#This Row],[name]]</f>
        <v>0</v>
      </c>
      <c r="F705">
        <f>TimeVR[[#This Row],[Event]]</f>
        <v>0</v>
      </c>
      <c r="G705" t="str">
        <f>IF(OR(StandardResults[[#This Row],[Entry]]="-",TimeVR[[#This Row],[validation]]="Validated"),"Y","N")</f>
        <v>N</v>
      </c>
      <c r="H705">
        <f>IF(OR(LEFT(TimeVR[[#This Row],[Times]],8)="00:00.00", LEFT(TimeVR[[#This Row],[Times]],2)="NT"),"-",TimeVR[[#This Row],[Times]])</f>
        <v>0</v>
      </c>
      <c r="I7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5" t="str">
        <f>IF(ISBLANK(TimeVR[[#This Row],[Best Time(S)]]),"-",TimeVR[[#This Row],[Best Time(S)]])</f>
        <v>-</v>
      </c>
      <c r="K705" t="str">
        <f>IF(StandardResults[[#This Row],[BT(SC)]]&lt;&gt;"-",IF(StandardResults[[#This Row],[BT(SC)]]&lt;=StandardResults[[#This Row],[AAs]],"AA",IF(StandardResults[[#This Row],[BT(SC)]]&lt;=StandardResults[[#This Row],[As]],"A",IF(StandardResults[[#This Row],[BT(SC)]]&lt;=StandardResults[[#This Row],[Bs]],"B","-"))),"")</f>
        <v/>
      </c>
      <c r="L705" t="str">
        <f>IF(ISBLANK(TimeVR[[#This Row],[Best Time(L)]]),"-",TimeVR[[#This Row],[Best Time(L)]])</f>
        <v>-</v>
      </c>
      <c r="M705" t="str">
        <f>IF(StandardResults[[#This Row],[BT(LC)]]&lt;&gt;"-",IF(StandardResults[[#This Row],[BT(LC)]]&lt;=StandardResults[[#This Row],[AA]],"AA",IF(StandardResults[[#This Row],[BT(LC)]]&lt;=StandardResults[[#This Row],[A]],"A",IF(StandardResults[[#This Row],[BT(LC)]]&lt;=StandardResults[[#This Row],[B]],"B","-"))),"")</f>
        <v/>
      </c>
      <c r="N705" s="14"/>
      <c r="O705" t="str">
        <f>IF(StandardResults[[#This Row],[BT(SC)]]&lt;&gt;"-",IF(StandardResults[[#This Row],[BT(SC)]]&lt;=StandardResults[[#This Row],[Ecs]],"EC","-"),"")</f>
        <v/>
      </c>
      <c r="Q705" t="str">
        <f>IF(StandardResults[[#This Row],[Ind/Rel]]="Ind",LEFT(StandardResults[[#This Row],[Gender]],1)&amp;MIN(MAX(StandardResults[[#This Row],[Age]],11),17)&amp;"-"&amp;StandardResults[[#This Row],[Event]],"")</f>
        <v>011-0</v>
      </c>
      <c r="R705" t="e">
        <f>IF(StandardResults[[#This Row],[Ind/Rel]]="Ind",_xlfn.XLOOKUP(StandardResults[[#This Row],[Code]],Std[Code],Std[AA]),"-")</f>
        <v>#N/A</v>
      </c>
      <c r="S705" t="e">
        <f>IF(StandardResults[[#This Row],[Ind/Rel]]="Ind",_xlfn.XLOOKUP(StandardResults[[#This Row],[Code]],Std[Code],Std[A]),"-")</f>
        <v>#N/A</v>
      </c>
      <c r="T705" t="e">
        <f>IF(StandardResults[[#This Row],[Ind/Rel]]="Ind",_xlfn.XLOOKUP(StandardResults[[#This Row],[Code]],Std[Code],Std[B]),"-")</f>
        <v>#N/A</v>
      </c>
      <c r="U705" t="e">
        <f>IF(StandardResults[[#This Row],[Ind/Rel]]="Ind",_xlfn.XLOOKUP(StandardResults[[#This Row],[Code]],Std[Code],Std[AAs]),"-")</f>
        <v>#N/A</v>
      </c>
      <c r="V705" t="e">
        <f>IF(StandardResults[[#This Row],[Ind/Rel]]="Ind",_xlfn.XLOOKUP(StandardResults[[#This Row],[Code]],Std[Code],Std[As]),"-")</f>
        <v>#N/A</v>
      </c>
      <c r="W705" t="e">
        <f>IF(StandardResults[[#This Row],[Ind/Rel]]="Ind",_xlfn.XLOOKUP(StandardResults[[#This Row],[Code]],Std[Code],Std[Bs]),"-")</f>
        <v>#N/A</v>
      </c>
      <c r="X705" t="e">
        <f>IF(StandardResults[[#This Row],[Ind/Rel]]="Ind",_xlfn.XLOOKUP(StandardResults[[#This Row],[Code]],Std[Code],Std[EC]),"-")</f>
        <v>#N/A</v>
      </c>
      <c r="Y705" t="e">
        <f>IF(StandardResults[[#This Row],[Ind/Rel]]="Ind",_xlfn.XLOOKUP(StandardResults[[#This Row],[Code]],Std[Code],Std[Ecs]),"-")</f>
        <v>#N/A</v>
      </c>
      <c r="Z705">
        <f>COUNTIFS(StandardResults[Name],StandardResults[[#This Row],[Name]],StandardResults[Entry
Std],"B")+COUNTIFS(StandardResults[Name],StandardResults[[#This Row],[Name]],StandardResults[Entry
Std],"A")+COUNTIFS(StandardResults[Name],StandardResults[[#This Row],[Name]],StandardResults[Entry
Std],"AA")</f>
        <v>0</v>
      </c>
      <c r="AA705">
        <f>COUNTIFS(StandardResults[Name],StandardResults[[#This Row],[Name]],StandardResults[Entry
Std],"AA")</f>
        <v>0</v>
      </c>
    </row>
    <row r="706" spans="1:27" x14ac:dyDescent="0.25">
      <c r="A706">
        <f>TimeVR[[#This Row],[Club]]</f>
        <v>0</v>
      </c>
      <c r="B706" t="str">
        <f>IF(OR(RIGHT(TimeVR[[#This Row],[Event]],3)="M.R", RIGHT(TimeVR[[#This Row],[Event]],3)="F.R"),"Relay","Ind")</f>
        <v>Ind</v>
      </c>
      <c r="C706">
        <f>TimeVR[[#This Row],[gender]]</f>
        <v>0</v>
      </c>
      <c r="D706">
        <f>TimeVR[[#This Row],[Age]]</f>
        <v>0</v>
      </c>
      <c r="E706">
        <f>TimeVR[[#This Row],[name]]</f>
        <v>0</v>
      </c>
      <c r="F706">
        <f>TimeVR[[#This Row],[Event]]</f>
        <v>0</v>
      </c>
      <c r="G706" t="str">
        <f>IF(OR(StandardResults[[#This Row],[Entry]]="-",TimeVR[[#This Row],[validation]]="Validated"),"Y","N")</f>
        <v>N</v>
      </c>
      <c r="H706">
        <f>IF(OR(LEFT(TimeVR[[#This Row],[Times]],8)="00:00.00", LEFT(TimeVR[[#This Row],[Times]],2)="NT"),"-",TimeVR[[#This Row],[Times]])</f>
        <v>0</v>
      </c>
      <c r="I7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6" t="str">
        <f>IF(ISBLANK(TimeVR[[#This Row],[Best Time(S)]]),"-",TimeVR[[#This Row],[Best Time(S)]])</f>
        <v>-</v>
      </c>
      <c r="K706" t="str">
        <f>IF(StandardResults[[#This Row],[BT(SC)]]&lt;&gt;"-",IF(StandardResults[[#This Row],[BT(SC)]]&lt;=StandardResults[[#This Row],[AAs]],"AA",IF(StandardResults[[#This Row],[BT(SC)]]&lt;=StandardResults[[#This Row],[As]],"A",IF(StandardResults[[#This Row],[BT(SC)]]&lt;=StandardResults[[#This Row],[Bs]],"B","-"))),"")</f>
        <v/>
      </c>
      <c r="L706" t="str">
        <f>IF(ISBLANK(TimeVR[[#This Row],[Best Time(L)]]),"-",TimeVR[[#This Row],[Best Time(L)]])</f>
        <v>-</v>
      </c>
      <c r="M706" t="str">
        <f>IF(StandardResults[[#This Row],[BT(LC)]]&lt;&gt;"-",IF(StandardResults[[#This Row],[BT(LC)]]&lt;=StandardResults[[#This Row],[AA]],"AA",IF(StandardResults[[#This Row],[BT(LC)]]&lt;=StandardResults[[#This Row],[A]],"A",IF(StandardResults[[#This Row],[BT(LC)]]&lt;=StandardResults[[#This Row],[B]],"B","-"))),"")</f>
        <v/>
      </c>
      <c r="N706" s="14"/>
      <c r="O706" t="str">
        <f>IF(StandardResults[[#This Row],[BT(SC)]]&lt;&gt;"-",IF(StandardResults[[#This Row],[BT(SC)]]&lt;=StandardResults[[#This Row],[Ecs]],"EC","-"),"")</f>
        <v/>
      </c>
      <c r="Q706" t="str">
        <f>IF(StandardResults[[#This Row],[Ind/Rel]]="Ind",LEFT(StandardResults[[#This Row],[Gender]],1)&amp;MIN(MAX(StandardResults[[#This Row],[Age]],11),17)&amp;"-"&amp;StandardResults[[#This Row],[Event]],"")</f>
        <v>011-0</v>
      </c>
      <c r="R706" t="e">
        <f>IF(StandardResults[[#This Row],[Ind/Rel]]="Ind",_xlfn.XLOOKUP(StandardResults[[#This Row],[Code]],Std[Code],Std[AA]),"-")</f>
        <v>#N/A</v>
      </c>
      <c r="S706" t="e">
        <f>IF(StandardResults[[#This Row],[Ind/Rel]]="Ind",_xlfn.XLOOKUP(StandardResults[[#This Row],[Code]],Std[Code],Std[A]),"-")</f>
        <v>#N/A</v>
      </c>
      <c r="T706" t="e">
        <f>IF(StandardResults[[#This Row],[Ind/Rel]]="Ind",_xlfn.XLOOKUP(StandardResults[[#This Row],[Code]],Std[Code],Std[B]),"-")</f>
        <v>#N/A</v>
      </c>
      <c r="U706" t="e">
        <f>IF(StandardResults[[#This Row],[Ind/Rel]]="Ind",_xlfn.XLOOKUP(StandardResults[[#This Row],[Code]],Std[Code],Std[AAs]),"-")</f>
        <v>#N/A</v>
      </c>
      <c r="V706" t="e">
        <f>IF(StandardResults[[#This Row],[Ind/Rel]]="Ind",_xlfn.XLOOKUP(StandardResults[[#This Row],[Code]],Std[Code],Std[As]),"-")</f>
        <v>#N/A</v>
      </c>
      <c r="W706" t="e">
        <f>IF(StandardResults[[#This Row],[Ind/Rel]]="Ind",_xlfn.XLOOKUP(StandardResults[[#This Row],[Code]],Std[Code],Std[Bs]),"-")</f>
        <v>#N/A</v>
      </c>
      <c r="X706" t="e">
        <f>IF(StandardResults[[#This Row],[Ind/Rel]]="Ind",_xlfn.XLOOKUP(StandardResults[[#This Row],[Code]],Std[Code],Std[EC]),"-")</f>
        <v>#N/A</v>
      </c>
      <c r="Y706" t="e">
        <f>IF(StandardResults[[#This Row],[Ind/Rel]]="Ind",_xlfn.XLOOKUP(StandardResults[[#This Row],[Code]],Std[Code],Std[Ecs]),"-")</f>
        <v>#N/A</v>
      </c>
      <c r="Z706">
        <f>COUNTIFS(StandardResults[Name],StandardResults[[#This Row],[Name]],StandardResults[Entry
Std],"B")+COUNTIFS(StandardResults[Name],StandardResults[[#This Row],[Name]],StandardResults[Entry
Std],"A")+COUNTIFS(StandardResults[Name],StandardResults[[#This Row],[Name]],StandardResults[Entry
Std],"AA")</f>
        <v>0</v>
      </c>
      <c r="AA706">
        <f>COUNTIFS(StandardResults[Name],StandardResults[[#This Row],[Name]],StandardResults[Entry
Std],"AA")</f>
        <v>0</v>
      </c>
    </row>
    <row r="707" spans="1:27" x14ac:dyDescent="0.25">
      <c r="A707">
        <f>TimeVR[[#This Row],[Club]]</f>
        <v>0</v>
      </c>
      <c r="B707" t="str">
        <f>IF(OR(RIGHT(TimeVR[[#This Row],[Event]],3)="M.R", RIGHT(TimeVR[[#This Row],[Event]],3)="F.R"),"Relay","Ind")</f>
        <v>Ind</v>
      </c>
      <c r="C707">
        <f>TimeVR[[#This Row],[gender]]</f>
        <v>0</v>
      </c>
      <c r="D707">
        <f>TimeVR[[#This Row],[Age]]</f>
        <v>0</v>
      </c>
      <c r="E707">
        <f>TimeVR[[#This Row],[name]]</f>
        <v>0</v>
      </c>
      <c r="F707">
        <f>TimeVR[[#This Row],[Event]]</f>
        <v>0</v>
      </c>
      <c r="G707" t="str">
        <f>IF(OR(StandardResults[[#This Row],[Entry]]="-",TimeVR[[#This Row],[validation]]="Validated"),"Y","N")</f>
        <v>N</v>
      </c>
      <c r="H707">
        <f>IF(OR(LEFT(TimeVR[[#This Row],[Times]],8)="00:00.00", LEFT(TimeVR[[#This Row],[Times]],2)="NT"),"-",TimeVR[[#This Row],[Times]])</f>
        <v>0</v>
      </c>
      <c r="I7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7" t="str">
        <f>IF(ISBLANK(TimeVR[[#This Row],[Best Time(S)]]),"-",TimeVR[[#This Row],[Best Time(S)]])</f>
        <v>-</v>
      </c>
      <c r="K707" t="str">
        <f>IF(StandardResults[[#This Row],[BT(SC)]]&lt;&gt;"-",IF(StandardResults[[#This Row],[BT(SC)]]&lt;=StandardResults[[#This Row],[AAs]],"AA",IF(StandardResults[[#This Row],[BT(SC)]]&lt;=StandardResults[[#This Row],[As]],"A",IF(StandardResults[[#This Row],[BT(SC)]]&lt;=StandardResults[[#This Row],[Bs]],"B","-"))),"")</f>
        <v/>
      </c>
      <c r="L707" t="str">
        <f>IF(ISBLANK(TimeVR[[#This Row],[Best Time(L)]]),"-",TimeVR[[#This Row],[Best Time(L)]])</f>
        <v>-</v>
      </c>
      <c r="M707" t="str">
        <f>IF(StandardResults[[#This Row],[BT(LC)]]&lt;&gt;"-",IF(StandardResults[[#This Row],[BT(LC)]]&lt;=StandardResults[[#This Row],[AA]],"AA",IF(StandardResults[[#This Row],[BT(LC)]]&lt;=StandardResults[[#This Row],[A]],"A",IF(StandardResults[[#This Row],[BT(LC)]]&lt;=StandardResults[[#This Row],[B]],"B","-"))),"")</f>
        <v/>
      </c>
      <c r="N707" s="14"/>
      <c r="O707" t="str">
        <f>IF(StandardResults[[#This Row],[BT(SC)]]&lt;&gt;"-",IF(StandardResults[[#This Row],[BT(SC)]]&lt;=StandardResults[[#This Row],[Ecs]],"EC","-"),"")</f>
        <v/>
      </c>
      <c r="Q707" t="str">
        <f>IF(StandardResults[[#This Row],[Ind/Rel]]="Ind",LEFT(StandardResults[[#This Row],[Gender]],1)&amp;MIN(MAX(StandardResults[[#This Row],[Age]],11),17)&amp;"-"&amp;StandardResults[[#This Row],[Event]],"")</f>
        <v>011-0</v>
      </c>
      <c r="R707" t="e">
        <f>IF(StandardResults[[#This Row],[Ind/Rel]]="Ind",_xlfn.XLOOKUP(StandardResults[[#This Row],[Code]],Std[Code],Std[AA]),"-")</f>
        <v>#N/A</v>
      </c>
      <c r="S707" t="e">
        <f>IF(StandardResults[[#This Row],[Ind/Rel]]="Ind",_xlfn.XLOOKUP(StandardResults[[#This Row],[Code]],Std[Code],Std[A]),"-")</f>
        <v>#N/A</v>
      </c>
      <c r="T707" t="e">
        <f>IF(StandardResults[[#This Row],[Ind/Rel]]="Ind",_xlfn.XLOOKUP(StandardResults[[#This Row],[Code]],Std[Code],Std[B]),"-")</f>
        <v>#N/A</v>
      </c>
      <c r="U707" t="e">
        <f>IF(StandardResults[[#This Row],[Ind/Rel]]="Ind",_xlfn.XLOOKUP(StandardResults[[#This Row],[Code]],Std[Code],Std[AAs]),"-")</f>
        <v>#N/A</v>
      </c>
      <c r="V707" t="e">
        <f>IF(StandardResults[[#This Row],[Ind/Rel]]="Ind",_xlfn.XLOOKUP(StandardResults[[#This Row],[Code]],Std[Code],Std[As]),"-")</f>
        <v>#N/A</v>
      </c>
      <c r="W707" t="e">
        <f>IF(StandardResults[[#This Row],[Ind/Rel]]="Ind",_xlfn.XLOOKUP(StandardResults[[#This Row],[Code]],Std[Code],Std[Bs]),"-")</f>
        <v>#N/A</v>
      </c>
      <c r="X707" t="e">
        <f>IF(StandardResults[[#This Row],[Ind/Rel]]="Ind",_xlfn.XLOOKUP(StandardResults[[#This Row],[Code]],Std[Code],Std[EC]),"-")</f>
        <v>#N/A</v>
      </c>
      <c r="Y707" t="e">
        <f>IF(StandardResults[[#This Row],[Ind/Rel]]="Ind",_xlfn.XLOOKUP(StandardResults[[#This Row],[Code]],Std[Code],Std[Ecs]),"-")</f>
        <v>#N/A</v>
      </c>
      <c r="Z707">
        <f>COUNTIFS(StandardResults[Name],StandardResults[[#This Row],[Name]],StandardResults[Entry
Std],"B")+COUNTIFS(StandardResults[Name],StandardResults[[#This Row],[Name]],StandardResults[Entry
Std],"A")+COUNTIFS(StandardResults[Name],StandardResults[[#This Row],[Name]],StandardResults[Entry
Std],"AA")</f>
        <v>0</v>
      </c>
      <c r="AA707">
        <f>COUNTIFS(StandardResults[Name],StandardResults[[#This Row],[Name]],StandardResults[Entry
Std],"AA")</f>
        <v>0</v>
      </c>
    </row>
    <row r="708" spans="1:27" x14ac:dyDescent="0.25">
      <c r="A708">
        <f>TimeVR[[#This Row],[Club]]</f>
        <v>0</v>
      </c>
      <c r="B708" t="str">
        <f>IF(OR(RIGHT(TimeVR[[#This Row],[Event]],3)="M.R", RIGHT(TimeVR[[#This Row],[Event]],3)="F.R"),"Relay","Ind")</f>
        <v>Ind</v>
      </c>
      <c r="C708">
        <f>TimeVR[[#This Row],[gender]]</f>
        <v>0</v>
      </c>
      <c r="D708">
        <f>TimeVR[[#This Row],[Age]]</f>
        <v>0</v>
      </c>
      <c r="E708">
        <f>TimeVR[[#This Row],[name]]</f>
        <v>0</v>
      </c>
      <c r="F708">
        <f>TimeVR[[#This Row],[Event]]</f>
        <v>0</v>
      </c>
      <c r="G708" t="str">
        <f>IF(OR(StandardResults[[#This Row],[Entry]]="-",TimeVR[[#This Row],[validation]]="Validated"),"Y","N")</f>
        <v>N</v>
      </c>
      <c r="H708">
        <f>IF(OR(LEFT(TimeVR[[#This Row],[Times]],8)="00:00.00", LEFT(TimeVR[[#This Row],[Times]],2)="NT"),"-",TimeVR[[#This Row],[Times]])</f>
        <v>0</v>
      </c>
      <c r="I7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8" t="str">
        <f>IF(ISBLANK(TimeVR[[#This Row],[Best Time(S)]]),"-",TimeVR[[#This Row],[Best Time(S)]])</f>
        <v>-</v>
      </c>
      <c r="K708" t="str">
        <f>IF(StandardResults[[#This Row],[BT(SC)]]&lt;&gt;"-",IF(StandardResults[[#This Row],[BT(SC)]]&lt;=StandardResults[[#This Row],[AAs]],"AA",IF(StandardResults[[#This Row],[BT(SC)]]&lt;=StandardResults[[#This Row],[As]],"A",IF(StandardResults[[#This Row],[BT(SC)]]&lt;=StandardResults[[#This Row],[Bs]],"B","-"))),"")</f>
        <v/>
      </c>
      <c r="L708" t="str">
        <f>IF(ISBLANK(TimeVR[[#This Row],[Best Time(L)]]),"-",TimeVR[[#This Row],[Best Time(L)]])</f>
        <v>-</v>
      </c>
      <c r="M708" t="str">
        <f>IF(StandardResults[[#This Row],[BT(LC)]]&lt;&gt;"-",IF(StandardResults[[#This Row],[BT(LC)]]&lt;=StandardResults[[#This Row],[AA]],"AA",IF(StandardResults[[#This Row],[BT(LC)]]&lt;=StandardResults[[#This Row],[A]],"A",IF(StandardResults[[#This Row],[BT(LC)]]&lt;=StandardResults[[#This Row],[B]],"B","-"))),"")</f>
        <v/>
      </c>
      <c r="N708" s="14"/>
      <c r="O708" t="str">
        <f>IF(StandardResults[[#This Row],[BT(SC)]]&lt;&gt;"-",IF(StandardResults[[#This Row],[BT(SC)]]&lt;=StandardResults[[#This Row],[Ecs]],"EC","-"),"")</f>
        <v/>
      </c>
      <c r="Q708" t="str">
        <f>IF(StandardResults[[#This Row],[Ind/Rel]]="Ind",LEFT(StandardResults[[#This Row],[Gender]],1)&amp;MIN(MAX(StandardResults[[#This Row],[Age]],11),17)&amp;"-"&amp;StandardResults[[#This Row],[Event]],"")</f>
        <v>011-0</v>
      </c>
      <c r="R708" t="e">
        <f>IF(StandardResults[[#This Row],[Ind/Rel]]="Ind",_xlfn.XLOOKUP(StandardResults[[#This Row],[Code]],Std[Code],Std[AA]),"-")</f>
        <v>#N/A</v>
      </c>
      <c r="S708" t="e">
        <f>IF(StandardResults[[#This Row],[Ind/Rel]]="Ind",_xlfn.XLOOKUP(StandardResults[[#This Row],[Code]],Std[Code],Std[A]),"-")</f>
        <v>#N/A</v>
      </c>
      <c r="T708" t="e">
        <f>IF(StandardResults[[#This Row],[Ind/Rel]]="Ind",_xlfn.XLOOKUP(StandardResults[[#This Row],[Code]],Std[Code],Std[B]),"-")</f>
        <v>#N/A</v>
      </c>
      <c r="U708" t="e">
        <f>IF(StandardResults[[#This Row],[Ind/Rel]]="Ind",_xlfn.XLOOKUP(StandardResults[[#This Row],[Code]],Std[Code],Std[AAs]),"-")</f>
        <v>#N/A</v>
      </c>
      <c r="V708" t="e">
        <f>IF(StandardResults[[#This Row],[Ind/Rel]]="Ind",_xlfn.XLOOKUP(StandardResults[[#This Row],[Code]],Std[Code],Std[As]),"-")</f>
        <v>#N/A</v>
      </c>
      <c r="W708" t="e">
        <f>IF(StandardResults[[#This Row],[Ind/Rel]]="Ind",_xlfn.XLOOKUP(StandardResults[[#This Row],[Code]],Std[Code],Std[Bs]),"-")</f>
        <v>#N/A</v>
      </c>
      <c r="X708" t="e">
        <f>IF(StandardResults[[#This Row],[Ind/Rel]]="Ind",_xlfn.XLOOKUP(StandardResults[[#This Row],[Code]],Std[Code],Std[EC]),"-")</f>
        <v>#N/A</v>
      </c>
      <c r="Y708" t="e">
        <f>IF(StandardResults[[#This Row],[Ind/Rel]]="Ind",_xlfn.XLOOKUP(StandardResults[[#This Row],[Code]],Std[Code],Std[Ecs]),"-")</f>
        <v>#N/A</v>
      </c>
      <c r="Z708">
        <f>COUNTIFS(StandardResults[Name],StandardResults[[#This Row],[Name]],StandardResults[Entry
Std],"B")+COUNTIFS(StandardResults[Name],StandardResults[[#This Row],[Name]],StandardResults[Entry
Std],"A")+COUNTIFS(StandardResults[Name],StandardResults[[#This Row],[Name]],StandardResults[Entry
Std],"AA")</f>
        <v>0</v>
      </c>
      <c r="AA708">
        <f>COUNTIFS(StandardResults[Name],StandardResults[[#This Row],[Name]],StandardResults[Entry
Std],"AA")</f>
        <v>0</v>
      </c>
    </row>
    <row r="709" spans="1:27" x14ac:dyDescent="0.25">
      <c r="A709">
        <f>TimeVR[[#This Row],[Club]]</f>
        <v>0</v>
      </c>
      <c r="B709" t="str">
        <f>IF(OR(RIGHT(TimeVR[[#This Row],[Event]],3)="M.R", RIGHT(TimeVR[[#This Row],[Event]],3)="F.R"),"Relay","Ind")</f>
        <v>Ind</v>
      </c>
      <c r="C709">
        <f>TimeVR[[#This Row],[gender]]</f>
        <v>0</v>
      </c>
      <c r="D709">
        <f>TimeVR[[#This Row],[Age]]</f>
        <v>0</v>
      </c>
      <c r="E709">
        <f>TimeVR[[#This Row],[name]]</f>
        <v>0</v>
      </c>
      <c r="F709">
        <f>TimeVR[[#This Row],[Event]]</f>
        <v>0</v>
      </c>
      <c r="G709" t="str">
        <f>IF(OR(StandardResults[[#This Row],[Entry]]="-",TimeVR[[#This Row],[validation]]="Validated"),"Y","N")</f>
        <v>N</v>
      </c>
      <c r="H709">
        <f>IF(OR(LEFT(TimeVR[[#This Row],[Times]],8)="00:00.00", LEFT(TimeVR[[#This Row],[Times]],2)="NT"),"-",TimeVR[[#This Row],[Times]])</f>
        <v>0</v>
      </c>
      <c r="I7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09" t="str">
        <f>IF(ISBLANK(TimeVR[[#This Row],[Best Time(S)]]),"-",TimeVR[[#This Row],[Best Time(S)]])</f>
        <v>-</v>
      </c>
      <c r="K709" t="str">
        <f>IF(StandardResults[[#This Row],[BT(SC)]]&lt;&gt;"-",IF(StandardResults[[#This Row],[BT(SC)]]&lt;=StandardResults[[#This Row],[AAs]],"AA",IF(StandardResults[[#This Row],[BT(SC)]]&lt;=StandardResults[[#This Row],[As]],"A",IF(StandardResults[[#This Row],[BT(SC)]]&lt;=StandardResults[[#This Row],[Bs]],"B","-"))),"")</f>
        <v/>
      </c>
      <c r="L709" t="str">
        <f>IF(ISBLANK(TimeVR[[#This Row],[Best Time(L)]]),"-",TimeVR[[#This Row],[Best Time(L)]])</f>
        <v>-</v>
      </c>
      <c r="M709" t="str">
        <f>IF(StandardResults[[#This Row],[BT(LC)]]&lt;&gt;"-",IF(StandardResults[[#This Row],[BT(LC)]]&lt;=StandardResults[[#This Row],[AA]],"AA",IF(StandardResults[[#This Row],[BT(LC)]]&lt;=StandardResults[[#This Row],[A]],"A",IF(StandardResults[[#This Row],[BT(LC)]]&lt;=StandardResults[[#This Row],[B]],"B","-"))),"")</f>
        <v/>
      </c>
      <c r="N709" s="14"/>
      <c r="O709" t="str">
        <f>IF(StandardResults[[#This Row],[BT(SC)]]&lt;&gt;"-",IF(StandardResults[[#This Row],[BT(SC)]]&lt;=StandardResults[[#This Row],[Ecs]],"EC","-"),"")</f>
        <v/>
      </c>
      <c r="Q709" t="str">
        <f>IF(StandardResults[[#This Row],[Ind/Rel]]="Ind",LEFT(StandardResults[[#This Row],[Gender]],1)&amp;MIN(MAX(StandardResults[[#This Row],[Age]],11),17)&amp;"-"&amp;StandardResults[[#This Row],[Event]],"")</f>
        <v>011-0</v>
      </c>
      <c r="R709" t="e">
        <f>IF(StandardResults[[#This Row],[Ind/Rel]]="Ind",_xlfn.XLOOKUP(StandardResults[[#This Row],[Code]],Std[Code],Std[AA]),"-")</f>
        <v>#N/A</v>
      </c>
      <c r="S709" t="e">
        <f>IF(StandardResults[[#This Row],[Ind/Rel]]="Ind",_xlfn.XLOOKUP(StandardResults[[#This Row],[Code]],Std[Code],Std[A]),"-")</f>
        <v>#N/A</v>
      </c>
      <c r="T709" t="e">
        <f>IF(StandardResults[[#This Row],[Ind/Rel]]="Ind",_xlfn.XLOOKUP(StandardResults[[#This Row],[Code]],Std[Code],Std[B]),"-")</f>
        <v>#N/A</v>
      </c>
      <c r="U709" t="e">
        <f>IF(StandardResults[[#This Row],[Ind/Rel]]="Ind",_xlfn.XLOOKUP(StandardResults[[#This Row],[Code]],Std[Code],Std[AAs]),"-")</f>
        <v>#N/A</v>
      </c>
      <c r="V709" t="e">
        <f>IF(StandardResults[[#This Row],[Ind/Rel]]="Ind",_xlfn.XLOOKUP(StandardResults[[#This Row],[Code]],Std[Code],Std[As]),"-")</f>
        <v>#N/A</v>
      </c>
      <c r="W709" t="e">
        <f>IF(StandardResults[[#This Row],[Ind/Rel]]="Ind",_xlfn.XLOOKUP(StandardResults[[#This Row],[Code]],Std[Code],Std[Bs]),"-")</f>
        <v>#N/A</v>
      </c>
      <c r="X709" t="e">
        <f>IF(StandardResults[[#This Row],[Ind/Rel]]="Ind",_xlfn.XLOOKUP(StandardResults[[#This Row],[Code]],Std[Code],Std[EC]),"-")</f>
        <v>#N/A</v>
      </c>
      <c r="Y709" t="e">
        <f>IF(StandardResults[[#This Row],[Ind/Rel]]="Ind",_xlfn.XLOOKUP(StandardResults[[#This Row],[Code]],Std[Code],Std[Ecs]),"-")</f>
        <v>#N/A</v>
      </c>
      <c r="Z709">
        <f>COUNTIFS(StandardResults[Name],StandardResults[[#This Row],[Name]],StandardResults[Entry
Std],"B")+COUNTIFS(StandardResults[Name],StandardResults[[#This Row],[Name]],StandardResults[Entry
Std],"A")+COUNTIFS(StandardResults[Name],StandardResults[[#This Row],[Name]],StandardResults[Entry
Std],"AA")</f>
        <v>0</v>
      </c>
      <c r="AA709">
        <f>COUNTIFS(StandardResults[Name],StandardResults[[#This Row],[Name]],StandardResults[Entry
Std],"AA")</f>
        <v>0</v>
      </c>
    </row>
    <row r="710" spans="1:27" x14ac:dyDescent="0.25">
      <c r="A710">
        <f>TimeVR[[#This Row],[Club]]</f>
        <v>0</v>
      </c>
      <c r="B710" t="str">
        <f>IF(OR(RIGHT(TimeVR[[#This Row],[Event]],3)="M.R", RIGHT(TimeVR[[#This Row],[Event]],3)="F.R"),"Relay","Ind")</f>
        <v>Ind</v>
      </c>
      <c r="C710">
        <f>TimeVR[[#This Row],[gender]]</f>
        <v>0</v>
      </c>
      <c r="D710">
        <f>TimeVR[[#This Row],[Age]]</f>
        <v>0</v>
      </c>
      <c r="E710">
        <f>TimeVR[[#This Row],[name]]</f>
        <v>0</v>
      </c>
      <c r="F710">
        <f>TimeVR[[#This Row],[Event]]</f>
        <v>0</v>
      </c>
      <c r="G710" t="str">
        <f>IF(OR(StandardResults[[#This Row],[Entry]]="-",TimeVR[[#This Row],[validation]]="Validated"),"Y","N")</f>
        <v>N</v>
      </c>
      <c r="H710">
        <f>IF(OR(LEFT(TimeVR[[#This Row],[Times]],8)="00:00.00", LEFT(TimeVR[[#This Row],[Times]],2)="NT"),"-",TimeVR[[#This Row],[Times]])</f>
        <v>0</v>
      </c>
      <c r="I7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0" t="str">
        <f>IF(ISBLANK(TimeVR[[#This Row],[Best Time(S)]]),"-",TimeVR[[#This Row],[Best Time(S)]])</f>
        <v>-</v>
      </c>
      <c r="K710" t="str">
        <f>IF(StandardResults[[#This Row],[BT(SC)]]&lt;&gt;"-",IF(StandardResults[[#This Row],[BT(SC)]]&lt;=StandardResults[[#This Row],[AAs]],"AA",IF(StandardResults[[#This Row],[BT(SC)]]&lt;=StandardResults[[#This Row],[As]],"A",IF(StandardResults[[#This Row],[BT(SC)]]&lt;=StandardResults[[#This Row],[Bs]],"B","-"))),"")</f>
        <v/>
      </c>
      <c r="L710" t="str">
        <f>IF(ISBLANK(TimeVR[[#This Row],[Best Time(L)]]),"-",TimeVR[[#This Row],[Best Time(L)]])</f>
        <v>-</v>
      </c>
      <c r="M710" t="str">
        <f>IF(StandardResults[[#This Row],[BT(LC)]]&lt;&gt;"-",IF(StandardResults[[#This Row],[BT(LC)]]&lt;=StandardResults[[#This Row],[AA]],"AA",IF(StandardResults[[#This Row],[BT(LC)]]&lt;=StandardResults[[#This Row],[A]],"A",IF(StandardResults[[#This Row],[BT(LC)]]&lt;=StandardResults[[#This Row],[B]],"B","-"))),"")</f>
        <v/>
      </c>
      <c r="N710" s="14"/>
      <c r="O710" t="str">
        <f>IF(StandardResults[[#This Row],[BT(SC)]]&lt;&gt;"-",IF(StandardResults[[#This Row],[BT(SC)]]&lt;=StandardResults[[#This Row],[Ecs]],"EC","-"),"")</f>
        <v/>
      </c>
      <c r="Q710" t="str">
        <f>IF(StandardResults[[#This Row],[Ind/Rel]]="Ind",LEFT(StandardResults[[#This Row],[Gender]],1)&amp;MIN(MAX(StandardResults[[#This Row],[Age]],11),17)&amp;"-"&amp;StandardResults[[#This Row],[Event]],"")</f>
        <v>011-0</v>
      </c>
      <c r="R710" t="e">
        <f>IF(StandardResults[[#This Row],[Ind/Rel]]="Ind",_xlfn.XLOOKUP(StandardResults[[#This Row],[Code]],Std[Code],Std[AA]),"-")</f>
        <v>#N/A</v>
      </c>
      <c r="S710" t="e">
        <f>IF(StandardResults[[#This Row],[Ind/Rel]]="Ind",_xlfn.XLOOKUP(StandardResults[[#This Row],[Code]],Std[Code],Std[A]),"-")</f>
        <v>#N/A</v>
      </c>
      <c r="T710" t="e">
        <f>IF(StandardResults[[#This Row],[Ind/Rel]]="Ind",_xlfn.XLOOKUP(StandardResults[[#This Row],[Code]],Std[Code],Std[B]),"-")</f>
        <v>#N/A</v>
      </c>
      <c r="U710" t="e">
        <f>IF(StandardResults[[#This Row],[Ind/Rel]]="Ind",_xlfn.XLOOKUP(StandardResults[[#This Row],[Code]],Std[Code],Std[AAs]),"-")</f>
        <v>#N/A</v>
      </c>
      <c r="V710" t="e">
        <f>IF(StandardResults[[#This Row],[Ind/Rel]]="Ind",_xlfn.XLOOKUP(StandardResults[[#This Row],[Code]],Std[Code],Std[As]),"-")</f>
        <v>#N/A</v>
      </c>
      <c r="W710" t="e">
        <f>IF(StandardResults[[#This Row],[Ind/Rel]]="Ind",_xlfn.XLOOKUP(StandardResults[[#This Row],[Code]],Std[Code],Std[Bs]),"-")</f>
        <v>#N/A</v>
      </c>
      <c r="X710" t="e">
        <f>IF(StandardResults[[#This Row],[Ind/Rel]]="Ind",_xlfn.XLOOKUP(StandardResults[[#This Row],[Code]],Std[Code],Std[EC]),"-")</f>
        <v>#N/A</v>
      </c>
      <c r="Y710" t="e">
        <f>IF(StandardResults[[#This Row],[Ind/Rel]]="Ind",_xlfn.XLOOKUP(StandardResults[[#This Row],[Code]],Std[Code],Std[Ecs]),"-")</f>
        <v>#N/A</v>
      </c>
      <c r="Z710">
        <f>COUNTIFS(StandardResults[Name],StandardResults[[#This Row],[Name]],StandardResults[Entry
Std],"B")+COUNTIFS(StandardResults[Name],StandardResults[[#This Row],[Name]],StandardResults[Entry
Std],"A")+COUNTIFS(StandardResults[Name],StandardResults[[#This Row],[Name]],StandardResults[Entry
Std],"AA")</f>
        <v>0</v>
      </c>
      <c r="AA710">
        <f>COUNTIFS(StandardResults[Name],StandardResults[[#This Row],[Name]],StandardResults[Entry
Std],"AA")</f>
        <v>0</v>
      </c>
    </row>
    <row r="711" spans="1:27" x14ac:dyDescent="0.25">
      <c r="A711">
        <f>TimeVR[[#This Row],[Club]]</f>
        <v>0</v>
      </c>
      <c r="B711" t="str">
        <f>IF(OR(RIGHT(TimeVR[[#This Row],[Event]],3)="M.R", RIGHT(TimeVR[[#This Row],[Event]],3)="F.R"),"Relay","Ind")</f>
        <v>Ind</v>
      </c>
      <c r="C711">
        <f>TimeVR[[#This Row],[gender]]</f>
        <v>0</v>
      </c>
      <c r="D711">
        <f>TimeVR[[#This Row],[Age]]</f>
        <v>0</v>
      </c>
      <c r="E711">
        <f>TimeVR[[#This Row],[name]]</f>
        <v>0</v>
      </c>
      <c r="F711">
        <f>TimeVR[[#This Row],[Event]]</f>
        <v>0</v>
      </c>
      <c r="G711" t="str">
        <f>IF(OR(StandardResults[[#This Row],[Entry]]="-",TimeVR[[#This Row],[validation]]="Validated"),"Y","N")</f>
        <v>N</v>
      </c>
      <c r="H711">
        <f>IF(OR(LEFT(TimeVR[[#This Row],[Times]],8)="00:00.00", LEFT(TimeVR[[#This Row],[Times]],2)="NT"),"-",TimeVR[[#This Row],[Times]])</f>
        <v>0</v>
      </c>
      <c r="I7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1" t="str">
        <f>IF(ISBLANK(TimeVR[[#This Row],[Best Time(S)]]),"-",TimeVR[[#This Row],[Best Time(S)]])</f>
        <v>-</v>
      </c>
      <c r="K711" t="str">
        <f>IF(StandardResults[[#This Row],[BT(SC)]]&lt;&gt;"-",IF(StandardResults[[#This Row],[BT(SC)]]&lt;=StandardResults[[#This Row],[AAs]],"AA",IF(StandardResults[[#This Row],[BT(SC)]]&lt;=StandardResults[[#This Row],[As]],"A",IF(StandardResults[[#This Row],[BT(SC)]]&lt;=StandardResults[[#This Row],[Bs]],"B","-"))),"")</f>
        <v/>
      </c>
      <c r="L711" t="str">
        <f>IF(ISBLANK(TimeVR[[#This Row],[Best Time(L)]]),"-",TimeVR[[#This Row],[Best Time(L)]])</f>
        <v>-</v>
      </c>
      <c r="M711" t="str">
        <f>IF(StandardResults[[#This Row],[BT(LC)]]&lt;&gt;"-",IF(StandardResults[[#This Row],[BT(LC)]]&lt;=StandardResults[[#This Row],[AA]],"AA",IF(StandardResults[[#This Row],[BT(LC)]]&lt;=StandardResults[[#This Row],[A]],"A",IF(StandardResults[[#This Row],[BT(LC)]]&lt;=StandardResults[[#This Row],[B]],"B","-"))),"")</f>
        <v/>
      </c>
      <c r="N711" s="14"/>
      <c r="O711" t="str">
        <f>IF(StandardResults[[#This Row],[BT(SC)]]&lt;&gt;"-",IF(StandardResults[[#This Row],[BT(SC)]]&lt;=StandardResults[[#This Row],[Ecs]],"EC","-"),"")</f>
        <v/>
      </c>
      <c r="Q711" t="str">
        <f>IF(StandardResults[[#This Row],[Ind/Rel]]="Ind",LEFT(StandardResults[[#This Row],[Gender]],1)&amp;MIN(MAX(StandardResults[[#This Row],[Age]],11),17)&amp;"-"&amp;StandardResults[[#This Row],[Event]],"")</f>
        <v>011-0</v>
      </c>
      <c r="R711" t="e">
        <f>IF(StandardResults[[#This Row],[Ind/Rel]]="Ind",_xlfn.XLOOKUP(StandardResults[[#This Row],[Code]],Std[Code],Std[AA]),"-")</f>
        <v>#N/A</v>
      </c>
      <c r="S711" t="e">
        <f>IF(StandardResults[[#This Row],[Ind/Rel]]="Ind",_xlfn.XLOOKUP(StandardResults[[#This Row],[Code]],Std[Code],Std[A]),"-")</f>
        <v>#N/A</v>
      </c>
      <c r="T711" t="e">
        <f>IF(StandardResults[[#This Row],[Ind/Rel]]="Ind",_xlfn.XLOOKUP(StandardResults[[#This Row],[Code]],Std[Code],Std[B]),"-")</f>
        <v>#N/A</v>
      </c>
      <c r="U711" t="e">
        <f>IF(StandardResults[[#This Row],[Ind/Rel]]="Ind",_xlfn.XLOOKUP(StandardResults[[#This Row],[Code]],Std[Code],Std[AAs]),"-")</f>
        <v>#N/A</v>
      </c>
      <c r="V711" t="e">
        <f>IF(StandardResults[[#This Row],[Ind/Rel]]="Ind",_xlfn.XLOOKUP(StandardResults[[#This Row],[Code]],Std[Code],Std[As]),"-")</f>
        <v>#N/A</v>
      </c>
      <c r="W711" t="e">
        <f>IF(StandardResults[[#This Row],[Ind/Rel]]="Ind",_xlfn.XLOOKUP(StandardResults[[#This Row],[Code]],Std[Code],Std[Bs]),"-")</f>
        <v>#N/A</v>
      </c>
      <c r="X711" t="e">
        <f>IF(StandardResults[[#This Row],[Ind/Rel]]="Ind",_xlfn.XLOOKUP(StandardResults[[#This Row],[Code]],Std[Code],Std[EC]),"-")</f>
        <v>#N/A</v>
      </c>
      <c r="Y711" t="e">
        <f>IF(StandardResults[[#This Row],[Ind/Rel]]="Ind",_xlfn.XLOOKUP(StandardResults[[#This Row],[Code]],Std[Code],Std[Ecs]),"-")</f>
        <v>#N/A</v>
      </c>
      <c r="Z711">
        <f>COUNTIFS(StandardResults[Name],StandardResults[[#This Row],[Name]],StandardResults[Entry
Std],"B")+COUNTIFS(StandardResults[Name],StandardResults[[#This Row],[Name]],StandardResults[Entry
Std],"A")+COUNTIFS(StandardResults[Name],StandardResults[[#This Row],[Name]],StandardResults[Entry
Std],"AA")</f>
        <v>0</v>
      </c>
      <c r="AA711">
        <f>COUNTIFS(StandardResults[Name],StandardResults[[#This Row],[Name]],StandardResults[Entry
Std],"AA")</f>
        <v>0</v>
      </c>
    </row>
    <row r="712" spans="1:27" x14ac:dyDescent="0.25">
      <c r="A712">
        <f>TimeVR[[#This Row],[Club]]</f>
        <v>0</v>
      </c>
      <c r="B712" t="str">
        <f>IF(OR(RIGHT(TimeVR[[#This Row],[Event]],3)="M.R", RIGHT(TimeVR[[#This Row],[Event]],3)="F.R"),"Relay","Ind")</f>
        <v>Ind</v>
      </c>
      <c r="C712">
        <f>TimeVR[[#This Row],[gender]]</f>
        <v>0</v>
      </c>
      <c r="D712">
        <f>TimeVR[[#This Row],[Age]]</f>
        <v>0</v>
      </c>
      <c r="E712">
        <f>TimeVR[[#This Row],[name]]</f>
        <v>0</v>
      </c>
      <c r="F712">
        <f>TimeVR[[#This Row],[Event]]</f>
        <v>0</v>
      </c>
      <c r="G712" t="str">
        <f>IF(OR(StandardResults[[#This Row],[Entry]]="-",TimeVR[[#This Row],[validation]]="Validated"),"Y","N")</f>
        <v>N</v>
      </c>
      <c r="H712">
        <f>IF(OR(LEFT(TimeVR[[#This Row],[Times]],8)="00:00.00", LEFT(TimeVR[[#This Row],[Times]],2)="NT"),"-",TimeVR[[#This Row],[Times]])</f>
        <v>0</v>
      </c>
      <c r="I7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2" t="str">
        <f>IF(ISBLANK(TimeVR[[#This Row],[Best Time(S)]]),"-",TimeVR[[#This Row],[Best Time(S)]])</f>
        <v>-</v>
      </c>
      <c r="K712" t="str">
        <f>IF(StandardResults[[#This Row],[BT(SC)]]&lt;&gt;"-",IF(StandardResults[[#This Row],[BT(SC)]]&lt;=StandardResults[[#This Row],[AAs]],"AA",IF(StandardResults[[#This Row],[BT(SC)]]&lt;=StandardResults[[#This Row],[As]],"A",IF(StandardResults[[#This Row],[BT(SC)]]&lt;=StandardResults[[#This Row],[Bs]],"B","-"))),"")</f>
        <v/>
      </c>
      <c r="L712" t="str">
        <f>IF(ISBLANK(TimeVR[[#This Row],[Best Time(L)]]),"-",TimeVR[[#This Row],[Best Time(L)]])</f>
        <v>-</v>
      </c>
      <c r="M712" t="str">
        <f>IF(StandardResults[[#This Row],[BT(LC)]]&lt;&gt;"-",IF(StandardResults[[#This Row],[BT(LC)]]&lt;=StandardResults[[#This Row],[AA]],"AA",IF(StandardResults[[#This Row],[BT(LC)]]&lt;=StandardResults[[#This Row],[A]],"A",IF(StandardResults[[#This Row],[BT(LC)]]&lt;=StandardResults[[#This Row],[B]],"B","-"))),"")</f>
        <v/>
      </c>
      <c r="N712" s="14"/>
      <c r="O712" t="str">
        <f>IF(StandardResults[[#This Row],[BT(SC)]]&lt;&gt;"-",IF(StandardResults[[#This Row],[BT(SC)]]&lt;=StandardResults[[#This Row],[Ecs]],"EC","-"),"")</f>
        <v/>
      </c>
      <c r="Q712" t="str">
        <f>IF(StandardResults[[#This Row],[Ind/Rel]]="Ind",LEFT(StandardResults[[#This Row],[Gender]],1)&amp;MIN(MAX(StandardResults[[#This Row],[Age]],11),17)&amp;"-"&amp;StandardResults[[#This Row],[Event]],"")</f>
        <v>011-0</v>
      </c>
      <c r="R712" t="e">
        <f>IF(StandardResults[[#This Row],[Ind/Rel]]="Ind",_xlfn.XLOOKUP(StandardResults[[#This Row],[Code]],Std[Code],Std[AA]),"-")</f>
        <v>#N/A</v>
      </c>
      <c r="S712" t="e">
        <f>IF(StandardResults[[#This Row],[Ind/Rel]]="Ind",_xlfn.XLOOKUP(StandardResults[[#This Row],[Code]],Std[Code],Std[A]),"-")</f>
        <v>#N/A</v>
      </c>
      <c r="T712" t="e">
        <f>IF(StandardResults[[#This Row],[Ind/Rel]]="Ind",_xlfn.XLOOKUP(StandardResults[[#This Row],[Code]],Std[Code],Std[B]),"-")</f>
        <v>#N/A</v>
      </c>
      <c r="U712" t="e">
        <f>IF(StandardResults[[#This Row],[Ind/Rel]]="Ind",_xlfn.XLOOKUP(StandardResults[[#This Row],[Code]],Std[Code],Std[AAs]),"-")</f>
        <v>#N/A</v>
      </c>
      <c r="V712" t="e">
        <f>IF(StandardResults[[#This Row],[Ind/Rel]]="Ind",_xlfn.XLOOKUP(StandardResults[[#This Row],[Code]],Std[Code],Std[As]),"-")</f>
        <v>#N/A</v>
      </c>
      <c r="W712" t="e">
        <f>IF(StandardResults[[#This Row],[Ind/Rel]]="Ind",_xlfn.XLOOKUP(StandardResults[[#This Row],[Code]],Std[Code],Std[Bs]),"-")</f>
        <v>#N/A</v>
      </c>
      <c r="X712" t="e">
        <f>IF(StandardResults[[#This Row],[Ind/Rel]]="Ind",_xlfn.XLOOKUP(StandardResults[[#This Row],[Code]],Std[Code],Std[EC]),"-")</f>
        <v>#N/A</v>
      </c>
      <c r="Y712" t="e">
        <f>IF(StandardResults[[#This Row],[Ind/Rel]]="Ind",_xlfn.XLOOKUP(StandardResults[[#This Row],[Code]],Std[Code],Std[Ecs]),"-")</f>
        <v>#N/A</v>
      </c>
      <c r="Z712">
        <f>COUNTIFS(StandardResults[Name],StandardResults[[#This Row],[Name]],StandardResults[Entry
Std],"B")+COUNTIFS(StandardResults[Name],StandardResults[[#This Row],[Name]],StandardResults[Entry
Std],"A")+COUNTIFS(StandardResults[Name],StandardResults[[#This Row],[Name]],StandardResults[Entry
Std],"AA")</f>
        <v>0</v>
      </c>
      <c r="AA712">
        <f>COUNTIFS(StandardResults[Name],StandardResults[[#This Row],[Name]],StandardResults[Entry
Std],"AA")</f>
        <v>0</v>
      </c>
    </row>
    <row r="713" spans="1:27" x14ac:dyDescent="0.25">
      <c r="A713">
        <f>TimeVR[[#This Row],[Club]]</f>
        <v>0</v>
      </c>
      <c r="B713" t="str">
        <f>IF(OR(RIGHT(TimeVR[[#This Row],[Event]],3)="M.R", RIGHT(TimeVR[[#This Row],[Event]],3)="F.R"),"Relay","Ind")</f>
        <v>Ind</v>
      </c>
      <c r="C713">
        <f>TimeVR[[#This Row],[gender]]</f>
        <v>0</v>
      </c>
      <c r="D713">
        <f>TimeVR[[#This Row],[Age]]</f>
        <v>0</v>
      </c>
      <c r="E713">
        <f>TimeVR[[#This Row],[name]]</f>
        <v>0</v>
      </c>
      <c r="F713">
        <f>TimeVR[[#This Row],[Event]]</f>
        <v>0</v>
      </c>
      <c r="G713" t="str">
        <f>IF(OR(StandardResults[[#This Row],[Entry]]="-",TimeVR[[#This Row],[validation]]="Validated"),"Y","N")</f>
        <v>N</v>
      </c>
      <c r="H713">
        <f>IF(OR(LEFT(TimeVR[[#This Row],[Times]],8)="00:00.00", LEFT(TimeVR[[#This Row],[Times]],2)="NT"),"-",TimeVR[[#This Row],[Times]])</f>
        <v>0</v>
      </c>
      <c r="I7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3" t="str">
        <f>IF(ISBLANK(TimeVR[[#This Row],[Best Time(S)]]),"-",TimeVR[[#This Row],[Best Time(S)]])</f>
        <v>-</v>
      </c>
      <c r="K713" t="str">
        <f>IF(StandardResults[[#This Row],[BT(SC)]]&lt;&gt;"-",IF(StandardResults[[#This Row],[BT(SC)]]&lt;=StandardResults[[#This Row],[AAs]],"AA",IF(StandardResults[[#This Row],[BT(SC)]]&lt;=StandardResults[[#This Row],[As]],"A",IF(StandardResults[[#This Row],[BT(SC)]]&lt;=StandardResults[[#This Row],[Bs]],"B","-"))),"")</f>
        <v/>
      </c>
      <c r="L713" t="str">
        <f>IF(ISBLANK(TimeVR[[#This Row],[Best Time(L)]]),"-",TimeVR[[#This Row],[Best Time(L)]])</f>
        <v>-</v>
      </c>
      <c r="M713" t="str">
        <f>IF(StandardResults[[#This Row],[BT(LC)]]&lt;&gt;"-",IF(StandardResults[[#This Row],[BT(LC)]]&lt;=StandardResults[[#This Row],[AA]],"AA",IF(StandardResults[[#This Row],[BT(LC)]]&lt;=StandardResults[[#This Row],[A]],"A",IF(StandardResults[[#This Row],[BT(LC)]]&lt;=StandardResults[[#This Row],[B]],"B","-"))),"")</f>
        <v/>
      </c>
      <c r="N713" s="14"/>
      <c r="O713" t="str">
        <f>IF(StandardResults[[#This Row],[BT(SC)]]&lt;&gt;"-",IF(StandardResults[[#This Row],[BT(SC)]]&lt;=StandardResults[[#This Row],[Ecs]],"EC","-"),"")</f>
        <v/>
      </c>
      <c r="Q713" t="str">
        <f>IF(StandardResults[[#This Row],[Ind/Rel]]="Ind",LEFT(StandardResults[[#This Row],[Gender]],1)&amp;MIN(MAX(StandardResults[[#This Row],[Age]],11),17)&amp;"-"&amp;StandardResults[[#This Row],[Event]],"")</f>
        <v>011-0</v>
      </c>
      <c r="R713" t="e">
        <f>IF(StandardResults[[#This Row],[Ind/Rel]]="Ind",_xlfn.XLOOKUP(StandardResults[[#This Row],[Code]],Std[Code],Std[AA]),"-")</f>
        <v>#N/A</v>
      </c>
      <c r="S713" t="e">
        <f>IF(StandardResults[[#This Row],[Ind/Rel]]="Ind",_xlfn.XLOOKUP(StandardResults[[#This Row],[Code]],Std[Code],Std[A]),"-")</f>
        <v>#N/A</v>
      </c>
      <c r="T713" t="e">
        <f>IF(StandardResults[[#This Row],[Ind/Rel]]="Ind",_xlfn.XLOOKUP(StandardResults[[#This Row],[Code]],Std[Code],Std[B]),"-")</f>
        <v>#N/A</v>
      </c>
      <c r="U713" t="e">
        <f>IF(StandardResults[[#This Row],[Ind/Rel]]="Ind",_xlfn.XLOOKUP(StandardResults[[#This Row],[Code]],Std[Code],Std[AAs]),"-")</f>
        <v>#N/A</v>
      </c>
      <c r="V713" t="e">
        <f>IF(StandardResults[[#This Row],[Ind/Rel]]="Ind",_xlfn.XLOOKUP(StandardResults[[#This Row],[Code]],Std[Code],Std[As]),"-")</f>
        <v>#N/A</v>
      </c>
      <c r="W713" t="e">
        <f>IF(StandardResults[[#This Row],[Ind/Rel]]="Ind",_xlfn.XLOOKUP(StandardResults[[#This Row],[Code]],Std[Code],Std[Bs]),"-")</f>
        <v>#N/A</v>
      </c>
      <c r="X713" t="e">
        <f>IF(StandardResults[[#This Row],[Ind/Rel]]="Ind",_xlfn.XLOOKUP(StandardResults[[#This Row],[Code]],Std[Code],Std[EC]),"-")</f>
        <v>#N/A</v>
      </c>
      <c r="Y713" t="e">
        <f>IF(StandardResults[[#This Row],[Ind/Rel]]="Ind",_xlfn.XLOOKUP(StandardResults[[#This Row],[Code]],Std[Code],Std[Ecs]),"-")</f>
        <v>#N/A</v>
      </c>
      <c r="Z713">
        <f>COUNTIFS(StandardResults[Name],StandardResults[[#This Row],[Name]],StandardResults[Entry
Std],"B")+COUNTIFS(StandardResults[Name],StandardResults[[#This Row],[Name]],StandardResults[Entry
Std],"A")+COUNTIFS(StandardResults[Name],StandardResults[[#This Row],[Name]],StandardResults[Entry
Std],"AA")</f>
        <v>0</v>
      </c>
      <c r="AA713">
        <f>COUNTIFS(StandardResults[Name],StandardResults[[#This Row],[Name]],StandardResults[Entry
Std],"AA")</f>
        <v>0</v>
      </c>
    </row>
    <row r="714" spans="1:27" x14ac:dyDescent="0.25">
      <c r="A714">
        <f>TimeVR[[#This Row],[Club]]</f>
        <v>0</v>
      </c>
      <c r="B714" t="str">
        <f>IF(OR(RIGHT(TimeVR[[#This Row],[Event]],3)="M.R", RIGHT(TimeVR[[#This Row],[Event]],3)="F.R"),"Relay","Ind")</f>
        <v>Ind</v>
      </c>
      <c r="C714">
        <f>TimeVR[[#This Row],[gender]]</f>
        <v>0</v>
      </c>
      <c r="D714">
        <f>TimeVR[[#This Row],[Age]]</f>
        <v>0</v>
      </c>
      <c r="E714">
        <f>TimeVR[[#This Row],[name]]</f>
        <v>0</v>
      </c>
      <c r="F714">
        <f>TimeVR[[#This Row],[Event]]</f>
        <v>0</v>
      </c>
      <c r="G714" t="str">
        <f>IF(OR(StandardResults[[#This Row],[Entry]]="-",TimeVR[[#This Row],[validation]]="Validated"),"Y","N")</f>
        <v>N</v>
      </c>
      <c r="H714">
        <f>IF(OR(LEFT(TimeVR[[#This Row],[Times]],8)="00:00.00", LEFT(TimeVR[[#This Row],[Times]],2)="NT"),"-",TimeVR[[#This Row],[Times]])</f>
        <v>0</v>
      </c>
      <c r="I7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4" t="str">
        <f>IF(ISBLANK(TimeVR[[#This Row],[Best Time(S)]]),"-",TimeVR[[#This Row],[Best Time(S)]])</f>
        <v>-</v>
      </c>
      <c r="K714" t="str">
        <f>IF(StandardResults[[#This Row],[BT(SC)]]&lt;&gt;"-",IF(StandardResults[[#This Row],[BT(SC)]]&lt;=StandardResults[[#This Row],[AAs]],"AA",IF(StandardResults[[#This Row],[BT(SC)]]&lt;=StandardResults[[#This Row],[As]],"A",IF(StandardResults[[#This Row],[BT(SC)]]&lt;=StandardResults[[#This Row],[Bs]],"B","-"))),"")</f>
        <v/>
      </c>
      <c r="L714" t="str">
        <f>IF(ISBLANK(TimeVR[[#This Row],[Best Time(L)]]),"-",TimeVR[[#This Row],[Best Time(L)]])</f>
        <v>-</v>
      </c>
      <c r="M714" t="str">
        <f>IF(StandardResults[[#This Row],[BT(LC)]]&lt;&gt;"-",IF(StandardResults[[#This Row],[BT(LC)]]&lt;=StandardResults[[#This Row],[AA]],"AA",IF(StandardResults[[#This Row],[BT(LC)]]&lt;=StandardResults[[#This Row],[A]],"A",IF(StandardResults[[#This Row],[BT(LC)]]&lt;=StandardResults[[#This Row],[B]],"B","-"))),"")</f>
        <v/>
      </c>
      <c r="N714" s="14"/>
      <c r="O714" t="str">
        <f>IF(StandardResults[[#This Row],[BT(SC)]]&lt;&gt;"-",IF(StandardResults[[#This Row],[BT(SC)]]&lt;=StandardResults[[#This Row],[Ecs]],"EC","-"),"")</f>
        <v/>
      </c>
      <c r="Q714" t="str">
        <f>IF(StandardResults[[#This Row],[Ind/Rel]]="Ind",LEFT(StandardResults[[#This Row],[Gender]],1)&amp;MIN(MAX(StandardResults[[#This Row],[Age]],11),17)&amp;"-"&amp;StandardResults[[#This Row],[Event]],"")</f>
        <v>011-0</v>
      </c>
      <c r="R714" t="e">
        <f>IF(StandardResults[[#This Row],[Ind/Rel]]="Ind",_xlfn.XLOOKUP(StandardResults[[#This Row],[Code]],Std[Code],Std[AA]),"-")</f>
        <v>#N/A</v>
      </c>
      <c r="S714" t="e">
        <f>IF(StandardResults[[#This Row],[Ind/Rel]]="Ind",_xlfn.XLOOKUP(StandardResults[[#This Row],[Code]],Std[Code],Std[A]),"-")</f>
        <v>#N/A</v>
      </c>
      <c r="T714" t="e">
        <f>IF(StandardResults[[#This Row],[Ind/Rel]]="Ind",_xlfn.XLOOKUP(StandardResults[[#This Row],[Code]],Std[Code],Std[B]),"-")</f>
        <v>#N/A</v>
      </c>
      <c r="U714" t="e">
        <f>IF(StandardResults[[#This Row],[Ind/Rel]]="Ind",_xlfn.XLOOKUP(StandardResults[[#This Row],[Code]],Std[Code],Std[AAs]),"-")</f>
        <v>#N/A</v>
      </c>
      <c r="V714" t="e">
        <f>IF(StandardResults[[#This Row],[Ind/Rel]]="Ind",_xlfn.XLOOKUP(StandardResults[[#This Row],[Code]],Std[Code],Std[As]),"-")</f>
        <v>#N/A</v>
      </c>
      <c r="W714" t="e">
        <f>IF(StandardResults[[#This Row],[Ind/Rel]]="Ind",_xlfn.XLOOKUP(StandardResults[[#This Row],[Code]],Std[Code],Std[Bs]),"-")</f>
        <v>#N/A</v>
      </c>
      <c r="X714" t="e">
        <f>IF(StandardResults[[#This Row],[Ind/Rel]]="Ind",_xlfn.XLOOKUP(StandardResults[[#This Row],[Code]],Std[Code],Std[EC]),"-")</f>
        <v>#N/A</v>
      </c>
      <c r="Y714" t="e">
        <f>IF(StandardResults[[#This Row],[Ind/Rel]]="Ind",_xlfn.XLOOKUP(StandardResults[[#This Row],[Code]],Std[Code],Std[Ecs]),"-")</f>
        <v>#N/A</v>
      </c>
      <c r="Z714">
        <f>COUNTIFS(StandardResults[Name],StandardResults[[#This Row],[Name]],StandardResults[Entry
Std],"B")+COUNTIFS(StandardResults[Name],StandardResults[[#This Row],[Name]],StandardResults[Entry
Std],"A")+COUNTIFS(StandardResults[Name],StandardResults[[#This Row],[Name]],StandardResults[Entry
Std],"AA")</f>
        <v>0</v>
      </c>
      <c r="AA714">
        <f>COUNTIFS(StandardResults[Name],StandardResults[[#This Row],[Name]],StandardResults[Entry
Std],"AA")</f>
        <v>0</v>
      </c>
    </row>
    <row r="715" spans="1:27" x14ac:dyDescent="0.25">
      <c r="A715">
        <f>TimeVR[[#This Row],[Club]]</f>
        <v>0</v>
      </c>
      <c r="B715" t="str">
        <f>IF(OR(RIGHT(TimeVR[[#This Row],[Event]],3)="M.R", RIGHT(TimeVR[[#This Row],[Event]],3)="F.R"),"Relay","Ind")</f>
        <v>Ind</v>
      </c>
      <c r="C715">
        <f>TimeVR[[#This Row],[gender]]</f>
        <v>0</v>
      </c>
      <c r="D715">
        <f>TimeVR[[#This Row],[Age]]</f>
        <v>0</v>
      </c>
      <c r="E715">
        <f>TimeVR[[#This Row],[name]]</f>
        <v>0</v>
      </c>
      <c r="F715">
        <f>TimeVR[[#This Row],[Event]]</f>
        <v>0</v>
      </c>
      <c r="G715" t="str">
        <f>IF(OR(StandardResults[[#This Row],[Entry]]="-",TimeVR[[#This Row],[validation]]="Validated"),"Y","N")</f>
        <v>N</v>
      </c>
      <c r="H715">
        <f>IF(OR(LEFT(TimeVR[[#This Row],[Times]],8)="00:00.00", LEFT(TimeVR[[#This Row],[Times]],2)="NT"),"-",TimeVR[[#This Row],[Times]])</f>
        <v>0</v>
      </c>
      <c r="I7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5" t="str">
        <f>IF(ISBLANK(TimeVR[[#This Row],[Best Time(S)]]),"-",TimeVR[[#This Row],[Best Time(S)]])</f>
        <v>-</v>
      </c>
      <c r="K715" t="str">
        <f>IF(StandardResults[[#This Row],[BT(SC)]]&lt;&gt;"-",IF(StandardResults[[#This Row],[BT(SC)]]&lt;=StandardResults[[#This Row],[AAs]],"AA",IF(StandardResults[[#This Row],[BT(SC)]]&lt;=StandardResults[[#This Row],[As]],"A",IF(StandardResults[[#This Row],[BT(SC)]]&lt;=StandardResults[[#This Row],[Bs]],"B","-"))),"")</f>
        <v/>
      </c>
      <c r="L715" t="str">
        <f>IF(ISBLANK(TimeVR[[#This Row],[Best Time(L)]]),"-",TimeVR[[#This Row],[Best Time(L)]])</f>
        <v>-</v>
      </c>
      <c r="M715" t="str">
        <f>IF(StandardResults[[#This Row],[BT(LC)]]&lt;&gt;"-",IF(StandardResults[[#This Row],[BT(LC)]]&lt;=StandardResults[[#This Row],[AA]],"AA",IF(StandardResults[[#This Row],[BT(LC)]]&lt;=StandardResults[[#This Row],[A]],"A",IF(StandardResults[[#This Row],[BT(LC)]]&lt;=StandardResults[[#This Row],[B]],"B","-"))),"")</f>
        <v/>
      </c>
      <c r="N715" s="14"/>
      <c r="O715" t="str">
        <f>IF(StandardResults[[#This Row],[BT(SC)]]&lt;&gt;"-",IF(StandardResults[[#This Row],[BT(SC)]]&lt;=StandardResults[[#This Row],[Ecs]],"EC","-"),"")</f>
        <v/>
      </c>
      <c r="Q715" t="str">
        <f>IF(StandardResults[[#This Row],[Ind/Rel]]="Ind",LEFT(StandardResults[[#This Row],[Gender]],1)&amp;MIN(MAX(StandardResults[[#This Row],[Age]],11),17)&amp;"-"&amp;StandardResults[[#This Row],[Event]],"")</f>
        <v>011-0</v>
      </c>
      <c r="R715" t="e">
        <f>IF(StandardResults[[#This Row],[Ind/Rel]]="Ind",_xlfn.XLOOKUP(StandardResults[[#This Row],[Code]],Std[Code],Std[AA]),"-")</f>
        <v>#N/A</v>
      </c>
      <c r="S715" t="e">
        <f>IF(StandardResults[[#This Row],[Ind/Rel]]="Ind",_xlfn.XLOOKUP(StandardResults[[#This Row],[Code]],Std[Code],Std[A]),"-")</f>
        <v>#N/A</v>
      </c>
      <c r="T715" t="e">
        <f>IF(StandardResults[[#This Row],[Ind/Rel]]="Ind",_xlfn.XLOOKUP(StandardResults[[#This Row],[Code]],Std[Code],Std[B]),"-")</f>
        <v>#N/A</v>
      </c>
      <c r="U715" t="e">
        <f>IF(StandardResults[[#This Row],[Ind/Rel]]="Ind",_xlfn.XLOOKUP(StandardResults[[#This Row],[Code]],Std[Code],Std[AAs]),"-")</f>
        <v>#N/A</v>
      </c>
      <c r="V715" t="e">
        <f>IF(StandardResults[[#This Row],[Ind/Rel]]="Ind",_xlfn.XLOOKUP(StandardResults[[#This Row],[Code]],Std[Code],Std[As]),"-")</f>
        <v>#N/A</v>
      </c>
      <c r="W715" t="e">
        <f>IF(StandardResults[[#This Row],[Ind/Rel]]="Ind",_xlfn.XLOOKUP(StandardResults[[#This Row],[Code]],Std[Code],Std[Bs]),"-")</f>
        <v>#N/A</v>
      </c>
      <c r="X715" t="e">
        <f>IF(StandardResults[[#This Row],[Ind/Rel]]="Ind",_xlfn.XLOOKUP(StandardResults[[#This Row],[Code]],Std[Code],Std[EC]),"-")</f>
        <v>#N/A</v>
      </c>
      <c r="Y715" t="e">
        <f>IF(StandardResults[[#This Row],[Ind/Rel]]="Ind",_xlfn.XLOOKUP(StandardResults[[#This Row],[Code]],Std[Code],Std[Ecs]),"-")</f>
        <v>#N/A</v>
      </c>
      <c r="Z715">
        <f>COUNTIFS(StandardResults[Name],StandardResults[[#This Row],[Name]],StandardResults[Entry
Std],"B")+COUNTIFS(StandardResults[Name],StandardResults[[#This Row],[Name]],StandardResults[Entry
Std],"A")+COUNTIFS(StandardResults[Name],StandardResults[[#This Row],[Name]],StandardResults[Entry
Std],"AA")</f>
        <v>0</v>
      </c>
      <c r="AA715">
        <f>COUNTIFS(StandardResults[Name],StandardResults[[#This Row],[Name]],StandardResults[Entry
Std],"AA")</f>
        <v>0</v>
      </c>
    </row>
    <row r="716" spans="1:27" x14ac:dyDescent="0.25">
      <c r="A716">
        <f>TimeVR[[#This Row],[Club]]</f>
        <v>0</v>
      </c>
      <c r="B716" t="str">
        <f>IF(OR(RIGHT(TimeVR[[#This Row],[Event]],3)="M.R", RIGHT(TimeVR[[#This Row],[Event]],3)="F.R"),"Relay","Ind")</f>
        <v>Ind</v>
      </c>
      <c r="C716">
        <f>TimeVR[[#This Row],[gender]]</f>
        <v>0</v>
      </c>
      <c r="D716">
        <f>TimeVR[[#This Row],[Age]]</f>
        <v>0</v>
      </c>
      <c r="E716">
        <f>TimeVR[[#This Row],[name]]</f>
        <v>0</v>
      </c>
      <c r="F716">
        <f>TimeVR[[#This Row],[Event]]</f>
        <v>0</v>
      </c>
      <c r="G716" t="str">
        <f>IF(OR(StandardResults[[#This Row],[Entry]]="-",TimeVR[[#This Row],[validation]]="Validated"),"Y","N")</f>
        <v>N</v>
      </c>
      <c r="H716">
        <f>IF(OR(LEFT(TimeVR[[#This Row],[Times]],8)="00:00.00", LEFT(TimeVR[[#This Row],[Times]],2)="NT"),"-",TimeVR[[#This Row],[Times]])</f>
        <v>0</v>
      </c>
      <c r="I7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6" t="str">
        <f>IF(ISBLANK(TimeVR[[#This Row],[Best Time(S)]]),"-",TimeVR[[#This Row],[Best Time(S)]])</f>
        <v>-</v>
      </c>
      <c r="K716" t="str">
        <f>IF(StandardResults[[#This Row],[BT(SC)]]&lt;&gt;"-",IF(StandardResults[[#This Row],[BT(SC)]]&lt;=StandardResults[[#This Row],[AAs]],"AA",IF(StandardResults[[#This Row],[BT(SC)]]&lt;=StandardResults[[#This Row],[As]],"A",IF(StandardResults[[#This Row],[BT(SC)]]&lt;=StandardResults[[#This Row],[Bs]],"B","-"))),"")</f>
        <v/>
      </c>
      <c r="L716" t="str">
        <f>IF(ISBLANK(TimeVR[[#This Row],[Best Time(L)]]),"-",TimeVR[[#This Row],[Best Time(L)]])</f>
        <v>-</v>
      </c>
      <c r="M716" t="str">
        <f>IF(StandardResults[[#This Row],[BT(LC)]]&lt;&gt;"-",IF(StandardResults[[#This Row],[BT(LC)]]&lt;=StandardResults[[#This Row],[AA]],"AA",IF(StandardResults[[#This Row],[BT(LC)]]&lt;=StandardResults[[#This Row],[A]],"A",IF(StandardResults[[#This Row],[BT(LC)]]&lt;=StandardResults[[#This Row],[B]],"B","-"))),"")</f>
        <v/>
      </c>
      <c r="N716" s="14"/>
      <c r="O716" t="str">
        <f>IF(StandardResults[[#This Row],[BT(SC)]]&lt;&gt;"-",IF(StandardResults[[#This Row],[BT(SC)]]&lt;=StandardResults[[#This Row],[Ecs]],"EC","-"),"")</f>
        <v/>
      </c>
      <c r="Q716" t="str">
        <f>IF(StandardResults[[#This Row],[Ind/Rel]]="Ind",LEFT(StandardResults[[#This Row],[Gender]],1)&amp;MIN(MAX(StandardResults[[#This Row],[Age]],11),17)&amp;"-"&amp;StandardResults[[#This Row],[Event]],"")</f>
        <v>011-0</v>
      </c>
      <c r="R716" t="e">
        <f>IF(StandardResults[[#This Row],[Ind/Rel]]="Ind",_xlfn.XLOOKUP(StandardResults[[#This Row],[Code]],Std[Code],Std[AA]),"-")</f>
        <v>#N/A</v>
      </c>
      <c r="S716" t="e">
        <f>IF(StandardResults[[#This Row],[Ind/Rel]]="Ind",_xlfn.XLOOKUP(StandardResults[[#This Row],[Code]],Std[Code],Std[A]),"-")</f>
        <v>#N/A</v>
      </c>
      <c r="T716" t="e">
        <f>IF(StandardResults[[#This Row],[Ind/Rel]]="Ind",_xlfn.XLOOKUP(StandardResults[[#This Row],[Code]],Std[Code],Std[B]),"-")</f>
        <v>#N/A</v>
      </c>
      <c r="U716" t="e">
        <f>IF(StandardResults[[#This Row],[Ind/Rel]]="Ind",_xlfn.XLOOKUP(StandardResults[[#This Row],[Code]],Std[Code],Std[AAs]),"-")</f>
        <v>#N/A</v>
      </c>
      <c r="V716" t="e">
        <f>IF(StandardResults[[#This Row],[Ind/Rel]]="Ind",_xlfn.XLOOKUP(StandardResults[[#This Row],[Code]],Std[Code],Std[As]),"-")</f>
        <v>#N/A</v>
      </c>
      <c r="W716" t="e">
        <f>IF(StandardResults[[#This Row],[Ind/Rel]]="Ind",_xlfn.XLOOKUP(StandardResults[[#This Row],[Code]],Std[Code],Std[Bs]),"-")</f>
        <v>#N/A</v>
      </c>
      <c r="X716" t="e">
        <f>IF(StandardResults[[#This Row],[Ind/Rel]]="Ind",_xlfn.XLOOKUP(StandardResults[[#This Row],[Code]],Std[Code],Std[EC]),"-")</f>
        <v>#N/A</v>
      </c>
      <c r="Y716" t="e">
        <f>IF(StandardResults[[#This Row],[Ind/Rel]]="Ind",_xlfn.XLOOKUP(StandardResults[[#This Row],[Code]],Std[Code],Std[Ecs]),"-")</f>
        <v>#N/A</v>
      </c>
      <c r="Z716">
        <f>COUNTIFS(StandardResults[Name],StandardResults[[#This Row],[Name]],StandardResults[Entry
Std],"B")+COUNTIFS(StandardResults[Name],StandardResults[[#This Row],[Name]],StandardResults[Entry
Std],"A")+COUNTIFS(StandardResults[Name],StandardResults[[#This Row],[Name]],StandardResults[Entry
Std],"AA")</f>
        <v>0</v>
      </c>
      <c r="AA716">
        <f>COUNTIFS(StandardResults[Name],StandardResults[[#This Row],[Name]],StandardResults[Entry
Std],"AA")</f>
        <v>0</v>
      </c>
    </row>
    <row r="717" spans="1:27" x14ac:dyDescent="0.25">
      <c r="A717">
        <f>TimeVR[[#This Row],[Club]]</f>
        <v>0</v>
      </c>
      <c r="B717" t="str">
        <f>IF(OR(RIGHT(TimeVR[[#This Row],[Event]],3)="M.R", RIGHT(TimeVR[[#This Row],[Event]],3)="F.R"),"Relay","Ind")</f>
        <v>Ind</v>
      </c>
      <c r="C717">
        <f>TimeVR[[#This Row],[gender]]</f>
        <v>0</v>
      </c>
      <c r="D717">
        <f>TimeVR[[#This Row],[Age]]</f>
        <v>0</v>
      </c>
      <c r="E717">
        <f>TimeVR[[#This Row],[name]]</f>
        <v>0</v>
      </c>
      <c r="F717">
        <f>TimeVR[[#This Row],[Event]]</f>
        <v>0</v>
      </c>
      <c r="G717" t="str">
        <f>IF(OR(StandardResults[[#This Row],[Entry]]="-",TimeVR[[#This Row],[validation]]="Validated"),"Y","N")</f>
        <v>N</v>
      </c>
      <c r="H717">
        <f>IF(OR(LEFT(TimeVR[[#This Row],[Times]],8)="00:00.00", LEFT(TimeVR[[#This Row],[Times]],2)="NT"),"-",TimeVR[[#This Row],[Times]])</f>
        <v>0</v>
      </c>
      <c r="I7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7" t="str">
        <f>IF(ISBLANK(TimeVR[[#This Row],[Best Time(S)]]),"-",TimeVR[[#This Row],[Best Time(S)]])</f>
        <v>-</v>
      </c>
      <c r="K717" t="str">
        <f>IF(StandardResults[[#This Row],[BT(SC)]]&lt;&gt;"-",IF(StandardResults[[#This Row],[BT(SC)]]&lt;=StandardResults[[#This Row],[AAs]],"AA",IF(StandardResults[[#This Row],[BT(SC)]]&lt;=StandardResults[[#This Row],[As]],"A",IF(StandardResults[[#This Row],[BT(SC)]]&lt;=StandardResults[[#This Row],[Bs]],"B","-"))),"")</f>
        <v/>
      </c>
      <c r="L717" t="str">
        <f>IF(ISBLANK(TimeVR[[#This Row],[Best Time(L)]]),"-",TimeVR[[#This Row],[Best Time(L)]])</f>
        <v>-</v>
      </c>
      <c r="M717" t="str">
        <f>IF(StandardResults[[#This Row],[BT(LC)]]&lt;&gt;"-",IF(StandardResults[[#This Row],[BT(LC)]]&lt;=StandardResults[[#This Row],[AA]],"AA",IF(StandardResults[[#This Row],[BT(LC)]]&lt;=StandardResults[[#This Row],[A]],"A",IF(StandardResults[[#This Row],[BT(LC)]]&lt;=StandardResults[[#This Row],[B]],"B","-"))),"")</f>
        <v/>
      </c>
      <c r="N717" s="14"/>
      <c r="O717" t="str">
        <f>IF(StandardResults[[#This Row],[BT(SC)]]&lt;&gt;"-",IF(StandardResults[[#This Row],[BT(SC)]]&lt;=StandardResults[[#This Row],[Ecs]],"EC","-"),"")</f>
        <v/>
      </c>
      <c r="Q717" t="str">
        <f>IF(StandardResults[[#This Row],[Ind/Rel]]="Ind",LEFT(StandardResults[[#This Row],[Gender]],1)&amp;MIN(MAX(StandardResults[[#This Row],[Age]],11),17)&amp;"-"&amp;StandardResults[[#This Row],[Event]],"")</f>
        <v>011-0</v>
      </c>
      <c r="R717" t="e">
        <f>IF(StandardResults[[#This Row],[Ind/Rel]]="Ind",_xlfn.XLOOKUP(StandardResults[[#This Row],[Code]],Std[Code],Std[AA]),"-")</f>
        <v>#N/A</v>
      </c>
      <c r="S717" t="e">
        <f>IF(StandardResults[[#This Row],[Ind/Rel]]="Ind",_xlfn.XLOOKUP(StandardResults[[#This Row],[Code]],Std[Code],Std[A]),"-")</f>
        <v>#N/A</v>
      </c>
      <c r="T717" t="e">
        <f>IF(StandardResults[[#This Row],[Ind/Rel]]="Ind",_xlfn.XLOOKUP(StandardResults[[#This Row],[Code]],Std[Code],Std[B]),"-")</f>
        <v>#N/A</v>
      </c>
      <c r="U717" t="e">
        <f>IF(StandardResults[[#This Row],[Ind/Rel]]="Ind",_xlfn.XLOOKUP(StandardResults[[#This Row],[Code]],Std[Code],Std[AAs]),"-")</f>
        <v>#N/A</v>
      </c>
      <c r="V717" t="e">
        <f>IF(StandardResults[[#This Row],[Ind/Rel]]="Ind",_xlfn.XLOOKUP(StandardResults[[#This Row],[Code]],Std[Code],Std[As]),"-")</f>
        <v>#N/A</v>
      </c>
      <c r="W717" t="e">
        <f>IF(StandardResults[[#This Row],[Ind/Rel]]="Ind",_xlfn.XLOOKUP(StandardResults[[#This Row],[Code]],Std[Code],Std[Bs]),"-")</f>
        <v>#N/A</v>
      </c>
      <c r="X717" t="e">
        <f>IF(StandardResults[[#This Row],[Ind/Rel]]="Ind",_xlfn.XLOOKUP(StandardResults[[#This Row],[Code]],Std[Code],Std[EC]),"-")</f>
        <v>#N/A</v>
      </c>
      <c r="Y717" t="e">
        <f>IF(StandardResults[[#This Row],[Ind/Rel]]="Ind",_xlfn.XLOOKUP(StandardResults[[#This Row],[Code]],Std[Code],Std[Ecs]),"-")</f>
        <v>#N/A</v>
      </c>
      <c r="Z717">
        <f>COUNTIFS(StandardResults[Name],StandardResults[[#This Row],[Name]],StandardResults[Entry
Std],"B")+COUNTIFS(StandardResults[Name],StandardResults[[#This Row],[Name]],StandardResults[Entry
Std],"A")+COUNTIFS(StandardResults[Name],StandardResults[[#This Row],[Name]],StandardResults[Entry
Std],"AA")</f>
        <v>0</v>
      </c>
      <c r="AA717">
        <f>COUNTIFS(StandardResults[Name],StandardResults[[#This Row],[Name]],StandardResults[Entry
Std],"AA")</f>
        <v>0</v>
      </c>
    </row>
    <row r="718" spans="1:27" x14ac:dyDescent="0.25">
      <c r="A718">
        <f>TimeVR[[#This Row],[Club]]</f>
        <v>0</v>
      </c>
      <c r="B718" t="str">
        <f>IF(OR(RIGHT(TimeVR[[#This Row],[Event]],3)="M.R", RIGHT(TimeVR[[#This Row],[Event]],3)="F.R"),"Relay","Ind")</f>
        <v>Ind</v>
      </c>
      <c r="C718">
        <f>TimeVR[[#This Row],[gender]]</f>
        <v>0</v>
      </c>
      <c r="D718">
        <f>TimeVR[[#This Row],[Age]]</f>
        <v>0</v>
      </c>
      <c r="E718">
        <f>TimeVR[[#This Row],[name]]</f>
        <v>0</v>
      </c>
      <c r="F718">
        <f>TimeVR[[#This Row],[Event]]</f>
        <v>0</v>
      </c>
      <c r="G718" t="str">
        <f>IF(OR(StandardResults[[#This Row],[Entry]]="-",TimeVR[[#This Row],[validation]]="Validated"),"Y","N")</f>
        <v>N</v>
      </c>
      <c r="H718">
        <f>IF(OR(LEFT(TimeVR[[#This Row],[Times]],8)="00:00.00", LEFT(TimeVR[[#This Row],[Times]],2)="NT"),"-",TimeVR[[#This Row],[Times]])</f>
        <v>0</v>
      </c>
      <c r="I7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8" t="str">
        <f>IF(ISBLANK(TimeVR[[#This Row],[Best Time(S)]]),"-",TimeVR[[#This Row],[Best Time(S)]])</f>
        <v>-</v>
      </c>
      <c r="K718" t="str">
        <f>IF(StandardResults[[#This Row],[BT(SC)]]&lt;&gt;"-",IF(StandardResults[[#This Row],[BT(SC)]]&lt;=StandardResults[[#This Row],[AAs]],"AA",IF(StandardResults[[#This Row],[BT(SC)]]&lt;=StandardResults[[#This Row],[As]],"A",IF(StandardResults[[#This Row],[BT(SC)]]&lt;=StandardResults[[#This Row],[Bs]],"B","-"))),"")</f>
        <v/>
      </c>
      <c r="L718" t="str">
        <f>IF(ISBLANK(TimeVR[[#This Row],[Best Time(L)]]),"-",TimeVR[[#This Row],[Best Time(L)]])</f>
        <v>-</v>
      </c>
      <c r="M718" t="str">
        <f>IF(StandardResults[[#This Row],[BT(LC)]]&lt;&gt;"-",IF(StandardResults[[#This Row],[BT(LC)]]&lt;=StandardResults[[#This Row],[AA]],"AA",IF(StandardResults[[#This Row],[BT(LC)]]&lt;=StandardResults[[#This Row],[A]],"A",IF(StandardResults[[#This Row],[BT(LC)]]&lt;=StandardResults[[#This Row],[B]],"B","-"))),"")</f>
        <v/>
      </c>
      <c r="N718" s="14"/>
      <c r="O718" t="str">
        <f>IF(StandardResults[[#This Row],[BT(SC)]]&lt;&gt;"-",IF(StandardResults[[#This Row],[BT(SC)]]&lt;=StandardResults[[#This Row],[Ecs]],"EC","-"),"")</f>
        <v/>
      </c>
      <c r="Q718" t="str">
        <f>IF(StandardResults[[#This Row],[Ind/Rel]]="Ind",LEFT(StandardResults[[#This Row],[Gender]],1)&amp;MIN(MAX(StandardResults[[#This Row],[Age]],11),17)&amp;"-"&amp;StandardResults[[#This Row],[Event]],"")</f>
        <v>011-0</v>
      </c>
      <c r="R718" t="e">
        <f>IF(StandardResults[[#This Row],[Ind/Rel]]="Ind",_xlfn.XLOOKUP(StandardResults[[#This Row],[Code]],Std[Code],Std[AA]),"-")</f>
        <v>#N/A</v>
      </c>
      <c r="S718" t="e">
        <f>IF(StandardResults[[#This Row],[Ind/Rel]]="Ind",_xlfn.XLOOKUP(StandardResults[[#This Row],[Code]],Std[Code],Std[A]),"-")</f>
        <v>#N/A</v>
      </c>
      <c r="T718" t="e">
        <f>IF(StandardResults[[#This Row],[Ind/Rel]]="Ind",_xlfn.XLOOKUP(StandardResults[[#This Row],[Code]],Std[Code],Std[B]),"-")</f>
        <v>#N/A</v>
      </c>
      <c r="U718" t="e">
        <f>IF(StandardResults[[#This Row],[Ind/Rel]]="Ind",_xlfn.XLOOKUP(StandardResults[[#This Row],[Code]],Std[Code],Std[AAs]),"-")</f>
        <v>#N/A</v>
      </c>
      <c r="V718" t="e">
        <f>IF(StandardResults[[#This Row],[Ind/Rel]]="Ind",_xlfn.XLOOKUP(StandardResults[[#This Row],[Code]],Std[Code],Std[As]),"-")</f>
        <v>#N/A</v>
      </c>
      <c r="W718" t="e">
        <f>IF(StandardResults[[#This Row],[Ind/Rel]]="Ind",_xlfn.XLOOKUP(StandardResults[[#This Row],[Code]],Std[Code],Std[Bs]),"-")</f>
        <v>#N/A</v>
      </c>
      <c r="X718" t="e">
        <f>IF(StandardResults[[#This Row],[Ind/Rel]]="Ind",_xlfn.XLOOKUP(StandardResults[[#This Row],[Code]],Std[Code],Std[EC]),"-")</f>
        <v>#N/A</v>
      </c>
      <c r="Y718" t="e">
        <f>IF(StandardResults[[#This Row],[Ind/Rel]]="Ind",_xlfn.XLOOKUP(StandardResults[[#This Row],[Code]],Std[Code],Std[Ecs]),"-")</f>
        <v>#N/A</v>
      </c>
      <c r="Z718">
        <f>COUNTIFS(StandardResults[Name],StandardResults[[#This Row],[Name]],StandardResults[Entry
Std],"B")+COUNTIFS(StandardResults[Name],StandardResults[[#This Row],[Name]],StandardResults[Entry
Std],"A")+COUNTIFS(StandardResults[Name],StandardResults[[#This Row],[Name]],StandardResults[Entry
Std],"AA")</f>
        <v>0</v>
      </c>
      <c r="AA718">
        <f>COUNTIFS(StandardResults[Name],StandardResults[[#This Row],[Name]],StandardResults[Entry
Std],"AA")</f>
        <v>0</v>
      </c>
    </row>
    <row r="719" spans="1:27" x14ac:dyDescent="0.25">
      <c r="A719">
        <f>TimeVR[[#This Row],[Club]]</f>
        <v>0</v>
      </c>
      <c r="B719" t="str">
        <f>IF(OR(RIGHT(TimeVR[[#This Row],[Event]],3)="M.R", RIGHT(TimeVR[[#This Row],[Event]],3)="F.R"),"Relay","Ind")</f>
        <v>Ind</v>
      </c>
      <c r="C719">
        <f>TimeVR[[#This Row],[gender]]</f>
        <v>0</v>
      </c>
      <c r="D719">
        <f>TimeVR[[#This Row],[Age]]</f>
        <v>0</v>
      </c>
      <c r="E719">
        <f>TimeVR[[#This Row],[name]]</f>
        <v>0</v>
      </c>
      <c r="F719">
        <f>TimeVR[[#This Row],[Event]]</f>
        <v>0</v>
      </c>
      <c r="G719" t="str">
        <f>IF(OR(StandardResults[[#This Row],[Entry]]="-",TimeVR[[#This Row],[validation]]="Validated"),"Y","N")</f>
        <v>N</v>
      </c>
      <c r="H719">
        <f>IF(OR(LEFT(TimeVR[[#This Row],[Times]],8)="00:00.00", LEFT(TimeVR[[#This Row],[Times]],2)="NT"),"-",TimeVR[[#This Row],[Times]])</f>
        <v>0</v>
      </c>
      <c r="I7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19" t="str">
        <f>IF(ISBLANK(TimeVR[[#This Row],[Best Time(S)]]),"-",TimeVR[[#This Row],[Best Time(S)]])</f>
        <v>-</v>
      </c>
      <c r="K719" t="str">
        <f>IF(StandardResults[[#This Row],[BT(SC)]]&lt;&gt;"-",IF(StandardResults[[#This Row],[BT(SC)]]&lt;=StandardResults[[#This Row],[AAs]],"AA",IF(StandardResults[[#This Row],[BT(SC)]]&lt;=StandardResults[[#This Row],[As]],"A",IF(StandardResults[[#This Row],[BT(SC)]]&lt;=StandardResults[[#This Row],[Bs]],"B","-"))),"")</f>
        <v/>
      </c>
      <c r="L719" t="str">
        <f>IF(ISBLANK(TimeVR[[#This Row],[Best Time(L)]]),"-",TimeVR[[#This Row],[Best Time(L)]])</f>
        <v>-</v>
      </c>
      <c r="M719" t="str">
        <f>IF(StandardResults[[#This Row],[BT(LC)]]&lt;&gt;"-",IF(StandardResults[[#This Row],[BT(LC)]]&lt;=StandardResults[[#This Row],[AA]],"AA",IF(StandardResults[[#This Row],[BT(LC)]]&lt;=StandardResults[[#This Row],[A]],"A",IF(StandardResults[[#This Row],[BT(LC)]]&lt;=StandardResults[[#This Row],[B]],"B","-"))),"")</f>
        <v/>
      </c>
      <c r="N719" s="14"/>
      <c r="O719" t="str">
        <f>IF(StandardResults[[#This Row],[BT(SC)]]&lt;&gt;"-",IF(StandardResults[[#This Row],[BT(SC)]]&lt;=StandardResults[[#This Row],[Ecs]],"EC","-"),"")</f>
        <v/>
      </c>
      <c r="Q719" t="str">
        <f>IF(StandardResults[[#This Row],[Ind/Rel]]="Ind",LEFT(StandardResults[[#This Row],[Gender]],1)&amp;MIN(MAX(StandardResults[[#This Row],[Age]],11),17)&amp;"-"&amp;StandardResults[[#This Row],[Event]],"")</f>
        <v>011-0</v>
      </c>
      <c r="R719" t="e">
        <f>IF(StandardResults[[#This Row],[Ind/Rel]]="Ind",_xlfn.XLOOKUP(StandardResults[[#This Row],[Code]],Std[Code],Std[AA]),"-")</f>
        <v>#N/A</v>
      </c>
      <c r="S719" t="e">
        <f>IF(StandardResults[[#This Row],[Ind/Rel]]="Ind",_xlfn.XLOOKUP(StandardResults[[#This Row],[Code]],Std[Code],Std[A]),"-")</f>
        <v>#N/A</v>
      </c>
      <c r="T719" t="e">
        <f>IF(StandardResults[[#This Row],[Ind/Rel]]="Ind",_xlfn.XLOOKUP(StandardResults[[#This Row],[Code]],Std[Code],Std[B]),"-")</f>
        <v>#N/A</v>
      </c>
      <c r="U719" t="e">
        <f>IF(StandardResults[[#This Row],[Ind/Rel]]="Ind",_xlfn.XLOOKUP(StandardResults[[#This Row],[Code]],Std[Code],Std[AAs]),"-")</f>
        <v>#N/A</v>
      </c>
      <c r="V719" t="e">
        <f>IF(StandardResults[[#This Row],[Ind/Rel]]="Ind",_xlfn.XLOOKUP(StandardResults[[#This Row],[Code]],Std[Code],Std[As]),"-")</f>
        <v>#N/A</v>
      </c>
      <c r="W719" t="e">
        <f>IF(StandardResults[[#This Row],[Ind/Rel]]="Ind",_xlfn.XLOOKUP(StandardResults[[#This Row],[Code]],Std[Code],Std[Bs]),"-")</f>
        <v>#N/A</v>
      </c>
      <c r="X719" t="e">
        <f>IF(StandardResults[[#This Row],[Ind/Rel]]="Ind",_xlfn.XLOOKUP(StandardResults[[#This Row],[Code]],Std[Code],Std[EC]),"-")</f>
        <v>#N/A</v>
      </c>
      <c r="Y719" t="e">
        <f>IF(StandardResults[[#This Row],[Ind/Rel]]="Ind",_xlfn.XLOOKUP(StandardResults[[#This Row],[Code]],Std[Code],Std[Ecs]),"-")</f>
        <v>#N/A</v>
      </c>
      <c r="Z719">
        <f>COUNTIFS(StandardResults[Name],StandardResults[[#This Row],[Name]],StandardResults[Entry
Std],"B")+COUNTIFS(StandardResults[Name],StandardResults[[#This Row],[Name]],StandardResults[Entry
Std],"A")+COUNTIFS(StandardResults[Name],StandardResults[[#This Row],[Name]],StandardResults[Entry
Std],"AA")</f>
        <v>0</v>
      </c>
      <c r="AA719">
        <f>COUNTIFS(StandardResults[Name],StandardResults[[#This Row],[Name]],StandardResults[Entry
Std],"AA")</f>
        <v>0</v>
      </c>
    </row>
    <row r="720" spans="1:27" x14ac:dyDescent="0.25">
      <c r="A720">
        <f>TimeVR[[#This Row],[Club]]</f>
        <v>0</v>
      </c>
      <c r="B720" t="str">
        <f>IF(OR(RIGHT(TimeVR[[#This Row],[Event]],3)="M.R", RIGHT(TimeVR[[#This Row],[Event]],3)="F.R"),"Relay","Ind")</f>
        <v>Ind</v>
      </c>
      <c r="C720">
        <f>TimeVR[[#This Row],[gender]]</f>
        <v>0</v>
      </c>
      <c r="D720">
        <f>TimeVR[[#This Row],[Age]]</f>
        <v>0</v>
      </c>
      <c r="E720">
        <f>TimeVR[[#This Row],[name]]</f>
        <v>0</v>
      </c>
      <c r="F720">
        <f>TimeVR[[#This Row],[Event]]</f>
        <v>0</v>
      </c>
      <c r="G720" t="str">
        <f>IF(OR(StandardResults[[#This Row],[Entry]]="-",TimeVR[[#This Row],[validation]]="Validated"),"Y","N")</f>
        <v>N</v>
      </c>
      <c r="H720">
        <f>IF(OR(LEFT(TimeVR[[#This Row],[Times]],8)="00:00.00", LEFT(TimeVR[[#This Row],[Times]],2)="NT"),"-",TimeVR[[#This Row],[Times]])</f>
        <v>0</v>
      </c>
      <c r="I7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0" t="str">
        <f>IF(ISBLANK(TimeVR[[#This Row],[Best Time(S)]]),"-",TimeVR[[#This Row],[Best Time(S)]])</f>
        <v>-</v>
      </c>
      <c r="K720" t="str">
        <f>IF(StandardResults[[#This Row],[BT(SC)]]&lt;&gt;"-",IF(StandardResults[[#This Row],[BT(SC)]]&lt;=StandardResults[[#This Row],[AAs]],"AA",IF(StandardResults[[#This Row],[BT(SC)]]&lt;=StandardResults[[#This Row],[As]],"A",IF(StandardResults[[#This Row],[BT(SC)]]&lt;=StandardResults[[#This Row],[Bs]],"B","-"))),"")</f>
        <v/>
      </c>
      <c r="L720" t="str">
        <f>IF(ISBLANK(TimeVR[[#This Row],[Best Time(L)]]),"-",TimeVR[[#This Row],[Best Time(L)]])</f>
        <v>-</v>
      </c>
      <c r="M720" t="str">
        <f>IF(StandardResults[[#This Row],[BT(LC)]]&lt;&gt;"-",IF(StandardResults[[#This Row],[BT(LC)]]&lt;=StandardResults[[#This Row],[AA]],"AA",IF(StandardResults[[#This Row],[BT(LC)]]&lt;=StandardResults[[#This Row],[A]],"A",IF(StandardResults[[#This Row],[BT(LC)]]&lt;=StandardResults[[#This Row],[B]],"B","-"))),"")</f>
        <v/>
      </c>
      <c r="N720" s="14"/>
      <c r="O720" t="str">
        <f>IF(StandardResults[[#This Row],[BT(SC)]]&lt;&gt;"-",IF(StandardResults[[#This Row],[BT(SC)]]&lt;=StandardResults[[#This Row],[Ecs]],"EC","-"),"")</f>
        <v/>
      </c>
      <c r="Q720" t="str">
        <f>IF(StandardResults[[#This Row],[Ind/Rel]]="Ind",LEFT(StandardResults[[#This Row],[Gender]],1)&amp;MIN(MAX(StandardResults[[#This Row],[Age]],11),17)&amp;"-"&amp;StandardResults[[#This Row],[Event]],"")</f>
        <v>011-0</v>
      </c>
      <c r="R720" t="e">
        <f>IF(StandardResults[[#This Row],[Ind/Rel]]="Ind",_xlfn.XLOOKUP(StandardResults[[#This Row],[Code]],Std[Code],Std[AA]),"-")</f>
        <v>#N/A</v>
      </c>
      <c r="S720" t="e">
        <f>IF(StandardResults[[#This Row],[Ind/Rel]]="Ind",_xlfn.XLOOKUP(StandardResults[[#This Row],[Code]],Std[Code],Std[A]),"-")</f>
        <v>#N/A</v>
      </c>
      <c r="T720" t="e">
        <f>IF(StandardResults[[#This Row],[Ind/Rel]]="Ind",_xlfn.XLOOKUP(StandardResults[[#This Row],[Code]],Std[Code],Std[B]),"-")</f>
        <v>#N/A</v>
      </c>
      <c r="U720" t="e">
        <f>IF(StandardResults[[#This Row],[Ind/Rel]]="Ind",_xlfn.XLOOKUP(StandardResults[[#This Row],[Code]],Std[Code],Std[AAs]),"-")</f>
        <v>#N/A</v>
      </c>
      <c r="V720" t="e">
        <f>IF(StandardResults[[#This Row],[Ind/Rel]]="Ind",_xlfn.XLOOKUP(StandardResults[[#This Row],[Code]],Std[Code],Std[As]),"-")</f>
        <v>#N/A</v>
      </c>
      <c r="W720" t="e">
        <f>IF(StandardResults[[#This Row],[Ind/Rel]]="Ind",_xlfn.XLOOKUP(StandardResults[[#This Row],[Code]],Std[Code],Std[Bs]),"-")</f>
        <v>#N/A</v>
      </c>
      <c r="X720" t="e">
        <f>IF(StandardResults[[#This Row],[Ind/Rel]]="Ind",_xlfn.XLOOKUP(StandardResults[[#This Row],[Code]],Std[Code],Std[EC]),"-")</f>
        <v>#N/A</v>
      </c>
      <c r="Y720" t="e">
        <f>IF(StandardResults[[#This Row],[Ind/Rel]]="Ind",_xlfn.XLOOKUP(StandardResults[[#This Row],[Code]],Std[Code],Std[Ecs]),"-")</f>
        <v>#N/A</v>
      </c>
      <c r="Z720">
        <f>COUNTIFS(StandardResults[Name],StandardResults[[#This Row],[Name]],StandardResults[Entry
Std],"B")+COUNTIFS(StandardResults[Name],StandardResults[[#This Row],[Name]],StandardResults[Entry
Std],"A")+COUNTIFS(StandardResults[Name],StandardResults[[#This Row],[Name]],StandardResults[Entry
Std],"AA")</f>
        <v>0</v>
      </c>
      <c r="AA720">
        <f>COUNTIFS(StandardResults[Name],StandardResults[[#This Row],[Name]],StandardResults[Entry
Std],"AA")</f>
        <v>0</v>
      </c>
    </row>
    <row r="721" spans="1:27" x14ac:dyDescent="0.25">
      <c r="A721">
        <f>TimeVR[[#This Row],[Club]]</f>
        <v>0</v>
      </c>
      <c r="B721" t="str">
        <f>IF(OR(RIGHT(TimeVR[[#This Row],[Event]],3)="M.R", RIGHT(TimeVR[[#This Row],[Event]],3)="F.R"),"Relay","Ind")</f>
        <v>Ind</v>
      </c>
      <c r="C721">
        <f>TimeVR[[#This Row],[gender]]</f>
        <v>0</v>
      </c>
      <c r="D721">
        <f>TimeVR[[#This Row],[Age]]</f>
        <v>0</v>
      </c>
      <c r="E721">
        <f>TimeVR[[#This Row],[name]]</f>
        <v>0</v>
      </c>
      <c r="F721">
        <f>TimeVR[[#This Row],[Event]]</f>
        <v>0</v>
      </c>
      <c r="G721" t="str">
        <f>IF(OR(StandardResults[[#This Row],[Entry]]="-",TimeVR[[#This Row],[validation]]="Validated"),"Y","N")</f>
        <v>N</v>
      </c>
      <c r="H721">
        <f>IF(OR(LEFT(TimeVR[[#This Row],[Times]],8)="00:00.00", LEFT(TimeVR[[#This Row],[Times]],2)="NT"),"-",TimeVR[[#This Row],[Times]])</f>
        <v>0</v>
      </c>
      <c r="I7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1" t="str">
        <f>IF(ISBLANK(TimeVR[[#This Row],[Best Time(S)]]),"-",TimeVR[[#This Row],[Best Time(S)]])</f>
        <v>-</v>
      </c>
      <c r="K721" t="str">
        <f>IF(StandardResults[[#This Row],[BT(SC)]]&lt;&gt;"-",IF(StandardResults[[#This Row],[BT(SC)]]&lt;=StandardResults[[#This Row],[AAs]],"AA",IF(StandardResults[[#This Row],[BT(SC)]]&lt;=StandardResults[[#This Row],[As]],"A",IF(StandardResults[[#This Row],[BT(SC)]]&lt;=StandardResults[[#This Row],[Bs]],"B","-"))),"")</f>
        <v/>
      </c>
      <c r="L721" t="str">
        <f>IF(ISBLANK(TimeVR[[#This Row],[Best Time(L)]]),"-",TimeVR[[#This Row],[Best Time(L)]])</f>
        <v>-</v>
      </c>
      <c r="M721" t="str">
        <f>IF(StandardResults[[#This Row],[BT(LC)]]&lt;&gt;"-",IF(StandardResults[[#This Row],[BT(LC)]]&lt;=StandardResults[[#This Row],[AA]],"AA",IF(StandardResults[[#This Row],[BT(LC)]]&lt;=StandardResults[[#This Row],[A]],"A",IF(StandardResults[[#This Row],[BT(LC)]]&lt;=StandardResults[[#This Row],[B]],"B","-"))),"")</f>
        <v/>
      </c>
      <c r="N721" s="14"/>
      <c r="O721" t="str">
        <f>IF(StandardResults[[#This Row],[BT(SC)]]&lt;&gt;"-",IF(StandardResults[[#This Row],[BT(SC)]]&lt;=StandardResults[[#This Row],[Ecs]],"EC","-"),"")</f>
        <v/>
      </c>
      <c r="Q721" t="str">
        <f>IF(StandardResults[[#This Row],[Ind/Rel]]="Ind",LEFT(StandardResults[[#This Row],[Gender]],1)&amp;MIN(MAX(StandardResults[[#This Row],[Age]],11),17)&amp;"-"&amp;StandardResults[[#This Row],[Event]],"")</f>
        <v>011-0</v>
      </c>
      <c r="R721" t="e">
        <f>IF(StandardResults[[#This Row],[Ind/Rel]]="Ind",_xlfn.XLOOKUP(StandardResults[[#This Row],[Code]],Std[Code],Std[AA]),"-")</f>
        <v>#N/A</v>
      </c>
      <c r="S721" t="e">
        <f>IF(StandardResults[[#This Row],[Ind/Rel]]="Ind",_xlfn.XLOOKUP(StandardResults[[#This Row],[Code]],Std[Code],Std[A]),"-")</f>
        <v>#N/A</v>
      </c>
      <c r="T721" t="e">
        <f>IF(StandardResults[[#This Row],[Ind/Rel]]="Ind",_xlfn.XLOOKUP(StandardResults[[#This Row],[Code]],Std[Code],Std[B]),"-")</f>
        <v>#N/A</v>
      </c>
      <c r="U721" t="e">
        <f>IF(StandardResults[[#This Row],[Ind/Rel]]="Ind",_xlfn.XLOOKUP(StandardResults[[#This Row],[Code]],Std[Code],Std[AAs]),"-")</f>
        <v>#N/A</v>
      </c>
      <c r="V721" t="e">
        <f>IF(StandardResults[[#This Row],[Ind/Rel]]="Ind",_xlfn.XLOOKUP(StandardResults[[#This Row],[Code]],Std[Code],Std[As]),"-")</f>
        <v>#N/A</v>
      </c>
      <c r="W721" t="e">
        <f>IF(StandardResults[[#This Row],[Ind/Rel]]="Ind",_xlfn.XLOOKUP(StandardResults[[#This Row],[Code]],Std[Code],Std[Bs]),"-")</f>
        <v>#N/A</v>
      </c>
      <c r="X721" t="e">
        <f>IF(StandardResults[[#This Row],[Ind/Rel]]="Ind",_xlfn.XLOOKUP(StandardResults[[#This Row],[Code]],Std[Code],Std[EC]),"-")</f>
        <v>#N/A</v>
      </c>
      <c r="Y721" t="e">
        <f>IF(StandardResults[[#This Row],[Ind/Rel]]="Ind",_xlfn.XLOOKUP(StandardResults[[#This Row],[Code]],Std[Code],Std[Ecs]),"-")</f>
        <v>#N/A</v>
      </c>
      <c r="Z721">
        <f>COUNTIFS(StandardResults[Name],StandardResults[[#This Row],[Name]],StandardResults[Entry
Std],"B")+COUNTIFS(StandardResults[Name],StandardResults[[#This Row],[Name]],StandardResults[Entry
Std],"A")+COUNTIFS(StandardResults[Name],StandardResults[[#This Row],[Name]],StandardResults[Entry
Std],"AA")</f>
        <v>0</v>
      </c>
      <c r="AA721">
        <f>COUNTIFS(StandardResults[Name],StandardResults[[#This Row],[Name]],StandardResults[Entry
Std],"AA")</f>
        <v>0</v>
      </c>
    </row>
    <row r="722" spans="1:27" x14ac:dyDescent="0.25">
      <c r="A722">
        <f>TimeVR[[#This Row],[Club]]</f>
        <v>0</v>
      </c>
      <c r="B722" t="str">
        <f>IF(OR(RIGHT(TimeVR[[#This Row],[Event]],3)="M.R", RIGHT(TimeVR[[#This Row],[Event]],3)="F.R"),"Relay","Ind")</f>
        <v>Ind</v>
      </c>
      <c r="C722">
        <f>TimeVR[[#This Row],[gender]]</f>
        <v>0</v>
      </c>
      <c r="D722">
        <f>TimeVR[[#This Row],[Age]]</f>
        <v>0</v>
      </c>
      <c r="E722">
        <f>TimeVR[[#This Row],[name]]</f>
        <v>0</v>
      </c>
      <c r="F722">
        <f>TimeVR[[#This Row],[Event]]</f>
        <v>0</v>
      </c>
      <c r="G722" t="str">
        <f>IF(OR(StandardResults[[#This Row],[Entry]]="-",TimeVR[[#This Row],[validation]]="Validated"),"Y","N")</f>
        <v>N</v>
      </c>
      <c r="H722">
        <f>IF(OR(LEFT(TimeVR[[#This Row],[Times]],8)="00:00.00", LEFT(TimeVR[[#This Row],[Times]],2)="NT"),"-",TimeVR[[#This Row],[Times]])</f>
        <v>0</v>
      </c>
      <c r="I7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2" t="str">
        <f>IF(ISBLANK(TimeVR[[#This Row],[Best Time(S)]]),"-",TimeVR[[#This Row],[Best Time(S)]])</f>
        <v>-</v>
      </c>
      <c r="K722" t="str">
        <f>IF(StandardResults[[#This Row],[BT(SC)]]&lt;&gt;"-",IF(StandardResults[[#This Row],[BT(SC)]]&lt;=StandardResults[[#This Row],[AAs]],"AA",IF(StandardResults[[#This Row],[BT(SC)]]&lt;=StandardResults[[#This Row],[As]],"A",IF(StandardResults[[#This Row],[BT(SC)]]&lt;=StandardResults[[#This Row],[Bs]],"B","-"))),"")</f>
        <v/>
      </c>
      <c r="L722" t="str">
        <f>IF(ISBLANK(TimeVR[[#This Row],[Best Time(L)]]),"-",TimeVR[[#This Row],[Best Time(L)]])</f>
        <v>-</v>
      </c>
      <c r="M722" t="str">
        <f>IF(StandardResults[[#This Row],[BT(LC)]]&lt;&gt;"-",IF(StandardResults[[#This Row],[BT(LC)]]&lt;=StandardResults[[#This Row],[AA]],"AA",IF(StandardResults[[#This Row],[BT(LC)]]&lt;=StandardResults[[#This Row],[A]],"A",IF(StandardResults[[#This Row],[BT(LC)]]&lt;=StandardResults[[#This Row],[B]],"B","-"))),"")</f>
        <v/>
      </c>
      <c r="N722" s="14"/>
      <c r="O722" t="str">
        <f>IF(StandardResults[[#This Row],[BT(SC)]]&lt;&gt;"-",IF(StandardResults[[#This Row],[BT(SC)]]&lt;=StandardResults[[#This Row],[Ecs]],"EC","-"),"")</f>
        <v/>
      </c>
      <c r="Q722" t="str">
        <f>IF(StandardResults[[#This Row],[Ind/Rel]]="Ind",LEFT(StandardResults[[#This Row],[Gender]],1)&amp;MIN(MAX(StandardResults[[#This Row],[Age]],11),17)&amp;"-"&amp;StandardResults[[#This Row],[Event]],"")</f>
        <v>011-0</v>
      </c>
      <c r="R722" t="e">
        <f>IF(StandardResults[[#This Row],[Ind/Rel]]="Ind",_xlfn.XLOOKUP(StandardResults[[#This Row],[Code]],Std[Code],Std[AA]),"-")</f>
        <v>#N/A</v>
      </c>
      <c r="S722" t="e">
        <f>IF(StandardResults[[#This Row],[Ind/Rel]]="Ind",_xlfn.XLOOKUP(StandardResults[[#This Row],[Code]],Std[Code],Std[A]),"-")</f>
        <v>#N/A</v>
      </c>
      <c r="T722" t="e">
        <f>IF(StandardResults[[#This Row],[Ind/Rel]]="Ind",_xlfn.XLOOKUP(StandardResults[[#This Row],[Code]],Std[Code],Std[B]),"-")</f>
        <v>#N/A</v>
      </c>
      <c r="U722" t="e">
        <f>IF(StandardResults[[#This Row],[Ind/Rel]]="Ind",_xlfn.XLOOKUP(StandardResults[[#This Row],[Code]],Std[Code],Std[AAs]),"-")</f>
        <v>#N/A</v>
      </c>
      <c r="V722" t="e">
        <f>IF(StandardResults[[#This Row],[Ind/Rel]]="Ind",_xlfn.XLOOKUP(StandardResults[[#This Row],[Code]],Std[Code],Std[As]),"-")</f>
        <v>#N/A</v>
      </c>
      <c r="W722" t="e">
        <f>IF(StandardResults[[#This Row],[Ind/Rel]]="Ind",_xlfn.XLOOKUP(StandardResults[[#This Row],[Code]],Std[Code],Std[Bs]),"-")</f>
        <v>#N/A</v>
      </c>
      <c r="X722" t="e">
        <f>IF(StandardResults[[#This Row],[Ind/Rel]]="Ind",_xlfn.XLOOKUP(StandardResults[[#This Row],[Code]],Std[Code],Std[EC]),"-")</f>
        <v>#N/A</v>
      </c>
      <c r="Y722" t="e">
        <f>IF(StandardResults[[#This Row],[Ind/Rel]]="Ind",_xlfn.XLOOKUP(StandardResults[[#This Row],[Code]],Std[Code],Std[Ecs]),"-")</f>
        <v>#N/A</v>
      </c>
      <c r="Z722">
        <f>COUNTIFS(StandardResults[Name],StandardResults[[#This Row],[Name]],StandardResults[Entry
Std],"B")+COUNTIFS(StandardResults[Name],StandardResults[[#This Row],[Name]],StandardResults[Entry
Std],"A")+COUNTIFS(StandardResults[Name],StandardResults[[#This Row],[Name]],StandardResults[Entry
Std],"AA")</f>
        <v>0</v>
      </c>
      <c r="AA722">
        <f>COUNTIFS(StandardResults[Name],StandardResults[[#This Row],[Name]],StandardResults[Entry
Std],"AA")</f>
        <v>0</v>
      </c>
    </row>
    <row r="723" spans="1:27" x14ac:dyDescent="0.25">
      <c r="A723">
        <f>TimeVR[[#This Row],[Club]]</f>
        <v>0</v>
      </c>
      <c r="B723" t="str">
        <f>IF(OR(RIGHT(TimeVR[[#This Row],[Event]],3)="M.R", RIGHT(TimeVR[[#This Row],[Event]],3)="F.R"),"Relay","Ind")</f>
        <v>Ind</v>
      </c>
      <c r="C723">
        <f>TimeVR[[#This Row],[gender]]</f>
        <v>0</v>
      </c>
      <c r="D723">
        <f>TimeVR[[#This Row],[Age]]</f>
        <v>0</v>
      </c>
      <c r="E723">
        <f>TimeVR[[#This Row],[name]]</f>
        <v>0</v>
      </c>
      <c r="F723">
        <f>TimeVR[[#This Row],[Event]]</f>
        <v>0</v>
      </c>
      <c r="G723" t="str">
        <f>IF(OR(StandardResults[[#This Row],[Entry]]="-",TimeVR[[#This Row],[validation]]="Validated"),"Y","N")</f>
        <v>N</v>
      </c>
      <c r="H723">
        <f>IF(OR(LEFT(TimeVR[[#This Row],[Times]],8)="00:00.00", LEFT(TimeVR[[#This Row],[Times]],2)="NT"),"-",TimeVR[[#This Row],[Times]])</f>
        <v>0</v>
      </c>
      <c r="I7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3" t="str">
        <f>IF(ISBLANK(TimeVR[[#This Row],[Best Time(S)]]),"-",TimeVR[[#This Row],[Best Time(S)]])</f>
        <v>-</v>
      </c>
      <c r="K723" t="str">
        <f>IF(StandardResults[[#This Row],[BT(SC)]]&lt;&gt;"-",IF(StandardResults[[#This Row],[BT(SC)]]&lt;=StandardResults[[#This Row],[AAs]],"AA",IF(StandardResults[[#This Row],[BT(SC)]]&lt;=StandardResults[[#This Row],[As]],"A",IF(StandardResults[[#This Row],[BT(SC)]]&lt;=StandardResults[[#This Row],[Bs]],"B","-"))),"")</f>
        <v/>
      </c>
      <c r="L723" t="str">
        <f>IF(ISBLANK(TimeVR[[#This Row],[Best Time(L)]]),"-",TimeVR[[#This Row],[Best Time(L)]])</f>
        <v>-</v>
      </c>
      <c r="M723" t="str">
        <f>IF(StandardResults[[#This Row],[BT(LC)]]&lt;&gt;"-",IF(StandardResults[[#This Row],[BT(LC)]]&lt;=StandardResults[[#This Row],[AA]],"AA",IF(StandardResults[[#This Row],[BT(LC)]]&lt;=StandardResults[[#This Row],[A]],"A",IF(StandardResults[[#This Row],[BT(LC)]]&lt;=StandardResults[[#This Row],[B]],"B","-"))),"")</f>
        <v/>
      </c>
      <c r="N723" s="14"/>
      <c r="O723" t="str">
        <f>IF(StandardResults[[#This Row],[BT(SC)]]&lt;&gt;"-",IF(StandardResults[[#This Row],[BT(SC)]]&lt;=StandardResults[[#This Row],[Ecs]],"EC","-"),"")</f>
        <v/>
      </c>
      <c r="Q723" t="str">
        <f>IF(StandardResults[[#This Row],[Ind/Rel]]="Ind",LEFT(StandardResults[[#This Row],[Gender]],1)&amp;MIN(MAX(StandardResults[[#This Row],[Age]],11),17)&amp;"-"&amp;StandardResults[[#This Row],[Event]],"")</f>
        <v>011-0</v>
      </c>
      <c r="R723" t="e">
        <f>IF(StandardResults[[#This Row],[Ind/Rel]]="Ind",_xlfn.XLOOKUP(StandardResults[[#This Row],[Code]],Std[Code],Std[AA]),"-")</f>
        <v>#N/A</v>
      </c>
      <c r="S723" t="e">
        <f>IF(StandardResults[[#This Row],[Ind/Rel]]="Ind",_xlfn.XLOOKUP(StandardResults[[#This Row],[Code]],Std[Code],Std[A]),"-")</f>
        <v>#N/A</v>
      </c>
      <c r="T723" t="e">
        <f>IF(StandardResults[[#This Row],[Ind/Rel]]="Ind",_xlfn.XLOOKUP(StandardResults[[#This Row],[Code]],Std[Code],Std[B]),"-")</f>
        <v>#N/A</v>
      </c>
      <c r="U723" t="e">
        <f>IF(StandardResults[[#This Row],[Ind/Rel]]="Ind",_xlfn.XLOOKUP(StandardResults[[#This Row],[Code]],Std[Code],Std[AAs]),"-")</f>
        <v>#N/A</v>
      </c>
      <c r="V723" t="e">
        <f>IF(StandardResults[[#This Row],[Ind/Rel]]="Ind",_xlfn.XLOOKUP(StandardResults[[#This Row],[Code]],Std[Code],Std[As]),"-")</f>
        <v>#N/A</v>
      </c>
      <c r="W723" t="e">
        <f>IF(StandardResults[[#This Row],[Ind/Rel]]="Ind",_xlfn.XLOOKUP(StandardResults[[#This Row],[Code]],Std[Code],Std[Bs]),"-")</f>
        <v>#N/A</v>
      </c>
      <c r="X723" t="e">
        <f>IF(StandardResults[[#This Row],[Ind/Rel]]="Ind",_xlfn.XLOOKUP(StandardResults[[#This Row],[Code]],Std[Code],Std[EC]),"-")</f>
        <v>#N/A</v>
      </c>
      <c r="Y723" t="e">
        <f>IF(StandardResults[[#This Row],[Ind/Rel]]="Ind",_xlfn.XLOOKUP(StandardResults[[#This Row],[Code]],Std[Code],Std[Ecs]),"-")</f>
        <v>#N/A</v>
      </c>
      <c r="Z723">
        <f>COUNTIFS(StandardResults[Name],StandardResults[[#This Row],[Name]],StandardResults[Entry
Std],"B")+COUNTIFS(StandardResults[Name],StandardResults[[#This Row],[Name]],StandardResults[Entry
Std],"A")+COUNTIFS(StandardResults[Name],StandardResults[[#This Row],[Name]],StandardResults[Entry
Std],"AA")</f>
        <v>0</v>
      </c>
      <c r="AA723">
        <f>COUNTIFS(StandardResults[Name],StandardResults[[#This Row],[Name]],StandardResults[Entry
Std],"AA")</f>
        <v>0</v>
      </c>
    </row>
    <row r="724" spans="1:27" x14ac:dyDescent="0.25">
      <c r="A724">
        <f>TimeVR[[#This Row],[Club]]</f>
        <v>0</v>
      </c>
      <c r="B724" t="str">
        <f>IF(OR(RIGHT(TimeVR[[#This Row],[Event]],3)="M.R", RIGHT(TimeVR[[#This Row],[Event]],3)="F.R"),"Relay","Ind")</f>
        <v>Ind</v>
      </c>
      <c r="C724">
        <f>TimeVR[[#This Row],[gender]]</f>
        <v>0</v>
      </c>
      <c r="D724">
        <f>TimeVR[[#This Row],[Age]]</f>
        <v>0</v>
      </c>
      <c r="E724">
        <f>TimeVR[[#This Row],[name]]</f>
        <v>0</v>
      </c>
      <c r="F724">
        <f>TimeVR[[#This Row],[Event]]</f>
        <v>0</v>
      </c>
      <c r="G724" t="str">
        <f>IF(OR(StandardResults[[#This Row],[Entry]]="-",TimeVR[[#This Row],[validation]]="Validated"),"Y","N")</f>
        <v>N</v>
      </c>
      <c r="H724">
        <f>IF(OR(LEFT(TimeVR[[#This Row],[Times]],8)="00:00.00", LEFT(TimeVR[[#This Row],[Times]],2)="NT"),"-",TimeVR[[#This Row],[Times]])</f>
        <v>0</v>
      </c>
      <c r="I7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4" t="str">
        <f>IF(ISBLANK(TimeVR[[#This Row],[Best Time(S)]]),"-",TimeVR[[#This Row],[Best Time(S)]])</f>
        <v>-</v>
      </c>
      <c r="K724" t="str">
        <f>IF(StandardResults[[#This Row],[BT(SC)]]&lt;&gt;"-",IF(StandardResults[[#This Row],[BT(SC)]]&lt;=StandardResults[[#This Row],[AAs]],"AA",IF(StandardResults[[#This Row],[BT(SC)]]&lt;=StandardResults[[#This Row],[As]],"A",IF(StandardResults[[#This Row],[BT(SC)]]&lt;=StandardResults[[#This Row],[Bs]],"B","-"))),"")</f>
        <v/>
      </c>
      <c r="L724" t="str">
        <f>IF(ISBLANK(TimeVR[[#This Row],[Best Time(L)]]),"-",TimeVR[[#This Row],[Best Time(L)]])</f>
        <v>-</v>
      </c>
      <c r="M724" t="str">
        <f>IF(StandardResults[[#This Row],[BT(LC)]]&lt;&gt;"-",IF(StandardResults[[#This Row],[BT(LC)]]&lt;=StandardResults[[#This Row],[AA]],"AA",IF(StandardResults[[#This Row],[BT(LC)]]&lt;=StandardResults[[#This Row],[A]],"A",IF(StandardResults[[#This Row],[BT(LC)]]&lt;=StandardResults[[#This Row],[B]],"B","-"))),"")</f>
        <v/>
      </c>
      <c r="N724" s="14"/>
      <c r="O724" t="str">
        <f>IF(StandardResults[[#This Row],[BT(SC)]]&lt;&gt;"-",IF(StandardResults[[#This Row],[BT(SC)]]&lt;=StandardResults[[#This Row],[Ecs]],"EC","-"),"")</f>
        <v/>
      </c>
      <c r="Q724" t="str">
        <f>IF(StandardResults[[#This Row],[Ind/Rel]]="Ind",LEFT(StandardResults[[#This Row],[Gender]],1)&amp;MIN(MAX(StandardResults[[#This Row],[Age]],11),17)&amp;"-"&amp;StandardResults[[#This Row],[Event]],"")</f>
        <v>011-0</v>
      </c>
      <c r="R724" t="e">
        <f>IF(StandardResults[[#This Row],[Ind/Rel]]="Ind",_xlfn.XLOOKUP(StandardResults[[#This Row],[Code]],Std[Code],Std[AA]),"-")</f>
        <v>#N/A</v>
      </c>
      <c r="S724" t="e">
        <f>IF(StandardResults[[#This Row],[Ind/Rel]]="Ind",_xlfn.XLOOKUP(StandardResults[[#This Row],[Code]],Std[Code],Std[A]),"-")</f>
        <v>#N/A</v>
      </c>
      <c r="T724" t="e">
        <f>IF(StandardResults[[#This Row],[Ind/Rel]]="Ind",_xlfn.XLOOKUP(StandardResults[[#This Row],[Code]],Std[Code],Std[B]),"-")</f>
        <v>#N/A</v>
      </c>
      <c r="U724" t="e">
        <f>IF(StandardResults[[#This Row],[Ind/Rel]]="Ind",_xlfn.XLOOKUP(StandardResults[[#This Row],[Code]],Std[Code],Std[AAs]),"-")</f>
        <v>#N/A</v>
      </c>
      <c r="V724" t="e">
        <f>IF(StandardResults[[#This Row],[Ind/Rel]]="Ind",_xlfn.XLOOKUP(StandardResults[[#This Row],[Code]],Std[Code],Std[As]),"-")</f>
        <v>#N/A</v>
      </c>
      <c r="W724" t="e">
        <f>IF(StandardResults[[#This Row],[Ind/Rel]]="Ind",_xlfn.XLOOKUP(StandardResults[[#This Row],[Code]],Std[Code],Std[Bs]),"-")</f>
        <v>#N/A</v>
      </c>
      <c r="X724" t="e">
        <f>IF(StandardResults[[#This Row],[Ind/Rel]]="Ind",_xlfn.XLOOKUP(StandardResults[[#This Row],[Code]],Std[Code],Std[EC]),"-")</f>
        <v>#N/A</v>
      </c>
      <c r="Y724" t="e">
        <f>IF(StandardResults[[#This Row],[Ind/Rel]]="Ind",_xlfn.XLOOKUP(StandardResults[[#This Row],[Code]],Std[Code],Std[Ecs]),"-")</f>
        <v>#N/A</v>
      </c>
      <c r="Z724">
        <f>COUNTIFS(StandardResults[Name],StandardResults[[#This Row],[Name]],StandardResults[Entry
Std],"B")+COUNTIFS(StandardResults[Name],StandardResults[[#This Row],[Name]],StandardResults[Entry
Std],"A")+COUNTIFS(StandardResults[Name],StandardResults[[#This Row],[Name]],StandardResults[Entry
Std],"AA")</f>
        <v>0</v>
      </c>
      <c r="AA724">
        <f>COUNTIFS(StandardResults[Name],StandardResults[[#This Row],[Name]],StandardResults[Entry
Std],"AA")</f>
        <v>0</v>
      </c>
    </row>
    <row r="725" spans="1:27" x14ac:dyDescent="0.25">
      <c r="A725">
        <f>TimeVR[[#This Row],[Club]]</f>
        <v>0</v>
      </c>
      <c r="B725" t="str">
        <f>IF(OR(RIGHT(TimeVR[[#This Row],[Event]],3)="M.R", RIGHT(TimeVR[[#This Row],[Event]],3)="F.R"),"Relay","Ind")</f>
        <v>Ind</v>
      </c>
      <c r="C725">
        <f>TimeVR[[#This Row],[gender]]</f>
        <v>0</v>
      </c>
      <c r="D725">
        <f>TimeVR[[#This Row],[Age]]</f>
        <v>0</v>
      </c>
      <c r="E725">
        <f>TimeVR[[#This Row],[name]]</f>
        <v>0</v>
      </c>
      <c r="F725">
        <f>TimeVR[[#This Row],[Event]]</f>
        <v>0</v>
      </c>
      <c r="G725" t="str">
        <f>IF(OR(StandardResults[[#This Row],[Entry]]="-",TimeVR[[#This Row],[validation]]="Validated"),"Y","N")</f>
        <v>N</v>
      </c>
      <c r="H725">
        <f>IF(OR(LEFT(TimeVR[[#This Row],[Times]],8)="00:00.00", LEFT(TimeVR[[#This Row],[Times]],2)="NT"),"-",TimeVR[[#This Row],[Times]])</f>
        <v>0</v>
      </c>
      <c r="I7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5" t="str">
        <f>IF(ISBLANK(TimeVR[[#This Row],[Best Time(S)]]),"-",TimeVR[[#This Row],[Best Time(S)]])</f>
        <v>-</v>
      </c>
      <c r="K725" t="str">
        <f>IF(StandardResults[[#This Row],[BT(SC)]]&lt;&gt;"-",IF(StandardResults[[#This Row],[BT(SC)]]&lt;=StandardResults[[#This Row],[AAs]],"AA",IF(StandardResults[[#This Row],[BT(SC)]]&lt;=StandardResults[[#This Row],[As]],"A",IF(StandardResults[[#This Row],[BT(SC)]]&lt;=StandardResults[[#This Row],[Bs]],"B","-"))),"")</f>
        <v/>
      </c>
      <c r="L725" t="str">
        <f>IF(ISBLANK(TimeVR[[#This Row],[Best Time(L)]]),"-",TimeVR[[#This Row],[Best Time(L)]])</f>
        <v>-</v>
      </c>
      <c r="M725" t="str">
        <f>IF(StandardResults[[#This Row],[BT(LC)]]&lt;&gt;"-",IF(StandardResults[[#This Row],[BT(LC)]]&lt;=StandardResults[[#This Row],[AA]],"AA",IF(StandardResults[[#This Row],[BT(LC)]]&lt;=StandardResults[[#This Row],[A]],"A",IF(StandardResults[[#This Row],[BT(LC)]]&lt;=StandardResults[[#This Row],[B]],"B","-"))),"")</f>
        <v/>
      </c>
      <c r="N725" s="14"/>
      <c r="O725" t="str">
        <f>IF(StandardResults[[#This Row],[BT(SC)]]&lt;&gt;"-",IF(StandardResults[[#This Row],[BT(SC)]]&lt;=StandardResults[[#This Row],[Ecs]],"EC","-"),"")</f>
        <v/>
      </c>
      <c r="Q725" t="str">
        <f>IF(StandardResults[[#This Row],[Ind/Rel]]="Ind",LEFT(StandardResults[[#This Row],[Gender]],1)&amp;MIN(MAX(StandardResults[[#This Row],[Age]],11),17)&amp;"-"&amp;StandardResults[[#This Row],[Event]],"")</f>
        <v>011-0</v>
      </c>
      <c r="R725" t="e">
        <f>IF(StandardResults[[#This Row],[Ind/Rel]]="Ind",_xlfn.XLOOKUP(StandardResults[[#This Row],[Code]],Std[Code],Std[AA]),"-")</f>
        <v>#N/A</v>
      </c>
      <c r="S725" t="e">
        <f>IF(StandardResults[[#This Row],[Ind/Rel]]="Ind",_xlfn.XLOOKUP(StandardResults[[#This Row],[Code]],Std[Code],Std[A]),"-")</f>
        <v>#N/A</v>
      </c>
      <c r="T725" t="e">
        <f>IF(StandardResults[[#This Row],[Ind/Rel]]="Ind",_xlfn.XLOOKUP(StandardResults[[#This Row],[Code]],Std[Code],Std[B]),"-")</f>
        <v>#N/A</v>
      </c>
      <c r="U725" t="e">
        <f>IF(StandardResults[[#This Row],[Ind/Rel]]="Ind",_xlfn.XLOOKUP(StandardResults[[#This Row],[Code]],Std[Code],Std[AAs]),"-")</f>
        <v>#N/A</v>
      </c>
      <c r="V725" t="e">
        <f>IF(StandardResults[[#This Row],[Ind/Rel]]="Ind",_xlfn.XLOOKUP(StandardResults[[#This Row],[Code]],Std[Code],Std[As]),"-")</f>
        <v>#N/A</v>
      </c>
      <c r="W725" t="e">
        <f>IF(StandardResults[[#This Row],[Ind/Rel]]="Ind",_xlfn.XLOOKUP(StandardResults[[#This Row],[Code]],Std[Code],Std[Bs]),"-")</f>
        <v>#N/A</v>
      </c>
      <c r="X725" t="e">
        <f>IF(StandardResults[[#This Row],[Ind/Rel]]="Ind",_xlfn.XLOOKUP(StandardResults[[#This Row],[Code]],Std[Code],Std[EC]),"-")</f>
        <v>#N/A</v>
      </c>
      <c r="Y725" t="e">
        <f>IF(StandardResults[[#This Row],[Ind/Rel]]="Ind",_xlfn.XLOOKUP(StandardResults[[#This Row],[Code]],Std[Code],Std[Ecs]),"-")</f>
        <v>#N/A</v>
      </c>
      <c r="Z725">
        <f>COUNTIFS(StandardResults[Name],StandardResults[[#This Row],[Name]],StandardResults[Entry
Std],"B")+COUNTIFS(StandardResults[Name],StandardResults[[#This Row],[Name]],StandardResults[Entry
Std],"A")+COUNTIFS(StandardResults[Name],StandardResults[[#This Row],[Name]],StandardResults[Entry
Std],"AA")</f>
        <v>0</v>
      </c>
      <c r="AA725">
        <f>COUNTIFS(StandardResults[Name],StandardResults[[#This Row],[Name]],StandardResults[Entry
Std],"AA")</f>
        <v>0</v>
      </c>
    </row>
    <row r="726" spans="1:27" x14ac:dyDescent="0.25">
      <c r="A726">
        <f>TimeVR[[#This Row],[Club]]</f>
        <v>0</v>
      </c>
      <c r="B726" t="str">
        <f>IF(OR(RIGHT(TimeVR[[#This Row],[Event]],3)="M.R", RIGHT(TimeVR[[#This Row],[Event]],3)="F.R"),"Relay","Ind")</f>
        <v>Ind</v>
      </c>
      <c r="C726">
        <f>TimeVR[[#This Row],[gender]]</f>
        <v>0</v>
      </c>
      <c r="D726">
        <f>TimeVR[[#This Row],[Age]]</f>
        <v>0</v>
      </c>
      <c r="E726">
        <f>TimeVR[[#This Row],[name]]</f>
        <v>0</v>
      </c>
      <c r="F726">
        <f>TimeVR[[#This Row],[Event]]</f>
        <v>0</v>
      </c>
      <c r="G726" t="str">
        <f>IF(OR(StandardResults[[#This Row],[Entry]]="-",TimeVR[[#This Row],[validation]]="Validated"),"Y","N")</f>
        <v>N</v>
      </c>
      <c r="H726">
        <f>IF(OR(LEFT(TimeVR[[#This Row],[Times]],8)="00:00.00", LEFT(TimeVR[[#This Row],[Times]],2)="NT"),"-",TimeVR[[#This Row],[Times]])</f>
        <v>0</v>
      </c>
      <c r="I7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6" t="str">
        <f>IF(ISBLANK(TimeVR[[#This Row],[Best Time(S)]]),"-",TimeVR[[#This Row],[Best Time(S)]])</f>
        <v>-</v>
      </c>
      <c r="K726" t="str">
        <f>IF(StandardResults[[#This Row],[BT(SC)]]&lt;&gt;"-",IF(StandardResults[[#This Row],[BT(SC)]]&lt;=StandardResults[[#This Row],[AAs]],"AA",IF(StandardResults[[#This Row],[BT(SC)]]&lt;=StandardResults[[#This Row],[As]],"A",IF(StandardResults[[#This Row],[BT(SC)]]&lt;=StandardResults[[#This Row],[Bs]],"B","-"))),"")</f>
        <v/>
      </c>
      <c r="L726" t="str">
        <f>IF(ISBLANK(TimeVR[[#This Row],[Best Time(L)]]),"-",TimeVR[[#This Row],[Best Time(L)]])</f>
        <v>-</v>
      </c>
      <c r="M726" t="str">
        <f>IF(StandardResults[[#This Row],[BT(LC)]]&lt;&gt;"-",IF(StandardResults[[#This Row],[BT(LC)]]&lt;=StandardResults[[#This Row],[AA]],"AA",IF(StandardResults[[#This Row],[BT(LC)]]&lt;=StandardResults[[#This Row],[A]],"A",IF(StandardResults[[#This Row],[BT(LC)]]&lt;=StandardResults[[#This Row],[B]],"B","-"))),"")</f>
        <v/>
      </c>
      <c r="N726" s="14"/>
      <c r="O726" t="str">
        <f>IF(StandardResults[[#This Row],[BT(SC)]]&lt;&gt;"-",IF(StandardResults[[#This Row],[BT(SC)]]&lt;=StandardResults[[#This Row],[Ecs]],"EC","-"),"")</f>
        <v/>
      </c>
      <c r="Q726" t="str">
        <f>IF(StandardResults[[#This Row],[Ind/Rel]]="Ind",LEFT(StandardResults[[#This Row],[Gender]],1)&amp;MIN(MAX(StandardResults[[#This Row],[Age]],11),17)&amp;"-"&amp;StandardResults[[#This Row],[Event]],"")</f>
        <v>011-0</v>
      </c>
      <c r="R726" t="e">
        <f>IF(StandardResults[[#This Row],[Ind/Rel]]="Ind",_xlfn.XLOOKUP(StandardResults[[#This Row],[Code]],Std[Code],Std[AA]),"-")</f>
        <v>#N/A</v>
      </c>
      <c r="S726" t="e">
        <f>IF(StandardResults[[#This Row],[Ind/Rel]]="Ind",_xlfn.XLOOKUP(StandardResults[[#This Row],[Code]],Std[Code],Std[A]),"-")</f>
        <v>#N/A</v>
      </c>
      <c r="T726" t="e">
        <f>IF(StandardResults[[#This Row],[Ind/Rel]]="Ind",_xlfn.XLOOKUP(StandardResults[[#This Row],[Code]],Std[Code],Std[B]),"-")</f>
        <v>#N/A</v>
      </c>
      <c r="U726" t="e">
        <f>IF(StandardResults[[#This Row],[Ind/Rel]]="Ind",_xlfn.XLOOKUP(StandardResults[[#This Row],[Code]],Std[Code],Std[AAs]),"-")</f>
        <v>#N/A</v>
      </c>
      <c r="V726" t="e">
        <f>IF(StandardResults[[#This Row],[Ind/Rel]]="Ind",_xlfn.XLOOKUP(StandardResults[[#This Row],[Code]],Std[Code],Std[As]),"-")</f>
        <v>#N/A</v>
      </c>
      <c r="W726" t="e">
        <f>IF(StandardResults[[#This Row],[Ind/Rel]]="Ind",_xlfn.XLOOKUP(StandardResults[[#This Row],[Code]],Std[Code],Std[Bs]),"-")</f>
        <v>#N/A</v>
      </c>
      <c r="X726" t="e">
        <f>IF(StandardResults[[#This Row],[Ind/Rel]]="Ind",_xlfn.XLOOKUP(StandardResults[[#This Row],[Code]],Std[Code],Std[EC]),"-")</f>
        <v>#N/A</v>
      </c>
      <c r="Y726" t="e">
        <f>IF(StandardResults[[#This Row],[Ind/Rel]]="Ind",_xlfn.XLOOKUP(StandardResults[[#This Row],[Code]],Std[Code],Std[Ecs]),"-")</f>
        <v>#N/A</v>
      </c>
      <c r="Z726">
        <f>COUNTIFS(StandardResults[Name],StandardResults[[#This Row],[Name]],StandardResults[Entry
Std],"B")+COUNTIFS(StandardResults[Name],StandardResults[[#This Row],[Name]],StandardResults[Entry
Std],"A")+COUNTIFS(StandardResults[Name],StandardResults[[#This Row],[Name]],StandardResults[Entry
Std],"AA")</f>
        <v>0</v>
      </c>
      <c r="AA726">
        <f>COUNTIFS(StandardResults[Name],StandardResults[[#This Row],[Name]],StandardResults[Entry
Std],"AA")</f>
        <v>0</v>
      </c>
    </row>
    <row r="727" spans="1:27" x14ac:dyDescent="0.25">
      <c r="A727">
        <f>TimeVR[[#This Row],[Club]]</f>
        <v>0</v>
      </c>
      <c r="B727" t="str">
        <f>IF(OR(RIGHT(TimeVR[[#This Row],[Event]],3)="M.R", RIGHT(TimeVR[[#This Row],[Event]],3)="F.R"),"Relay","Ind")</f>
        <v>Ind</v>
      </c>
      <c r="C727">
        <f>TimeVR[[#This Row],[gender]]</f>
        <v>0</v>
      </c>
      <c r="D727">
        <f>TimeVR[[#This Row],[Age]]</f>
        <v>0</v>
      </c>
      <c r="E727">
        <f>TimeVR[[#This Row],[name]]</f>
        <v>0</v>
      </c>
      <c r="F727">
        <f>TimeVR[[#This Row],[Event]]</f>
        <v>0</v>
      </c>
      <c r="G727" t="str">
        <f>IF(OR(StandardResults[[#This Row],[Entry]]="-",TimeVR[[#This Row],[validation]]="Validated"),"Y","N")</f>
        <v>N</v>
      </c>
      <c r="H727">
        <f>IF(OR(LEFT(TimeVR[[#This Row],[Times]],8)="00:00.00", LEFT(TimeVR[[#This Row],[Times]],2)="NT"),"-",TimeVR[[#This Row],[Times]])</f>
        <v>0</v>
      </c>
      <c r="I7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7" t="str">
        <f>IF(ISBLANK(TimeVR[[#This Row],[Best Time(S)]]),"-",TimeVR[[#This Row],[Best Time(S)]])</f>
        <v>-</v>
      </c>
      <c r="K727" t="str">
        <f>IF(StandardResults[[#This Row],[BT(SC)]]&lt;&gt;"-",IF(StandardResults[[#This Row],[BT(SC)]]&lt;=StandardResults[[#This Row],[AAs]],"AA",IF(StandardResults[[#This Row],[BT(SC)]]&lt;=StandardResults[[#This Row],[As]],"A",IF(StandardResults[[#This Row],[BT(SC)]]&lt;=StandardResults[[#This Row],[Bs]],"B","-"))),"")</f>
        <v/>
      </c>
      <c r="L727" t="str">
        <f>IF(ISBLANK(TimeVR[[#This Row],[Best Time(L)]]),"-",TimeVR[[#This Row],[Best Time(L)]])</f>
        <v>-</v>
      </c>
      <c r="M727" t="str">
        <f>IF(StandardResults[[#This Row],[BT(LC)]]&lt;&gt;"-",IF(StandardResults[[#This Row],[BT(LC)]]&lt;=StandardResults[[#This Row],[AA]],"AA",IF(StandardResults[[#This Row],[BT(LC)]]&lt;=StandardResults[[#This Row],[A]],"A",IF(StandardResults[[#This Row],[BT(LC)]]&lt;=StandardResults[[#This Row],[B]],"B","-"))),"")</f>
        <v/>
      </c>
      <c r="N727" s="14"/>
      <c r="O727" t="str">
        <f>IF(StandardResults[[#This Row],[BT(SC)]]&lt;&gt;"-",IF(StandardResults[[#This Row],[BT(SC)]]&lt;=StandardResults[[#This Row],[Ecs]],"EC","-"),"")</f>
        <v/>
      </c>
      <c r="Q727" t="str">
        <f>IF(StandardResults[[#This Row],[Ind/Rel]]="Ind",LEFT(StandardResults[[#This Row],[Gender]],1)&amp;MIN(MAX(StandardResults[[#This Row],[Age]],11),17)&amp;"-"&amp;StandardResults[[#This Row],[Event]],"")</f>
        <v>011-0</v>
      </c>
      <c r="R727" t="e">
        <f>IF(StandardResults[[#This Row],[Ind/Rel]]="Ind",_xlfn.XLOOKUP(StandardResults[[#This Row],[Code]],Std[Code],Std[AA]),"-")</f>
        <v>#N/A</v>
      </c>
      <c r="S727" t="e">
        <f>IF(StandardResults[[#This Row],[Ind/Rel]]="Ind",_xlfn.XLOOKUP(StandardResults[[#This Row],[Code]],Std[Code],Std[A]),"-")</f>
        <v>#N/A</v>
      </c>
      <c r="T727" t="e">
        <f>IF(StandardResults[[#This Row],[Ind/Rel]]="Ind",_xlfn.XLOOKUP(StandardResults[[#This Row],[Code]],Std[Code],Std[B]),"-")</f>
        <v>#N/A</v>
      </c>
      <c r="U727" t="e">
        <f>IF(StandardResults[[#This Row],[Ind/Rel]]="Ind",_xlfn.XLOOKUP(StandardResults[[#This Row],[Code]],Std[Code],Std[AAs]),"-")</f>
        <v>#N/A</v>
      </c>
      <c r="V727" t="e">
        <f>IF(StandardResults[[#This Row],[Ind/Rel]]="Ind",_xlfn.XLOOKUP(StandardResults[[#This Row],[Code]],Std[Code],Std[As]),"-")</f>
        <v>#N/A</v>
      </c>
      <c r="W727" t="e">
        <f>IF(StandardResults[[#This Row],[Ind/Rel]]="Ind",_xlfn.XLOOKUP(StandardResults[[#This Row],[Code]],Std[Code],Std[Bs]),"-")</f>
        <v>#N/A</v>
      </c>
      <c r="X727" t="e">
        <f>IF(StandardResults[[#This Row],[Ind/Rel]]="Ind",_xlfn.XLOOKUP(StandardResults[[#This Row],[Code]],Std[Code],Std[EC]),"-")</f>
        <v>#N/A</v>
      </c>
      <c r="Y727" t="e">
        <f>IF(StandardResults[[#This Row],[Ind/Rel]]="Ind",_xlfn.XLOOKUP(StandardResults[[#This Row],[Code]],Std[Code],Std[Ecs]),"-")</f>
        <v>#N/A</v>
      </c>
      <c r="Z727">
        <f>COUNTIFS(StandardResults[Name],StandardResults[[#This Row],[Name]],StandardResults[Entry
Std],"B")+COUNTIFS(StandardResults[Name],StandardResults[[#This Row],[Name]],StandardResults[Entry
Std],"A")+COUNTIFS(StandardResults[Name],StandardResults[[#This Row],[Name]],StandardResults[Entry
Std],"AA")</f>
        <v>0</v>
      </c>
      <c r="AA727">
        <f>COUNTIFS(StandardResults[Name],StandardResults[[#This Row],[Name]],StandardResults[Entry
Std],"AA")</f>
        <v>0</v>
      </c>
    </row>
    <row r="728" spans="1:27" x14ac:dyDescent="0.25">
      <c r="A728">
        <f>TimeVR[[#This Row],[Club]]</f>
        <v>0</v>
      </c>
      <c r="B728" t="str">
        <f>IF(OR(RIGHT(TimeVR[[#This Row],[Event]],3)="M.R", RIGHT(TimeVR[[#This Row],[Event]],3)="F.R"),"Relay","Ind")</f>
        <v>Ind</v>
      </c>
      <c r="C728">
        <f>TimeVR[[#This Row],[gender]]</f>
        <v>0</v>
      </c>
      <c r="D728">
        <f>TimeVR[[#This Row],[Age]]</f>
        <v>0</v>
      </c>
      <c r="E728">
        <f>TimeVR[[#This Row],[name]]</f>
        <v>0</v>
      </c>
      <c r="F728">
        <f>TimeVR[[#This Row],[Event]]</f>
        <v>0</v>
      </c>
      <c r="G728" t="str">
        <f>IF(OR(StandardResults[[#This Row],[Entry]]="-",TimeVR[[#This Row],[validation]]="Validated"),"Y","N")</f>
        <v>N</v>
      </c>
      <c r="H728">
        <f>IF(OR(LEFT(TimeVR[[#This Row],[Times]],8)="00:00.00", LEFT(TimeVR[[#This Row],[Times]],2)="NT"),"-",TimeVR[[#This Row],[Times]])</f>
        <v>0</v>
      </c>
      <c r="I7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8" t="str">
        <f>IF(ISBLANK(TimeVR[[#This Row],[Best Time(S)]]),"-",TimeVR[[#This Row],[Best Time(S)]])</f>
        <v>-</v>
      </c>
      <c r="K728" t="str">
        <f>IF(StandardResults[[#This Row],[BT(SC)]]&lt;&gt;"-",IF(StandardResults[[#This Row],[BT(SC)]]&lt;=StandardResults[[#This Row],[AAs]],"AA",IF(StandardResults[[#This Row],[BT(SC)]]&lt;=StandardResults[[#This Row],[As]],"A",IF(StandardResults[[#This Row],[BT(SC)]]&lt;=StandardResults[[#This Row],[Bs]],"B","-"))),"")</f>
        <v/>
      </c>
      <c r="L728" t="str">
        <f>IF(ISBLANK(TimeVR[[#This Row],[Best Time(L)]]),"-",TimeVR[[#This Row],[Best Time(L)]])</f>
        <v>-</v>
      </c>
      <c r="M728" t="str">
        <f>IF(StandardResults[[#This Row],[BT(LC)]]&lt;&gt;"-",IF(StandardResults[[#This Row],[BT(LC)]]&lt;=StandardResults[[#This Row],[AA]],"AA",IF(StandardResults[[#This Row],[BT(LC)]]&lt;=StandardResults[[#This Row],[A]],"A",IF(StandardResults[[#This Row],[BT(LC)]]&lt;=StandardResults[[#This Row],[B]],"B","-"))),"")</f>
        <v/>
      </c>
      <c r="N728" s="14"/>
      <c r="O728" t="str">
        <f>IF(StandardResults[[#This Row],[BT(SC)]]&lt;&gt;"-",IF(StandardResults[[#This Row],[BT(SC)]]&lt;=StandardResults[[#This Row],[Ecs]],"EC","-"),"")</f>
        <v/>
      </c>
      <c r="Q728" t="str">
        <f>IF(StandardResults[[#This Row],[Ind/Rel]]="Ind",LEFT(StandardResults[[#This Row],[Gender]],1)&amp;MIN(MAX(StandardResults[[#This Row],[Age]],11),17)&amp;"-"&amp;StandardResults[[#This Row],[Event]],"")</f>
        <v>011-0</v>
      </c>
      <c r="R728" t="e">
        <f>IF(StandardResults[[#This Row],[Ind/Rel]]="Ind",_xlfn.XLOOKUP(StandardResults[[#This Row],[Code]],Std[Code],Std[AA]),"-")</f>
        <v>#N/A</v>
      </c>
      <c r="S728" t="e">
        <f>IF(StandardResults[[#This Row],[Ind/Rel]]="Ind",_xlfn.XLOOKUP(StandardResults[[#This Row],[Code]],Std[Code],Std[A]),"-")</f>
        <v>#N/A</v>
      </c>
      <c r="T728" t="e">
        <f>IF(StandardResults[[#This Row],[Ind/Rel]]="Ind",_xlfn.XLOOKUP(StandardResults[[#This Row],[Code]],Std[Code],Std[B]),"-")</f>
        <v>#N/A</v>
      </c>
      <c r="U728" t="e">
        <f>IF(StandardResults[[#This Row],[Ind/Rel]]="Ind",_xlfn.XLOOKUP(StandardResults[[#This Row],[Code]],Std[Code],Std[AAs]),"-")</f>
        <v>#N/A</v>
      </c>
      <c r="V728" t="e">
        <f>IF(StandardResults[[#This Row],[Ind/Rel]]="Ind",_xlfn.XLOOKUP(StandardResults[[#This Row],[Code]],Std[Code],Std[As]),"-")</f>
        <v>#N/A</v>
      </c>
      <c r="W728" t="e">
        <f>IF(StandardResults[[#This Row],[Ind/Rel]]="Ind",_xlfn.XLOOKUP(StandardResults[[#This Row],[Code]],Std[Code],Std[Bs]),"-")</f>
        <v>#N/A</v>
      </c>
      <c r="X728" t="e">
        <f>IF(StandardResults[[#This Row],[Ind/Rel]]="Ind",_xlfn.XLOOKUP(StandardResults[[#This Row],[Code]],Std[Code],Std[EC]),"-")</f>
        <v>#N/A</v>
      </c>
      <c r="Y728" t="e">
        <f>IF(StandardResults[[#This Row],[Ind/Rel]]="Ind",_xlfn.XLOOKUP(StandardResults[[#This Row],[Code]],Std[Code],Std[Ecs]),"-")</f>
        <v>#N/A</v>
      </c>
      <c r="Z728">
        <f>COUNTIFS(StandardResults[Name],StandardResults[[#This Row],[Name]],StandardResults[Entry
Std],"B")+COUNTIFS(StandardResults[Name],StandardResults[[#This Row],[Name]],StandardResults[Entry
Std],"A")+COUNTIFS(StandardResults[Name],StandardResults[[#This Row],[Name]],StandardResults[Entry
Std],"AA")</f>
        <v>0</v>
      </c>
      <c r="AA728">
        <f>COUNTIFS(StandardResults[Name],StandardResults[[#This Row],[Name]],StandardResults[Entry
Std],"AA")</f>
        <v>0</v>
      </c>
    </row>
    <row r="729" spans="1:27" x14ac:dyDescent="0.25">
      <c r="A729">
        <f>TimeVR[[#This Row],[Club]]</f>
        <v>0</v>
      </c>
      <c r="B729" t="str">
        <f>IF(OR(RIGHT(TimeVR[[#This Row],[Event]],3)="M.R", RIGHT(TimeVR[[#This Row],[Event]],3)="F.R"),"Relay","Ind")</f>
        <v>Ind</v>
      </c>
      <c r="C729">
        <f>TimeVR[[#This Row],[gender]]</f>
        <v>0</v>
      </c>
      <c r="D729">
        <f>TimeVR[[#This Row],[Age]]</f>
        <v>0</v>
      </c>
      <c r="E729">
        <f>TimeVR[[#This Row],[name]]</f>
        <v>0</v>
      </c>
      <c r="F729">
        <f>TimeVR[[#This Row],[Event]]</f>
        <v>0</v>
      </c>
      <c r="G729" t="str">
        <f>IF(OR(StandardResults[[#This Row],[Entry]]="-",TimeVR[[#This Row],[validation]]="Validated"),"Y","N")</f>
        <v>N</v>
      </c>
      <c r="H729">
        <f>IF(OR(LEFT(TimeVR[[#This Row],[Times]],8)="00:00.00", LEFT(TimeVR[[#This Row],[Times]],2)="NT"),"-",TimeVR[[#This Row],[Times]])</f>
        <v>0</v>
      </c>
      <c r="I7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29" t="str">
        <f>IF(ISBLANK(TimeVR[[#This Row],[Best Time(S)]]),"-",TimeVR[[#This Row],[Best Time(S)]])</f>
        <v>-</v>
      </c>
      <c r="K729" t="str">
        <f>IF(StandardResults[[#This Row],[BT(SC)]]&lt;&gt;"-",IF(StandardResults[[#This Row],[BT(SC)]]&lt;=StandardResults[[#This Row],[AAs]],"AA",IF(StandardResults[[#This Row],[BT(SC)]]&lt;=StandardResults[[#This Row],[As]],"A",IF(StandardResults[[#This Row],[BT(SC)]]&lt;=StandardResults[[#This Row],[Bs]],"B","-"))),"")</f>
        <v/>
      </c>
      <c r="L729" t="str">
        <f>IF(ISBLANK(TimeVR[[#This Row],[Best Time(L)]]),"-",TimeVR[[#This Row],[Best Time(L)]])</f>
        <v>-</v>
      </c>
      <c r="M729" t="str">
        <f>IF(StandardResults[[#This Row],[BT(LC)]]&lt;&gt;"-",IF(StandardResults[[#This Row],[BT(LC)]]&lt;=StandardResults[[#This Row],[AA]],"AA",IF(StandardResults[[#This Row],[BT(LC)]]&lt;=StandardResults[[#This Row],[A]],"A",IF(StandardResults[[#This Row],[BT(LC)]]&lt;=StandardResults[[#This Row],[B]],"B","-"))),"")</f>
        <v/>
      </c>
      <c r="N729" s="14"/>
      <c r="O729" t="str">
        <f>IF(StandardResults[[#This Row],[BT(SC)]]&lt;&gt;"-",IF(StandardResults[[#This Row],[BT(SC)]]&lt;=StandardResults[[#This Row],[Ecs]],"EC","-"),"")</f>
        <v/>
      </c>
      <c r="Q729" t="str">
        <f>IF(StandardResults[[#This Row],[Ind/Rel]]="Ind",LEFT(StandardResults[[#This Row],[Gender]],1)&amp;MIN(MAX(StandardResults[[#This Row],[Age]],11),17)&amp;"-"&amp;StandardResults[[#This Row],[Event]],"")</f>
        <v>011-0</v>
      </c>
      <c r="R729" t="e">
        <f>IF(StandardResults[[#This Row],[Ind/Rel]]="Ind",_xlfn.XLOOKUP(StandardResults[[#This Row],[Code]],Std[Code],Std[AA]),"-")</f>
        <v>#N/A</v>
      </c>
      <c r="S729" t="e">
        <f>IF(StandardResults[[#This Row],[Ind/Rel]]="Ind",_xlfn.XLOOKUP(StandardResults[[#This Row],[Code]],Std[Code],Std[A]),"-")</f>
        <v>#N/A</v>
      </c>
      <c r="T729" t="e">
        <f>IF(StandardResults[[#This Row],[Ind/Rel]]="Ind",_xlfn.XLOOKUP(StandardResults[[#This Row],[Code]],Std[Code],Std[B]),"-")</f>
        <v>#N/A</v>
      </c>
      <c r="U729" t="e">
        <f>IF(StandardResults[[#This Row],[Ind/Rel]]="Ind",_xlfn.XLOOKUP(StandardResults[[#This Row],[Code]],Std[Code],Std[AAs]),"-")</f>
        <v>#N/A</v>
      </c>
      <c r="V729" t="e">
        <f>IF(StandardResults[[#This Row],[Ind/Rel]]="Ind",_xlfn.XLOOKUP(StandardResults[[#This Row],[Code]],Std[Code],Std[As]),"-")</f>
        <v>#N/A</v>
      </c>
      <c r="W729" t="e">
        <f>IF(StandardResults[[#This Row],[Ind/Rel]]="Ind",_xlfn.XLOOKUP(StandardResults[[#This Row],[Code]],Std[Code],Std[Bs]),"-")</f>
        <v>#N/A</v>
      </c>
      <c r="X729" t="e">
        <f>IF(StandardResults[[#This Row],[Ind/Rel]]="Ind",_xlfn.XLOOKUP(StandardResults[[#This Row],[Code]],Std[Code],Std[EC]),"-")</f>
        <v>#N/A</v>
      </c>
      <c r="Y729" t="e">
        <f>IF(StandardResults[[#This Row],[Ind/Rel]]="Ind",_xlfn.XLOOKUP(StandardResults[[#This Row],[Code]],Std[Code],Std[Ecs]),"-")</f>
        <v>#N/A</v>
      </c>
      <c r="Z729">
        <f>COUNTIFS(StandardResults[Name],StandardResults[[#This Row],[Name]],StandardResults[Entry
Std],"B")+COUNTIFS(StandardResults[Name],StandardResults[[#This Row],[Name]],StandardResults[Entry
Std],"A")+COUNTIFS(StandardResults[Name],StandardResults[[#This Row],[Name]],StandardResults[Entry
Std],"AA")</f>
        <v>0</v>
      </c>
      <c r="AA729">
        <f>COUNTIFS(StandardResults[Name],StandardResults[[#This Row],[Name]],StandardResults[Entry
Std],"AA")</f>
        <v>0</v>
      </c>
    </row>
    <row r="730" spans="1:27" x14ac:dyDescent="0.25">
      <c r="A730">
        <f>TimeVR[[#This Row],[Club]]</f>
        <v>0</v>
      </c>
      <c r="B730" t="str">
        <f>IF(OR(RIGHT(TimeVR[[#This Row],[Event]],3)="M.R", RIGHT(TimeVR[[#This Row],[Event]],3)="F.R"),"Relay","Ind")</f>
        <v>Ind</v>
      </c>
      <c r="C730">
        <f>TimeVR[[#This Row],[gender]]</f>
        <v>0</v>
      </c>
      <c r="D730">
        <f>TimeVR[[#This Row],[Age]]</f>
        <v>0</v>
      </c>
      <c r="E730">
        <f>TimeVR[[#This Row],[name]]</f>
        <v>0</v>
      </c>
      <c r="F730">
        <f>TimeVR[[#This Row],[Event]]</f>
        <v>0</v>
      </c>
      <c r="G730" t="str">
        <f>IF(OR(StandardResults[[#This Row],[Entry]]="-",TimeVR[[#This Row],[validation]]="Validated"),"Y","N")</f>
        <v>N</v>
      </c>
      <c r="H730">
        <f>IF(OR(LEFT(TimeVR[[#This Row],[Times]],8)="00:00.00", LEFT(TimeVR[[#This Row],[Times]],2)="NT"),"-",TimeVR[[#This Row],[Times]])</f>
        <v>0</v>
      </c>
      <c r="I7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0" t="str">
        <f>IF(ISBLANK(TimeVR[[#This Row],[Best Time(S)]]),"-",TimeVR[[#This Row],[Best Time(S)]])</f>
        <v>-</v>
      </c>
      <c r="K730" t="str">
        <f>IF(StandardResults[[#This Row],[BT(SC)]]&lt;&gt;"-",IF(StandardResults[[#This Row],[BT(SC)]]&lt;=StandardResults[[#This Row],[AAs]],"AA",IF(StandardResults[[#This Row],[BT(SC)]]&lt;=StandardResults[[#This Row],[As]],"A",IF(StandardResults[[#This Row],[BT(SC)]]&lt;=StandardResults[[#This Row],[Bs]],"B","-"))),"")</f>
        <v/>
      </c>
      <c r="L730" t="str">
        <f>IF(ISBLANK(TimeVR[[#This Row],[Best Time(L)]]),"-",TimeVR[[#This Row],[Best Time(L)]])</f>
        <v>-</v>
      </c>
      <c r="M730" t="str">
        <f>IF(StandardResults[[#This Row],[BT(LC)]]&lt;&gt;"-",IF(StandardResults[[#This Row],[BT(LC)]]&lt;=StandardResults[[#This Row],[AA]],"AA",IF(StandardResults[[#This Row],[BT(LC)]]&lt;=StandardResults[[#This Row],[A]],"A",IF(StandardResults[[#This Row],[BT(LC)]]&lt;=StandardResults[[#This Row],[B]],"B","-"))),"")</f>
        <v/>
      </c>
      <c r="N730" s="14"/>
      <c r="O730" t="str">
        <f>IF(StandardResults[[#This Row],[BT(SC)]]&lt;&gt;"-",IF(StandardResults[[#This Row],[BT(SC)]]&lt;=StandardResults[[#This Row],[Ecs]],"EC","-"),"")</f>
        <v/>
      </c>
      <c r="Q730" t="str">
        <f>IF(StandardResults[[#This Row],[Ind/Rel]]="Ind",LEFT(StandardResults[[#This Row],[Gender]],1)&amp;MIN(MAX(StandardResults[[#This Row],[Age]],11),17)&amp;"-"&amp;StandardResults[[#This Row],[Event]],"")</f>
        <v>011-0</v>
      </c>
      <c r="R730" t="e">
        <f>IF(StandardResults[[#This Row],[Ind/Rel]]="Ind",_xlfn.XLOOKUP(StandardResults[[#This Row],[Code]],Std[Code],Std[AA]),"-")</f>
        <v>#N/A</v>
      </c>
      <c r="S730" t="e">
        <f>IF(StandardResults[[#This Row],[Ind/Rel]]="Ind",_xlfn.XLOOKUP(StandardResults[[#This Row],[Code]],Std[Code],Std[A]),"-")</f>
        <v>#N/A</v>
      </c>
      <c r="T730" t="e">
        <f>IF(StandardResults[[#This Row],[Ind/Rel]]="Ind",_xlfn.XLOOKUP(StandardResults[[#This Row],[Code]],Std[Code],Std[B]),"-")</f>
        <v>#N/A</v>
      </c>
      <c r="U730" t="e">
        <f>IF(StandardResults[[#This Row],[Ind/Rel]]="Ind",_xlfn.XLOOKUP(StandardResults[[#This Row],[Code]],Std[Code],Std[AAs]),"-")</f>
        <v>#N/A</v>
      </c>
      <c r="V730" t="e">
        <f>IF(StandardResults[[#This Row],[Ind/Rel]]="Ind",_xlfn.XLOOKUP(StandardResults[[#This Row],[Code]],Std[Code],Std[As]),"-")</f>
        <v>#N/A</v>
      </c>
      <c r="W730" t="e">
        <f>IF(StandardResults[[#This Row],[Ind/Rel]]="Ind",_xlfn.XLOOKUP(StandardResults[[#This Row],[Code]],Std[Code],Std[Bs]),"-")</f>
        <v>#N/A</v>
      </c>
      <c r="X730" t="e">
        <f>IF(StandardResults[[#This Row],[Ind/Rel]]="Ind",_xlfn.XLOOKUP(StandardResults[[#This Row],[Code]],Std[Code],Std[EC]),"-")</f>
        <v>#N/A</v>
      </c>
      <c r="Y730" t="e">
        <f>IF(StandardResults[[#This Row],[Ind/Rel]]="Ind",_xlfn.XLOOKUP(StandardResults[[#This Row],[Code]],Std[Code],Std[Ecs]),"-")</f>
        <v>#N/A</v>
      </c>
      <c r="Z730">
        <f>COUNTIFS(StandardResults[Name],StandardResults[[#This Row],[Name]],StandardResults[Entry
Std],"B")+COUNTIFS(StandardResults[Name],StandardResults[[#This Row],[Name]],StandardResults[Entry
Std],"A")+COUNTIFS(StandardResults[Name],StandardResults[[#This Row],[Name]],StandardResults[Entry
Std],"AA")</f>
        <v>0</v>
      </c>
      <c r="AA730">
        <f>COUNTIFS(StandardResults[Name],StandardResults[[#This Row],[Name]],StandardResults[Entry
Std],"AA")</f>
        <v>0</v>
      </c>
    </row>
    <row r="731" spans="1:27" x14ac:dyDescent="0.25">
      <c r="A731">
        <f>TimeVR[[#This Row],[Club]]</f>
        <v>0</v>
      </c>
      <c r="B731" t="str">
        <f>IF(OR(RIGHT(TimeVR[[#This Row],[Event]],3)="M.R", RIGHT(TimeVR[[#This Row],[Event]],3)="F.R"),"Relay","Ind")</f>
        <v>Ind</v>
      </c>
      <c r="C731">
        <f>TimeVR[[#This Row],[gender]]</f>
        <v>0</v>
      </c>
      <c r="D731">
        <f>TimeVR[[#This Row],[Age]]</f>
        <v>0</v>
      </c>
      <c r="E731">
        <f>TimeVR[[#This Row],[name]]</f>
        <v>0</v>
      </c>
      <c r="F731">
        <f>TimeVR[[#This Row],[Event]]</f>
        <v>0</v>
      </c>
      <c r="G731" t="str">
        <f>IF(OR(StandardResults[[#This Row],[Entry]]="-",TimeVR[[#This Row],[validation]]="Validated"),"Y","N")</f>
        <v>N</v>
      </c>
      <c r="H731">
        <f>IF(OR(LEFT(TimeVR[[#This Row],[Times]],8)="00:00.00", LEFT(TimeVR[[#This Row],[Times]],2)="NT"),"-",TimeVR[[#This Row],[Times]])</f>
        <v>0</v>
      </c>
      <c r="I7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1" t="str">
        <f>IF(ISBLANK(TimeVR[[#This Row],[Best Time(S)]]),"-",TimeVR[[#This Row],[Best Time(S)]])</f>
        <v>-</v>
      </c>
      <c r="K731" t="str">
        <f>IF(StandardResults[[#This Row],[BT(SC)]]&lt;&gt;"-",IF(StandardResults[[#This Row],[BT(SC)]]&lt;=StandardResults[[#This Row],[AAs]],"AA",IF(StandardResults[[#This Row],[BT(SC)]]&lt;=StandardResults[[#This Row],[As]],"A",IF(StandardResults[[#This Row],[BT(SC)]]&lt;=StandardResults[[#This Row],[Bs]],"B","-"))),"")</f>
        <v/>
      </c>
      <c r="L731" t="str">
        <f>IF(ISBLANK(TimeVR[[#This Row],[Best Time(L)]]),"-",TimeVR[[#This Row],[Best Time(L)]])</f>
        <v>-</v>
      </c>
      <c r="M731" t="str">
        <f>IF(StandardResults[[#This Row],[BT(LC)]]&lt;&gt;"-",IF(StandardResults[[#This Row],[BT(LC)]]&lt;=StandardResults[[#This Row],[AA]],"AA",IF(StandardResults[[#This Row],[BT(LC)]]&lt;=StandardResults[[#This Row],[A]],"A",IF(StandardResults[[#This Row],[BT(LC)]]&lt;=StandardResults[[#This Row],[B]],"B","-"))),"")</f>
        <v/>
      </c>
      <c r="N731" s="14"/>
      <c r="O731" t="str">
        <f>IF(StandardResults[[#This Row],[BT(SC)]]&lt;&gt;"-",IF(StandardResults[[#This Row],[BT(SC)]]&lt;=StandardResults[[#This Row],[Ecs]],"EC","-"),"")</f>
        <v/>
      </c>
      <c r="Q731" t="str">
        <f>IF(StandardResults[[#This Row],[Ind/Rel]]="Ind",LEFT(StandardResults[[#This Row],[Gender]],1)&amp;MIN(MAX(StandardResults[[#This Row],[Age]],11),17)&amp;"-"&amp;StandardResults[[#This Row],[Event]],"")</f>
        <v>011-0</v>
      </c>
      <c r="R731" t="e">
        <f>IF(StandardResults[[#This Row],[Ind/Rel]]="Ind",_xlfn.XLOOKUP(StandardResults[[#This Row],[Code]],Std[Code],Std[AA]),"-")</f>
        <v>#N/A</v>
      </c>
      <c r="S731" t="e">
        <f>IF(StandardResults[[#This Row],[Ind/Rel]]="Ind",_xlfn.XLOOKUP(StandardResults[[#This Row],[Code]],Std[Code],Std[A]),"-")</f>
        <v>#N/A</v>
      </c>
      <c r="T731" t="e">
        <f>IF(StandardResults[[#This Row],[Ind/Rel]]="Ind",_xlfn.XLOOKUP(StandardResults[[#This Row],[Code]],Std[Code],Std[B]),"-")</f>
        <v>#N/A</v>
      </c>
      <c r="U731" t="e">
        <f>IF(StandardResults[[#This Row],[Ind/Rel]]="Ind",_xlfn.XLOOKUP(StandardResults[[#This Row],[Code]],Std[Code],Std[AAs]),"-")</f>
        <v>#N/A</v>
      </c>
      <c r="V731" t="e">
        <f>IF(StandardResults[[#This Row],[Ind/Rel]]="Ind",_xlfn.XLOOKUP(StandardResults[[#This Row],[Code]],Std[Code],Std[As]),"-")</f>
        <v>#N/A</v>
      </c>
      <c r="W731" t="e">
        <f>IF(StandardResults[[#This Row],[Ind/Rel]]="Ind",_xlfn.XLOOKUP(StandardResults[[#This Row],[Code]],Std[Code],Std[Bs]),"-")</f>
        <v>#N/A</v>
      </c>
      <c r="X731" t="e">
        <f>IF(StandardResults[[#This Row],[Ind/Rel]]="Ind",_xlfn.XLOOKUP(StandardResults[[#This Row],[Code]],Std[Code],Std[EC]),"-")</f>
        <v>#N/A</v>
      </c>
      <c r="Y731" t="e">
        <f>IF(StandardResults[[#This Row],[Ind/Rel]]="Ind",_xlfn.XLOOKUP(StandardResults[[#This Row],[Code]],Std[Code],Std[Ecs]),"-")</f>
        <v>#N/A</v>
      </c>
      <c r="Z731">
        <f>COUNTIFS(StandardResults[Name],StandardResults[[#This Row],[Name]],StandardResults[Entry
Std],"B")+COUNTIFS(StandardResults[Name],StandardResults[[#This Row],[Name]],StandardResults[Entry
Std],"A")+COUNTIFS(StandardResults[Name],StandardResults[[#This Row],[Name]],StandardResults[Entry
Std],"AA")</f>
        <v>0</v>
      </c>
      <c r="AA731">
        <f>COUNTIFS(StandardResults[Name],StandardResults[[#This Row],[Name]],StandardResults[Entry
Std],"AA")</f>
        <v>0</v>
      </c>
    </row>
    <row r="732" spans="1:27" x14ac:dyDescent="0.25">
      <c r="A732">
        <f>TimeVR[[#This Row],[Club]]</f>
        <v>0</v>
      </c>
      <c r="B732" t="str">
        <f>IF(OR(RIGHT(TimeVR[[#This Row],[Event]],3)="M.R", RIGHT(TimeVR[[#This Row],[Event]],3)="F.R"),"Relay","Ind")</f>
        <v>Ind</v>
      </c>
      <c r="C732">
        <f>TimeVR[[#This Row],[gender]]</f>
        <v>0</v>
      </c>
      <c r="D732">
        <f>TimeVR[[#This Row],[Age]]</f>
        <v>0</v>
      </c>
      <c r="E732">
        <f>TimeVR[[#This Row],[name]]</f>
        <v>0</v>
      </c>
      <c r="F732">
        <f>TimeVR[[#This Row],[Event]]</f>
        <v>0</v>
      </c>
      <c r="G732" t="str">
        <f>IF(OR(StandardResults[[#This Row],[Entry]]="-",TimeVR[[#This Row],[validation]]="Validated"),"Y","N")</f>
        <v>N</v>
      </c>
      <c r="H732">
        <f>IF(OR(LEFT(TimeVR[[#This Row],[Times]],8)="00:00.00", LEFT(TimeVR[[#This Row],[Times]],2)="NT"),"-",TimeVR[[#This Row],[Times]])</f>
        <v>0</v>
      </c>
      <c r="I7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2" t="str">
        <f>IF(ISBLANK(TimeVR[[#This Row],[Best Time(S)]]),"-",TimeVR[[#This Row],[Best Time(S)]])</f>
        <v>-</v>
      </c>
      <c r="K732" t="str">
        <f>IF(StandardResults[[#This Row],[BT(SC)]]&lt;&gt;"-",IF(StandardResults[[#This Row],[BT(SC)]]&lt;=StandardResults[[#This Row],[AAs]],"AA",IF(StandardResults[[#This Row],[BT(SC)]]&lt;=StandardResults[[#This Row],[As]],"A",IF(StandardResults[[#This Row],[BT(SC)]]&lt;=StandardResults[[#This Row],[Bs]],"B","-"))),"")</f>
        <v/>
      </c>
      <c r="L732" t="str">
        <f>IF(ISBLANK(TimeVR[[#This Row],[Best Time(L)]]),"-",TimeVR[[#This Row],[Best Time(L)]])</f>
        <v>-</v>
      </c>
      <c r="M732" t="str">
        <f>IF(StandardResults[[#This Row],[BT(LC)]]&lt;&gt;"-",IF(StandardResults[[#This Row],[BT(LC)]]&lt;=StandardResults[[#This Row],[AA]],"AA",IF(StandardResults[[#This Row],[BT(LC)]]&lt;=StandardResults[[#This Row],[A]],"A",IF(StandardResults[[#This Row],[BT(LC)]]&lt;=StandardResults[[#This Row],[B]],"B","-"))),"")</f>
        <v/>
      </c>
      <c r="N732" s="14"/>
      <c r="O732" t="str">
        <f>IF(StandardResults[[#This Row],[BT(SC)]]&lt;&gt;"-",IF(StandardResults[[#This Row],[BT(SC)]]&lt;=StandardResults[[#This Row],[Ecs]],"EC","-"),"")</f>
        <v/>
      </c>
      <c r="Q732" t="str">
        <f>IF(StandardResults[[#This Row],[Ind/Rel]]="Ind",LEFT(StandardResults[[#This Row],[Gender]],1)&amp;MIN(MAX(StandardResults[[#This Row],[Age]],11),17)&amp;"-"&amp;StandardResults[[#This Row],[Event]],"")</f>
        <v>011-0</v>
      </c>
      <c r="R732" t="e">
        <f>IF(StandardResults[[#This Row],[Ind/Rel]]="Ind",_xlfn.XLOOKUP(StandardResults[[#This Row],[Code]],Std[Code],Std[AA]),"-")</f>
        <v>#N/A</v>
      </c>
      <c r="S732" t="e">
        <f>IF(StandardResults[[#This Row],[Ind/Rel]]="Ind",_xlfn.XLOOKUP(StandardResults[[#This Row],[Code]],Std[Code],Std[A]),"-")</f>
        <v>#N/A</v>
      </c>
      <c r="T732" t="e">
        <f>IF(StandardResults[[#This Row],[Ind/Rel]]="Ind",_xlfn.XLOOKUP(StandardResults[[#This Row],[Code]],Std[Code],Std[B]),"-")</f>
        <v>#N/A</v>
      </c>
      <c r="U732" t="e">
        <f>IF(StandardResults[[#This Row],[Ind/Rel]]="Ind",_xlfn.XLOOKUP(StandardResults[[#This Row],[Code]],Std[Code],Std[AAs]),"-")</f>
        <v>#N/A</v>
      </c>
      <c r="V732" t="e">
        <f>IF(StandardResults[[#This Row],[Ind/Rel]]="Ind",_xlfn.XLOOKUP(StandardResults[[#This Row],[Code]],Std[Code],Std[As]),"-")</f>
        <v>#N/A</v>
      </c>
      <c r="W732" t="e">
        <f>IF(StandardResults[[#This Row],[Ind/Rel]]="Ind",_xlfn.XLOOKUP(StandardResults[[#This Row],[Code]],Std[Code],Std[Bs]),"-")</f>
        <v>#N/A</v>
      </c>
      <c r="X732" t="e">
        <f>IF(StandardResults[[#This Row],[Ind/Rel]]="Ind",_xlfn.XLOOKUP(StandardResults[[#This Row],[Code]],Std[Code],Std[EC]),"-")</f>
        <v>#N/A</v>
      </c>
      <c r="Y732" t="e">
        <f>IF(StandardResults[[#This Row],[Ind/Rel]]="Ind",_xlfn.XLOOKUP(StandardResults[[#This Row],[Code]],Std[Code],Std[Ecs]),"-")</f>
        <v>#N/A</v>
      </c>
      <c r="Z732">
        <f>COUNTIFS(StandardResults[Name],StandardResults[[#This Row],[Name]],StandardResults[Entry
Std],"B")+COUNTIFS(StandardResults[Name],StandardResults[[#This Row],[Name]],StandardResults[Entry
Std],"A")+COUNTIFS(StandardResults[Name],StandardResults[[#This Row],[Name]],StandardResults[Entry
Std],"AA")</f>
        <v>0</v>
      </c>
      <c r="AA732">
        <f>COUNTIFS(StandardResults[Name],StandardResults[[#This Row],[Name]],StandardResults[Entry
Std],"AA")</f>
        <v>0</v>
      </c>
    </row>
    <row r="733" spans="1:27" x14ac:dyDescent="0.25">
      <c r="A733">
        <f>TimeVR[[#This Row],[Club]]</f>
        <v>0</v>
      </c>
      <c r="B733" t="str">
        <f>IF(OR(RIGHT(TimeVR[[#This Row],[Event]],3)="M.R", RIGHT(TimeVR[[#This Row],[Event]],3)="F.R"),"Relay","Ind")</f>
        <v>Ind</v>
      </c>
      <c r="C733">
        <f>TimeVR[[#This Row],[gender]]</f>
        <v>0</v>
      </c>
      <c r="D733">
        <f>TimeVR[[#This Row],[Age]]</f>
        <v>0</v>
      </c>
      <c r="E733">
        <f>TimeVR[[#This Row],[name]]</f>
        <v>0</v>
      </c>
      <c r="F733">
        <f>TimeVR[[#This Row],[Event]]</f>
        <v>0</v>
      </c>
      <c r="G733" t="str">
        <f>IF(OR(StandardResults[[#This Row],[Entry]]="-",TimeVR[[#This Row],[validation]]="Validated"),"Y","N")</f>
        <v>N</v>
      </c>
      <c r="H733">
        <f>IF(OR(LEFT(TimeVR[[#This Row],[Times]],8)="00:00.00", LEFT(TimeVR[[#This Row],[Times]],2)="NT"),"-",TimeVR[[#This Row],[Times]])</f>
        <v>0</v>
      </c>
      <c r="I7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3" t="str">
        <f>IF(ISBLANK(TimeVR[[#This Row],[Best Time(S)]]),"-",TimeVR[[#This Row],[Best Time(S)]])</f>
        <v>-</v>
      </c>
      <c r="K733" t="str">
        <f>IF(StandardResults[[#This Row],[BT(SC)]]&lt;&gt;"-",IF(StandardResults[[#This Row],[BT(SC)]]&lt;=StandardResults[[#This Row],[AAs]],"AA",IF(StandardResults[[#This Row],[BT(SC)]]&lt;=StandardResults[[#This Row],[As]],"A",IF(StandardResults[[#This Row],[BT(SC)]]&lt;=StandardResults[[#This Row],[Bs]],"B","-"))),"")</f>
        <v/>
      </c>
      <c r="L733" t="str">
        <f>IF(ISBLANK(TimeVR[[#This Row],[Best Time(L)]]),"-",TimeVR[[#This Row],[Best Time(L)]])</f>
        <v>-</v>
      </c>
      <c r="M733" t="str">
        <f>IF(StandardResults[[#This Row],[BT(LC)]]&lt;&gt;"-",IF(StandardResults[[#This Row],[BT(LC)]]&lt;=StandardResults[[#This Row],[AA]],"AA",IF(StandardResults[[#This Row],[BT(LC)]]&lt;=StandardResults[[#This Row],[A]],"A",IF(StandardResults[[#This Row],[BT(LC)]]&lt;=StandardResults[[#This Row],[B]],"B","-"))),"")</f>
        <v/>
      </c>
      <c r="N733" s="14"/>
      <c r="O733" t="str">
        <f>IF(StandardResults[[#This Row],[BT(SC)]]&lt;&gt;"-",IF(StandardResults[[#This Row],[BT(SC)]]&lt;=StandardResults[[#This Row],[Ecs]],"EC","-"),"")</f>
        <v/>
      </c>
      <c r="Q733" t="str">
        <f>IF(StandardResults[[#This Row],[Ind/Rel]]="Ind",LEFT(StandardResults[[#This Row],[Gender]],1)&amp;MIN(MAX(StandardResults[[#This Row],[Age]],11),17)&amp;"-"&amp;StandardResults[[#This Row],[Event]],"")</f>
        <v>011-0</v>
      </c>
      <c r="R733" t="e">
        <f>IF(StandardResults[[#This Row],[Ind/Rel]]="Ind",_xlfn.XLOOKUP(StandardResults[[#This Row],[Code]],Std[Code],Std[AA]),"-")</f>
        <v>#N/A</v>
      </c>
      <c r="S733" t="e">
        <f>IF(StandardResults[[#This Row],[Ind/Rel]]="Ind",_xlfn.XLOOKUP(StandardResults[[#This Row],[Code]],Std[Code],Std[A]),"-")</f>
        <v>#N/A</v>
      </c>
      <c r="T733" t="e">
        <f>IF(StandardResults[[#This Row],[Ind/Rel]]="Ind",_xlfn.XLOOKUP(StandardResults[[#This Row],[Code]],Std[Code],Std[B]),"-")</f>
        <v>#N/A</v>
      </c>
      <c r="U733" t="e">
        <f>IF(StandardResults[[#This Row],[Ind/Rel]]="Ind",_xlfn.XLOOKUP(StandardResults[[#This Row],[Code]],Std[Code],Std[AAs]),"-")</f>
        <v>#N/A</v>
      </c>
      <c r="V733" t="e">
        <f>IF(StandardResults[[#This Row],[Ind/Rel]]="Ind",_xlfn.XLOOKUP(StandardResults[[#This Row],[Code]],Std[Code],Std[As]),"-")</f>
        <v>#N/A</v>
      </c>
      <c r="W733" t="e">
        <f>IF(StandardResults[[#This Row],[Ind/Rel]]="Ind",_xlfn.XLOOKUP(StandardResults[[#This Row],[Code]],Std[Code],Std[Bs]),"-")</f>
        <v>#N/A</v>
      </c>
      <c r="X733" t="e">
        <f>IF(StandardResults[[#This Row],[Ind/Rel]]="Ind",_xlfn.XLOOKUP(StandardResults[[#This Row],[Code]],Std[Code],Std[EC]),"-")</f>
        <v>#N/A</v>
      </c>
      <c r="Y733" t="e">
        <f>IF(StandardResults[[#This Row],[Ind/Rel]]="Ind",_xlfn.XLOOKUP(StandardResults[[#This Row],[Code]],Std[Code],Std[Ecs]),"-")</f>
        <v>#N/A</v>
      </c>
      <c r="Z733">
        <f>COUNTIFS(StandardResults[Name],StandardResults[[#This Row],[Name]],StandardResults[Entry
Std],"B")+COUNTIFS(StandardResults[Name],StandardResults[[#This Row],[Name]],StandardResults[Entry
Std],"A")+COUNTIFS(StandardResults[Name],StandardResults[[#This Row],[Name]],StandardResults[Entry
Std],"AA")</f>
        <v>0</v>
      </c>
      <c r="AA733">
        <f>COUNTIFS(StandardResults[Name],StandardResults[[#This Row],[Name]],StandardResults[Entry
Std],"AA")</f>
        <v>0</v>
      </c>
    </row>
    <row r="734" spans="1:27" x14ac:dyDescent="0.25">
      <c r="A734">
        <f>TimeVR[[#This Row],[Club]]</f>
        <v>0</v>
      </c>
      <c r="B734" t="str">
        <f>IF(OR(RIGHT(TimeVR[[#This Row],[Event]],3)="M.R", RIGHT(TimeVR[[#This Row],[Event]],3)="F.R"),"Relay","Ind")</f>
        <v>Ind</v>
      </c>
      <c r="C734">
        <f>TimeVR[[#This Row],[gender]]</f>
        <v>0</v>
      </c>
      <c r="D734">
        <f>TimeVR[[#This Row],[Age]]</f>
        <v>0</v>
      </c>
      <c r="E734">
        <f>TimeVR[[#This Row],[name]]</f>
        <v>0</v>
      </c>
      <c r="F734">
        <f>TimeVR[[#This Row],[Event]]</f>
        <v>0</v>
      </c>
      <c r="G734" t="str">
        <f>IF(OR(StandardResults[[#This Row],[Entry]]="-",TimeVR[[#This Row],[validation]]="Validated"),"Y","N")</f>
        <v>N</v>
      </c>
      <c r="H734">
        <f>IF(OR(LEFT(TimeVR[[#This Row],[Times]],8)="00:00.00", LEFT(TimeVR[[#This Row],[Times]],2)="NT"),"-",TimeVR[[#This Row],[Times]])</f>
        <v>0</v>
      </c>
      <c r="I7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4" t="str">
        <f>IF(ISBLANK(TimeVR[[#This Row],[Best Time(S)]]),"-",TimeVR[[#This Row],[Best Time(S)]])</f>
        <v>-</v>
      </c>
      <c r="K734" t="str">
        <f>IF(StandardResults[[#This Row],[BT(SC)]]&lt;&gt;"-",IF(StandardResults[[#This Row],[BT(SC)]]&lt;=StandardResults[[#This Row],[AAs]],"AA",IF(StandardResults[[#This Row],[BT(SC)]]&lt;=StandardResults[[#This Row],[As]],"A",IF(StandardResults[[#This Row],[BT(SC)]]&lt;=StandardResults[[#This Row],[Bs]],"B","-"))),"")</f>
        <v/>
      </c>
      <c r="L734" t="str">
        <f>IF(ISBLANK(TimeVR[[#This Row],[Best Time(L)]]),"-",TimeVR[[#This Row],[Best Time(L)]])</f>
        <v>-</v>
      </c>
      <c r="M734" t="str">
        <f>IF(StandardResults[[#This Row],[BT(LC)]]&lt;&gt;"-",IF(StandardResults[[#This Row],[BT(LC)]]&lt;=StandardResults[[#This Row],[AA]],"AA",IF(StandardResults[[#This Row],[BT(LC)]]&lt;=StandardResults[[#This Row],[A]],"A",IF(StandardResults[[#This Row],[BT(LC)]]&lt;=StandardResults[[#This Row],[B]],"B","-"))),"")</f>
        <v/>
      </c>
      <c r="N734" s="14"/>
      <c r="O734" t="str">
        <f>IF(StandardResults[[#This Row],[BT(SC)]]&lt;&gt;"-",IF(StandardResults[[#This Row],[BT(SC)]]&lt;=StandardResults[[#This Row],[Ecs]],"EC","-"),"")</f>
        <v/>
      </c>
      <c r="Q734" t="str">
        <f>IF(StandardResults[[#This Row],[Ind/Rel]]="Ind",LEFT(StandardResults[[#This Row],[Gender]],1)&amp;MIN(MAX(StandardResults[[#This Row],[Age]],11),17)&amp;"-"&amp;StandardResults[[#This Row],[Event]],"")</f>
        <v>011-0</v>
      </c>
      <c r="R734" t="e">
        <f>IF(StandardResults[[#This Row],[Ind/Rel]]="Ind",_xlfn.XLOOKUP(StandardResults[[#This Row],[Code]],Std[Code],Std[AA]),"-")</f>
        <v>#N/A</v>
      </c>
      <c r="S734" t="e">
        <f>IF(StandardResults[[#This Row],[Ind/Rel]]="Ind",_xlfn.XLOOKUP(StandardResults[[#This Row],[Code]],Std[Code],Std[A]),"-")</f>
        <v>#N/A</v>
      </c>
      <c r="T734" t="e">
        <f>IF(StandardResults[[#This Row],[Ind/Rel]]="Ind",_xlfn.XLOOKUP(StandardResults[[#This Row],[Code]],Std[Code],Std[B]),"-")</f>
        <v>#N/A</v>
      </c>
      <c r="U734" t="e">
        <f>IF(StandardResults[[#This Row],[Ind/Rel]]="Ind",_xlfn.XLOOKUP(StandardResults[[#This Row],[Code]],Std[Code],Std[AAs]),"-")</f>
        <v>#N/A</v>
      </c>
      <c r="V734" t="e">
        <f>IF(StandardResults[[#This Row],[Ind/Rel]]="Ind",_xlfn.XLOOKUP(StandardResults[[#This Row],[Code]],Std[Code],Std[As]),"-")</f>
        <v>#N/A</v>
      </c>
      <c r="W734" t="e">
        <f>IF(StandardResults[[#This Row],[Ind/Rel]]="Ind",_xlfn.XLOOKUP(StandardResults[[#This Row],[Code]],Std[Code],Std[Bs]),"-")</f>
        <v>#N/A</v>
      </c>
      <c r="X734" t="e">
        <f>IF(StandardResults[[#This Row],[Ind/Rel]]="Ind",_xlfn.XLOOKUP(StandardResults[[#This Row],[Code]],Std[Code],Std[EC]),"-")</f>
        <v>#N/A</v>
      </c>
      <c r="Y734" t="e">
        <f>IF(StandardResults[[#This Row],[Ind/Rel]]="Ind",_xlfn.XLOOKUP(StandardResults[[#This Row],[Code]],Std[Code],Std[Ecs]),"-")</f>
        <v>#N/A</v>
      </c>
      <c r="Z734">
        <f>COUNTIFS(StandardResults[Name],StandardResults[[#This Row],[Name]],StandardResults[Entry
Std],"B")+COUNTIFS(StandardResults[Name],StandardResults[[#This Row],[Name]],StandardResults[Entry
Std],"A")+COUNTIFS(StandardResults[Name],StandardResults[[#This Row],[Name]],StandardResults[Entry
Std],"AA")</f>
        <v>0</v>
      </c>
      <c r="AA734">
        <f>COUNTIFS(StandardResults[Name],StandardResults[[#This Row],[Name]],StandardResults[Entry
Std],"AA")</f>
        <v>0</v>
      </c>
    </row>
    <row r="735" spans="1:27" x14ac:dyDescent="0.25">
      <c r="A735">
        <f>TimeVR[[#This Row],[Club]]</f>
        <v>0</v>
      </c>
      <c r="B735" t="str">
        <f>IF(OR(RIGHT(TimeVR[[#This Row],[Event]],3)="M.R", RIGHT(TimeVR[[#This Row],[Event]],3)="F.R"),"Relay","Ind")</f>
        <v>Ind</v>
      </c>
      <c r="C735">
        <f>TimeVR[[#This Row],[gender]]</f>
        <v>0</v>
      </c>
      <c r="D735">
        <f>TimeVR[[#This Row],[Age]]</f>
        <v>0</v>
      </c>
      <c r="E735">
        <f>TimeVR[[#This Row],[name]]</f>
        <v>0</v>
      </c>
      <c r="F735">
        <f>TimeVR[[#This Row],[Event]]</f>
        <v>0</v>
      </c>
      <c r="G735" t="str">
        <f>IF(OR(StandardResults[[#This Row],[Entry]]="-",TimeVR[[#This Row],[validation]]="Validated"),"Y","N")</f>
        <v>N</v>
      </c>
      <c r="H735">
        <f>IF(OR(LEFT(TimeVR[[#This Row],[Times]],8)="00:00.00", LEFT(TimeVR[[#This Row],[Times]],2)="NT"),"-",TimeVR[[#This Row],[Times]])</f>
        <v>0</v>
      </c>
      <c r="I7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5" t="str">
        <f>IF(ISBLANK(TimeVR[[#This Row],[Best Time(S)]]),"-",TimeVR[[#This Row],[Best Time(S)]])</f>
        <v>-</v>
      </c>
      <c r="K735" t="str">
        <f>IF(StandardResults[[#This Row],[BT(SC)]]&lt;&gt;"-",IF(StandardResults[[#This Row],[BT(SC)]]&lt;=StandardResults[[#This Row],[AAs]],"AA",IF(StandardResults[[#This Row],[BT(SC)]]&lt;=StandardResults[[#This Row],[As]],"A",IF(StandardResults[[#This Row],[BT(SC)]]&lt;=StandardResults[[#This Row],[Bs]],"B","-"))),"")</f>
        <v/>
      </c>
      <c r="L735" t="str">
        <f>IF(ISBLANK(TimeVR[[#This Row],[Best Time(L)]]),"-",TimeVR[[#This Row],[Best Time(L)]])</f>
        <v>-</v>
      </c>
      <c r="M735" t="str">
        <f>IF(StandardResults[[#This Row],[BT(LC)]]&lt;&gt;"-",IF(StandardResults[[#This Row],[BT(LC)]]&lt;=StandardResults[[#This Row],[AA]],"AA",IF(StandardResults[[#This Row],[BT(LC)]]&lt;=StandardResults[[#This Row],[A]],"A",IF(StandardResults[[#This Row],[BT(LC)]]&lt;=StandardResults[[#This Row],[B]],"B","-"))),"")</f>
        <v/>
      </c>
      <c r="N735" s="14"/>
      <c r="O735" t="str">
        <f>IF(StandardResults[[#This Row],[BT(SC)]]&lt;&gt;"-",IF(StandardResults[[#This Row],[BT(SC)]]&lt;=StandardResults[[#This Row],[Ecs]],"EC","-"),"")</f>
        <v/>
      </c>
      <c r="Q735" t="str">
        <f>IF(StandardResults[[#This Row],[Ind/Rel]]="Ind",LEFT(StandardResults[[#This Row],[Gender]],1)&amp;MIN(MAX(StandardResults[[#This Row],[Age]],11),17)&amp;"-"&amp;StandardResults[[#This Row],[Event]],"")</f>
        <v>011-0</v>
      </c>
      <c r="R735" t="e">
        <f>IF(StandardResults[[#This Row],[Ind/Rel]]="Ind",_xlfn.XLOOKUP(StandardResults[[#This Row],[Code]],Std[Code],Std[AA]),"-")</f>
        <v>#N/A</v>
      </c>
      <c r="S735" t="e">
        <f>IF(StandardResults[[#This Row],[Ind/Rel]]="Ind",_xlfn.XLOOKUP(StandardResults[[#This Row],[Code]],Std[Code],Std[A]),"-")</f>
        <v>#N/A</v>
      </c>
      <c r="T735" t="e">
        <f>IF(StandardResults[[#This Row],[Ind/Rel]]="Ind",_xlfn.XLOOKUP(StandardResults[[#This Row],[Code]],Std[Code],Std[B]),"-")</f>
        <v>#N/A</v>
      </c>
      <c r="U735" t="e">
        <f>IF(StandardResults[[#This Row],[Ind/Rel]]="Ind",_xlfn.XLOOKUP(StandardResults[[#This Row],[Code]],Std[Code],Std[AAs]),"-")</f>
        <v>#N/A</v>
      </c>
      <c r="V735" t="e">
        <f>IF(StandardResults[[#This Row],[Ind/Rel]]="Ind",_xlfn.XLOOKUP(StandardResults[[#This Row],[Code]],Std[Code],Std[As]),"-")</f>
        <v>#N/A</v>
      </c>
      <c r="W735" t="e">
        <f>IF(StandardResults[[#This Row],[Ind/Rel]]="Ind",_xlfn.XLOOKUP(StandardResults[[#This Row],[Code]],Std[Code],Std[Bs]),"-")</f>
        <v>#N/A</v>
      </c>
      <c r="X735" t="e">
        <f>IF(StandardResults[[#This Row],[Ind/Rel]]="Ind",_xlfn.XLOOKUP(StandardResults[[#This Row],[Code]],Std[Code],Std[EC]),"-")</f>
        <v>#N/A</v>
      </c>
      <c r="Y735" t="e">
        <f>IF(StandardResults[[#This Row],[Ind/Rel]]="Ind",_xlfn.XLOOKUP(StandardResults[[#This Row],[Code]],Std[Code],Std[Ecs]),"-")</f>
        <v>#N/A</v>
      </c>
      <c r="Z735">
        <f>COUNTIFS(StandardResults[Name],StandardResults[[#This Row],[Name]],StandardResults[Entry
Std],"B")+COUNTIFS(StandardResults[Name],StandardResults[[#This Row],[Name]],StandardResults[Entry
Std],"A")+COUNTIFS(StandardResults[Name],StandardResults[[#This Row],[Name]],StandardResults[Entry
Std],"AA")</f>
        <v>0</v>
      </c>
      <c r="AA735">
        <f>COUNTIFS(StandardResults[Name],StandardResults[[#This Row],[Name]],StandardResults[Entry
Std],"AA")</f>
        <v>0</v>
      </c>
    </row>
    <row r="736" spans="1:27" x14ac:dyDescent="0.25">
      <c r="A736">
        <f>TimeVR[[#This Row],[Club]]</f>
        <v>0</v>
      </c>
      <c r="B736" t="str">
        <f>IF(OR(RIGHT(TimeVR[[#This Row],[Event]],3)="M.R", RIGHT(TimeVR[[#This Row],[Event]],3)="F.R"),"Relay","Ind")</f>
        <v>Ind</v>
      </c>
      <c r="C736">
        <f>TimeVR[[#This Row],[gender]]</f>
        <v>0</v>
      </c>
      <c r="D736">
        <f>TimeVR[[#This Row],[Age]]</f>
        <v>0</v>
      </c>
      <c r="E736">
        <f>TimeVR[[#This Row],[name]]</f>
        <v>0</v>
      </c>
      <c r="F736">
        <f>TimeVR[[#This Row],[Event]]</f>
        <v>0</v>
      </c>
      <c r="G736" t="str">
        <f>IF(OR(StandardResults[[#This Row],[Entry]]="-",TimeVR[[#This Row],[validation]]="Validated"),"Y","N")</f>
        <v>N</v>
      </c>
      <c r="H736">
        <f>IF(OR(LEFT(TimeVR[[#This Row],[Times]],8)="00:00.00", LEFT(TimeVR[[#This Row],[Times]],2)="NT"),"-",TimeVR[[#This Row],[Times]])</f>
        <v>0</v>
      </c>
      <c r="I7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6" t="str">
        <f>IF(ISBLANK(TimeVR[[#This Row],[Best Time(S)]]),"-",TimeVR[[#This Row],[Best Time(S)]])</f>
        <v>-</v>
      </c>
      <c r="K736" t="str">
        <f>IF(StandardResults[[#This Row],[BT(SC)]]&lt;&gt;"-",IF(StandardResults[[#This Row],[BT(SC)]]&lt;=StandardResults[[#This Row],[AAs]],"AA",IF(StandardResults[[#This Row],[BT(SC)]]&lt;=StandardResults[[#This Row],[As]],"A",IF(StandardResults[[#This Row],[BT(SC)]]&lt;=StandardResults[[#This Row],[Bs]],"B","-"))),"")</f>
        <v/>
      </c>
      <c r="L736" t="str">
        <f>IF(ISBLANK(TimeVR[[#This Row],[Best Time(L)]]),"-",TimeVR[[#This Row],[Best Time(L)]])</f>
        <v>-</v>
      </c>
      <c r="M736" t="str">
        <f>IF(StandardResults[[#This Row],[BT(LC)]]&lt;&gt;"-",IF(StandardResults[[#This Row],[BT(LC)]]&lt;=StandardResults[[#This Row],[AA]],"AA",IF(StandardResults[[#This Row],[BT(LC)]]&lt;=StandardResults[[#This Row],[A]],"A",IF(StandardResults[[#This Row],[BT(LC)]]&lt;=StandardResults[[#This Row],[B]],"B","-"))),"")</f>
        <v/>
      </c>
      <c r="N736" s="14"/>
      <c r="O736" t="str">
        <f>IF(StandardResults[[#This Row],[BT(SC)]]&lt;&gt;"-",IF(StandardResults[[#This Row],[BT(SC)]]&lt;=StandardResults[[#This Row],[Ecs]],"EC","-"),"")</f>
        <v/>
      </c>
      <c r="Q736" t="str">
        <f>IF(StandardResults[[#This Row],[Ind/Rel]]="Ind",LEFT(StandardResults[[#This Row],[Gender]],1)&amp;MIN(MAX(StandardResults[[#This Row],[Age]],11),17)&amp;"-"&amp;StandardResults[[#This Row],[Event]],"")</f>
        <v>011-0</v>
      </c>
      <c r="R736" t="e">
        <f>IF(StandardResults[[#This Row],[Ind/Rel]]="Ind",_xlfn.XLOOKUP(StandardResults[[#This Row],[Code]],Std[Code],Std[AA]),"-")</f>
        <v>#N/A</v>
      </c>
      <c r="S736" t="e">
        <f>IF(StandardResults[[#This Row],[Ind/Rel]]="Ind",_xlfn.XLOOKUP(StandardResults[[#This Row],[Code]],Std[Code],Std[A]),"-")</f>
        <v>#N/A</v>
      </c>
      <c r="T736" t="e">
        <f>IF(StandardResults[[#This Row],[Ind/Rel]]="Ind",_xlfn.XLOOKUP(StandardResults[[#This Row],[Code]],Std[Code],Std[B]),"-")</f>
        <v>#N/A</v>
      </c>
      <c r="U736" t="e">
        <f>IF(StandardResults[[#This Row],[Ind/Rel]]="Ind",_xlfn.XLOOKUP(StandardResults[[#This Row],[Code]],Std[Code],Std[AAs]),"-")</f>
        <v>#N/A</v>
      </c>
      <c r="V736" t="e">
        <f>IF(StandardResults[[#This Row],[Ind/Rel]]="Ind",_xlfn.XLOOKUP(StandardResults[[#This Row],[Code]],Std[Code],Std[As]),"-")</f>
        <v>#N/A</v>
      </c>
      <c r="W736" t="e">
        <f>IF(StandardResults[[#This Row],[Ind/Rel]]="Ind",_xlfn.XLOOKUP(StandardResults[[#This Row],[Code]],Std[Code],Std[Bs]),"-")</f>
        <v>#N/A</v>
      </c>
      <c r="X736" t="e">
        <f>IF(StandardResults[[#This Row],[Ind/Rel]]="Ind",_xlfn.XLOOKUP(StandardResults[[#This Row],[Code]],Std[Code],Std[EC]),"-")</f>
        <v>#N/A</v>
      </c>
      <c r="Y736" t="e">
        <f>IF(StandardResults[[#This Row],[Ind/Rel]]="Ind",_xlfn.XLOOKUP(StandardResults[[#This Row],[Code]],Std[Code],Std[Ecs]),"-")</f>
        <v>#N/A</v>
      </c>
      <c r="Z736">
        <f>COUNTIFS(StandardResults[Name],StandardResults[[#This Row],[Name]],StandardResults[Entry
Std],"B")+COUNTIFS(StandardResults[Name],StandardResults[[#This Row],[Name]],StandardResults[Entry
Std],"A")+COUNTIFS(StandardResults[Name],StandardResults[[#This Row],[Name]],StandardResults[Entry
Std],"AA")</f>
        <v>0</v>
      </c>
      <c r="AA736">
        <f>COUNTIFS(StandardResults[Name],StandardResults[[#This Row],[Name]],StandardResults[Entry
Std],"AA")</f>
        <v>0</v>
      </c>
    </row>
    <row r="737" spans="1:27" x14ac:dyDescent="0.25">
      <c r="A737">
        <f>TimeVR[[#This Row],[Club]]</f>
        <v>0</v>
      </c>
      <c r="B737" t="str">
        <f>IF(OR(RIGHT(TimeVR[[#This Row],[Event]],3)="M.R", RIGHT(TimeVR[[#This Row],[Event]],3)="F.R"),"Relay","Ind")</f>
        <v>Ind</v>
      </c>
      <c r="C737">
        <f>TimeVR[[#This Row],[gender]]</f>
        <v>0</v>
      </c>
      <c r="D737">
        <f>TimeVR[[#This Row],[Age]]</f>
        <v>0</v>
      </c>
      <c r="E737">
        <f>TimeVR[[#This Row],[name]]</f>
        <v>0</v>
      </c>
      <c r="F737">
        <f>TimeVR[[#This Row],[Event]]</f>
        <v>0</v>
      </c>
      <c r="G737" t="str">
        <f>IF(OR(StandardResults[[#This Row],[Entry]]="-",TimeVR[[#This Row],[validation]]="Validated"),"Y","N")</f>
        <v>N</v>
      </c>
      <c r="H737">
        <f>IF(OR(LEFT(TimeVR[[#This Row],[Times]],8)="00:00.00", LEFT(TimeVR[[#This Row],[Times]],2)="NT"),"-",TimeVR[[#This Row],[Times]])</f>
        <v>0</v>
      </c>
      <c r="I7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7" t="str">
        <f>IF(ISBLANK(TimeVR[[#This Row],[Best Time(S)]]),"-",TimeVR[[#This Row],[Best Time(S)]])</f>
        <v>-</v>
      </c>
      <c r="K737" t="str">
        <f>IF(StandardResults[[#This Row],[BT(SC)]]&lt;&gt;"-",IF(StandardResults[[#This Row],[BT(SC)]]&lt;=StandardResults[[#This Row],[AAs]],"AA",IF(StandardResults[[#This Row],[BT(SC)]]&lt;=StandardResults[[#This Row],[As]],"A",IF(StandardResults[[#This Row],[BT(SC)]]&lt;=StandardResults[[#This Row],[Bs]],"B","-"))),"")</f>
        <v/>
      </c>
      <c r="L737" t="str">
        <f>IF(ISBLANK(TimeVR[[#This Row],[Best Time(L)]]),"-",TimeVR[[#This Row],[Best Time(L)]])</f>
        <v>-</v>
      </c>
      <c r="M737" t="str">
        <f>IF(StandardResults[[#This Row],[BT(LC)]]&lt;&gt;"-",IF(StandardResults[[#This Row],[BT(LC)]]&lt;=StandardResults[[#This Row],[AA]],"AA",IF(StandardResults[[#This Row],[BT(LC)]]&lt;=StandardResults[[#This Row],[A]],"A",IF(StandardResults[[#This Row],[BT(LC)]]&lt;=StandardResults[[#This Row],[B]],"B","-"))),"")</f>
        <v/>
      </c>
      <c r="N737" s="14"/>
      <c r="O737" t="str">
        <f>IF(StandardResults[[#This Row],[BT(SC)]]&lt;&gt;"-",IF(StandardResults[[#This Row],[BT(SC)]]&lt;=StandardResults[[#This Row],[Ecs]],"EC","-"),"")</f>
        <v/>
      </c>
      <c r="Q737" t="str">
        <f>IF(StandardResults[[#This Row],[Ind/Rel]]="Ind",LEFT(StandardResults[[#This Row],[Gender]],1)&amp;MIN(MAX(StandardResults[[#This Row],[Age]],11),17)&amp;"-"&amp;StandardResults[[#This Row],[Event]],"")</f>
        <v>011-0</v>
      </c>
      <c r="R737" t="e">
        <f>IF(StandardResults[[#This Row],[Ind/Rel]]="Ind",_xlfn.XLOOKUP(StandardResults[[#This Row],[Code]],Std[Code],Std[AA]),"-")</f>
        <v>#N/A</v>
      </c>
      <c r="S737" t="e">
        <f>IF(StandardResults[[#This Row],[Ind/Rel]]="Ind",_xlfn.XLOOKUP(StandardResults[[#This Row],[Code]],Std[Code],Std[A]),"-")</f>
        <v>#N/A</v>
      </c>
      <c r="T737" t="e">
        <f>IF(StandardResults[[#This Row],[Ind/Rel]]="Ind",_xlfn.XLOOKUP(StandardResults[[#This Row],[Code]],Std[Code],Std[B]),"-")</f>
        <v>#N/A</v>
      </c>
      <c r="U737" t="e">
        <f>IF(StandardResults[[#This Row],[Ind/Rel]]="Ind",_xlfn.XLOOKUP(StandardResults[[#This Row],[Code]],Std[Code],Std[AAs]),"-")</f>
        <v>#N/A</v>
      </c>
      <c r="V737" t="e">
        <f>IF(StandardResults[[#This Row],[Ind/Rel]]="Ind",_xlfn.XLOOKUP(StandardResults[[#This Row],[Code]],Std[Code],Std[As]),"-")</f>
        <v>#N/A</v>
      </c>
      <c r="W737" t="e">
        <f>IF(StandardResults[[#This Row],[Ind/Rel]]="Ind",_xlfn.XLOOKUP(StandardResults[[#This Row],[Code]],Std[Code],Std[Bs]),"-")</f>
        <v>#N/A</v>
      </c>
      <c r="X737" t="e">
        <f>IF(StandardResults[[#This Row],[Ind/Rel]]="Ind",_xlfn.XLOOKUP(StandardResults[[#This Row],[Code]],Std[Code],Std[EC]),"-")</f>
        <v>#N/A</v>
      </c>
      <c r="Y737" t="e">
        <f>IF(StandardResults[[#This Row],[Ind/Rel]]="Ind",_xlfn.XLOOKUP(StandardResults[[#This Row],[Code]],Std[Code],Std[Ecs]),"-")</f>
        <v>#N/A</v>
      </c>
      <c r="Z737">
        <f>COUNTIFS(StandardResults[Name],StandardResults[[#This Row],[Name]],StandardResults[Entry
Std],"B")+COUNTIFS(StandardResults[Name],StandardResults[[#This Row],[Name]],StandardResults[Entry
Std],"A")+COUNTIFS(StandardResults[Name],StandardResults[[#This Row],[Name]],StandardResults[Entry
Std],"AA")</f>
        <v>0</v>
      </c>
      <c r="AA737">
        <f>COUNTIFS(StandardResults[Name],StandardResults[[#This Row],[Name]],StandardResults[Entry
Std],"AA")</f>
        <v>0</v>
      </c>
    </row>
    <row r="738" spans="1:27" x14ac:dyDescent="0.25">
      <c r="A738">
        <f>TimeVR[[#This Row],[Club]]</f>
        <v>0</v>
      </c>
      <c r="B738" t="str">
        <f>IF(OR(RIGHT(TimeVR[[#This Row],[Event]],3)="M.R", RIGHT(TimeVR[[#This Row],[Event]],3)="F.R"),"Relay","Ind")</f>
        <v>Ind</v>
      </c>
      <c r="C738">
        <f>TimeVR[[#This Row],[gender]]</f>
        <v>0</v>
      </c>
      <c r="D738">
        <f>TimeVR[[#This Row],[Age]]</f>
        <v>0</v>
      </c>
      <c r="E738">
        <f>TimeVR[[#This Row],[name]]</f>
        <v>0</v>
      </c>
      <c r="F738">
        <f>TimeVR[[#This Row],[Event]]</f>
        <v>0</v>
      </c>
      <c r="G738" t="str">
        <f>IF(OR(StandardResults[[#This Row],[Entry]]="-",TimeVR[[#This Row],[validation]]="Validated"),"Y","N")</f>
        <v>N</v>
      </c>
      <c r="H738">
        <f>IF(OR(LEFT(TimeVR[[#This Row],[Times]],8)="00:00.00", LEFT(TimeVR[[#This Row],[Times]],2)="NT"),"-",TimeVR[[#This Row],[Times]])</f>
        <v>0</v>
      </c>
      <c r="I7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8" t="str">
        <f>IF(ISBLANK(TimeVR[[#This Row],[Best Time(S)]]),"-",TimeVR[[#This Row],[Best Time(S)]])</f>
        <v>-</v>
      </c>
      <c r="K738" t="str">
        <f>IF(StandardResults[[#This Row],[BT(SC)]]&lt;&gt;"-",IF(StandardResults[[#This Row],[BT(SC)]]&lt;=StandardResults[[#This Row],[AAs]],"AA",IF(StandardResults[[#This Row],[BT(SC)]]&lt;=StandardResults[[#This Row],[As]],"A",IF(StandardResults[[#This Row],[BT(SC)]]&lt;=StandardResults[[#This Row],[Bs]],"B","-"))),"")</f>
        <v/>
      </c>
      <c r="L738" t="str">
        <f>IF(ISBLANK(TimeVR[[#This Row],[Best Time(L)]]),"-",TimeVR[[#This Row],[Best Time(L)]])</f>
        <v>-</v>
      </c>
      <c r="M738" t="str">
        <f>IF(StandardResults[[#This Row],[BT(LC)]]&lt;&gt;"-",IF(StandardResults[[#This Row],[BT(LC)]]&lt;=StandardResults[[#This Row],[AA]],"AA",IF(StandardResults[[#This Row],[BT(LC)]]&lt;=StandardResults[[#This Row],[A]],"A",IF(StandardResults[[#This Row],[BT(LC)]]&lt;=StandardResults[[#This Row],[B]],"B","-"))),"")</f>
        <v/>
      </c>
      <c r="N738" s="14"/>
      <c r="O738" t="str">
        <f>IF(StandardResults[[#This Row],[BT(SC)]]&lt;&gt;"-",IF(StandardResults[[#This Row],[BT(SC)]]&lt;=StandardResults[[#This Row],[Ecs]],"EC","-"),"")</f>
        <v/>
      </c>
      <c r="Q738" t="str">
        <f>IF(StandardResults[[#This Row],[Ind/Rel]]="Ind",LEFT(StandardResults[[#This Row],[Gender]],1)&amp;MIN(MAX(StandardResults[[#This Row],[Age]],11),17)&amp;"-"&amp;StandardResults[[#This Row],[Event]],"")</f>
        <v>011-0</v>
      </c>
      <c r="R738" t="e">
        <f>IF(StandardResults[[#This Row],[Ind/Rel]]="Ind",_xlfn.XLOOKUP(StandardResults[[#This Row],[Code]],Std[Code],Std[AA]),"-")</f>
        <v>#N/A</v>
      </c>
      <c r="S738" t="e">
        <f>IF(StandardResults[[#This Row],[Ind/Rel]]="Ind",_xlfn.XLOOKUP(StandardResults[[#This Row],[Code]],Std[Code],Std[A]),"-")</f>
        <v>#N/A</v>
      </c>
      <c r="T738" t="e">
        <f>IF(StandardResults[[#This Row],[Ind/Rel]]="Ind",_xlfn.XLOOKUP(StandardResults[[#This Row],[Code]],Std[Code],Std[B]),"-")</f>
        <v>#N/A</v>
      </c>
      <c r="U738" t="e">
        <f>IF(StandardResults[[#This Row],[Ind/Rel]]="Ind",_xlfn.XLOOKUP(StandardResults[[#This Row],[Code]],Std[Code],Std[AAs]),"-")</f>
        <v>#N/A</v>
      </c>
      <c r="V738" t="e">
        <f>IF(StandardResults[[#This Row],[Ind/Rel]]="Ind",_xlfn.XLOOKUP(StandardResults[[#This Row],[Code]],Std[Code],Std[As]),"-")</f>
        <v>#N/A</v>
      </c>
      <c r="W738" t="e">
        <f>IF(StandardResults[[#This Row],[Ind/Rel]]="Ind",_xlfn.XLOOKUP(StandardResults[[#This Row],[Code]],Std[Code],Std[Bs]),"-")</f>
        <v>#N/A</v>
      </c>
      <c r="X738" t="e">
        <f>IF(StandardResults[[#This Row],[Ind/Rel]]="Ind",_xlfn.XLOOKUP(StandardResults[[#This Row],[Code]],Std[Code],Std[EC]),"-")</f>
        <v>#N/A</v>
      </c>
      <c r="Y738" t="e">
        <f>IF(StandardResults[[#This Row],[Ind/Rel]]="Ind",_xlfn.XLOOKUP(StandardResults[[#This Row],[Code]],Std[Code],Std[Ecs]),"-")</f>
        <v>#N/A</v>
      </c>
      <c r="Z738">
        <f>COUNTIFS(StandardResults[Name],StandardResults[[#This Row],[Name]],StandardResults[Entry
Std],"B")+COUNTIFS(StandardResults[Name],StandardResults[[#This Row],[Name]],StandardResults[Entry
Std],"A")+COUNTIFS(StandardResults[Name],StandardResults[[#This Row],[Name]],StandardResults[Entry
Std],"AA")</f>
        <v>0</v>
      </c>
      <c r="AA738">
        <f>COUNTIFS(StandardResults[Name],StandardResults[[#This Row],[Name]],StandardResults[Entry
Std],"AA")</f>
        <v>0</v>
      </c>
    </row>
    <row r="739" spans="1:27" x14ac:dyDescent="0.25">
      <c r="A739">
        <f>TimeVR[[#This Row],[Club]]</f>
        <v>0</v>
      </c>
      <c r="B739" t="str">
        <f>IF(OR(RIGHT(TimeVR[[#This Row],[Event]],3)="M.R", RIGHT(TimeVR[[#This Row],[Event]],3)="F.R"),"Relay","Ind")</f>
        <v>Ind</v>
      </c>
      <c r="C739">
        <f>TimeVR[[#This Row],[gender]]</f>
        <v>0</v>
      </c>
      <c r="D739">
        <f>TimeVR[[#This Row],[Age]]</f>
        <v>0</v>
      </c>
      <c r="E739">
        <f>TimeVR[[#This Row],[name]]</f>
        <v>0</v>
      </c>
      <c r="F739">
        <f>TimeVR[[#This Row],[Event]]</f>
        <v>0</v>
      </c>
      <c r="G739" t="str">
        <f>IF(OR(StandardResults[[#This Row],[Entry]]="-",TimeVR[[#This Row],[validation]]="Validated"),"Y","N")</f>
        <v>N</v>
      </c>
      <c r="H739">
        <f>IF(OR(LEFT(TimeVR[[#This Row],[Times]],8)="00:00.00", LEFT(TimeVR[[#This Row],[Times]],2)="NT"),"-",TimeVR[[#This Row],[Times]])</f>
        <v>0</v>
      </c>
      <c r="I7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39" t="str">
        <f>IF(ISBLANK(TimeVR[[#This Row],[Best Time(S)]]),"-",TimeVR[[#This Row],[Best Time(S)]])</f>
        <v>-</v>
      </c>
      <c r="K739" t="str">
        <f>IF(StandardResults[[#This Row],[BT(SC)]]&lt;&gt;"-",IF(StandardResults[[#This Row],[BT(SC)]]&lt;=StandardResults[[#This Row],[AAs]],"AA",IF(StandardResults[[#This Row],[BT(SC)]]&lt;=StandardResults[[#This Row],[As]],"A",IF(StandardResults[[#This Row],[BT(SC)]]&lt;=StandardResults[[#This Row],[Bs]],"B","-"))),"")</f>
        <v/>
      </c>
      <c r="L739" t="str">
        <f>IF(ISBLANK(TimeVR[[#This Row],[Best Time(L)]]),"-",TimeVR[[#This Row],[Best Time(L)]])</f>
        <v>-</v>
      </c>
      <c r="M739" t="str">
        <f>IF(StandardResults[[#This Row],[BT(LC)]]&lt;&gt;"-",IF(StandardResults[[#This Row],[BT(LC)]]&lt;=StandardResults[[#This Row],[AA]],"AA",IF(StandardResults[[#This Row],[BT(LC)]]&lt;=StandardResults[[#This Row],[A]],"A",IF(StandardResults[[#This Row],[BT(LC)]]&lt;=StandardResults[[#This Row],[B]],"B","-"))),"")</f>
        <v/>
      </c>
      <c r="N739" s="14"/>
      <c r="O739" t="str">
        <f>IF(StandardResults[[#This Row],[BT(SC)]]&lt;&gt;"-",IF(StandardResults[[#This Row],[BT(SC)]]&lt;=StandardResults[[#This Row],[Ecs]],"EC","-"),"")</f>
        <v/>
      </c>
      <c r="Q739" t="str">
        <f>IF(StandardResults[[#This Row],[Ind/Rel]]="Ind",LEFT(StandardResults[[#This Row],[Gender]],1)&amp;MIN(MAX(StandardResults[[#This Row],[Age]],11),17)&amp;"-"&amp;StandardResults[[#This Row],[Event]],"")</f>
        <v>011-0</v>
      </c>
      <c r="R739" t="e">
        <f>IF(StandardResults[[#This Row],[Ind/Rel]]="Ind",_xlfn.XLOOKUP(StandardResults[[#This Row],[Code]],Std[Code],Std[AA]),"-")</f>
        <v>#N/A</v>
      </c>
      <c r="S739" t="e">
        <f>IF(StandardResults[[#This Row],[Ind/Rel]]="Ind",_xlfn.XLOOKUP(StandardResults[[#This Row],[Code]],Std[Code],Std[A]),"-")</f>
        <v>#N/A</v>
      </c>
      <c r="T739" t="e">
        <f>IF(StandardResults[[#This Row],[Ind/Rel]]="Ind",_xlfn.XLOOKUP(StandardResults[[#This Row],[Code]],Std[Code],Std[B]),"-")</f>
        <v>#N/A</v>
      </c>
      <c r="U739" t="e">
        <f>IF(StandardResults[[#This Row],[Ind/Rel]]="Ind",_xlfn.XLOOKUP(StandardResults[[#This Row],[Code]],Std[Code],Std[AAs]),"-")</f>
        <v>#N/A</v>
      </c>
      <c r="V739" t="e">
        <f>IF(StandardResults[[#This Row],[Ind/Rel]]="Ind",_xlfn.XLOOKUP(StandardResults[[#This Row],[Code]],Std[Code],Std[As]),"-")</f>
        <v>#N/A</v>
      </c>
      <c r="W739" t="e">
        <f>IF(StandardResults[[#This Row],[Ind/Rel]]="Ind",_xlfn.XLOOKUP(StandardResults[[#This Row],[Code]],Std[Code],Std[Bs]),"-")</f>
        <v>#N/A</v>
      </c>
      <c r="X739" t="e">
        <f>IF(StandardResults[[#This Row],[Ind/Rel]]="Ind",_xlfn.XLOOKUP(StandardResults[[#This Row],[Code]],Std[Code],Std[EC]),"-")</f>
        <v>#N/A</v>
      </c>
      <c r="Y739" t="e">
        <f>IF(StandardResults[[#This Row],[Ind/Rel]]="Ind",_xlfn.XLOOKUP(StandardResults[[#This Row],[Code]],Std[Code],Std[Ecs]),"-")</f>
        <v>#N/A</v>
      </c>
      <c r="Z739">
        <f>COUNTIFS(StandardResults[Name],StandardResults[[#This Row],[Name]],StandardResults[Entry
Std],"B")+COUNTIFS(StandardResults[Name],StandardResults[[#This Row],[Name]],StandardResults[Entry
Std],"A")+COUNTIFS(StandardResults[Name],StandardResults[[#This Row],[Name]],StandardResults[Entry
Std],"AA")</f>
        <v>0</v>
      </c>
      <c r="AA739">
        <f>COUNTIFS(StandardResults[Name],StandardResults[[#This Row],[Name]],StandardResults[Entry
Std],"AA")</f>
        <v>0</v>
      </c>
    </row>
    <row r="740" spans="1:27" x14ac:dyDescent="0.25">
      <c r="A740">
        <f>TimeVR[[#This Row],[Club]]</f>
        <v>0</v>
      </c>
      <c r="B740" t="str">
        <f>IF(OR(RIGHT(TimeVR[[#This Row],[Event]],3)="M.R", RIGHT(TimeVR[[#This Row],[Event]],3)="F.R"),"Relay","Ind")</f>
        <v>Ind</v>
      </c>
      <c r="C740">
        <f>TimeVR[[#This Row],[gender]]</f>
        <v>0</v>
      </c>
      <c r="D740">
        <f>TimeVR[[#This Row],[Age]]</f>
        <v>0</v>
      </c>
      <c r="E740">
        <f>TimeVR[[#This Row],[name]]</f>
        <v>0</v>
      </c>
      <c r="F740">
        <f>TimeVR[[#This Row],[Event]]</f>
        <v>0</v>
      </c>
      <c r="G740" t="str">
        <f>IF(OR(StandardResults[[#This Row],[Entry]]="-",TimeVR[[#This Row],[validation]]="Validated"),"Y","N")</f>
        <v>N</v>
      </c>
      <c r="H740">
        <f>IF(OR(LEFT(TimeVR[[#This Row],[Times]],8)="00:00.00", LEFT(TimeVR[[#This Row],[Times]],2)="NT"),"-",TimeVR[[#This Row],[Times]])</f>
        <v>0</v>
      </c>
      <c r="I7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0" t="str">
        <f>IF(ISBLANK(TimeVR[[#This Row],[Best Time(S)]]),"-",TimeVR[[#This Row],[Best Time(S)]])</f>
        <v>-</v>
      </c>
      <c r="K740" t="str">
        <f>IF(StandardResults[[#This Row],[BT(SC)]]&lt;&gt;"-",IF(StandardResults[[#This Row],[BT(SC)]]&lt;=StandardResults[[#This Row],[AAs]],"AA",IF(StandardResults[[#This Row],[BT(SC)]]&lt;=StandardResults[[#This Row],[As]],"A",IF(StandardResults[[#This Row],[BT(SC)]]&lt;=StandardResults[[#This Row],[Bs]],"B","-"))),"")</f>
        <v/>
      </c>
      <c r="L740" t="str">
        <f>IF(ISBLANK(TimeVR[[#This Row],[Best Time(L)]]),"-",TimeVR[[#This Row],[Best Time(L)]])</f>
        <v>-</v>
      </c>
      <c r="M740" t="str">
        <f>IF(StandardResults[[#This Row],[BT(LC)]]&lt;&gt;"-",IF(StandardResults[[#This Row],[BT(LC)]]&lt;=StandardResults[[#This Row],[AA]],"AA",IF(StandardResults[[#This Row],[BT(LC)]]&lt;=StandardResults[[#This Row],[A]],"A",IF(StandardResults[[#This Row],[BT(LC)]]&lt;=StandardResults[[#This Row],[B]],"B","-"))),"")</f>
        <v/>
      </c>
      <c r="N740" s="14"/>
      <c r="O740" t="str">
        <f>IF(StandardResults[[#This Row],[BT(SC)]]&lt;&gt;"-",IF(StandardResults[[#This Row],[BT(SC)]]&lt;=StandardResults[[#This Row],[Ecs]],"EC","-"),"")</f>
        <v/>
      </c>
      <c r="Q740" t="str">
        <f>IF(StandardResults[[#This Row],[Ind/Rel]]="Ind",LEFT(StandardResults[[#This Row],[Gender]],1)&amp;MIN(MAX(StandardResults[[#This Row],[Age]],11),17)&amp;"-"&amp;StandardResults[[#This Row],[Event]],"")</f>
        <v>011-0</v>
      </c>
      <c r="R740" t="e">
        <f>IF(StandardResults[[#This Row],[Ind/Rel]]="Ind",_xlfn.XLOOKUP(StandardResults[[#This Row],[Code]],Std[Code],Std[AA]),"-")</f>
        <v>#N/A</v>
      </c>
      <c r="S740" t="e">
        <f>IF(StandardResults[[#This Row],[Ind/Rel]]="Ind",_xlfn.XLOOKUP(StandardResults[[#This Row],[Code]],Std[Code],Std[A]),"-")</f>
        <v>#N/A</v>
      </c>
      <c r="T740" t="e">
        <f>IF(StandardResults[[#This Row],[Ind/Rel]]="Ind",_xlfn.XLOOKUP(StandardResults[[#This Row],[Code]],Std[Code],Std[B]),"-")</f>
        <v>#N/A</v>
      </c>
      <c r="U740" t="e">
        <f>IF(StandardResults[[#This Row],[Ind/Rel]]="Ind",_xlfn.XLOOKUP(StandardResults[[#This Row],[Code]],Std[Code],Std[AAs]),"-")</f>
        <v>#N/A</v>
      </c>
      <c r="V740" t="e">
        <f>IF(StandardResults[[#This Row],[Ind/Rel]]="Ind",_xlfn.XLOOKUP(StandardResults[[#This Row],[Code]],Std[Code],Std[As]),"-")</f>
        <v>#N/A</v>
      </c>
      <c r="W740" t="e">
        <f>IF(StandardResults[[#This Row],[Ind/Rel]]="Ind",_xlfn.XLOOKUP(StandardResults[[#This Row],[Code]],Std[Code],Std[Bs]),"-")</f>
        <v>#N/A</v>
      </c>
      <c r="X740" t="e">
        <f>IF(StandardResults[[#This Row],[Ind/Rel]]="Ind",_xlfn.XLOOKUP(StandardResults[[#This Row],[Code]],Std[Code],Std[EC]),"-")</f>
        <v>#N/A</v>
      </c>
      <c r="Y740" t="e">
        <f>IF(StandardResults[[#This Row],[Ind/Rel]]="Ind",_xlfn.XLOOKUP(StandardResults[[#This Row],[Code]],Std[Code],Std[Ecs]),"-")</f>
        <v>#N/A</v>
      </c>
      <c r="Z740">
        <f>COUNTIFS(StandardResults[Name],StandardResults[[#This Row],[Name]],StandardResults[Entry
Std],"B")+COUNTIFS(StandardResults[Name],StandardResults[[#This Row],[Name]],StandardResults[Entry
Std],"A")+COUNTIFS(StandardResults[Name],StandardResults[[#This Row],[Name]],StandardResults[Entry
Std],"AA")</f>
        <v>0</v>
      </c>
      <c r="AA740">
        <f>COUNTIFS(StandardResults[Name],StandardResults[[#This Row],[Name]],StandardResults[Entry
Std],"AA")</f>
        <v>0</v>
      </c>
    </row>
    <row r="741" spans="1:27" x14ac:dyDescent="0.25">
      <c r="A741">
        <f>TimeVR[[#This Row],[Club]]</f>
        <v>0</v>
      </c>
      <c r="B741" t="str">
        <f>IF(OR(RIGHT(TimeVR[[#This Row],[Event]],3)="M.R", RIGHT(TimeVR[[#This Row],[Event]],3)="F.R"),"Relay","Ind")</f>
        <v>Ind</v>
      </c>
      <c r="C741">
        <f>TimeVR[[#This Row],[gender]]</f>
        <v>0</v>
      </c>
      <c r="D741">
        <f>TimeVR[[#This Row],[Age]]</f>
        <v>0</v>
      </c>
      <c r="E741">
        <f>TimeVR[[#This Row],[name]]</f>
        <v>0</v>
      </c>
      <c r="F741">
        <f>TimeVR[[#This Row],[Event]]</f>
        <v>0</v>
      </c>
      <c r="G741" t="str">
        <f>IF(OR(StandardResults[[#This Row],[Entry]]="-",TimeVR[[#This Row],[validation]]="Validated"),"Y","N")</f>
        <v>N</v>
      </c>
      <c r="H741">
        <f>IF(OR(LEFT(TimeVR[[#This Row],[Times]],8)="00:00.00", LEFT(TimeVR[[#This Row],[Times]],2)="NT"),"-",TimeVR[[#This Row],[Times]])</f>
        <v>0</v>
      </c>
      <c r="I7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1" t="str">
        <f>IF(ISBLANK(TimeVR[[#This Row],[Best Time(S)]]),"-",TimeVR[[#This Row],[Best Time(S)]])</f>
        <v>-</v>
      </c>
      <c r="K741" t="str">
        <f>IF(StandardResults[[#This Row],[BT(SC)]]&lt;&gt;"-",IF(StandardResults[[#This Row],[BT(SC)]]&lt;=StandardResults[[#This Row],[AAs]],"AA",IF(StandardResults[[#This Row],[BT(SC)]]&lt;=StandardResults[[#This Row],[As]],"A",IF(StandardResults[[#This Row],[BT(SC)]]&lt;=StandardResults[[#This Row],[Bs]],"B","-"))),"")</f>
        <v/>
      </c>
      <c r="L741" t="str">
        <f>IF(ISBLANK(TimeVR[[#This Row],[Best Time(L)]]),"-",TimeVR[[#This Row],[Best Time(L)]])</f>
        <v>-</v>
      </c>
      <c r="M741" t="str">
        <f>IF(StandardResults[[#This Row],[BT(LC)]]&lt;&gt;"-",IF(StandardResults[[#This Row],[BT(LC)]]&lt;=StandardResults[[#This Row],[AA]],"AA",IF(StandardResults[[#This Row],[BT(LC)]]&lt;=StandardResults[[#This Row],[A]],"A",IF(StandardResults[[#This Row],[BT(LC)]]&lt;=StandardResults[[#This Row],[B]],"B","-"))),"")</f>
        <v/>
      </c>
      <c r="N741" s="14"/>
      <c r="O741" t="str">
        <f>IF(StandardResults[[#This Row],[BT(SC)]]&lt;&gt;"-",IF(StandardResults[[#This Row],[BT(SC)]]&lt;=StandardResults[[#This Row],[Ecs]],"EC","-"),"")</f>
        <v/>
      </c>
      <c r="Q741" t="str">
        <f>IF(StandardResults[[#This Row],[Ind/Rel]]="Ind",LEFT(StandardResults[[#This Row],[Gender]],1)&amp;MIN(MAX(StandardResults[[#This Row],[Age]],11),17)&amp;"-"&amp;StandardResults[[#This Row],[Event]],"")</f>
        <v>011-0</v>
      </c>
      <c r="R741" t="e">
        <f>IF(StandardResults[[#This Row],[Ind/Rel]]="Ind",_xlfn.XLOOKUP(StandardResults[[#This Row],[Code]],Std[Code],Std[AA]),"-")</f>
        <v>#N/A</v>
      </c>
      <c r="S741" t="e">
        <f>IF(StandardResults[[#This Row],[Ind/Rel]]="Ind",_xlfn.XLOOKUP(StandardResults[[#This Row],[Code]],Std[Code],Std[A]),"-")</f>
        <v>#N/A</v>
      </c>
      <c r="T741" t="e">
        <f>IF(StandardResults[[#This Row],[Ind/Rel]]="Ind",_xlfn.XLOOKUP(StandardResults[[#This Row],[Code]],Std[Code],Std[B]),"-")</f>
        <v>#N/A</v>
      </c>
      <c r="U741" t="e">
        <f>IF(StandardResults[[#This Row],[Ind/Rel]]="Ind",_xlfn.XLOOKUP(StandardResults[[#This Row],[Code]],Std[Code],Std[AAs]),"-")</f>
        <v>#N/A</v>
      </c>
      <c r="V741" t="e">
        <f>IF(StandardResults[[#This Row],[Ind/Rel]]="Ind",_xlfn.XLOOKUP(StandardResults[[#This Row],[Code]],Std[Code],Std[As]),"-")</f>
        <v>#N/A</v>
      </c>
      <c r="W741" t="e">
        <f>IF(StandardResults[[#This Row],[Ind/Rel]]="Ind",_xlfn.XLOOKUP(StandardResults[[#This Row],[Code]],Std[Code],Std[Bs]),"-")</f>
        <v>#N/A</v>
      </c>
      <c r="X741" t="e">
        <f>IF(StandardResults[[#This Row],[Ind/Rel]]="Ind",_xlfn.XLOOKUP(StandardResults[[#This Row],[Code]],Std[Code],Std[EC]),"-")</f>
        <v>#N/A</v>
      </c>
      <c r="Y741" t="e">
        <f>IF(StandardResults[[#This Row],[Ind/Rel]]="Ind",_xlfn.XLOOKUP(StandardResults[[#This Row],[Code]],Std[Code],Std[Ecs]),"-")</f>
        <v>#N/A</v>
      </c>
      <c r="Z741">
        <f>COUNTIFS(StandardResults[Name],StandardResults[[#This Row],[Name]],StandardResults[Entry
Std],"B")+COUNTIFS(StandardResults[Name],StandardResults[[#This Row],[Name]],StandardResults[Entry
Std],"A")+COUNTIFS(StandardResults[Name],StandardResults[[#This Row],[Name]],StandardResults[Entry
Std],"AA")</f>
        <v>0</v>
      </c>
      <c r="AA741">
        <f>COUNTIFS(StandardResults[Name],StandardResults[[#This Row],[Name]],StandardResults[Entry
Std],"AA")</f>
        <v>0</v>
      </c>
    </row>
    <row r="742" spans="1:27" x14ac:dyDescent="0.25">
      <c r="A742">
        <f>TimeVR[[#This Row],[Club]]</f>
        <v>0</v>
      </c>
      <c r="B742" t="str">
        <f>IF(OR(RIGHT(TimeVR[[#This Row],[Event]],3)="M.R", RIGHT(TimeVR[[#This Row],[Event]],3)="F.R"),"Relay","Ind")</f>
        <v>Ind</v>
      </c>
      <c r="C742">
        <f>TimeVR[[#This Row],[gender]]</f>
        <v>0</v>
      </c>
      <c r="D742">
        <f>TimeVR[[#This Row],[Age]]</f>
        <v>0</v>
      </c>
      <c r="E742">
        <f>TimeVR[[#This Row],[name]]</f>
        <v>0</v>
      </c>
      <c r="F742">
        <f>TimeVR[[#This Row],[Event]]</f>
        <v>0</v>
      </c>
      <c r="G742" t="str">
        <f>IF(OR(StandardResults[[#This Row],[Entry]]="-",TimeVR[[#This Row],[validation]]="Validated"),"Y","N")</f>
        <v>N</v>
      </c>
      <c r="H742">
        <f>IF(OR(LEFT(TimeVR[[#This Row],[Times]],8)="00:00.00", LEFT(TimeVR[[#This Row],[Times]],2)="NT"),"-",TimeVR[[#This Row],[Times]])</f>
        <v>0</v>
      </c>
      <c r="I7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2" t="str">
        <f>IF(ISBLANK(TimeVR[[#This Row],[Best Time(S)]]),"-",TimeVR[[#This Row],[Best Time(S)]])</f>
        <v>-</v>
      </c>
      <c r="K742" t="str">
        <f>IF(StandardResults[[#This Row],[BT(SC)]]&lt;&gt;"-",IF(StandardResults[[#This Row],[BT(SC)]]&lt;=StandardResults[[#This Row],[AAs]],"AA",IF(StandardResults[[#This Row],[BT(SC)]]&lt;=StandardResults[[#This Row],[As]],"A",IF(StandardResults[[#This Row],[BT(SC)]]&lt;=StandardResults[[#This Row],[Bs]],"B","-"))),"")</f>
        <v/>
      </c>
      <c r="L742" t="str">
        <f>IF(ISBLANK(TimeVR[[#This Row],[Best Time(L)]]),"-",TimeVR[[#This Row],[Best Time(L)]])</f>
        <v>-</v>
      </c>
      <c r="M742" t="str">
        <f>IF(StandardResults[[#This Row],[BT(LC)]]&lt;&gt;"-",IF(StandardResults[[#This Row],[BT(LC)]]&lt;=StandardResults[[#This Row],[AA]],"AA",IF(StandardResults[[#This Row],[BT(LC)]]&lt;=StandardResults[[#This Row],[A]],"A",IF(StandardResults[[#This Row],[BT(LC)]]&lt;=StandardResults[[#This Row],[B]],"B","-"))),"")</f>
        <v/>
      </c>
      <c r="N742" s="14"/>
      <c r="O742" t="str">
        <f>IF(StandardResults[[#This Row],[BT(SC)]]&lt;&gt;"-",IF(StandardResults[[#This Row],[BT(SC)]]&lt;=StandardResults[[#This Row],[Ecs]],"EC","-"),"")</f>
        <v/>
      </c>
      <c r="Q742" t="str">
        <f>IF(StandardResults[[#This Row],[Ind/Rel]]="Ind",LEFT(StandardResults[[#This Row],[Gender]],1)&amp;MIN(MAX(StandardResults[[#This Row],[Age]],11),17)&amp;"-"&amp;StandardResults[[#This Row],[Event]],"")</f>
        <v>011-0</v>
      </c>
      <c r="R742" t="e">
        <f>IF(StandardResults[[#This Row],[Ind/Rel]]="Ind",_xlfn.XLOOKUP(StandardResults[[#This Row],[Code]],Std[Code],Std[AA]),"-")</f>
        <v>#N/A</v>
      </c>
      <c r="S742" t="e">
        <f>IF(StandardResults[[#This Row],[Ind/Rel]]="Ind",_xlfn.XLOOKUP(StandardResults[[#This Row],[Code]],Std[Code],Std[A]),"-")</f>
        <v>#N/A</v>
      </c>
      <c r="T742" t="e">
        <f>IF(StandardResults[[#This Row],[Ind/Rel]]="Ind",_xlfn.XLOOKUP(StandardResults[[#This Row],[Code]],Std[Code],Std[B]),"-")</f>
        <v>#N/A</v>
      </c>
      <c r="U742" t="e">
        <f>IF(StandardResults[[#This Row],[Ind/Rel]]="Ind",_xlfn.XLOOKUP(StandardResults[[#This Row],[Code]],Std[Code],Std[AAs]),"-")</f>
        <v>#N/A</v>
      </c>
      <c r="V742" t="e">
        <f>IF(StandardResults[[#This Row],[Ind/Rel]]="Ind",_xlfn.XLOOKUP(StandardResults[[#This Row],[Code]],Std[Code],Std[As]),"-")</f>
        <v>#N/A</v>
      </c>
      <c r="W742" t="e">
        <f>IF(StandardResults[[#This Row],[Ind/Rel]]="Ind",_xlfn.XLOOKUP(StandardResults[[#This Row],[Code]],Std[Code],Std[Bs]),"-")</f>
        <v>#N/A</v>
      </c>
      <c r="X742" t="e">
        <f>IF(StandardResults[[#This Row],[Ind/Rel]]="Ind",_xlfn.XLOOKUP(StandardResults[[#This Row],[Code]],Std[Code],Std[EC]),"-")</f>
        <v>#N/A</v>
      </c>
      <c r="Y742" t="e">
        <f>IF(StandardResults[[#This Row],[Ind/Rel]]="Ind",_xlfn.XLOOKUP(StandardResults[[#This Row],[Code]],Std[Code],Std[Ecs]),"-")</f>
        <v>#N/A</v>
      </c>
      <c r="Z742">
        <f>COUNTIFS(StandardResults[Name],StandardResults[[#This Row],[Name]],StandardResults[Entry
Std],"B")+COUNTIFS(StandardResults[Name],StandardResults[[#This Row],[Name]],StandardResults[Entry
Std],"A")+COUNTIFS(StandardResults[Name],StandardResults[[#This Row],[Name]],StandardResults[Entry
Std],"AA")</f>
        <v>0</v>
      </c>
      <c r="AA742">
        <f>COUNTIFS(StandardResults[Name],StandardResults[[#This Row],[Name]],StandardResults[Entry
Std],"AA")</f>
        <v>0</v>
      </c>
    </row>
    <row r="743" spans="1:27" x14ac:dyDescent="0.25">
      <c r="A743">
        <f>TimeVR[[#This Row],[Club]]</f>
        <v>0</v>
      </c>
      <c r="B743" t="str">
        <f>IF(OR(RIGHT(TimeVR[[#This Row],[Event]],3)="M.R", RIGHT(TimeVR[[#This Row],[Event]],3)="F.R"),"Relay","Ind")</f>
        <v>Ind</v>
      </c>
      <c r="C743">
        <f>TimeVR[[#This Row],[gender]]</f>
        <v>0</v>
      </c>
      <c r="D743">
        <f>TimeVR[[#This Row],[Age]]</f>
        <v>0</v>
      </c>
      <c r="E743">
        <f>TimeVR[[#This Row],[name]]</f>
        <v>0</v>
      </c>
      <c r="F743">
        <f>TimeVR[[#This Row],[Event]]</f>
        <v>0</v>
      </c>
      <c r="G743" t="str">
        <f>IF(OR(StandardResults[[#This Row],[Entry]]="-",TimeVR[[#This Row],[validation]]="Validated"),"Y","N")</f>
        <v>N</v>
      </c>
      <c r="H743">
        <f>IF(OR(LEFT(TimeVR[[#This Row],[Times]],8)="00:00.00", LEFT(TimeVR[[#This Row],[Times]],2)="NT"),"-",TimeVR[[#This Row],[Times]])</f>
        <v>0</v>
      </c>
      <c r="I7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3" t="str">
        <f>IF(ISBLANK(TimeVR[[#This Row],[Best Time(S)]]),"-",TimeVR[[#This Row],[Best Time(S)]])</f>
        <v>-</v>
      </c>
      <c r="K743" t="str">
        <f>IF(StandardResults[[#This Row],[BT(SC)]]&lt;&gt;"-",IF(StandardResults[[#This Row],[BT(SC)]]&lt;=StandardResults[[#This Row],[AAs]],"AA",IF(StandardResults[[#This Row],[BT(SC)]]&lt;=StandardResults[[#This Row],[As]],"A",IF(StandardResults[[#This Row],[BT(SC)]]&lt;=StandardResults[[#This Row],[Bs]],"B","-"))),"")</f>
        <v/>
      </c>
      <c r="L743" t="str">
        <f>IF(ISBLANK(TimeVR[[#This Row],[Best Time(L)]]),"-",TimeVR[[#This Row],[Best Time(L)]])</f>
        <v>-</v>
      </c>
      <c r="M743" t="str">
        <f>IF(StandardResults[[#This Row],[BT(LC)]]&lt;&gt;"-",IF(StandardResults[[#This Row],[BT(LC)]]&lt;=StandardResults[[#This Row],[AA]],"AA",IF(StandardResults[[#This Row],[BT(LC)]]&lt;=StandardResults[[#This Row],[A]],"A",IF(StandardResults[[#This Row],[BT(LC)]]&lt;=StandardResults[[#This Row],[B]],"B","-"))),"")</f>
        <v/>
      </c>
      <c r="N743" s="14"/>
      <c r="O743" t="str">
        <f>IF(StandardResults[[#This Row],[BT(SC)]]&lt;&gt;"-",IF(StandardResults[[#This Row],[BT(SC)]]&lt;=StandardResults[[#This Row],[Ecs]],"EC","-"),"")</f>
        <v/>
      </c>
      <c r="Q743" t="str">
        <f>IF(StandardResults[[#This Row],[Ind/Rel]]="Ind",LEFT(StandardResults[[#This Row],[Gender]],1)&amp;MIN(MAX(StandardResults[[#This Row],[Age]],11),17)&amp;"-"&amp;StandardResults[[#This Row],[Event]],"")</f>
        <v>011-0</v>
      </c>
      <c r="R743" t="e">
        <f>IF(StandardResults[[#This Row],[Ind/Rel]]="Ind",_xlfn.XLOOKUP(StandardResults[[#This Row],[Code]],Std[Code],Std[AA]),"-")</f>
        <v>#N/A</v>
      </c>
      <c r="S743" t="e">
        <f>IF(StandardResults[[#This Row],[Ind/Rel]]="Ind",_xlfn.XLOOKUP(StandardResults[[#This Row],[Code]],Std[Code],Std[A]),"-")</f>
        <v>#N/A</v>
      </c>
      <c r="T743" t="e">
        <f>IF(StandardResults[[#This Row],[Ind/Rel]]="Ind",_xlfn.XLOOKUP(StandardResults[[#This Row],[Code]],Std[Code],Std[B]),"-")</f>
        <v>#N/A</v>
      </c>
      <c r="U743" t="e">
        <f>IF(StandardResults[[#This Row],[Ind/Rel]]="Ind",_xlfn.XLOOKUP(StandardResults[[#This Row],[Code]],Std[Code],Std[AAs]),"-")</f>
        <v>#N/A</v>
      </c>
      <c r="V743" t="e">
        <f>IF(StandardResults[[#This Row],[Ind/Rel]]="Ind",_xlfn.XLOOKUP(StandardResults[[#This Row],[Code]],Std[Code],Std[As]),"-")</f>
        <v>#N/A</v>
      </c>
      <c r="W743" t="e">
        <f>IF(StandardResults[[#This Row],[Ind/Rel]]="Ind",_xlfn.XLOOKUP(StandardResults[[#This Row],[Code]],Std[Code],Std[Bs]),"-")</f>
        <v>#N/A</v>
      </c>
      <c r="X743" t="e">
        <f>IF(StandardResults[[#This Row],[Ind/Rel]]="Ind",_xlfn.XLOOKUP(StandardResults[[#This Row],[Code]],Std[Code],Std[EC]),"-")</f>
        <v>#N/A</v>
      </c>
      <c r="Y743" t="e">
        <f>IF(StandardResults[[#This Row],[Ind/Rel]]="Ind",_xlfn.XLOOKUP(StandardResults[[#This Row],[Code]],Std[Code],Std[Ecs]),"-")</f>
        <v>#N/A</v>
      </c>
      <c r="Z743">
        <f>COUNTIFS(StandardResults[Name],StandardResults[[#This Row],[Name]],StandardResults[Entry
Std],"B")+COUNTIFS(StandardResults[Name],StandardResults[[#This Row],[Name]],StandardResults[Entry
Std],"A")+COUNTIFS(StandardResults[Name],StandardResults[[#This Row],[Name]],StandardResults[Entry
Std],"AA")</f>
        <v>0</v>
      </c>
      <c r="AA743">
        <f>COUNTIFS(StandardResults[Name],StandardResults[[#This Row],[Name]],StandardResults[Entry
Std],"AA")</f>
        <v>0</v>
      </c>
    </row>
    <row r="744" spans="1:27" x14ac:dyDescent="0.25">
      <c r="A744">
        <f>TimeVR[[#This Row],[Club]]</f>
        <v>0</v>
      </c>
      <c r="B744" t="str">
        <f>IF(OR(RIGHT(TimeVR[[#This Row],[Event]],3)="M.R", RIGHT(TimeVR[[#This Row],[Event]],3)="F.R"),"Relay","Ind")</f>
        <v>Ind</v>
      </c>
      <c r="C744">
        <f>TimeVR[[#This Row],[gender]]</f>
        <v>0</v>
      </c>
      <c r="D744">
        <f>TimeVR[[#This Row],[Age]]</f>
        <v>0</v>
      </c>
      <c r="E744">
        <f>TimeVR[[#This Row],[name]]</f>
        <v>0</v>
      </c>
      <c r="F744">
        <f>TimeVR[[#This Row],[Event]]</f>
        <v>0</v>
      </c>
      <c r="G744" t="str">
        <f>IF(OR(StandardResults[[#This Row],[Entry]]="-",TimeVR[[#This Row],[validation]]="Validated"),"Y","N")</f>
        <v>N</v>
      </c>
      <c r="H744">
        <f>IF(OR(LEFT(TimeVR[[#This Row],[Times]],8)="00:00.00", LEFT(TimeVR[[#This Row],[Times]],2)="NT"),"-",TimeVR[[#This Row],[Times]])</f>
        <v>0</v>
      </c>
      <c r="I7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4" t="str">
        <f>IF(ISBLANK(TimeVR[[#This Row],[Best Time(S)]]),"-",TimeVR[[#This Row],[Best Time(S)]])</f>
        <v>-</v>
      </c>
      <c r="K744" t="str">
        <f>IF(StandardResults[[#This Row],[BT(SC)]]&lt;&gt;"-",IF(StandardResults[[#This Row],[BT(SC)]]&lt;=StandardResults[[#This Row],[AAs]],"AA",IF(StandardResults[[#This Row],[BT(SC)]]&lt;=StandardResults[[#This Row],[As]],"A",IF(StandardResults[[#This Row],[BT(SC)]]&lt;=StandardResults[[#This Row],[Bs]],"B","-"))),"")</f>
        <v/>
      </c>
      <c r="L744" t="str">
        <f>IF(ISBLANK(TimeVR[[#This Row],[Best Time(L)]]),"-",TimeVR[[#This Row],[Best Time(L)]])</f>
        <v>-</v>
      </c>
      <c r="M744" t="str">
        <f>IF(StandardResults[[#This Row],[BT(LC)]]&lt;&gt;"-",IF(StandardResults[[#This Row],[BT(LC)]]&lt;=StandardResults[[#This Row],[AA]],"AA",IF(StandardResults[[#This Row],[BT(LC)]]&lt;=StandardResults[[#This Row],[A]],"A",IF(StandardResults[[#This Row],[BT(LC)]]&lt;=StandardResults[[#This Row],[B]],"B","-"))),"")</f>
        <v/>
      </c>
      <c r="N744" s="14"/>
      <c r="O744" t="str">
        <f>IF(StandardResults[[#This Row],[BT(SC)]]&lt;&gt;"-",IF(StandardResults[[#This Row],[BT(SC)]]&lt;=StandardResults[[#This Row],[Ecs]],"EC","-"),"")</f>
        <v/>
      </c>
      <c r="Q744" t="str">
        <f>IF(StandardResults[[#This Row],[Ind/Rel]]="Ind",LEFT(StandardResults[[#This Row],[Gender]],1)&amp;MIN(MAX(StandardResults[[#This Row],[Age]],11),17)&amp;"-"&amp;StandardResults[[#This Row],[Event]],"")</f>
        <v>011-0</v>
      </c>
      <c r="R744" t="e">
        <f>IF(StandardResults[[#This Row],[Ind/Rel]]="Ind",_xlfn.XLOOKUP(StandardResults[[#This Row],[Code]],Std[Code],Std[AA]),"-")</f>
        <v>#N/A</v>
      </c>
      <c r="S744" t="e">
        <f>IF(StandardResults[[#This Row],[Ind/Rel]]="Ind",_xlfn.XLOOKUP(StandardResults[[#This Row],[Code]],Std[Code],Std[A]),"-")</f>
        <v>#N/A</v>
      </c>
      <c r="T744" t="e">
        <f>IF(StandardResults[[#This Row],[Ind/Rel]]="Ind",_xlfn.XLOOKUP(StandardResults[[#This Row],[Code]],Std[Code],Std[B]),"-")</f>
        <v>#N/A</v>
      </c>
      <c r="U744" t="e">
        <f>IF(StandardResults[[#This Row],[Ind/Rel]]="Ind",_xlfn.XLOOKUP(StandardResults[[#This Row],[Code]],Std[Code],Std[AAs]),"-")</f>
        <v>#N/A</v>
      </c>
      <c r="V744" t="e">
        <f>IF(StandardResults[[#This Row],[Ind/Rel]]="Ind",_xlfn.XLOOKUP(StandardResults[[#This Row],[Code]],Std[Code],Std[As]),"-")</f>
        <v>#N/A</v>
      </c>
      <c r="W744" t="e">
        <f>IF(StandardResults[[#This Row],[Ind/Rel]]="Ind",_xlfn.XLOOKUP(StandardResults[[#This Row],[Code]],Std[Code],Std[Bs]),"-")</f>
        <v>#N/A</v>
      </c>
      <c r="X744" t="e">
        <f>IF(StandardResults[[#This Row],[Ind/Rel]]="Ind",_xlfn.XLOOKUP(StandardResults[[#This Row],[Code]],Std[Code],Std[EC]),"-")</f>
        <v>#N/A</v>
      </c>
      <c r="Y744" t="e">
        <f>IF(StandardResults[[#This Row],[Ind/Rel]]="Ind",_xlfn.XLOOKUP(StandardResults[[#This Row],[Code]],Std[Code],Std[Ecs]),"-")</f>
        <v>#N/A</v>
      </c>
      <c r="Z744">
        <f>COUNTIFS(StandardResults[Name],StandardResults[[#This Row],[Name]],StandardResults[Entry
Std],"B")+COUNTIFS(StandardResults[Name],StandardResults[[#This Row],[Name]],StandardResults[Entry
Std],"A")+COUNTIFS(StandardResults[Name],StandardResults[[#This Row],[Name]],StandardResults[Entry
Std],"AA")</f>
        <v>0</v>
      </c>
      <c r="AA744">
        <f>COUNTIFS(StandardResults[Name],StandardResults[[#This Row],[Name]],StandardResults[Entry
Std],"AA")</f>
        <v>0</v>
      </c>
    </row>
    <row r="745" spans="1:27" x14ac:dyDescent="0.25">
      <c r="A745">
        <f>TimeVR[[#This Row],[Club]]</f>
        <v>0</v>
      </c>
      <c r="B745" t="str">
        <f>IF(OR(RIGHT(TimeVR[[#This Row],[Event]],3)="M.R", RIGHT(TimeVR[[#This Row],[Event]],3)="F.R"),"Relay","Ind")</f>
        <v>Ind</v>
      </c>
      <c r="C745">
        <f>TimeVR[[#This Row],[gender]]</f>
        <v>0</v>
      </c>
      <c r="D745">
        <f>TimeVR[[#This Row],[Age]]</f>
        <v>0</v>
      </c>
      <c r="E745">
        <f>TimeVR[[#This Row],[name]]</f>
        <v>0</v>
      </c>
      <c r="F745">
        <f>TimeVR[[#This Row],[Event]]</f>
        <v>0</v>
      </c>
      <c r="G745" t="str">
        <f>IF(OR(StandardResults[[#This Row],[Entry]]="-",TimeVR[[#This Row],[validation]]="Validated"),"Y","N")</f>
        <v>N</v>
      </c>
      <c r="H745">
        <f>IF(OR(LEFT(TimeVR[[#This Row],[Times]],8)="00:00.00", LEFT(TimeVR[[#This Row],[Times]],2)="NT"),"-",TimeVR[[#This Row],[Times]])</f>
        <v>0</v>
      </c>
      <c r="I7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5" t="str">
        <f>IF(ISBLANK(TimeVR[[#This Row],[Best Time(S)]]),"-",TimeVR[[#This Row],[Best Time(S)]])</f>
        <v>-</v>
      </c>
      <c r="K745" t="str">
        <f>IF(StandardResults[[#This Row],[BT(SC)]]&lt;&gt;"-",IF(StandardResults[[#This Row],[BT(SC)]]&lt;=StandardResults[[#This Row],[AAs]],"AA",IF(StandardResults[[#This Row],[BT(SC)]]&lt;=StandardResults[[#This Row],[As]],"A",IF(StandardResults[[#This Row],[BT(SC)]]&lt;=StandardResults[[#This Row],[Bs]],"B","-"))),"")</f>
        <v/>
      </c>
      <c r="L745" t="str">
        <f>IF(ISBLANK(TimeVR[[#This Row],[Best Time(L)]]),"-",TimeVR[[#This Row],[Best Time(L)]])</f>
        <v>-</v>
      </c>
      <c r="M745" t="str">
        <f>IF(StandardResults[[#This Row],[BT(LC)]]&lt;&gt;"-",IF(StandardResults[[#This Row],[BT(LC)]]&lt;=StandardResults[[#This Row],[AA]],"AA",IF(StandardResults[[#This Row],[BT(LC)]]&lt;=StandardResults[[#This Row],[A]],"A",IF(StandardResults[[#This Row],[BT(LC)]]&lt;=StandardResults[[#This Row],[B]],"B","-"))),"")</f>
        <v/>
      </c>
      <c r="N745" s="14"/>
      <c r="O745" t="str">
        <f>IF(StandardResults[[#This Row],[BT(SC)]]&lt;&gt;"-",IF(StandardResults[[#This Row],[BT(SC)]]&lt;=StandardResults[[#This Row],[Ecs]],"EC","-"),"")</f>
        <v/>
      </c>
      <c r="Q745" t="str">
        <f>IF(StandardResults[[#This Row],[Ind/Rel]]="Ind",LEFT(StandardResults[[#This Row],[Gender]],1)&amp;MIN(MAX(StandardResults[[#This Row],[Age]],11),17)&amp;"-"&amp;StandardResults[[#This Row],[Event]],"")</f>
        <v>011-0</v>
      </c>
      <c r="R745" t="e">
        <f>IF(StandardResults[[#This Row],[Ind/Rel]]="Ind",_xlfn.XLOOKUP(StandardResults[[#This Row],[Code]],Std[Code],Std[AA]),"-")</f>
        <v>#N/A</v>
      </c>
      <c r="S745" t="e">
        <f>IF(StandardResults[[#This Row],[Ind/Rel]]="Ind",_xlfn.XLOOKUP(StandardResults[[#This Row],[Code]],Std[Code],Std[A]),"-")</f>
        <v>#N/A</v>
      </c>
      <c r="T745" t="e">
        <f>IF(StandardResults[[#This Row],[Ind/Rel]]="Ind",_xlfn.XLOOKUP(StandardResults[[#This Row],[Code]],Std[Code],Std[B]),"-")</f>
        <v>#N/A</v>
      </c>
      <c r="U745" t="e">
        <f>IF(StandardResults[[#This Row],[Ind/Rel]]="Ind",_xlfn.XLOOKUP(StandardResults[[#This Row],[Code]],Std[Code],Std[AAs]),"-")</f>
        <v>#N/A</v>
      </c>
      <c r="V745" t="e">
        <f>IF(StandardResults[[#This Row],[Ind/Rel]]="Ind",_xlfn.XLOOKUP(StandardResults[[#This Row],[Code]],Std[Code],Std[As]),"-")</f>
        <v>#N/A</v>
      </c>
      <c r="W745" t="e">
        <f>IF(StandardResults[[#This Row],[Ind/Rel]]="Ind",_xlfn.XLOOKUP(StandardResults[[#This Row],[Code]],Std[Code],Std[Bs]),"-")</f>
        <v>#N/A</v>
      </c>
      <c r="X745" t="e">
        <f>IF(StandardResults[[#This Row],[Ind/Rel]]="Ind",_xlfn.XLOOKUP(StandardResults[[#This Row],[Code]],Std[Code],Std[EC]),"-")</f>
        <v>#N/A</v>
      </c>
      <c r="Y745" t="e">
        <f>IF(StandardResults[[#This Row],[Ind/Rel]]="Ind",_xlfn.XLOOKUP(StandardResults[[#This Row],[Code]],Std[Code],Std[Ecs]),"-")</f>
        <v>#N/A</v>
      </c>
      <c r="Z745">
        <f>COUNTIFS(StandardResults[Name],StandardResults[[#This Row],[Name]],StandardResults[Entry
Std],"B")+COUNTIFS(StandardResults[Name],StandardResults[[#This Row],[Name]],StandardResults[Entry
Std],"A")+COUNTIFS(StandardResults[Name],StandardResults[[#This Row],[Name]],StandardResults[Entry
Std],"AA")</f>
        <v>0</v>
      </c>
      <c r="AA745">
        <f>COUNTIFS(StandardResults[Name],StandardResults[[#This Row],[Name]],StandardResults[Entry
Std],"AA")</f>
        <v>0</v>
      </c>
    </row>
    <row r="746" spans="1:27" x14ac:dyDescent="0.25">
      <c r="A746">
        <f>TimeVR[[#This Row],[Club]]</f>
        <v>0</v>
      </c>
      <c r="B746" t="str">
        <f>IF(OR(RIGHT(TimeVR[[#This Row],[Event]],3)="M.R", RIGHT(TimeVR[[#This Row],[Event]],3)="F.R"),"Relay","Ind")</f>
        <v>Ind</v>
      </c>
      <c r="C746">
        <f>TimeVR[[#This Row],[gender]]</f>
        <v>0</v>
      </c>
      <c r="D746">
        <f>TimeVR[[#This Row],[Age]]</f>
        <v>0</v>
      </c>
      <c r="E746">
        <f>TimeVR[[#This Row],[name]]</f>
        <v>0</v>
      </c>
      <c r="F746">
        <f>TimeVR[[#This Row],[Event]]</f>
        <v>0</v>
      </c>
      <c r="G746" t="str">
        <f>IF(OR(StandardResults[[#This Row],[Entry]]="-",TimeVR[[#This Row],[validation]]="Validated"),"Y","N")</f>
        <v>N</v>
      </c>
      <c r="H746">
        <f>IF(OR(LEFT(TimeVR[[#This Row],[Times]],8)="00:00.00", LEFT(TimeVR[[#This Row],[Times]],2)="NT"),"-",TimeVR[[#This Row],[Times]])</f>
        <v>0</v>
      </c>
      <c r="I7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6" t="str">
        <f>IF(ISBLANK(TimeVR[[#This Row],[Best Time(S)]]),"-",TimeVR[[#This Row],[Best Time(S)]])</f>
        <v>-</v>
      </c>
      <c r="K746" t="str">
        <f>IF(StandardResults[[#This Row],[BT(SC)]]&lt;&gt;"-",IF(StandardResults[[#This Row],[BT(SC)]]&lt;=StandardResults[[#This Row],[AAs]],"AA",IF(StandardResults[[#This Row],[BT(SC)]]&lt;=StandardResults[[#This Row],[As]],"A",IF(StandardResults[[#This Row],[BT(SC)]]&lt;=StandardResults[[#This Row],[Bs]],"B","-"))),"")</f>
        <v/>
      </c>
      <c r="L746" t="str">
        <f>IF(ISBLANK(TimeVR[[#This Row],[Best Time(L)]]),"-",TimeVR[[#This Row],[Best Time(L)]])</f>
        <v>-</v>
      </c>
      <c r="M746" t="str">
        <f>IF(StandardResults[[#This Row],[BT(LC)]]&lt;&gt;"-",IF(StandardResults[[#This Row],[BT(LC)]]&lt;=StandardResults[[#This Row],[AA]],"AA",IF(StandardResults[[#This Row],[BT(LC)]]&lt;=StandardResults[[#This Row],[A]],"A",IF(StandardResults[[#This Row],[BT(LC)]]&lt;=StandardResults[[#This Row],[B]],"B","-"))),"")</f>
        <v/>
      </c>
      <c r="N746" s="14"/>
      <c r="O746" t="str">
        <f>IF(StandardResults[[#This Row],[BT(SC)]]&lt;&gt;"-",IF(StandardResults[[#This Row],[BT(SC)]]&lt;=StandardResults[[#This Row],[Ecs]],"EC","-"),"")</f>
        <v/>
      </c>
      <c r="Q746" t="str">
        <f>IF(StandardResults[[#This Row],[Ind/Rel]]="Ind",LEFT(StandardResults[[#This Row],[Gender]],1)&amp;MIN(MAX(StandardResults[[#This Row],[Age]],11),17)&amp;"-"&amp;StandardResults[[#This Row],[Event]],"")</f>
        <v>011-0</v>
      </c>
      <c r="R746" t="e">
        <f>IF(StandardResults[[#This Row],[Ind/Rel]]="Ind",_xlfn.XLOOKUP(StandardResults[[#This Row],[Code]],Std[Code],Std[AA]),"-")</f>
        <v>#N/A</v>
      </c>
      <c r="S746" t="e">
        <f>IF(StandardResults[[#This Row],[Ind/Rel]]="Ind",_xlfn.XLOOKUP(StandardResults[[#This Row],[Code]],Std[Code],Std[A]),"-")</f>
        <v>#N/A</v>
      </c>
      <c r="T746" t="e">
        <f>IF(StandardResults[[#This Row],[Ind/Rel]]="Ind",_xlfn.XLOOKUP(StandardResults[[#This Row],[Code]],Std[Code],Std[B]),"-")</f>
        <v>#N/A</v>
      </c>
      <c r="U746" t="e">
        <f>IF(StandardResults[[#This Row],[Ind/Rel]]="Ind",_xlfn.XLOOKUP(StandardResults[[#This Row],[Code]],Std[Code],Std[AAs]),"-")</f>
        <v>#N/A</v>
      </c>
      <c r="V746" t="e">
        <f>IF(StandardResults[[#This Row],[Ind/Rel]]="Ind",_xlfn.XLOOKUP(StandardResults[[#This Row],[Code]],Std[Code],Std[As]),"-")</f>
        <v>#N/A</v>
      </c>
      <c r="W746" t="e">
        <f>IF(StandardResults[[#This Row],[Ind/Rel]]="Ind",_xlfn.XLOOKUP(StandardResults[[#This Row],[Code]],Std[Code],Std[Bs]),"-")</f>
        <v>#N/A</v>
      </c>
      <c r="X746" t="e">
        <f>IF(StandardResults[[#This Row],[Ind/Rel]]="Ind",_xlfn.XLOOKUP(StandardResults[[#This Row],[Code]],Std[Code],Std[EC]),"-")</f>
        <v>#N/A</v>
      </c>
      <c r="Y746" t="e">
        <f>IF(StandardResults[[#This Row],[Ind/Rel]]="Ind",_xlfn.XLOOKUP(StandardResults[[#This Row],[Code]],Std[Code],Std[Ecs]),"-")</f>
        <v>#N/A</v>
      </c>
      <c r="Z746">
        <f>COUNTIFS(StandardResults[Name],StandardResults[[#This Row],[Name]],StandardResults[Entry
Std],"B")+COUNTIFS(StandardResults[Name],StandardResults[[#This Row],[Name]],StandardResults[Entry
Std],"A")+COUNTIFS(StandardResults[Name],StandardResults[[#This Row],[Name]],StandardResults[Entry
Std],"AA")</f>
        <v>0</v>
      </c>
      <c r="AA746">
        <f>COUNTIFS(StandardResults[Name],StandardResults[[#This Row],[Name]],StandardResults[Entry
Std],"AA")</f>
        <v>0</v>
      </c>
    </row>
    <row r="747" spans="1:27" x14ac:dyDescent="0.25">
      <c r="A747">
        <f>TimeVR[[#This Row],[Club]]</f>
        <v>0</v>
      </c>
      <c r="B747" t="str">
        <f>IF(OR(RIGHT(TimeVR[[#This Row],[Event]],3)="M.R", RIGHT(TimeVR[[#This Row],[Event]],3)="F.R"),"Relay","Ind")</f>
        <v>Ind</v>
      </c>
      <c r="C747">
        <f>TimeVR[[#This Row],[gender]]</f>
        <v>0</v>
      </c>
      <c r="D747">
        <f>TimeVR[[#This Row],[Age]]</f>
        <v>0</v>
      </c>
      <c r="E747">
        <f>TimeVR[[#This Row],[name]]</f>
        <v>0</v>
      </c>
      <c r="F747">
        <f>TimeVR[[#This Row],[Event]]</f>
        <v>0</v>
      </c>
      <c r="G747" t="str">
        <f>IF(OR(StandardResults[[#This Row],[Entry]]="-",TimeVR[[#This Row],[validation]]="Validated"),"Y","N")</f>
        <v>N</v>
      </c>
      <c r="H747">
        <f>IF(OR(LEFT(TimeVR[[#This Row],[Times]],8)="00:00.00", LEFT(TimeVR[[#This Row],[Times]],2)="NT"),"-",TimeVR[[#This Row],[Times]])</f>
        <v>0</v>
      </c>
      <c r="I7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7" t="str">
        <f>IF(ISBLANK(TimeVR[[#This Row],[Best Time(S)]]),"-",TimeVR[[#This Row],[Best Time(S)]])</f>
        <v>-</v>
      </c>
      <c r="K747" t="str">
        <f>IF(StandardResults[[#This Row],[BT(SC)]]&lt;&gt;"-",IF(StandardResults[[#This Row],[BT(SC)]]&lt;=StandardResults[[#This Row],[AAs]],"AA",IF(StandardResults[[#This Row],[BT(SC)]]&lt;=StandardResults[[#This Row],[As]],"A",IF(StandardResults[[#This Row],[BT(SC)]]&lt;=StandardResults[[#This Row],[Bs]],"B","-"))),"")</f>
        <v/>
      </c>
      <c r="L747" t="str">
        <f>IF(ISBLANK(TimeVR[[#This Row],[Best Time(L)]]),"-",TimeVR[[#This Row],[Best Time(L)]])</f>
        <v>-</v>
      </c>
      <c r="M747" t="str">
        <f>IF(StandardResults[[#This Row],[BT(LC)]]&lt;&gt;"-",IF(StandardResults[[#This Row],[BT(LC)]]&lt;=StandardResults[[#This Row],[AA]],"AA",IF(StandardResults[[#This Row],[BT(LC)]]&lt;=StandardResults[[#This Row],[A]],"A",IF(StandardResults[[#This Row],[BT(LC)]]&lt;=StandardResults[[#This Row],[B]],"B","-"))),"")</f>
        <v/>
      </c>
      <c r="N747" s="14"/>
      <c r="O747" t="str">
        <f>IF(StandardResults[[#This Row],[BT(SC)]]&lt;&gt;"-",IF(StandardResults[[#This Row],[BT(SC)]]&lt;=StandardResults[[#This Row],[Ecs]],"EC","-"),"")</f>
        <v/>
      </c>
      <c r="Q747" t="str">
        <f>IF(StandardResults[[#This Row],[Ind/Rel]]="Ind",LEFT(StandardResults[[#This Row],[Gender]],1)&amp;MIN(MAX(StandardResults[[#This Row],[Age]],11),17)&amp;"-"&amp;StandardResults[[#This Row],[Event]],"")</f>
        <v>011-0</v>
      </c>
      <c r="R747" t="e">
        <f>IF(StandardResults[[#This Row],[Ind/Rel]]="Ind",_xlfn.XLOOKUP(StandardResults[[#This Row],[Code]],Std[Code],Std[AA]),"-")</f>
        <v>#N/A</v>
      </c>
      <c r="S747" t="e">
        <f>IF(StandardResults[[#This Row],[Ind/Rel]]="Ind",_xlfn.XLOOKUP(StandardResults[[#This Row],[Code]],Std[Code],Std[A]),"-")</f>
        <v>#N/A</v>
      </c>
      <c r="T747" t="e">
        <f>IF(StandardResults[[#This Row],[Ind/Rel]]="Ind",_xlfn.XLOOKUP(StandardResults[[#This Row],[Code]],Std[Code],Std[B]),"-")</f>
        <v>#N/A</v>
      </c>
      <c r="U747" t="e">
        <f>IF(StandardResults[[#This Row],[Ind/Rel]]="Ind",_xlfn.XLOOKUP(StandardResults[[#This Row],[Code]],Std[Code],Std[AAs]),"-")</f>
        <v>#N/A</v>
      </c>
      <c r="V747" t="e">
        <f>IF(StandardResults[[#This Row],[Ind/Rel]]="Ind",_xlfn.XLOOKUP(StandardResults[[#This Row],[Code]],Std[Code],Std[As]),"-")</f>
        <v>#N/A</v>
      </c>
      <c r="W747" t="e">
        <f>IF(StandardResults[[#This Row],[Ind/Rel]]="Ind",_xlfn.XLOOKUP(StandardResults[[#This Row],[Code]],Std[Code],Std[Bs]),"-")</f>
        <v>#N/A</v>
      </c>
      <c r="X747" t="e">
        <f>IF(StandardResults[[#This Row],[Ind/Rel]]="Ind",_xlfn.XLOOKUP(StandardResults[[#This Row],[Code]],Std[Code],Std[EC]),"-")</f>
        <v>#N/A</v>
      </c>
      <c r="Y747" t="e">
        <f>IF(StandardResults[[#This Row],[Ind/Rel]]="Ind",_xlfn.XLOOKUP(StandardResults[[#This Row],[Code]],Std[Code],Std[Ecs]),"-")</f>
        <v>#N/A</v>
      </c>
      <c r="Z747">
        <f>COUNTIFS(StandardResults[Name],StandardResults[[#This Row],[Name]],StandardResults[Entry
Std],"B")+COUNTIFS(StandardResults[Name],StandardResults[[#This Row],[Name]],StandardResults[Entry
Std],"A")+COUNTIFS(StandardResults[Name],StandardResults[[#This Row],[Name]],StandardResults[Entry
Std],"AA")</f>
        <v>0</v>
      </c>
      <c r="AA747">
        <f>COUNTIFS(StandardResults[Name],StandardResults[[#This Row],[Name]],StandardResults[Entry
Std],"AA")</f>
        <v>0</v>
      </c>
    </row>
    <row r="748" spans="1:27" x14ac:dyDescent="0.25">
      <c r="A748">
        <f>TimeVR[[#This Row],[Club]]</f>
        <v>0</v>
      </c>
      <c r="B748" t="str">
        <f>IF(OR(RIGHT(TimeVR[[#This Row],[Event]],3)="M.R", RIGHT(TimeVR[[#This Row],[Event]],3)="F.R"),"Relay","Ind")</f>
        <v>Ind</v>
      </c>
      <c r="C748">
        <f>TimeVR[[#This Row],[gender]]</f>
        <v>0</v>
      </c>
      <c r="D748">
        <f>TimeVR[[#This Row],[Age]]</f>
        <v>0</v>
      </c>
      <c r="E748">
        <f>TimeVR[[#This Row],[name]]</f>
        <v>0</v>
      </c>
      <c r="F748">
        <f>TimeVR[[#This Row],[Event]]</f>
        <v>0</v>
      </c>
      <c r="G748" t="str">
        <f>IF(OR(StandardResults[[#This Row],[Entry]]="-",TimeVR[[#This Row],[validation]]="Validated"),"Y","N")</f>
        <v>N</v>
      </c>
      <c r="H748">
        <f>IF(OR(LEFT(TimeVR[[#This Row],[Times]],8)="00:00.00", LEFT(TimeVR[[#This Row],[Times]],2)="NT"),"-",TimeVR[[#This Row],[Times]])</f>
        <v>0</v>
      </c>
      <c r="I7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8" t="str">
        <f>IF(ISBLANK(TimeVR[[#This Row],[Best Time(S)]]),"-",TimeVR[[#This Row],[Best Time(S)]])</f>
        <v>-</v>
      </c>
      <c r="K748" t="str">
        <f>IF(StandardResults[[#This Row],[BT(SC)]]&lt;&gt;"-",IF(StandardResults[[#This Row],[BT(SC)]]&lt;=StandardResults[[#This Row],[AAs]],"AA",IF(StandardResults[[#This Row],[BT(SC)]]&lt;=StandardResults[[#This Row],[As]],"A",IF(StandardResults[[#This Row],[BT(SC)]]&lt;=StandardResults[[#This Row],[Bs]],"B","-"))),"")</f>
        <v/>
      </c>
      <c r="L748" t="str">
        <f>IF(ISBLANK(TimeVR[[#This Row],[Best Time(L)]]),"-",TimeVR[[#This Row],[Best Time(L)]])</f>
        <v>-</v>
      </c>
      <c r="M748" t="str">
        <f>IF(StandardResults[[#This Row],[BT(LC)]]&lt;&gt;"-",IF(StandardResults[[#This Row],[BT(LC)]]&lt;=StandardResults[[#This Row],[AA]],"AA",IF(StandardResults[[#This Row],[BT(LC)]]&lt;=StandardResults[[#This Row],[A]],"A",IF(StandardResults[[#This Row],[BT(LC)]]&lt;=StandardResults[[#This Row],[B]],"B","-"))),"")</f>
        <v/>
      </c>
      <c r="N748" s="14"/>
      <c r="O748" t="str">
        <f>IF(StandardResults[[#This Row],[BT(SC)]]&lt;&gt;"-",IF(StandardResults[[#This Row],[BT(SC)]]&lt;=StandardResults[[#This Row],[Ecs]],"EC","-"),"")</f>
        <v/>
      </c>
      <c r="Q748" t="str">
        <f>IF(StandardResults[[#This Row],[Ind/Rel]]="Ind",LEFT(StandardResults[[#This Row],[Gender]],1)&amp;MIN(MAX(StandardResults[[#This Row],[Age]],11),17)&amp;"-"&amp;StandardResults[[#This Row],[Event]],"")</f>
        <v>011-0</v>
      </c>
      <c r="R748" t="e">
        <f>IF(StandardResults[[#This Row],[Ind/Rel]]="Ind",_xlfn.XLOOKUP(StandardResults[[#This Row],[Code]],Std[Code],Std[AA]),"-")</f>
        <v>#N/A</v>
      </c>
      <c r="S748" t="e">
        <f>IF(StandardResults[[#This Row],[Ind/Rel]]="Ind",_xlfn.XLOOKUP(StandardResults[[#This Row],[Code]],Std[Code],Std[A]),"-")</f>
        <v>#N/A</v>
      </c>
      <c r="T748" t="e">
        <f>IF(StandardResults[[#This Row],[Ind/Rel]]="Ind",_xlfn.XLOOKUP(StandardResults[[#This Row],[Code]],Std[Code],Std[B]),"-")</f>
        <v>#N/A</v>
      </c>
      <c r="U748" t="e">
        <f>IF(StandardResults[[#This Row],[Ind/Rel]]="Ind",_xlfn.XLOOKUP(StandardResults[[#This Row],[Code]],Std[Code],Std[AAs]),"-")</f>
        <v>#N/A</v>
      </c>
      <c r="V748" t="e">
        <f>IF(StandardResults[[#This Row],[Ind/Rel]]="Ind",_xlfn.XLOOKUP(StandardResults[[#This Row],[Code]],Std[Code],Std[As]),"-")</f>
        <v>#N/A</v>
      </c>
      <c r="W748" t="e">
        <f>IF(StandardResults[[#This Row],[Ind/Rel]]="Ind",_xlfn.XLOOKUP(StandardResults[[#This Row],[Code]],Std[Code],Std[Bs]),"-")</f>
        <v>#N/A</v>
      </c>
      <c r="X748" t="e">
        <f>IF(StandardResults[[#This Row],[Ind/Rel]]="Ind",_xlfn.XLOOKUP(StandardResults[[#This Row],[Code]],Std[Code],Std[EC]),"-")</f>
        <v>#N/A</v>
      </c>
      <c r="Y748" t="e">
        <f>IF(StandardResults[[#This Row],[Ind/Rel]]="Ind",_xlfn.XLOOKUP(StandardResults[[#This Row],[Code]],Std[Code],Std[Ecs]),"-")</f>
        <v>#N/A</v>
      </c>
      <c r="Z748">
        <f>COUNTIFS(StandardResults[Name],StandardResults[[#This Row],[Name]],StandardResults[Entry
Std],"B")+COUNTIFS(StandardResults[Name],StandardResults[[#This Row],[Name]],StandardResults[Entry
Std],"A")+COUNTIFS(StandardResults[Name],StandardResults[[#This Row],[Name]],StandardResults[Entry
Std],"AA")</f>
        <v>0</v>
      </c>
      <c r="AA748">
        <f>COUNTIFS(StandardResults[Name],StandardResults[[#This Row],[Name]],StandardResults[Entry
Std],"AA")</f>
        <v>0</v>
      </c>
    </row>
    <row r="749" spans="1:27" x14ac:dyDescent="0.25">
      <c r="A749">
        <f>TimeVR[[#This Row],[Club]]</f>
        <v>0</v>
      </c>
      <c r="B749" t="str">
        <f>IF(OR(RIGHT(TimeVR[[#This Row],[Event]],3)="M.R", RIGHT(TimeVR[[#This Row],[Event]],3)="F.R"),"Relay","Ind")</f>
        <v>Ind</v>
      </c>
      <c r="C749">
        <f>TimeVR[[#This Row],[gender]]</f>
        <v>0</v>
      </c>
      <c r="D749">
        <f>TimeVR[[#This Row],[Age]]</f>
        <v>0</v>
      </c>
      <c r="E749">
        <f>TimeVR[[#This Row],[name]]</f>
        <v>0</v>
      </c>
      <c r="F749">
        <f>TimeVR[[#This Row],[Event]]</f>
        <v>0</v>
      </c>
      <c r="G749" t="str">
        <f>IF(OR(StandardResults[[#This Row],[Entry]]="-",TimeVR[[#This Row],[validation]]="Validated"),"Y","N")</f>
        <v>N</v>
      </c>
      <c r="H749">
        <f>IF(OR(LEFT(TimeVR[[#This Row],[Times]],8)="00:00.00", LEFT(TimeVR[[#This Row],[Times]],2)="NT"),"-",TimeVR[[#This Row],[Times]])</f>
        <v>0</v>
      </c>
      <c r="I7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49" t="str">
        <f>IF(ISBLANK(TimeVR[[#This Row],[Best Time(S)]]),"-",TimeVR[[#This Row],[Best Time(S)]])</f>
        <v>-</v>
      </c>
      <c r="K749" t="str">
        <f>IF(StandardResults[[#This Row],[BT(SC)]]&lt;&gt;"-",IF(StandardResults[[#This Row],[BT(SC)]]&lt;=StandardResults[[#This Row],[AAs]],"AA",IF(StandardResults[[#This Row],[BT(SC)]]&lt;=StandardResults[[#This Row],[As]],"A",IF(StandardResults[[#This Row],[BT(SC)]]&lt;=StandardResults[[#This Row],[Bs]],"B","-"))),"")</f>
        <v/>
      </c>
      <c r="L749" t="str">
        <f>IF(ISBLANK(TimeVR[[#This Row],[Best Time(L)]]),"-",TimeVR[[#This Row],[Best Time(L)]])</f>
        <v>-</v>
      </c>
      <c r="M749" t="str">
        <f>IF(StandardResults[[#This Row],[BT(LC)]]&lt;&gt;"-",IF(StandardResults[[#This Row],[BT(LC)]]&lt;=StandardResults[[#This Row],[AA]],"AA",IF(StandardResults[[#This Row],[BT(LC)]]&lt;=StandardResults[[#This Row],[A]],"A",IF(StandardResults[[#This Row],[BT(LC)]]&lt;=StandardResults[[#This Row],[B]],"B","-"))),"")</f>
        <v/>
      </c>
      <c r="N749" s="14"/>
      <c r="O749" t="str">
        <f>IF(StandardResults[[#This Row],[BT(SC)]]&lt;&gt;"-",IF(StandardResults[[#This Row],[BT(SC)]]&lt;=StandardResults[[#This Row],[Ecs]],"EC","-"),"")</f>
        <v/>
      </c>
      <c r="Q749" t="str">
        <f>IF(StandardResults[[#This Row],[Ind/Rel]]="Ind",LEFT(StandardResults[[#This Row],[Gender]],1)&amp;MIN(MAX(StandardResults[[#This Row],[Age]],11),17)&amp;"-"&amp;StandardResults[[#This Row],[Event]],"")</f>
        <v>011-0</v>
      </c>
      <c r="R749" t="e">
        <f>IF(StandardResults[[#This Row],[Ind/Rel]]="Ind",_xlfn.XLOOKUP(StandardResults[[#This Row],[Code]],Std[Code],Std[AA]),"-")</f>
        <v>#N/A</v>
      </c>
      <c r="S749" t="e">
        <f>IF(StandardResults[[#This Row],[Ind/Rel]]="Ind",_xlfn.XLOOKUP(StandardResults[[#This Row],[Code]],Std[Code],Std[A]),"-")</f>
        <v>#N/A</v>
      </c>
      <c r="T749" t="e">
        <f>IF(StandardResults[[#This Row],[Ind/Rel]]="Ind",_xlfn.XLOOKUP(StandardResults[[#This Row],[Code]],Std[Code],Std[B]),"-")</f>
        <v>#N/A</v>
      </c>
      <c r="U749" t="e">
        <f>IF(StandardResults[[#This Row],[Ind/Rel]]="Ind",_xlfn.XLOOKUP(StandardResults[[#This Row],[Code]],Std[Code],Std[AAs]),"-")</f>
        <v>#N/A</v>
      </c>
      <c r="V749" t="e">
        <f>IF(StandardResults[[#This Row],[Ind/Rel]]="Ind",_xlfn.XLOOKUP(StandardResults[[#This Row],[Code]],Std[Code],Std[As]),"-")</f>
        <v>#N/A</v>
      </c>
      <c r="W749" t="e">
        <f>IF(StandardResults[[#This Row],[Ind/Rel]]="Ind",_xlfn.XLOOKUP(StandardResults[[#This Row],[Code]],Std[Code],Std[Bs]),"-")</f>
        <v>#N/A</v>
      </c>
      <c r="X749" t="e">
        <f>IF(StandardResults[[#This Row],[Ind/Rel]]="Ind",_xlfn.XLOOKUP(StandardResults[[#This Row],[Code]],Std[Code],Std[EC]),"-")</f>
        <v>#N/A</v>
      </c>
      <c r="Y749" t="e">
        <f>IF(StandardResults[[#This Row],[Ind/Rel]]="Ind",_xlfn.XLOOKUP(StandardResults[[#This Row],[Code]],Std[Code],Std[Ecs]),"-")</f>
        <v>#N/A</v>
      </c>
      <c r="Z749">
        <f>COUNTIFS(StandardResults[Name],StandardResults[[#This Row],[Name]],StandardResults[Entry
Std],"B")+COUNTIFS(StandardResults[Name],StandardResults[[#This Row],[Name]],StandardResults[Entry
Std],"A")+COUNTIFS(StandardResults[Name],StandardResults[[#This Row],[Name]],StandardResults[Entry
Std],"AA")</f>
        <v>0</v>
      </c>
      <c r="AA749">
        <f>COUNTIFS(StandardResults[Name],StandardResults[[#This Row],[Name]],StandardResults[Entry
Std],"AA")</f>
        <v>0</v>
      </c>
    </row>
    <row r="750" spans="1:27" x14ac:dyDescent="0.25">
      <c r="A750">
        <f>TimeVR[[#This Row],[Club]]</f>
        <v>0</v>
      </c>
      <c r="B750" t="str">
        <f>IF(OR(RIGHT(TimeVR[[#This Row],[Event]],3)="M.R", RIGHT(TimeVR[[#This Row],[Event]],3)="F.R"),"Relay","Ind")</f>
        <v>Ind</v>
      </c>
      <c r="C750">
        <f>TimeVR[[#This Row],[gender]]</f>
        <v>0</v>
      </c>
      <c r="D750">
        <f>TimeVR[[#This Row],[Age]]</f>
        <v>0</v>
      </c>
      <c r="E750">
        <f>TimeVR[[#This Row],[name]]</f>
        <v>0</v>
      </c>
      <c r="F750">
        <f>TimeVR[[#This Row],[Event]]</f>
        <v>0</v>
      </c>
      <c r="G750" t="str">
        <f>IF(OR(StandardResults[[#This Row],[Entry]]="-",TimeVR[[#This Row],[validation]]="Validated"),"Y","N")</f>
        <v>N</v>
      </c>
      <c r="H750">
        <f>IF(OR(LEFT(TimeVR[[#This Row],[Times]],8)="00:00.00", LEFT(TimeVR[[#This Row],[Times]],2)="NT"),"-",TimeVR[[#This Row],[Times]])</f>
        <v>0</v>
      </c>
      <c r="I7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0" t="str">
        <f>IF(ISBLANK(TimeVR[[#This Row],[Best Time(S)]]),"-",TimeVR[[#This Row],[Best Time(S)]])</f>
        <v>-</v>
      </c>
      <c r="K750" t="str">
        <f>IF(StandardResults[[#This Row],[BT(SC)]]&lt;&gt;"-",IF(StandardResults[[#This Row],[BT(SC)]]&lt;=StandardResults[[#This Row],[AAs]],"AA",IF(StandardResults[[#This Row],[BT(SC)]]&lt;=StandardResults[[#This Row],[As]],"A",IF(StandardResults[[#This Row],[BT(SC)]]&lt;=StandardResults[[#This Row],[Bs]],"B","-"))),"")</f>
        <v/>
      </c>
      <c r="L750" t="str">
        <f>IF(ISBLANK(TimeVR[[#This Row],[Best Time(L)]]),"-",TimeVR[[#This Row],[Best Time(L)]])</f>
        <v>-</v>
      </c>
      <c r="M750" t="str">
        <f>IF(StandardResults[[#This Row],[BT(LC)]]&lt;&gt;"-",IF(StandardResults[[#This Row],[BT(LC)]]&lt;=StandardResults[[#This Row],[AA]],"AA",IF(StandardResults[[#This Row],[BT(LC)]]&lt;=StandardResults[[#This Row],[A]],"A",IF(StandardResults[[#This Row],[BT(LC)]]&lt;=StandardResults[[#This Row],[B]],"B","-"))),"")</f>
        <v/>
      </c>
      <c r="N750" s="14"/>
      <c r="O750" t="str">
        <f>IF(StandardResults[[#This Row],[BT(SC)]]&lt;&gt;"-",IF(StandardResults[[#This Row],[BT(SC)]]&lt;=StandardResults[[#This Row],[Ecs]],"EC","-"),"")</f>
        <v/>
      </c>
      <c r="Q750" t="str">
        <f>IF(StandardResults[[#This Row],[Ind/Rel]]="Ind",LEFT(StandardResults[[#This Row],[Gender]],1)&amp;MIN(MAX(StandardResults[[#This Row],[Age]],11),17)&amp;"-"&amp;StandardResults[[#This Row],[Event]],"")</f>
        <v>011-0</v>
      </c>
      <c r="R750" t="e">
        <f>IF(StandardResults[[#This Row],[Ind/Rel]]="Ind",_xlfn.XLOOKUP(StandardResults[[#This Row],[Code]],Std[Code],Std[AA]),"-")</f>
        <v>#N/A</v>
      </c>
      <c r="S750" t="e">
        <f>IF(StandardResults[[#This Row],[Ind/Rel]]="Ind",_xlfn.XLOOKUP(StandardResults[[#This Row],[Code]],Std[Code],Std[A]),"-")</f>
        <v>#N/A</v>
      </c>
      <c r="T750" t="e">
        <f>IF(StandardResults[[#This Row],[Ind/Rel]]="Ind",_xlfn.XLOOKUP(StandardResults[[#This Row],[Code]],Std[Code],Std[B]),"-")</f>
        <v>#N/A</v>
      </c>
      <c r="U750" t="e">
        <f>IF(StandardResults[[#This Row],[Ind/Rel]]="Ind",_xlfn.XLOOKUP(StandardResults[[#This Row],[Code]],Std[Code],Std[AAs]),"-")</f>
        <v>#N/A</v>
      </c>
      <c r="V750" t="e">
        <f>IF(StandardResults[[#This Row],[Ind/Rel]]="Ind",_xlfn.XLOOKUP(StandardResults[[#This Row],[Code]],Std[Code],Std[As]),"-")</f>
        <v>#N/A</v>
      </c>
      <c r="W750" t="e">
        <f>IF(StandardResults[[#This Row],[Ind/Rel]]="Ind",_xlfn.XLOOKUP(StandardResults[[#This Row],[Code]],Std[Code],Std[Bs]),"-")</f>
        <v>#N/A</v>
      </c>
      <c r="X750" t="e">
        <f>IF(StandardResults[[#This Row],[Ind/Rel]]="Ind",_xlfn.XLOOKUP(StandardResults[[#This Row],[Code]],Std[Code],Std[EC]),"-")</f>
        <v>#N/A</v>
      </c>
      <c r="Y750" t="e">
        <f>IF(StandardResults[[#This Row],[Ind/Rel]]="Ind",_xlfn.XLOOKUP(StandardResults[[#This Row],[Code]],Std[Code],Std[Ecs]),"-")</f>
        <v>#N/A</v>
      </c>
      <c r="Z750">
        <f>COUNTIFS(StandardResults[Name],StandardResults[[#This Row],[Name]],StandardResults[Entry
Std],"B")+COUNTIFS(StandardResults[Name],StandardResults[[#This Row],[Name]],StandardResults[Entry
Std],"A")+COUNTIFS(StandardResults[Name],StandardResults[[#This Row],[Name]],StandardResults[Entry
Std],"AA")</f>
        <v>0</v>
      </c>
      <c r="AA750">
        <f>COUNTIFS(StandardResults[Name],StandardResults[[#This Row],[Name]],StandardResults[Entry
Std],"AA")</f>
        <v>0</v>
      </c>
    </row>
    <row r="751" spans="1:27" x14ac:dyDescent="0.25">
      <c r="A751">
        <f>TimeVR[[#This Row],[Club]]</f>
        <v>0</v>
      </c>
      <c r="B751" t="str">
        <f>IF(OR(RIGHT(TimeVR[[#This Row],[Event]],3)="M.R", RIGHT(TimeVR[[#This Row],[Event]],3)="F.R"),"Relay","Ind")</f>
        <v>Ind</v>
      </c>
      <c r="C751">
        <f>TimeVR[[#This Row],[gender]]</f>
        <v>0</v>
      </c>
      <c r="D751">
        <f>TimeVR[[#This Row],[Age]]</f>
        <v>0</v>
      </c>
      <c r="E751">
        <f>TimeVR[[#This Row],[name]]</f>
        <v>0</v>
      </c>
      <c r="F751">
        <f>TimeVR[[#This Row],[Event]]</f>
        <v>0</v>
      </c>
      <c r="G751" t="str">
        <f>IF(OR(StandardResults[[#This Row],[Entry]]="-",TimeVR[[#This Row],[validation]]="Validated"),"Y","N")</f>
        <v>N</v>
      </c>
      <c r="H751">
        <f>IF(OR(LEFT(TimeVR[[#This Row],[Times]],8)="00:00.00", LEFT(TimeVR[[#This Row],[Times]],2)="NT"),"-",TimeVR[[#This Row],[Times]])</f>
        <v>0</v>
      </c>
      <c r="I7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1" t="str">
        <f>IF(ISBLANK(TimeVR[[#This Row],[Best Time(S)]]),"-",TimeVR[[#This Row],[Best Time(S)]])</f>
        <v>-</v>
      </c>
      <c r="K751" t="str">
        <f>IF(StandardResults[[#This Row],[BT(SC)]]&lt;&gt;"-",IF(StandardResults[[#This Row],[BT(SC)]]&lt;=StandardResults[[#This Row],[AAs]],"AA",IF(StandardResults[[#This Row],[BT(SC)]]&lt;=StandardResults[[#This Row],[As]],"A",IF(StandardResults[[#This Row],[BT(SC)]]&lt;=StandardResults[[#This Row],[Bs]],"B","-"))),"")</f>
        <v/>
      </c>
      <c r="L751" t="str">
        <f>IF(ISBLANK(TimeVR[[#This Row],[Best Time(L)]]),"-",TimeVR[[#This Row],[Best Time(L)]])</f>
        <v>-</v>
      </c>
      <c r="M751" t="str">
        <f>IF(StandardResults[[#This Row],[BT(LC)]]&lt;&gt;"-",IF(StandardResults[[#This Row],[BT(LC)]]&lt;=StandardResults[[#This Row],[AA]],"AA",IF(StandardResults[[#This Row],[BT(LC)]]&lt;=StandardResults[[#This Row],[A]],"A",IF(StandardResults[[#This Row],[BT(LC)]]&lt;=StandardResults[[#This Row],[B]],"B","-"))),"")</f>
        <v/>
      </c>
      <c r="N751" s="14"/>
      <c r="O751" t="str">
        <f>IF(StandardResults[[#This Row],[BT(SC)]]&lt;&gt;"-",IF(StandardResults[[#This Row],[BT(SC)]]&lt;=StandardResults[[#This Row],[Ecs]],"EC","-"),"")</f>
        <v/>
      </c>
      <c r="Q751" t="str">
        <f>IF(StandardResults[[#This Row],[Ind/Rel]]="Ind",LEFT(StandardResults[[#This Row],[Gender]],1)&amp;MIN(MAX(StandardResults[[#This Row],[Age]],11),17)&amp;"-"&amp;StandardResults[[#This Row],[Event]],"")</f>
        <v>011-0</v>
      </c>
      <c r="R751" t="e">
        <f>IF(StandardResults[[#This Row],[Ind/Rel]]="Ind",_xlfn.XLOOKUP(StandardResults[[#This Row],[Code]],Std[Code],Std[AA]),"-")</f>
        <v>#N/A</v>
      </c>
      <c r="S751" t="e">
        <f>IF(StandardResults[[#This Row],[Ind/Rel]]="Ind",_xlfn.XLOOKUP(StandardResults[[#This Row],[Code]],Std[Code],Std[A]),"-")</f>
        <v>#N/A</v>
      </c>
      <c r="T751" t="e">
        <f>IF(StandardResults[[#This Row],[Ind/Rel]]="Ind",_xlfn.XLOOKUP(StandardResults[[#This Row],[Code]],Std[Code],Std[B]),"-")</f>
        <v>#N/A</v>
      </c>
      <c r="U751" t="e">
        <f>IF(StandardResults[[#This Row],[Ind/Rel]]="Ind",_xlfn.XLOOKUP(StandardResults[[#This Row],[Code]],Std[Code],Std[AAs]),"-")</f>
        <v>#N/A</v>
      </c>
      <c r="V751" t="e">
        <f>IF(StandardResults[[#This Row],[Ind/Rel]]="Ind",_xlfn.XLOOKUP(StandardResults[[#This Row],[Code]],Std[Code],Std[As]),"-")</f>
        <v>#N/A</v>
      </c>
      <c r="W751" t="e">
        <f>IF(StandardResults[[#This Row],[Ind/Rel]]="Ind",_xlfn.XLOOKUP(StandardResults[[#This Row],[Code]],Std[Code],Std[Bs]),"-")</f>
        <v>#N/A</v>
      </c>
      <c r="X751" t="e">
        <f>IF(StandardResults[[#This Row],[Ind/Rel]]="Ind",_xlfn.XLOOKUP(StandardResults[[#This Row],[Code]],Std[Code],Std[EC]),"-")</f>
        <v>#N/A</v>
      </c>
      <c r="Y751" t="e">
        <f>IF(StandardResults[[#This Row],[Ind/Rel]]="Ind",_xlfn.XLOOKUP(StandardResults[[#This Row],[Code]],Std[Code],Std[Ecs]),"-")</f>
        <v>#N/A</v>
      </c>
      <c r="Z751">
        <f>COUNTIFS(StandardResults[Name],StandardResults[[#This Row],[Name]],StandardResults[Entry
Std],"B")+COUNTIFS(StandardResults[Name],StandardResults[[#This Row],[Name]],StandardResults[Entry
Std],"A")+COUNTIFS(StandardResults[Name],StandardResults[[#This Row],[Name]],StandardResults[Entry
Std],"AA")</f>
        <v>0</v>
      </c>
      <c r="AA751">
        <f>COUNTIFS(StandardResults[Name],StandardResults[[#This Row],[Name]],StandardResults[Entry
Std],"AA")</f>
        <v>0</v>
      </c>
    </row>
    <row r="752" spans="1:27" x14ac:dyDescent="0.25">
      <c r="A752">
        <f>TimeVR[[#This Row],[Club]]</f>
        <v>0</v>
      </c>
      <c r="B752" t="str">
        <f>IF(OR(RIGHT(TimeVR[[#This Row],[Event]],3)="M.R", RIGHT(TimeVR[[#This Row],[Event]],3)="F.R"),"Relay","Ind")</f>
        <v>Ind</v>
      </c>
      <c r="C752">
        <f>TimeVR[[#This Row],[gender]]</f>
        <v>0</v>
      </c>
      <c r="D752">
        <f>TimeVR[[#This Row],[Age]]</f>
        <v>0</v>
      </c>
      <c r="E752">
        <f>TimeVR[[#This Row],[name]]</f>
        <v>0</v>
      </c>
      <c r="F752">
        <f>TimeVR[[#This Row],[Event]]</f>
        <v>0</v>
      </c>
      <c r="G752" t="str">
        <f>IF(OR(StandardResults[[#This Row],[Entry]]="-",TimeVR[[#This Row],[validation]]="Validated"),"Y","N")</f>
        <v>N</v>
      </c>
      <c r="H752">
        <f>IF(OR(LEFT(TimeVR[[#This Row],[Times]],8)="00:00.00", LEFT(TimeVR[[#This Row],[Times]],2)="NT"),"-",TimeVR[[#This Row],[Times]])</f>
        <v>0</v>
      </c>
      <c r="I7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2" t="str">
        <f>IF(ISBLANK(TimeVR[[#This Row],[Best Time(S)]]),"-",TimeVR[[#This Row],[Best Time(S)]])</f>
        <v>-</v>
      </c>
      <c r="K752" t="str">
        <f>IF(StandardResults[[#This Row],[BT(SC)]]&lt;&gt;"-",IF(StandardResults[[#This Row],[BT(SC)]]&lt;=StandardResults[[#This Row],[AAs]],"AA",IF(StandardResults[[#This Row],[BT(SC)]]&lt;=StandardResults[[#This Row],[As]],"A",IF(StandardResults[[#This Row],[BT(SC)]]&lt;=StandardResults[[#This Row],[Bs]],"B","-"))),"")</f>
        <v/>
      </c>
      <c r="L752" t="str">
        <f>IF(ISBLANK(TimeVR[[#This Row],[Best Time(L)]]),"-",TimeVR[[#This Row],[Best Time(L)]])</f>
        <v>-</v>
      </c>
      <c r="M752" t="str">
        <f>IF(StandardResults[[#This Row],[BT(LC)]]&lt;&gt;"-",IF(StandardResults[[#This Row],[BT(LC)]]&lt;=StandardResults[[#This Row],[AA]],"AA",IF(StandardResults[[#This Row],[BT(LC)]]&lt;=StandardResults[[#This Row],[A]],"A",IF(StandardResults[[#This Row],[BT(LC)]]&lt;=StandardResults[[#This Row],[B]],"B","-"))),"")</f>
        <v/>
      </c>
      <c r="N752" s="14"/>
      <c r="O752" t="str">
        <f>IF(StandardResults[[#This Row],[BT(SC)]]&lt;&gt;"-",IF(StandardResults[[#This Row],[BT(SC)]]&lt;=StandardResults[[#This Row],[Ecs]],"EC","-"),"")</f>
        <v/>
      </c>
      <c r="Q752" t="str">
        <f>IF(StandardResults[[#This Row],[Ind/Rel]]="Ind",LEFT(StandardResults[[#This Row],[Gender]],1)&amp;MIN(MAX(StandardResults[[#This Row],[Age]],11),17)&amp;"-"&amp;StandardResults[[#This Row],[Event]],"")</f>
        <v>011-0</v>
      </c>
      <c r="R752" t="e">
        <f>IF(StandardResults[[#This Row],[Ind/Rel]]="Ind",_xlfn.XLOOKUP(StandardResults[[#This Row],[Code]],Std[Code],Std[AA]),"-")</f>
        <v>#N/A</v>
      </c>
      <c r="S752" t="e">
        <f>IF(StandardResults[[#This Row],[Ind/Rel]]="Ind",_xlfn.XLOOKUP(StandardResults[[#This Row],[Code]],Std[Code],Std[A]),"-")</f>
        <v>#N/A</v>
      </c>
      <c r="T752" t="e">
        <f>IF(StandardResults[[#This Row],[Ind/Rel]]="Ind",_xlfn.XLOOKUP(StandardResults[[#This Row],[Code]],Std[Code],Std[B]),"-")</f>
        <v>#N/A</v>
      </c>
      <c r="U752" t="e">
        <f>IF(StandardResults[[#This Row],[Ind/Rel]]="Ind",_xlfn.XLOOKUP(StandardResults[[#This Row],[Code]],Std[Code],Std[AAs]),"-")</f>
        <v>#N/A</v>
      </c>
      <c r="V752" t="e">
        <f>IF(StandardResults[[#This Row],[Ind/Rel]]="Ind",_xlfn.XLOOKUP(StandardResults[[#This Row],[Code]],Std[Code],Std[As]),"-")</f>
        <v>#N/A</v>
      </c>
      <c r="W752" t="e">
        <f>IF(StandardResults[[#This Row],[Ind/Rel]]="Ind",_xlfn.XLOOKUP(StandardResults[[#This Row],[Code]],Std[Code],Std[Bs]),"-")</f>
        <v>#N/A</v>
      </c>
      <c r="X752" t="e">
        <f>IF(StandardResults[[#This Row],[Ind/Rel]]="Ind",_xlfn.XLOOKUP(StandardResults[[#This Row],[Code]],Std[Code],Std[EC]),"-")</f>
        <v>#N/A</v>
      </c>
      <c r="Y752" t="e">
        <f>IF(StandardResults[[#This Row],[Ind/Rel]]="Ind",_xlfn.XLOOKUP(StandardResults[[#This Row],[Code]],Std[Code],Std[Ecs]),"-")</f>
        <v>#N/A</v>
      </c>
      <c r="Z752">
        <f>COUNTIFS(StandardResults[Name],StandardResults[[#This Row],[Name]],StandardResults[Entry
Std],"B")+COUNTIFS(StandardResults[Name],StandardResults[[#This Row],[Name]],StandardResults[Entry
Std],"A")+COUNTIFS(StandardResults[Name],StandardResults[[#This Row],[Name]],StandardResults[Entry
Std],"AA")</f>
        <v>0</v>
      </c>
      <c r="AA752">
        <f>COUNTIFS(StandardResults[Name],StandardResults[[#This Row],[Name]],StandardResults[Entry
Std],"AA")</f>
        <v>0</v>
      </c>
    </row>
    <row r="753" spans="1:27" x14ac:dyDescent="0.25">
      <c r="A753">
        <f>TimeVR[[#This Row],[Club]]</f>
        <v>0</v>
      </c>
      <c r="B753" t="str">
        <f>IF(OR(RIGHT(TimeVR[[#This Row],[Event]],3)="M.R", RIGHT(TimeVR[[#This Row],[Event]],3)="F.R"),"Relay","Ind")</f>
        <v>Ind</v>
      </c>
      <c r="C753">
        <f>TimeVR[[#This Row],[gender]]</f>
        <v>0</v>
      </c>
      <c r="D753">
        <f>TimeVR[[#This Row],[Age]]</f>
        <v>0</v>
      </c>
      <c r="E753">
        <f>TimeVR[[#This Row],[name]]</f>
        <v>0</v>
      </c>
      <c r="F753">
        <f>TimeVR[[#This Row],[Event]]</f>
        <v>0</v>
      </c>
      <c r="G753" t="str">
        <f>IF(OR(StandardResults[[#This Row],[Entry]]="-",TimeVR[[#This Row],[validation]]="Validated"),"Y","N")</f>
        <v>N</v>
      </c>
      <c r="H753">
        <f>IF(OR(LEFT(TimeVR[[#This Row],[Times]],8)="00:00.00", LEFT(TimeVR[[#This Row],[Times]],2)="NT"),"-",TimeVR[[#This Row],[Times]])</f>
        <v>0</v>
      </c>
      <c r="I7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3" t="str">
        <f>IF(ISBLANK(TimeVR[[#This Row],[Best Time(S)]]),"-",TimeVR[[#This Row],[Best Time(S)]])</f>
        <v>-</v>
      </c>
      <c r="K753" t="str">
        <f>IF(StandardResults[[#This Row],[BT(SC)]]&lt;&gt;"-",IF(StandardResults[[#This Row],[BT(SC)]]&lt;=StandardResults[[#This Row],[AAs]],"AA",IF(StandardResults[[#This Row],[BT(SC)]]&lt;=StandardResults[[#This Row],[As]],"A",IF(StandardResults[[#This Row],[BT(SC)]]&lt;=StandardResults[[#This Row],[Bs]],"B","-"))),"")</f>
        <v/>
      </c>
      <c r="L753" t="str">
        <f>IF(ISBLANK(TimeVR[[#This Row],[Best Time(L)]]),"-",TimeVR[[#This Row],[Best Time(L)]])</f>
        <v>-</v>
      </c>
      <c r="M753" t="str">
        <f>IF(StandardResults[[#This Row],[BT(LC)]]&lt;&gt;"-",IF(StandardResults[[#This Row],[BT(LC)]]&lt;=StandardResults[[#This Row],[AA]],"AA",IF(StandardResults[[#This Row],[BT(LC)]]&lt;=StandardResults[[#This Row],[A]],"A",IF(StandardResults[[#This Row],[BT(LC)]]&lt;=StandardResults[[#This Row],[B]],"B","-"))),"")</f>
        <v/>
      </c>
      <c r="N753" s="14"/>
      <c r="O753" t="str">
        <f>IF(StandardResults[[#This Row],[BT(SC)]]&lt;&gt;"-",IF(StandardResults[[#This Row],[BT(SC)]]&lt;=StandardResults[[#This Row],[Ecs]],"EC","-"),"")</f>
        <v/>
      </c>
      <c r="Q753" t="str">
        <f>IF(StandardResults[[#This Row],[Ind/Rel]]="Ind",LEFT(StandardResults[[#This Row],[Gender]],1)&amp;MIN(MAX(StandardResults[[#This Row],[Age]],11),17)&amp;"-"&amp;StandardResults[[#This Row],[Event]],"")</f>
        <v>011-0</v>
      </c>
      <c r="R753" t="e">
        <f>IF(StandardResults[[#This Row],[Ind/Rel]]="Ind",_xlfn.XLOOKUP(StandardResults[[#This Row],[Code]],Std[Code],Std[AA]),"-")</f>
        <v>#N/A</v>
      </c>
      <c r="S753" t="e">
        <f>IF(StandardResults[[#This Row],[Ind/Rel]]="Ind",_xlfn.XLOOKUP(StandardResults[[#This Row],[Code]],Std[Code],Std[A]),"-")</f>
        <v>#N/A</v>
      </c>
      <c r="T753" t="e">
        <f>IF(StandardResults[[#This Row],[Ind/Rel]]="Ind",_xlfn.XLOOKUP(StandardResults[[#This Row],[Code]],Std[Code],Std[B]),"-")</f>
        <v>#N/A</v>
      </c>
      <c r="U753" t="e">
        <f>IF(StandardResults[[#This Row],[Ind/Rel]]="Ind",_xlfn.XLOOKUP(StandardResults[[#This Row],[Code]],Std[Code],Std[AAs]),"-")</f>
        <v>#N/A</v>
      </c>
      <c r="V753" t="e">
        <f>IF(StandardResults[[#This Row],[Ind/Rel]]="Ind",_xlfn.XLOOKUP(StandardResults[[#This Row],[Code]],Std[Code],Std[As]),"-")</f>
        <v>#N/A</v>
      </c>
      <c r="W753" t="e">
        <f>IF(StandardResults[[#This Row],[Ind/Rel]]="Ind",_xlfn.XLOOKUP(StandardResults[[#This Row],[Code]],Std[Code],Std[Bs]),"-")</f>
        <v>#N/A</v>
      </c>
      <c r="X753" t="e">
        <f>IF(StandardResults[[#This Row],[Ind/Rel]]="Ind",_xlfn.XLOOKUP(StandardResults[[#This Row],[Code]],Std[Code],Std[EC]),"-")</f>
        <v>#N/A</v>
      </c>
      <c r="Y753" t="e">
        <f>IF(StandardResults[[#This Row],[Ind/Rel]]="Ind",_xlfn.XLOOKUP(StandardResults[[#This Row],[Code]],Std[Code],Std[Ecs]),"-")</f>
        <v>#N/A</v>
      </c>
      <c r="Z753">
        <f>COUNTIFS(StandardResults[Name],StandardResults[[#This Row],[Name]],StandardResults[Entry
Std],"B")+COUNTIFS(StandardResults[Name],StandardResults[[#This Row],[Name]],StandardResults[Entry
Std],"A")+COUNTIFS(StandardResults[Name],StandardResults[[#This Row],[Name]],StandardResults[Entry
Std],"AA")</f>
        <v>0</v>
      </c>
      <c r="AA753">
        <f>COUNTIFS(StandardResults[Name],StandardResults[[#This Row],[Name]],StandardResults[Entry
Std],"AA")</f>
        <v>0</v>
      </c>
    </row>
    <row r="754" spans="1:27" x14ac:dyDescent="0.25">
      <c r="A754">
        <f>TimeVR[[#This Row],[Club]]</f>
        <v>0</v>
      </c>
      <c r="B754" t="str">
        <f>IF(OR(RIGHT(TimeVR[[#This Row],[Event]],3)="M.R", RIGHT(TimeVR[[#This Row],[Event]],3)="F.R"),"Relay","Ind")</f>
        <v>Ind</v>
      </c>
      <c r="C754">
        <f>TimeVR[[#This Row],[gender]]</f>
        <v>0</v>
      </c>
      <c r="D754">
        <f>TimeVR[[#This Row],[Age]]</f>
        <v>0</v>
      </c>
      <c r="E754">
        <f>TimeVR[[#This Row],[name]]</f>
        <v>0</v>
      </c>
      <c r="F754">
        <f>TimeVR[[#This Row],[Event]]</f>
        <v>0</v>
      </c>
      <c r="G754" t="str">
        <f>IF(OR(StandardResults[[#This Row],[Entry]]="-",TimeVR[[#This Row],[validation]]="Validated"),"Y","N")</f>
        <v>N</v>
      </c>
      <c r="H754">
        <f>IF(OR(LEFT(TimeVR[[#This Row],[Times]],8)="00:00.00", LEFT(TimeVR[[#This Row],[Times]],2)="NT"),"-",TimeVR[[#This Row],[Times]])</f>
        <v>0</v>
      </c>
      <c r="I7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4" t="str">
        <f>IF(ISBLANK(TimeVR[[#This Row],[Best Time(S)]]),"-",TimeVR[[#This Row],[Best Time(S)]])</f>
        <v>-</v>
      </c>
      <c r="K754" t="str">
        <f>IF(StandardResults[[#This Row],[BT(SC)]]&lt;&gt;"-",IF(StandardResults[[#This Row],[BT(SC)]]&lt;=StandardResults[[#This Row],[AAs]],"AA",IF(StandardResults[[#This Row],[BT(SC)]]&lt;=StandardResults[[#This Row],[As]],"A",IF(StandardResults[[#This Row],[BT(SC)]]&lt;=StandardResults[[#This Row],[Bs]],"B","-"))),"")</f>
        <v/>
      </c>
      <c r="L754" t="str">
        <f>IF(ISBLANK(TimeVR[[#This Row],[Best Time(L)]]),"-",TimeVR[[#This Row],[Best Time(L)]])</f>
        <v>-</v>
      </c>
      <c r="M754" t="str">
        <f>IF(StandardResults[[#This Row],[BT(LC)]]&lt;&gt;"-",IF(StandardResults[[#This Row],[BT(LC)]]&lt;=StandardResults[[#This Row],[AA]],"AA",IF(StandardResults[[#This Row],[BT(LC)]]&lt;=StandardResults[[#This Row],[A]],"A",IF(StandardResults[[#This Row],[BT(LC)]]&lt;=StandardResults[[#This Row],[B]],"B","-"))),"")</f>
        <v/>
      </c>
      <c r="N754" s="14"/>
      <c r="O754" t="str">
        <f>IF(StandardResults[[#This Row],[BT(SC)]]&lt;&gt;"-",IF(StandardResults[[#This Row],[BT(SC)]]&lt;=StandardResults[[#This Row],[Ecs]],"EC","-"),"")</f>
        <v/>
      </c>
      <c r="Q754" t="str">
        <f>IF(StandardResults[[#This Row],[Ind/Rel]]="Ind",LEFT(StandardResults[[#This Row],[Gender]],1)&amp;MIN(MAX(StandardResults[[#This Row],[Age]],11),17)&amp;"-"&amp;StandardResults[[#This Row],[Event]],"")</f>
        <v>011-0</v>
      </c>
      <c r="R754" t="e">
        <f>IF(StandardResults[[#This Row],[Ind/Rel]]="Ind",_xlfn.XLOOKUP(StandardResults[[#This Row],[Code]],Std[Code],Std[AA]),"-")</f>
        <v>#N/A</v>
      </c>
      <c r="S754" t="e">
        <f>IF(StandardResults[[#This Row],[Ind/Rel]]="Ind",_xlfn.XLOOKUP(StandardResults[[#This Row],[Code]],Std[Code],Std[A]),"-")</f>
        <v>#N/A</v>
      </c>
      <c r="T754" t="e">
        <f>IF(StandardResults[[#This Row],[Ind/Rel]]="Ind",_xlfn.XLOOKUP(StandardResults[[#This Row],[Code]],Std[Code],Std[B]),"-")</f>
        <v>#N/A</v>
      </c>
      <c r="U754" t="e">
        <f>IF(StandardResults[[#This Row],[Ind/Rel]]="Ind",_xlfn.XLOOKUP(StandardResults[[#This Row],[Code]],Std[Code],Std[AAs]),"-")</f>
        <v>#N/A</v>
      </c>
      <c r="V754" t="e">
        <f>IF(StandardResults[[#This Row],[Ind/Rel]]="Ind",_xlfn.XLOOKUP(StandardResults[[#This Row],[Code]],Std[Code],Std[As]),"-")</f>
        <v>#N/A</v>
      </c>
      <c r="W754" t="e">
        <f>IF(StandardResults[[#This Row],[Ind/Rel]]="Ind",_xlfn.XLOOKUP(StandardResults[[#This Row],[Code]],Std[Code],Std[Bs]),"-")</f>
        <v>#N/A</v>
      </c>
      <c r="X754" t="e">
        <f>IF(StandardResults[[#This Row],[Ind/Rel]]="Ind",_xlfn.XLOOKUP(StandardResults[[#This Row],[Code]],Std[Code],Std[EC]),"-")</f>
        <v>#N/A</v>
      </c>
      <c r="Y754" t="e">
        <f>IF(StandardResults[[#This Row],[Ind/Rel]]="Ind",_xlfn.XLOOKUP(StandardResults[[#This Row],[Code]],Std[Code],Std[Ecs]),"-")</f>
        <v>#N/A</v>
      </c>
      <c r="Z754">
        <f>COUNTIFS(StandardResults[Name],StandardResults[[#This Row],[Name]],StandardResults[Entry
Std],"B")+COUNTIFS(StandardResults[Name],StandardResults[[#This Row],[Name]],StandardResults[Entry
Std],"A")+COUNTIFS(StandardResults[Name],StandardResults[[#This Row],[Name]],StandardResults[Entry
Std],"AA")</f>
        <v>0</v>
      </c>
      <c r="AA754">
        <f>COUNTIFS(StandardResults[Name],StandardResults[[#This Row],[Name]],StandardResults[Entry
Std],"AA")</f>
        <v>0</v>
      </c>
    </row>
    <row r="755" spans="1:27" x14ac:dyDescent="0.25">
      <c r="A755">
        <f>TimeVR[[#This Row],[Club]]</f>
        <v>0</v>
      </c>
      <c r="B755" t="str">
        <f>IF(OR(RIGHT(TimeVR[[#This Row],[Event]],3)="M.R", RIGHT(TimeVR[[#This Row],[Event]],3)="F.R"),"Relay","Ind")</f>
        <v>Ind</v>
      </c>
      <c r="C755">
        <f>TimeVR[[#This Row],[gender]]</f>
        <v>0</v>
      </c>
      <c r="D755">
        <f>TimeVR[[#This Row],[Age]]</f>
        <v>0</v>
      </c>
      <c r="E755">
        <f>TimeVR[[#This Row],[name]]</f>
        <v>0</v>
      </c>
      <c r="F755">
        <f>TimeVR[[#This Row],[Event]]</f>
        <v>0</v>
      </c>
      <c r="G755" t="str">
        <f>IF(OR(StandardResults[[#This Row],[Entry]]="-",TimeVR[[#This Row],[validation]]="Validated"),"Y","N")</f>
        <v>N</v>
      </c>
      <c r="H755">
        <f>IF(OR(LEFT(TimeVR[[#This Row],[Times]],8)="00:00.00", LEFT(TimeVR[[#This Row],[Times]],2)="NT"),"-",TimeVR[[#This Row],[Times]])</f>
        <v>0</v>
      </c>
      <c r="I7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5" t="str">
        <f>IF(ISBLANK(TimeVR[[#This Row],[Best Time(S)]]),"-",TimeVR[[#This Row],[Best Time(S)]])</f>
        <v>-</v>
      </c>
      <c r="K755" t="str">
        <f>IF(StandardResults[[#This Row],[BT(SC)]]&lt;&gt;"-",IF(StandardResults[[#This Row],[BT(SC)]]&lt;=StandardResults[[#This Row],[AAs]],"AA",IF(StandardResults[[#This Row],[BT(SC)]]&lt;=StandardResults[[#This Row],[As]],"A",IF(StandardResults[[#This Row],[BT(SC)]]&lt;=StandardResults[[#This Row],[Bs]],"B","-"))),"")</f>
        <v/>
      </c>
      <c r="L755" t="str">
        <f>IF(ISBLANK(TimeVR[[#This Row],[Best Time(L)]]),"-",TimeVR[[#This Row],[Best Time(L)]])</f>
        <v>-</v>
      </c>
      <c r="M755" t="str">
        <f>IF(StandardResults[[#This Row],[BT(LC)]]&lt;&gt;"-",IF(StandardResults[[#This Row],[BT(LC)]]&lt;=StandardResults[[#This Row],[AA]],"AA",IF(StandardResults[[#This Row],[BT(LC)]]&lt;=StandardResults[[#This Row],[A]],"A",IF(StandardResults[[#This Row],[BT(LC)]]&lt;=StandardResults[[#This Row],[B]],"B","-"))),"")</f>
        <v/>
      </c>
      <c r="N755" s="14"/>
      <c r="O755" t="str">
        <f>IF(StandardResults[[#This Row],[BT(SC)]]&lt;&gt;"-",IF(StandardResults[[#This Row],[BT(SC)]]&lt;=StandardResults[[#This Row],[Ecs]],"EC","-"),"")</f>
        <v/>
      </c>
      <c r="Q755" t="str">
        <f>IF(StandardResults[[#This Row],[Ind/Rel]]="Ind",LEFT(StandardResults[[#This Row],[Gender]],1)&amp;MIN(MAX(StandardResults[[#This Row],[Age]],11),17)&amp;"-"&amp;StandardResults[[#This Row],[Event]],"")</f>
        <v>011-0</v>
      </c>
      <c r="R755" t="e">
        <f>IF(StandardResults[[#This Row],[Ind/Rel]]="Ind",_xlfn.XLOOKUP(StandardResults[[#This Row],[Code]],Std[Code],Std[AA]),"-")</f>
        <v>#N/A</v>
      </c>
      <c r="S755" t="e">
        <f>IF(StandardResults[[#This Row],[Ind/Rel]]="Ind",_xlfn.XLOOKUP(StandardResults[[#This Row],[Code]],Std[Code],Std[A]),"-")</f>
        <v>#N/A</v>
      </c>
      <c r="T755" t="e">
        <f>IF(StandardResults[[#This Row],[Ind/Rel]]="Ind",_xlfn.XLOOKUP(StandardResults[[#This Row],[Code]],Std[Code],Std[B]),"-")</f>
        <v>#N/A</v>
      </c>
      <c r="U755" t="e">
        <f>IF(StandardResults[[#This Row],[Ind/Rel]]="Ind",_xlfn.XLOOKUP(StandardResults[[#This Row],[Code]],Std[Code],Std[AAs]),"-")</f>
        <v>#N/A</v>
      </c>
      <c r="V755" t="e">
        <f>IF(StandardResults[[#This Row],[Ind/Rel]]="Ind",_xlfn.XLOOKUP(StandardResults[[#This Row],[Code]],Std[Code],Std[As]),"-")</f>
        <v>#N/A</v>
      </c>
      <c r="W755" t="e">
        <f>IF(StandardResults[[#This Row],[Ind/Rel]]="Ind",_xlfn.XLOOKUP(StandardResults[[#This Row],[Code]],Std[Code],Std[Bs]),"-")</f>
        <v>#N/A</v>
      </c>
      <c r="X755" t="e">
        <f>IF(StandardResults[[#This Row],[Ind/Rel]]="Ind",_xlfn.XLOOKUP(StandardResults[[#This Row],[Code]],Std[Code],Std[EC]),"-")</f>
        <v>#N/A</v>
      </c>
      <c r="Y755" t="e">
        <f>IF(StandardResults[[#This Row],[Ind/Rel]]="Ind",_xlfn.XLOOKUP(StandardResults[[#This Row],[Code]],Std[Code],Std[Ecs]),"-")</f>
        <v>#N/A</v>
      </c>
      <c r="Z755">
        <f>COUNTIFS(StandardResults[Name],StandardResults[[#This Row],[Name]],StandardResults[Entry
Std],"B")+COUNTIFS(StandardResults[Name],StandardResults[[#This Row],[Name]],StandardResults[Entry
Std],"A")+COUNTIFS(StandardResults[Name],StandardResults[[#This Row],[Name]],StandardResults[Entry
Std],"AA")</f>
        <v>0</v>
      </c>
      <c r="AA755">
        <f>COUNTIFS(StandardResults[Name],StandardResults[[#This Row],[Name]],StandardResults[Entry
Std],"AA")</f>
        <v>0</v>
      </c>
    </row>
    <row r="756" spans="1:27" x14ac:dyDescent="0.25">
      <c r="A756">
        <f>TimeVR[[#This Row],[Club]]</f>
        <v>0</v>
      </c>
      <c r="B756" t="str">
        <f>IF(OR(RIGHT(TimeVR[[#This Row],[Event]],3)="M.R", RIGHT(TimeVR[[#This Row],[Event]],3)="F.R"),"Relay","Ind")</f>
        <v>Ind</v>
      </c>
      <c r="C756">
        <f>TimeVR[[#This Row],[gender]]</f>
        <v>0</v>
      </c>
      <c r="D756">
        <f>TimeVR[[#This Row],[Age]]</f>
        <v>0</v>
      </c>
      <c r="E756">
        <f>TimeVR[[#This Row],[name]]</f>
        <v>0</v>
      </c>
      <c r="F756">
        <f>TimeVR[[#This Row],[Event]]</f>
        <v>0</v>
      </c>
      <c r="G756" t="str">
        <f>IF(OR(StandardResults[[#This Row],[Entry]]="-",TimeVR[[#This Row],[validation]]="Validated"),"Y","N")</f>
        <v>N</v>
      </c>
      <c r="H756">
        <f>IF(OR(LEFT(TimeVR[[#This Row],[Times]],8)="00:00.00", LEFT(TimeVR[[#This Row],[Times]],2)="NT"),"-",TimeVR[[#This Row],[Times]])</f>
        <v>0</v>
      </c>
      <c r="I7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6" t="str">
        <f>IF(ISBLANK(TimeVR[[#This Row],[Best Time(S)]]),"-",TimeVR[[#This Row],[Best Time(S)]])</f>
        <v>-</v>
      </c>
      <c r="K756" t="str">
        <f>IF(StandardResults[[#This Row],[BT(SC)]]&lt;&gt;"-",IF(StandardResults[[#This Row],[BT(SC)]]&lt;=StandardResults[[#This Row],[AAs]],"AA",IF(StandardResults[[#This Row],[BT(SC)]]&lt;=StandardResults[[#This Row],[As]],"A",IF(StandardResults[[#This Row],[BT(SC)]]&lt;=StandardResults[[#This Row],[Bs]],"B","-"))),"")</f>
        <v/>
      </c>
      <c r="L756" t="str">
        <f>IF(ISBLANK(TimeVR[[#This Row],[Best Time(L)]]),"-",TimeVR[[#This Row],[Best Time(L)]])</f>
        <v>-</v>
      </c>
      <c r="M756" t="str">
        <f>IF(StandardResults[[#This Row],[BT(LC)]]&lt;&gt;"-",IF(StandardResults[[#This Row],[BT(LC)]]&lt;=StandardResults[[#This Row],[AA]],"AA",IF(StandardResults[[#This Row],[BT(LC)]]&lt;=StandardResults[[#This Row],[A]],"A",IF(StandardResults[[#This Row],[BT(LC)]]&lt;=StandardResults[[#This Row],[B]],"B","-"))),"")</f>
        <v/>
      </c>
      <c r="N756" s="14"/>
      <c r="O756" t="str">
        <f>IF(StandardResults[[#This Row],[BT(SC)]]&lt;&gt;"-",IF(StandardResults[[#This Row],[BT(SC)]]&lt;=StandardResults[[#This Row],[Ecs]],"EC","-"),"")</f>
        <v/>
      </c>
      <c r="Q756" t="str">
        <f>IF(StandardResults[[#This Row],[Ind/Rel]]="Ind",LEFT(StandardResults[[#This Row],[Gender]],1)&amp;MIN(MAX(StandardResults[[#This Row],[Age]],11),17)&amp;"-"&amp;StandardResults[[#This Row],[Event]],"")</f>
        <v>011-0</v>
      </c>
      <c r="R756" t="e">
        <f>IF(StandardResults[[#This Row],[Ind/Rel]]="Ind",_xlfn.XLOOKUP(StandardResults[[#This Row],[Code]],Std[Code],Std[AA]),"-")</f>
        <v>#N/A</v>
      </c>
      <c r="S756" t="e">
        <f>IF(StandardResults[[#This Row],[Ind/Rel]]="Ind",_xlfn.XLOOKUP(StandardResults[[#This Row],[Code]],Std[Code],Std[A]),"-")</f>
        <v>#N/A</v>
      </c>
      <c r="T756" t="e">
        <f>IF(StandardResults[[#This Row],[Ind/Rel]]="Ind",_xlfn.XLOOKUP(StandardResults[[#This Row],[Code]],Std[Code],Std[B]),"-")</f>
        <v>#N/A</v>
      </c>
      <c r="U756" t="e">
        <f>IF(StandardResults[[#This Row],[Ind/Rel]]="Ind",_xlfn.XLOOKUP(StandardResults[[#This Row],[Code]],Std[Code],Std[AAs]),"-")</f>
        <v>#N/A</v>
      </c>
      <c r="V756" t="e">
        <f>IF(StandardResults[[#This Row],[Ind/Rel]]="Ind",_xlfn.XLOOKUP(StandardResults[[#This Row],[Code]],Std[Code],Std[As]),"-")</f>
        <v>#N/A</v>
      </c>
      <c r="W756" t="e">
        <f>IF(StandardResults[[#This Row],[Ind/Rel]]="Ind",_xlfn.XLOOKUP(StandardResults[[#This Row],[Code]],Std[Code],Std[Bs]),"-")</f>
        <v>#N/A</v>
      </c>
      <c r="X756" t="e">
        <f>IF(StandardResults[[#This Row],[Ind/Rel]]="Ind",_xlfn.XLOOKUP(StandardResults[[#This Row],[Code]],Std[Code],Std[EC]),"-")</f>
        <v>#N/A</v>
      </c>
      <c r="Y756" t="e">
        <f>IF(StandardResults[[#This Row],[Ind/Rel]]="Ind",_xlfn.XLOOKUP(StandardResults[[#This Row],[Code]],Std[Code],Std[Ecs]),"-")</f>
        <v>#N/A</v>
      </c>
      <c r="Z756">
        <f>COUNTIFS(StandardResults[Name],StandardResults[[#This Row],[Name]],StandardResults[Entry
Std],"B")+COUNTIFS(StandardResults[Name],StandardResults[[#This Row],[Name]],StandardResults[Entry
Std],"A")+COUNTIFS(StandardResults[Name],StandardResults[[#This Row],[Name]],StandardResults[Entry
Std],"AA")</f>
        <v>0</v>
      </c>
      <c r="AA756">
        <f>COUNTIFS(StandardResults[Name],StandardResults[[#This Row],[Name]],StandardResults[Entry
Std],"AA")</f>
        <v>0</v>
      </c>
    </row>
    <row r="757" spans="1:27" x14ac:dyDescent="0.25">
      <c r="A757">
        <f>TimeVR[[#This Row],[Club]]</f>
        <v>0</v>
      </c>
      <c r="B757" t="str">
        <f>IF(OR(RIGHT(TimeVR[[#This Row],[Event]],3)="M.R", RIGHT(TimeVR[[#This Row],[Event]],3)="F.R"),"Relay","Ind")</f>
        <v>Ind</v>
      </c>
      <c r="C757">
        <f>TimeVR[[#This Row],[gender]]</f>
        <v>0</v>
      </c>
      <c r="D757">
        <f>TimeVR[[#This Row],[Age]]</f>
        <v>0</v>
      </c>
      <c r="E757">
        <f>TimeVR[[#This Row],[name]]</f>
        <v>0</v>
      </c>
      <c r="F757">
        <f>TimeVR[[#This Row],[Event]]</f>
        <v>0</v>
      </c>
      <c r="G757" t="str">
        <f>IF(OR(StandardResults[[#This Row],[Entry]]="-",TimeVR[[#This Row],[validation]]="Validated"),"Y","N")</f>
        <v>N</v>
      </c>
      <c r="H757">
        <f>IF(OR(LEFT(TimeVR[[#This Row],[Times]],8)="00:00.00", LEFT(TimeVR[[#This Row],[Times]],2)="NT"),"-",TimeVR[[#This Row],[Times]])</f>
        <v>0</v>
      </c>
      <c r="I7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7" t="str">
        <f>IF(ISBLANK(TimeVR[[#This Row],[Best Time(S)]]),"-",TimeVR[[#This Row],[Best Time(S)]])</f>
        <v>-</v>
      </c>
      <c r="K757" t="str">
        <f>IF(StandardResults[[#This Row],[BT(SC)]]&lt;&gt;"-",IF(StandardResults[[#This Row],[BT(SC)]]&lt;=StandardResults[[#This Row],[AAs]],"AA",IF(StandardResults[[#This Row],[BT(SC)]]&lt;=StandardResults[[#This Row],[As]],"A",IF(StandardResults[[#This Row],[BT(SC)]]&lt;=StandardResults[[#This Row],[Bs]],"B","-"))),"")</f>
        <v/>
      </c>
      <c r="L757" t="str">
        <f>IF(ISBLANK(TimeVR[[#This Row],[Best Time(L)]]),"-",TimeVR[[#This Row],[Best Time(L)]])</f>
        <v>-</v>
      </c>
      <c r="M757" t="str">
        <f>IF(StandardResults[[#This Row],[BT(LC)]]&lt;&gt;"-",IF(StandardResults[[#This Row],[BT(LC)]]&lt;=StandardResults[[#This Row],[AA]],"AA",IF(StandardResults[[#This Row],[BT(LC)]]&lt;=StandardResults[[#This Row],[A]],"A",IF(StandardResults[[#This Row],[BT(LC)]]&lt;=StandardResults[[#This Row],[B]],"B","-"))),"")</f>
        <v/>
      </c>
      <c r="N757" s="14"/>
      <c r="O757" t="str">
        <f>IF(StandardResults[[#This Row],[BT(SC)]]&lt;&gt;"-",IF(StandardResults[[#This Row],[BT(SC)]]&lt;=StandardResults[[#This Row],[Ecs]],"EC","-"),"")</f>
        <v/>
      </c>
      <c r="Q757" t="str">
        <f>IF(StandardResults[[#This Row],[Ind/Rel]]="Ind",LEFT(StandardResults[[#This Row],[Gender]],1)&amp;MIN(MAX(StandardResults[[#This Row],[Age]],11),17)&amp;"-"&amp;StandardResults[[#This Row],[Event]],"")</f>
        <v>011-0</v>
      </c>
      <c r="R757" t="e">
        <f>IF(StandardResults[[#This Row],[Ind/Rel]]="Ind",_xlfn.XLOOKUP(StandardResults[[#This Row],[Code]],Std[Code],Std[AA]),"-")</f>
        <v>#N/A</v>
      </c>
      <c r="S757" t="e">
        <f>IF(StandardResults[[#This Row],[Ind/Rel]]="Ind",_xlfn.XLOOKUP(StandardResults[[#This Row],[Code]],Std[Code],Std[A]),"-")</f>
        <v>#N/A</v>
      </c>
      <c r="T757" t="e">
        <f>IF(StandardResults[[#This Row],[Ind/Rel]]="Ind",_xlfn.XLOOKUP(StandardResults[[#This Row],[Code]],Std[Code],Std[B]),"-")</f>
        <v>#N/A</v>
      </c>
      <c r="U757" t="e">
        <f>IF(StandardResults[[#This Row],[Ind/Rel]]="Ind",_xlfn.XLOOKUP(StandardResults[[#This Row],[Code]],Std[Code],Std[AAs]),"-")</f>
        <v>#N/A</v>
      </c>
      <c r="V757" t="e">
        <f>IF(StandardResults[[#This Row],[Ind/Rel]]="Ind",_xlfn.XLOOKUP(StandardResults[[#This Row],[Code]],Std[Code],Std[As]),"-")</f>
        <v>#N/A</v>
      </c>
      <c r="W757" t="e">
        <f>IF(StandardResults[[#This Row],[Ind/Rel]]="Ind",_xlfn.XLOOKUP(StandardResults[[#This Row],[Code]],Std[Code],Std[Bs]),"-")</f>
        <v>#N/A</v>
      </c>
      <c r="X757" t="e">
        <f>IF(StandardResults[[#This Row],[Ind/Rel]]="Ind",_xlfn.XLOOKUP(StandardResults[[#This Row],[Code]],Std[Code],Std[EC]),"-")</f>
        <v>#N/A</v>
      </c>
      <c r="Y757" t="e">
        <f>IF(StandardResults[[#This Row],[Ind/Rel]]="Ind",_xlfn.XLOOKUP(StandardResults[[#This Row],[Code]],Std[Code],Std[Ecs]),"-")</f>
        <v>#N/A</v>
      </c>
      <c r="Z757">
        <f>COUNTIFS(StandardResults[Name],StandardResults[[#This Row],[Name]],StandardResults[Entry
Std],"B")+COUNTIFS(StandardResults[Name],StandardResults[[#This Row],[Name]],StandardResults[Entry
Std],"A")+COUNTIFS(StandardResults[Name],StandardResults[[#This Row],[Name]],StandardResults[Entry
Std],"AA")</f>
        <v>0</v>
      </c>
      <c r="AA757">
        <f>COUNTIFS(StandardResults[Name],StandardResults[[#This Row],[Name]],StandardResults[Entry
Std],"AA")</f>
        <v>0</v>
      </c>
    </row>
    <row r="758" spans="1:27" x14ac:dyDescent="0.25">
      <c r="A758">
        <f>TimeVR[[#This Row],[Club]]</f>
        <v>0</v>
      </c>
      <c r="B758" t="str">
        <f>IF(OR(RIGHT(TimeVR[[#This Row],[Event]],3)="M.R", RIGHT(TimeVR[[#This Row],[Event]],3)="F.R"),"Relay","Ind")</f>
        <v>Ind</v>
      </c>
      <c r="C758">
        <f>TimeVR[[#This Row],[gender]]</f>
        <v>0</v>
      </c>
      <c r="D758">
        <f>TimeVR[[#This Row],[Age]]</f>
        <v>0</v>
      </c>
      <c r="E758">
        <f>TimeVR[[#This Row],[name]]</f>
        <v>0</v>
      </c>
      <c r="F758">
        <f>TimeVR[[#This Row],[Event]]</f>
        <v>0</v>
      </c>
      <c r="G758" t="str">
        <f>IF(OR(StandardResults[[#This Row],[Entry]]="-",TimeVR[[#This Row],[validation]]="Validated"),"Y","N")</f>
        <v>N</v>
      </c>
      <c r="H758">
        <f>IF(OR(LEFT(TimeVR[[#This Row],[Times]],8)="00:00.00", LEFT(TimeVR[[#This Row],[Times]],2)="NT"),"-",TimeVR[[#This Row],[Times]])</f>
        <v>0</v>
      </c>
      <c r="I7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8" t="str">
        <f>IF(ISBLANK(TimeVR[[#This Row],[Best Time(S)]]),"-",TimeVR[[#This Row],[Best Time(S)]])</f>
        <v>-</v>
      </c>
      <c r="K758" t="str">
        <f>IF(StandardResults[[#This Row],[BT(SC)]]&lt;&gt;"-",IF(StandardResults[[#This Row],[BT(SC)]]&lt;=StandardResults[[#This Row],[AAs]],"AA",IF(StandardResults[[#This Row],[BT(SC)]]&lt;=StandardResults[[#This Row],[As]],"A",IF(StandardResults[[#This Row],[BT(SC)]]&lt;=StandardResults[[#This Row],[Bs]],"B","-"))),"")</f>
        <v/>
      </c>
      <c r="L758" t="str">
        <f>IF(ISBLANK(TimeVR[[#This Row],[Best Time(L)]]),"-",TimeVR[[#This Row],[Best Time(L)]])</f>
        <v>-</v>
      </c>
      <c r="M758" t="str">
        <f>IF(StandardResults[[#This Row],[BT(LC)]]&lt;&gt;"-",IF(StandardResults[[#This Row],[BT(LC)]]&lt;=StandardResults[[#This Row],[AA]],"AA",IF(StandardResults[[#This Row],[BT(LC)]]&lt;=StandardResults[[#This Row],[A]],"A",IF(StandardResults[[#This Row],[BT(LC)]]&lt;=StandardResults[[#This Row],[B]],"B","-"))),"")</f>
        <v/>
      </c>
      <c r="N758" s="14"/>
      <c r="O758" t="str">
        <f>IF(StandardResults[[#This Row],[BT(SC)]]&lt;&gt;"-",IF(StandardResults[[#This Row],[BT(SC)]]&lt;=StandardResults[[#This Row],[Ecs]],"EC","-"),"")</f>
        <v/>
      </c>
      <c r="Q758" t="str">
        <f>IF(StandardResults[[#This Row],[Ind/Rel]]="Ind",LEFT(StandardResults[[#This Row],[Gender]],1)&amp;MIN(MAX(StandardResults[[#This Row],[Age]],11),17)&amp;"-"&amp;StandardResults[[#This Row],[Event]],"")</f>
        <v>011-0</v>
      </c>
      <c r="R758" t="e">
        <f>IF(StandardResults[[#This Row],[Ind/Rel]]="Ind",_xlfn.XLOOKUP(StandardResults[[#This Row],[Code]],Std[Code],Std[AA]),"-")</f>
        <v>#N/A</v>
      </c>
      <c r="S758" t="e">
        <f>IF(StandardResults[[#This Row],[Ind/Rel]]="Ind",_xlfn.XLOOKUP(StandardResults[[#This Row],[Code]],Std[Code],Std[A]),"-")</f>
        <v>#N/A</v>
      </c>
      <c r="T758" t="e">
        <f>IF(StandardResults[[#This Row],[Ind/Rel]]="Ind",_xlfn.XLOOKUP(StandardResults[[#This Row],[Code]],Std[Code],Std[B]),"-")</f>
        <v>#N/A</v>
      </c>
      <c r="U758" t="e">
        <f>IF(StandardResults[[#This Row],[Ind/Rel]]="Ind",_xlfn.XLOOKUP(StandardResults[[#This Row],[Code]],Std[Code],Std[AAs]),"-")</f>
        <v>#N/A</v>
      </c>
      <c r="V758" t="e">
        <f>IF(StandardResults[[#This Row],[Ind/Rel]]="Ind",_xlfn.XLOOKUP(StandardResults[[#This Row],[Code]],Std[Code],Std[As]),"-")</f>
        <v>#N/A</v>
      </c>
      <c r="W758" t="e">
        <f>IF(StandardResults[[#This Row],[Ind/Rel]]="Ind",_xlfn.XLOOKUP(StandardResults[[#This Row],[Code]],Std[Code],Std[Bs]),"-")</f>
        <v>#N/A</v>
      </c>
      <c r="X758" t="e">
        <f>IF(StandardResults[[#This Row],[Ind/Rel]]="Ind",_xlfn.XLOOKUP(StandardResults[[#This Row],[Code]],Std[Code],Std[EC]),"-")</f>
        <v>#N/A</v>
      </c>
      <c r="Y758" t="e">
        <f>IF(StandardResults[[#This Row],[Ind/Rel]]="Ind",_xlfn.XLOOKUP(StandardResults[[#This Row],[Code]],Std[Code],Std[Ecs]),"-")</f>
        <v>#N/A</v>
      </c>
      <c r="Z758">
        <f>COUNTIFS(StandardResults[Name],StandardResults[[#This Row],[Name]],StandardResults[Entry
Std],"B")+COUNTIFS(StandardResults[Name],StandardResults[[#This Row],[Name]],StandardResults[Entry
Std],"A")+COUNTIFS(StandardResults[Name],StandardResults[[#This Row],[Name]],StandardResults[Entry
Std],"AA")</f>
        <v>0</v>
      </c>
      <c r="AA758">
        <f>COUNTIFS(StandardResults[Name],StandardResults[[#This Row],[Name]],StandardResults[Entry
Std],"AA")</f>
        <v>0</v>
      </c>
    </row>
    <row r="759" spans="1:27" x14ac:dyDescent="0.25">
      <c r="A759">
        <f>TimeVR[[#This Row],[Club]]</f>
        <v>0</v>
      </c>
      <c r="B759" t="str">
        <f>IF(OR(RIGHT(TimeVR[[#This Row],[Event]],3)="M.R", RIGHT(TimeVR[[#This Row],[Event]],3)="F.R"),"Relay","Ind")</f>
        <v>Ind</v>
      </c>
      <c r="C759">
        <f>TimeVR[[#This Row],[gender]]</f>
        <v>0</v>
      </c>
      <c r="D759">
        <f>TimeVR[[#This Row],[Age]]</f>
        <v>0</v>
      </c>
      <c r="E759">
        <f>TimeVR[[#This Row],[name]]</f>
        <v>0</v>
      </c>
      <c r="F759">
        <f>TimeVR[[#This Row],[Event]]</f>
        <v>0</v>
      </c>
      <c r="G759" t="str">
        <f>IF(OR(StandardResults[[#This Row],[Entry]]="-",TimeVR[[#This Row],[validation]]="Validated"),"Y","N")</f>
        <v>N</v>
      </c>
      <c r="H759">
        <f>IF(OR(LEFT(TimeVR[[#This Row],[Times]],8)="00:00.00", LEFT(TimeVR[[#This Row],[Times]],2)="NT"),"-",TimeVR[[#This Row],[Times]])</f>
        <v>0</v>
      </c>
      <c r="I7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59" t="str">
        <f>IF(ISBLANK(TimeVR[[#This Row],[Best Time(S)]]),"-",TimeVR[[#This Row],[Best Time(S)]])</f>
        <v>-</v>
      </c>
      <c r="K759" t="str">
        <f>IF(StandardResults[[#This Row],[BT(SC)]]&lt;&gt;"-",IF(StandardResults[[#This Row],[BT(SC)]]&lt;=StandardResults[[#This Row],[AAs]],"AA",IF(StandardResults[[#This Row],[BT(SC)]]&lt;=StandardResults[[#This Row],[As]],"A",IF(StandardResults[[#This Row],[BT(SC)]]&lt;=StandardResults[[#This Row],[Bs]],"B","-"))),"")</f>
        <v/>
      </c>
      <c r="L759" t="str">
        <f>IF(ISBLANK(TimeVR[[#This Row],[Best Time(L)]]),"-",TimeVR[[#This Row],[Best Time(L)]])</f>
        <v>-</v>
      </c>
      <c r="M759" t="str">
        <f>IF(StandardResults[[#This Row],[BT(LC)]]&lt;&gt;"-",IF(StandardResults[[#This Row],[BT(LC)]]&lt;=StandardResults[[#This Row],[AA]],"AA",IF(StandardResults[[#This Row],[BT(LC)]]&lt;=StandardResults[[#This Row],[A]],"A",IF(StandardResults[[#This Row],[BT(LC)]]&lt;=StandardResults[[#This Row],[B]],"B","-"))),"")</f>
        <v/>
      </c>
      <c r="N759" s="14"/>
      <c r="O759" t="str">
        <f>IF(StandardResults[[#This Row],[BT(SC)]]&lt;&gt;"-",IF(StandardResults[[#This Row],[BT(SC)]]&lt;=StandardResults[[#This Row],[Ecs]],"EC","-"),"")</f>
        <v/>
      </c>
      <c r="Q759" t="str">
        <f>IF(StandardResults[[#This Row],[Ind/Rel]]="Ind",LEFT(StandardResults[[#This Row],[Gender]],1)&amp;MIN(MAX(StandardResults[[#This Row],[Age]],11),17)&amp;"-"&amp;StandardResults[[#This Row],[Event]],"")</f>
        <v>011-0</v>
      </c>
      <c r="R759" t="e">
        <f>IF(StandardResults[[#This Row],[Ind/Rel]]="Ind",_xlfn.XLOOKUP(StandardResults[[#This Row],[Code]],Std[Code],Std[AA]),"-")</f>
        <v>#N/A</v>
      </c>
      <c r="S759" t="e">
        <f>IF(StandardResults[[#This Row],[Ind/Rel]]="Ind",_xlfn.XLOOKUP(StandardResults[[#This Row],[Code]],Std[Code],Std[A]),"-")</f>
        <v>#N/A</v>
      </c>
      <c r="T759" t="e">
        <f>IF(StandardResults[[#This Row],[Ind/Rel]]="Ind",_xlfn.XLOOKUP(StandardResults[[#This Row],[Code]],Std[Code],Std[B]),"-")</f>
        <v>#N/A</v>
      </c>
      <c r="U759" t="e">
        <f>IF(StandardResults[[#This Row],[Ind/Rel]]="Ind",_xlfn.XLOOKUP(StandardResults[[#This Row],[Code]],Std[Code],Std[AAs]),"-")</f>
        <v>#N/A</v>
      </c>
      <c r="V759" t="e">
        <f>IF(StandardResults[[#This Row],[Ind/Rel]]="Ind",_xlfn.XLOOKUP(StandardResults[[#This Row],[Code]],Std[Code],Std[As]),"-")</f>
        <v>#N/A</v>
      </c>
      <c r="W759" t="e">
        <f>IF(StandardResults[[#This Row],[Ind/Rel]]="Ind",_xlfn.XLOOKUP(StandardResults[[#This Row],[Code]],Std[Code],Std[Bs]),"-")</f>
        <v>#N/A</v>
      </c>
      <c r="X759" t="e">
        <f>IF(StandardResults[[#This Row],[Ind/Rel]]="Ind",_xlfn.XLOOKUP(StandardResults[[#This Row],[Code]],Std[Code],Std[EC]),"-")</f>
        <v>#N/A</v>
      </c>
      <c r="Y759" t="e">
        <f>IF(StandardResults[[#This Row],[Ind/Rel]]="Ind",_xlfn.XLOOKUP(StandardResults[[#This Row],[Code]],Std[Code],Std[Ecs]),"-")</f>
        <v>#N/A</v>
      </c>
      <c r="Z759">
        <f>COUNTIFS(StandardResults[Name],StandardResults[[#This Row],[Name]],StandardResults[Entry
Std],"B")+COUNTIFS(StandardResults[Name],StandardResults[[#This Row],[Name]],StandardResults[Entry
Std],"A")+COUNTIFS(StandardResults[Name],StandardResults[[#This Row],[Name]],StandardResults[Entry
Std],"AA")</f>
        <v>0</v>
      </c>
      <c r="AA759">
        <f>COUNTIFS(StandardResults[Name],StandardResults[[#This Row],[Name]],StandardResults[Entry
Std],"AA")</f>
        <v>0</v>
      </c>
    </row>
    <row r="760" spans="1:27" x14ac:dyDescent="0.25">
      <c r="A760">
        <f>TimeVR[[#This Row],[Club]]</f>
        <v>0</v>
      </c>
      <c r="B760" t="str">
        <f>IF(OR(RIGHT(TimeVR[[#This Row],[Event]],3)="M.R", RIGHT(TimeVR[[#This Row],[Event]],3)="F.R"),"Relay","Ind")</f>
        <v>Ind</v>
      </c>
      <c r="C760">
        <f>TimeVR[[#This Row],[gender]]</f>
        <v>0</v>
      </c>
      <c r="D760">
        <f>TimeVR[[#This Row],[Age]]</f>
        <v>0</v>
      </c>
      <c r="E760">
        <f>TimeVR[[#This Row],[name]]</f>
        <v>0</v>
      </c>
      <c r="F760">
        <f>TimeVR[[#This Row],[Event]]</f>
        <v>0</v>
      </c>
      <c r="G760" t="str">
        <f>IF(OR(StandardResults[[#This Row],[Entry]]="-",TimeVR[[#This Row],[validation]]="Validated"),"Y","N")</f>
        <v>N</v>
      </c>
      <c r="H760">
        <f>IF(OR(LEFT(TimeVR[[#This Row],[Times]],8)="00:00.00", LEFT(TimeVR[[#This Row],[Times]],2)="NT"),"-",TimeVR[[#This Row],[Times]])</f>
        <v>0</v>
      </c>
      <c r="I7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0" t="str">
        <f>IF(ISBLANK(TimeVR[[#This Row],[Best Time(S)]]),"-",TimeVR[[#This Row],[Best Time(S)]])</f>
        <v>-</v>
      </c>
      <c r="K760" t="str">
        <f>IF(StandardResults[[#This Row],[BT(SC)]]&lt;&gt;"-",IF(StandardResults[[#This Row],[BT(SC)]]&lt;=StandardResults[[#This Row],[AAs]],"AA",IF(StandardResults[[#This Row],[BT(SC)]]&lt;=StandardResults[[#This Row],[As]],"A",IF(StandardResults[[#This Row],[BT(SC)]]&lt;=StandardResults[[#This Row],[Bs]],"B","-"))),"")</f>
        <v/>
      </c>
      <c r="L760" t="str">
        <f>IF(ISBLANK(TimeVR[[#This Row],[Best Time(L)]]),"-",TimeVR[[#This Row],[Best Time(L)]])</f>
        <v>-</v>
      </c>
      <c r="M760" t="str">
        <f>IF(StandardResults[[#This Row],[BT(LC)]]&lt;&gt;"-",IF(StandardResults[[#This Row],[BT(LC)]]&lt;=StandardResults[[#This Row],[AA]],"AA",IF(StandardResults[[#This Row],[BT(LC)]]&lt;=StandardResults[[#This Row],[A]],"A",IF(StandardResults[[#This Row],[BT(LC)]]&lt;=StandardResults[[#This Row],[B]],"B","-"))),"")</f>
        <v/>
      </c>
      <c r="N760" s="14"/>
      <c r="O760" t="str">
        <f>IF(StandardResults[[#This Row],[BT(SC)]]&lt;&gt;"-",IF(StandardResults[[#This Row],[BT(SC)]]&lt;=StandardResults[[#This Row],[Ecs]],"EC","-"),"")</f>
        <v/>
      </c>
      <c r="Q760" t="str">
        <f>IF(StandardResults[[#This Row],[Ind/Rel]]="Ind",LEFT(StandardResults[[#This Row],[Gender]],1)&amp;MIN(MAX(StandardResults[[#This Row],[Age]],11),17)&amp;"-"&amp;StandardResults[[#This Row],[Event]],"")</f>
        <v>011-0</v>
      </c>
      <c r="R760" t="e">
        <f>IF(StandardResults[[#This Row],[Ind/Rel]]="Ind",_xlfn.XLOOKUP(StandardResults[[#This Row],[Code]],Std[Code],Std[AA]),"-")</f>
        <v>#N/A</v>
      </c>
      <c r="S760" t="e">
        <f>IF(StandardResults[[#This Row],[Ind/Rel]]="Ind",_xlfn.XLOOKUP(StandardResults[[#This Row],[Code]],Std[Code],Std[A]),"-")</f>
        <v>#N/A</v>
      </c>
      <c r="T760" t="e">
        <f>IF(StandardResults[[#This Row],[Ind/Rel]]="Ind",_xlfn.XLOOKUP(StandardResults[[#This Row],[Code]],Std[Code],Std[B]),"-")</f>
        <v>#N/A</v>
      </c>
      <c r="U760" t="e">
        <f>IF(StandardResults[[#This Row],[Ind/Rel]]="Ind",_xlfn.XLOOKUP(StandardResults[[#This Row],[Code]],Std[Code],Std[AAs]),"-")</f>
        <v>#N/A</v>
      </c>
      <c r="V760" t="e">
        <f>IF(StandardResults[[#This Row],[Ind/Rel]]="Ind",_xlfn.XLOOKUP(StandardResults[[#This Row],[Code]],Std[Code],Std[As]),"-")</f>
        <v>#N/A</v>
      </c>
      <c r="W760" t="e">
        <f>IF(StandardResults[[#This Row],[Ind/Rel]]="Ind",_xlfn.XLOOKUP(StandardResults[[#This Row],[Code]],Std[Code],Std[Bs]),"-")</f>
        <v>#N/A</v>
      </c>
      <c r="X760" t="e">
        <f>IF(StandardResults[[#This Row],[Ind/Rel]]="Ind",_xlfn.XLOOKUP(StandardResults[[#This Row],[Code]],Std[Code],Std[EC]),"-")</f>
        <v>#N/A</v>
      </c>
      <c r="Y760" t="e">
        <f>IF(StandardResults[[#This Row],[Ind/Rel]]="Ind",_xlfn.XLOOKUP(StandardResults[[#This Row],[Code]],Std[Code],Std[Ecs]),"-")</f>
        <v>#N/A</v>
      </c>
      <c r="Z760">
        <f>COUNTIFS(StandardResults[Name],StandardResults[[#This Row],[Name]],StandardResults[Entry
Std],"B")+COUNTIFS(StandardResults[Name],StandardResults[[#This Row],[Name]],StandardResults[Entry
Std],"A")+COUNTIFS(StandardResults[Name],StandardResults[[#This Row],[Name]],StandardResults[Entry
Std],"AA")</f>
        <v>0</v>
      </c>
      <c r="AA760">
        <f>COUNTIFS(StandardResults[Name],StandardResults[[#This Row],[Name]],StandardResults[Entry
Std],"AA")</f>
        <v>0</v>
      </c>
    </row>
    <row r="761" spans="1:27" x14ac:dyDescent="0.25">
      <c r="A761">
        <f>TimeVR[[#This Row],[Club]]</f>
        <v>0</v>
      </c>
      <c r="B761" t="str">
        <f>IF(OR(RIGHT(TimeVR[[#This Row],[Event]],3)="M.R", RIGHT(TimeVR[[#This Row],[Event]],3)="F.R"),"Relay","Ind")</f>
        <v>Ind</v>
      </c>
      <c r="C761">
        <f>TimeVR[[#This Row],[gender]]</f>
        <v>0</v>
      </c>
      <c r="D761">
        <f>TimeVR[[#This Row],[Age]]</f>
        <v>0</v>
      </c>
      <c r="E761">
        <f>TimeVR[[#This Row],[name]]</f>
        <v>0</v>
      </c>
      <c r="F761">
        <f>TimeVR[[#This Row],[Event]]</f>
        <v>0</v>
      </c>
      <c r="G761" t="str">
        <f>IF(OR(StandardResults[[#This Row],[Entry]]="-",TimeVR[[#This Row],[validation]]="Validated"),"Y","N")</f>
        <v>N</v>
      </c>
      <c r="H761">
        <f>IF(OR(LEFT(TimeVR[[#This Row],[Times]],8)="00:00.00", LEFT(TimeVR[[#This Row],[Times]],2)="NT"),"-",TimeVR[[#This Row],[Times]])</f>
        <v>0</v>
      </c>
      <c r="I7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1" t="str">
        <f>IF(ISBLANK(TimeVR[[#This Row],[Best Time(S)]]),"-",TimeVR[[#This Row],[Best Time(S)]])</f>
        <v>-</v>
      </c>
      <c r="K761" t="str">
        <f>IF(StandardResults[[#This Row],[BT(SC)]]&lt;&gt;"-",IF(StandardResults[[#This Row],[BT(SC)]]&lt;=StandardResults[[#This Row],[AAs]],"AA",IF(StandardResults[[#This Row],[BT(SC)]]&lt;=StandardResults[[#This Row],[As]],"A",IF(StandardResults[[#This Row],[BT(SC)]]&lt;=StandardResults[[#This Row],[Bs]],"B","-"))),"")</f>
        <v/>
      </c>
      <c r="L761" t="str">
        <f>IF(ISBLANK(TimeVR[[#This Row],[Best Time(L)]]),"-",TimeVR[[#This Row],[Best Time(L)]])</f>
        <v>-</v>
      </c>
      <c r="M761" t="str">
        <f>IF(StandardResults[[#This Row],[BT(LC)]]&lt;&gt;"-",IF(StandardResults[[#This Row],[BT(LC)]]&lt;=StandardResults[[#This Row],[AA]],"AA",IF(StandardResults[[#This Row],[BT(LC)]]&lt;=StandardResults[[#This Row],[A]],"A",IF(StandardResults[[#This Row],[BT(LC)]]&lt;=StandardResults[[#This Row],[B]],"B","-"))),"")</f>
        <v/>
      </c>
      <c r="N761" s="14"/>
      <c r="O761" t="str">
        <f>IF(StandardResults[[#This Row],[BT(SC)]]&lt;&gt;"-",IF(StandardResults[[#This Row],[BT(SC)]]&lt;=StandardResults[[#This Row],[Ecs]],"EC","-"),"")</f>
        <v/>
      </c>
      <c r="Q761" t="str">
        <f>IF(StandardResults[[#This Row],[Ind/Rel]]="Ind",LEFT(StandardResults[[#This Row],[Gender]],1)&amp;MIN(MAX(StandardResults[[#This Row],[Age]],11),17)&amp;"-"&amp;StandardResults[[#This Row],[Event]],"")</f>
        <v>011-0</v>
      </c>
      <c r="R761" t="e">
        <f>IF(StandardResults[[#This Row],[Ind/Rel]]="Ind",_xlfn.XLOOKUP(StandardResults[[#This Row],[Code]],Std[Code],Std[AA]),"-")</f>
        <v>#N/A</v>
      </c>
      <c r="S761" t="e">
        <f>IF(StandardResults[[#This Row],[Ind/Rel]]="Ind",_xlfn.XLOOKUP(StandardResults[[#This Row],[Code]],Std[Code],Std[A]),"-")</f>
        <v>#N/A</v>
      </c>
      <c r="T761" t="e">
        <f>IF(StandardResults[[#This Row],[Ind/Rel]]="Ind",_xlfn.XLOOKUP(StandardResults[[#This Row],[Code]],Std[Code],Std[B]),"-")</f>
        <v>#N/A</v>
      </c>
      <c r="U761" t="e">
        <f>IF(StandardResults[[#This Row],[Ind/Rel]]="Ind",_xlfn.XLOOKUP(StandardResults[[#This Row],[Code]],Std[Code],Std[AAs]),"-")</f>
        <v>#N/A</v>
      </c>
      <c r="V761" t="e">
        <f>IF(StandardResults[[#This Row],[Ind/Rel]]="Ind",_xlfn.XLOOKUP(StandardResults[[#This Row],[Code]],Std[Code],Std[As]),"-")</f>
        <v>#N/A</v>
      </c>
      <c r="W761" t="e">
        <f>IF(StandardResults[[#This Row],[Ind/Rel]]="Ind",_xlfn.XLOOKUP(StandardResults[[#This Row],[Code]],Std[Code],Std[Bs]),"-")</f>
        <v>#N/A</v>
      </c>
      <c r="X761" t="e">
        <f>IF(StandardResults[[#This Row],[Ind/Rel]]="Ind",_xlfn.XLOOKUP(StandardResults[[#This Row],[Code]],Std[Code],Std[EC]),"-")</f>
        <v>#N/A</v>
      </c>
      <c r="Y761" t="e">
        <f>IF(StandardResults[[#This Row],[Ind/Rel]]="Ind",_xlfn.XLOOKUP(StandardResults[[#This Row],[Code]],Std[Code],Std[Ecs]),"-")</f>
        <v>#N/A</v>
      </c>
      <c r="Z761">
        <f>COUNTIFS(StandardResults[Name],StandardResults[[#This Row],[Name]],StandardResults[Entry
Std],"B")+COUNTIFS(StandardResults[Name],StandardResults[[#This Row],[Name]],StandardResults[Entry
Std],"A")+COUNTIFS(StandardResults[Name],StandardResults[[#This Row],[Name]],StandardResults[Entry
Std],"AA")</f>
        <v>0</v>
      </c>
      <c r="AA761">
        <f>COUNTIFS(StandardResults[Name],StandardResults[[#This Row],[Name]],StandardResults[Entry
Std],"AA")</f>
        <v>0</v>
      </c>
    </row>
    <row r="762" spans="1:27" x14ac:dyDescent="0.25">
      <c r="A762">
        <f>TimeVR[[#This Row],[Club]]</f>
        <v>0</v>
      </c>
      <c r="B762" t="str">
        <f>IF(OR(RIGHT(TimeVR[[#This Row],[Event]],3)="M.R", RIGHT(TimeVR[[#This Row],[Event]],3)="F.R"),"Relay","Ind")</f>
        <v>Ind</v>
      </c>
      <c r="C762">
        <f>TimeVR[[#This Row],[gender]]</f>
        <v>0</v>
      </c>
      <c r="D762">
        <f>TimeVR[[#This Row],[Age]]</f>
        <v>0</v>
      </c>
      <c r="E762">
        <f>TimeVR[[#This Row],[name]]</f>
        <v>0</v>
      </c>
      <c r="F762">
        <f>TimeVR[[#This Row],[Event]]</f>
        <v>0</v>
      </c>
      <c r="G762" t="str">
        <f>IF(OR(StandardResults[[#This Row],[Entry]]="-",TimeVR[[#This Row],[validation]]="Validated"),"Y","N")</f>
        <v>N</v>
      </c>
      <c r="H762">
        <f>IF(OR(LEFT(TimeVR[[#This Row],[Times]],8)="00:00.00", LEFT(TimeVR[[#This Row],[Times]],2)="NT"),"-",TimeVR[[#This Row],[Times]])</f>
        <v>0</v>
      </c>
      <c r="I7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2" t="str">
        <f>IF(ISBLANK(TimeVR[[#This Row],[Best Time(S)]]),"-",TimeVR[[#This Row],[Best Time(S)]])</f>
        <v>-</v>
      </c>
      <c r="K762" t="str">
        <f>IF(StandardResults[[#This Row],[BT(SC)]]&lt;&gt;"-",IF(StandardResults[[#This Row],[BT(SC)]]&lt;=StandardResults[[#This Row],[AAs]],"AA",IF(StandardResults[[#This Row],[BT(SC)]]&lt;=StandardResults[[#This Row],[As]],"A",IF(StandardResults[[#This Row],[BT(SC)]]&lt;=StandardResults[[#This Row],[Bs]],"B","-"))),"")</f>
        <v/>
      </c>
      <c r="L762" t="str">
        <f>IF(ISBLANK(TimeVR[[#This Row],[Best Time(L)]]),"-",TimeVR[[#This Row],[Best Time(L)]])</f>
        <v>-</v>
      </c>
      <c r="M762" t="str">
        <f>IF(StandardResults[[#This Row],[BT(LC)]]&lt;&gt;"-",IF(StandardResults[[#This Row],[BT(LC)]]&lt;=StandardResults[[#This Row],[AA]],"AA",IF(StandardResults[[#This Row],[BT(LC)]]&lt;=StandardResults[[#This Row],[A]],"A",IF(StandardResults[[#This Row],[BT(LC)]]&lt;=StandardResults[[#This Row],[B]],"B","-"))),"")</f>
        <v/>
      </c>
      <c r="N762" s="14"/>
      <c r="O762" t="str">
        <f>IF(StandardResults[[#This Row],[BT(SC)]]&lt;&gt;"-",IF(StandardResults[[#This Row],[BT(SC)]]&lt;=StandardResults[[#This Row],[Ecs]],"EC","-"),"")</f>
        <v/>
      </c>
      <c r="Q762" t="str">
        <f>IF(StandardResults[[#This Row],[Ind/Rel]]="Ind",LEFT(StandardResults[[#This Row],[Gender]],1)&amp;MIN(MAX(StandardResults[[#This Row],[Age]],11),17)&amp;"-"&amp;StandardResults[[#This Row],[Event]],"")</f>
        <v>011-0</v>
      </c>
      <c r="R762" t="e">
        <f>IF(StandardResults[[#This Row],[Ind/Rel]]="Ind",_xlfn.XLOOKUP(StandardResults[[#This Row],[Code]],Std[Code],Std[AA]),"-")</f>
        <v>#N/A</v>
      </c>
      <c r="S762" t="e">
        <f>IF(StandardResults[[#This Row],[Ind/Rel]]="Ind",_xlfn.XLOOKUP(StandardResults[[#This Row],[Code]],Std[Code],Std[A]),"-")</f>
        <v>#N/A</v>
      </c>
      <c r="T762" t="e">
        <f>IF(StandardResults[[#This Row],[Ind/Rel]]="Ind",_xlfn.XLOOKUP(StandardResults[[#This Row],[Code]],Std[Code],Std[B]),"-")</f>
        <v>#N/A</v>
      </c>
      <c r="U762" t="e">
        <f>IF(StandardResults[[#This Row],[Ind/Rel]]="Ind",_xlfn.XLOOKUP(StandardResults[[#This Row],[Code]],Std[Code],Std[AAs]),"-")</f>
        <v>#N/A</v>
      </c>
      <c r="V762" t="e">
        <f>IF(StandardResults[[#This Row],[Ind/Rel]]="Ind",_xlfn.XLOOKUP(StandardResults[[#This Row],[Code]],Std[Code],Std[As]),"-")</f>
        <v>#N/A</v>
      </c>
      <c r="W762" t="e">
        <f>IF(StandardResults[[#This Row],[Ind/Rel]]="Ind",_xlfn.XLOOKUP(StandardResults[[#This Row],[Code]],Std[Code],Std[Bs]),"-")</f>
        <v>#N/A</v>
      </c>
      <c r="X762" t="e">
        <f>IF(StandardResults[[#This Row],[Ind/Rel]]="Ind",_xlfn.XLOOKUP(StandardResults[[#This Row],[Code]],Std[Code],Std[EC]),"-")</f>
        <v>#N/A</v>
      </c>
      <c r="Y762" t="e">
        <f>IF(StandardResults[[#This Row],[Ind/Rel]]="Ind",_xlfn.XLOOKUP(StandardResults[[#This Row],[Code]],Std[Code],Std[Ecs]),"-")</f>
        <v>#N/A</v>
      </c>
      <c r="Z762">
        <f>COUNTIFS(StandardResults[Name],StandardResults[[#This Row],[Name]],StandardResults[Entry
Std],"B")+COUNTIFS(StandardResults[Name],StandardResults[[#This Row],[Name]],StandardResults[Entry
Std],"A")+COUNTIFS(StandardResults[Name],StandardResults[[#This Row],[Name]],StandardResults[Entry
Std],"AA")</f>
        <v>0</v>
      </c>
      <c r="AA762">
        <f>COUNTIFS(StandardResults[Name],StandardResults[[#This Row],[Name]],StandardResults[Entry
Std],"AA")</f>
        <v>0</v>
      </c>
    </row>
    <row r="763" spans="1:27" x14ac:dyDescent="0.25">
      <c r="A763">
        <f>TimeVR[[#This Row],[Club]]</f>
        <v>0</v>
      </c>
      <c r="B763" t="str">
        <f>IF(OR(RIGHT(TimeVR[[#This Row],[Event]],3)="M.R", RIGHT(TimeVR[[#This Row],[Event]],3)="F.R"),"Relay","Ind")</f>
        <v>Ind</v>
      </c>
      <c r="C763">
        <f>TimeVR[[#This Row],[gender]]</f>
        <v>0</v>
      </c>
      <c r="D763">
        <f>TimeVR[[#This Row],[Age]]</f>
        <v>0</v>
      </c>
      <c r="E763">
        <f>TimeVR[[#This Row],[name]]</f>
        <v>0</v>
      </c>
      <c r="F763">
        <f>TimeVR[[#This Row],[Event]]</f>
        <v>0</v>
      </c>
      <c r="G763" t="str">
        <f>IF(OR(StandardResults[[#This Row],[Entry]]="-",TimeVR[[#This Row],[validation]]="Validated"),"Y","N")</f>
        <v>N</v>
      </c>
      <c r="H763">
        <f>IF(OR(LEFT(TimeVR[[#This Row],[Times]],8)="00:00.00", LEFT(TimeVR[[#This Row],[Times]],2)="NT"),"-",TimeVR[[#This Row],[Times]])</f>
        <v>0</v>
      </c>
      <c r="I7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3" t="str">
        <f>IF(ISBLANK(TimeVR[[#This Row],[Best Time(S)]]),"-",TimeVR[[#This Row],[Best Time(S)]])</f>
        <v>-</v>
      </c>
      <c r="K763" t="str">
        <f>IF(StandardResults[[#This Row],[BT(SC)]]&lt;&gt;"-",IF(StandardResults[[#This Row],[BT(SC)]]&lt;=StandardResults[[#This Row],[AAs]],"AA",IF(StandardResults[[#This Row],[BT(SC)]]&lt;=StandardResults[[#This Row],[As]],"A",IF(StandardResults[[#This Row],[BT(SC)]]&lt;=StandardResults[[#This Row],[Bs]],"B","-"))),"")</f>
        <v/>
      </c>
      <c r="L763" t="str">
        <f>IF(ISBLANK(TimeVR[[#This Row],[Best Time(L)]]),"-",TimeVR[[#This Row],[Best Time(L)]])</f>
        <v>-</v>
      </c>
      <c r="M763" t="str">
        <f>IF(StandardResults[[#This Row],[BT(LC)]]&lt;&gt;"-",IF(StandardResults[[#This Row],[BT(LC)]]&lt;=StandardResults[[#This Row],[AA]],"AA",IF(StandardResults[[#This Row],[BT(LC)]]&lt;=StandardResults[[#This Row],[A]],"A",IF(StandardResults[[#This Row],[BT(LC)]]&lt;=StandardResults[[#This Row],[B]],"B","-"))),"")</f>
        <v/>
      </c>
      <c r="N763" s="14"/>
      <c r="O763" t="str">
        <f>IF(StandardResults[[#This Row],[BT(SC)]]&lt;&gt;"-",IF(StandardResults[[#This Row],[BT(SC)]]&lt;=StandardResults[[#This Row],[Ecs]],"EC","-"),"")</f>
        <v/>
      </c>
      <c r="Q763" t="str">
        <f>IF(StandardResults[[#This Row],[Ind/Rel]]="Ind",LEFT(StandardResults[[#This Row],[Gender]],1)&amp;MIN(MAX(StandardResults[[#This Row],[Age]],11),17)&amp;"-"&amp;StandardResults[[#This Row],[Event]],"")</f>
        <v>011-0</v>
      </c>
      <c r="R763" t="e">
        <f>IF(StandardResults[[#This Row],[Ind/Rel]]="Ind",_xlfn.XLOOKUP(StandardResults[[#This Row],[Code]],Std[Code],Std[AA]),"-")</f>
        <v>#N/A</v>
      </c>
      <c r="S763" t="e">
        <f>IF(StandardResults[[#This Row],[Ind/Rel]]="Ind",_xlfn.XLOOKUP(StandardResults[[#This Row],[Code]],Std[Code],Std[A]),"-")</f>
        <v>#N/A</v>
      </c>
      <c r="T763" t="e">
        <f>IF(StandardResults[[#This Row],[Ind/Rel]]="Ind",_xlfn.XLOOKUP(StandardResults[[#This Row],[Code]],Std[Code],Std[B]),"-")</f>
        <v>#N/A</v>
      </c>
      <c r="U763" t="e">
        <f>IF(StandardResults[[#This Row],[Ind/Rel]]="Ind",_xlfn.XLOOKUP(StandardResults[[#This Row],[Code]],Std[Code],Std[AAs]),"-")</f>
        <v>#N/A</v>
      </c>
      <c r="V763" t="e">
        <f>IF(StandardResults[[#This Row],[Ind/Rel]]="Ind",_xlfn.XLOOKUP(StandardResults[[#This Row],[Code]],Std[Code],Std[As]),"-")</f>
        <v>#N/A</v>
      </c>
      <c r="W763" t="e">
        <f>IF(StandardResults[[#This Row],[Ind/Rel]]="Ind",_xlfn.XLOOKUP(StandardResults[[#This Row],[Code]],Std[Code],Std[Bs]),"-")</f>
        <v>#N/A</v>
      </c>
      <c r="X763" t="e">
        <f>IF(StandardResults[[#This Row],[Ind/Rel]]="Ind",_xlfn.XLOOKUP(StandardResults[[#This Row],[Code]],Std[Code],Std[EC]),"-")</f>
        <v>#N/A</v>
      </c>
      <c r="Y763" t="e">
        <f>IF(StandardResults[[#This Row],[Ind/Rel]]="Ind",_xlfn.XLOOKUP(StandardResults[[#This Row],[Code]],Std[Code],Std[Ecs]),"-")</f>
        <v>#N/A</v>
      </c>
      <c r="Z763">
        <f>COUNTIFS(StandardResults[Name],StandardResults[[#This Row],[Name]],StandardResults[Entry
Std],"B")+COUNTIFS(StandardResults[Name],StandardResults[[#This Row],[Name]],StandardResults[Entry
Std],"A")+COUNTIFS(StandardResults[Name],StandardResults[[#This Row],[Name]],StandardResults[Entry
Std],"AA")</f>
        <v>0</v>
      </c>
      <c r="AA763">
        <f>COUNTIFS(StandardResults[Name],StandardResults[[#This Row],[Name]],StandardResults[Entry
Std],"AA")</f>
        <v>0</v>
      </c>
    </row>
    <row r="764" spans="1:27" x14ac:dyDescent="0.25">
      <c r="A764">
        <f>TimeVR[[#This Row],[Club]]</f>
        <v>0</v>
      </c>
      <c r="B764" t="str">
        <f>IF(OR(RIGHT(TimeVR[[#This Row],[Event]],3)="M.R", RIGHT(TimeVR[[#This Row],[Event]],3)="F.R"),"Relay","Ind")</f>
        <v>Ind</v>
      </c>
      <c r="C764">
        <f>TimeVR[[#This Row],[gender]]</f>
        <v>0</v>
      </c>
      <c r="D764">
        <f>TimeVR[[#This Row],[Age]]</f>
        <v>0</v>
      </c>
      <c r="E764">
        <f>TimeVR[[#This Row],[name]]</f>
        <v>0</v>
      </c>
      <c r="F764">
        <f>TimeVR[[#This Row],[Event]]</f>
        <v>0</v>
      </c>
      <c r="G764" t="str">
        <f>IF(OR(StandardResults[[#This Row],[Entry]]="-",TimeVR[[#This Row],[validation]]="Validated"),"Y","N")</f>
        <v>N</v>
      </c>
      <c r="H764">
        <f>IF(OR(LEFT(TimeVR[[#This Row],[Times]],8)="00:00.00", LEFT(TimeVR[[#This Row],[Times]],2)="NT"),"-",TimeVR[[#This Row],[Times]])</f>
        <v>0</v>
      </c>
      <c r="I7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4" t="str">
        <f>IF(ISBLANK(TimeVR[[#This Row],[Best Time(S)]]),"-",TimeVR[[#This Row],[Best Time(S)]])</f>
        <v>-</v>
      </c>
      <c r="K764" t="str">
        <f>IF(StandardResults[[#This Row],[BT(SC)]]&lt;&gt;"-",IF(StandardResults[[#This Row],[BT(SC)]]&lt;=StandardResults[[#This Row],[AAs]],"AA",IF(StandardResults[[#This Row],[BT(SC)]]&lt;=StandardResults[[#This Row],[As]],"A",IF(StandardResults[[#This Row],[BT(SC)]]&lt;=StandardResults[[#This Row],[Bs]],"B","-"))),"")</f>
        <v/>
      </c>
      <c r="L764" t="str">
        <f>IF(ISBLANK(TimeVR[[#This Row],[Best Time(L)]]),"-",TimeVR[[#This Row],[Best Time(L)]])</f>
        <v>-</v>
      </c>
      <c r="M764" t="str">
        <f>IF(StandardResults[[#This Row],[BT(LC)]]&lt;&gt;"-",IF(StandardResults[[#This Row],[BT(LC)]]&lt;=StandardResults[[#This Row],[AA]],"AA",IF(StandardResults[[#This Row],[BT(LC)]]&lt;=StandardResults[[#This Row],[A]],"A",IF(StandardResults[[#This Row],[BT(LC)]]&lt;=StandardResults[[#This Row],[B]],"B","-"))),"")</f>
        <v/>
      </c>
      <c r="N764" s="14"/>
      <c r="O764" t="str">
        <f>IF(StandardResults[[#This Row],[BT(SC)]]&lt;&gt;"-",IF(StandardResults[[#This Row],[BT(SC)]]&lt;=StandardResults[[#This Row],[Ecs]],"EC","-"),"")</f>
        <v/>
      </c>
      <c r="Q764" t="str">
        <f>IF(StandardResults[[#This Row],[Ind/Rel]]="Ind",LEFT(StandardResults[[#This Row],[Gender]],1)&amp;MIN(MAX(StandardResults[[#This Row],[Age]],11),17)&amp;"-"&amp;StandardResults[[#This Row],[Event]],"")</f>
        <v>011-0</v>
      </c>
      <c r="R764" t="e">
        <f>IF(StandardResults[[#This Row],[Ind/Rel]]="Ind",_xlfn.XLOOKUP(StandardResults[[#This Row],[Code]],Std[Code],Std[AA]),"-")</f>
        <v>#N/A</v>
      </c>
      <c r="S764" t="e">
        <f>IF(StandardResults[[#This Row],[Ind/Rel]]="Ind",_xlfn.XLOOKUP(StandardResults[[#This Row],[Code]],Std[Code],Std[A]),"-")</f>
        <v>#N/A</v>
      </c>
      <c r="T764" t="e">
        <f>IF(StandardResults[[#This Row],[Ind/Rel]]="Ind",_xlfn.XLOOKUP(StandardResults[[#This Row],[Code]],Std[Code],Std[B]),"-")</f>
        <v>#N/A</v>
      </c>
      <c r="U764" t="e">
        <f>IF(StandardResults[[#This Row],[Ind/Rel]]="Ind",_xlfn.XLOOKUP(StandardResults[[#This Row],[Code]],Std[Code],Std[AAs]),"-")</f>
        <v>#N/A</v>
      </c>
      <c r="V764" t="e">
        <f>IF(StandardResults[[#This Row],[Ind/Rel]]="Ind",_xlfn.XLOOKUP(StandardResults[[#This Row],[Code]],Std[Code],Std[As]),"-")</f>
        <v>#N/A</v>
      </c>
      <c r="W764" t="e">
        <f>IF(StandardResults[[#This Row],[Ind/Rel]]="Ind",_xlfn.XLOOKUP(StandardResults[[#This Row],[Code]],Std[Code],Std[Bs]),"-")</f>
        <v>#N/A</v>
      </c>
      <c r="X764" t="e">
        <f>IF(StandardResults[[#This Row],[Ind/Rel]]="Ind",_xlfn.XLOOKUP(StandardResults[[#This Row],[Code]],Std[Code],Std[EC]),"-")</f>
        <v>#N/A</v>
      </c>
      <c r="Y764" t="e">
        <f>IF(StandardResults[[#This Row],[Ind/Rel]]="Ind",_xlfn.XLOOKUP(StandardResults[[#This Row],[Code]],Std[Code],Std[Ecs]),"-")</f>
        <v>#N/A</v>
      </c>
      <c r="Z764">
        <f>COUNTIFS(StandardResults[Name],StandardResults[[#This Row],[Name]],StandardResults[Entry
Std],"B")+COUNTIFS(StandardResults[Name],StandardResults[[#This Row],[Name]],StandardResults[Entry
Std],"A")+COUNTIFS(StandardResults[Name],StandardResults[[#This Row],[Name]],StandardResults[Entry
Std],"AA")</f>
        <v>0</v>
      </c>
      <c r="AA764">
        <f>COUNTIFS(StandardResults[Name],StandardResults[[#This Row],[Name]],StandardResults[Entry
Std],"AA")</f>
        <v>0</v>
      </c>
    </row>
    <row r="765" spans="1:27" x14ac:dyDescent="0.25">
      <c r="A765">
        <f>TimeVR[[#This Row],[Club]]</f>
        <v>0</v>
      </c>
      <c r="B765" t="str">
        <f>IF(OR(RIGHT(TimeVR[[#This Row],[Event]],3)="M.R", RIGHT(TimeVR[[#This Row],[Event]],3)="F.R"),"Relay","Ind")</f>
        <v>Ind</v>
      </c>
      <c r="C765">
        <f>TimeVR[[#This Row],[gender]]</f>
        <v>0</v>
      </c>
      <c r="D765">
        <f>TimeVR[[#This Row],[Age]]</f>
        <v>0</v>
      </c>
      <c r="E765">
        <f>TimeVR[[#This Row],[name]]</f>
        <v>0</v>
      </c>
      <c r="F765">
        <f>TimeVR[[#This Row],[Event]]</f>
        <v>0</v>
      </c>
      <c r="G765" t="str">
        <f>IF(OR(StandardResults[[#This Row],[Entry]]="-",TimeVR[[#This Row],[validation]]="Validated"),"Y","N")</f>
        <v>N</v>
      </c>
      <c r="H765">
        <f>IF(OR(LEFT(TimeVR[[#This Row],[Times]],8)="00:00.00", LEFT(TimeVR[[#This Row],[Times]],2)="NT"),"-",TimeVR[[#This Row],[Times]])</f>
        <v>0</v>
      </c>
      <c r="I7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5" t="str">
        <f>IF(ISBLANK(TimeVR[[#This Row],[Best Time(S)]]),"-",TimeVR[[#This Row],[Best Time(S)]])</f>
        <v>-</v>
      </c>
      <c r="K765" t="str">
        <f>IF(StandardResults[[#This Row],[BT(SC)]]&lt;&gt;"-",IF(StandardResults[[#This Row],[BT(SC)]]&lt;=StandardResults[[#This Row],[AAs]],"AA",IF(StandardResults[[#This Row],[BT(SC)]]&lt;=StandardResults[[#This Row],[As]],"A",IF(StandardResults[[#This Row],[BT(SC)]]&lt;=StandardResults[[#This Row],[Bs]],"B","-"))),"")</f>
        <v/>
      </c>
      <c r="L765" t="str">
        <f>IF(ISBLANK(TimeVR[[#This Row],[Best Time(L)]]),"-",TimeVR[[#This Row],[Best Time(L)]])</f>
        <v>-</v>
      </c>
      <c r="M765" t="str">
        <f>IF(StandardResults[[#This Row],[BT(LC)]]&lt;&gt;"-",IF(StandardResults[[#This Row],[BT(LC)]]&lt;=StandardResults[[#This Row],[AA]],"AA",IF(StandardResults[[#This Row],[BT(LC)]]&lt;=StandardResults[[#This Row],[A]],"A",IF(StandardResults[[#This Row],[BT(LC)]]&lt;=StandardResults[[#This Row],[B]],"B","-"))),"")</f>
        <v/>
      </c>
      <c r="N765" s="14"/>
      <c r="O765" t="str">
        <f>IF(StandardResults[[#This Row],[BT(SC)]]&lt;&gt;"-",IF(StandardResults[[#This Row],[BT(SC)]]&lt;=StandardResults[[#This Row],[Ecs]],"EC","-"),"")</f>
        <v/>
      </c>
      <c r="Q765" t="str">
        <f>IF(StandardResults[[#This Row],[Ind/Rel]]="Ind",LEFT(StandardResults[[#This Row],[Gender]],1)&amp;MIN(MAX(StandardResults[[#This Row],[Age]],11),17)&amp;"-"&amp;StandardResults[[#This Row],[Event]],"")</f>
        <v>011-0</v>
      </c>
      <c r="R765" t="e">
        <f>IF(StandardResults[[#This Row],[Ind/Rel]]="Ind",_xlfn.XLOOKUP(StandardResults[[#This Row],[Code]],Std[Code],Std[AA]),"-")</f>
        <v>#N/A</v>
      </c>
      <c r="S765" t="e">
        <f>IF(StandardResults[[#This Row],[Ind/Rel]]="Ind",_xlfn.XLOOKUP(StandardResults[[#This Row],[Code]],Std[Code],Std[A]),"-")</f>
        <v>#N/A</v>
      </c>
      <c r="T765" t="e">
        <f>IF(StandardResults[[#This Row],[Ind/Rel]]="Ind",_xlfn.XLOOKUP(StandardResults[[#This Row],[Code]],Std[Code],Std[B]),"-")</f>
        <v>#N/A</v>
      </c>
      <c r="U765" t="e">
        <f>IF(StandardResults[[#This Row],[Ind/Rel]]="Ind",_xlfn.XLOOKUP(StandardResults[[#This Row],[Code]],Std[Code],Std[AAs]),"-")</f>
        <v>#N/A</v>
      </c>
      <c r="V765" t="e">
        <f>IF(StandardResults[[#This Row],[Ind/Rel]]="Ind",_xlfn.XLOOKUP(StandardResults[[#This Row],[Code]],Std[Code],Std[As]),"-")</f>
        <v>#N/A</v>
      </c>
      <c r="W765" t="e">
        <f>IF(StandardResults[[#This Row],[Ind/Rel]]="Ind",_xlfn.XLOOKUP(StandardResults[[#This Row],[Code]],Std[Code],Std[Bs]),"-")</f>
        <v>#N/A</v>
      </c>
      <c r="X765" t="e">
        <f>IF(StandardResults[[#This Row],[Ind/Rel]]="Ind",_xlfn.XLOOKUP(StandardResults[[#This Row],[Code]],Std[Code],Std[EC]),"-")</f>
        <v>#N/A</v>
      </c>
      <c r="Y765" t="e">
        <f>IF(StandardResults[[#This Row],[Ind/Rel]]="Ind",_xlfn.XLOOKUP(StandardResults[[#This Row],[Code]],Std[Code],Std[Ecs]),"-")</f>
        <v>#N/A</v>
      </c>
      <c r="Z765">
        <f>COUNTIFS(StandardResults[Name],StandardResults[[#This Row],[Name]],StandardResults[Entry
Std],"B")+COUNTIFS(StandardResults[Name],StandardResults[[#This Row],[Name]],StandardResults[Entry
Std],"A")+COUNTIFS(StandardResults[Name],StandardResults[[#This Row],[Name]],StandardResults[Entry
Std],"AA")</f>
        <v>0</v>
      </c>
      <c r="AA765">
        <f>COUNTIFS(StandardResults[Name],StandardResults[[#This Row],[Name]],StandardResults[Entry
Std],"AA")</f>
        <v>0</v>
      </c>
    </row>
    <row r="766" spans="1:27" x14ac:dyDescent="0.25">
      <c r="A766">
        <f>TimeVR[[#This Row],[Club]]</f>
        <v>0</v>
      </c>
      <c r="B766" t="str">
        <f>IF(OR(RIGHT(TimeVR[[#This Row],[Event]],3)="M.R", RIGHT(TimeVR[[#This Row],[Event]],3)="F.R"),"Relay","Ind")</f>
        <v>Ind</v>
      </c>
      <c r="C766">
        <f>TimeVR[[#This Row],[gender]]</f>
        <v>0</v>
      </c>
      <c r="D766">
        <f>TimeVR[[#This Row],[Age]]</f>
        <v>0</v>
      </c>
      <c r="E766">
        <f>TimeVR[[#This Row],[name]]</f>
        <v>0</v>
      </c>
      <c r="F766">
        <f>TimeVR[[#This Row],[Event]]</f>
        <v>0</v>
      </c>
      <c r="G766" t="str">
        <f>IF(OR(StandardResults[[#This Row],[Entry]]="-",TimeVR[[#This Row],[validation]]="Validated"),"Y","N")</f>
        <v>N</v>
      </c>
      <c r="H766">
        <f>IF(OR(LEFT(TimeVR[[#This Row],[Times]],8)="00:00.00", LEFT(TimeVR[[#This Row],[Times]],2)="NT"),"-",TimeVR[[#This Row],[Times]])</f>
        <v>0</v>
      </c>
      <c r="I7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6" t="str">
        <f>IF(ISBLANK(TimeVR[[#This Row],[Best Time(S)]]),"-",TimeVR[[#This Row],[Best Time(S)]])</f>
        <v>-</v>
      </c>
      <c r="K766" t="str">
        <f>IF(StandardResults[[#This Row],[BT(SC)]]&lt;&gt;"-",IF(StandardResults[[#This Row],[BT(SC)]]&lt;=StandardResults[[#This Row],[AAs]],"AA",IF(StandardResults[[#This Row],[BT(SC)]]&lt;=StandardResults[[#This Row],[As]],"A",IF(StandardResults[[#This Row],[BT(SC)]]&lt;=StandardResults[[#This Row],[Bs]],"B","-"))),"")</f>
        <v/>
      </c>
      <c r="L766" t="str">
        <f>IF(ISBLANK(TimeVR[[#This Row],[Best Time(L)]]),"-",TimeVR[[#This Row],[Best Time(L)]])</f>
        <v>-</v>
      </c>
      <c r="M766" t="str">
        <f>IF(StandardResults[[#This Row],[BT(LC)]]&lt;&gt;"-",IF(StandardResults[[#This Row],[BT(LC)]]&lt;=StandardResults[[#This Row],[AA]],"AA",IF(StandardResults[[#This Row],[BT(LC)]]&lt;=StandardResults[[#This Row],[A]],"A",IF(StandardResults[[#This Row],[BT(LC)]]&lt;=StandardResults[[#This Row],[B]],"B","-"))),"")</f>
        <v/>
      </c>
      <c r="N766" s="14"/>
      <c r="O766" t="str">
        <f>IF(StandardResults[[#This Row],[BT(SC)]]&lt;&gt;"-",IF(StandardResults[[#This Row],[BT(SC)]]&lt;=StandardResults[[#This Row],[Ecs]],"EC","-"),"")</f>
        <v/>
      </c>
      <c r="Q766" t="str">
        <f>IF(StandardResults[[#This Row],[Ind/Rel]]="Ind",LEFT(StandardResults[[#This Row],[Gender]],1)&amp;MIN(MAX(StandardResults[[#This Row],[Age]],11),17)&amp;"-"&amp;StandardResults[[#This Row],[Event]],"")</f>
        <v>011-0</v>
      </c>
      <c r="R766" t="e">
        <f>IF(StandardResults[[#This Row],[Ind/Rel]]="Ind",_xlfn.XLOOKUP(StandardResults[[#This Row],[Code]],Std[Code],Std[AA]),"-")</f>
        <v>#N/A</v>
      </c>
      <c r="S766" t="e">
        <f>IF(StandardResults[[#This Row],[Ind/Rel]]="Ind",_xlfn.XLOOKUP(StandardResults[[#This Row],[Code]],Std[Code],Std[A]),"-")</f>
        <v>#N/A</v>
      </c>
      <c r="T766" t="e">
        <f>IF(StandardResults[[#This Row],[Ind/Rel]]="Ind",_xlfn.XLOOKUP(StandardResults[[#This Row],[Code]],Std[Code],Std[B]),"-")</f>
        <v>#N/A</v>
      </c>
      <c r="U766" t="e">
        <f>IF(StandardResults[[#This Row],[Ind/Rel]]="Ind",_xlfn.XLOOKUP(StandardResults[[#This Row],[Code]],Std[Code],Std[AAs]),"-")</f>
        <v>#N/A</v>
      </c>
      <c r="V766" t="e">
        <f>IF(StandardResults[[#This Row],[Ind/Rel]]="Ind",_xlfn.XLOOKUP(StandardResults[[#This Row],[Code]],Std[Code],Std[As]),"-")</f>
        <v>#N/A</v>
      </c>
      <c r="W766" t="e">
        <f>IF(StandardResults[[#This Row],[Ind/Rel]]="Ind",_xlfn.XLOOKUP(StandardResults[[#This Row],[Code]],Std[Code],Std[Bs]),"-")</f>
        <v>#N/A</v>
      </c>
      <c r="X766" t="e">
        <f>IF(StandardResults[[#This Row],[Ind/Rel]]="Ind",_xlfn.XLOOKUP(StandardResults[[#This Row],[Code]],Std[Code],Std[EC]),"-")</f>
        <v>#N/A</v>
      </c>
      <c r="Y766" t="e">
        <f>IF(StandardResults[[#This Row],[Ind/Rel]]="Ind",_xlfn.XLOOKUP(StandardResults[[#This Row],[Code]],Std[Code],Std[Ecs]),"-")</f>
        <v>#N/A</v>
      </c>
      <c r="Z766">
        <f>COUNTIFS(StandardResults[Name],StandardResults[[#This Row],[Name]],StandardResults[Entry
Std],"B")+COUNTIFS(StandardResults[Name],StandardResults[[#This Row],[Name]],StandardResults[Entry
Std],"A")+COUNTIFS(StandardResults[Name],StandardResults[[#This Row],[Name]],StandardResults[Entry
Std],"AA")</f>
        <v>0</v>
      </c>
      <c r="AA766">
        <f>COUNTIFS(StandardResults[Name],StandardResults[[#This Row],[Name]],StandardResults[Entry
Std],"AA")</f>
        <v>0</v>
      </c>
    </row>
    <row r="767" spans="1:27" x14ac:dyDescent="0.25">
      <c r="A767">
        <f>TimeVR[[#This Row],[Club]]</f>
        <v>0</v>
      </c>
      <c r="B767" t="str">
        <f>IF(OR(RIGHT(TimeVR[[#This Row],[Event]],3)="M.R", RIGHT(TimeVR[[#This Row],[Event]],3)="F.R"),"Relay","Ind")</f>
        <v>Ind</v>
      </c>
      <c r="C767">
        <f>TimeVR[[#This Row],[gender]]</f>
        <v>0</v>
      </c>
      <c r="D767">
        <f>TimeVR[[#This Row],[Age]]</f>
        <v>0</v>
      </c>
      <c r="E767">
        <f>TimeVR[[#This Row],[name]]</f>
        <v>0</v>
      </c>
      <c r="F767">
        <f>TimeVR[[#This Row],[Event]]</f>
        <v>0</v>
      </c>
      <c r="G767" t="str">
        <f>IF(OR(StandardResults[[#This Row],[Entry]]="-",TimeVR[[#This Row],[validation]]="Validated"),"Y","N")</f>
        <v>N</v>
      </c>
      <c r="H767">
        <f>IF(OR(LEFT(TimeVR[[#This Row],[Times]],8)="00:00.00", LEFT(TimeVR[[#This Row],[Times]],2)="NT"),"-",TimeVR[[#This Row],[Times]])</f>
        <v>0</v>
      </c>
      <c r="I7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7" t="str">
        <f>IF(ISBLANK(TimeVR[[#This Row],[Best Time(S)]]),"-",TimeVR[[#This Row],[Best Time(S)]])</f>
        <v>-</v>
      </c>
      <c r="K767" t="str">
        <f>IF(StandardResults[[#This Row],[BT(SC)]]&lt;&gt;"-",IF(StandardResults[[#This Row],[BT(SC)]]&lt;=StandardResults[[#This Row],[AAs]],"AA",IF(StandardResults[[#This Row],[BT(SC)]]&lt;=StandardResults[[#This Row],[As]],"A",IF(StandardResults[[#This Row],[BT(SC)]]&lt;=StandardResults[[#This Row],[Bs]],"B","-"))),"")</f>
        <v/>
      </c>
      <c r="L767" t="str">
        <f>IF(ISBLANK(TimeVR[[#This Row],[Best Time(L)]]),"-",TimeVR[[#This Row],[Best Time(L)]])</f>
        <v>-</v>
      </c>
      <c r="M767" t="str">
        <f>IF(StandardResults[[#This Row],[BT(LC)]]&lt;&gt;"-",IF(StandardResults[[#This Row],[BT(LC)]]&lt;=StandardResults[[#This Row],[AA]],"AA",IF(StandardResults[[#This Row],[BT(LC)]]&lt;=StandardResults[[#This Row],[A]],"A",IF(StandardResults[[#This Row],[BT(LC)]]&lt;=StandardResults[[#This Row],[B]],"B","-"))),"")</f>
        <v/>
      </c>
      <c r="N767" s="14"/>
      <c r="O767" t="str">
        <f>IF(StandardResults[[#This Row],[BT(SC)]]&lt;&gt;"-",IF(StandardResults[[#This Row],[BT(SC)]]&lt;=StandardResults[[#This Row],[Ecs]],"EC","-"),"")</f>
        <v/>
      </c>
      <c r="Q767" t="str">
        <f>IF(StandardResults[[#This Row],[Ind/Rel]]="Ind",LEFT(StandardResults[[#This Row],[Gender]],1)&amp;MIN(MAX(StandardResults[[#This Row],[Age]],11),17)&amp;"-"&amp;StandardResults[[#This Row],[Event]],"")</f>
        <v>011-0</v>
      </c>
      <c r="R767" t="e">
        <f>IF(StandardResults[[#This Row],[Ind/Rel]]="Ind",_xlfn.XLOOKUP(StandardResults[[#This Row],[Code]],Std[Code],Std[AA]),"-")</f>
        <v>#N/A</v>
      </c>
      <c r="S767" t="e">
        <f>IF(StandardResults[[#This Row],[Ind/Rel]]="Ind",_xlfn.XLOOKUP(StandardResults[[#This Row],[Code]],Std[Code],Std[A]),"-")</f>
        <v>#N/A</v>
      </c>
      <c r="T767" t="e">
        <f>IF(StandardResults[[#This Row],[Ind/Rel]]="Ind",_xlfn.XLOOKUP(StandardResults[[#This Row],[Code]],Std[Code],Std[B]),"-")</f>
        <v>#N/A</v>
      </c>
      <c r="U767" t="e">
        <f>IF(StandardResults[[#This Row],[Ind/Rel]]="Ind",_xlfn.XLOOKUP(StandardResults[[#This Row],[Code]],Std[Code],Std[AAs]),"-")</f>
        <v>#N/A</v>
      </c>
      <c r="V767" t="e">
        <f>IF(StandardResults[[#This Row],[Ind/Rel]]="Ind",_xlfn.XLOOKUP(StandardResults[[#This Row],[Code]],Std[Code],Std[As]),"-")</f>
        <v>#N/A</v>
      </c>
      <c r="W767" t="e">
        <f>IF(StandardResults[[#This Row],[Ind/Rel]]="Ind",_xlfn.XLOOKUP(StandardResults[[#This Row],[Code]],Std[Code],Std[Bs]),"-")</f>
        <v>#N/A</v>
      </c>
      <c r="X767" t="e">
        <f>IF(StandardResults[[#This Row],[Ind/Rel]]="Ind",_xlfn.XLOOKUP(StandardResults[[#This Row],[Code]],Std[Code],Std[EC]),"-")</f>
        <v>#N/A</v>
      </c>
      <c r="Y767" t="e">
        <f>IF(StandardResults[[#This Row],[Ind/Rel]]="Ind",_xlfn.XLOOKUP(StandardResults[[#This Row],[Code]],Std[Code],Std[Ecs]),"-")</f>
        <v>#N/A</v>
      </c>
      <c r="Z767">
        <f>COUNTIFS(StandardResults[Name],StandardResults[[#This Row],[Name]],StandardResults[Entry
Std],"B")+COUNTIFS(StandardResults[Name],StandardResults[[#This Row],[Name]],StandardResults[Entry
Std],"A")+COUNTIFS(StandardResults[Name],StandardResults[[#This Row],[Name]],StandardResults[Entry
Std],"AA")</f>
        <v>0</v>
      </c>
      <c r="AA767">
        <f>COUNTIFS(StandardResults[Name],StandardResults[[#This Row],[Name]],StandardResults[Entry
Std],"AA")</f>
        <v>0</v>
      </c>
    </row>
    <row r="768" spans="1:27" x14ac:dyDescent="0.25">
      <c r="A768">
        <f>TimeVR[[#This Row],[Club]]</f>
        <v>0</v>
      </c>
      <c r="B768" t="str">
        <f>IF(OR(RIGHT(TimeVR[[#This Row],[Event]],3)="M.R", RIGHT(TimeVR[[#This Row],[Event]],3)="F.R"),"Relay","Ind")</f>
        <v>Ind</v>
      </c>
      <c r="C768">
        <f>TimeVR[[#This Row],[gender]]</f>
        <v>0</v>
      </c>
      <c r="D768">
        <f>TimeVR[[#This Row],[Age]]</f>
        <v>0</v>
      </c>
      <c r="E768">
        <f>TimeVR[[#This Row],[name]]</f>
        <v>0</v>
      </c>
      <c r="F768">
        <f>TimeVR[[#This Row],[Event]]</f>
        <v>0</v>
      </c>
      <c r="G768" t="str">
        <f>IF(OR(StandardResults[[#This Row],[Entry]]="-",TimeVR[[#This Row],[validation]]="Validated"),"Y","N")</f>
        <v>N</v>
      </c>
      <c r="H768">
        <f>IF(OR(LEFT(TimeVR[[#This Row],[Times]],8)="00:00.00", LEFT(TimeVR[[#This Row],[Times]],2)="NT"),"-",TimeVR[[#This Row],[Times]])</f>
        <v>0</v>
      </c>
      <c r="I7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8" t="str">
        <f>IF(ISBLANK(TimeVR[[#This Row],[Best Time(S)]]),"-",TimeVR[[#This Row],[Best Time(S)]])</f>
        <v>-</v>
      </c>
      <c r="K768" t="str">
        <f>IF(StandardResults[[#This Row],[BT(SC)]]&lt;&gt;"-",IF(StandardResults[[#This Row],[BT(SC)]]&lt;=StandardResults[[#This Row],[AAs]],"AA",IF(StandardResults[[#This Row],[BT(SC)]]&lt;=StandardResults[[#This Row],[As]],"A",IF(StandardResults[[#This Row],[BT(SC)]]&lt;=StandardResults[[#This Row],[Bs]],"B","-"))),"")</f>
        <v/>
      </c>
      <c r="L768" t="str">
        <f>IF(ISBLANK(TimeVR[[#This Row],[Best Time(L)]]),"-",TimeVR[[#This Row],[Best Time(L)]])</f>
        <v>-</v>
      </c>
      <c r="M768" t="str">
        <f>IF(StandardResults[[#This Row],[BT(LC)]]&lt;&gt;"-",IF(StandardResults[[#This Row],[BT(LC)]]&lt;=StandardResults[[#This Row],[AA]],"AA",IF(StandardResults[[#This Row],[BT(LC)]]&lt;=StandardResults[[#This Row],[A]],"A",IF(StandardResults[[#This Row],[BT(LC)]]&lt;=StandardResults[[#This Row],[B]],"B","-"))),"")</f>
        <v/>
      </c>
      <c r="N768" s="14"/>
      <c r="O768" t="str">
        <f>IF(StandardResults[[#This Row],[BT(SC)]]&lt;&gt;"-",IF(StandardResults[[#This Row],[BT(SC)]]&lt;=StandardResults[[#This Row],[Ecs]],"EC","-"),"")</f>
        <v/>
      </c>
      <c r="Q768" t="str">
        <f>IF(StandardResults[[#This Row],[Ind/Rel]]="Ind",LEFT(StandardResults[[#This Row],[Gender]],1)&amp;MIN(MAX(StandardResults[[#This Row],[Age]],11),17)&amp;"-"&amp;StandardResults[[#This Row],[Event]],"")</f>
        <v>011-0</v>
      </c>
      <c r="R768" t="e">
        <f>IF(StandardResults[[#This Row],[Ind/Rel]]="Ind",_xlfn.XLOOKUP(StandardResults[[#This Row],[Code]],Std[Code],Std[AA]),"-")</f>
        <v>#N/A</v>
      </c>
      <c r="S768" t="e">
        <f>IF(StandardResults[[#This Row],[Ind/Rel]]="Ind",_xlfn.XLOOKUP(StandardResults[[#This Row],[Code]],Std[Code],Std[A]),"-")</f>
        <v>#N/A</v>
      </c>
      <c r="T768" t="e">
        <f>IF(StandardResults[[#This Row],[Ind/Rel]]="Ind",_xlfn.XLOOKUP(StandardResults[[#This Row],[Code]],Std[Code],Std[B]),"-")</f>
        <v>#N/A</v>
      </c>
      <c r="U768" t="e">
        <f>IF(StandardResults[[#This Row],[Ind/Rel]]="Ind",_xlfn.XLOOKUP(StandardResults[[#This Row],[Code]],Std[Code],Std[AAs]),"-")</f>
        <v>#N/A</v>
      </c>
      <c r="V768" t="e">
        <f>IF(StandardResults[[#This Row],[Ind/Rel]]="Ind",_xlfn.XLOOKUP(StandardResults[[#This Row],[Code]],Std[Code],Std[As]),"-")</f>
        <v>#N/A</v>
      </c>
      <c r="W768" t="e">
        <f>IF(StandardResults[[#This Row],[Ind/Rel]]="Ind",_xlfn.XLOOKUP(StandardResults[[#This Row],[Code]],Std[Code],Std[Bs]),"-")</f>
        <v>#N/A</v>
      </c>
      <c r="X768" t="e">
        <f>IF(StandardResults[[#This Row],[Ind/Rel]]="Ind",_xlfn.XLOOKUP(StandardResults[[#This Row],[Code]],Std[Code],Std[EC]),"-")</f>
        <v>#N/A</v>
      </c>
      <c r="Y768" t="e">
        <f>IF(StandardResults[[#This Row],[Ind/Rel]]="Ind",_xlfn.XLOOKUP(StandardResults[[#This Row],[Code]],Std[Code],Std[Ecs]),"-")</f>
        <v>#N/A</v>
      </c>
      <c r="Z768">
        <f>COUNTIFS(StandardResults[Name],StandardResults[[#This Row],[Name]],StandardResults[Entry
Std],"B")+COUNTIFS(StandardResults[Name],StandardResults[[#This Row],[Name]],StandardResults[Entry
Std],"A")+COUNTIFS(StandardResults[Name],StandardResults[[#This Row],[Name]],StandardResults[Entry
Std],"AA")</f>
        <v>0</v>
      </c>
      <c r="AA768">
        <f>COUNTIFS(StandardResults[Name],StandardResults[[#This Row],[Name]],StandardResults[Entry
Std],"AA")</f>
        <v>0</v>
      </c>
    </row>
    <row r="769" spans="1:27" x14ac:dyDescent="0.25">
      <c r="A769">
        <f>TimeVR[[#This Row],[Club]]</f>
        <v>0</v>
      </c>
      <c r="B769" t="str">
        <f>IF(OR(RIGHT(TimeVR[[#This Row],[Event]],3)="M.R", RIGHT(TimeVR[[#This Row],[Event]],3)="F.R"),"Relay","Ind")</f>
        <v>Ind</v>
      </c>
      <c r="C769">
        <f>TimeVR[[#This Row],[gender]]</f>
        <v>0</v>
      </c>
      <c r="D769">
        <f>TimeVR[[#This Row],[Age]]</f>
        <v>0</v>
      </c>
      <c r="E769">
        <f>TimeVR[[#This Row],[name]]</f>
        <v>0</v>
      </c>
      <c r="F769">
        <f>TimeVR[[#This Row],[Event]]</f>
        <v>0</v>
      </c>
      <c r="G769" t="str">
        <f>IF(OR(StandardResults[[#This Row],[Entry]]="-",TimeVR[[#This Row],[validation]]="Validated"),"Y","N")</f>
        <v>N</v>
      </c>
      <c r="H769">
        <f>IF(OR(LEFT(TimeVR[[#This Row],[Times]],8)="00:00.00", LEFT(TimeVR[[#This Row],[Times]],2)="NT"),"-",TimeVR[[#This Row],[Times]])</f>
        <v>0</v>
      </c>
      <c r="I7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69" t="str">
        <f>IF(ISBLANK(TimeVR[[#This Row],[Best Time(S)]]),"-",TimeVR[[#This Row],[Best Time(S)]])</f>
        <v>-</v>
      </c>
      <c r="K769" t="str">
        <f>IF(StandardResults[[#This Row],[BT(SC)]]&lt;&gt;"-",IF(StandardResults[[#This Row],[BT(SC)]]&lt;=StandardResults[[#This Row],[AAs]],"AA",IF(StandardResults[[#This Row],[BT(SC)]]&lt;=StandardResults[[#This Row],[As]],"A",IF(StandardResults[[#This Row],[BT(SC)]]&lt;=StandardResults[[#This Row],[Bs]],"B","-"))),"")</f>
        <v/>
      </c>
      <c r="L769" t="str">
        <f>IF(ISBLANK(TimeVR[[#This Row],[Best Time(L)]]),"-",TimeVR[[#This Row],[Best Time(L)]])</f>
        <v>-</v>
      </c>
      <c r="M769" t="str">
        <f>IF(StandardResults[[#This Row],[BT(LC)]]&lt;&gt;"-",IF(StandardResults[[#This Row],[BT(LC)]]&lt;=StandardResults[[#This Row],[AA]],"AA",IF(StandardResults[[#This Row],[BT(LC)]]&lt;=StandardResults[[#This Row],[A]],"A",IF(StandardResults[[#This Row],[BT(LC)]]&lt;=StandardResults[[#This Row],[B]],"B","-"))),"")</f>
        <v/>
      </c>
      <c r="N769" s="14"/>
      <c r="O769" t="str">
        <f>IF(StandardResults[[#This Row],[BT(SC)]]&lt;&gt;"-",IF(StandardResults[[#This Row],[BT(SC)]]&lt;=StandardResults[[#This Row],[Ecs]],"EC","-"),"")</f>
        <v/>
      </c>
      <c r="Q769" t="str">
        <f>IF(StandardResults[[#This Row],[Ind/Rel]]="Ind",LEFT(StandardResults[[#This Row],[Gender]],1)&amp;MIN(MAX(StandardResults[[#This Row],[Age]],11),17)&amp;"-"&amp;StandardResults[[#This Row],[Event]],"")</f>
        <v>011-0</v>
      </c>
      <c r="R769" t="e">
        <f>IF(StandardResults[[#This Row],[Ind/Rel]]="Ind",_xlfn.XLOOKUP(StandardResults[[#This Row],[Code]],Std[Code],Std[AA]),"-")</f>
        <v>#N/A</v>
      </c>
      <c r="S769" t="e">
        <f>IF(StandardResults[[#This Row],[Ind/Rel]]="Ind",_xlfn.XLOOKUP(StandardResults[[#This Row],[Code]],Std[Code],Std[A]),"-")</f>
        <v>#N/A</v>
      </c>
      <c r="T769" t="e">
        <f>IF(StandardResults[[#This Row],[Ind/Rel]]="Ind",_xlfn.XLOOKUP(StandardResults[[#This Row],[Code]],Std[Code],Std[B]),"-")</f>
        <v>#N/A</v>
      </c>
      <c r="U769" t="e">
        <f>IF(StandardResults[[#This Row],[Ind/Rel]]="Ind",_xlfn.XLOOKUP(StandardResults[[#This Row],[Code]],Std[Code],Std[AAs]),"-")</f>
        <v>#N/A</v>
      </c>
      <c r="V769" t="e">
        <f>IF(StandardResults[[#This Row],[Ind/Rel]]="Ind",_xlfn.XLOOKUP(StandardResults[[#This Row],[Code]],Std[Code],Std[As]),"-")</f>
        <v>#N/A</v>
      </c>
      <c r="W769" t="e">
        <f>IF(StandardResults[[#This Row],[Ind/Rel]]="Ind",_xlfn.XLOOKUP(StandardResults[[#This Row],[Code]],Std[Code],Std[Bs]),"-")</f>
        <v>#N/A</v>
      </c>
      <c r="X769" t="e">
        <f>IF(StandardResults[[#This Row],[Ind/Rel]]="Ind",_xlfn.XLOOKUP(StandardResults[[#This Row],[Code]],Std[Code],Std[EC]),"-")</f>
        <v>#N/A</v>
      </c>
      <c r="Y769" t="e">
        <f>IF(StandardResults[[#This Row],[Ind/Rel]]="Ind",_xlfn.XLOOKUP(StandardResults[[#This Row],[Code]],Std[Code],Std[Ecs]),"-")</f>
        <v>#N/A</v>
      </c>
      <c r="Z769">
        <f>COUNTIFS(StandardResults[Name],StandardResults[[#This Row],[Name]],StandardResults[Entry
Std],"B")+COUNTIFS(StandardResults[Name],StandardResults[[#This Row],[Name]],StandardResults[Entry
Std],"A")+COUNTIFS(StandardResults[Name],StandardResults[[#This Row],[Name]],StandardResults[Entry
Std],"AA")</f>
        <v>0</v>
      </c>
      <c r="AA769">
        <f>COUNTIFS(StandardResults[Name],StandardResults[[#This Row],[Name]],StandardResults[Entry
Std],"AA")</f>
        <v>0</v>
      </c>
    </row>
    <row r="770" spans="1:27" x14ac:dyDescent="0.25">
      <c r="A770">
        <f>TimeVR[[#This Row],[Club]]</f>
        <v>0</v>
      </c>
      <c r="B770" t="str">
        <f>IF(OR(RIGHT(TimeVR[[#This Row],[Event]],3)="M.R", RIGHT(TimeVR[[#This Row],[Event]],3)="F.R"),"Relay","Ind")</f>
        <v>Ind</v>
      </c>
      <c r="C770">
        <f>TimeVR[[#This Row],[gender]]</f>
        <v>0</v>
      </c>
      <c r="D770">
        <f>TimeVR[[#This Row],[Age]]</f>
        <v>0</v>
      </c>
      <c r="E770">
        <f>TimeVR[[#This Row],[name]]</f>
        <v>0</v>
      </c>
      <c r="F770">
        <f>TimeVR[[#This Row],[Event]]</f>
        <v>0</v>
      </c>
      <c r="G770" t="str">
        <f>IF(OR(StandardResults[[#This Row],[Entry]]="-",TimeVR[[#This Row],[validation]]="Validated"),"Y","N")</f>
        <v>N</v>
      </c>
      <c r="H770">
        <f>IF(OR(LEFT(TimeVR[[#This Row],[Times]],8)="00:00.00", LEFT(TimeVR[[#This Row],[Times]],2)="NT"),"-",TimeVR[[#This Row],[Times]])</f>
        <v>0</v>
      </c>
      <c r="I7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0" t="str">
        <f>IF(ISBLANK(TimeVR[[#This Row],[Best Time(S)]]),"-",TimeVR[[#This Row],[Best Time(S)]])</f>
        <v>-</v>
      </c>
      <c r="K770" t="str">
        <f>IF(StandardResults[[#This Row],[BT(SC)]]&lt;&gt;"-",IF(StandardResults[[#This Row],[BT(SC)]]&lt;=StandardResults[[#This Row],[AAs]],"AA",IF(StandardResults[[#This Row],[BT(SC)]]&lt;=StandardResults[[#This Row],[As]],"A",IF(StandardResults[[#This Row],[BT(SC)]]&lt;=StandardResults[[#This Row],[Bs]],"B","-"))),"")</f>
        <v/>
      </c>
      <c r="L770" t="str">
        <f>IF(ISBLANK(TimeVR[[#This Row],[Best Time(L)]]),"-",TimeVR[[#This Row],[Best Time(L)]])</f>
        <v>-</v>
      </c>
      <c r="M770" t="str">
        <f>IF(StandardResults[[#This Row],[BT(LC)]]&lt;&gt;"-",IF(StandardResults[[#This Row],[BT(LC)]]&lt;=StandardResults[[#This Row],[AA]],"AA",IF(StandardResults[[#This Row],[BT(LC)]]&lt;=StandardResults[[#This Row],[A]],"A",IF(StandardResults[[#This Row],[BT(LC)]]&lt;=StandardResults[[#This Row],[B]],"B","-"))),"")</f>
        <v/>
      </c>
      <c r="N770" s="14"/>
      <c r="O770" t="str">
        <f>IF(StandardResults[[#This Row],[BT(SC)]]&lt;&gt;"-",IF(StandardResults[[#This Row],[BT(SC)]]&lt;=StandardResults[[#This Row],[Ecs]],"EC","-"),"")</f>
        <v/>
      </c>
      <c r="Q770" t="str">
        <f>IF(StandardResults[[#This Row],[Ind/Rel]]="Ind",LEFT(StandardResults[[#This Row],[Gender]],1)&amp;MIN(MAX(StandardResults[[#This Row],[Age]],11),17)&amp;"-"&amp;StandardResults[[#This Row],[Event]],"")</f>
        <v>011-0</v>
      </c>
      <c r="R770" t="e">
        <f>IF(StandardResults[[#This Row],[Ind/Rel]]="Ind",_xlfn.XLOOKUP(StandardResults[[#This Row],[Code]],Std[Code],Std[AA]),"-")</f>
        <v>#N/A</v>
      </c>
      <c r="S770" t="e">
        <f>IF(StandardResults[[#This Row],[Ind/Rel]]="Ind",_xlfn.XLOOKUP(StandardResults[[#This Row],[Code]],Std[Code],Std[A]),"-")</f>
        <v>#N/A</v>
      </c>
      <c r="T770" t="e">
        <f>IF(StandardResults[[#This Row],[Ind/Rel]]="Ind",_xlfn.XLOOKUP(StandardResults[[#This Row],[Code]],Std[Code],Std[B]),"-")</f>
        <v>#N/A</v>
      </c>
      <c r="U770" t="e">
        <f>IF(StandardResults[[#This Row],[Ind/Rel]]="Ind",_xlfn.XLOOKUP(StandardResults[[#This Row],[Code]],Std[Code],Std[AAs]),"-")</f>
        <v>#N/A</v>
      </c>
      <c r="V770" t="e">
        <f>IF(StandardResults[[#This Row],[Ind/Rel]]="Ind",_xlfn.XLOOKUP(StandardResults[[#This Row],[Code]],Std[Code],Std[As]),"-")</f>
        <v>#N/A</v>
      </c>
      <c r="W770" t="e">
        <f>IF(StandardResults[[#This Row],[Ind/Rel]]="Ind",_xlfn.XLOOKUP(StandardResults[[#This Row],[Code]],Std[Code],Std[Bs]),"-")</f>
        <v>#N/A</v>
      </c>
      <c r="X770" t="e">
        <f>IF(StandardResults[[#This Row],[Ind/Rel]]="Ind",_xlfn.XLOOKUP(StandardResults[[#This Row],[Code]],Std[Code],Std[EC]),"-")</f>
        <v>#N/A</v>
      </c>
      <c r="Y770" t="e">
        <f>IF(StandardResults[[#This Row],[Ind/Rel]]="Ind",_xlfn.XLOOKUP(StandardResults[[#This Row],[Code]],Std[Code],Std[Ecs]),"-")</f>
        <v>#N/A</v>
      </c>
      <c r="Z770">
        <f>COUNTIFS(StandardResults[Name],StandardResults[[#This Row],[Name]],StandardResults[Entry
Std],"B")+COUNTIFS(StandardResults[Name],StandardResults[[#This Row],[Name]],StandardResults[Entry
Std],"A")+COUNTIFS(StandardResults[Name],StandardResults[[#This Row],[Name]],StandardResults[Entry
Std],"AA")</f>
        <v>0</v>
      </c>
      <c r="AA770">
        <f>COUNTIFS(StandardResults[Name],StandardResults[[#This Row],[Name]],StandardResults[Entry
Std],"AA")</f>
        <v>0</v>
      </c>
    </row>
    <row r="771" spans="1:27" x14ac:dyDescent="0.25">
      <c r="A771">
        <f>TimeVR[[#This Row],[Club]]</f>
        <v>0</v>
      </c>
      <c r="B771" t="str">
        <f>IF(OR(RIGHT(TimeVR[[#This Row],[Event]],3)="M.R", RIGHT(TimeVR[[#This Row],[Event]],3)="F.R"),"Relay","Ind")</f>
        <v>Ind</v>
      </c>
      <c r="C771">
        <f>TimeVR[[#This Row],[gender]]</f>
        <v>0</v>
      </c>
      <c r="D771">
        <f>TimeVR[[#This Row],[Age]]</f>
        <v>0</v>
      </c>
      <c r="E771">
        <f>TimeVR[[#This Row],[name]]</f>
        <v>0</v>
      </c>
      <c r="F771">
        <f>TimeVR[[#This Row],[Event]]</f>
        <v>0</v>
      </c>
      <c r="G771" t="str">
        <f>IF(OR(StandardResults[[#This Row],[Entry]]="-",TimeVR[[#This Row],[validation]]="Validated"),"Y","N")</f>
        <v>N</v>
      </c>
      <c r="H771">
        <f>IF(OR(LEFT(TimeVR[[#This Row],[Times]],8)="00:00.00", LEFT(TimeVR[[#This Row],[Times]],2)="NT"),"-",TimeVR[[#This Row],[Times]])</f>
        <v>0</v>
      </c>
      <c r="I7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1" t="str">
        <f>IF(ISBLANK(TimeVR[[#This Row],[Best Time(S)]]),"-",TimeVR[[#This Row],[Best Time(S)]])</f>
        <v>-</v>
      </c>
      <c r="K771" t="str">
        <f>IF(StandardResults[[#This Row],[BT(SC)]]&lt;&gt;"-",IF(StandardResults[[#This Row],[BT(SC)]]&lt;=StandardResults[[#This Row],[AAs]],"AA",IF(StandardResults[[#This Row],[BT(SC)]]&lt;=StandardResults[[#This Row],[As]],"A",IF(StandardResults[[#This Row],[BT(SC)]]&lt;=StandardResults[[#This Row],[Bs]],"B","-"))),"")</f>
        <v/>
      </c>
      <c r="L771" t="str">
        <f>IF(ISBLANK(TimeVR[[#This Row],[Best Time(L)]]),"-",TimeVR[[#This Row],[Best Time(L)]])</f>
        <v>-</v>
      </c>
      <c r="M771" t="str">
        <f>IF(StandardResults[[#This Row],[BT(LC)]]&lt;&gt;"-",IF(StandardResults[[#This Row],[BT(LC)]]&lt;=StandardResults[[#This Row],[AA]],"AA",IF(StandardResults[[#This Row],[BT(LC)]]&lt;=StandardResults[[#This Row],[A]],"A",IF(StandardResults[[#This Row],[BT(LC)]]&lt;=StandardResults[[#This Row],[B]],"B","-"))),"")</f>
        <v/>
      </c>
      <c r="N771" s="14"/>
      <c r="O771" t="str">
        <f>IF(StandardResults[[#This Row],[BT(SC)]]&lt;&gt;"-",IF(StandardResults[[#This Row],[BT(SC)]]&lt;=StandardResults[[#This Row],[Ecs]],"EC","-"),"")</f>
        <v/>
      </c>
      <c r="Q771" t="str">
        <f>IF(StandardResults[[#This Row],[Ind/Rel]]="Ind",LEFT(StandardResults[[#This Row],[Gender]],1)&amp;MIN(MAX(StandardResults[[#This Row],[Age]],11),17)&amp;"-"&amp;StandardResults[[#This Row],[Event]],"")</f>
        <v>011-0</v>
      </c>
      <c r="R771" t="e">
        <f>IF(StandardResults[[#This Row],[Ind/Rel]]="Ind",_xlfn.XLOOKUP(StandardResults[[#This Row],[Code]],Std[Code],Std[AA]),"-")</f>
        <v>#N/A</v>
      </c>
      <c r="S771" t="e">
        <f>IF(StandardResults[[#This Row],[Ind/Rel]]="Ind",_xlfn.XLOOKUP(StandardResults[[#This Row],[Code]],Std[Code],Std[A]),"-")</f>
        <v>#N/A</v>
      </c>
      <c r="T771" t="e">
        <f>IF(StandardResults[[#This Row],[Ind/Rel]]="Ind",_xlfn.XLOOKUP(StandardResults[[#This Row],[Code]],Std[Code],Std[B]),"-")</f>
        <v>#N/A</v>
      </c>
      <c r="U771" t="e">
        <f>IF(StandardResults[[#This Row],[Ind/Rel]]="Ind",_xlfn.XLOOKUP(StandardResults[[#This Row],[Code]],Std[Code],Std[AAs]),"-")</f>
        <v>#N/A</v>
      </c>
      <c r="V771" t="e">
        <f>IF(StandardResults[[#This Row],[Ind/Rel]]="Ind",_xlfn.XLOOKUP(StandardResults[[#This Row],[Code]],Std[Code],Std[As]),"-")</f>
        <v>#N/A</v>
      </c>
      <c r="W771" t="e">
        <f>IF(StandardResults[[#This Row],[Ind/Rel]]="Ind",_xlfn.XLOOKUP(StandardResults[[#This Row],[Code]],Std[Code],Std[Bs]),"-")</f>
        <v>#N/A</v>
      </c>
      <c r="X771" t="e">
        <f>IF(StandardResults[[#This Row],[Ind/Rel]]="Ind",_xlfn.XLOOKUP(StandardResults[[#This Row],[Code]],Std[Code],Std[EC]),"-")</f>
        <v>#N/A</v>
      </c>
      <c r="Y771" t="e">
        <f>IF(StandardResults[[#This Row],[Ind/Rel]]="Ind",_xlfn.XLOOKUP(StandardResults[[#This Row],[Code]],Std[Code],Std[Ecs]),"-")</f>
        <v>#N/A</v>
      </c>
      <c r="Z771">
        <f>COUNTIFS(StandardResults[Name],StandardResults[[#This Row],[Name]],StandardResults[Entry
Std],"B")+COUNTIFS(StandardResults[Name],StandardResults[[#This Row],[Name]],StandardResults[Entry
Std],"A")+COUNTIFS(StandardResults[Name],StandardResults[[#This Row],[Name]],StandardResults[Entry
Std],"AA")</f>
        <v>0</v>
      </c>
      <c r="AA771">
        <f>COUNTIFS(StandardResults[Name],StandardResults[[#This Row],[Name]],StandardResults[Entry
Std],"AA")</f>
        <v>0</v>
      </c>
    </row>
    <row r="772" spans="1:27" x14ac:dyDescent="0.25">
      <c r="A772">
        <f>TimeVR[[#This Row],[Club]]</f>
        <v>0</v>
      </c>
      <c r="B772" t="str">
        <f>IF(OR(RIGHT(TimeVR[[#This Row],[Event]],3)="M.R", RIGHT(TimeVR[[#This Row],[Event]],3)="F.R"),"Relay","Ind")</f>
        <v>Ind</v>
      </c>
      <c r="C772">
        <f>TimeVR[[#This Row],[gender]]</f>
        <v>0</v>
      </c>
      <c r="D772">
        <f>TimeVR[[#This Row],[Age]]</f>
        <v>0</v>
      </c>
      <c r="E772">
        <f>TimeVR[[#This Row],[name]]</f>
        <v>0</v>
      </c>
      <c r="F772">
        <f>TimeVR[[#This Row],[Event]]</f>
        <v>0</v>
      </c>
      <c r="G772" t="str">
        <f>IF(OR(StandardResults[[#This Row],[Entry]]="-",TimeVR[[#This Row],[validation]]="Validated"),"Y","N")</f>
        <v>N</v>
      </c>
      <c r="H772">
        <f>IF(OR(LEFT(TimeVR[[#This Row],[Times]],8)="00:00.00", LEFT(TimeVR[[#This Row],[Times]],2)="NT"),"-",TimeVR[[#This Row],[Times]])</f>
        <v>0</v>
      </c>
      <c r="I7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2" t="str">
        <f>IF(ISBLANK(TimeVR[[#This Row],[Best Time(S)]]),"-",TimeVR[[#This Row],[Best Time(S)]])</f>
        <v>-</v>
      </c>
      <c r="K772" t="str">
        <f>IF(StandardResults[[#This Row],[BT(SC)]]&lt;&gt;"-",IF(StandardResults[[#This Row],[BT(SC)]]&lt;=StandardResults[[#This Row],[AAs]],"AA",IF(StandardResults[[#This Row],[BT(SC)]]&lt;=StandardResults[[#This Row],[As]],"A",IF(StandardResults[[#This Row],[BT(SC)]]&lt;=StandardResults[[#This Row],[Bs]],"B","-"))),"")</f>
        <v/>
      </c>
      <c r="L772" t="str">
        <f>IF(ISBLANK(TimeVR[[#This Row],[Best Time(L)]]),"-",TimeVR[[#This Row],[Best Time(L)]])</f>
        <v>-</v>
      </c>
      <c r="M772" t="str">
        <f>IF(StandardResults[[#This Row],[BT(LC)]]&lt;&gt;"-",IF(StandardResults[[#This Row],[BT(LC)]]&lt;=StandardResults[[#This Row],[AA]],"AA",IF(StandardResults[[#This Row],[BT(LC)]]&lt;=StandardResults[[#This Row],[A]],"A",IF(StandardResults[[#This Row],[BT(LC)]]&lt;=StandardResults[[#This Row],[B]],"B","-"))),"")</f>
        <v/>
      </c>
      <c r="N772" s="14"/>
      <c r="O772" t="str">
        <f>IF(StandardResults[[#This Row],[BT(SC)]]&lt;&gt;"-",IF(StandardResults[[#This Row],[BT(SC)]]&lt;=StandardResults[[#This Row],[Ecs]],"EC","-"),"")</f>
        <v/>
      </c>
      <c r="Q772" t="str">
        <f>IF(StandardResults[[#This Row],[Ind/Rel]]="Ind",LEFT(StandardResults[[#This Row],[Gender]],1)&amp;MIN(MAX(StandardResults[[#This Row],[Age]],11),17)&amp;"-"&amp;StandardResults[[#This Row],[Event]],"")</f>
        <v>011-0</v>
      </c>
      <c r="R772" t="e">
        <f>IF(StandardResults[[#This Row],[Ind/Rel]]="Ind",_xlfn.XLOOKUP(StandardResults[[#This Row],[Code]],Std[Code],Std[AA]),"-")</f>
        <v>#N/A</v>
      </c>
      <c r="S772" t="e">
        <f>IF(StandardResults[[#This Row],[Ind/Rel]]="Ind",_xlfn.XLOOKUP(StandardResults[[#This Row],[Code]],Std[Code],Std[A]),"-")</f>
        <v>#N/A</v>
      </c>
      <c r="T772" t="e">
        <f>IF(StandardResults[[#This Row],[Ind/Rel]]="Ind",_xlfn.XLOOKUP(StandardResults[[#This Row],[Code]],Std[Code],Std[B]),"-")</f>
        <v>#N/A</v>
      </c>
      <c r="U772" t="e">
        <f>IF(StandardResults[[#This Row],[Ind/Rel]]="Ind",_xlfn.XLOOKUP(StandardResults[[#This Row],[Code]],Std[Code],Std[AAs]),"-")</f>
        <v>#N/A</v>
      </c>
      <c r="V772" t="e">
        <f>IF(StandardResults[[#This Row],[Ind/Rel]]="Ind",_xlfn.XLOOKUP(StandardResults[[#This Row],[Code]],Std[Code],Std[As]),"-")</f>
        <v>#N/A</v>
      </c>
      <c r="W772" t="e">
        <f>IF(StandardResults[[#This Row],[Ind/Rel]]="Ind",_xlfn.XLOOKUP(StandardResults[[#This Row],[Code]],Std[Code],Std[Bs]),"-")</f>
        <v>#N/A</v>
      </c>
      <c r="X772" t="e">
        <f>IF(StandardResults[[#This Row],[Ind/Rel]]="Ind",_xlfn.XLOOKUP(StandardResults[[#This Row],[Code]],Std[Code],Std[EC]),"-")</f>
        <v>#N/A</v>
      </c>
      <c r="Y772" t="e">
        <f>IF(StandardResults[[#This Row],[Ind/Rel]]="Ind",_xlfn.XLOOKUP(StandardResults[[#This Row],[Code]],Std[Code],Std[Ecs]),"-")</f>
        <v>#N/A</v>
      </c>
      <c r="Z772">
        <f>COUNTIFS(StandardResults[Name],StandardResults[[#This Row],[Name]],StandardResults[Entry
Std],"B")+COUNTIFS(StandardResults[Name],StandardResults[[#This Row],[Name]],StandardResults[Entry
Std],"A")+COUNTIFS(StandardResults[Name],StandardResults[[#This Row],[Name]],StandardResults[Entry
Std],"AA")</f>
        <v>0</v>
      </c>
      <c r="AA772">
        <f>COUNTIFS(StandardResults[Name],StandardResults[[#This Row],[Name]],StandardResults[Entry
Std],"AA")</f>
        <v>0</v>
      </c>
    </row>
    <row r="773" spans="1:27" x14ac:dyDescent="0.25">
      <c r="A773">
        <f>TimeVR[[#This Row],[Club]]</f>
        <v>0</v>
      </c>
      <c r="B773" t="str">
        <f>IF(OR(RIGHT(TimeVR[[#This Row],[Event]],3)="M.R", RIGHT(TimeVR[[#This Row],[Event]],3)="F.R"),"Relay","Ind")</f>
        <v>Ind</v>
      </c>
      <c r="C773">
        <f>TimeVR[[#This Row],[gender]]</f>
        <v>0</v>
      </c>
      <c r="D773">
        <f>TimeVR[[#This Row],[Age]]</f>
        <v>0</v>
      </c>
      <c r="E773">
        <f>TimeVR[[#This Row],[name]]</f>
        <v>0</v>
      </c>
      <c r="F773">
        <f>TimeVR[[#This Row],[Event]]</f>
        <v>0</v>
      </c>
      <c r="G773" t="str">
        <f>IF(OR(StandardResults[[#This Row],[Entry]]="-",TimeVR[[#This Row],[validation]]="Validated"),"Y","N")</f>
        <v>N</v>
      </c>
      <c r="H773">
        <f>IF(OR(LEFT(TimeVR[[#This Row],[Times]],8)="00:00.00", LEFT(TimeVR[[#This Row],[Times]],2)="NT"),"-",TimeVR[[#This Row],[Times]])</f>
        <v>0</v>
      </c>
      <c r="I7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3" t="str">
        <f>IF(ISBLANK(TimeVR[[#This Row],[Best Time(S)]]),"-",TimeVR[[#This Row],[Best Time(S)]])</f>
        <v>-</v>
      </c>
      <c r="K773" t="str">
        <f>IF(StandardResults[[#This Row],[BT(SC)]]&lt;&gt;"-",IF(StandardResults[[#This Row],[BT(SC)]]&lt;=StandardResults[[#This Row],[AAs]],"AA",IF(StandardResults[[#This Row],[BT(SC)]]&lt;=StandardResults[[#This Row],[As]],"A",IF(StandardResults[[#This Row],[BT(SC)]]&lt;=StandardResults[[#This Row],[Bs]],"B","-"))),"")</f>
        <v/>
      </c>
      <c r="L773" t="str">
        <f>IF(ISBLANK(TimeVR[[#This Row],[Best Time(L)]]),"-",TimeVR[[#This Row],[Best Time(L)]])</f>
        <v>-</v>
      </c>
      <c r="M773" t="str">
        <f>IF(StandardResults[[#This Row],[BT(LC)]]&lt;&gt;"-",IF(StandardResults[[#This Row],[BT(LC)]]&lt;=StandardResults[[#This Row],[AA]],"AA",IF(StandardResults[[#This Row],[BT(LC)]]&lt;=StandardResults[[#This Row],[A]],"A",IF(StandardResults[[#This Row],[BT(LC)]]&lt;=StandardResults[[#This Row],[B]],"B","-"))),"")</f>
        <v/>
      </c>
      <c r="N773" s="14"/>
      <c r="O773" t="str">
        <f>IF(StandardResults[[#This Row],[BT(SC)]]&lt;&gt;"-",IF(StandardResults[[#This Row],[BT(SC)]]&lt;=StandardResults[[#This Row],[Ecs]],"EC","-"),"")</f>
        <v/>
      </c>
      <c r="Q773" t="str">
        <f>IF(StandardResults[[#This Row],[Ind/Rel]]="Ind",LEFT(StandardResults[[#This Row],[Gender]],1)&amp;MIN(MAX(StandardResults[[#This Row],[Age]],11),17)&amp;"-"&amp;StandardResults[[#This Row],[Event]],"")</f>
        <v>011-0</v>
      </c>
      <c r="R773" t="e">
        <f>IF(StandardResults[[#This Row],[Ind/Rel]]="Ind",_xlfn.XLOOKUP(StandardResults[[#This Row],[Code]],Std[Code],Std[AA]),"-")</f>
        <v>#N/A</v>
      </c>
      <c r="S773" t="e">
        <f>IF(StandardResults[[#This Row],[Ind/Rel]]="Ind",_xlfn.XLOOKUP(StandardResults[[#This Row],[Code]],Std[Code],Std[A]),"-")</f>
        <v>#N/A</v>
      </c>
      <c r="T773" t="e">
        <f>IF(StandardResults[[#This Row],[Ind/Rel]]="Ind",_xlfn.XLOOKUP(StandardResults[[#This Row],[Code]],Std[Code],Std[B]),"-")</f>
        <v>#N/A</v>
      </c>
      <c r="U773" t="e">
        <f>IF(StandardResults[[#This Row],[Ind/Rel]]="Ind",_xlfn.XLOOKUP(StandardResults[[#This Row],[Code]],Std[Code],Std[AAs]),"-")</f>
        <v>#N/A</v>
      </c>
      <c r="V773" t="e">
        <f>IF(StandardResults[[#This Row],[Ind/Rel]]="Ind",_xlfn.XLOOKUP(StandardResults[[#This Row],[Code]],Std[Code],Std[As]),"-")</f>
        <v>#N/A</v>
      </c>
      <c r="W773" t="e">
        <f>IF(StandardResults[[#This Row],[Ind/Rel]]="Ind",_xlfn.XLOOKUP(StandardResults[[#This Row],[Code]],Std[Code],Std[Bs]),"-")</f>
        <v>#N/A</v>
      </c>
      <c r="X773" t="e">
        <f>IF(StandardResults[[#This Row],[Ind/Rel]]="Ind",_xlfn.XLOOKUP(StandardResults[[#This Row],[Code]],Std[Code],Std[EC]),"-")</f>
        <v>#N/A</v>
      </c>
      <c r="Y773" t="e">
        <f>IF(StandardResults[[#This Row],[Ind/Rel]]="Ind",_xlfn.XLOOKUP(StandardResults[[#This Row],[Code]],Std[Code],Std[Ecs]),"-")</f>
        <v>#N/A</v>
      </c>
      <c r="Z773">
        <f>COUNTIFS(StandardResults[Name],StandardResults[[#This Row],[Name]],StandardResults[Entry
Std],"B")+COUNTIFS(StandardResults[Name],StandardResults[[#This Row],[Name]],StandardResults[Entry
Std],"A")+COUNTIFS(StandardResults[Name],StandardResults[[#This Row],[Name]],StandardResults[Entry
Std],"AA")</f>
        <v>0</v>
      </c>
      <c r="AA773">
        <f>COUNTIFS(StandardResults[Name],StandardResults[[#This Row],[Name]],StandardResults[Entry
Std],"AA")</f>
        <v>0</v>
      </c>
    </row>
    <row r="774" spans="1:27" x14ac:dyDescent="0.25">
      <c r="A774">
        <f>TimeVR[[#This Row],[Club]]</f>
        <v>0</v>
      </c>
      <c r="B774" t="str">
        <f>IF(OR(RIGHT(TimeVR[[#This Row],[Event]],3)="M.R", RIGHT(TimeVR[[#This Row],[Event]],3)="F.R"),"Relay","Ind")</f>
        <v>Ind</v>
      </c>
      <c r="C774">
        <f>TimeVR[[#This Row],[gender]]</f>
        <v>0</v>
      </c>
      <c r="D774">
        <f>TimeVR[[#This Row],[Age]]</f>
        <v>0</v>
      </c>
      <c r="E774">
        <f>TimeVR[[#This Row],[name]]</f>
        <v>0</v>
      </c>
      <c r="F774">
        <f>TimeVR[[#This Row],[Event]]</f>
        <v>0</v>
      </c>
      <c r="G774" t="str">
        <f>IF(OR(StandardResults[[#This Row],[Entry]]="-",TimeVR[[#This Row],[validation]]="Validated"),"Y","N")</f>
        <v>N</v>
      </c>
      <c r="H774">
        <f>IF(OR(LEFT(TimeVR[[#This Row],[Times]],8)="00:00.00", LEFT(TimeVR[[#This Row],[Times]],2)="NT"),"-",TimeVR[[#This Row],[Times]])</f>
        <v>0</v>
      </c>
      <c r="I7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4" t="str">
        <f>IF(ISBLANK(TimeVR[[#This Row],[Best Time(S)]]),"-",TimeVR[[#This Row],[Best Time(S)]])</f>
        <v>-</v>
      </c>
      <c r="K774" t="str">
        <f>IF(StandardResults[[#This Row],[BT(SC)]]&lt;&gt;"-",IF(StandardResults[[#This Row],[BT(SC)]]&lt;=StandardResults[[#This Row],[AAs]],"AA",IF(StandardResults[[#This Row],[BT(SC)]]&lt;=StandardResults[[#This Row],[As]],"A",IF(StandardResults[[#This Row],[BT(SC)]]&lt;=StandardResults[[#This Row],[Bs]],"B","-"))),"")</f>
        <v/>
      </c>
      <c r="L774" t="str">
        <f>IF(ISBLANK(TimeVR[[#This Row],[Best Time(L)]]),"-",TimeVR[[#This Row],[Best Time(L)]])</f>
        <v>-</v>
      </c>
      <c r="M774" t="str">
        <f>IF(StandardResults[[#This Row],[BT(LC)]]&lt;&gt;"-",IF(StandardResults[[#This Row],[BT(LC)]]&lt;=StandardResults[[#This Row],[AA]],"AA",IF(StandardResults[[#This Row],[BT(LC)]]&lt;=StandardResults[[#This Row],[A]],"A",IF(StandardResults[[#This Row],[BT(LC)]]&lt;=StandardResults[[#This Row],[B]],"B","-"))),"")</f>
        <v/>
      </c>
      <c r="N774" s="14"/>
      <c r="O774" t="str">
        <f>IF(StandardResults[[#This Row],[BT(SC)]]&lt;&gt;"-",IF(StandardResults[[#This Row],[BT(SC)]]&lt;=StandardResults[[#This Row],[Ecs]],"EC","-"),"")</f>
        <v/>
      </c>
      <c r="Q774" t="str">
        <f>IF(StandardResults[[#This Row],[Ind/Rel]]="Ind",LEFT(StandardResults[[#This Row],[Gender]],1)&amp;MIN(MAX(StandardResults[[#This Row],[Age]],11),17)&amp;"-"&amp;StandardResults[[#This Row],[Event]],"")</f>
        <v>011-0</v>
      </c>
      <c r="R774" t="e">
        <f>IF(StandardResults[[#This Row],[Ind/Rel]]="Ind",_xlfn.XLOOKUP(StandardResults[[#This Row],[Code]],Std[Code],Std[AA]),"-")</f>
        <v>#N/A</v>
      </c>
      <c r="S774" t="e">
        <f>IF(StandardResults[[#This Row],[Ind/Rel]]="Ind",_xlfn.XLOOKUP(StandardResults[[#This Row],[Code]],Std[Code],Std[A]),"-")</f>
        <v>#N/A</v>
      </c>
      <c r="T774" t="e">
        <f>IF(StandardResults[[#This Row],[Ind/Rel]]="Ind",_xlfn.XLOOKUP(StandardResults[[#This Row],[Code]],Std[Code],Std[B]),"-")</f>
        <v>#N/A</v>
      </c>
      <c r="U774" t="e">
        <f>IF(StandardResults[[#This Row],[Ind/Rel]]="Ind",_xlfn.XLOOKUP(StandardResults[[#This Row],[Code]],Std[Code],Std[AAs]),"-")</f>
        <v>#N/A</v>
      </c>
      <c r="V774" t="e">
        <f>IF(StandardResults[[#This Row],[Ind/Rel]]="Ind",_xlfn.XLOOKUP(StandardResults[[#This Row],[Code]],Std[Code],Std[As]),"-")</f>
        <v>#N/A</v>
      </c>
      <c r="W774" t="e">
        <f>IF(StandardResults[[#This Row],[Ind/Rel]]="Ind",_xlfn.XLOOKUP(StandardResults[[#This Row],[Code]],Std[Code],Std[Bs]),"-")</f>
        <v>#N/A</v>
      </c>
      <c r="X774" t="e">
        <f>IF(StandardResults[[#This Row],[Ind/Rel]]="Ind",_xlfn.XLOOKUP(StandardResults[[#This Row],[Code]],Std[Code],Std[EC]),"-")</f>
        <v>#N/A</v>
      </c>
      <c r="Y774" t="e">
        <f>IF(StandardResults[[#This Row],[Ind/Rel]]="Ind",_xlfn.XLOOKUP(StandardResults[[#This Row],[Code]],Std[Code],Std[Ecs]),"-")</f>
        <v>#N/A</v>
      </c>
      <c r="Z774">
        <f>COUNTIFS(StandardResults[Name],StandardResults[[#This Row],[Name]],StandardResults[Entry
Std],"B")+COUNTIFS(StandardResults[Name],StandardResults[[#This Row],[Name]],StandardResults[Entry
Std],"A")+COUNTIFS(StandardResults[Name],StandardResults[[#This Row],[Name]],StandardResults[Entry
Std],"AA")</f>
        <v>0</v>
      </c>
      <c r="AA774">
        <f>COUNTIFS(StandardResults[Name],StandardResults[[#This Row],[Name]],StandardResults[Entry
Std],"AA")</f>
        <v>0</v>
      </c>
    </row>
    <row r="775" spans="1:27" x14ac:dyDescent="0.25">
      <c r="A775">
        <f>TimeVR[[#This Row],[Club]]</f>
        <v>0</v>
      </c>
      <c r="B775" t="str">
        <f>IF(OR(RIGHT(TimeVR[[#This Row],[Event]],3)="M.R", RIGHT(TimeVR[[#This Row],[Event]],3)="F.R"),"Relay","Ind")</f>
        <v>Ind</v>
      </c>
      <c r="C775">
        <f>TimeVR[[#This Row],[gender]]</f>
        <v>0</v>
      </c>
      <c r="D775">
        <f>TimeVR[[#This Row],[Age]]</f>
        <v>0</v>
      </c>
      <c r="E775">
        <f>TimeVR[[#This Row],[name]]</f>
        <v>0</v>
      </c>
      <c r="F775">
        <f>TimeVR[[#This Row],[Event]]</f>
        <v>0</v>
      </c>
      <c r="G775" t="str">
        <f>IF(OR(StandardResults[[#This Row],[Entry]]="-",TimeVR[[#This Row],[validation]]="Validated"),"Y","N")</f>
        <v>N</v>
      </c>
      <c r="H775">
        <f>IF(OR(LEFT(TimeVR[[#This Row],[Times]],8)="00:00.00", LEFT(TimeVR[[#This Row],[Times]],2)="NT"),"-",TimeVR[[#This Row],[Times]])</f>
        <v>0</v>
      </c>
      <c r="I7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5" t="str">
        <f>IF(ISBLANK(TimeVR[[#This Row],[Best Time(S)]]),"-",TimeVR[[#This Row],[Best Time(S)]])</f>
        <v>-</v>
      </c>
      <c r="K775" t="str">
        <f>IF(StandardResults[[#This Row],[BT(SC)]]&lt;&gt;"-",IF(StandardResults[[#This Row],[BT(SC)]]&lt;=StandardResults[[#This Row],[AAs]],"AA",IF(StandardResults[[#This Row],[BT(SC)]]&lt;=StandardResults[[#This Row],[As]],"A",IF(StandardResults[[#This Row],[BT(SC)]]&lt;=StandardResults[[#This Row],[Bs]],"B","-"))),"")</f>
        <v/>
      </c>
      <c r="L775" t="str">
        <f>IF(ISBLANK(TimeVR[[#This Row],[Best Time(L)]]),"-",TimeVR[[#This Row],[Best Time(L)]])</f>
        <v>-</v>
      </c>
      <c r="M775" t="str">
        <f>IF(StandardResults[[#This Row],[BT(LC)]]&lt;&gt;"-",IF(StandardResults[[#This Row],[BT(LC)]]&lt;=StandardResults[[#This Row],[AA]],"AA",IF(StandardResults[[#This Row],[BT(LC)]]&lt;=StandardResults[[#This Row],[A]],"A",IF(StandardResults[[#This Row],[BT(LC)]]&lt;=StandardResults[[#This Row],[B]],"B","-"))),"")</f>
        <v/>
      </c>
      <c r="N775" s="14"/>
      <c r="O775" t="str">
        <f>IF(StandardResults[[#This Row],[BT(SC)]]&lt;&gt;"-",IF(StandardResults[[#This Row],[BT(SC)]]&lt;=StandardResults[[#This Row],[Ecs]],"EC","-"),"")</f>
        <v/>
      </c>
      <c r="Q775" t="str">
        <f>IF(StandardResults[[#This Row],[Ind/Rel]]="Ind",LEFT(StandardResults[[#This Row],[Gender]],1)&amp;MIN(MAX(StandardResults[[#This Row],[Age]],11),17)&amp;"-"&amp;StandardResults[[#This Row],[Event]],"")</f>
        <v>011-0</v>
      </c>
      <c r="R775" t="e">
        <f>IF(StandardResults[[#This Row],[Ind/Rel]]="Ind",_xlfn.XLOOKUP(StandardResults[[#This Row],[Code]],Std[Code],Std[AA]),"-")</f>
        <v>#N/A</v>
      </c>
      <c r="S775" t="e">
        <f>IF(StandardResults[[#This Row],[Ind/Rel]]="Ind",_xlfn.XLOOKUP(StandardResults[[#This Row],[Code]],Std[Code],Std[A]),"-")</f>
        <v>#N/A</v>
      </c>
      <c r="T775" t="e">
        <f>IF(StandardResults[[#This Row],[Ind/Rel]]="Ind",_xlfn.XLOOKUP(StandardResults[[#This Row],[Code]],Std[Code],Std[B]),"-")</f>
        <v>#N/A</v>
      </c>
      <c r="U775" t="e">
        <f>IF(StandardResults[[#This Row],[Ind/Rel]]="Ind",_xlfn.XLOOKUP(StandardResults[[#This Row],[Code]],Std[Code],Std[AAs]),"-")</f>
        <v>#N/A</v>
      </c>
      <c r="V775" t="e">
        <f>IF(StandardResults[[#This Row],[Ind/Rel]]="Ind",_xlfn.XLOOKUP(StandardResults[[#This Row],[Code]],Std[Code],Std[As]),"-")</f>
        <v>#N/A</v>
      </c>
      <c r="W775" t="e">
        <f>IF(StandardResults[[#This Row],[Ind/Rel]]="Ind",_xlfn.XLOOKUP(StandardResults[[#This Row],[Code]],Std[Code],Std[Bs]),"-")</f>
        <v>#N/A</v>
      </c>
      <c r="X775" t="e">
        <f>IF(StandardResults[[#This Row],[Ind/Rel]]="Ind",_xlfn.XLOOKUP(StandardResults[[#This Row],[Code]],Std[Code],Std[EC]),"-")</f>
        <v>#N/A</v>
      </c>
      <c r="Y775" t="e">
        <f>IF(StandardResults[[#This Row],[Ind/Rel]]="Ind",_xlfn.XLOOKUP(StandardResults[[#This Row],[Code]],Std[Code],Std[Ecs]),"-")</f>
        <v>#N/A</v>
      </c>
      <c r="Z775">
        <f>COUNTIFS(StandardResults[Name],StandardResults[[#This Row],[Name]],StandardResults[Entry
Std],"B")+COUNTIFS(StandardResults[Name],StandardResults[[#This Row],[Name]],StandardResults[Entry
Std],"A")+COUNTIFS(StandardResults[Name],StandardResults[[#This Row],[Name]],StandardResults[Entry
Std],"AA")</f>
        <v>0</v>
      </c>
      <c r="AA775">
        <f>COUNTIFS(StandardResults[Name],StandardResults[[#This Row],[Name]],StandardResults[Entry
Std],"AA")</f>
        <v>0</v>
      </c>
    </row>
    <row r="776" spans="1:27" x14ac:dyDescent="0.25">
      <c r="A776">
        <f>TimeVR[[#This Row],[Club]]</f>
        <v>0</v>
      </c>
      <c r="B776" t="str">
        <f>IF(OR(RIGHT(TimeVR[[#This Row],[Event]],3)="M.R", RIGHT(TimeVR[[#This Row],[Event]],3)="F.R"),"Relay","Ind")</f>
        <v>Ind</v>
      </c>
      <c r="C776">
        <f>TimeVR[[#This Row],[gender]]</f>
        <v>0</v>
      </c>
      <c r="D776">
        <f>TimeVR[[#This Row],[Age]]</f>
        <v>0</v>
      </c>
      <c r="E776">
        <f>TimeVR[[#This Row],[name]]</f>
        <v>0</v>
      </c>
      <c r="F776">
        <f>TimeVR[[#This Row],[Event]]</f>
        <v>0</v>
      </c>
      <c r="G776" t="str">
        <f>IF(OR(StandardResults[[#This Row],[Entry]]="-",TimeVR[[#This Row],[validation]]="Validated"),"Y","N")</f>
        <v>N</v>
      </c>
      <c r="H776">
        <f>IF(OR(LEFT(TimeVR[[#This Row],[Times]],8)="00:00.00", LEFT(TimeVR[[#This Row],[Times]],2)="NT"),"-",TimeVR[[#This Row],[Times]])</f>
        <v>0</v>
      </c>
      <c r="I7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6" t="str">
        <f>IF(ISBLANK(TimeVR[[#This Row],[Best Time(S)]]),"-",TimeVR[[#This Row],[Best Time(S)]])</f>
        <v>-</v>
      </c>
      <c r="K776" t="str">
        <f>IF(StandardResults[[#This Row],[BT(SC)]]&lt;&gt;"-",IF(StandardResults[[#This Row],[BT(SC)]]&lt;=StandardResults[[#This Row],[AAs]],"AA",IF(StandardResults[[#This Row],[BT(SC)]]&lt;=StandardResults[[#This Row],[As]],"A",IF(StandardResults[[#This Row],[BT(SC)]]&lt;=StandardResults[[#This Row],[Bs]],"B","-"))),"")</f>
        <v/>
      </c>
      <c r="L776" t="str">
        <f>IF(ISBLANK(TimeVR[[#This Row],[Best Time(L)]]),"-",TimeVR[[#This Row],[Best Time(L)]])</f>
        <v>-</v>
      </c>
      <c r="M776" t="str">
        <f>IF(StandardResults[[#This Row],[BT(LC)]]&lt;&gt;"-",IF(StandardResults[[#This Row],[BT(LC)]]&lt;=StandardResults[[#This Row],[AA]],"AA",IF(StandardResults[[#This Row],[BT(LC)]]&lt;=StandardResults[[#This Row],[A]],"A",IF(StandardResults[[#This Row],[BT(LC)]]&lt;=StandardResults[[#This Row],[B]],"B","-"))),"")</f>
        <v/>
      </c>
      <c r="N776" s="14"/>
      <c r="O776" t="str">
        <f>IF(StandardResults[[#This Row],[BT(SC)]]&lt;&gt;"-",IF(StandardResults[[#This Row],[BT(SC)]]&lt;=StandardResults[[#This Row],[Ecs]],"EC","-"),"")</f>
        <v/>
      </c>
      <c r="Q776" t="str">
        <f>IF(StandardResults[[#This Row],[Ind/Rel]]="Ind",LEFT(StandardResults[[#This Row],[Gender]],1)&amp;MIN(MAX(StandardResults[[#This Row],[Age]],11),17)&amp;"-"&amp;StandardResults[[#This Row],[Event]],"")</f>
        <v>011-0</v>
      </c>
      <c r="R776" t="e">
        <f>IF(StandardResults[[#This Row],[Ind/Rel]]="Ind",_xlfn.XLOOKUP(StandardResults[[#This Row],[Code]],Std[Code],Std[AA]),"-")</f>
        <v>#N/A</v>
      </c>
      <c r="S776" t="e">
        <f>IF(StandardResults[[#This Row],[Ind/Rel]]="Ind",_xlfn.XLOOKUP(StandardResults[[#This Row],[Code]],Std[Code],Std[A]),"-")</f>
        <v>#N/A</v>
      </c>
      <c r="T776" t="e">
        <f>IF(StandardResults[[#This Row],[Ind/Rel]]="Ind",_xlfn.XLOOKUP(StandardResults[[#This Row],[Code]],Std[Code],Std[B]),"-")</f>
        <v>#N/A</v>
      </c>
      <c r="U776" t="e">
        <f>IF(StandardResults[[#This Row],[Ind/Rel]]="Ind",_xlfn.XLOOKUP(StandardResults[[#This Row],[Code]],Std[Code],Std[AAs]),"-")</f>
        <v>#N/A</v>
      </c>
      <c r="V776" t="e">
        <f>IF(StandardResults[[#This Row],[Ind/Rel]]="Ind",_xlfn.XLOOKUP(StandardResults[[#This Row],[Code]],Std[Code],Std[As]),"-")</f>
        <v>#N/A</v>
      </c>
      <c r="W776" t="e">
        <f>IF(StandardResults[[#This Row],[Ind/Rel]]="Ind",_xlfn.XLOOKUP(StandardResults[[#This Row],[Code]],Std[Code],Std[Bs]),"-")</f>
        <v>#N/A</v>
      </c>
      <c r="X776" t="e">
        <f>IF(StandardResults[[#This Row],[Ind/Rel]]="Ind",_xlfn.XLOOKUP(StandardResults[[#This Row],[Code]],Std[Code],Std[EC]),"-")</f>
        <v>#N/A</v>
      </c>
      <c r="Y776" t="e">
        <f>IF(StandardResults[[#This Row],[Ind/Rel]]="Ind",_xlfn.XLOOKUP(StandardResults[[#This Row],[Code]],Std[Code],Std[Ecs]),"-")</f>
        <v>#N/A</v>
      </c>
      <c r="Z776">
        <f>COUNTIFS(StandardResults[Name],StandardResults[[#This Row],[Name]],StandardResults[Entry
Std],"B")+COUNTIFS(StandardResults[Name],StandardResults[[#This Row],[Name]],StandardResults[Entry
Std],"A")+COUNTIFS(StandardResults[Name],StandardResults[[#This Row],[Name]],StandardResults[Entry
Std],"AA")</f>
        <v>0</v>
      </c>
      <c r="AA776">
        <f>COUNTIFS(StandardResults[Name],StandardResults[[#This Row],[Name]],StandardResults[Entry
Std],"AA")</f>
        <v>0</v>
      </c>
    </row>
    <row r="777" spans="1:27" x14ac:dyDescent="0.25">
      <c r="A777">
        <f>TimeVR[[#This Row],[Club]]</f>
        <v>0</v>
      </c>
      <c r="B777" t="str">
        <f>IF(OR(RIGHT(TimeVR[[#This Row],[Event]],3)="M.R", RIGHT(TimeVR[[#This Row],[Event]],3)="F.R"),"Relay","Ind")</f>
        <v>Ind</v>
      </c>
      <c r="C777">
        <f>TimeVR[[#This Row],[gender]]</f>
        <v>0</v>
      </c>
      <c r="D777">
        <f>TimeVR[[#This Row],[Age]]</f>
        <v>0</v>
      </c>
      <c r="E777">
        <f>TimeVR[[#This Row],[name]]</f>
        <v>0</v>
      </c>
      <c r="F777">
        <f>TimeVR[[#This Row],[Event]]</f>
        <v>0</v>
      </c>
      <c r="G777" t="str">
        <f>IF(OR(StandardResults[[#This Row],[Entry]]="-",TimeVR[[#This Row],[validation]]="Validated"),"Y","N")</f>
        <v>N</v>
      </c>
      <c r="H777">
        <f>IF(OR(LEFT(TimeVR[[#This Row],[Times]],8)="00:00.00", LEFT(TimeVR[[#This Row],[Times]],2)="NT"),"-",TimeVR[[#This Row],[Times]])</f>
        <v>0</v>
      </c>
      <c r="I7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7" t="str">
        <f>IF(ISBLANK(TimeVR[[#This Row],[Best Time(S)]]),"-",TimeVR[[#This Row],[Best Time(S)]])</f>
        <v>-</v>
      </c>
      <c r="K777" t="str">
        <f>IF(StandardResults[[#This Row],[BT(SC)]]&lt;&gt;"-",IF(StandardResults[[#This Row],[BT(SC)]]&lt;=StandardResults[[#This Row],[AAs]],"AA",IF(StandardResults[[#This Row],[BT(SC)]]&lt;=StandardResults[[#This Row],[As]],"A",IF(StandardResults[[#This Row],[BT(SC)]]&lt;=StandardResults[[#This Row],[Bs]],"B","-"))),"")</f>
        <v/>
      </c>
      <c r="L777" t="str">
        <f>IF(ISBLANK(TimeVR[[#This Row],[Best Time(L)]]),"-",TimeVR[[#This Row],[Best Time(L)]])</f>
        <v>-</v>
      </c>
      <c r="M777" t="str">
        <f>IF(StandardResults[[#This Row],[BT(LC)]]&lt;&gt;"-",IF(StandardResults[[#This Row],[BT(LC)]]&lt;=StandardResults[[#This Row],[AA]],"AA",IF(StandardResults[[#This Row],[BT(LC)]]&lt;=StandardResults[[#This Row],[A]],"A",IF(StandardResults[[#This Row],[BT(LC)]]&lt;=StandardResults[[#This Row],[B]],"B","-"))),"")</f>
        <v/>
      </c>
      <c r="N777" s="14"/>
      <c r="O777" t="str">
        <f>IF(StandardResults[[#This Row],[BT(SC)]]&lt;&gt;"-",IF(StandardResults[[#This Row],[BT(SC)]]&lt;=StandardResults[[#This Row],[Ecs]],"EC","-"),"")</f>
        <v/>
      </c>
      <c r="Q777" t="str">
        <f>IF(StandardResults[[#This Row],[Ind/Rel]]="Ind",LEFT(StandardResults[[#This Row],[Gender]],1)&amp;MIN(MAX(StandardResults[[#This Row],[Age]],11),17)&amp;"-"&amp;StandardResults[[#This Row],[Event]],"")</f>
        <v>011-0</v>
      </c>
      <c r="R777" t="e">
        <f>IF(StandardResults[[#This Row],[Ind/Rel]]="Ind",_xlfn.XLOOKUP(StandardResults[[#This Row],[Code]],Std[Code],Std[AA]),"-")</f>
        <v>#N/A</v>
      </c>
      <c r="S777" t="e">
        <f>IF(StandardResults[[#This Row],[Ind/Rel]]="Ind",_xlfn.XLOOKUP(StandardResults[[#This Row],[Code]],Std[Code],Std[A]),"-")</f>
        <v>#N/A</v>
      </c>
      <c r="T777" t="e">
        <f>IF(StandardResults[[#This Row],[Ind/Rel]]="Ind",_xlfn.XLOOKUP(StandardResults[[#This Row],[Code]],Std[Code],Std[B]),"-")</f>
        <v>#N/A</v>
      </c>
      <c r="U777" t="e">
        <f>IF(StandardResults[[#This Row],[Ind/Rel]]="Ind",_xlfn.XLOOKUP(StandardResults[[#This Row],[Code]],Std[Code],Std[AAs]),"-")</f>
        <v>#N/A</v>
      </c>
      <c r="V777" t="e">
        <f>IF(StandardResults[[#This Row],[Ind/Rel]]="Ind",_xlfn.XLOOKUP(StandardResults[[#This Row],[Code]],Std[Code],Std[As]),"-")</f>
        <v>#N/A</v>
      </c>
      <c r="W777" t="e">
        <f>IF(StandardResults[[#This Row],[Ind/Rel]]="Ind",_xlfn.XLOOKUP(StandardResults[[#This Row],[Code]],Std[Code],Std[Bs]),"-")</f>
        <v>#N/A</v>
      </c>
      <c r="X777" t="e">
        <f>IF(StandardResults[[#This Row],[Ind/Rel]]="Ind",_xlfn.XLOOKUP(StandardResults[[#This Row],[Code]],Std[Code],Std[EC]),"-")</f>
        <v>#N/A</v>
      </c>
      <c r="Y777" t="e">
        <f>IF(StandardResults[[#This Row],[Ind/Rel]]="Ind",_xlfn.XLOOKUP(StandardResults[[#This Row],[Code]],Std[Code],Std[Ecs]),"-")</f>
        <v>#N/A</v>
      </c>
      <c r="Z777">
        <f>COUNTIFS(StandardResults[Name],StandardResults[[#This Row],[Name]],StandardResults[Entry
Std],"B")+COUNTIFS(StandardResults[Name],StandardResults[[#This Row],[Name]],StandardResults[Entry
Std],"A")+COUNTIFS(StandardResults[Name],StandardResults[[#This Row],[Name]],StandardResults[Entry
Std],"AA")</f>
        <v>0</v>
      </c>
      <c r="AA777">
        <f>COUNTIFS(StandardResults[Name],StandardResults[[#This Row],[Name]],StandardResults[Entry
Std],"AA")</f>
        <v>0</v>
      </c>
    </row>
    <row r="778" spans="1:27" x14ac:dyDescent="0.25">
      <c r="A778">
        <f>TimeVR[[#This Row],[Club]]</f>
        <v>0</v>
      </c>
      <c r="B778" t="str">
        <f>IF(OR(RIGHT(TimeVR[[#This Row],[Event]],3)="M.R", RIGHT(TimeVR[[#This Row],[Event]],3)="F.R"),"Relay","Ind")</f>
        <v>Ind</v>
      </c>
      <c r="C778">
        <f>TimeVR[[#This Row],[gender]]</f>
        <v>0</v>
      </c>
      <c r="D778">
        <f>TimeVR[[#This Row],[Age]]</f>
        <v>0</v>
      </c>
      <c r="E778">
        <f>TimeVR[[#This Row],[name]]</f>
        <v>0</v>
      </c>
      <c r="F778">
        <f>TimeVR[[#This Row],[Event]]</f>
        <v>0</v>
      </c>
      <c r="G778" t="str">
        <f>IF(OR(StandardResults[[#This Row],[Entry]]="-",TimeVR[[#This Row],[validation]]="Validated"),"Y","N")</f>
        <v>N</v>
      </c>
      <c r="H778">
        <f>IF(OR(LEFT(TimeVR[[#This Row],[Times]],8)="00:00.00", LEFT(TimeVR[[#This Row],[Times]],2)="NT"),"-",TimeVR[[#This Row],[Times]])</f>
        <v>0</v>
      </c>
      <c r="I7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8" t="str">
        <f>IF(ISBLANK(TimeVR[[#This Row],[Best Time(S)]]),"-",TimeVR[[#This Row],[Best Time(S)]])</f>
        <v>-</v>
      </c>
      <c r="K778" t="str">
        <f>IF(StandardResults[[#This Row],[BT(SC)]]&lt;&gt;"-",IF(StandardResults[[#This Row],[BT(SC)]]&lt;=StandardResults[[#This Row],[AAs]],"AA",IF(StandardResults[[#This Row],[BT(SC)]]&lt;=StandardResults[[#This Row],[As]],"A",IF(StandardResults[[#This Row],[BT(SC)]]&lt;=StandardResults[[#This Row],[Bs]],"B","-"))),"")</f>
        <v/>
      </c>
      <c r="L778" t="str">
        <f>IF(ISBLANK(TimeVR[[#This Row],[Best Time(L)]]),"-",TimeVR[[#This Row],[Best Time(L)]])</f>
        <v>-</v>
      </c>
      <c r="M778" t="str">
        <f>IF(StandardResults[[#This Row],[BT(LC)]]&lt;&gt;"-",IF(StandardResults[[#This Row],[BT(LC)]]&lt;=StandardResults[[#This Row],[AA]],"AA",IF(StandardResults[[#This Row],[BT(LC)]]&lt;=StandardResults[[#This Row],[A]],"A",IF(StandardResults[[#This Row],[BT(LC)]]&lt;=StandardResults[[#This Row],[B]],"B","-"))),"")</f>
        <v/>
      </c>
      <c r="N778" s="14"/>
      <c r="O778" t="str">
        <f>IF(StandardResults[[#This Row],[BT(SC)]]&lt;&gt;"-",IF(StandardResults[[#This Row],[BT(SC)]]&lt;=StandardResults[[#This Row],[Ecs]],"EC","-"),"")</f>
        <v/>
      </c>
      <c r="Q778" t="str">
        <f>IF(StandardResults[[#This Row],[Ind/Rel]]="Ind",LEFT(StandardResults[[#This Row],[Gender]],1)&amp;MIN(MAX(StandardResults[[#This Row],[Age]],11),17)&amp;"-"&amp;StandardResults[[#This Row],[Event]],"")</f>
        <v>011-0</v>
      </c>
      <c r="R778" t="e">
        <f>IF(StandardResults[[#This Row],[Ind/Rel]]="Ind",_xlfn.XLOOKUP(StandardResults[[#This Row],[Code]],Std[Code],Std[AA]),"-")</f>
        <v>#N/A</v>
      </c>
      <c r="S778" t="e">
        <f>IF(StandardResults[[#This Row],[Ind/Rel]]="Ind",_xlfn.XLOOKUP(StandardResults[[#This Row],[Code]],Std[Code],Std[A]),"-")</f>
        <v>#N/A</v>
      </c>
      <c r="T778" t="e">
        <f>IF(StandardResults[[#This Row],[Ind/Rel]]="Ind",_xlfn.XLOOKUP(StandardResults[[#This Row],[Code]],Std[Code],Std[B]),"-")</f>
        <v>#N/A</v>
      </c>
      <c r="U778" t="e">
        <f>IF(StandardResults[[#This Row],[Ind/Rel]]="Ind",_xlfn.XLOOKUP(StandardResults[[#This Row],[Code]],Std[Code],Std[AAs]),"-")</f>
        <v>#N/A</v>
      </c>
      <c r="V778" t="e">
        <f>IF(StandardResults[[#This Row],[Ind/Rel]]="Ind",_xlfn.XLOOKUP(StandardResults[[#This Row],[Code]],Std[Code],Std[As]),"-")</f>
        <v>#N/A</v>
      </c>
      <c r="W778" t="e">
        <f>IF(StandardResults[[#This Row],[Ind/Rel]]="Ind",_xlfn.XLOOKUP(StandardResults[[#This Row],[Code]],Std[Code],Std[Bs]),"-")</f>
        <v>#N/A</v>
      </c>
      <c r="X778" t="e">
        <f>IF(StandardResults[[#This Row],[Ind/Rel]]="Ind",_xlfn.XLOOKUP(StandardResults[[#This Row],[Code]],Std[Code],Std[EC]),"-")</f>
        <v>#N/A</v>
      </c>
      <c r="Y778" t="e">
        <f>IF(StandardResults[[#This Row],[Ind/Rel]]="Ind",_xlfn.XLOOKUP(StandardResults[[#This Row],[Code]],Std[Code],Std[Ecs]),"-")</f>
        <v>#N/A</v>
      </c>
      <c r="Z778">
        <f>COUNTIFS(StandardResults[Name],StandardResults[[#This Row],[Name]],StandardResults[Entry
Std],"B")+COUNTIFS(StandardResults[Name],StandardResults[[#This Row],[Name]],StandardResults[Entry
Std],"A")+COUNTIFS(StandardResults[Name],StandardResults[[#This Row],[Name]],StandardResults[Entry
Std],"AA")</f>
        <v>0</v>
      </c>
      <c r="AA778">
        <f>COUNTIFS(StandardResults[Name],StandardResults[[#This Row],[Name]],StandardResults[Entry
Std],"AA")</f>
        <v>0</v>
      </c>
    </row>
    <row r="779" spans="1:27" x14ac:dyDescent="0.25">
      <c r="A779">
        <f>TimeVR[[#This Row],[Club]]</f>
        <v>0</v>
      </c>
      <c r="B779" t="str">
        <f>IF(OR(RIGHT(TimeVR[[#This Row],[Event]],3)="M.R", RIGHT(TimeVR[[#This Row],[Event]],3)="F.R"),"Relay","Ind")</f>
        <v>Ind</v>
      </c>
      <c r="C779">
        <f>TimeVR[[#This Row],[gender]]</f>
        <v>0</v>
      </c>
      <c r="D779">
        <f>TimeVR[[#This Row],[Age]]</f>
        <v>0</v>
      </c>
      <c r="E779">
        <f>TimeVR[[#This Row],[name]]</f>
        <v>0</v>
      </c>
      <c r="F779">
        <f>TimeVR[[#This Row],[Event]]</f>
        <v>0</v>
      </c>
      <c r="G779" t="str">
        <f>IF(OR(StandardResults[[#This Row],[Entry]]="-",TimeVR[[#This Row],[validation]]="Validated"),"Y","N")</f>
        <v>N</v>
      </c>
      <c r="H779">
        <f>IF(OR(LEFT(TimeVR[[#This Row],[Times]],8)="00:00.00", LEFT(TimeVR[[#This Row],[Times]],2)="NT"),"-",TimeVR[[#This Row],[Times]])</f>
        <v>0</v>
      </c>
      <c r="I7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79" t="str">
        <f>IF(ISBLANK(TimeVR[[#This Row],[Best Time(S)]]),"-",TimeVR[[#This Row],[Best Time(S)]])</f>
        <v>-</v>
      </c>
      <c r="K779" t="str">
        <f>IF(StandardResults[[#This Row],[BT(SC)]]&lt;&gt;"-",IF(StandardResults[[#This Row],[BT(SC)]]&lt;=StandardResults[[#This Row],[AAs]],"AA",IF(StandardResults[[#This Row],[BT(SC)]]&lt;=StandardResults[[#This Row],[As]],"A",IF(StandardResults[[#This Row],[BT(SC)]]&lt;=StandardResults[[#This Row],[Bs]],"B","-"))),"")</f>
        <v/>
      </c>
      <c r="L779" t="str">
        <f>IF(ISBLANK(TimeVR[[#This Row],[Best Time(L)]]),"-",TimeVR[[#This Row],[Best Time(L)]])</f>
        <v>-</v>
      </c>
      <c r="M779" t="str">
        <f>IF(StandardResults[[#This Row],[BT(LC)]]&lt;&gt;"-",IF(StandardResults[[#This Row],[BT(LC)]]&lt;=StandardResults[[#This Row],[AA]],"AA",IF(StandardResults[[#This Row],[BT(LC)]]&lt;=StandardResults[[#This Row],[A]],"A",IF(StandardResults[[#This Row],[BT(LC)]]&lt;=StandardResults[[#This Row],[B]],"B","-"))),"")</f>
        <v/>
      </c>
      <c r="N779" s="14"/>
      <c r="O779" t="str">
        <f>IF(StandardResults[[#This Row],[BT(SC)]]&lt;&gt;"-",IF(StandardResults[[#This Row],[BT(SC)]]&lt;=StandardResults[[#This Row],[Ecs]],"EC","-"),"")</f>
        <v/>
      </c>
      <c r="Q779" t="str">
        <f>IF(StandardResults[[#This Row],[Ind/Rel]]="Ind",LEFT(StandardResults[[#This Row],[Gender]],1)&amp;MIN(MAX(StandardResults[[#This Row],[Age]],11),17)&amp;"-"&amp;StandardResults[[#This Row],[Event]],"")</f>
        <v>011-0</v>
      </c>
      <c r="R779" t="e">
        <f>IF(StandardResults[[#This Row],[Ind/Rel]]="Ind",_xlfn.XLOOKUP(StandardResults[[#This Row],[Code]],Std[Code],Std[AA]),"-")</f>
        <v>#N/A</v>
      </c>
      <c r="S779" t="e">
        <f>IF(StandardResults[[#This Row],[Ind/Rel]]="Ind",_xlfn.XLOOKUP(StandardResults[[#This Row],[Code]],Std[Code],Std[A]),"-")</f>
        <v>#N/A</v>
      </c>
      <c r="T779" t="e">
        <f>IF(StandardResults[[#This Row],[Ind/Rel]]="Ind",_xlfn.XLOOKUP(StandardResults[[#This Row],[Code]],Std[Code],Std[B]),"-")</f>
        <v>#N/A</v>
      </c>
      <c r="U779" t="e">
        <f>IF(StandardResults[[#This Row],[Ind/Rel]]="Ind",_xlfn.XLOOKUP(StandardResults[[#This Row],[Code]],Std[Code],Std[AAs]),"-")</f>
        <v>#N/A</v>
      </c>
      <c r="V779" t="e">
        <f>IF(StandardResults[[#This Row],[Ind/Rel]]="Ind",_xlfn.XLOOKUP(StandardResults[[#This Row],[Code]],Std[Code],Std[As]),"-")</f>
        <v>#N/A</v>
      </c>
      <c r="W779" t="e">
        <f>IF(StandardResults[[#This Row],[Ind/Rel]]="Ind",_xlfn.XLOOKUP(StandardResults[[#This Row],[Code]],Std[Code],Std[Bs]),"-")</f>
        <v>#N/A</v>
      </c>
      <c r="X779" t="e">
        <f>IF(StandardResults[[#This Row],[Ind/Rel]]="Ind",_xlfn.XLOOKUP(StandardResults[[#This Row],[Code]],Std[Code],Std[EC]),"-")</f>
        <v>#N/A</v>
      </c>
      <c r="Y779" t="e">
        <f>IF(StandardResults[[#This Row],[Ind/Rel]]="Ind",_xlfn.XLOOKUP(StandardResults[[#This Row],[Code]],Std[Code],Std[Ecs]),"-")</f>
        <v>#N/A</v>
      </c>
      <c r="Z779">
        <f>COUNTIFS(StandardResults[Name],StandardResults[[#This Row],[Name]],StandardResults[Entry
Std],"B")+COUNTIFS(StandardResults[Name],StandardResults[[#This Row],[Name]],StandardResults[Entry
Std],"A")+COUNTIFS(StandardResults[Name],StandardResults[[#This Row],[Name]],StandardResults[Entry
Std],"AA")</f>
        <v>0</v>
      </c>
      <c r="AA779">
        <f>COUNTIFS(StandardResults[Name],StandardResults[[#This Row],[Name]],StandardResults[Entry
Std],"AA")</f>
        <v>0</v>
      </c>
    </row>
    <row r="780" spans="1:27" x14ac:dyDescent="0.25">
      <c r="A780">
        <f>TimeVR[[#This Row],[Club]]</f>
        <v>0</v>
      </c>
      <c r="B780" t="str">
        <f>IF(OR(RIGHT(TimeVR[[#This Row],[Event]],3)="M.R", RIGHT(TimeVR[[#This Row],[Event]],3)="F.R"),"Relay","Ind")</f>
        <v>Ind</v>
      </c>
      <c r="C780">
        <f>TimeVR[[#This Row],[gender]]</f>
        <v>0</v>
      </c>
      <c r="D780">
        <f>TimeVR[[#This Row],[Age]]</f>
        <v>0</v>
      </c>
      <c r="E780">
        <f>TimeVR[[#This Row],[name]]</f>
        <v>0</v>
      </c>
      <c r="F780">
        <f>TimeVR[[#This Row],[Event]]</f>
        <v>0</v>
      </c>
      <c r="G780" t="str">
        <f>IF(OR(StandardResults[[#This Row],[Entry]]="-",TimeVR[[#This Row],[validation]]="Validated"),"Y","N")</f>
        <v>N</v>
      </c>
      <c r="H780">
        <f>IF(OR(LEFT(TimeVR[[#This Row],[Times]],8)="00:00.00", LEFT(TimeVR[[#This Row],[Times]],2)="NT"),"-",TimeVR[[#This Row],[Times]])</f>
        <v>0</v>
      </c>
      <c r="I7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0" t="str">
        <f>IF(ISBLANK(TimeVR[[#This Row],[Best Time(S)]]),"-",TimeVR[[#This Row],[Best Time(S)]])</f>
        <v>-</v>
      </c>
      <c r="K780" t="str">
        <f>IF(StandardResults[[#This Row],[BT(SC)]]&lt;&gt;"-",IF(StandardResults[[#This Row],[BT(SC)]]&lt;=StandardResults[[#This Row],[AAs]],"AA",IF(StandardResults[[#This Row],[BT(SC)]]&lt;=StandardResults[[#This Row],[As]],"A",IF(StandardResults[[#This Row],[BT(SC)]]&lt;=StandardResults[[#This Row],[Bs]],"B","-"))),"")</f>
        <v/>
      </c>
      <c r="L780" t="str">
        <f>IF(ISBLANK(TimeVR[[#This Row],[Best Time(L)]]),"-",TimeVR[[#This Row],[Best Time(L)]])</f>
        <v>-</v>
      </c>
      <c r="M780" t="str">
        <f>IF(StandardResults[[#This Row],[BT(LC)]]&lt;&gt;"-",IF(StandardResults[[#This Row],[BT(LC)]]&lt;=StandardResults[[#This Row],[AA]],"AA",IF(StandardResults[[#This Row],[BT(LC)]]&lt;=StandardResults[[#This Row],[A]],"A",IF(StandardResults[[#This Row],[BT(LC)]]&lt;=StandardResults[[#This Row],[B]],"B","-"))),"")</f>
        <v/>
      </c>
      <c r="N780" s="14"/>
      <c r="O780" t="str">
        <f>IF(StandardResults[[#This Row],[BT(SC)]]&lt;&gt;"-",IF(StandardResults[[#This Row],[BT(SC)]]&lt;=StandardResults[[#This Row],[Ecs]],"EC","-"),"")</f>
        <v/>
      </c>
      <c r="Q780" t="str">
        <f>IF(StandardResults[[#This Row],[Ind/Rel]]="Ind",LEFT(StandardResults[[#This Row],[Gender]],1)&amp;MIN(MAX(StandardResults[[#This Row],[Age]],11),17)&amp;"-"&amp;StandardResults[[#This Row],[Event]],"")</f>
        <v>011-0</v>
      </c>
      <c r="R780" t="e">
        <f>IF(StandardResults[[#This Row],[Ind/Rel]]="Ind",_xlfn.XLOOKUP(StandardResults[[#This Row],[Code]],Std[Code],Std[AA]),"-")</f>
        <v>#N/A</v>
      </c>
      <c r="S780" t="e">
        <f>IF(StandardResults[[#This Row],[Ind/Rel]]="Ind",_xlfn.XLOOKUP(StandardResults[[#This Row],[Code]],Std[Code],Std[A]),"-")</f>
        <v>#N/A</v>
      </c>
      <c r="T780" t="e">
        <f>IF(StandardResults[[#This Row],[Ind/Rel]]="Ind",_xlfn.XLOOKUP(StandardResults[[#This Row],[Code]],Std[Code],Std[B]),"-")</f>
        <v>#N/A</v>
      </c>
      <c r="U780" t="e">
        <f>IF(StandardResults[[#This Row],[Ind/Rel]]="Ind",_xlfn.XLOOKUP(StandardResults[[#This Row],[Code]],Std[Code],Std[AAs]),"-")</f>
        <v>#N/A</v>
      </c>
      <c r="V780" t="e">
        <f>IF(StandardResults[[#This Row],[Ind/Rel]]="Ind",_xlfn.XLOOKUP(StandardResults[[#This Row],[Code]],Std[Code],Std[As]),"-")</f>
        <v>#N/A</v>
      </c>
      <c r="W780" t="e">
        <f>IF(StandardResults[[#This Row],[Ind/Rel]]="Ind",_xlfn.XLOOKUP(StandardResults[[#This Row],[Code]],Std[Code],Std[Bs]),"-")</f>
        <v>#N/A</v>
      </c>
      <c r="X780" t="e">
        <f>IF(StandardResults[[#This Row],[Ind/Rel]]="Ind",_xlfn.XLOOKUP(StandardResults[[#This Row],[Code]],Std[Code],Std[EC]),"-")</f>
        <v>#N/A</v>
      </c>
      <c r="Y780" t="e">
        <f>IF(StandardResults[[#This Row],[Ind/Rel]]="Ind",_xlfn.XLOOKUP(StandardResults[[#This Row],[Code]],Std[Code],Std[Ecs]),"-")</f>
        <v>#N/A</v>
      </c>
      <c r="Z780">
        <f>COUNTIFS(StandardResults[Name],StandardResults[[#This Row],[Name]],StandardResults[Entry
Std],"B")+COUNTIFS(StandardResults[Name],StandardResults[[#This Row],[Name]],StandardResults[Entry
Std],"A")+COUNTIFS(StandardResults[Name],StandardResults[[#This Row],[Name]],StandardResults[Entry
Std],"AA")</f>
        <v>0</v>
      </c>
      <c r="AA780">
        <f>COUNTIFS(StandardResults[Name],StandardResults[[#This Row],[Name]],StandardResults[Entry
Std],"AA")</f>
        <v>0</v>
      </c>
    </row>
    <row r="781" spans="1:27" x14ac:dyDescent="0.25">
      <c r="A781">
        <f>TimeVR[[#This Row],[Club]]</f>
        <v>0</v>
      </c>
      <c r="B781" t="str">
        <f>IF(OR(RIGHT(TimeVR[[#This Row],[Event]],3)="M.R", RIGHT(TimeVR[[#This Row],[Event]],3)="F.R"),"Relay","Ind")</f>
        <v>Ind</v>
      </c>
      <c r="C781">
        <f>TimeVR[[#This Row],[gender]]</f>
        <v>0</v>
      </c>
      <c r="D781">
        <f>TimeVR[[#This Row],[Age]]</f>
        <v>0</v>
      </c>
      <c r="E781">
        <f>TimeVR[[#This Row],[name]]</f>
        <v>0</v>
      </c>
      <c r="F781">
        <f>TimeVR[[#This Row],[Event]]</f>
        <v>0</v>
      </c>
      <c r="G781" t="str">
        <f>IF(OR(StandardResults[[#This Row],[Entry]]="-",TimeVR[[#This Row],[validation]]="Validated"),"Y","N")</f>
        <v>N</v>
      </c>
      <c r="H781">
        <f>IF(OR(LEFT(TimeVR[[#This Row],[Times]],8)="00:00.00", LEFT(TimeVR[[#This Row],[Times]],2)="NT"),"-",TimeVR[[#This Row],[Times]])</f>
        <v>0</v>
      </c>
      <c r="I7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1" t="str">
        <f>IF(ISBLANK(TimeVR[[#This Row],[Best Time(S)]]),"-",TimeVR[[#This Row],[Best Time(S)]])</f>
        <v>-</v>
      </c>
      <c r="K781" t="str">
        <f>IF(StandardResults[[#This Row],[BT(SC)]]&lt;&gt;"-",IF(StandardResults[[#This Row],[BT(SC)]]&lt;=StandardResults[[#This Row],[AAs]],"AA",IF(StandardResults[[#This Row],[BT(SC)]]&lt;=StandardResults[[#This Row],[As]],"A",IF(StandardResults[[#This Row],[BT(SC)]]&lt;=StandardResults[[#This Row],[Bs]],"B","-"))),"")</f>
        <v/>
      </c>
      <c r="L781" t="str">
        <f>IF(ISBLANK(TimeVR[[#This Row],[Best Time(L)]]),"-",TimeVR[[#This Row],[Best Time(L)]])</f>
        <v>-</v>
      </c>
      <c r="M781" t="str">
        <f>IF(StandardResults[[#This Row],[BT(LC)]]&lt;&gt;"-",IF(StandardResults[[#This Row],[BT(LC)]]&lt;=StandardResults[[#This Row],[AA]],"AA",IF(StandardResults[[#This Row],[BT(LC)]]&lt;=StandardResults[[#This Row],[A]],"A",IF(StandardResults[[#This Row],[BT(LC)]]&lt;=StandardResults[[#This Row],[B]],"B","-"))),"")</f>
        <v/>
      </c>
      <c r="N781" s="14"/>
      <c r="O781" t="str">
        <f>IF(StandardResults[[#This Row],[BT(SC)]]&lt;&gt;"-",IF(StandardResults[[#This Row],[BT(SC)]]&lt;=StandardResults[[#This Row],[Ecs]],"EC","-"),"")</f>
        <v/>
      </c>
      <c r="Q781" t="str">
        <f>IF(StandardResults[[#This Row],[Ind/Rel]]="Ind",LEFT(StandardResults[[#This Row],[Gender]],1)&amp;MIN(MAX(StandardResults[[#This Row],[Age]],11),17)&amp;"-"&amp;StandardResults[[#This Row],[Event]],"")</f>
        <v>011-0</v>
      </c>
      <c r="R781" t="e">
        <f>IF(StandardResults[[#This Row],[Ind/Rel]]="Ind",_xlfn.XLOOKUP(StandardResults[[#This Row],[Code]],Std[Code],Std[AA]),"-")</f>
        <v>#N/A</v>
      </c>
      <c r="S781" t="e">
        <f>IF(StandardResults[[#This Row],[Ind/Rel]]="Ind",_xlfn.XLOOKUP(StandardResults[[#This Row],[Code]],Std[Code],Std[A]),"-")</f>
        <v>#N/A</v>
      </c>
      <c r="T781" t="e">
        <f>IF(StandardResults[[#This Row],[Ind/Rel]]="Ind",_xlfn.XLOOKUP(StandardResults[[#This Row],[Code]],Std[Code],Std[B]),"-")</f>
        <v>#N/A</v>
      </c>
      <c r="U781" t="e">
        <f>IF(StandardResults[[#This Row],[Ind/Rel]]="Ind",_xlfn.XLOOKUP(StandardResults[[#This Row],[Code]],Std[Code],Std[AAs]),"-")</f>
        <v>#N/A</v>
      </c>
      <c r="V781" t="e">
        <f>IF(StandardResults[[#This Row],[Ind/Rel]]="Ind",_xlfn.XLOOKUP(StandardResults[[#This Row],[Code]],Std[Code],Std[As]),"-")</f>
        <v>#N/A</v>
      </c>
      <c r="W781" t="e">
        <f>IF(StandardResults[[#This Row],[Ind/Rel]]="Ind",_xlfn.XLOOKUP(StandardResults[[#This Row],[Code]],Std[Code],Std[Bs]),"-")</f>
        <v>#N/A</v>
      </c>
      <c r="X781" t="e">
        <f>IF(StandardResults[[#This Row],[Ind/Rel]]="Ind",_xlfn.XLOOKUP(StandardResults[[#This Row],[Code]],Std[Code],Std[EC]),"-")</f>
        <v>#N/A</v>
      </c>
      <c r="Y781" t="e">
        <f>IF(StandardResults[[#This Row],[Ind/Rel]]="Ind",_xlfn.XLOOKUP(StandardResults[[#This Row],[Code]],Std[Code],Std[Ecs]),"-")</f>
        <v>#N/A</v>
      </c>
      <c r="Z781">
        <f>COUNTIFS(StandardResults[Name],StandardResults[[#This Row],[Name]],StandardResults[Entry
Std],"B")+COUNTIFS(StandardResults[Name],StandardResults[[#This Row],[Name]],StandardResults[Entry
Std],"A")+COUNTIFS(StandardResults[Name],StandardResults[[#This Row],[Name]],StandardResults[Entry
Std],"AA")</f>
        <v>0</v>
      </c>
      <c r="AA781">
        <f>COUNTIFS(StandardResults[Name],StandardResults[[#This Row],[Name]],StandardResults[Entry
Std],"AA")</f>
        <v>0</v>
      </c>
    </row>
    <row r="782" spans="1:27" x14ac:dyDescent="0.25">
      <c r="A782">
        <f>TimeVR[[#This Row],[Club]]</f>
        <v>0</v>
      </c>
      <c r="B782" t="str">
        <f>IF(OR(RIGHT(TimeVR[[#This Row],[Event]],3)="M.R", RIGHT(TimeVR[[#This Row],[Event]],3)="F.R"),"Relay","Ind")</f>
        <v>Ind</v>
      </c>
      <c r="C782">
        <f>TimeVR[[#This Row],[gender]]</f>
        <v>0</v>
      </c>
      <c r="D782">
        <f>TimeVR[[#This Row],[Age]]</f>
        <v>0</v>
      </c>
      <c r="E782">
        <f>TimeVR[[#This Row],[name]]</f>
        <v>0</v>
      </c>
      <c r="F782">
        <f>TimeVR[[#This Row],[Event]]</f>
        <v>0</v>
      </c>
      <c r="G782" t="str">
        <f>IF(OR(StandardResults[[#This Row],[Entry]]="-",TimeVR[[#This Row],[validation]]="Validated"),"Y","N")</f>
        <v>N</v>
      </c>
      <c r="H782">
        <f>IF(OR(LEFT(TimeVR[[#This Row],[Times]],8)="00:00.00", LEFT(TimeVR[[#This Row],[Times]],2)="NT"),"-",TimeVR[[#This Row],[Times]])</f>
        <v>0</v>
      </c>
      <c r="I7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2" t="str">
        <f>IF(ISBLANK(TimeVR[[#This Row],[Best Time(S)]]),"-",TimeVR[[#This Row],[Best Time(S)]])</f>
        <v>-</v>
      </c>
      <c r="K782" t="str">
        <f>IF(StandardResults[[#This Row],[BT(SC)]]&lt;&gt;"-",IF(StandardResults[[#This Row],[BT(SC)]]&lt;=StandardResults[[#This Row],[AAs]],"AA",IF(StandardResults[[#This Row],[BT(SC)]]&lt;=StandardResults[[#This Row],[As]],"A",IF(StandardResults[[#This Row],[BT(SC)]]&lt;=StandardResults[[#This Row],[Bs]],"B","-"))),"")</f>
        <v/>
      </c>
      <c r="L782" t="str">
        <f>IF(ISBLANK(TimeVR[[#This Row],[Best Time(L)]]),"-",TimeVR[[#This Row],[Best Time(L)]])</f>
        <v>-</v>
      </c>
      <c r="M782" t="str">
        <f>IF(StandardResults[[#This Row],[BT(LC)]]&lt;&gt;"-",IF(StandardResults[[#This Row],[BT(LC)]]&lt;=StandardResults[[#This Row],[AA]],"AA",IF(StandardResults[[#This Row],[BT(LC)]]&lt;=StandardResults[[#This Row],[A]],"A",IF(StandardResults[[#This Row],[BT(LC)]]&lt;=StandardResults[[#This Row],[B]],"B","-"))),"")</f>
        <v/>
      </c>
      <c r="N782" s="14"/>
      <c r="O782" t="str">
        <f>IF(StandardResults[[#This Row],[BT(SC)]]&lt;&gt;"-",IF(StandardResults[[#This Row],[BT(SC)]]&lt;=StandardResults[[#This Row],[Ecs]],"EC","-"),"")</f>
        <v/>
      </c>
      <c r="Q782" t="str">
        <f>IF(StandardResults[[#This Row],[Ind/Rel]]="Ind",LEFT(StandardResults[[#This Row],[Gender]],1)&amp;MIN(MAX(StandardResults[[#This Row],[Age]],11),17)&amp;"-"&amp;StandardResults[[#This Row],[Event]],"")</f>
        <v>011-0</v>
      </c>
      <c r="R782" t="e">
        <f>IF(StandardResults[[#This Row],[Ind/Rel]]="Ind",_xlfn.XLOOKUP(StandardResults[[#This Row],[Code]],Std[Code],Std[AA]),"-")</f>
        <v>#N/A</v>
      </c>
      <c r="S782" t="e">
        <f>IF(StandardResults[[#This Row],[Ind/Rel]]="Ind",_xlfn.XLOOKUP(StandardResults[[#This Row],[Code]],Std[Code],Std[A]),"-")</f>
        <v>#N/A</v>
      </c>
      <c r="T782" t="e">
        <f>IF(StandardResults[[#This Row],[Ind/Rel]]="Ind",_xlfn.XLOOKUP(StandardResults[[#This Row],[Code]],Std[Code],Std[B]),"-")</f>
        <v>#N/A</v>
      </c>
      <c r="U782" t="e">
        <f>IF(StandardResults[[#This Row],[Ind/Rel]]="Ind",_xlfn.XLOOKUP(StandardResults[[#This Row],[Code]],Std[Code],Std[AAs]),"-")</f>
        <v>#N/A</v>
      </c>
      <c r="V782" t="e">
        <f>IF(StandardResults[[#This Row],[Ind/Rel]]="Ind",_xlfn.XLOOKUP(StandardResults[[#This Row],[Code]],Std[Code],Std[As]),"-")</f>
        <v>#N/A</v>
      </c>
      <c r="W782" t="e">
        <f>IF(StandardResults[[#This Row],[Ind/Rel]]="Ind",_xlfn.XLOOKUP(StandardResults[[#This Row],[Code]],Std[Code],Std[Bs]),"-")</f>
        <v>#N/A</v>
      </c>
      <c r="X782" t="e">
        <f>IF(StandardResults[[#This Row],[Ind/Rel]]="Ind",_xlfn.XLOOKUP(StandardResults[[#This Row],[Code]],Std[Code],Std[EC]),"-")</f>
        <v>#N/A</v>
      </c>
      <c r="Y782" t="e">
        <f>IF(StandardResults[[#This Row],[Ind/Rel]]="Ind",_xlfn.XLOOKUP(StandardResults[[#This Row],[Code]],Std[Code],Std[Ecs]),"-")</f>
        <v>#N/A</v>
      </c>
      <c r="Z782">
        <f>COUNTIFS(StandardResults[Name],StandardResults[[#This Row],[Name]],StandardResults[Entry
Std],"B")+COUNTIFS(StandardResults[Name],StandardResults[[#This Row],[Name]],StandardResults[Entry
Std],"A")+COUNTIFS(StandardResults[Name],StandardResults[[#This Row],[Name]],StandardResults[Entry
Std],"AA")</f>
        <v>0</v>
      </c>
      <c r="AA782">
        <f>COUNTIFS(StandardResults[Name],StandardResults[[#This Row],[Name]],StandardResults[Entry
Std],"AA")</f>
        <v>0</v>
      </c>
    </row>
    <row r="783" spans="1:27" x14ac:dyDescent="0.25">
      <c r="A783">
        <f>TimeVR[[#This Row],[Club]]</f>
        <v>0</v>
      </c>
      <c r="B783" t="str">
        <f>IF(OR(RIGHT(TimeVR[[#This Row],[Event]],3)="M.R", RIGHT(TimeVR[[#This Row],[Event]],3)="F.R"),"Relay","Ind")</f>
        <v>Ind</v>
      </c>
      <c r="C783">
        <f>TimeVR[[#This Row],[gender]]</f>
        <v>0</v>
      </c>
      <c r="D783">
        <f>TimeVR[[#This Row],[Age]]</f>
        <v>0</v>
      </c>
      <c r="E783">
        <f>TimeVR[[#This Row],[name]]</f>
        <v>0</v>
      </c>
      <c r="F783">
        <f>TimeVR[[#This Row],[Event]]</f>
        <v>0</v>
      </c>
      <c r="G783" t="str">
        <f>IF(OR(StandardResults[[#This Row],[Entry]]="-",TimeVR[[#This Row],[validation]]="Validated"),"Y","N")</f>
        <v>N</v>
      </c>
      <c r="H783">
        <f>IF(OR(LEFT(TimeVR[[#This Row],[Times]],8)="00:00.00", LEFT(TimeVR[[#This Row],[Times]],2)="NT"),"-",TimeVR[[#This Row],[Times]])</f>
        <v>0</v>
      </c>
      <c r="I7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3" t="str">
        <f>IF(ISBLANK(TimeVR[[#This Row],[Best Time(S)]]),"-",TimeVR[[#This Row],[Best Time(S)]])</f>
        <v>-</v>
      </c>
      <c r="K783" t="str">
        <f>IF(StandardResults[[#This Row],[BT(SC)]]&lt;&gt;"-",IF(StandardResults[[#This Row],[BT(SC)]]&lt;=StandardResults[[#This Row],[AAs]],"AA",IF(StandardResults[[#This Row],[BT(SC)]]&lt;=StandardResults[[#This Row],[As]],"A",IF(StandardResults[[#This Row],[BT(SC)]]&lt;=StandardResults[[#This Row],[Bs]],"B","-"))),"")</f>
        <v/>
      </c>
      <c r="L783" t="str">
        <f>IF(ISBLANK(TimeVR[[#This Row],[Best Time(L)]]),"-",TimeVR[[#This Row],[Best Time(L)]])</f>
        <v>-</v>
      </c>
      <c r="M783" t="str">
        <f>IF(StandardResults[[#This Row],[BT(LC)]]&lt;&gt;"-",IF(StandardResults[[#This Row],[BT(LC)]]&lt;=StandardResults[[#This Row],[AA]],"AA",IF(StandardResults[[#This Row],[BT(LC)]]&lt;=StandardResults[[#This Row],[A]],"A",IF(StandardResults[[#This Row],[BT(LC)]]&lt;=StandardResults[[#This Row],[B]],"B","-"))),"")</f>
        <v/>
      </c>
      <c r="N783" s="14"/>
      <c r="O783" t="str">
        <f>IF(StandardResults[[#This Row],[BT(SC)]]&lt;&gt;"-",IF(StandardResults[[#This Row],[BT(SC)]]&lt;=StandardResults[[#This Row],[Ecs]],"EC","-"),"")</f>
        <v/>
      </c>
      <c r="Q783" t="str">
        <f>IF(StandardResults[[#This Row],[Ind/Rel]]="Ind",LEFT(StandardResults[[#This Row],[Gender]],1)&amp;MIN(MAX(StandardResults[[#This Row],[Age]],11),17)&amp;"-"&amp;StandardResults[[#This Row],[Event]],"")</f>
        <v>011-0</v>
      </c>
      <c r="R783" t="e">
        <f>IF(StandardResults[[#This Row],[Ind/Rel]]="Ind",_xlfn.XLOOKUP(StandardResults[[#This Row],[Code]],Std[Code],Std[AA]),"-")</f>
        <v>#N/A</v>
      </c>
      <c r="S783" t="e">
        <f>IF(StandardResults[[#This Row],[Ind/Rel]]="Ind",_xlfn.XLOOKUP(StandardResults[[#This Row],[Code]],Std[Code],Std[A]),"-")</f>
        <v>#N/A</v>
      </c>
      <c r="T783" t="e">
        <f>IF(StandardResults[[#This Row],[Ind/Rel]]="Ind",_xlfn.XLOOKUP(StandardResults[[#This Row],[Code]],Std[Code],Std[B]),"-")</f>
        <v>#N/A</v>
      </c>
      <c r="U783" t="e">
        <f>IF(StandardResults[[#This Row],[Ind/Rel]]="Ind",_xlfn.XLOOKUP(StandardResults[[#This Row],[Code]],Std[Code],Std[AAs]),"-")</f>
        <v>#N/A</v>
      </c>
      <c r="V783" t="e">
        <f>IF(StandardResults[[#This Row],[Ind/Rel]]="Ind",_xlfn.XLOOKUP(StandardResults[[#This Row],[Code]],Std[Code],Std[As]),"-")</f>
        <v>#N/A</v>
      </c>
      <c r="W783" t="e">
        <f>IF(StandardResults[[#This Row],[Ind/Rel]]="Ind",_xlfn.XLOOKUP(StandardResults[[#This Row],[Code]],Std[Code],Std[Bs]),"-")</f>
        <v>#N/A</v>
      </c>
      <c r="X783" t="e">
        <f>IF(StandardResults[[#This Row],[Ind/Rel]]="Ind",_xlfn.XLOOKUP(StandardResults[[#This Row],[Code]],Std[Code],Std[EC]),"-")</f>
        <v>#N/A</v>
      </c>
      <c r="Y783" t="e">
        <f>IF(StandardResults[[#This Row],[Ind/Rel]]="Ind",_xlfn.XLOOKUP(StandardResults[[#This Row],[Code]],Std[Code],Std[Ecs]),"-")</f>
        <v>#N/A</v>
      </c>
      <c r="Z783">
        <f>COUNTIFS(StandardResults[Name],StandardResults[[#This Row],[Name]],StandardResults[Entry
Std],"B")+COUNTIFS(StandardResults[Name],StandardResults[[#This Row],[Name]],StandardResults[Entry
Std],"A")+COUNTIFS(StandardResults[Name],StandardResults[[#This Row],[Name]],StandardResults[Entry
Std],"AA")</f>
        <v>0</v>
      </c>
      <c r="AA783">
        <f>COUNTIFS(StandardResults[Name],StandardResults[[#This Row],[Name]],StandardResults[Entry
Std],"AA")</f>
        <v>0</v>
      </c>
    </row>
    <row r="784" spans="1:27" x14ac:dyDescent="0.25">
      <c r="A784">
        <f>TimeVR[[#This Row],[Club]]</f>
        <v>0</v>
      </c>
      <c r="B784" t="str">
        <f>IF(OR(RIGHT(TimeVR[[#This Row],[Event]],3)="M.R", RIGHT(TimeVR[[#This Row],[Event]],3)="F.R"),"Relay","Ind")</f>
        <v>Ind</v>
      </c>
      <c r="C784">
        <f>TimeVR[[#This Row],[gender]]</f>
        <v>0</v>
      </c>
      <c r="D784">
        <f>TimeVR[[#This Row],[Age]]</f>
        <v>0</v>
      </c>
      <c r="E784">
        <f>TimeVR[[#This Row],[name]]</f>
        <v>0</v>
      </c>
      <c r="F784">
        <f>TimeVR[[#This Row],[Event]]</f>
        <v>0</v>
      </c>
      <c r="G784" t="str">
        <f>IF(OR(StandardResults[[#This Row],[Entry]]="-",TimeVR[[#This Row],[validation]]="Validated"),"Y","N")</f>
        <v>N</v>
      </c>
      <c r="H784">
        <f>IF(OR(LEFT(TimeVR[[#This Row],[Times]],8)="00:00.00", LEFT(TimeVR[[#This Row],[Times]],2)="NT"),"-",TimeVR[[#This Row],[Times]])</f>
        <v>0</v>
      </c>
      <c r="I7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4" t="str">
        <f>IF(ISBLANK(TimeVR[[#This Row],[Best Time(S)]]),"-",TimeVR[[#This Row],[Best Time(S)]])</f>
        <v>-</v>
      </c>
      <c r="K784" t="str">
        <f>IF(StandardResults[[#This Row],[BT(SC)]]&lt;&gt;"-",IF(StandardResults[[#This Row],[BT(SC)]]&lt;=StandardResults[[#This Row],[AAs]],"AA",IF(StandardResults[[#This Row],[BT(SC)]]&lt;=StandardResults[[#This Row],[As]],"A",IF(StandardResults[[#This Row],[BT(SC)]]&lt;=StandardResults[[#This Row],[Bs]],"B","-"))),"")</f>
        <v/>
      </c>
      <c r="L784" t="str">
        <f>IF(ISBLANK(TimeVR[[#This Row],[Best Time(L)]]),"-",TimeVR[[#This Row],[Best Time(L)]])</f>
        <v>-</v>
      </c>
      <c r="M784" t="str">
        <f>IF(StandardResults[[#This Row],[BT(LC)]]&lt;&gt;"-",IF(StandardResults[[#This Row],[BT(LC)]]&lt;=StandardResults[[#This Row],[AA]],"AA",IF(StandardResults[[#This Row],[BT(LC)]]&lt;=StandardResults[[#This Row],[A]],"A",IF(StandardResults[[#This Row],[BT(LC)]]&lt;=StandardResults[[#This Row],[B]],"B","-"))),"")</f>
        <v/>
      </c>
      <c r="N784" s="14"/>
      <c r="O784" t="str">
        <f>IF(StandardResults[[#This Row],[BT(SC)]]&lt;&gt;"-",IF(StandardResults[[#This Row],[BT(SC)]]&lt;=StandardResults[[#This Row],[Ecs]],"EC","-"),"")</f>
        <v/>
      </c>
      <c r="Q784" t="str">
        <f>IF(StandardResults[[#This Row],[Ind/Rel]]="Ind",LEFT(StandardResults[[#This Row],[Gender]],1)&amp;MIN(MAX(StandardResults[[#This Row],[Age]],11),17)&amp;"-"&amp;StandardResults[[#This Row],[Event]],"")</f>
        <v>011-0</v>
      </c>
      <c r="R784" t="e">
        <f>IF(StandardResults[[#This Row],[Ind/Rel]]="Ind",_xlfn.XLOOKUP(StandardResults[[#This Row],[Code]],Std[Code],Std[AA]),"-")</f>
        <v>#N/A</v>
      </c>
      <c r="S784" t="e">
        <f>IF(StandardResults[[#This Row],[Ind/Rel]]="Ind",_xlfn.XLOOKUP(StandardResults[[#This Row],[Code]],Std[Code],Std[A]),"-")</f>
        <v>#N/A</v>
      </c>
      <c r="T784" t="e">
        <f>IF(StandardResults[[#This Row],[Ind/Rel]]="Ind",_xlfn.XLOOKUP(StandardResults[[#This Row],[Code]],Std[Code],Std[B]),"-")</f>
        <v>#N/A</v>
      </c>
      <c r="U784" t="e">
        <f>IF(StandardResults[[#This Row],[Ind/Rel]]="Ind",_xlfn.XLOOKUP(StandardResults[[#This Row],[Code]],Std[Code],Std[AAs]),"-")</f>
        <v>#N/A</v>
      </c>
      <c r="V784" t="e">
        <f>IF(StandardResults[[#This Row],[Ind/Rel]]="Ind",_xlfn.XLOOKUP(StandardResults[[#This Row],[Code]],Std[Code],Std[As]),"-")</f>
        <v>#N/A</v>
      </c>
      <c r="W784" t="e">
        <f>IF(StandardResults[[#This Row],[Ind/Rel]]="Ind",_xlfn.XLOOKUP(StandardResults[[#This Row],[Code]],Std[Code],Std[Bs]),"-")</f>
        <v>#N/A</v>
      </c>
      <c r="X784" t="e">
        <f>IF(StandardResults[[#This Row],[Ind/Rel]]="Ind",_xlfn.XLOOKUP(StandardResults[[#This Row],[Code]],Std[Code],Std[EC]),"-")</f>
        <v>#N/A</v>
      </c>
      <c r="Y784" t="e">
        <f>IF(StandardResults[[#This Row],[Ind/Rel]]="Ind",_xlfn.XLOOKUP(StandardResults[[#This Row],[Code]],Std[Code],Std[Ecs]),"-")</f>
        <v>#N/A</v>
      </c>
      <c r="Z784">
        <f>COUNTIFS(StandardResults[Name],StandardResults[[#This Row],[Name]],StandardResults[Entry
Std],"B")+COUNTIFS(StandardResults[Name],StandardResults[[#This Row],[Name]],StandardResults[Entry
Std],"A")+COUNTIFS(StandardResults[Name],StandardResults[[#This Row],[Name]],StandardResults[Entry
Std],"AA")</f>
        <v>0</v>
      </c>
      <c r="AA784">
        <f>COUNTIFS(StandardResults[Name],StandardResults[[#This Row],[Name]],StandardResults[Entry
Std],"AA")</f>
        <v>0</v>
      </c>
    </row>
    <row r="785" spans="1:27" x14ac:dyDescent="0.25">
      <c r="A785">
        <f>TimeVR[[#This Row],[Club]]</f>
        <v>0</v>
      </c>
      <c r="B785" t="str">
        <f>IF(OR(RIGHT(TimeVR[[#This Row],[Event]],3)="M.R", RIGHT(TimeVR[[#This Row],[Event]],3)="F.R"),"Relay","Ind")</f>
        <v>Ind</v>
      </c>
      <c r="C785">
        <f>TimeVR[[#This Row],[gender]]</f>
        <v>0</v>
      </c>
      <c r="D785">
        <f>TimeVR[[#This Row],[Age]]</f>
        <v>0</v>
      </c>
      <c r="E785">
        <f>TimeVR[[#This Row],[name]]</f>
        <v>0</v>
      </c>
      <c r="F785">
        <f>TimeVR[[#This Row],[Event]]</f>
        <v>0</v>
      </c>
      <c r="G785" t="str">
        <f>IF(OR(StandardResults[[#This Row],[Entry]]="-",TimeVR[[#This Row],[validation]]="Validated"),"Y","N")</f>
        <v>N</v>
      </c>
      <c r="H785">
        <f>IF(OR(LEFT(TimeVR[[#This Row],[Times]],8)="00:00.00", LEFT(TimeVR[[#This Row],[Times]],2)="NT"),"-",TimeVR[[#This Row],[Times]])</f>
        <v>0</v>
      </c>
      <c r="I7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5" t="str">
        <f>IF(ISBLANK(TimeVR[[#This Row],[Best Time(S)]]),"-",TimeVR[[#This Row],[Best Time(S)]])</f>
        <v>-</v>
      </c>
      <c r="K785" t="str">
        <f>IF(StandardResults[[#This Row],[BT(SC)]]&lt;&gt;"-",IF(StandardResults[[#This Row],[BT(SC)]]&lt;=StandardResults[[#This Row],[AAs]],"AA",IF(StandardResults[[#This Row],[BT(SC)]]&lt;=StandardResults[[#This Row],[As]],"A",IF(StandardResults[[#This Row],[BT(SC)]]&lt;=StandardResults[[#This Row],[Bs]],"B","-"))),"")</f>
        <v/>
      </c>
      <c r="L785" t="str">
        <f>IF(ISBLANK(TimeVR[[#This Row],[Best Time(L)]]),"-",TimeVR[[#This Row],[Best Time(L)]])</f>
        <v>-</v>
      </c>
      <c r="M785" t="str">
        <f>IF(StandardResults[[#This Row],[BT(LC)]]&lt;&gt;"-",IF(StandardResults[[#This Row],[BT(LC)]]&lt;=StandardResults[[#This Row],[AA]],"AA",IF(StandardResults[[#This Row],[BT(LC)]]&lt;=StandardResults[[#This Row],[A]],"A",IF(StandardResults[[#This Row],[BT(LC)]]&lt;=StandardResults[[#This Row],[B]],"B","-"))),"")</f>
        <v/>
      </c>
      <c r="N785" s="14"/>
      <c r="O785" t="str">
        <f>IF(StandardResults[[#This Row],[BT(SC)]]&lt;&gt;"-",IF(StandardResults[[#This Row],[BT(SC)]]&lt;=StandardResults[[#This Row],[Ecs]],"EC","-"),"")</f>
        <v/>
      </c>
      <c r="Q785" t="str">
        <f>IF(StandardResults[[#This Row],[Ind/Rel]]="Ind",LEFT(StandardResults[[#This Row],[Gender]],1)&amp;MIN(MAX(StandardResults[[#This Row],[Age]],11),17)&amp;"-"&amp;StandardResults[[#This Row],[Event]],"")</f>
        <v>011-0</v>
      </c>
      <c r="R785" t="e">
        <f>IF(StandardResults[[#This Row],[Ind/Rel]]="Ind",_xlfn.XLOOKUP(StandardResults[[#This Row],[Code]],Std[Code],Std[AA]),"-")</f>
        <v>#N/A</v>
      </c>
      <c r="S785" t="e">
        <f>IF(StandardResults[[#This Row],[Ind/Rel]]="Ind",_xlfn.XLOOKUP(StandardResults[[#This Row],[Code]],Std[Code],Std[A]),"-")</f>
        <v>#N/A</v>
      </c>
      <c r="T785" t="e">
        <f>IF(StandardResults[[#This Row],[Ind/Rel]]="Ind",_xlfn.XLOOKUP(StandardResults[[#This Row],[Code]],Std[Code],Std[B]),"-")</f>
        <v>#N/A</v>
      </c>
      <c r="U785" t="e">
        <f>IF(StandardResults[[#This Row],[Ind/Rel]]="Ind",_xlfn.XLOOKUP(StandardResults[[#This Row],[Code]],Std[Code],Std[AAs]),"-")</f>
        <v>#N/A</v>
      </c>
      <c r="V785" t="e">
        <f>IF(StandardResults[[#This Row],[Ind/Rel]]="Ind",_xlfn.XLOOKUP(StandardResults[[#This Row],[Code]],Std[Code],Std[As]),"-")</f>
        <v>#N/A</v>
      </c>
      <c r="W785" t="e">
        <f>IF(StandardResults[[#This Row],[Ind/Rel]]="Ind",_xlfn.XLOOKUP(StandardResults[[#This Row],[Code]],Std[Code],Std[Bs]),"-")</f>
        <v>#N/A</v>
      </c>
      <c r="X785" t="e">
        <f>IF(StandardResults[[#This Row],[Ind/Rel]]="Ind",_xlfn.XLOOKUP(StandardResults[[#This Row],[Code]],Std[Code],Std[EC]),"-")</f>
        <v>#N/A</v>
      </c>
      <c r="Y785" t="e">
        <f>IF(StandardResults[[#This Row],[Ind/Rel]]="Ind",_xlfn.XLOOKUP(StandardResults[[#This Row],[Code]],Std[Code],Std[Ecs]),"-")</f>
        <v>#N/A</v>
      </c>
      <c r="Z785">
        <f>COUNTIFS(StandardResults[Name],StandardResults[[#This Row],[Name]],StandardResults[Entry
Std],"B")+COUNTIFS(StandardResults[Name],StandardResults[[#This Row],[Name]],StandardResults[Entry
Std],"A")+COUNTIFS(StandardResults[Name],StandardResults[[#This Row],[Name]],StandardResults[Entry
Std],"AA")</f>
        <v>0</v>
      </c>
      <c r="AA785">
        <f>COUNTIFS(StandardResults[Name],StandardResults[[#This Row],[Name]],StandardResults[Entry
Std],"AA")</f>
        <v>0</v>
      </c>
    </row>
    <row r="786" spans="1:27" x14ac:dyDescent="0.25">
      <c r="A786">
        <f>TimeVR[[#This Row],[Club]]</f>
        <v>0</v>
      </c>
      <c r="B786" t="str">
        <f>IF(OR(RIGHT(TimeVR[[#This Row],[Event]],3)="M.R", RIGHT(TimeVR[[#This Row],[Event]],3)="F.R"),"Relay","Ind")</f>
        <v>Ind</v>
      </c>
      <c r="C786">
        <f>TimeVR[[#This Row],[gender]]</f>
        <v>0</v>
      </c>
      <c r="D786">
        <f>TimeVR[[#This Row],[Age]]</f>
        <v>0</v>
      </c>
      <c r="E786">
        <f>TimeVR[[#This Row],[name]]</f>
        <v>0</v>
      </c>
      <c r="F786">
        <f>TimeVR[[#This Row],[Event]]</f>
        <v>0</v>
      </c>
      <c r="G786" t="str">
        <f>IF(OR(StandardResults[[#This Row],[Entry]]="-",TimeVR[[#This Row],[validation]]="Validated"),"Y","N")</f>
        <v>N</v>
      </c>
      <c r="H786">
        <f>IF(OR(LEFT(TimeVR[[#This Row],[Times]],8)="00:00.00", LEFT(TimeVR[[#This Row],[Times]],2)="NT"),"-",TimeVR[[#This Row],[Times]])</f>
        <v>0</v>
      </c>
      <c r="I7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6" t="str">
        <f>IF(ISBLANK(TimeVR[[#This Row],[Best Time(S)]]),"-",TimeVR[[#This Row],[Best Time(S)]])</f>
        <v>-</v>
      </c>
      <c r="K786" t="str">
        <f>IF(StandardResults[[#This Row],[BT(SC)]]&lt;&gt;"-",IF(StandardResults[[#This Row],[BT(SC)]]&lt;=StandardResults[[#This Row],[AAs]],"AA",IF(StandardResults[[#This Row],[BT(SC)]]&lt;=StandardResults[[#This Row],[As]],"A",IF(StandardResults[[#This Row],[BT(SC)]]&lt;=StandardResults[[#This Row],[Bs]],"B","-"))),"")</f>
        <v/>
      </c>
      <c r="L786" t="str">
        <f>IF(ISBLANK(TimeVR[[#This Row],[Best Time(L)]]),"-",TimeVR[[#This Row],[Best Time(L)]])</f>
        <v>-</v>
      </c>
      <c r="M786" t="str">
        <f>IF(StandardResults[[#This Row],[BT(LC)]]&lt;&gt;"-",IF(StandardResults[[#This Row],[BT(LC)]]&lt;=StandardResults[[#This Row],[AA]],"AA",IF(StandardResults[[#This Row],[BT(LC)]]&lt;=StandardResults[[#This Row],[A]],"A",IF(StandardResults[[#This Row],[BT(LC)]]&lt;=StandardResults[[#This Row],[B]],"B","-"))),"")</f>
        <v/>
      </c>
      <c r="N786" s="14"/>
      <c r="O786" t="str">
        <f>IF(StandardResults[[#This Row],[BT(SC)]]&lt;&gt;"-",IF(StandardResults[[#This Row],[BT(SC)]]&lt;=StandardResults[[#This Row],[Ecs]],"EC","-"),"")</f>
        <v/>
      </c>
      <c r="Q786" t="str">
        <f>IF(StandardResults[[#This Row],[Ind/Rel]]="Ind",LEFT(StandardResults[[#This Row],[Gender]],1)&amp;MIN(MAX(StandardResults[[#This Row],[Age]],11),17)&amp;"-"&amp;StandardResults[[#This Row],[Event]],"")</f>
        <v>011-0</v>
      </c>
      <c r="R786" t="e">
        <f>IF(StandardResults[[#This Row],[Ind/Rel]]="Ind",_xlfn.XLOOKUP(StandardResults[[#This Row],[Code]],Std[Code],Std[AA]),"-")</f>
        <v>#N/A</v>
      </c>
      <c r="S786" t="e">
        <f>IF(StandardResults[[#This Row],[Ind/Rel]]="Ind",_xlfn.XLOOKUP(StandardResults[[#This Row],[Code]],Std[Code],Std[A]),"-")</f>
        <v>#N/A</v>
      </c>
      <c r="T786" t="e">
        <f>IF(StandardResults[[#This Row],[Ind/Rel]]="Ind",_xlfn.XLOOKUP(StandardResults[[#This Row],[Code]],Std[Code],Std[B]),"-")</f>
        <v>#N/A</v>
      </c>
      <c r="U786" t="e">
        <f>IF(StandardResults[[#This Row],[Ind/Rel]]="Ind",_xlfn.XLOOKUP(StandardResults[[#This Row],[Code]],Std[Code],Std[AAs]),"-")</f>
        <v>#N/A</v>
      </c>
      <c r="V786" t="e">
        <f>IF(StandardResults[[#This Row],[Ind/Rel]]="Ind",_xlfn.XLOOKUP(StandardResults[[#This Row],[Code]],Std[Code],Std[As]),"-")</f>
        <v>#N/A</v>
      </c>
      <c r="W786" t="e">
        <f>IF(StandardResults[[#This Row],[Ind/Rel]]="Ind",_xlfn.XLOOKUP(StandardResults[[#This Row],[Code]],Std[Code],Std[Bs]),"-")</f>
        <v>#N/A</v>
      </c>
      <c r="X786" t="e">
        <f>IF(StandardResults[[#This Row],[Ind/Rel]]="Ind",_xlfn.XLOOKUP(StandardResults[[#This Row],[Code]],Std[Code],Std[EC]),"-")</f>
        <v>#N/A</v>
      </c>
      <c r="Y786" t="e">
        <f>IF(StandardResults[[#This Row],[Ind/Rel]]="Ind",_xlfn.XLOOKUP(StandardResults[[#This Row],[Code]],Std[Code],Std[Ecs]),"-")</f>
        <v>#N/A</v>
      </c>
      <c r="Z786">
        <f>COUNTIFS(StandardResults[Name],StandardResults[[#This Row],[Name]],StandardResults[Entry
Std],"B")+COUNTIFS(StandardResults[Name],StandardResults[[#This Row],[Name]],StandardResults[Entry
Std],"A")+COUNTIFS(StandardResults[Name],StandardResults[[#This Row],[Name]],StandardResults[Entry
Std],"AA")</f>
        <v>0</v>
      </c>
      <c r="AA786">
        <f>COUNTIFS(StandardResults[Name],StandardResults[[#This Row],[Name]],StandardResults[Entry
Std],"AA")</f>
        <v>0</v>
      </c>
    </row>
    <row r="787" spans="1:27" x14ac:dyDescent="0.25">
      <c r="A787">
        <f>TimeVR[[#This Row],[Club]]</f>
        <v>0</v>
      </c>
      <c r="B787" t="str">
        <f>IF(OR(RIGHT(TimeVR[[#This Row],[Event]],3)="M.R", RIGHT(TimeVR[[#This Row],[Event]],3)="F.R"),"Relay","Ind")</f>
        <v>Ind</v>
      </c>
      <c r="C787">
        <f>TimeVR[[#This Row],[gender]]</f>
        <v>0</v>
      </c>
      <c r="D787">
        <f>TimeVR[[#This Row],[Age]]</f>
        <v>0</v>
      </c>
      <c r="E787">
        <f>TimeVR[[#This Row],[name]]</f>
        <v>0</v>
      </c>
      <c r="F787">
        <f>TimeVR[[#This Row],[Event]]</f>
        <v>0</v>
      </c>
      <c r="G787" t="str">
        <f>IF(OR(StandardResults[[#This Row],[Entry]]="-",TimeVR[[#This Row],[validation]]="Validated"),"Y","N")</f>
        <v>N</v>
      </c>
      <c r="H787">
        <f>IF(OR(LEFT(TimeVR[[#This Row],[Times]],8)="00:00.00", LEFT(TimeVR[[#This Row],[Times]],2)="NT"),"-",TimeVR[[#This Row],[Times]])</f>
        <v>0</v>
      </c>
      <c r="I7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7" t="str">
        <f>IF(ISBLANK(TimeVR[[#This Row],[Best Time(S)]]),"-",TimeVR[[#This Row],[Best Time(S)]])</f>
        <v>-</v>
      </c>
      <c r="K787" t="str">
        <f>IF(StandardResults[[#This Row],[BT(SC)]]&lt;&gt;"-",IF(StandardResults[[#This Row],[BT(SC)]]&lt;=StandardResults[[#This Row],[AAs]],"AA",IF(StandardResults[[#This Row],[BT(SC)]]&lt;=StandardResults[[#This Row],[As]],"A",IF(StandardResults[[#This Row],[BT(SC)]]&lt;=StandardResults[[#This Row],[Bs]],"B","-"))),"")</f>
        <v/>
      </c>
      <c r="L787" t="str">
        <f>IF(ISBLANK(TimeVR[[#This Row],[Best Time(L)]]),"-",TimeVR[[#This Row],[Best Time(L)]])</f>
        <v>-</v>
      </c>
      <c r="M787" t="str">
        <f>IF(StandardResults[[#This Row],[BT(LC)]]&lt;&gt;"-",IF(StandardResults[[#This Row],[BT(LC)]]&lt;=StandardResults[[#This Row],[AA]],"AA",IF(StandardResults[[#This Row],[BT(LC)]]&lt;=StandardResults[[#This Row],[A]],"A",IF(StandardResults[[#This Row],[BT(LC)]]&lt;=StandardResults[[#This Row],[B]],"B","-"))),"")</f>
        <v/>
      </c>
      <c r="N787" s="14"/>
      <c r="O787" t="str">
        <f>IF(StandardResults[[#This Row],[BT(SC)]]&lt;&gt;"-",IF(StandardResults[[#This Row],[BT(SC)]]&lt;=StandardResults[[#This Row],[Ecs]],"EC","-"),"")</f>
        <v/>
      </c>
      <c r="Q787" t="str">
        <f>IF(StandardResults[[#This Row],[Ind/Rel]]="Ind",LEFT(StandardResults[[#This Row],[Gender]],1)&amp;MIN(MAX(StandardResults[[#This Row],[Age]],11),17)&amp;"-"&amp;StandardResults[[#This Row],[Event]],"")</f>
        <v>011-0</v>
      </c>
      <c r="R787" t="e">
        <f>IF(StandardResults[[#This Row],[Ind/Rel]]="Ind",_xlfn.XLOOKUP(StandardResults[[#This Row],[Code]],Std[Code],Std[AA]),"-")</f>
        <v>#N/A</v>
      </c>
      <c r="S787" t="e">
        <f>IF(StandardResults[[#This Row],[Ind/Rel]]="Ind",_xlfn.XLOOKUP(StandardResults[[#This Row],[Code]],Std[Code],Std[A]),"-")</f>
        <v>#N/A</v>
      </c>
      <c r="T787" t="e">
        <f>IF(StandardResults[[#This Row],[Ind/Rel]]="Ind",_xlfn.XLOOKUP(StandardResults[[#This Row],[Code]],Std[Code],Std[B]),"-")</f>
        <v>#N/A</v>
      </c>
      <c r="U787" t="e">
        <f>IF(StandardResults[[#This Row],[Ind/Rel]]="Ind",_xlfn.XLOOKUP(StandardResults[[#This Row],[Code]],Std[Code],Std[AAs]),"-")</f>
        <v>#N/A</v>
      </c>
      <c r="V787" t="e">
        <f>IF(StandardResults[[#This Row],[Ind/Rel]]="Ind",_xlfn.XLOOKUP(StandardResults[[#This Row],[Code]],Std[Code],Std[As]),"-")</f>
        <v>#N/A</v>
      </c>
      <c r="W787" t="e">
        <f>IF(StandardResults[[#This Row],[Ind/Rel]]="Ind",_xlfn.XLOOKUP(StandardResults[[#This Row],[Code]],Std[Code],Std[Bs]),"-")</f>
        <v>#N/A</v>
      </c>
      <c r="X787" t="e">
        <f>IF(StandardResults[[#This Row],[Ind/Rel]]="Ind",_xlfn.XLOOKUP(StandardResults[[#This Row],[Code]],Std[Code],Std[EC]),"-")</f>
        <v>#N/A</v>
      </c>
      <c r="Y787" t="e">
        <f>IF(StandardResults[[#This Row],[Ind/Rel]]="Ind",_xlfn.XLOOKUP(StandardResults[[#This Row],[Code]],Std[Code],Std[Ecs]),"-")</f>
        <v>#N/A</v>
      </c>
      <c r="Z787">
        <f>COUNTIFS(StandardResults[Name],StandardResults[[#This Row],[Name]],StandardResults[Entry
Std],"B")+COUNTIFS(StandardResults[Name],StandardResults[[#This Row],[Name]],StandardResults[Entry
Std],"A")+COUNTIFS(StandardResults[Name],StandardResults[[#This Row],[Name]],StandardResults[Entry
Std],"AA")</f>
        <v>0</v>
      </c>
      <c r="AA787">
        <f>COUNTIFS(StandardResults[Name],StandardResults[[#This Row],[Name]],StandardResults[Entry
Std],"AA")</f>
        <v>0</v>
      </c>
    </row>
    <row r="788" spans="1:27" x14ac:dyDescent="0.25">
      <c r="A788">
        <f>TimeVR[[#This Row],[Club]]</f>
        <v>0</v>
      </c>
      <c r="B788" t="str">
        <f>IF(OR(RIGHT(TimeVR[[#This Row],[Event]],3)="M.R", RIGHT(TimeVR[[#This Row],[Event]],3)="F.R"),"Relay","Ind")</f>
        <v>Ind</v>
      </c>
      <c r="C788">
        <f>TimeVR[[#This Row],[gender]]</f>
        <v>0</v>
      </c>
      <c r="D788">
        <f>TimeVR[[#This Row],[Age]]</f>
        <v>0</v>
      </c>
      <c r="E788">
        <f>TimeVR[[#This Row],[name]]</f>
        <v>0</v>
      </c>
      <c r="F788">
        <f>TimeVR[[#This Row],[Event]]</f>
        <v>0</v>
      </c>
      <c r="G788" t="str">
        <f>IF(OR(StandardResults[[#This Row],[Entry]]="-",TimeVR[[#This Row],[validation]]="Validated"),"Y","N")</f>
        <v>N</v>
      </c>
      <c r="H788">
        <f>IF(OR(LEFT(TimeVR[[#This Row],[Times]],8)="00:00.00", LEFT(TimeVR[[#This Row],[Times]],2)="NT"),"-",TimeVR[[#This Row],[Times]])</f>
        <v>0</v>
      </c>
      <c r="I7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8" t="str">
        <f>IF(ISBLANK(TimeVR[[#This Row],[Best Time(S)]]),"-",TimeVR[[#This Row],[Best Time(S)]])</f>
        <v>-</v>
      </c>
      <c r="K788" t="str">
        <f>IF(StandardResults[[#This Row],[BT(SC)]]&lt;&gt;"-",IF(StandardResults[[#This Row],[BT(SC)]]&lt;=StandardResults[[#This Row],[AAs]],"AA",IF(StandardResults[[#This Row],[BT(SC)]]&lt;=StandardResults[[#This Row],[As]],"A",IF(StandardResults[[#This Row],[BT(SC)]]&lt;=StandardResults[[#This Row],[Bs]],"B","-"))),"")</f>
        <v/>
      </c>
      <c r="L788" t="str">
        <f>IF(ISBLANK(TimeVR[[#This Row],[Best Time(L)]]),"-",TimeVR[[#This Row],[Best Time(L)]])</f>
        <v>-</v>
      </c>
      <c r="M788" t="str">
        <f>IF(StandardResults[[#This Row],[BT(LC)]]&lt;&gt;"-",IF(StandardResults[[#This Row],[BT(LC)]]&lt;=StandardResults[[#This Row],[AA]],"AA",IF(StandardResults[[#This Row],[BT(LC)]]&lt;=StandardResults[[#This Row],[A]],"A",IF(StandardResults[[#This Row],[BT(LC)]]&lt;=StandardResults[[#This Row],[B]],"B","-"))),"")</f>
        <v/>
      </c>
      <c r="N788" s="14"/>
      <c r="O788" t="str">
        <f>IF(StandardResults[[#This Row],[BT(SC)]]&lt;&gt;"-",IF(StandardResults[[#This Row],[BT(SC)]]&lt;=StandardResults[[#This Row],[Ecs]],"EC","-"),"")</f>
        <v/>
      </c>
      <c r="Q788" t="str">
        <f>IF(StandardResults[[#This Row],[Ind/Rel]]="Ind",LEFT(StandardResults[[#This Row],[Gender]],1)&amp;MIN(MAX(StandardResults[[#This Row],[Age]],11),17)&amp;"-"&amp;StandardResults[[#This Row],[Event]],"")</f>
        <v>011-0</v>
      </c>
      <c r="R788" t="e">
        <f>IF(StandardResults[[#This Row],[Ind/Rel]]="Ind",_xlfn.XLOOKUP(StandardResults[[#This Row],[Code]],Std[Code],Std[AA]),"-")</f>
        <v>#N/A</v>
      </c>
      <c r="S788" t="e">
        <f>IF(StandardResults[[#This Row],[Ind/Rel]]="Ind",_xlfn.XLOOKUP(StandardResults[[#This Row],[Code]],Std[Code],Std[A]),"-")</f>
        <v>#N/A</v>
      </c>
      <c r="T788" t="e">
        <f>IF(StandardResults[[#This Row],[Ind/Rel]]="Ind",_xlfn.XLOOKUP(StandardResults[[#This Row],[Code]],Std[Code],Std[B]),"-")</f>
        <v>#N/A</v>
      </c>
      <c r="U788" t="e">
        <f>IF(StandardResults[[#This Row],[Ind/Rel]]="Ind",_xlfn.XLOOKUP(StandardResults[[#This Row],[Code]],Std[Code],Std[AAs]),"-")</f>
        <v>#N/A</v>
      </c>
      <c r="V788" t="e">
        <f>IF(StandardResults[[#This Row],[Ind/Rel]]="Ind",_xlfn.XLOOKUP(StandardResults[[#This Row],[Code]],Std[Code],Std[As]),"-")</f>
        <v>#N/A</v>
      </c>
      <c r="W788" t="e">
        <f>IF(StandardResults[[#This Row],[Ind/Rel]]="Ind",_xlfn.XLOOKUP(StandardResults[[#This Row],[Code]],Std[Code],Std[Bs]),"-")</f>
        <v>#N/A</v>
      </c>
      <c r="X788" t="e">
        <f>IF(StandardResults[[#This Row],[Ind/Rel]]="Ind",_xlfn.XLOOKUP(StandardResults[[#This Row],[Code]],Std[Code],Std[EC]),"-")</f>
        <v>#N/A</v>
      </c>
      <c r="Y788" t="e">
        <f>IF(StandardResults[[#This Row],[Ind/Rel]]="Ind",_xlfn.XLOOKUP(StandardResults[[#This Row],[Code]],Std[Code],Std[Ecs]),"-")</f>
        <v>#N/A</v>
      </c>
      <c r="Z788">
        <f>COUNTIFS(StandardResults[Name],StandardResults[[#This Row],[Name]],StandardResults[Entry
Std],"B")+COUNTIFS(StandardResults[Name],StandardResults[[#This Row],[Name]],StandardResults[Entry
Std],"A")+COUNTIFS(StandardResults[Name],StandardResults[[#This Row],[Name]],StandardResults[Entry
Std],"AA")</f>
        <v>0</v>
      </c>
      <c r="AA788">
        <f>COUNTIFS(StandardResults[Name],StandardResults[[#This Row],[Name]],StandardResults[Entry
Std],"AA")</f>
        <v>0</v>
      </c>
    </row>
    <row r="789" spans="1:27" x14ac:dyDescent="0.25">
      <c r="A789">
        <f>TimeVR[[#This Row],[Club]]</f>
        <v>0</v>
      </c>
      <c r="B789" t="str">
        <f>IF(OR(RIGHT(TimeVR[[#This Row],[Event]],3)="M.R", RIGHT(TimeVR[[#This Row],[Event]],3)="F.R"),"Relay","Ind")</f>
        <v>Ind</v>
      </c>
      <c r="C789">
        <f>TimeVR[[#This Row],[gender]]</f>
        <v>0</v>
      </c>
      <c r="D789">
        <f>TimeVR[[#This Row],[Age]]</f>
        <v>0</v>
      </c>
      <c r="E789">
        <f>TimeVR[[#This Row],[name]]</f>
        <v>0</v>
      </c>
      <c r="F789">
        <f>TimeVR[[#This Row],[Event]]</f>
        <v>0</v>
      </c>
      <c r="G789" t="str">
        <f>IF(OR(StandardResults[[#This Row],[Entry]]="-",TimeVR[[#This Row],[validation]]="Validated"),"Y","N")</f>
        <v>N</v>
      </c>
      <c r="H789">
        <f>IF(OR(LEFT(TimeVR[[#This Row],[Times]],8)="00:00.00", LEFT(TimeVR[[#This Row],[Times]],2)="NT"),"-",TimeVR[[#This Row],[Times]])</f>
        <v>0</v>
      </c>
      <c r="I7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89" t="str">
        <f>IF(ISBLANK(TimeVR[[#This Row],[Best Time(S)]]),"-",TimeVR[[#This Row],[Best Time(S)]])</f>
        <v>-</v>
      </c>
      <c r="K789" t="str">
        <f>IF(StandardResults[[#This Row],[BT(SC)]]&lt;&gt;"-",IF(StandardResults[[#This Row],[BT(SC)]]&lt;=StandardResults[[#This Row],[AAs]],"AA",IF(StandardResults[[#This Row],[BT(SC)]]&lt;=StandardResults[[#This Row],[As]],"A",IF(StandardResults[[#This Row],[BT(SC)]]&lt;=StandardResults[[#This Row],[Bs]],"B","-"))),"")</f>
        <v/>
      </c>
      <c r="L789" t="str">
        <f>IF(ISBLANK(TimeVR[[#This Row],[Best Time(L)]]),"-",TimeVR[[#This Row],[Best Time(L)]])</f>
        <v>-</v>
      </c>
      <c r="M789" t="str">
        <f>IF(StandardResults[[#This Row],[BT(LC)]]&lt;&gt;"-",IF(StandardResults[[#This Row],[BT(LC)]]&lt;=StandardResults[[#This Row],[AA]],"AA",IF(StandardResults[[#This Row],[BT(LC)]]&lt;=StandardResults[[#This Row],[A]],"A",IF(StandardResults[[#This Row],[BT(LC)]]&lt;=StandardResults[[#This Row],[B]],"B","-"))),"")</f>
        <v/>
      </c>
      <c r="N789" s="14"/>
      <c r="O789" t="str">
        <f>IF(StandardResults[[#This Row],[BT(SC)]]&lt;&gt;"-",IF(StandardResults[[#This Row],[BT(SC)]]&lt;=StandardResults[[#This Row],[Ecs]],"EC","-"),"")</f>
        <v/>
      </c>
      <c r="Q789" t="str">
        <f>IF(StandardResults[[#This Row],[Ind/Rel]]="Ind",LEFT(StandardResults[[#This Row],[Gender]],1)&amp;MIN(MAX(StandardResults[[#This Row],[Age]],11),17)&amp;"-"&amp;StandardResults[[#This Row],[Event]],"")</f>
        <v>011-0</v>
      </c>
      <c r="R789" t="e">
        <f>IF(StandardResults[[#This Row],[Ind/Rel]]="Ind",_xlfn.XLOOKUP(StandardResults[[#This Row],[Code]],Std[Code],Std[AA]),"-")</f>
        <v>#N/A</v>
      </c>
      <c r="S789" t="e">
        <f>IF(StandardResults[[#This Row],[Ind/Rel]]="Ind",_xlfn.XLOOKUP(StandardResults[[#This Row],[Code]],Std[Code],Std[A]),"-")</f>
        <v>#N/A</v>
      </c>
      <c r="T789" t="e">
        <f>IF(StandardResults[[#This Row],[Ind/Rel]]="Ind",_xlfn.XLOOKUP(StandardResults[[#This Row],[Code]],Std[Code],Std[B]),"-")</f>
        <v>#N/A</v>
      </c>
      <c r="U789" t="e">
        <f>IF(StandardResults[[#This Row],[Ind/Rel]]="Ind",_xlfn.XLOOKUP(StandardResults[[#This Row],[Code]],Std[Code],Std[AAs]),"-")</f>
        <v>#N/A</v>
      </c>
      <c r="V789" t="e">
        <f>IF(StandardResults[[#This Row],[Ind/Rel]]="Ind",_xlfn.XLOOKUP(StandardResults[[#This Row],[Code]],Std[Code],Std[As]),"-")</f>
        <v>#N/A</v>
      </c>
      <c r="W789" t="e">
        <f>IF(StandardResults[[#This Row],[Ind/Rel]]="Ind",_xlfn.XLOOKUP(StandardResults[[#This Row],[Code]],Std[Code],Std[Bs]),"-")</f>
        <v>#N/A</v>
      </c>
      <c r="X789" t="e">
        <f>IF(StandardResults[[#This Row],[Ind/Rel]]="Ind",_xlfn.XLOOKUP(StandardResults[[#This Row],[Code]],Std[Code],Std[EC]),"-")</f>
        <v>#N/A</v>
      </c>
      <c r="Y789" t="e">
        <f>IF(StandardResults[[#This Row],[Ind/Rel]]="Ind",_xlfn.XLOOKUP(StandardResults[[#This Row],[Code]],Std[Code],Std[Ecs]),"-")</f>
        <v>#N/A</v>
      </c>
      <c r="Z789">
        <f>COUNTIFS(StandardResults[Name],StandardResults[[#This Row],[Name]],StandardResults[Entry
Std],"B")+COUNTIFS(StandardResults[Name],StandardResults[[#This Row],[Name]],StandardResults[Entry
Std],"A")+COUNTIFS(StandardResults[Name],StandardResults[[#This Row],[Name]],StandardResults[Entry
Std],"AA")</f>
        <v>0</v>
      </c>
      <c r="AA789">
        <f>COUNTIFS(StandardResults[Name],StandardResults[[#This Row],[Name]],StandardResults[Entry
Std],"AA")</f>
        <v>0</v>
      </c>
    </row>
    <row r="790" spans="1:27" x14ac:dyDescent="0.25">
      <c r="A790">
        <f>TimeVR[[#This Row],[Club]]</f>
        <v>0</v>
      </c>
      <c r="B790" t="str">
        <f>IF(OR(RIGHT(TimeVR[[#This Row],[Event]],3)="M.R", RIGHT(TimeVR[[#This Row],[Event]],3)="F.R"),"Relay","Ind")</f>
        <v>Ind</v>
      </c>
      <c r="C790">
        <f>TimeVR[[#This Row],[gender]]</f>
        <v>0</v>
      </c>
      <c r="D790">
        <f>TimeVR[[#This Row],[Age]]</f>
        <v>0</v>
      </c>
      <c r="E790">
        <f>TimeVR[[#This Row],[name]]</f>
        <v>0</v>
      </c>
      <c r="F790">
        <f>TimeVR[[#This Row],[Event]]</f>
        <v>0</v>
      </c>
      <c r="G790" t="str">
        <f>IF(OR(StandardResults[[#This Row],[Entry]]="-",TimeVR[[#This Row],[validation]]="Validated"),"Y","N")</f>
        <v>N</v>
      </c>
      <c r="H790">
        <f>IF(OR(LEFT(TimeVR[[#This Row],[Times]],8)="00:00.00", LEFT(TimeVR[[#This Row],[Times]],2)="NT"),"-",TimeVR[[#This Row],[Times]])</f>
        <v>0</v>
      </c>
      <c r="I7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0" t="str">
        <f>IF(ISBLANK(TimeVR[[#This Row],[Best Time(S)]]),"-",TimeVR[[#This Row],[Best Time(S)]])</f>
        <v>-</v>
      </c>
      <c r="K790" t="str">
        <f>IF(StandardResults[[#This Row],[BT(SC)]]&lt;&gt;"-",IF(StandardResults[[#This Row],[BT(SC)]]&lt;=StandardResults[[#This Row],[AAs]],"AA",IF(StandardResults[[#This Row],[BT(SC)]]&lt;=StandardResults[[#This Row],[As]],"A",IF(StandardResults[[#This Row],[BT(SC)]]&lt;=StandardResults[[#This Row],[Bs]],"B","-"))),"")</f>
        <v/>
      </c>
      <c r="L790" t="str">
        <f>IF(ISBLANK(TimeVR[[#This Row],[Best Time(L)]]),"-",TimeVR[[#This Row],[Best Time(L)]])</f>
        <v>-</v>
      </c>
      <c r="M790" t="str">
        <f>IF(StandardResults[[#This Row],[BT(LC)]]&lt;&gt;"-",IF(StandardResults[[#This Row],[BT(LC)]]&lt;=StandardResults[[#This Row],[AA]],"AA",IF(StandardResults[[#This Row],[BT(LC)]]&lt;=StandardResults[[#This Row],[A]],"A",IF(StandardResults[[#This Row],[BT(LC)]]&lt;=StandardResults[[#This Row],[B]],"B","-"))),"")</f>
        <v/>
      </c>
      <c r="N790" s="14"/>
      <c r="O790" t="str">
        <f>IF(StandardResults[[#This Row],[BT(SC)]]&lt;&gt;"-",IF(StandardResults[[#This Row],[BT(SC)]]&lt;=StandardResults[[#This Row],[Ecs]],"EC","-"),"")</f>
        <v/>
      </c>
      <c r="Q790" t="str">
        <f>IF(StandardResults[[#This Row],[Ind/Rel]]="Ind",LEFT(StandardResults[[#This Row],[Gender]],1)&amp;MIN(MAX(StandardResults[[#This Row],[Age]],11),17)&amp;"-"&amp;StandardResults[[#This Row],[Event]],"")</f>
        <v>011-0</v>
      </c>
      <c r="R790" t="e">
        <f>IF(StandardResults[[#This Row],[Ind/Rel]]="Ind",_xlfn.XLOOKUP(StandardResults[[#This Row],[Code]],Std[Code],Std[AA]),"-")</f>
        <v>#N/A</v>
      </c>
      <c r="S790" t="e">
        <f>IF(StandardResults[[#This Row],[Ind/Rel]]="Ind",_xlfn.XLOOKUP(StandardResults[[#This Row],[Code]],Std[Code],Std[A]),"-")</f>
        <v>#N/A</v>
      </c>
      <c r="T790" t="e">
        <f>IF(StandardResults[[#This Row],[Ind/Rel]]="Ind",_xlfn.XLOOKUP(StandardResults[[#This Row],[Code]],Std[Code],Std[B]),"-")</f>
        <v>#N/A</v>
      </c>
      <c r="U790" t="e">
        <f>IF(StandardResults[[#This Row],[Ind/Rel]]="Ind",_xlfn.XLOOKUP(StandardResults[[#This Row],[Code]],Std[Code],Std[AAs]),"-")</f>
        <v>#N/A</v>
      </c>
      <c r="V790" t="e">
        <f>IF(StandardResults[[#This Row],[Ind/Rel]]="Ind",_xlfn.XLOOKUP(StandardResults[[#This Row],[Code]],Std[Code],Std[As]),"-")</f>
        <v>#N/A</v>
      </c>
      <c r="W790" t="e">
        <f>IF(StandardResults[[#This Row],[Ind/Rel]]="Ind",_xlfn.XLOOKUP(StandardResults[[#This Row],[Code]],Std[Code],Std[Bs]),"-")</f>
        <v>#N/A</v>
      </c>
      <c r="X790" t="e">
        <f>IF(StandardResults[[#This Row],[Ind/Rel]]="Ind",_xlfn.XLOOKUP(StandardResults[[#This Row],[Code]],Std[Code],Std[EC]),"-")</f>
        <v>#N/A</v>
      </c>
      <c r="Y790" t="e">
        <f>IF(StandardResults[[#This Row],[Ind/Rel]]="Ind",_xlfn.XLOOKUP(StandardResults[[#This Row],[Code]],Std[Code],Std[Ecs]),"-")</f>
        <v>#N/A</v>
      </c>
      <c r="Z790">
        <f>COUNTIFS(StandardResults[Name],StandardResults[[#This Row],[Name]],StandardResults[Entry
Std],"B")+COUNTIFS(StandardResults[Name],StandardResults[[#This Row],[Name]],StandardResults[Entry
Std],"A")+COUNTIFS(StandardResults[Name],StandardResults[[#This Row],[Name]],StandardResults[Entry
Std],"AA")</f>
        <v>0</v>
      </c>
      <c r="AA790">
        <f>COUNTIFS(StandardResults[Name],StandardResults[[#This Row],[Name]],StandardResults[Entry
Std],"AA")</f>
        <v>0</v>
      </c>
    </row>
    <row r="791" spans="1:27" x14ac:dyDescent="0.25">
      <c r="A791">
        <f>TimeVR[[#This Row],[Club]]</f>
        <v>0</v>
      </c>
      <c r="B791" t="str">
        <f>IF(OR(RIGHT(TimeVR[[#This Row],[Event]],3)="M.R", RIGHT(TimeVR[[#This Row],[Event]],3)="F.R"),"Relay","Ind")</f>
        <v>Ind</v>
      </c>
      <c r="C791">
        <f>TimeVR[[#This Row],[gender]]</f>
        <v>0</v>
      </c>
      <c r="D791">
        <f>TimeVR[[#This Row],[Age]]</f>
        <v>0</v>
      </c>
      <c r="E791">
        <f>TimeVR[[#This Row],[name]]</f>
        <v>0</v>
      </c>
      <c r="F791">
        <f>TimeVR[[#This Row],[Event]]</f>
        <v>0</v>
      </c>
      <c r="G791" t="str">
        <f>IF(OR(StandardResults[[#This Row],[Entry]]="-",TimeVR[[#This Row],[validation]]="Validated"),"Y","N")</f>
        <v>N</v>
      </c>
      <c r="H791">
        <f>IF(OR(LEFT(TimeVR[[#This Row],[Times]],8)="00:00.00", LEFT(TimeVR[[#This Row],[Times]],2)="NT"),"-",TimeVR[[#This Row],[Times]])</f>
        <v>0</v>
      </c>
      <c r="I7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1" t="str">
        <f>IF(ISBLANK(TimeVR[[#This Row],[Best Time(S)]]),"-",TimeVR[[#This Row],[Best Time(S)]])</f>
        <v>-</v>
      </c>
      <c r="K791" t="str">
        <f>IF(StandardResults[[#This Row],[BT(SC)]]&lt;&gt;"-",IF(StandardResults[[#This Row],[BT(SC)]]&lt;=StandardResults[[#This Row],[AAs]],"AA",IF(StandardResults[[#This Row],[BT(SC)]]&lt;=StandardResults[[#This Row],[As]],"A",IF(StandardResults[[#This Row],[BT(SC)]]&lt;=StandardResults[[#This Row],[Bs]],"B","-"))),"")</f>
        <v/>
      </c>
      <c r="L791" t="str">
        <f>IF(ISBLANK(TimeVR[[#This Row],[Best Time(L)]]),"-",TimeVR[[#This Row],[Best Time(L)]])</f>
        <v>-</v>
      </c>
      <c r="M791" t="str">
        <f>IF(StandardResults[[#This Row],[BT(LC)]]&lt;&gt;"-",IF(StandardResults[[#This Row],[BT(LC)]]&lt;=StandardResults[[#This Row],[AA]],"AA",IF(StandardResults[[#This Row],[BT(LC)]]&lt;=StandardResults[[#This Row],[A]],"A",IF(StandardResults[[#This Row],[BT(LC)]]&lt;=StandardResults[[#This Row],[B]],"B","-"))),"")</f>
        <v/>
      </c>
      <c r="N791" s="14"/>
      <c r="O791" t="str">
        <f>IF(StandardResults[[#This Row],[BT(SC)]]&lt;&gt;"-",IF(StandardResults[[#This Row],[BT(SC)]]&lt;=StandardResults[[#This Row],[Ecs]],"EC","-"),"")</f>
        <v/>
      </c>
      <c r="Q791" t="str">
        <f>IF(StandardResults[[#This Row],[Ind/Rel]]="Ind",LEFT(StandardResults[[#This Row],[Gender]],1)&amp;MIN(MAX(StandardResults[[#This Row],[Age]],11),17)&amp;"-"&amp;StandardResults[[#This Row],[Event]],"")</f>
        <v>011-0</v>
      </c>
      <c r="R791" t="e">
        <f>IF(StandardResults[[#This Row],[Ind/Rel]]="Ind",_xlfn.XLOOKUP(StandardResults[[#This Row],[Code]],Std[Code],Std[AA]),"-")</f>
        <v>#N/A</v>
      </c>
      <c r="S791" t="e">
        <f>IF(StandardResults[[#This Row],[Ind/Rel]]="Ind",_xlfn.XLOOKUP(StandardResults[[#This Row],[Code]],Std[Code],Std[A]),"-")</f>
        <v>#N/A</v>
      </c>
      <c r="T791" t="e">
        <f>IF(StandardResults[[#This Row],[Ind/Rel]]="Ind",_xlfn.XLOOKUP(StandardResults[[#This Row],[Code]],Std[Code],Std[B]),"-")</f>
        <v>#N/A</v>
      </c>
      <c r="U791" t="e">
        <f>IF(StandardResults[[#This Row],[Ind/Rel]]="Ind",_xlfn.XLOOKUP(StandardResults[[#This Row],[Code]],Std[Code],Std[AAs]),"-")</f>
        <v>#N/A</v>
      </c>
      <c r="V791" t="e">
        <f>IF(StandardResults[[#This Row],[Ind/Rel]]="Ind",_xlfn.XLOOKUP(StandardResults[[#This Row],[Code]],Std[Code],Std[As]),"-")</f>
        <v>#N/A</v>
      </c>
      <c r="W791" t="e">
        <f>IF(StandardResults[[#This Row],[Ind/Rel]]="Ind",_xlfn.XLOOKUP(StandardResults[[#This Row],[Code]],Std[Code],Std[Bs]),"-")</f>
        <v>#N/A</v>
      </c>
      <c r="X791" t="e">
        <f>IF(StandardResults[[#This Row],[Ind/Rel]]="Ind",_xlfn.XLOOKUP(StandardResults[[#This Row],[Code]],Std[Code],Std[EC]),"-")</f>
        <v>#N/A</v>
      </c>
      <c r="Y791" t="e">
        <f>IF(StandardResults[[#This Row],[Ind/Rel]]="Ind",_xlfn.XLOOKUP(StandardResults[[#This Row],[Code]],Std[Code],Std[Ecs]),"-")</f>
        <v>#N/A</v>
      </c>
      <c r="Z791">
        <f>COUNTIFS(StandardResults[Name],StandardResults[[#This Row],[Name]],StandardResults[Entry
Std],"B")+COUNTIFS(StandardResults[Name],StandardResults[[#This Row],[Name]],StandardResults[Entry
Std],"A")+COUNTIFS(StandardResults[Name],StandardResults[[#This Row],[Name]],StandardResults[Entry
Std],"AA")</f>
        <v>0</v>
      </c>
      <c r="AA791">
        <f>COUNTIFS(StandardResults[Name],StandardResults[[#This Row],[Name]],StandardResults[Entry
Std],"AA")</f>
        <v>0</v>
      </c>
    </row>
    <row r="792" spans="1:27" x14ac:dyDescent="0.25">
      <c r="A792">
        <f>TimeVR[[#This Row],[Club]]</f>
        <v>0</v>
      </c>
      <c r="B792" t="str">
        <f>IF(OR(RIGHT(TimeVR[[#This Row],[Event]],3)="M.R", RIGHT(TimeVR[[#This Row],[Event]],3)="F.R"),"Relay","Ind")</f>
        <v>Ind</v>
      </c>
      <c r="C792">
        <f>TimeVR[[#This Row],[gender]]</f>
        <v>0</v>
      </c>
      <c r="D792">
        <f>TimeVR[[#This Row],[Age]]</f>
        <v>0</v>
      </c>
      <c r="E792">
        <f>TimeVR[[#This Row],[name]]</f>
        <v>0</v>
      </c>
      <c r="F792">
        <f>TimeVR[[#This Row],[Event]]</f>
        <v>0</v>
      </c>
      <c r="G792" t="str">
        <f>IF(OR(StandardResults[[#This Row],[Entry]]="-",TimeVR[[#This Row],[validation]]="Validated"),"Y","N")</f>
        <v>N</v>
      </c>
      <c r="H792">
        <f>IF(OR(LEFT(TimeVR[[#This Row],[Times]],8)="00:00.00", LEFT(TimeVR[[#This Row],[Times]],2)="NT"),"-",TimeVR[[#This Row],[Times]])</f>
        <v>0</v>
      </c>
      <c r="I7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2" t="str">
        <f>IF(ISBLANK(TimeVR[[#This Row],[Best Time(S)]]),"-",TimeVR[[#This Row],[Best Time(S)]])</f>
        <v>-</v>
      </c>
      <c r="K792" t="str">
        <f>IF(StandardResults[[#This Row],[BT(SC)]]&lt;&gt;"-",IF(StandardResults[[#This Row],[BT(SC)]]&lt;=StandardResults[[#This Row],[AAs]],"AA",IF(StandardResults[[#This Row],[BT(SC)]]&lt;=StandardResults[[#This Row],[As]],"A",IF(StandardResults[[#This Row],[BT(SC)]]&lt;=StandardResults[[#This Row],[Bs]],"B","-"))),"")</f>
        <v/>
      </c>
      <c r="L792" t="str">
        <f>IF(ISBLANK(TimeVR[[#This Row],[Best Time(L)]]),"-",TimeVR[[#This Row],[Best Time(L)]])</f>
        <v>-</v>
      </c>
      <c r="M792" t="str">
        <f>IF(StandardResults[[#This Row],[BT(LC)]]&lt;&gt;"-",IF(StandardResults[[#This Row],[BT(LC)]]&lt;=StandardResults[[#This Row],[AA]],"AA",IF(StandardResults[[#This Row],[BT(LC)]]&lt;=StandardResults[[#This Row],[A]],"A",IF(StandardResults[[#This Row],[BT(LC)]]&lt;=StandardResults[[#This Row],[B]],"B","-"))),"")</f>
        <v/>
      </c>
      <c r="N792" s="14"/>
      <c r="O792" t="str">
        <f>IF(StandardResults[[#This Row],[BT(SC)]]&lt;&gt;"-",IF(StandardResults[[#This Row],[BT(SC)]]&lt;=StandardResults[[#This Row],[Ecs]],"EC","-"),"")</f>
        <v/>
      </c>
      <c r="Q792" t="str">
        <f>IF(StandardResults[[#This Row],[Ind/Rel]]="Ind",LEFT(StandardResults[[#This Row],[Gender]],1)&amp;MIN(MAX(StandardResults[[#This Row],[Age]],11),17)&amp;"-"&amp;StandardResults[[#This Row],[Event]],"")</f>
        <v>011-0</v>
      </c>
      <c r="R792" t="e">
        <f>IF(StandardResults[[#This Row],[Ind/Rel]]="Ind",_xlfn.XLOOKUP(StandardResults[[#This Row],[Code]],Std[Code],Std[AA]),"-")</f>
        <v>#N/A</v>
      </c>
      <c r="S792" t="e">
        <f>IF(StandardResults[[#This Row],[Ind/Rel]]="Ind",_xlfn.XLOOKUP(StandardResults[[#This Row],[Code]],Std[Code],Std[A]),"-")</f>
        <v>#N/A</v>
      </c>
      <c r="T792" t="e">
        <f>IF(StandardResults[[#This Row],[Ind/Rel]]="Ind",_xlfn.XLOOKUP(StandardResults[[#This Row],[Code]],Std[Code],Std[B]),"-")</f>
        <v>#N/A</v>
      </c>
      <c r="U792" t="e">
        <f>IF(StandardResults[[#This Row],[Ind/Rel]]="Ind",_xlfn.XLOOKUP(StandardResults[[#This Row],[Code]],Std[Code],Std[AAs]),"-")</f>
        <v>#N/A</v>
      </c>
      <c r="V792" t="e">
        <f>IF(StandardResults[[#This Row],[Ind/Rel]]="Ind",_xlfn.XLOOKUP(StandardResults[[#This Row],[Code]],Std[Code],Std[As]),"-")</f>
        <v>#N/A</v>
      </c>
      <c r="W792" t="e">
        <f>IF(StandardResults[[#This Row],[Ind/Rel]]="Ind",_xlfn.XLOOKUP(StandardResults[[#This Row],[Code]],Std[Code],Std[Bs]),"-")</f>
        <v>#N/A</v>
      </c>
      <c r="X792" t="e">
        <f>IF(StandardResults[[#This Row],[Ind/Rel]]="Ind",_xlfn.XLOOKUP(StandardResults[[#This Row],[Code]],Std[Code],Std[EC]),"-")</f>
        <v>#N/A</v>
      </c>
      <c r="Y792" t="e">
        <f>IF(StandardResults[[#This Row],[Ind/Rel]]="Ind",_xlfn.XLOOKUP(StandardResults[[#This Row],[Code]],Std[Code],Std[Ecs]),"-")</f>
        <v>#N/A</v>
      </c>
      <c r="Z792">
        <f>COUNTIFS(StandardResults[Name],StandardResults[[#This Row],[Name]],StandardResults[Entry
Std],"B")+COUNTIFS(StandardResults[Name],StandardResults[[#This Row],[Name]],StandardResults[Entry
Std],"A")+COUNTIFS(StandardResults[Name],StandardResults[[#This Row],[Name]],StandardResults[Entry
Std],"AA")</f>
        <v>0</v>
      </c>
      <c r="AA792">
        <f>COUNTIFS(StandardResults[Name],StandardResults[[#This Row],[Name]],StandardResults[Entry
Std],"AA")</f>
        <v>0</v>
      </c>
    </row>
    <row r="793" spans="1:27" x14ac:dyDescent="0.25">
      <c r="A793">
        <f>TimeVR[[#This Row],[Club]]</f>
        <v>0</v>
      </c>
      <c r="B793" t="str">
        <f>IF(OR(RIGHT(TimeVR[[#This Row],[Event]],3)="M.R", RIGHT(TimeVR[[#This Row],[Event]],3)="F.R"),"Relay","Ind")</f>
        <v>Ind</v>
      </c>
      <c r="C793">
        <f>TimeVR[[#This Row],[gender]]</f>
        <v>0</v>
      </c>
      <c r="D793">
        <f>TimeVR[[#This Row],[Age]]</f>
        <v>0</v>
      </c>
      <c r="E793">
        <f>TimeVR[[#This Row],[name]]</f>
        <v>0</v>
      </c>
      <c r="F793">
        <f>TimeVR[[#This Row],[Event]]</f>
        <v>0</v>
      </c>
      <c r="G793" t="str">
        <f>IF(OR(StandardResults[[#This Row],[Entry]]="-",TimeVR[[#This Row],[validation]]="Validated"),"Y","N")</f>
        <v>N</v>
      </c>
      <c r="H793">
        <f>IF(OR(LEFT(TimeVR[[#This Row],[Times]],8)="00:00.00", LEFT(TimeVR[[#This Row],[Times]],2)="NT"),"-",TimeVR[[#This Row],[Times]])</f>
        <v>0</v>
      </c>
      <c r="I7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3" t="str">
        <f>IF(ISBLANK(TimeVR[[#This Row],[Best Time(S)]]),"-",TimeVR[[#This Row],[Best Time(S)]])</f>
        <v>-</v>
      </c>
      <c r="K793" t="str">
        <f>IF(StandardResults[[#This Row],[BT(SC)]]&lt;&gt;"-",IF(StandardResults[[#This Row],[BT(SC)]]&lt;=StandardResults[[#This Row],[AAs]],"AA",IF(StandardResults[[#This Row],[BT(SC)]]&lt;=StandardResults[[#This Row],[As]],"A",IF(StandardResults[[#This Row],[BT(SC)]]&lt;=StandardResults[[#This Row],[Bs]],"B","-"))),"")</f>
        <v/>
      </c>
      <c r="L793" t="str">
        <f>IF(ISBLANK(TimeVR[[#This Row],[Best Time(L)]]),"-",TimeVR[[#This Row],[Best Time(L)]])</f>
        <v>-</v>
      </c>
      <c r="M793" t="str">
        <f>IF(StandardResults[[#This Row],[BT(LC)]]&lt;&gt;"-",IF(StandardResults[[#This Row],[BT(LC)]]&lt;=StandardResults[[#This Row],[AA]],"AA",IF(StandardResults[[#This Row],[BT(LC)]]&lt;=StandardResults[[#This Row],[A]],"A",IF(StandardResults[[#This Row],[BT(LC)]]&lt;=StandardResults[[#This Row],[B]],"B","-"))),"")</f>
        <v/>
      </c>
      <c r="N793" s="14"/>
      <c r="O793" t="str">
        <f>IF(StandardResults[[#This Row],[BT(SC)]]&lt;&gt;"-",IF(StandardResults[[#This Row],[BT(SC)]]&lt;=StandardResults[[#This Row],[Ecs]],"EC","-"),"")</f>
        <v/>
      </c>
      <c r="Q793" t="str">
        <f>IF(StandardResults[[#This Row],[Ind/Rel]]="Ind",LEFT(StandardResults[[#This Row],[Gender]],1)&amp;MIN(MAX(StandardResults[[#This Row],[Age]],11),17)&amp;"-"&amp;StandardResults[[#This Row],[Event]],"")</f>
        <v>011-0</v>
      </c>
      <c r="R793" t="e">
        <f>IF(StandardResults[[#This Row],[Ind/Rel]]="Ind",_xlfn.XLOOKUP(StandardResults[[#This Row],[Code]],Std[Code],Std[AA]),"-")</f>
        <v>#N/A</v>
      </c>
      <c r="S793" t="e">
        <f>IF(StandardResults[[#This Row],[Ind/Rel]]="Ind",_xlfn.XLOOKUP(StandardResults[[#This Row],[Code]],Std[Code],Std[A]),"-")</f>
        <v>#N/A</v>
      </c>
      <c r="T793" t="e">
        <f>IF(StandardResults[[#This Row],[Ind/Rel]]="Ind",_xlfn.XLOOKUP(StandardResults[[#This Row],[Code]],Std[Code],Std[B]),"-")</f>
        <v>#N/A</v>
      </c>
      <c r="U793" t="e">
        <f>IF(StandardResults[[#This Row],[Ind/Rel]]="Ind",_xlfn.XLOOKUP(StandardResults[[#This Row],[Code]],Std[Code],Std[AAs]),"-")</f>
        <v>#N/A</v>
      </c>
      <c r="V793" t="e">
        <f>IF(StandardResults[[#This Row],[Ind/Rel]]="Ind",_xlfn.XLOOKUP(StandardResults[[#This Row],[Code]],Std[Code],Std[As]),"-")</f>
        <v>#N/A</v>
      </c>
      <c r="W793" t="e">
        <f>IF(StandardResults[[#This Row],[Ind/Rel]]="Ind",_xlfn.XLOOKUP(StandardResults[[#This Row],[Code]],Std[Code],Std[Bs]),"-")</f>
        <v>#N/A</v>
      </c>
      <c r="X793" t="e">
        <f>IF(StandardResults[[#This Row],[Ind/Rel]]="Ind",_xlfn.XLOOKUP(StandardResults[[#This Row],[Code]],Std[Code],Std[EC]),"-")</f>
        <v>#N/A</v>
      </c>
      <c r="Y793" t="e">
        <f>IF(StandardResults[[#This Row],[Ind/Rel]]="Ind",_xlfn.XLOOKUP(StandardResults[[#This Row],[Code]],Std[Code],Std[Ecs]),"-")</f>
        <v>#N/A</v>
      </c>
      <c r="Z793">
        <f>COUNTIFS(StandardResults[Name],StandardResults[[#This Row],[Name]],StandardResults[Entry
Std],"B")+COUNTIFS(StandardResults[Name],StandardResults[[#This Row],[Name]],StandardResults[Entry
Std],"A")+COUNTIFS(StandardResults[Name],StandardResults[[#This Row],[Name]],StandardResults[Entry
Std],"AA")</f>
        <v>0</v>
      </c>
      <c r="AA793">
        <f>COUNTIFS(StandardResults[Name],StandardResults[[#This Row],[Name]],StandardResults[Entry
Std],"AA")</f>
        <v>0</v>
      </c>
    </row>
    <row r="794" spans="1:27" x14ac:dyDescent="0.25">
      <c r="A794">
        <f>TimeVR[[#This Row],[Club]]</f>
        <v>0</v>
      </c>
      <c r="B794" t="str">
        <f>IF(OR(RIGHT(TimeVR[[#This Row],[Event]],3)="M.R", RIGHT(TimeVR[[#This Row],[Event]],3)="F.R"),"Relay","Ind")</f>
        <v>Ind</v>
      </c>
      <c r="C794">
        <f>TimeVR[[#This Row],[gender]]</f>
        <v>0</v>
      </c>
      <c r="D794">
        <f>TimeVR[[#This Row],[Age]]</f>
        <v>0</v>
      </c>
      <c r="E794">
        <f>TimeVR[[#This Row],[name]]</f>
        <v>0</v>
      </c>
      <c r="F794">
        <f>TimeVR[[#This Row],[Event]]</f>
        <v>0</v>
      </c>
      <c r="G794" t="str">
        <f>IF(OR(StandardResults[[#This Row],[Entry]]="-",TimeVR[[#This Row],[validation]]="Validated"),"Y","N")</f>
        <v>N</v>
      </c>
      <c r="H794">
        <f>IF(OR(LEFT(TimeVR[[#This Row],[Times]],8)="00:00.00", LEFT(TimeVR[[#This Row],[Times]],2)="NT"),"-",TimeVR[[#This Row],[Times]])</f>
        <v>0</v>
      </c>
      <c r="I7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4" t="str">
        <f>IF(ISBLANK(TimeVR[[#This Row],[Best Time(S)]]),"-",TimeVR[[#This Row],[Best Time(S)]])</f>
        <v>-</v>
      </c>
      <c r="K794" t="str">
        <f>IF(StandardResults[[#This Row],[BT(SC)]]&lt;&gt;"-",IF(StandardResults[[#This Row],[BT(SC)]]&lt;=StandardResults[[#This Row],[AAs]],"AA",IF(StandardResults[[#This Row],[BT(SC)]]&lt;=StandardResults[[#This Row],[As]],"A",IF(StandardResults[[#This Row],[BT(SC)]]&lt;=StandardResults[[#This Row],[Bs]],"B","-"))),"")</f>
        <v/>
      </c>
      <c r="L794" t="str">
        <f>IF(ISBLANK(TimeVR[[#This Row],[Best Time(L)]]),"-",TimeVR[[#This Row],[Best Time(L)]])</f>
        <v>-</v>
      </c>
      <c r="M794" t="str">
        <f>IF(StandardResults[[#This Row],[BT(LC)]]&lt;&gt;"-",IF(StandardResults[[#This Row],[BT(LC)]]&lt;=StandardResults[[#This Row],[AA]],"AA",IF(StandardResults[[#This Row],[BT(LC)]]&lt;=StandardResults[[#This Row],[A]],"A",IF(StandardResults[[#This Row],[BT(LC)]]&lt;=StandardResults[[#This Row],[B]],"B","-"))),"")</f>
        <v/>
      </c>
      <c r="N794" s="14"/>
      <c r="O794" t="str">
        <f>IF(StandardResults[[#This Row],[BT(SC)]]&lt;&gt;"-",IF(StandardResults[[#This Row],[BT(SC)]]&lt;=StandardResults[[#This Row],[Ecs]],"EC","-"),"")</f>
        <v/>
      </c>
      <c r="Q794" t="str">
        <f>IF(StandardResults[[#This Row],[Ind/Rel]]="Ind",LEFT(StandardResults[[#This Row],[Gender]],1)&amp;MIN(MAX(StandardResults[[#This Row],[Age]],11),17)&amp;"-"&amp;StandardResults[[#This Row],[Event]],"")</f>
        <v>011-0</v>
      </c>
      <c r="R794" t="e">
        <f>IF(StandardResults[[#This Row],[Ind/Rel]]="Ind",_xlfn.XLOOKUP(StandardResults[[#This Row],[Code]],Std[Code],Std[AA]),"-")</f>
        <v>#N/A</v>
      </c>
      <c r="S794" t="e">
        <f>IF(StandardResults[[#This Row],[Ind/Rel]]="Ind",_xlfn.XLOOKUP(StandardResults[[#This Row],[Code]],Std[Code],Std[A]),"-")</f>
        <v>#N/A</v>
      </c>
      <c r="T794" t="e">
        <f>IF(StandardResults[[#This Row],[Ind/Rel]]="Ind",_xlfn.XLOOKUP(StandardResults[[#This Row],[Code]],Std[Code],Std[B]),"-")</f>
        <v>#N/A</v>
      </c>
      <c r="U794" t="e">
        <f>IF(StandardResults[[#This Row],[Ind/Rel]]="Ind",_xlfn.XLOOKUP(StandardResults[[#This Row],[Code]],Std[Code],Std[AAs]),"-")</f>
        <v>#N/A</v>
      </c>
      <c r="V794" t="e">
        <f>IF(StandardResults[[#This Row],[Ind/Rel]]="Ind",_xlfn.XLOOKUP(StandardResults[[#This Row],[Code]],Std[Code],Std[As]),"-")</f>
        <v>#N/A</v>
      </c>
      <c r="W794" t="e">
        <f>IF(StandardResults[[#This Row],[Ind/Rel]]="Ind",_xlfn.XLOOKUP(StandardResults[[#This Row],[Code]],Std[Code],Std[Bs]),"-")</f>
        <v>#N/A</v>
      </c>
      <c r="X794" t="e">
        <f>IF(StandardResults[[#This Row],[Ind/Rel]]="Ind",_xlfn.XLOOKUP(StandardResults[[#This Row],[Code]],Std[Code],Std[EC]),"-")</f>
        <v>#N/A</v>
      </c>
      <c r="Y794" t="e">
        <f>IF(StandardResults[[#This Row],[Ind/Rel]]="Ind",_xlfn.XLOOKUP(StandardResults[[#This Row],[Code]],Std[Code],Std[Ecs]),"-")</f>
        <v>#N/A</v>
      </c>
      <c r="Z794">
        <f>COUNTIFS(StandardResults[Name],StandardResults[[#This Row],[Name]],StandardResults[Entry
Std],"B")+COUNTIFS(StandardResults[Name],StandardResults[[#This Row],[Name]],StandardResults[Entry
Std],"A")+COUNTIFS(StandardResults[Name],StandardResults[[#This Row],[Name]],StandardResults[Entry
Std],"AA")</f>
        <v>0</v>
      </c>
      <c r="AA794">
        <f>COUNTIFS(StandardResults[Name],StandardResults[[#This Row],[Name]],StandardResults[Entry
Std],"AA")</f>
        <v>0</v>
      </c>
    </row>
    <row r="795" spans="1:27" x14ac:dyDescent="0.25">
      <c r="A795">
        <f>TimeVR[[#This Row],[Club]]</f>
        <v>0</v>
      </c>
      <c r="B795" t="str">
        <f>IF(OR(RIGHT(TimeVR[[#This Row],[Event]],3)="M.R", RIGHT(TimeVR[[#This Row],[Event]],3)="F.R"),"Relay","Ind")</f>
        <v>Ind</v>
      </c>
      <c r="C795">
        <f>TimeVR[[#This Row],[gender]]</f>
        <v>0</v>
      </c>
      <c r="D795">
        <f>TimeVR[[#This Row],[Age]]</f>
        <v>0</v>
      </c>
      <c r="E795">
        <f>TimeVR[[#This Row],[name]]</f>
        <v>0</v>
      </c>
      <c r="F795">
        <f>TimeVR[[#This Row],[Event]]</f>
        <v>0</v>
      </c>
      <c r="G795" t="str">
        <f>IF(OR(StandardResults[[#This Row],[Entry]]="-",TimeVR[[#This Row],[validation]]="Validated"),"Y","N")</f>
        <v>N</v>
      </c>
      <c r="H795">
        <f>IF(OR(LEFT(TimeVR[[#This Row],[Times]],8)="00:00.00", LEFT(TimeVR[[#This Row],[Times]],2)="NT"),"-",TimeVR[[#This Row],[Times]])</f>
        <v>0</v>
      </c>
      <c r="I7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5" t="str">
        <f>IF(ISBLANK(TimeVR[[#This Row],[Best Time(S)]]),"-",TimeVR[[#This Row],[Best Time(S)]])</f>
        <v>-</v>
      </c>
      <c r="K795" t="str">
        <f>IF(StandardResults[[#This Row],[BT(SC)]]&lt;&gt;"-",IF(StandardResults[[#This Row],[BT(SC)]]&lt;=StandardResults[[#This Row],[AAs]],"AA",IF(StandardResults[[#This Row],[BT(SC)]]&lt;=StandardResults[[#This Row],[As]],"A",IF(StandardResults[[#This Row],[BT(SC)]]&lt;=StandardResults[[#This Row],[Bs]],"B","-"))),"")</f>
        <v/>
      </c>
      <c r="L795" t="str">
        <f>IF(ISBLANK(TimeVR[[#This Row],[Best Time(L)]]),"-",TimeVR[[#This Row],[Best Time(L)]])</f>
        <v>-</v>
      </c>
      <c r="M795" t="str">
        <f>IF(StandardResults[[#This Row],[BT(LC)]]&lt;&gt;"-",IF(StandardResults[[#This Row],[BT(LC)]]&lt;=StandardResults[[#This Row],[AA]],"AA",IF(StandardResults[[#This Row],[BT(LC)]]&lt;=StandardResults[[#This Row],[A]],"A",IF(StandardResults[[#This Row],[BT(LC)]]&lt;=StandardResults[[#This Row],[B]],"B","-"))),"")</f>
        <v/>
      </c>
      <c r="N795" s="14"/>
      <c r="O795" t="str">
        <f>IF(StandardResults[[#This Row],[BT(SC)]]&lt;&gt;"-",IF(StandardResults[[#This Row],[BT(SC)]]&lt;=StandardResults[[#This Row],[Ecs]],"EC","-"),"")</f>
        <v/>
      </c>
      <c r="Q795" t="str">
        <f>IF(StandardResults[[#This Row],[Ind/Rel]]="Ind",LEFT(StandardResults[[#This Row],[Gender]],1)&amp;MIN(MAX(StandardResults[[#This Row],[Age]],11),17)&amp;"-"&amp;StandardResults[[#This Row],[Event]],"")</f>
        <v>011-0</v>
      </c>
      <c r="R795" t="e">
        <f>IF(StandardResults[[#This Row],[Ind/Rel]]="Ind",_xlfn.XLOOKUP(StandardResults[[#This Row],[Code]],Std[Code],Std[AA]),"-")</f>
        <v>#N/A</v>
      </c>
      <c r="S795" t="e">
        <f>IF(StandardResults[[#This Row],[Ind/Rel]]="Ind",_xlfn.XLOOKUP(StandardResults[[#This Row],[Code]],Std[Code],Std[A]),"-")</f>
        <v>#N/A</v>
      </c>
      <c r="T795" t="e">
        <f>IF(StandardResults[[#This Row],[Ind/Rel]]="Ind",_xlfn.XLOOKUP(StandardResults[[#This Row],[Code]],Std[Code],Std[B]),"-")</f>
        <v>#N/A</v>
      </c>
      <c r="U795" t="e">
        <f>IF(StandardResults[[#This Row],[Ind/Rel]]="Ind",_xlfn.XLOOKUP(StandardResults[[#This Row],[Code]],Std[Code],Std[AAs]),"-")</f>
        <v>#N/A</v>
      </c>
      <c r="V795" t="e">
        <f>IF(StandardResults[[#This Row],[Ind/Rel]]="Ind",_xlfn.XLOOKUP(StandardResults[[#This Row],[Code]],Std[Code],Std[As]),"-")</f>
        <v>#N/A</v>
      </c>
      <c r="W795" t="e">
        <f>IF(StandardResults[[#This Row],[Ind/Rel]]="Ind",_xlfn.XLOOKUP(StandardResults[[#This Row],[Code]],Std[Code],Std[Bs]),"-")</f>
        <v>#N/A</v>
      </c>
      <c r="X795" t="e">
        <f>IF(StandardResults[[#This Row],[Ind/Rel]]="Ind",_xlfn.XLOOKUP(StandardResults[[#This Row],[Code]],Std[Code],Std[EC]),"-")</f>
        <v>#N/A</v>
      </c>
      <c r="Y795" t="e">
        <f>IF(StandardResults[[#This Row],[Ind/Rel]]="Ind",_xlfn.XLOOKUP(StandardResults[[#This Row],[Code]],Std[Code],Std[Ecs]),"-")</f>
        <v>#N/A</v>
      </c>
      <c r="Z795">
        <f>COUNTIFS(StandardResults[Name],StandardResults[[#This Row],[Name]],StandardResults[Entry
Std],"B")+COUNTIFS(StandardResults[Name],StandardResults[[#This Row],[Name]],StandardResults[Entry
Std],"A")+COUNTIFS(StandardResults[Name],StandardResults[[#This Row],[Name]],StandardResults[Entry
Std],"AA")</f>
        <v>0</v>
      </c>
      <c r="AA795">
        <f>COUNTIFS(StandardResults[Name],StandardResults[[#This Row],[Name]],StandardResults[Entry
Std],"AA")</f>
        <v>0</v>
      </c>
    </row>
    <row r="796" spans="1:27" x14ac:dyDescent="0.25">
      <c r="A796">
        <f>TimeVR[[#This Row],[Club]]</f>
        <v>0</v>
      </c>
      <c r="B796" t="str">
        <f>IF(OR(RIGHT(TimeVR[[#This Row],[Event]],3)="M.R", RIGHT(TimeVR[[#This Row],[Event]],3)="F.R"),"Relay","Ind")</f>
        <v>Ind</v>
      </c>
      <c r="C796">
        <f>TimeVR[[#This Row],[gender]]</f>
        <v>0</v>
      </c>
      <c r="D796">
        <f>TimeVR[[#This Row],[Age]]</f>
        <v>0</v>
      </c>
      <c r="E796">
        <f>TimeVR[[#This Row],[name]]</f>
        <v>0</v>
      </c>
      <c r="F796">
        <f>TimeVR[[#This Row],[Event]]</f>
        <v>0</v>
      </c>
      <c r="G796" t="str">
        <f>IF(OR(StandardResults[[#This Row],[Entry]]="-",TimeVR[[#This Row],[validation]]="Validated"),"Y","N")</f>
        <v>N</v>
      </c>
      <c r="H796">
        <f>IF(OR(LEFT(TimeVR[[#This Row],[Times]],8)="00:00.00", LEFT(TimeVR[[#This Row],[Times]],2)="NT"),"-",TimeVR[[#This Row],[Times]])</f>
        <v>0</v>
      </c>
      <c r="I7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6" t="str">
        <f>IF(ISBLANK(TimeVR[[#This Row],[Best Time(S)]]),"-",TimeVR[[#This Row],[Best Time(S)]])</f>
        <v>-</v>
      </c>
      <c r="K796" t="str">
        <f>IF(StandardResults[[#This Row],[BT(SC)]]&lt;&gt;"-",IF(StandardResults[[#This Row],[BT(SC)]]&lt;=StandardResults[[#This Row],[AAs]],"AA",IF(StandardResults[[#This Row],[BT(SC)]]&lt;=StandardResults[[#This Row],[As]],"A",IF(StandardResults[[#This Row],[BT(SC)]]&lt;=StandardResults[[#This Row],[Bs]],"B","-"))),"")</f>
        <v/>
      </c>
      <c r="L796" t="str">
        <f>IF(ISBLANK(TimeVR[[#This Row],[Best Time(L)]]),"-",TimeVR[[#This Row],[Best Time(L)]])</f>
        <v>-</v>
      </c>
      <c r="M796" t="str">
        <f>IF(StandardResults[[#This Row],[BT(LC)]]&lt;&gt;"-",IF(StandardResults[[#This Row],[BT(LC)]]&lt;=StandardResults[[#This Row],[AA]],"AA",IF(StandardResults[[#This Row],[BT(LC)]]&lt;=StandardResults[[#This Row],[A]],"A",IF(StandardResults[[#This Row],[BT(LC)]]&lt;=StandardResults[[#This Row],[B]],"B","-"))),"")</f>
        <v/>
      </c>
      <c r="N796" s="14"/>
      <c r="O796" t="str">
        <f>IF(StandardResults[[#This Row],[BT(SC)]]&lt;&gt;"-",IF(StandardResults[[#This Row],[BT(SC)]]&lt;=StandardResults[[#This Row],[Ecs]],"EC","-"),"")</f>
        <v/>
      </c>
      <c r="Q796" t="str">
        <f>IF(StandardResults[[#This Row],[Ind/Rel]]="Ind",LEFT(StandardResults[[#This Row],[Gender]],1)&amp;MIN(MAX(StandardResults[[#This Row],[Age]],11),17)&amp;"-"&amp;StandardResults[[#This Row],[Event]],"")</f>
        <v>011-0</v>
      </c>
      <c r="R796" t="e">
        <f>IF(StandardResults[[#This Row],[Ind/Rel]]="Ind",_xlfn.XLOOKUP(StandardResults[[#This Row],[Code]],Std[Code],Std[AA]),"-")</f>
        <v>#N/A</v>
      </c>
      <c r="S796" t="e">
        <f>IF(StandardResults[[#This Row],[Ind/Rel]]="Ind",_xlfn.XLOOKUP(StandardResults[[#This Row],[Code]],Std[Code],Std[A]),"-")</f>
        <v>#N/A</v>
      </c>
      <c r="T796" t="e">
        <f>IF(StandardResults[[#This Row],[Ind/Rel]]="Ind",_xlfn.XLOOKUP(StandardResults[[#This Row],[Code]],Std[Code],Std[B]),"-")</f>
        <v>#N/A</v>
      </c>
      <c r="U796" t="e">
        <f>IF(StandardResults[[#This Row],[Ind/Rel]]="Ind",_xlfn.XLOOKUP(StandardResults[[#This Row],[Code]],Std[Code],Std[AAs]),"-")</f>
        <v>#N/A</v>
      </c>
      <c r="V796" t="e">
        <f>IF(StandardResults[[#This Row],[Ind/Rel]]="Ind",_xlfn.XLOOKUP(StandardResults[[#This Row],[Code]],Std[Code],Std[As]),"-")</f>
        <v>#N/A</v>
      </c>
      <c r="W796" t="e">
        <f>IF(StandardResults[[#This Row],[Ind/Rel]]="Ind",_xlfn.XLOOKUP(StandardResults[[#This Row],[Code]],Std[Code],Std[Bs]),"-")</f>
        <v>#N/A</v>
      </c>
      <c r="X796" t="e">
        <f>IF(StandardResults[[#This Row],[Ind/Rel]]="Ind",_xlfn.XLOOKUP(StandardResults[[#This Row],[Code]],Std[Code],Std[EC]),"-")</f>
        <v>#N/A</v>
      </c>
      <c r="Y796" t="e">
        <f>IF(StandardResults[[#This Row],[Ind/Rel]]="Ind",_xlfn.XLOOKUP(StandardResults[[#This Row],[Code]],Std[Code],Std[Ecs]),"-")</f>
        <v>#N/A</v>
      </c>
      <c r="Z796">
        <f>COUNTIFS(StandardResults[Name],StandardResults[[#This Row],[Name]],StandardResults[Entry
Std],"B")+COUNTIFS(StandardResults[Name],StandardResults[[#This Row],[Name]],StandardResults[Entry
Std],"A")+COUNTIFS(StandardResults[Name],StandardResults[[#This Row],[Name]],StandardResults[Entry
Std],"AA")</f>
        <v>0</v>
      </c>
      <c r="AA796">
        <f>COUNTIFS(StandardResults[Name],StandardResults[[#This Row],[Name]],StandardResults[Entry
Std],"AA")</f>
        <v>0</v>
      </c>
    </row>
    <row r="797" spans="1:27" x14ac:dyDescent="0.25">
      <c r="A797">
        <f>TimeVR[[#This Row],[Club]]</f>
        <v>0</v>
      </c>
      <c r="B797" t="str">
        <f>IF(OR(RIGHT(TimeVR[[#This Row],[Event]],3)="M.R", RIGHT(TimeVR[[#This Row],[Event]],3)="F.R"),"Relay","Ind")</f>
        <v>Ind</v>
      </c>
      <c r="C797">
        <f>TimeVR[[#This Row],[gender]]</f>
        <v>0</v>
      </c>
      <c r="D797">
        <f>TimeVR[[#This Row],[Age]]</f>
        <v>0</v>
      </c>
      <c r="E797">
        <f>TimeVR[[#This Row],[name]]</f>
        <v>0</v>
      </c>
      <c r="F797">
        <f>TimeVR[[#This Row],[Event]]</f>
        <v>0</v>
      </c>
      <c r="G797" t="str">
        <f>IF(OR(StandardResults[[#This Row],[Entry]]="-",TimeVR[[#This Row],[validation]]="Validated"),"Y","N")</f>
        <v>N</v>
      </c>
      <c r="H797">
        <f>IF(OR(LEFT(TimeVR[[#This Row],[Times]],8)="00:00.00", LEFT(TimeVR[[#This Row],[Times]],2)="NT"),"-",TimeVR[[#This Row],[Times]])</f>
        <v>0</v>
      </c>
      <c r="I7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7" t="str">
        <f>IF(ISBLANK(TimeVR[[#This Row],[Best Time(S)]]),"-",TimeVR[[#This Row],[Best Time(S)]])</f>
        <v>-</v>
      </c>
      <c r="K797" t="str">
        <f>IF(StandardResults[[#This Row],[BT(SC)]]&lt;&gt;"-",IF(StandardResults[[#This Row],[BT(SC)]]&lt;=StandardResults[[#This Row],[AAs]],"AA",IF(StandardResults[[#This Row],[BT(SC)]]&lt;=StandardResults[[#This Row],[As]],"A",IF(StandardResults[[#This Row],[BT(SC)]]&lt;=StandardResults[[#This Row],[Bs]],"B","-"))),"")</f>
        <v/>
      </c>
      <c r="L797" t="str">
        <f>IF(ISBLANK(TimeVR[[#This Row],[Best Time(L)]]),"-",TimeVR[[#This Row],[Best Time(L)]])</f>
        <v>-</v>
      </c>
      <c r="M797" t="str">
        <f>IF(StandardResults[[#This Row],[BT(LC)]]&lt;&gt;"-",IF(StandardResults[[#This Row],[BT(LC)]]&lt;=StandardResults[[#This Row],[AA]],"AA",IF(StandardResults[[#This Row],[BT(LC)]]&lt;=StandardResults[[#This Row],[A]],"A",IF(StandardResults[[#This Row],[BT(LC)]]&lt;=StandardResults[[#This Row],[B]],"B","-"))),"")</f>
        <v/>
      </c>
      <c r="N797" s="14"/>
      <c r="O797" t="str">
        <f>IF(StandardResults[[#This Row],[BT(SC)]]&lt;&gt;"-",IF(StandardResults[[#This Row],[BT(SC)]]&lt;=StandardResults[[#This Row],[Ecs]],"EC","-"),"")</f>
        <v/>
      </c>
      <c r="Q797" t="str">
        <f>IF(StandardResults[[#This Row],[Ind/Rel]]="Ind",LEFT(StandardResults[[#This Row],[Gender]],1)&amp;MIN(MAX(StandardResults[[#This Row],[Age]],11),17)&amp;"-"&amp;StandardResults[[#This Row],[Event]],"")</f>
        <v>011-0</v>
      </c>
      <c r="R797" t="e">
        <f>IF(StandardResults[[#This Row],[Ind/Rel]]="Ind",_xlfn.XLOOKUP(StandardResults[[#This Row],[Code]],Std[Code],Std[AA]),"-")</f>
        <v>#N/A</v>
      </c>
      <c r="S797" t="e">
        <f>IF(StandardResults[[#This Row],[Ind/Rel]]="Ind",_xlfn.XLOOKUP(StandardResults[[#This Row],[Code]],Std[Code],Std[A]),"-")</f>
        <v>#N/A</v>
      </c>
      <c r="T797" t="e">
        <f>IF(StandardResults[[#This Row],[Ind/Rel]]="Ind",_xlfn.XLOOKUP(StandardResults[[#This Row],[Code]],Std[Code],Std[B]),"-")</f>
        <v>#N/A</v>
      </c>
      <c r="U797" t="e">
        <f>IF(StandardResults[[#This Row],[Ind/Rel]]="Ind",_xlfn.XLOOKUP(StandardResults[[#This Row],[Code]],Std[Code],Std[AAs]),"-")</f>
        <v>#N/A</v>
      </c>
      <c r="V797" t="e">
        <f>IF(StandardResults[[#This Row],[Ind/Rel]]="Ind",_xlfn.XLOOKUP(StandardResults[[#This Row],[Code]],Std[Code],Std[As]),"-")</f>
        <v>#N/A</v>
      </c>
      <c r="W797" t="e">
        <f>IF(StandardResults[[#This Row],[Ind/Rel]]="Ind",_xlfn.XLOOKUP(StandardResults[[#This Row],[Code]],Std[Code],Std[Bs]),"-")</f>
        <v>#N/A</v>
      </c>
      <c r="X797" t="e">
        <f>IF(StandardResults[[#This Row],[Ind/Rel]]="Ind",_xlfn.XLOOKUP(StandardResults[[#This Row],[Code]],Std[Code],Std[EC]),"-")</f>
        <v>#N/A</v>
      </c>
      <c r="Y797" t="e">
        <f>IF(StandardResults[[#This Row],[Ind/Rel]]="Ind",_xlfn.XLOOKUP(StandardResults[[#This Row],[Code]],Std[Code],Std[Ecs]),"-")</f>
        <v>#N/A</v>
      </c>
      <c r="Z797">
        <f>COUNTIFS(StandardResults[Name],StandardResults[[#This Row],[Name]],StandardResults[Entry
Std],"B")+COUNTIFS(StandardResults[Name],StandardResults[[#This Row],[Name]],StandardResults[Entry
Std],"A")+COUNTIFS(StandardResults[Name],StandardResults[[#This Row],[Name]],StandardResults[Entry
Std],"AA")</f>
        <v>0</v>
      </c>
      <c r="AA797">
        <f>COUNTIFS(StandardResults[Name],StandardResults[[#This Row],[Name]],StandardResults[Entry
Std],"AA")</f>
        <v>0</v>
      </c>
    </row>
    <row r="798" spans="1:27" x14ac:dyDescent="0.25">
      <c r="A798">
        <f>TimeVR[[#This Row],[Club]]</f>
        <v>0</v>
      </c>
      <c r="B798" t="str">
        <f>IF(OR(RIGHT(TimeVR[[#This Row],[Event]],3)="M.R", RIGHT(TimeVR[[#This Row],[Event]],3)="F.R"),"Relay","Ind")</f>
        <v>Ind</v>
      </c>
      <c r="C798">
        <f>TimeVR[[#This Row],[gender]]</f>
        <v>0</v>
      </c>
      <c r="D798">
        <f>TimeVR[[#This Row],[Age]]</f>
        <v>0</v>
      </c>
      <c r="E798">
        <f>TimeVR[[#This Row],[name]]</f>
        <v>0</v>
      </c>
      <c r="F798">
        <f>TimeVR[[#This Row],[Event]]</f>
        <v>0</v>
      </c>
      <c r="G798" t="str">
        <f>IF(OR(StandardResults[[#This Row],[Entry]]="-",TimeVR[[#This Row],[validation]]="Validated"),"Y","N")</f>
        <v>N</v>
      </c>
      <c r="H798">
        <f>IF(OR(LEFT(TimeVR[[#This Row],[Times]],8)="00:00.00", LEFT(TimeVR[[#This Row],[Times]],2)="NT"),"-",TimeVR[[#This Row],[Times]])</f>
        <v>0</v>
      </c>
      <c r="I7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8" t="str">
        <f>IF(ISBLANK(TimeVR[[#This Row],[Best Time(S)]]),"-",TimeVR[[#This Row],[Best Time(S)]])</f>
        <v>-</v>
      </c>
      <c r="K798" t="str">
        <f>IF(StandardResults[[#This Row],[BT(SC)]]&lt;&gt;"-",IF(StandardResults[[#This Row],[BT(SC)]]&lt;=StandardResults[[#This Row],[AAs]],"AA",IF(StandardResults[[#This Row],[BT(SC)]]&lt;=StandardResults[[#This Row],[As]],"A",IF(StandardResults[[#This Row],[BT(SC)]]&lt;=StandardResults[[#This Row],[Bs]],"B","-"))),"")</f>
        <v/>
      </c>
      <c r="L798" t="str">
        <f>IF(ISBLANK(TimeVR[[#This Row],[Best Time(L)]]),"-",TimeVR[[#This Row],[Best Time(L)]])</f>
        <v>-</v>
      </c>
      <c r="M798" t="str">
        <f>IF(StandardResults[[#This Row],[BT(LC)]]&lt;&gt;"-",IF(StandardResults[[#This Row],[BT(LC)]]&lt;=StandardResults[[#This Row],[AA]],"AA",IF(StandardResults[[#This Row],[BT(LC)]]&lt;=StandardResults[[#This Row],[A]],"A",IF(StandardResults[[#This Row],[BT(LC)]]&lt;=StandardResults[[#This Row],[B]],"B","-"))),"")</f>
        <v/>
      </c>
      <c r="N798" s="14"/>
      <c r="O798" t="str">
        <f>IF(StandardResults[[#This Row],[BT(SC)]]&lt;&gt;"-",IF(StandardResults[[#This Row],[BT(SC)]]&lt;=StandardResults[[#This Row],[Ecs]],"EC","-"),"")</f>
        <v/>
      </c>
      <c r="Q798" t="str">
        <f>IF(StandardResults[[#This Row],[Ind/Rel]]="Ind",LEFT(StandardResults[[#This Row],[Gender]],1)&amp;MIN(MAX(StandardResults[[#This Row],[Age]],11),17)&amp;"-"&amp;StandardResults[[#This Row],[Event]],"")</f>
        <v>011-0</v>
      </c>
      <c r="R798" t="e">
        <f>IF(StandardResults[[#This Row],[Ind/Rel]]="Ind",_xlfn.XLOOKUP(StandardResults[[#This Row],[Code]],Std[Code],Std[AA]),"-")</f>
        <v>#N/A</v>
      </c>
      <c r="S798" t="e">
        <f>IF(StandardResults[[#This Row],[Ind/Rel]]="Ind",_xlfn.XLOOKUP(StandardResults[[#This Row],[Code]],Std[Code],Std[A]),"-")</f>
        <v>#N/A</v>
      </c>
      <c r="T798" t="e">
        <f>IF(StandardResults[[#This Row],[Ind/Rel]]="Ind",_xlfn.XLOOKUP(StandardResults[[#This Row],[Code]],Std[Code],Std[B]),"-")</f>
        <v>#N/A</v>
      </c>
      <c r="U798" t="e">
        <f>IF(StandardResults[[#This Row],[Ind/Rel]]="Ind",_xlfn.XLOOKUP(StandardResults[[#This Row],[Code]],Std[Code],Std[AAs]),"-")</f>
        <v>#N/A</v>
      </c>
      <c r="V798" t="e">
        <f>IF(StandardResults[[#This Row],[Ind/Rel]]="Ind",_xlfn.XLOOKUP(StandardResults[[#This Row],[Code]],Std[Code],Std[As]),"-")</f>
        <v>#N/A</v>
      </c>
      <c r="W798" t="e">
        <f>IF(StandardResults[[#This Row],[Ind/Rel]]="Ind",_xlfn.XLOOKUP(StandardResults[[#This Row],[Code]],Std[Code],Std[Bs]),"-")</f>
        <v>#N/A</v>
      </c>
      <c r="X798" t="e">
        <f>IF(StandardResults[[#This Row],[Ind/Rel]]="Ind",_xlfn.XLOOKUP(StandardResults[[#This Row],[Code]],Std[Code],Std[EC]),"-")</f>
        <v>#N/A</v>
      </c>
      <c r="Y798" t="e">
        <f>IF(StandardResults[[#This Row],[Ind/Rel]]="Ind",_xlfn.XLOOKUP(StandardResults[[#This Row],[Code]],Std[Code],Std[Ecs]),"-")</f>
        <v>#N/A</v>
      </c>
      <c r="Z798">
        <f>COUNTIFS(StandardResults[Name],StandardResults[[#This Row],[Name]],StandardResults[Entry
Std],"B")+COUNTIFS(StandardResults[Name],StandardResults[[#This Row],[Name]],StandardResults[Entry
Std],"A")+COUNTIFS(StandardResults[Name],StandardResults[[#This Row],[Name]],StandardResults[Entry
Std],"AA")</f>
        <v>0</v>
      </c>
      <c r="AA798">
        <f>COUNTIFS(StandardResults[Name],StandardResults[[#This Row],[Name]],StandardResults[Entry
Std],"AA")</f>
        <v>0</v>
      </c>
    </row>
    <row r="799" spans="1:27" x14ac:dyDescent="0.25">
      <c r="A799">
        <f>TimeVR[[#This Row],[Club]]</f>
        <v>0</v>
      </c>
      <c r="B799" t="str">
        <f>IF(OR(RIGHT(TimeVR[[#This Row],[Event]],3)="M.R", RIGHT(TimeVR[[#This Row],[Event]],3)="F.R"),"Relay","Ind")</f>
        <v>Ind</v>
      </c>
      <c r="C799">
        <f>TimeVR[[#This Row],[gender]]</f>
        <v>0</v>
      </c>
      <c r="D799">
        <f>TimeVR[[#This Row],[Age]]</f>
        <v>0</v>
      </c>
      <c r="E799">
        <f>TimeVR[[#This Row],[name]]</f>
        <v>0</v>
      </c>
      <c r="F799">
        <f>TimeVR[[#This Row],[Event]]</f>
        <v>0</v>
      </c>
      <c r="G799" t="str">
        <f>IF(OR(StandardResults[[#This Row],[Entry]]="-",TimeVR[[#This Row],[validation]]="Validated"),"Y","N")</f>
        <v>N</v>
      </c>
      <c r="H799">
        <f>IF(OR(LEFT(TimeVR[[#This Row],[Times]],8)="00:00.00", LEFT(TimeVR[[#This Row],[Times]],2)="NT"),"-",TimeVR[[#This Row],[Times]])</f>
        <v>0</v>
      </c>
      <c r="I7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799" t="str">
        <f>IF(ISBLANK(TimeVR[[#This Row],[Best Time(S)]]),"-",TimeVR[[#This Row],[Best Time(S)]])</f>
        <v>-</v>
      </c>
      <c r="K799" t="str">
        <f>IF(StandardResults[[#This Row],[BT(SC)]]&lt;&gt;"-",IF(StandardResults[[#This Row],[BT(SC)]]&lt;=StandardResults[[#This Row],[AAs]],"AA",IF(StandardResults[[#This Row],[BT(SC)]]&lt;=StandardResults[[#This Row],[As]],"A",IF(StandardResults[[#This Row],[BT(SC)]]&lt;=StandardResults[[#This Row],[Bs]],"B","-"))),"")</f>
        <v/>
      </c>
      <c r="L799" t="str">
        <f>IF(ISBLANK(TimeVR[[#This Row],[Best Time(L)]]),"-",TimeVR[[#This Row],[Best Time(L)]])</f>
        <v>-</v>
      </c>
      <c r="M799" t="str">
        <f>IF(StandardResults[[#This Row],[BT(LC)]]&lt;&gt;"-",IF(StandardResults[[#This Row],[BT(LC)]]&lt;=StandardResults[[#This Row],[AA]],"AA",IF(StandardResults[[#This Row],[BT(LC)]]&lt;=StandardResults[[#This Row],[A]],"A",IF(StandardResults[[#This Row],[BT(LC)]]&lt;=StandardResults[[#This Row],[B]],"B","-"))),"")</f>
        <v/>
      </c>
      <c r="N799" s="14"/>
      <c r="O799" t="str">
        <f>IF(StandardResults[[#This Row],[BT(SC)]]&lt;&gt;"-",IF(StandardResults[[#This Row],[BT(SC)]]&lt;=StandardResults[[#This Row],[Ecs]],"EC","-"),"")</f>
        <v/>
      </c>
      <c r="Q799" t="str">
        <f>IF(StandardResults[[#This Row],[Ind/Rel]]="Ind",LEFT(StandardResults[[#This Row],[Gender]],1)&amp;MIN(MAX(StandardResults[[#This Row],[Age]],11),17)&amp;"-"&amp;StandardResults[[#This Row],[Event]],"")</f>
        <v>011-0</v>
      </c>
      <c r="R799" t="e">
        <f>IF(StandardResults[[#This Row],[Ind/Rel]]="Ind",_xlfn.XLOOKUP(StandardResults[[#This Row],[Code]],Std[Code],Std[AA]),"-")</f>
        <v>#N/A</v>
      </c>
      <c r="S799" t="e">
        <f>IF(StandardResults[[#This Row],[Ind/Rel]]="Ind",_xlfn.XLOOKUP(StandardResults[[#This Row],[Code]],Std[Code],Std[A]),"-")</f>
        <v>#N/A</v>
      </c>
      <c r="T799" t="e">
        <f>IF(StandardResults[[#This Row],[Ind/Rel]]="Ind",_xlfn.XLOOKUP(StandardResults[[#This Row],[Code]],Std[Code],Std[B]),"-")</f>
        <v>#N/A</v>
      </c>
      <c r="U799" t="e">
        <f>IF(StandardResults[[#This Row],[Ind/Rel]]="Ind",_xlfn.XLOOKUP(StandardResults[[#This Row],[Code]],Std[Code],Std[AAs]),"-")</f>
        <v>#N/A</v>
      </c>
      <c r="V799" t="e">
        <f>IF(StandardResults[[#This Row],[Ind/Rel]]="Ind",_xlfn.XLOOKUP(StandardResults[[#This Row],[Code]],Std[Code],Std[As]),"-")</f>
        <v>#N/A</v>
      </c>
      <c r="W799" t="e">
        <f>IF(StandardResults[[#This Row],[Ind/Rel]]="Ind",_xlfn.XLOOKUP(StandardResults[[#This Row],[Code]],Std[Code],Std[Bs]),"-")</f>
        <v>#N/A</v>
      </c>
      <c r="X799" t="e">
        <f>IF(StandardResults[[#This Row],[Ind/Rel]]="Ind",_xlfn.XLOOKUP(StandardResults[[#This Row],[Code]],Std[Code],Std[EC]),"-")</f>
        <v>#N/A</v>
      </c>
      <c r="Y799" t="e">
        <f>IF(StandardResults[[#This Row],[Ind/Rel]]="Ind",_xlfn.XLOOKUP(StandardResults[[#This Row],[Code]],Std[Code],Std[Ecs]),"-")</f>
        <v>#N/A</v>
      </c>
      <c r="Z799">
        <f>COUNTIFS(StandardResults[Name],StandardResults[[#This Row],[Name]],StandardResults[Entry
Std],"B")+COUNTIFS(StandardResults[Name],StandardResults[[#This Row],[Name]],StandardResults[Entry
Std],"A")+COUNTIFS(StandardResults[Name],StandardResults[[#This Row],[Name]],StandardResults[Entry
Std],"AA")</f>
        <v>0</v>
      </c>
      <c r="AA799">
        <f>COUNTIFS(StandardResults[Name],StandardResults[[#This Row],[Name]],StandardResults[Entry
Std],"AA")</f>
        <v>0</v>
      </c>
    </row>
    <row r="800" spans="1:27" x14ac:dyDescent="0.25">
      <c r="A800">
        <f>TimeVR[[#This Row],[Club]]</f>
        <v>0</v>
      </c>
      <c r="B800" t="str">
        <f>IF(OR(RIGHT(TimeVR[[#This Row],[Event]],3)="M.R", RIGHT(TimeVR[[#This Row],[Event]],3)="F.R"),"Relay","Ind")</f>
        <v>Ind</v>
      </c>
      <c r="C800">
        <f>TimeVR[[#This Row],[gender]]</f>
        <v>0</v>
      </c>
      <c r="D800">
        <f>TimeVR[[#This Row],[Age]]</f>
        <v>0</v>
      </c>
      <c r="E800">
        <f>TimeVR[[#This Row],[name]]</f>
        <v>0</v>
      </c>
      <c r="F800">
        <f>TimeVR[[#This Row],[Event]]</f>
        <v>0</v>
      </c>
      <c r="G800" t="str">
        <f>IF(OR(StandardResults[[#This Row],[Entry]]="-",TimeVR[[#This Row],[validation]]="Validated"),"Y","N")</f>
        <v>N</v>
      </c>
      <c r="H800">
        <f>IF(OR(LEFT(TimeVR[[#This Row],[Times]],8)="00:00.00", LEFT(TimeVR[[#This Row],[Times]],2)="NT"),"-",TimeVR[[#This Row],[Times]])</f>
        <v>0</v>
      </c>
      <c r="I8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0" t="str">
        <f>IF(ISBLANK(TimeVR[[#This Row],[Best Time(S)]]),"-",TimeVR[[#This Row],[Best Time(S)]])</f>
        <v>-</v>
      </c>
      <c r="K800" t="str">
        <f>IF(StandardResults[[#This Row],[BT(SC)]]&lt;&gt;"-",IF(StandardResults[[#This Row],[BT(SC)]]&lt;=StandardResults[[#This Row],[AAs]],"AA",IF(StandardResults[[#This Row],[BT(SC)]]&lt;=StandardResults[[#This Row],[As]],"A",IF(StandardResults[[#This Row],[BT(SC)]]&lt;=StandardResults[[#This Row],[Bs]],"B","-"))),"")</f>
        <v/>
      </c>
      <c r="L800" t="str">
        <f>IF(ISBLANK(TimeVR[[#This Row],[Best Time(L)]]),"-",TimeVR[[#This Row],[Best Time(L)]])</f>
        <v>-</v>
      </c>
      <c r="M800" t="str">
        <f>IF(StandardResults[[#This Row],[BT(LC)]]&lt;&gt;"-",IF(StandardResults[[#This Row],[BT(LC)]]&lt;=StandardResults[[#This Row],[AA]],"AA",IF(StandardResults[[#This Row],[BT(LC)]]&lt;=StandardResults[[#This Row],[A]],"A",IF(StandardResults[[#This Row],[BT(LC)]]&lt;=StandardResults[[#This Row],[B]],"B","-"))),"")</f>
        <v/>
      </c>
      <c r="N800" s="14"/>
      <c r="O800" t="str">
        <f>IF(StandardResults[[#This Row],[BT(SC)]]&lt;&gt;"-",IF(StandardResults[[#This Row],[BT(SC)]]&lt;=StandardResults[[#This Row],[Ecs]],"EC","-"),"")</f>
        <v/>
      </c>
      <c r="Q800" t="str">
        <f>IF(StandardResults[[#This Row],[Ind/Rel]]="Ind",LEFT(StandardResults[[#This Row],[Gender]],1)&amp;MIN(MAX(StandardResults[[#This Row],[Age]],11),17)&amp;"-"&amp;StandardResults[[#This Row],[Event]],"")</f>
        <v>011-0</v>
      </c>
      <c r="R800" t="e">
        <f>IF(StandardResults[[#This Row],[Ind/Rel]]="Ind",_xlfn.XLOOKUP(StandardResults[[#This Row],[Code]],Std[Code],Std[AA]),"-")</f>
        <v>#N/A</v>
      </c>
      <c r="S800" t="e">
        <f>IF(StandardResults[[#This Row],[Ind/Rel]]="Ind",_xlfn.XLOOKUP(StandardResults[[#This Row],[Code]],Std[Code],Std[A]),"-")</f>
        <v>#N/A</v>
      </c>
      <c r="T800" t="e">
        <f>IF(StandardResults[[#This Row],[Ind/Rel]]="Ind",_xlfn.XLOOKUP(StandardResults[[#This Row],[Code]],Std[Code],Std[B]),"-")</f>
        <v>#N/A</v>
      </c>
      <c r="U800" t="e">
        <f>IF(StandardResults[[#This Row],[Ind/Rel]]="Ind",_xlfn.XLOOKUP(StandardResults[[#This Row],[Code]],Std[Code],Std[AAs]),"-")</f>
        <v>#N/A</v>
      </c>
      <c r="V800" t="e">
        <f>IF(StandardResults[[#This Row],[Ind/Rel]]="Ind",_xlfn.XLOOKUP(StandardResults[[#This Row],[Code]],Std[Code],Std[As]),"-")</f>
        <v>#N/A</v>
      </c>
      <c r="W800" t="e">
        <f>IF(StandardResults[[#This Row],[Ind/Rel]]="Ind",_xlfn.XLOOKUP(StandardResults[[#This Row],[Code]],Std[Code],Std[Bs]),"-")</f>
        <v>#N/A</v>
      </c>
      <c r="X800" t="e">
        <f>IF(StandardResults[[#This Row],[Ind/Rel]]="Ind",_xlfn.XLOOKUP(StandardResults[[#This Row],[Code]],Std[Code],Std[EC]),"-")</f>
        <v>#N/A</v>
      </c>
      <c r="Y800" t="e">
        <f>IF(StandardResults[[#This Row],[Ind/Rel]]="Ind",_xlfn.XLOOKUP(StandardResults[[#This Row],[Code]],Std[Code],Std[Ecs]),"-")</f>
        <v>#N/A</v>
      </c>
      <c r="Z800">
        <f>COUNTIFS(StandardResults[Name],StandardResults[[#This Row],[Name]],StandardResults[Entry
Std],"B")+COUNTIFS(StandardResults[Name],StandardResults[[#This Row],[Name]],StandardResults[Entry
Std],"A")+COUNTIFS(StandardResults[Name],StandardResults[[#This Row],[Name]],StandardResults[Entry
Std],"AA")</f>
        <v>0</v>
      </c>
      <c r="AA800">
        <f>COUNTIFS(StandardResults[Name],StandardResults[[#This Row],[Name]],StandardResults[Entry
Std],"AA")</f>
        <v>0</v>
      </c>
    </row>
    <row r="801" spans="1:27" x14ac:dyDescent="0.25">
      <c r="A801">
        <f>TimeVR[[#This Row],[Club]]</f>
        <v>0</v>
      </c>
      <c r="B801" t="str">
        <f>IF(OR(RIGHT(TimeVR[[#This Row],[Event]],3)="M.R", RIGHT(TimeVR[[#This Row],[Event]],3)="F.R"),"Relay","Ind")</f>
        <v>Ind</v>
      </c>
      <c r="C801">
        <f>TimeVR[[#This Row],[gender]]</f>
        <v>0</v>
      </c>
      <c r="D801">
        <f>TimeVR[[#This Row],[Age]]</f>
        <v>0</v>
      </c>
      <c r="E801">
        <f>TimeVR[[#This Row],[name]]</f>
        <v>0</v>
      </c>
      <c r="F801">
        <f>TimeVR[[#This Row],[Event]]</f>
        <v>0</v>
      </c>
      <c r="G801" t="str">
        <f>IF(OR(StandardResults[[#This Row],[Entry]]="-",TimeVR[[#This Row],[validation]]="Validated"),"Y","N")</f>
        <v>N</v>
      </c>
      <c r="H801">
        <f>IF(OR(LEFT(TimeVR[[#This Row],[Times]],8)="00:00.00", LEFT(TimeVR[[#This Row],[Times]],2)="NT"),"-",TimeVR[[#This Row],[Times]])</f>
        <v>0</v>
      </c>
      <c r="I8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1" t="str">
        <f>IF(ISBLANK(TimeVR[[#This Row],[Best Time(S)]]),"-",TimeVR[[#This Row],[Best Time(S)]])</f>
        <v>-</v>
      </c>
      <c r="K801" t="str">
        <f>IF(StandardResults[[#This Row],[BT(SC)]]&lt;&gt;"-",IF(StandardResults[[#This Row],[BT(SC)]]&lt;=StandardResults[[#This Row],[AAs]],"AA",IF(StandardResults[[#This Row],[BT(SC)]]&lt;=StandardResults[[#This Row],[As]],"A",IF(StandardResults[[#This Row],[BT(SC)]]&lt;=StandardResults[[#This Row],[Bs]],"B","-"))),"")</f>
        <v/>
      </c>
      <c r="L801" t="str">
        <f>IF(ISBLANK(TimeVR[[#This Row],[Best Time(L)]]),"-",TimeVR[[#This Row],[Best Time(L)]])</f>
        <v>-</v>
      </c>
      <c r="M801" t="str">
        <f>IF(StandardResults[[#This Row],[BT(LC)]]&lt;&gt;"-",IF(StandardResults[[#This Row],[BT(LC)]]&lt;=StandardResults[[#This Row],[AA]],"AA",IF(StandardResults[[#This Row],[BT(LC)]]&lt;=StandardResults[[#This Row],[A]],"A",IF(StandardResults[[#This Row],[BT(LC)]]&lt;=StandardResults[[#This Row],[B]],"B","-"))),"")</f>
        <v/>
      </c>
      <c r="N801" s="14"/>
      <c r="O801" t="str">
        <f>IF(StandardResults[[#This Row],[BT(SC)]]&lt;&gt;"-",IF(StandardResults[[#This Row],[BT(SC)]]&lt;=StandardResults[[#This Row],[Ecs]],"EC","-"),"")</f>
        <v/>
      </c>
      <c r="Q801" t="str">
        <f>IF(StandardResults[[#This Row],[Ind/Rel]]="Ind",LEFT(StandardResults[[#This Row],[Gender]],1)&amp;MIN(MAX(StandardResults[[#This Row],[Age]],11),17)&amp;"-"&amp;StandardResults[[#This Row],[Event]],"")</f>
        <v>011-0</v>
      </c>
      <c r="R801" t="e">
        <f>IF(StandardResults[[#This Row],[Ind/Rel]]="Ind",_xlfn.XLOOKUP(StandardResults[[#This Row],[Code]],Std[Code],Std[AA]),"-")</f>
        <v>#N/A</v>
      </c>
      <c r="S801" t="e">
        <f>IF(StandardResults[[#This Row],[Ind/Rel]]="Ind",_xlfn.XLOOKUP(StandardResults[[#This Row],[Code]],Std[Code],Std[A]),"-")</f>
        <v>#N/A</v>
      </c>
      <c r="T801" t="e">
        <f>IF(StandardResults[[#This Row],[Ind/Rel]]="Ind",_xlfn.XLOOKUP(StandardResults[[#This Row],[Code]],Std[Code],Std[B]),"-")</f>
        <v>#N/A</v>
      </c>
      <c r="U801" t="e">
        <f>IF(StandardResults[[#This Row],[Ind/Rel]]="Ind",_xlfn.XLOOKUP(StandardResults[[#This Row],[Code]],Std[Code],Std[AAs]),"-")</f>
        <v>#N/A</v>
      </c>
      <c r="V801" t="e">
        <f>IF(StandardResults[[#This Row],[Ind/Rel]]="Ind",_xlfn.XLOOKUP(StandardResults[[#This Row],[Code]],Std[Code],Std[As]),"-")</f>
        <v>#N/A</v>
      </c>
      <c r="W801" t="e">
        <f>IF(StandardResults[[#This Row],[Ind/Rel]]="Ind",_xlfn.XLOOKUP(StandardResults[[#This Row],[Code]],Std[Code],Std[Bs]),"-")</f>
        <v>#N/A</v>
      </c>
      <c r="X801" t="e">
        <f>IF(StandardResults[[#This Row],[Ind/Rel]]="Ind",_xlfn.XLOOKUP(StandardResults[[#This Row],[Code]],Std[Code],Std[EC]),"-")</f>
        <v>#N/A</v>
      </c>
      <c r="Y801" t="e">
        <f>IF(StandardResults[[#This Row],[Ind/Rel]]="Ind",_xlfn.XLOOKUP(StandardResults[[#This Row],[Code]],Std[Code],Std[Ecs]),"-")</f>
        <v>#N/A</v>
      </c>
      <c r="Z801">
        <f>COUNTIFS(StandardResults[Name],StandardResults[[#This Row],[Name]],StandardResults[Entry
Std],"B")+COUNTIFS(StandardResults[Name],StandardResults[[#This Row],[Name]],StandardResults[Entry
Std],"A")+COUNTIFS(StandardResults[Name],StandardResults[[#This Row],[Name]],StandardResults[Entry
Std],"AA")</f>
        <v>0</v>
      </c>
      <c r="AA801">
        <f>COUNTIFS(StandardResults[Name],StandardResults[[#This Row],[Name]],StandardResults[Entry
Std],"AA")</f>
        <v>0</v>
      </c>
    </row>
    <row r="802" spans="1:27" x14ac:dyDescent="0.25">
      <c r="A802">
        <f>TimeVR[[#This Row],[Club]]</f>
        <v>0</v>
      </c>
      <c r="B802" t="str">
        <f>IF(OR(RIGHT(TimeVR[[#This Row],[Event]],3)="M.R", RIGHT(TimeVR[[#This Row],[Event]],3)="F.R"),"Relay","Ind")</f>
        <v>Ind</v>
      </c>
      <c r="C802">
        <f>TimeVR[[#This Row],[gender]]</f>
        <v>0</v>
      </c>
      <c r="D802">
        <f>TimeVR[[#This Row],[Age]]</f>
        <v>0</v>
      </c>
      <c r="E802">
        <f>TimeVR[[#This Row],[name]]</f>
        <v>0</v>
      </c>
      <c r="F802">
        <f>TimeVR[[#This Row],[Event]]</f>
        <v>0</v>
      </c>
      <c r="G802" t="str">
        <f>IF(OR(StandardResults[[#This Row],[Entry]]="-",TimeVR[[#This Row],[validation]]="Validated"),"Y","N")</f>
        <v>N</v>
      </c>
      <c r="H802">
        <f>IF(OR(LEFT(TimeVR[[#This Row],[Times]],8)="00:00.00", LEFT(TimeVR[[#This Row],[Times]],2)="NT"),"-",TimeVR[[#This Row],[Times]])</f>
        <v>0</v>
      </c>
      <c r="I8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2" t="str">
        <f>IF(ISBLANK(TimeVR[[#This Row],[Best Time(S)]]),"-",TimeVR[[#This Row],[Best Time(S)]])</f>
        <v>-</v>
      </c>
      <c r="K802" t="str">
        <f>IF(StandardResults[[#This Row],[BT(SC)]]&lt;&gt;"-",IF(StandardResults[[#This Row],[BT(SC)]]&lt;=StandardResults[[#This Row],[AAs]],"AA",IF(StandardResults[[#This Row],[BT(SC)]]&lt;=StandardResults[[#This Row],[As]],"A",IF(StandardResults[[#This Row],[BT(SC)]]&lt;=StandardResults[[#This Row],[Bs]],"B","-"))),"")</f>
        <v/>
      </c>
      <c r="L802" t="str">
        <f>IF(ISBLANK(TimeVR[[#This Row],[Best Time(L)]]),"-",TimeVR[[#This Row],[Best Time(L)]])</f>
        <v>-</v>
      </c>
      <c r="M802" t="str">
        <f>IF(StandardResults[[#This Row],[BT(LC)]]&lt;&gt;"-",IF(StandardResults[[#This Row],[BT(LC)]]&lt;=StandardResults[[#This Row],[AA]],"AA",IF(StandardResults[[#This Row],[BT(LC)]]&lt;=StandardResults[[#This Row],[A]],"A",IF(StandardResults[[#This Row],[BT(LC)]]&lt;=StandardResults[[#This Row],[B]],"B","-"))),"")</f>
        <v/>
      </c>
      <c r="N802" s="14"/>
      <c r="O802" t="str">
        <f>IF(StandardResults[[#This Row],[BT(SC)]]&lt;&gt;"-",IF(StandardResults[[#This Row],[BT(SC)]]&lt;=StandardResults[[#This Row],[Ecs]],"EC","-"),"")</f>
        <v/>
      </c>
      <c r="Q802" t="str">
        <f>IF(StandardResults[[#This Row],[Ind/Rel]]="Ind",LEFT(StandardResults[[#This Row],[Gender]],1)&amp;MIN(MAX(StandardResults[[#This Row],[Age]],11),17)&amp;"-"&amp;StandardResults[[#This Row],[Event]],"")</f>
        <v>011-0</v>
      </c>
      <c r="R802" t="e">
        <f>IF(StandardResults[[#This Row],[Ind/Rel]]="Ind",_xlfn.XLOOKUP(StandardResults[[#This Row],[Code]],Std[Code],Std[AA]),"-")</f>
        <v>#N/A</v>
      </c>
      <c r="S802" t="e">
        <f>IF(StandardResults[[#This Row],[Ind/Rel]]="Ind",_xlfn.XLOOKUP(StandardResults[[#This Row],[Code]],Std[Code],Std[A]),"-")</f>
        <v>#N/A</v>
      </c>
      <c r="T802" t="e">
        <f>IF(StandardResults[[#This Row],[Ind/Rel]]="Ind",_xlfn.XLOOKUP(StandardResults[[#This Row],[Code]],Std[Code],Std[B]),"-")</f>
        <v>#N/A</v>
      </c>
      <c r="U802" t="e">
        <f>IF(StandardResults[[#This Row],[Ind/Rel]]="Ind",_xlfn.XLOOKUP(StandardResults[[#This Row],[Code]],Std[Code],Std[AAs]),"-")</f>
        <v>#N/A</v>
      </c>
      <c r="V802" t="e">
        <f>IF(StandardResults[[#This Row],[Ind/Rel]]="Ind",_xlfn.XLOOKUP(StandardResults[[#This Row],[Code]],Std[Code],Std[As]),"-")</f>
        <v>#N/A</v>
      </c>
      <c r="W802" t="e">
        <f>IF(StandardResults[[#This Row],[Ind/Rel]]="Ind",_xlfn.XLOOKUP(StandardResults[[#This Row],[Code]],Std[Code],Std[Bs]),"-")</f>
        <v>#N/A</v>
      </c>
      <c r="X802" t="e">
        <f>IF(StandardResults[[#This Row],[Ind/Rel]]="Ind",_xlfn.XLOOKUP(StandardResults[[#This Row],[Code]],Std[Code],Std[EC]),"-")</f>
        <v>#N/A</v>
      </c>
      <c r="Y802" t="e">
        <f>IF(StandardResults[[#This Row],[Ind/Rel]]="Ind",_xlfn.XLOOKUP(StandardResults[[#This Row],[Code]],Std[Code],Std[Ecs]),"-")</f>
        <v>#N/A</v>
      </c>
      <c r="Z802">
        <f>COUNTIFS(StandardResults[Name],StandardResults[[#This Row],[Name]],StandardResults[Entry
Std],"B")+COUNTIFS(StandardResults[Name],StandardResults[[#This Row],[Name]],StandardResults[Entry
Std],"A")+COUNTIFS(StandardResults[Name],StandardResults[[#This Row],[Name]],StandardResults[Entry
Std],"AA")</f>
        <v>0</v>
      </c>
      <c r="AA802">
        <f>COUNTIFS(StandardResults[Name],StandardResults[[#This Row],[Name]],StandardResults[Entry
Std],"AA")</f>
        <v>0</v>
      </c>
    </row>
    <row r="803" spans="1:27" x14ac:dyDescent="0.25">
      <c r="A803">
        <f>TimeVR[[#This Row],[Club]]</f>
        <v>0</v>
      </c>
      <c r="B803" t="str">
        <f>IF(OR(RIGHT(TimeVR[[#This Row],[Event]],3)="M.R", RIGHT(TimeVR[[#This Row],[Event]],3)="F.R"),"Relay","Ind")</f>
        <v>Ind</v>
      </c>
      <c r="C803">
        <f>TimeVR[[#This Row],[gender]]</f>
        <v>0</v>
      </c>
      <c r="D803">
        <f>TimeVR[[#This Row],[Age]]</f>
        <v>0</v>
      </c>
      <c r="E803">
        <f>TimeVR[[#This Row],[name]]</f>
        <v>0</v>
      </c>
      <c r="F803">
        <f>TimeVR[[#This Row],[Event]]</f>
        <v>0</v>
      </c>
      <c r="G803" t="str">
        <f>IF(OR(StandardResults[[#This Row],[Entry]]="-",TimeVR[[#This Row],[validation]]="Validated"),"Y","N")</f>
        <v>N</v>
      </c>
      <c r="H803">
        <f>IF(OR(LEFT(TimeVR[[#This Row],[Times]],8)="00:00.00", LEFT(TimeVR[[#This Row],[Times]],2)="NT"),"-",TimeVR[[#This Row],[Times]])</f>
        <v>0</v>
      </c>
      <c r="I8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3" t="str">
        <f>IF(ISBLANK(TimeVR[[#This Row],[Best Time(S)]]),"-",TimeVR[[#This Row],[Best Time(S)]])</f>
        <v>-</v>
      </c>
      <c r="K803" t="str">
        <f>IF(StandardResults[[#This Row],[BT(SC)]]&lt;&gt;"-",IF(StandardResults[[#This Row],[BT(SC)]]&lt;=StandardResults[[#This Row],[AAs]],"AA",IF(StandardResults[[#This Row],[BT(SC)]]&lt;=StandardResults[[#This Row],[As]],"A",IF(StandardResults[[#This Row],[BT(SC)]]&lt;=StandardResults[[#This Row],[Bs]],"B","-"))),"")</f>
        <v/>
      </c>
      <c r="L803" t="str">
        <f>IF(ISBLANK(TimeVR[[#This Row],[Best Time(L)]]),"-",TimeVR[[#This Row],[Best Time(L)]])</f>
        <v>-</v>
      </c>
      <c r="M803" t="str">
        <f>IF(StandardResults[[#This Row],[BT(LC)]]&lt;&gt;"-",IF(StandardResults[[#This Row],[BT(LC)]]&lt;=StandardResults[[#This Row],[AA]],"AA",IF(StandardResults[[#This Row],[BT(LC)]]&lt;=StandardResults[[#This Row],[A]],"A",IF(StandardResults[[#This Row],[BT(LC)]]&lt;=StandardResults[[#This Row],[B]],"B","-"))),"")</f>
        <v/>
      </c>
      <c r="N803" s="14"/>
      <c r="O803" t="str">
        <f>IF(StandardResults[[#This Row],[BT(SC)]]&lt;&gt;"-",IF(StandardResults[[#This Row],[BT(SC)]]&lt;=StandardResults[[#This Row],[Ecs]],"EC","-"),"")</f>
        <v/>
      </c>
      <c r="Q803" t="str">
        <f>IF(StandardResults[[#This Row],[Ind/Rel]]="Ind",LEFT(StandardResults[[#This Row],[Gender]],1)&amp;MIN(MAX(StandardResults[[#This Row],[Age]],11),17)&amp;"-"&amp;StandardResults[[#This Row],[Event]],"")</f>
        <v>011-0</v>
      </c>
      <c r="R803" t="e">
        <f>IF(StandardResults[[#This Row],[Ind/Rel]]="Ind",_xlfn.XLOOKUP(StandardResults[[#This Row],[Code]],Std[Code],Std[AA]),"-")</f>
        <v>#N/A</v>
      </c>
      <c r="S803" t="e">
        <f>IF(StandardResults[[#This Row],[Ind/Rel]]="Ind",_xlfn.XLOOKUP(StandardResults[[#This Row],[Code]],Std[Code],Std[A]),"-")</f>
        <v>#N/A</v>
      </c>
      <c r="T803" t="e">
        <f>IF(StandardResults[[#This Row],[Ind/Rel]]="Ind",_xlfn.XLOOKUP(StandardResults[[#This Row],[Code]],Std[Code],Std[B]),"-")</f>
        <v>#N/A</v>
      </c>
      <c r="U803" t="e">
        <f>IF(StandardResults[[#This Row],[Ind/Rel]]="Ind",_xlfn.XLOOKUP(StandardResults[[#This Row],[Code]],Std[Code],Std[AAs]),"-")</f>
        <v>#N/A</v>
      </c>
      <c r="V803" t="e">
        <f>IF(StandardResults[[#This Row],[Ind/Rel]]="Ind",_xlfn.XLOOKUP(StandardResults[[#This Row],[Code]],Std[Code],Std[As]),"-")</f>
        <v>#N/A</v>
      </c>
      <c r="W803" t="e">
        <f>IF(StandardResults[[#This Row],[Ind/Rel]]="Ind",_xlfn.XLOOKUP(StandardResults[[#This Row],[Code]],Std[Code],Std[Bs]),"-")</f>
        <v>#N/A</v>
      </c>
      <c r="X803" t="e">
        <f>IF(StandardResults[[#This Row],[Ind/Rel]]="Ind",_xlfn.XLOOKUP(StandardResults[[#This Row],[Code]],Std[Code],Std[EC]),"-")</f>
        <v>#N/A</v>
      </c>
      <c r="Y803" t="e">
        <f>IF(StandardResults[[#This Row],[Ind/Rel]]="Ind",_xlfn.XLOOKUP(StandardResults[[#This Row],[Code]],Std[Code],Std[Ecs]),"-")</f>
        <v>#N/A</v>
      </c>
      <c r="Z803">
        <f>COUNTIFS(StandardResults[Name],StandardResults[[#This Row],[Name]],StandardResults[Entry
Std],"B")+COUNTIFS(StandardResults[Name],StandardResults[[#This Row],[Name]],StandardResults[Entry
Std],"A")+COUNTIFS(StandardResults[Name],StandardResults[[#This Row],[Name]],StandardResults[Entry
Std],"AA")</f>
        <v>0</v>
      </c>
      <c r="AA803">
        <f>COUNTIFS(StandardResults[Name],StandardResults[[#This Row],[Name]],StandardResults[Entry
Std],"AA")</f>
        <v>0</v>
      </c>
    </row>
    <row r="804" spans="1:27" x14ac:dyDescent="0.25">
      <c r="A804">
        <f>TimeVR[[#This Row],[Club]]</f>
        <v>0</v>
      </c>
      <c r="B804" t="str">
        <f>IF(OR(RIGHT(TimeVR[[#This Row],[Event]],3)="M.R", RIGHT(TimeVR[[#This Row],[Event]],3)="F.R"),"Relay","Ind")</f>
        <v>Ind</v>
      </c>
      <c r="C804">
        <f>TimeVR[[#This Row],[gender]]</f>
        <v>0</v>
      </c>
      <c r="D804">
        <f>TimeVR[[#This Row],[Age]]</f>
        <v>0</v>
      </c>
      <c r="E804">
        <f>TimeVR[[#This Row],[name]]</f>
        <v>0</v>
      </c>
      <c r="F804">
        <f>TimeVR[[#This Row],[Event]]</f>
        <v>0</v>
      </c>
      <c r="G804" t="str">
        <f>IF(OR(StandardResults[[#This Row],[Entry]]="-",TimeVR[[#This Row],[validation]]="Validated"),"Y","N")</f>
        <v>N</v>
      </c>
      <c r="H804">
        <f>IF(OR(LEFT(TimeVR[[#This Row],[Times]],8)="00:00.00", LEFT(TimeVR[[#This Row],[Times]],2)="NT"),"-",TimeVR[[#This Row],[Times]])</f>
        <v>0</v>
      </c>
      <c r="I8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4" t="str">
        <f>IF(ISBLANK(TimeVR[[#This Row],[Best Time(S)]]),"-",TimeVR[[#This Row],[Best Time(S)]])</f>
        <v>-</v>
      </c>
      <c r="K804" t="str">
        <f>IF(StandardResults[[#This Row],[BT(SC)]]&lt;&gt;"-",IF(StandardResults[[#This Row],[BT(SC)]]&lt;=StandardResults[[#This Row],[AAs]],"AA",IF(StandardResults[[#This Row],[BT(SC)]]&lt;=StandardResults[[#This Row],[As]],"A",IF(StandardResults[[#This Row],[BT(SC)]]&lt;=StandardResults[[#This Row],[Bs]],"B","-"))),"")</f>
        <v/>
      </c>
      <c r="L804" t="str">
        <f>IF(ISBLANK(TimeVR[[#This Row],[Best Time(L)]]),"-",TimeVR[[#This Row],[Best Time(L)]])</f>
        <v>-</v>
      </c>
      <c r="M804" t="str">
        <f>IF(StandardResults[[#This Row],[BT(LC)]]&lt;&gt;"-",IF(StandardResults[[#This Row],[BT(LC)]]&lt;=StandardResults[[#This Row],[AA]],"AA",IF(StandardResults[[#This Row],[BT(LC)]]&lt;=StandardResults[[#This Row],[A]],"A",IF(StandardResults[[#This Row],[BT(LC)]]&lt;=StandardResults[[#This Row],[B]],"B","-"))),"")</f>
        <v/>
      </c>
      <c r="N804" s="14"/>
      <c r="O804" t="str">
        <f>IF(StandardResults[[#This Row],[BT(SC)]]&lt;&gt;"-",IF(StandardResults[[#This Row],[BT(SC)]]&lt;=StandardResults[[#This Row],[Ecs]],"EC","-"),"")</f>
        <v/>
      </c>
      <c r="Q804" t="str">
        <f>IF(StandardResults[[#This Row],[Ind/Rel]]="Ind",LEFT(StandardResults[[#This Row],[Gender]],1)&amp;MIN(MAX(StandardResults[[#This Row],[Age]],11),17)&amp;"-"&amp;StandardResults[[#This Row],[Event]],"")</f>
        <v>011-0</v>
      </c>
      <c r="R804" t="e">
        <f>IF(StandardResults[[#This Row],[Ind/Rel]]="Ind",_xlfn.XLOOKUP(StandardResults[[#This Row],[Code]],Std[Code],Std[AA]),"-")</f>
        <v>#N/A</v>
      </c>
      <c r="S804" t="e">
        <f>IF(StandardResults[[#This Row],[Ind/Rel]]="Ind",_xlfn.XLOOKUP(StandardResults[[#This Row],[Code]],Std[Code],Std[A]),"-")</f>
        <v>#N/A</v>
      </c>
      <c r="T804" t="e">
        <f>IF(StandardResults[[#This Row],[Ind/Rel]]="Ind",_xlfn.XLOOKUP(StandardResults[[#This Row],[Code]],Std[Code],Std[B]),"-")</f>
        <v>#N/A</v>
      </c>
      <c r="U804" t="e">
        <f>IF(StandardResults[[#This Row],[Ind/Rel]]="Ind",_xlfn.XLOOKUP(StandardResults[[#This Row],[Code]],Std[Code],Std[AAs]),"-")</f>
        <v>#N/A</v>
      </c>
      <c r="V804" t="e">
        <f>IF(StandardResults[[#This Row],[Ind/Rel]]="Ind",_xlfn.XLOOKUP(StandardResults[[#This Row],[Code]],Std[Code],Std[As]),"-")</f>
        <v>#N/A</v>
      </c>
      <c r="W804" t="e">
        <f>IF(StandardResults[[#This Row],[Ind/Rel]]="Ind",_xlfn.XLOOKUP(StandardResults[[#This Row],[Code]],Std[Code],Std[Bs]),"-")</f>
        <v>#N/A</v>
      </c>
      <c r="X804" t="e">
        <f>IF(StandardResults[[#This Row],[Ind/Rel]]="Ind",_xlfn.XLOOKUP(StandardResults[[#This Row],[Code]],Std[Code],Std[EC]),"-")</f>
        <v>#N/A</v>
      </c>
      <c r="Y804" t="e">
        <f>IF(StandardResults[[#This Row],[Ind/Rel]]="Ind",_xlfn.XLOOKUP(StandardResults[[#This Row],[Code]],Std[Code],Std[Ecs]),"-")</f>
        <v>#N/A</v>
      </c>
      <c r="Z804">
        <f>COUNTIFS(StandardResults[Name],StandardResults[[#This Row],[Name]],StandardResults[Entry
Std],"B")+COUNTIFS(StandardResults[Name],StandardResults[[#This Row],[Name]],StandardResults[Entry
Std],"A")+COUNTIFS(StandardResults[Name],StandardResults[[#This Row],[Name]],StandardResults[Entry
Std],"AA")</f>
        <v>0</v>
      </c>
      <c r="AA804">
        <f>COUNTIFS(StandardResults[Name],StandardResults[[#This Row],[Name]],StandardResults[Entry
Std],"AA")</f>
        <v>0</v>
      </c>
    </row>
    <row r="805" spans="1:27" x14ac:dyDescent="0.25">
      <c r="A805">
        <f>TimeVR[[#This Row],[Club]]</f>
        <v>0</v>
      </c>
      <c r="B805" t="str">
        <f>IF(OR(RIGHT(TimeVR[[#This Row],[Event]],3)="M.R", RIGHT(TimeVR[[#This Row],[Event]],3)="F.R"),"Relay","Ind")</f>
        <v>Ind</v>
      </c>
      <c r="C805">
        <f>TimeVR[[#This Row],[gender]]</f>
        <v>0</v>
      </c>
      <c r="D805">
        <f>TimeVR[[#This Row],[Age]]</f>
        <v>0</v>
      </c>
      <c r="E805">
        <f>TimeVR[[#This Row],[name]]</f>
        <v>0</v>
      </c>
      <c r="F805">
        <f>TimeVR[[#This Row],[Event]]</f>
        <v>0</v>
      </c>
      <c r="G805" t="str">
        <f>IF(OR(StandardResults[[#This Row],[Entry]]="-",TimeVR[[#This Row],[validation]]="Validated"),"Y","N")</f>
        <v>N</v>
      </c>
      <c r="H805">
        <f>IF(OR(LEFT(TimeVR[[#This Row],[Times]],8)="00:00.00", LEFT(TimeVR[[#This Row],[Times]],2)="NT"),"-",TimeVR[[#This Row],[Times]])</f>
        <v>0</v>
      </c>
      <c r="I8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5" t="str">
        <f>IF(ISBLANK(TimeVR[[#This Row],[Best Time(S)]]),"-",TimeVR[[#This Row],[Best Time(S)]])</f>
        <v>-</v>
      </c>
      <c r="K805" t="str">
        <f>IF(StandardResults[[#This Row],[BT(SC)]]&lt;&gt;"-",IF(StandardResults[[#This Row],[BT(SC)]]&lt;=StandardResults[[#This Row],[AAs]],"AA",IF(StandardResults[[#This Row],[BT(SC)]]&lt;=StandardResults[[#This Row],[As]],"A",IF(StandardResults[[#This Row],[BT(SC)]]&lt;=StandardResults[[#This Row],[Bs]],"B","-"))),"")</f>
        <v/>
      </c>
      <c r="L805" t="str">
        <f>IF(ISBLANK(TimeVR[[#This Row],[Best Time(L)]]),"-",TimeVR[[#This Row],[Best Time(L)]])</f>
        <v>-</v>
      </c>
      <c r="M805" t="str">
        <f>IF(StandardResults[[#This Row],[BT(LC)]]&lt;&gt;"-",IF(StandardResults[[#This Row],[BT(LC)]]&lt;=StandardResults[[#This Row],[AA]],"AA",IF(StandardResults[[#This Row],[BT(LC)]]&lt;=StandardResults[[#This Row],[A]],"A",IF(StandardResults[[#This Row],[BT(LC)]]&lt;=StandardResults[[#This Row],[B]],"B","-"))),"")</f>
        <v/>
      </c>
      <c r="N805" s="14"/>
      <c r="O805" t="str">
        <f>IF(StandardResults[[#This Row],[BT(SC)]]&lt;&gt;"-",IF(StandardResults[[#This Row],[BT(SC)]]&lt;=StandardResults[[#This Row],[Ecs]],"EC","-"),"")</f>
        <v/>
      </c>
      <c r="Q805" t="str">
        <f>IF(StandardResults[[#This Row],[Ind/Rel]]="Ind",LEFT(StandardResults[[#This Row],[Gender]],1)&amp;MIN(MAX(StandardResults[[#This Row],[Age]],11),17)&amp;"-"&amp;StandardResults[[#This Row],[Event]],"")</f>
        <v>011-0</v>
      </c>
      <c r="R805" t="e">
        <f>IF(StandardResults[[#This Row],[Ind/Rel]]="Ind",_xlfn.XLOOKUP(StandardResults[[#This Row],[Code]],Std[Code],Std[AA]),"-")</f>
        <v>#N/A</v>
      </c>
      <c r="S805" t="e">
        <f>IF(StandardResults[[#This Row],[Ind/Rel]]="Ind",_xlfn.XLOOKUP(StandardResults[[#This Row],[Code]],Std[Code],Std[A]),"-")</f>
        <v>#N/A</v>
      </c>
      <c r="T805" t="e">
        <f>IF(StandardResults[[#This Row],[Ind/Rel]]="Ind",_xlfn.XLOOKUP(StandardResults[[#This Row],[Code]],Std[Code],Std[B]),"-")</f>
        <v>#N/A</v>
      </c>
      <c r="U805" t="e">
        <f>IF(StandardResults[[#This Row],[Ind/Rel]]="Ind",_xlfn.XLOOKUP(StandardResults[[#This Row],[Code]],Std[Code],Std[AAs]),"-")</f>
        <v>#N/A</v>
      </c>
      <c r="V805" t="e">
        <f>IF(StandardResults[[#This Row],[Ind/Rel]]="Ind",_xlfn.XLOOKUP(StandardResults[[#This Row],[Code]],Std[Code],Std[As]),"-")</f>
        <v>#N/A</v>
      </c>
      <c r="W805" t="e">
        <f>IF(StandardResults[[#This Row],[Ind/Rel]]="Ind",_xlfn.XLOOKUP(StandardResults[[#This Row],[Code]],Std[Code],Std[Bs]),"-")</f>
        <v>#N/A</v>
      </c>
      <c r="X805" t="e">
        <f>IF(StandardResults[[#This Row],[Ind/Rel]]="Ind",_xlfn.XLOOKUP(StandardResults[[#This Row],[Code]],Std[Code],Std[EC]),"-")</f>
        <v>#N/A</v>
      </c>
      <c r="Y805" t="e">
        <f>IF(StandardResults[[#This Row],[Ind/Rel]]="Ind",_xlfn.XLOOKUP(StandardResults[[#This Row],[Code]],Std[Code],Std[Ecs]),"-")</f>
        <v>#N/A</v>
      </c>
      <c r="Z805">
        <f>COUNTIFS(StandardResults[Name],StandardResults[[#This Row],[Name]],StandardResults[Entry
Std],"B")+COUNTIFS(StandardResults[Name],StandardResults[[#This Row],[Name]],StandardResults[Entry
Std],"A")+COUNTIFS(StandardResults[Name],StandardResults[[#This Row],[Name]],StandardResults[Entry
Std],"AA")</f>
        <v>0</v>
      </c>
      <c r="AA805">
        <f>COUNTIFS(StandardResults[Name],StandardResults[[#This Row],[Name]],StandardResults[Entry
Std],"AA")</f>
        <v>0</v>
      </c>
    </row>
    <row r="806" spans="1:27" x14ac:dyDescent="0.25">
      <c r="A806">
        <f>TimeVR[[#This Row],[Club]]</f>
        <v>0</v>
      </c>
      <c r="B806" t="str">
        <f>IF(OR(RIGHT(TimeVR[[#This Row],[Event]],3)="M.R", RIGHT(TimeVR[[#This Row],[Event]],3)="F.R"),"Relay","Ind")</f>
        <v>Ind</v>
      </c>
      <c r="C806">
        <f>TimeVR[[#This Row],[gender]]</f>
        <v>0</v>
      </c>
      <c r="D806">
        <f>TimeVR[[#This Row],[Age]]</f>
        <v>0</v>
      </c>
      <c r="E806">
        <f>TimeVR[[#This Row],[name]]</f>
        <v>0</v>
      </c>
      <c r="F806">
        <f>TimeVR[[#This Row],[Event]]</f>
        <v>0</v>
      </c>
      <c r="G806" t="str">
        <f>IF(OR(StandardResults[[#This Row],[Entry]]="-",TimeVR[[#This Row],[validation]]="Validated"),"Y","N")</f>
        <v>N</v>
      </c>
      <c r="H806">
        <f>IF(OR(LEFT(TimeVR[[#This Row],[Times]],8)="00:00.00", LEFT(TimeVR[[#This Row],[Times]],2)="NT"),"-",TimeVR[[#This Row],[Times]])</f>
        <v>0</v>
      </c>
      <c r="I8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6" t="str">
        <f>IF(ISBLANK(TimeVR[[#This Row],[Best Time(S)]]),"-",TimeVR[[#This Row],[Best Time(S)]])</f>
        <v>-</v>
      </c>
      <c r="K806" t="str">
        <f>IF(StandardResults[[#This Row],[BT(SC)]]&lt;&gt;"-",IF(StandardResults[[#This Row],[BT(SC)]]&lt;=StandardResults[[#This Row],[AAs]],"AA",IF(StandardResults[[#This Row],[BT(SC)]]&lt;=StandardResults[[#This Row],[As]],"A",IF(StandardResults[[#This Row],[BT(SC)]]&lt;=StandardResults[[#This Row],[Bs]],"B","-"))),"")</f>
        <v/>
      </c>
      <c r="L806" t="str">
        <f>IF(ISBLANK(TimeVR[[#This Row],[Best Time(L)]]),"-",TimeVR[[#This Row],[Best Time(L)]])</f>
        <v>-</v>
      </c>
      <c r="M806" t="str">
        <f>IF(StandardResults[[#This Row],[BT(LC)]]&lt;&gt;"-",IF(StandardResults[[#This Row],[BT(LC)]]&lt;=StandardResults[[#This Row],[AA]],"AA",IF(StandardResults[[#This Row],[BT(LC)]]&lt;=StandardResults[[#This Row],[A]],"A",IF(StandardResults[[#This Row],[BT(LC)]]&lt;=StandardResults[[#This Row],[B]],"B","-"))),"")</f>
        <v/>
      </c>
      <c r="N806" s="14"/>
      <c r="O806" t="str">
        <f>IF(StandardResults[[#This Row],[BT(SC)]]&lt;&gt;"-",IF(StandardResults[[#This Row],[BT(SC)]]&lt;=StandardResults[[#This Row],[Ecs]],"EC","-"),"")</f>
        <v/>
      </c>
      <c r="Q806" t="str">
        <f>IF(StandardResults[[#This Row],[Ind/Rel]]="Ind",LEFT(StandardResults[[#This Row],[Gender]],1)&amp;MIN(MAX(StandardResults[[#This Row],[Age]],11),17)&amp;"-"&amp;StandardResults[[#This Row],[Event]],"")</f>
        <v>011-0</v>
      </c>
      <c r="R806" t="e">
        <f>IF(StandardResults[[#This Row],[Ind/Rel]]="Ind",_xlfn.XLOOKUP(StandardResults[[#This Row],[Code]],Std[Code],Std[AA]),"-")</f>
        <v>#N/A</v>
      </c>
      <c r="S806" t="e">
        <f>IF(StandardResults[[#This Row],[Ind/Rel]]="Ind",_xlfn.XLOOKUP(StandardResults[[#This Row],[Code]],Std[Code],Std[A]),"-")</f>
        <v>#N/A</v>
      </c>
      <c r="T806" t="e">
        <f>IF(StandardResults[[#This Row],[Ind/Rel]]="Ind",_xlfn.XLOOKUP(StandardResults[[#This Row],[Code]],Std[Code],Std[B]),"-")</f>
        <v>#N/A</v>
      </c>
      <c r="U806" t="e">
        <f>IF(StandardResults[[#This Row],[Ind/Rel]]="Ind",_xlfn.XLOOKUP(StandardResults[[#This Row],[Code]],Std[Code],Std[AAs]),"-")</f>
        <v>#N/A</v>
      </c>
      <c r="V806" t="e">
        <f>IF(StandardResults[[#This Row],[Ind/Rel]]="Ind",_xlfn.XLOOKUP(StandardResults[[#This Row],[Code]],Std[Code],Std[As]),"-")</f>
        <v>#N/A</v>
      </c>
      <c r="W806" t="e">
        <f>IF(StandardResults[[#This Row],[Ind/Rel]]="Ind",_xlfn.XLOOKUP(StandardResults[[#This Row],[Code]],Std[Code],Std[Bs]),"-")</f>
        <v>#N/A</v>
      </c>
      <c r="X806" t="e">
        <f>IF(StandardResults[[#This Row],[Ind/Rel]]="Ind",_xlfn.XLOOKUP(StandardResults[[#This Row],[Code]],Std[Code],Std[EC]),"-")</f>
        <v>#N/A</v>
      </c>
      <c r="Y806" t="e">
        <f>IF(StandardResults[[#This Row],[Ind/Rel]]="Ind",_xlfn.XLOOKUP(StandardResults[[#This Row],[Code]],Std[Code],Std[Ecs]),"-")</f>
        <v>#N/A</v>
      </c>
      <c r="Z806">
        <f>COUNTIFS(StandardResults[Name],StandardResults[[#This Row],[Name]],StandardResults[Entry
Std],"B")+COUNTIFS(StandardResults[Name],StandardResults[[#This Row],[Name]],StandardResults[Entry
Std],"A")+COUNTIFS(StandardResults[Name],StandardResults[[#This Row],[Name]],StandardResults[Entry
Std],"AA")</f>
        <v>0</v>
      </c>
      <c r="AA806">
        <f>COUNTIFS(StandardResults[Name],StandardResults[[#This Row],[Name]],StandardResults[Entry
Std],"AA")</f>
        <v>0</v>
      </c>
    </row>
    <row r="807" spans="1:27" x14ac:dyDescent="0.25">
      <c r="A807">
        <f>TimeVR[[#This Row],[Club]]</f>
        <v>0</v>
      </c>
      <c r="B807" t="str">
        <f>IF(OR(RIGHT(TimeVR[[#This Row],[Event]],3)="M.R", RIGHT(TimeVR[[#This Row],[Event]],3)="F.R"),"Relay","Ind")</f>
        <v>Ind</v>
      </c>
      <c r="C807">
        <f>TimeVR[[#This Row],[gender]]</f>
        <v>0</v>
      </c>
      <c r="D807">
        <f>TimeVR[[#This Row],[Age]]</f>
        <v>0</v>
      </c>
      <c r="E807">
        <f>TimeVR[[#This Row],[name]]</f>
        <v>0</v>
      </c>
      <c r="F807">
        <f>TimeVR[[#This Row],[Event]]</f>
        <v>0</v>
      </c>
      <c r="G807" t="str">
        <f>IF(OR(StandardResults[[#This Row],[Entry]]="-",TimeVR[[#This Row],[validation]]="Validated"),"Y","N")</f>
        <v>N</v>
      </c>
      <c r="H807">
        <f>IF(OR(LEFT(TimeVR[[#This Row],[Times]],8)="00:00.00", LEFT(TimeVR[[#This Row],[Times]],2)="NT"),"-",TimeVR[[#This Row],[Times]])</f>
        <v>0</v>
      </c>
      <c r="I8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7" t="str">
        <f>IF(ISBLANK(TimeVR[[#This Row],[Best Time(S)]]),"-",TimeVR[[#This Row],[Best Time(S)]])</f>
        <v>-</v>
      </c>
      <c r="K807" t="str">
        <f>IF(StandardResults[[#This Row],[BT(SC)]]&lt;&gt;"-",IF(StandardResults[[#This Row],[BT(SC)]]&lt;=StandardResults[[#This Row],[AAs]],"AA",IF(StandardResults[[#This Row],[BT(SC)]]&lt;=StandardResults[[#This Row],[As]],"A",IF(StandardResults[[#This Row],[BT(SC)]]&lt;=StandardResults[[#This Row],[Bs]],"B","-"))),"")</f>
        <v/>
      </c>
      <c r="L807" t="str">
        <f>IF(ISBLANK(TimeVR[[#This Row],[Best Time(L)]]),"-",TimeVR[[#This Row],[Best Time(L)]])</f>
        <v>-</v>
      </c>
      <c r="M807" t="str">
        <f>IF(StandardResults[[#This Row],[BT(LC)]]&lt;&gt;"-",IF(StandardResults[[#This Row],[BT(LC)]]&lt;=StandardResults[[#This Row],[AA]],"AA",IF(StandardResults[[#This Row],[BT(LC)]]&lt;=StandardResults[[#This Row],[A]],"A",IF(StandardResults[[#This Row],[BT(LC)]]&lt;=StandardResults[[#This Row],[B]],"B","-"))),"")</f>
        <v/>
      </c>
      <c r="N807" s="14"/>
      <c r="O807" t="str">
        <f>IF(StandardResults[[#This Row],[BT(SC)]]&lt;&gt;"-",IF(StandardResults[[#This Row],[BT(SC)]]&lt;=StandardResults[[#This Row],[Ecs]],"EC","-"),"")</f>
        <v/>
      </c>
      <c r="Q807" t="str">
        <f>IF(StandardResults[[#This Row],[Ind/Rel]]="Ind",LEFT(StandardResults[[#This Row],[Gender]],1)&amp;MIN(MAX(StandardResults[[#This Row],[Age]],11),17)&amp;"-"&amp;StandardResults[[#This Row],[Event]],"")</f>
        <v>011-0</v>
      </c>
      <c r="R807" t="e">
        <f>IF(StandardResults[[#This Row],[Ind/Rel]]="Ind",_xlfn.XLOOKUP(StandardResults[[#This Row],[Code]],Std[Code],Std[AA]),"-")</f>
        <v>#N/A</v>
      </c>
      <c r="S807" t="e">
        <f>IF(StandardResults[[#This Row],[Ind/Rel]]="Ind",_xlfn.XLOOKUP(StandardResults[[#This Row],[Code]],Std[Code],Std[A]),"-")</f>
        <v>#N/A</v>
      </c>
      <c r="T807" t="e">
        <f>IF(StandardResults[[#This Row],[Ind/Rel]]="Ind",_xlfn.XLOOKUP(StandardResults[[#This Row],[Code]],Std[Code],Std[B]),"-")</f>
        <v>#N/A</v>
      </c>
      <c r="U807" t="e">
        <f>IF(StandardResults[[#This Row],[Ind/Rel]]="Ind",_xlfn.XLOOKUP(StandardResults[[#This Row],[Code]],Std[Code],Std[AAs]),"-")</f>
        <v>#N/A</v>
      </c>
      <c r="V807" t="e">
        <f>IF(StandardResults[[#This Row],[Ind/Rel]]="Ind",_xlfn.XLOOKUP(StandardResults[[#This Row],[Code]],Std[Code],Std[As]),"-")</f>
        <v>#N/A</v>
      </c>
      <c r="W807" t="e">
        <f>IF(StandardResults[[#This Row],[Ind/Rel]]="Ind",_xlfn.XLOOKUP(StandardResults[[#This Row],[Code]],Std[Code],Std[Bs]),"-")</f>
        <v>#N/A</v>
      </c>
      <c r="X807" t="e">
        <f>IF(StandardResults[[#This Row],[Ind/Rel]]="Ind",_xlfn.XLOOKUP(StandardResults[[#This Row],[Code]],Std[Code],Std[EC]),"-")</f>
        <v>#N/A</v>
      </c>
      <c r="Y807" t="e">
        <f>IF(StandardResults[[#This Row],[Ind/Rel]]="Ind",_xlfn.XLOOKUP(StandardResults[[#This Row],[Code]],Std[Code],Std[Ecs]),"-")</f>
        <v>#N/A</v>
      </c>
      <c r="Z807">
        <f>COUNTIFS(StandardResults[Name],StandardResults[[#This Row],[Name]],StandardResults[Entry
Std],"B")+COUNTIFS(StandardResults[Name],StandardResults[[#This Row],[Name]],StandardResults[Entry
Std],"A")+COUNTIFS(StandardResults[Name],StandardResults[[#This Row],[Name]],StandardResults[Entry
Std],"AA")</f>
        <v>0</v>
      </c>
      <c r="AA807">
        <f>COUNTIFS(StandardResults[Name],StandardResults[[#This Row],[Name]],StandardResults[Entry
Std],"AA")</f>
        <v>0</v>
      </c>
    </row>
    <row r="808" spans="1:27" x14ac:dyDescent="0.25">
      <c r="A808">
        <f>TimeVR[[#This Row],[Club]]</f>
        <v>0</v>
      </c>
      <c r="B808" t="str">
        <f>IF(OR(RIGHT(TimeVR[[#This Row],[Event]],3)="M.R", RIGHT(TimeVR[[#This Row],[Event]],3)="F.R"),"Relay","Ind")</f>
        <v>Ind</v>
      </c>
      <c r="C808">
        <f>TimeVR[[#This Row],[gender]]</f>
        <v>0</v>
      </c>
      <c r="D808">
        <f>TimeVR[[#This Row],[Age]]</f>
        <v>0</v>
      </c>
      <c r="E808">
        <f>TimeVR[[#This Row],[name]]</f>
        <v>0</v>
      </c>
      <c r="F808">
        <f>TimeVR[[#This Row],[Event]]</f>
        <v>0</v>
      </c>
      <c r="G808" t="str">
        <f>IF(OR(StandardResults[[#This Row],[Entry]]="-",TimeVR[[#This Row],[validation]]="Validated"),"Y","N")</f>
        <v>N</v>
      </c>
      <c r="H808">
        <f>IF(OR(LEFT(TimeVR[[#This Row],[Times]],8)="00:00.00", LEFT(TimeVR[[#This Row],[Times]],2)="NT"),"-",TimeVR[[#This Row],[Times]])</f>
        <v>0</v>
      </c>
      <c r="I8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8" t="str">
        <f>IF(ISBLANK(TimeVR[[#This Row],[Best Time(S)]]),"-",TimeVR[[#This Row],[Best Time(S)]])</f>
        <v>-</v>
      </c>
      <c r="K808" t="str">
        <f>IF(StandardResults[[#This Row],[BT(SC)]]&lt;&gt;"-",IF(StandardResults[[#This Row],[BT(SC)]]&lt;=StandardResults[[#This Row],[AAs]],"AA",IF(StandardResults[[#This Row],[BT(SC)]]&lt;=StandardResults[[#This Row],[As]],"A",IF(StandardResults[[#This Row],[BT(SC)]]&lt;=StandardResults[[#This Row],[Bs]],"B","-"))),"")</f>
        <v/>
      </c>
      <c r="L808" t="str">
        <f>IF(ISBLANK(TimeVR[[#This Row],[Best Time(L)]]),"-",TimeVR[[#This Row],[Best Time(L)]])</f>
        <v>-</v>
      </c>
      <c r="M808" t="str">
        <f>IF(StandardResults[[#This Row],[BT(LC)]]&lt;&gt;"-",IF(StandardResults[[#This Row],[BT(LC)]]&lt;=StandardResults[[#This Row],[AA]],"AA",IF(StandardResults[[#This Row],[BT(LC)]]&lt;=StandardResults[[#This Row],[A]],"A",IF(StandardResults[[#This Row],[BT(LC)]]&lt;=StandardResults[[#This Row],[B]],"B","-"))),"")</f>
        <v/>
      </c>
      <c r="N808" s="14"/>
      <c r="O808" t="str">
        <f>IF(StandardResults[[#This Row],[BT(SC)]]&lt;&gt;"-",IF(StandardResults[[#This Row],[BT(SC)]]&lt;=StandardResults[[#This Row],[Ecs]],"EC","-"),"")</f>
        <v/>
      </c>
      <c r="Q808" t="str">
        <f>IF(StandardResults[[#This Row],[Ind/Rel]]="Ind",LEFT(StandardResults[[#This Row],[Gender]],1)&amp;MIN(MAX(StandardResults[[#This Row],[Age]],11),17)&amp;"-"&amp;StandardResults[[#This Row],[Event]],"")</f>
        <v>011-0</v>
      </c>
      <c r="R808" t="e">
        <f>IF(StandardResults[[#This Row],[Ind/Rel]]="Ind",_xlfn.XLOOKUP(StandardResults[[#This Row],[Code]],Std[Code],Std[AA]),"-")</f>
        <v>#N/A</v>
      </c>
      <c r="S808" t="e">
        <f>IF(StandardResults[[#This Row],[Ind/Rel]]="Ind",_xlfn.XLOOKUP(StandardResults[[#This Row],[Code]],Std[Code],Std[A]),"-")</f>
        <v>#N/A</v>
      </c>
      <c r="T808" t="e">
        <f>IF(StandardResults[[#This Row],[Ind/Rel]]="Ind",_xlfn.XLOOKUP(StandardResults[[#This Row],[Code]],Std[Code],Std[B]),"-")</f>
        <v>#N/A</v>
      </c>
      <c r="U808" t="e">
        <f>IF(StandardResults[[#This Row],[Ind/Rel]]="Ind",_xlfn.XLOOKUP(StandardResults[[#This Row],[Code]],Std[Code],Std[AAs]),"-")</f>
        <v>#N/A</v>
      </c>
      <c r="V808" t="e">
        <f>IF(StandardResults[[#This Row],[Ind/Rel]]="Ind",_xlfn.XLOOKUP(StandardResults[[#This Row],[Code]],Std[Code],Std[As]),"-")</f>
        <v>#N/A</v>
      </c>
      <c r="W808" t="e">
        <f>IF(StandardResults[[#This Row],[Ind/Rel]]="Ind",_xlfn.XLOOKUP(StandardResults[[#This Row],[Code]],Std[Code],Std[Bs]),"-")</f>
        <v>#N/A</v>
      </c>
      <c r="X808" t="e">
        <f>IF(StandardResults[[#This Row],[Ind/Rel]]="Ind",_xlfn.XLOOKUP(StandardResults[[#This Row],[Code]],Std[Code],Std[EC]),"-")</f>
        <v>#N/A</v>
      </c>
      <c r="Y808" t="e">
        <f>IF(StandardResults[[#This Row],[Ind/Rel]]="Ind",_xlfn.XLOOKUP(StandardResults[[#This Row],[Code]],Std[Code],Std[Ecs]),"-")</f>
        <v>#N/A</v>
      </c>
      <c r="Z808">
        <f>COUNTIFS(StandardResults[Name],StandardResults[[#This Row],[Name]],StandardResults[Entry
Std],"B")+COUNTIFS(StandardResults[Name],StandardResults[[#This Row],[Name]],StandardResults[Entry
Std],"A")+COUNTIFS(StandardResults[Name],StandardResults[[#This Row],[Name]],StandardResults[Entry
Std],"AA")</f>
        <v>0</v>
      </c>
      <c r="AA808">
        <f>COUNTIFS(StandardResults[Name],StandardResults[[#This Row],[Name]],StandardResults[Entry
Std],"AA")</f>
        <v>0</v>
      </c>
    </row>
    <row r="809" spans="1:27" x14ac:dyDescent="0.25">
      <c r="A809">
        <f>TimeVR[[#This Row],[Club]]</f>
        <v>0</v>
      </c>
      <c r="B809" t="str">
        <f>IF(OR(RIGHT(TimeVR[[#This Row],[Event]],3)="M.R", RIGHT(TimeVR[[#This Row],[Event]],3)="F.R"),"Relay","Ind")</f>
        <v>Ind</v>
      </c>
      <c r="C809">
        <f>TimeVR[[#This Row],[gender]]</f>
        <v>0</v>
      </c>
      <c r="D809">
        <f>TimeVR[[#This Row],[Age]]</f>
        <v>0</v>
      </c>
      <c r="E809">
        <f>TimeVR[[#This Row],[name]]</f>
        <v>0</v>
      </c>
      <c r="F809">
        <f>TimeVR[[#This Row],[Event]]</f>
        <v>0</v>
      </c>
      <c r="G809" t="str">
        <f>IF(OR(StandardResults[[#This Row],[Entry]]="-",TimeVR[[#This Row],[validation]]="Validated"),"Y","N")</f>
        <v>N</v>
      </c>
      <c r="H809">
        <f>IF(OR(LEFT(TimeVR[[#This Row],[Times]],8)="00:00.00", LEFT(TimeVR[[#This Row],[Times]],2)="NT"),"-",TimeVR[[#This Row],[Times]])</f>
        <v>0</v>
      </c>
      <c r="I8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09" t="str">
        <f>IF(ISBLANK(TimeVR[[#This Row],[Best Time(S)]]),"-",TimeVR[[#This Row],[Best Time(S)]])</f>
        <v>-</v>
      </c>
      <c r="K809" t="str">
        <f>IF(StandardResults[[#This Row],[BT(SC)]]&lt;&gt;"-",IF(StandardResults[[#This Row],[BT(SC)]]&lt;=StandardResults[[#This Row],[AAs]],"AA",IF(StandardResults[[#This Row],[BT(SC)]]&lt;=StandardResults[[#This Row],[As]],"A",IF(StandardResults[[#This Row],[BT(SC)]]&lt;=StandardResults[[#This Row],[Bs]],"B","-"))),"")</f>
        <v/>
      </c>
      <c r="L809" t="str">
        <f>IF(ISBLANK(TimeVR[[#This Row],[Best Time(L)]]),"-",TimeVR[[#This Row],[Best Time(L)]])</f>
        <v>-</v>
      </c>
      <c r="M809" t="str">
        <f>IF(StandardResults[[#This Row],[BT(LC)]]&lt;&gt;"-",IF(StandardResults[[#This Row],[BT(LC)]]&lt;=StandardResults[[#This Row],[AA]],"AA",IF(StandardResults[[#This Row],[BT(LC)]]&lt;=StandardResults[[#This Row],[A]],"A",IF(StandardResults[[#This Row],[BT(LC)]]&lt;=StandardResults[[#This Row],[B]],"B","-"))),"")</f>
        <v/>
      </c>
      <c r="N809" s="14"/>
      <c r="O809" t="str">
        <f>IF(StandardResults[[#This Row],[BT(SC)]]&lt;&gt;"-",IF(StandardResults[[#This Row],[BT(SC)]]&lt;=StandardResults[[#This Row],[Ecs]],"EC","-"),"")</f>
        <v/>
      </c>
      <c r="Q809" t="str">
        <f>IF(StandardResults[[#This Row],[Ind/Rel]]="Ind",LEFT(StandardResults[[#This Row],[Gender]],1)&amp;MIN(MAX(StandardResults[[#This Row],[Age]],11),17)&amp;"-"&amp;StandardResults[[#This Row],[Event]],"")</f>
        <v>011-0</v>
      </c>
      <c r="R809" t="e">
        <f>IF(StandardResults[[#This Row],[Ind/Rel]]="Ind",_xlfn.XLOOKUP(StandardResults[[#This Row],[Code]],Std[Code],Std[AA]),"-")</f>
        <v>#N/A</v>
      </c>
      <c r="S809" t="e">
        <f>IF(StandardResults[[#This Row],[Ind/Rel]]="Ind",_xlfn.XLOOKUP(StandardResults[[#This Row],[Code]],Std[Code],Std[A]),"-")</f>
        <v>#N/A</v>
      </c>
      <c r="T809" t="e">
        <f>IF(StandardResults[[#This Row],[Ind/Rel]]="Ind",_xlfn.XLOOKUP(StandardResults[[#This Row],[Code]],Std[Code],Std[B]),"-")</f>
        <v>#N/A</v>
      </c>
      <c r="U809" t="e">
        <f>IF(StandardResults[[#This Row],[Ind/Rel]]="Ind",_xlfn.XLOOKUP(StandardResults[[#This Row],[Code]],Std[Code],Std[AAs]),"-")</f>
        <v>#N/A</v>
      </c>
      <c r="V809" t="e">
        <f>IF(StandardResults[[#This Row],[Ind/Rel]]="Ind",_xlfn.XLOOKUP(StandardResults[[#This Row],[Code]],Std[Code],Std[As]),"-")</f>
        <v>#N/A</v>
      </c>
      <c r="W809" t="e">
        <f>IF(StandardResults[[#This Row],[Ind/Rel]]="Ind",_xlfn.XLOOKUP(StandardResults[[#This Row],[Code]],Std[Code],Std[Bs]),"-")</f>
        <v>#N/A</v>
      </c>
      <c r="X809" t="e">
        <f>IF(StandardResults[[#This Row],[Ind/Rel]]="Ind",_xlfn.XLOOKUP(StandardResults[[#This Row],[Code]],Std[Code],Std[EC]),"-")</f>
        <v>#N/A</v>
      </c>
      <c r="Y809" t="e">
        <f>IF(StandardResults[[#This Row],[Ind/Rel]]="Ind",_xlfn.XLOOKUP(StandardResults[[#This Row],[Code]],Std[Code],Std[Ecs]),"-")</f>
        <v>#N/A</v>
      </c>
      <c r="Z809">
        <f>COUNTIFS(StandardResults[Name],StandardResults[[#This Row],[Name]],StandardResults[Entry
Std],"B")+COUNTIFS(StandardResults[Name],StandardResults[[#This Row],[Name]],StandardResults[Entry
Std],"A")+COUNTIFS(StandardResults[Name],StandardResults[[#This Row],[Name]],StandardResults[Entry
Std],"AA")</f>
        <v>0</v>
      </c>
      <c r="AA809">
        <f>COUNTIFS(StandardResults[Name],StandardResults[[#This Row],[Name]],StandardResults[Entry
Std],"AA")</f>
        <v>0</v>
      </c>
    </row>
    <row r="810" spans="1:27" x14ac:dyDescent="0.25">
      <c r="A810">
        <f>TimeVR[[#This Row],[Club]]</f>
        <v>0</v>
      </c>
      <c r="B810" t="str">
        <f>IF(OR(RIGHT(TimeVR[[#This Row],[Event]],3)="M.R", RIGHT(TimeVR[[#This Row],[Event]],3)="F.R"),"Relay","Ind")</f>
        <v>Ind</v>
      </c>
      <c r="C810">
        <f>TimeVR[[#This Row],[gender]]</f>
        <v>0</v>
      </c>
      <c r="D810">
        <f>TimeVR[[#This Row],[Age]]</f>
        <v>0</v>
      </c>
      <c r="E810">
        <f>TimeVR[[#This Row],[name]]</f>
        <v>0</v>
      </c>
      <c r="F810">
        <f>TimeVR[[#This Row],[Event]]</f>
        <v>0</v>
      </c>
      <c r="G810" t="str">
        <f>IF(OR(StandardResults[[#This Row],[Entry]]="-",TimeVR[[#This Row],[validation]]="Validated"),"Y","N")</f>
        <v>N</v>
      </c>
      <c r="H810">
        <f>IF(OR(LEFT(TimeVR[[#This Row],[Times]],8)="00:00.00", LEFT(TimeVR[[#This Row],[Times]],2)="NT"),"-",TimeVR[[#This Row],[Times]])</f>
        <v>0</v>
      </c>
      <c r="I8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0" t="str">
        <f>IF(ISBLANK(TimeVR[[#This Row],[Best Time(S)]]),"-",TimeVR[[#This Row],[Best Time(S)]])</f>
        <v>-</v>
      </c>
      <c r="K810" t="str">
        <f>IF(StandardResults[[#This Row],[BT(SC)]]&lt;&gt;"-",IF(StandardResults[[#This Row],[BT(SC)]]&lt;=StandardResults[[#This Row],[AAs]],"AA",IF(StandardResults[[#This Row],[BT(SC)]]&lt;=StandardResults[[#This Row],[As]],"A",IF(StandardResults[[#This Row],[BT(SC)]]&lt;=StandardResults[[#This Row],[Bs]],"B","-"))),"")</f>
        <v/>
      </c>
      <c r="L810" t="str">
        <f>IF(ISBLANK(TimeVR[[#This Row],[Best Time(L)]]),"-",TimeVR[[#This Row],[Best Time(L)]])</f>
        <v>-</v>
      </c>
      <c r="M810" t="str">
        <f>IF(StandardResults[[#This Row],[BT(LC)]]&lt;&gt;"-",IF(StandardResults[[#This Row],[BT(LC)]]&lt;=StandardResults[[#This Row],[AA]],"AA",IF(StandardResults[[#This Row],[BT(LC)]]&lt;=StandardResults[[#This Row],[A]],"A",IF(StandardResults[[#This Row],[BT(LC)]]&lt;=StandardResults[[#This Row],[B]],"B","-"))),"")</f>
        <v/>
      </c>
      <c r="N810" s="14"/>
      <c r="O810" t="str">
        <f>IF(StandardResults[[#This Row],[BT(SC)]]&lt;&gt;"-",IF(StandardResults[[#This Row],[BT(SC)]]&lt;=StandardResults[[#This Row],[Ecs]],"EC","-"),"")</f>
        <v/>
      </c>
      <c r="Q810" t="str">
        <f>IF(StandardResults[[#This Row],[Ind/Rel]]="Ind",LEFT(StandardResults[[#This Row],[Gender]],1)&amp;MIN(MAX(StandardResults[[#This Row],[Age]],11),17)&amp;"-"&amp;StandardResults[[#This Row],[Event]],"")</f>
        <v>011-0</v>
      </c>
      <c r="R810" t="e">
        <f>IF(StandardResults[[#This Row],[Ind/Rel]]="Ind",_xlfn.XLOOKUP(StandardResults[[#This Row],[Code]],Std[Code],Std[AA]),"-")</f>
        <v>#N/A</v>
      </c>
      <c r="S810" t="e">
        <f>IF(StandardResults[[#This Row],[Ind/Rel]]="Ind",_xlfn.XLOOKUP(StandardResults[[#This Row],[Code]],Std[Code],Std[A]),"-")</f>
        <v>#N/A</v>
      </c>
      <c r="T810" t="e">
        <f>IF(StandardResults[[#This Row],[Ind/Rel]]="Ind",_xlfn.XLOOKUP(StandardResults[[#This Row],[Code]],Std[Code],Std[B]),"-")</f>
        <v>#N/A</v>
      </c>
      <c r="U810" t="e">
        <f>IF(StandardResults[[#This Row],[Ind/Rel]]="Ind",_xlfn.XLOOKUP(StandardResults[[#This Row],[Code]],Std[Code],Std[AAs]),"-")</f>
        <v>#N/A</v>
      </c>
      <c r="V810" t="e">
        <f>IF(StandardResults[[#This Row],[Ind/Rel]]="Ind",_xlfn.XLOOKUP(StandardResults[[#This Row],[Code]],Std[Code],Std[As]),"-")</f>
        <v>#N/A</v>
      </c>
      <c r="W810" t="e">
        <f>IF(StandardResults[[#This Row],[Ind/Rel]]="Ind",_xlfn.XLOOKUP(StandardResults[[#This Row],[Code]],Std[Code],Std[Bs]),"-")</f>
        <v>#N/A</v>
      </c>
      <c r="X810" t="e">
        <f>IF(StandardResults[[#This Row],[Ind/Rel]]="Ind",_xlfn.XLOOKUP(StandardResults[[#This Row],[Code]],Std[Code],Std[EC]),"-")</f>
        <v>#N/A</v>
      </c>
      <c r="Y810" t="e">
        <f>IF(StandardResults[[#This Row],[Ind/Rel]]="Ind",_xlfn.XLOOKUP(StandardResults[[#This Row],[Code]],Std[Code],Std[Ecs]),"-")</f>
        <v>#N/A</v>
      </c>
      <c r="Z810">
        <f>COUNTIFS(StandardResults[Name],StandardResults[[#This Row],[Name]],StandardResults[Entry
Std],"B")+COUNTIFS(StandardResults[Name],StandardResults[[#This Row],[Name]],StandardResults[Entry
Std],"A")+COUNTIFS(StandardResults[Name],StandardResults[[#This Row],[Name]],StandardResults[Entry
Std],"AA")</f>
        <v>0</v>
      </c>
      <c r="AA810">
        <f>COUNTIFS(StandardResults[Name],StandardResults[[#This Row],[Name]],StandardResults[Entry
Std],"AA")</f>
        <v>0</v>
      </c>
    </row>
    <row r="811" spans="1:27" x14ac:dyDescent="0.25">
      <c r="A811">
        <f>TimeVR[[#This Row],[Club]]</f>
        <v>0</v>
      </c>
      <c r="B811" t="str">
        <f>IF(OR(RIGHT(TimeVR[[#This Row],[Event]],3)="M.R", RIGHT(TimeVR[[#This Row],[Event]],3)="F.R"),"Relay","Ind")</f>
        <v>Ind</v>
      </c>
      <c r="C811">
        <f>TimeVR[[#This Row],[gender]]</f>
        <v>0</v>
      </c>
      <c r="D811">
        <f>TimeVR[[#This Row],[Age]]</f>
        <v>0</v>
      </c>
      <c r="E811">
        <f>TimeVR[[#This Row],[name]]</f>
        <v>0</v>
      </c>
      <c r="F811">
        <f>TimeVR[[#This Row],[Event]]</f>
        <v>0</v>
      </c>
      <c r="G811" t="str">
        <f>IF(OR(StandardResults[[#This Row],[Entry]]="-",TimeVR[[#This Row],[validation]]="Validated"),"Y","N")</f>
        <v>N</v>
      </c>
      <c r="H811">
        <f>IF(OR(LEFT(TimeVR[[#This Row],[Times]],8)="00:00.00", LEFT(TimeVR[[#This Row],[Times]],2)="NT"),"-",TimeVR[[#This Row],[Times]])</f>
        <v>0</v>
      </c>
      <c r="I8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1" t="str">
        <f>IF(ISBLANK(TimeVR[[#This Row],[Best Time(S)]]),"-",TimeVR[[#This Row],[Best Time(S)]])</f>
        <v>-</v>
      </c>
      <c r="K811" t="str">
        <f>IF(StandardResults[[#This Row],[BT(SC)]]&lt;&gt;"-",IF(StandardResults[[#This Row],[BT(SC)]]&lt;=StandardResults[[#This Row],[AAs]],"AA",IF(StandardResults[[#This Row],[BT(SC)]]&lt;=StandardResults[[#This Row],[As]],"A",IF(StandardResults[[#This Row],[BT(SC)]]&lt;=StandardResults[[#This Row],[Bs]],"B","-"))),"")</f>
        <v/>
      </c>
      <c r="L811" t="str">
        <f>IF(ISBLANK(TimeVR[[#This Row],[Best Time(L)]]),"-",TimeVR[[#This Row],[Best Time(L)]])</f>
        <v>-</v>
      </c>
      <c r="M811" t="str">
        <f>IF(StandardResults[[#This Row],[BT(LC)]]&lt;&gt;"-",IF(StandardResults[[#This Row],[BT(LC)]]&lt;=StandardResults[[#This Row],[AA]],"AA",IF(StandardResults[[#This Row],[BT(LC)]]&lt;=StandardResults[[#This Row],[A]],"A",IF(StandardResults[[#This Row],[BT(LC)]]&lt;=StandardResults[[#This Row],[B]],"B","-"))),"")</f>
        <v/>
      </c>
      <c r="N811" s="14"/>
      <c r="O811" t="str">
        <f>IF(StandardResults[[#This Row],[BT(SC)]]&lt;&gt;"-",IF(StandardResults[[#This Row],[BT(SC)]]&lt;=StandardResults[[#This Row],[Ecs]],"EC","-"),"")</f>
        <v/>
      </c>
      <c r="Q811" t="str">
        <f>IF(StandardResults[[#This Row],[Ind/Rel]]="Ind",LEFT(StandardResults[[#This Row],[Gender]],1)&amp;MIN(MAX(StandardResults[[#This Row],[Age]],11),17)&amp;"-"&amp;StandardResults[[#This Row],[Event]],"")</f>
        <v>011-0</v>
      </c>
      <c r="R811" t="e">
        <f>IF(StandardResults[[#This Row],[Ind/Rel]]="Ind",_xlfn.XLOOKUP(StandardResults[[#This Row],[Code]],Std[Code],Std[AA]),"-")</f>
        <v>#N/A</v>
      </c>
      <c r="S811" t="e">
        <f>IF(StandardResults[[#This Row],[Ind/Rel]]="Ind",_xlfn.XLOOKUP(StandardResults[[#This Row],[Code]],Std[Code],Std[A]),"-")</f>
        <v>#N/A</v>
      </c>
      <c r="T811" t="e">
        <f>IF(StandardResults[[#This Row],[Ind/Rel]]="Ind",_xlfn.XLOOKUP(StandardResults[[#This Row],[Code]],Std[Code],Std[B]),"-")</f>
        <v>#N/A</v>
      </c>
      <c r="U811" t="e">
        <f>IF(StandardResults[[#This Row],[Ind/Rel]]="Ind",_xlfn.XLOOKUP(StandardResults[[#This Row],[Code]],Std[Code],Std[AAs]),"-")</f>
        <v>#N/A</v>
      </c>
      <c r="V811" t="e">
        <f>IF(StandardResults[[#This Row],[Ind/Rel]]="Ind",_xlfn.XLOOKUP(StandardResults[[#This Row],[Code]],Std[Code],Std[As]),"-")</f>
        <v>#N/A</v>
      </c>
      <c r="W811" t="e">
        <f>IF(StandardResults[[#This Row],[Ind/Rel]]="Ind",_xlfn.XLOOKUP(StandardResults[[#This Row],[Code]],Std[Code],Std[Bs]),"-")</f>
        <v>#N/A</v>
      </c>
      <c r="X811" t="e">
        <f>IF(StandardResults[[#This Row],[Ind/Rel]]="Ind",_xlfn.XLOOKUP(StandardResults[[#This Row],[Code]],Std[Code],Std[EC]),"-")</f>
        <v>#N/A</v>
      </c>
      <c r="Y811" t="e">
        <f>IF(StandardResults[[#This Row],[Ind/Rel]]="Ind",_xlfn.XLOOKUP(StandardResults[[#This Row],[Code]],Std[Code],Std[Ecs]),"-")</f>
        <v>#N/A</v>
      </c>
      <c r="Z811">
        <f>COUNTIFS(StandardResults[Name],StandardResults[[#This Row],[Name]],StandardResults[Entry
Std],"B")+COUNTIFS(StandardResults[Name],StandardResults[[#This Row],[Name]],StandardResults[Entry
Std],"A")+COUNTIFS(StandardResults[Name],StandardResults[[#This Row],[Name]],StandardResults[Entry
Std],"AA")</f>
        <v>0</v>
      </c>
      <c r="AA811">
        <f>COUNTIFS(StandardResults[Name],StandardResults[[#This Row],[Name]],StandardResults[Entry
Std],"AA")</f>
        <v>0</v>
      </c>
    </row>
    <row r="812" spans="1:27" x14ac:dyDescent="0.25">
      <c r="A812">
        <f>TimeVR[[#This Row],[Club]]</f>
        <v>0</v>
      </c>
      <c r="B812" t="str">
        <f>IF(OR(RIGHT(TimeVR[[#This Row],[Event]],3)="M.R", RIGHT(TimeVR[[#This Row],[Event]],3)="F.R"),"Relay","Ind")</f>
        <v>Ind</v>
      </c>
      <c r="C812">
        <f>TimeVR[[#This Row],[gender]]</f>
        <v>0</v>
      </c>
      <c r="D812">
        <f>TimeVR[[#This Row],[Age]]</f>
        <v>0</v>
      </c>
      <c r="E812">
        <f>TimeVR[[#This Row],[name]]</f>
        <v>0</v>
      </c>
      <c r="F812">
        <f>TimeVR[[#This Row],[Event]]</f>
        <v>0</v>
      </c>
      <c r="G812" t="str">
        <f>IF(OR(StandardResults[[#This Row],[Entry]]="-",TimeVR[[#This Row],[validation]]="Validated"),"Y","N")</f>
        <v>N</v>
      </c>
      <c r="H812">
        <f>IF(OR(LEFT(TimeVR[[#This Row],[Times]],8)="00:00.00", LEFT(TimeVR[[#This Row],[Times]],2)="NT"),"-",TimeVR[[#This Row],[Times]])</f>
        <v>0</v>
      </c>
      <c r="I8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2" t="str">
        <f>IF(ISBLANK(TimeVR[[#This Row],[Best Time(S)]]),"-",TimeVR[[#This Row],[Best Time(S)]])</f>
        <v>-</v>
      </c>
      <c r="K812" t="str">
        <f>IF(StandardResults[[#This Row],[BT(SC)]]&lt;&gt;"-",IF(StandardResults[[#This Row],[BT(SC)]]&lt;=StandardResults[[#This Row],[AAs]],"AA",IF(StandardResults[[#This Row],[BT(SC)]]&lt;=StandardResults[[#This Row],[As]],"A",IF(StandardResults[[#This Row],[BT(SC)]]&lt;=StandardResults[[#This Row],[Bs]],"B","-"))),"")</f>
        <v/>
      </c>
      <c r="L812" t="str">
        <f>IF(ISBLANK(TimeVR[[#This Row],[Best Time(L)]]),"-",TimeVR[[#This Row],[Best Time(L)]])</f>
        <v>-</v>
      </c>
      <c r="M812" t="str">
        <f>IF(StandardResults[[#This Row],[BT(LC)]]&lt;&gt;"-",IF(StandardResults[[#This Row],[BT(LC)]]&lt;=StandardResults[[#This Row],[AA]],"AA",IF(StandardResults[[#This Row],[BT(LC)]]&lt;=StandardResults[[#This Row],[A]],"A",IF(StandardResults[[#This Row],[BT(LC)]]&lt;=StandardResults[[#This Row],[B]],"B","-"))),"")</f>
        <v/>
      </c>
      <c r="N812" s="14"/>
      <c r="O812" t="str">
        <f>IF(StandardResults[[#This Row],[BT(SC)]]&lt;&gt;"-",IF(StandardResults[[#This Row],[BT(SC)]]&lt;=StandardResults[[#This Row],[Ecs]],"EC","-"),"")</f>
        <v/>
      </c>
      <c r="Q812" t="str">
        <f>IF(StandardResults[[#This Row],[Ind/Rel]]="Ind",LEFT(StandardResults[[#This Row],[Gender]],1)&amp;MIN(MAX(StandardResults[[#This Row],[Age]],11),17)&amp;"-"&amp;StandardResults[[#This Row],[Event]],"")</f>
        <v>011-0</v>
      </c>
      <c r="R812" t="e">
        <f>IF(StandardResults[[#This Row],[Ind/Rel]]="Ind",_xlfn.XLOOKUP(StandardResults[[#This Row],[Code]],Std[Code],Std[AA]),"-")</f>
        <v>#N/A</v>
      </c>
      <c r="S812" t="e">
        <f>IF(StandardResults[[#This Row],[Ind/Rel]]="Ind",_xlfn.XLOOKUP(StandardResults[[#This Row],[Code]],Std[Code],Std[A]),"-")</f>
        <v>#N/A</v>
      </c>
      <c r="T812" t="e">
        <f>IF(StandardResults[[#This Row],[Ind/Rel]]="Ind",_xlfn.XLOOKUP(StandardResults[[#This Row],[Code]],Std[Code],Std[B]),"-")</f>
        <v>#N/A</v>
      </c>
      <c r="U812" t="e">
        <f>IF(StandardResults[[#This Row],[Ind/Rel]]="Ind",_xlfn.XLOOKUP(StandardResults[[#This Row],[Code]],Std[Code],Std[AAs]),"-")</f>
        <v>#N/A</v>
      </c>
      <c r="V812" t="e">
        <f>IF(StandardResults[[#This Row],[Ind/Rel]]="Ind",_xlfn.XLOOKUP(StandardResults[[#This Row],[Code]],Std[Code],Std[As]),"-")</f>
        <v>#N/A</v>
      </c>
      <c r="W812" t="e">
        <f>IF(StandardResults[[#This Row],[Ind/Rel]]="Ind",_xlfn.XLOOKUP(StandardResults[[#This Row],[Code]],Std[Code],Std[Bs]),"-")</f>
        <v>#N/A</v>
      </c>
      <c r="X812" t="e">
        <f>IF(StandardResults[[#This Row],[Ind/Rel]]="Ind",_xlfn.XLOOKUP(StandardResults[[#This Row],[Code]],Std[Code],Std[EC]),"-")</f>
        <v>#N/A</v>
      </c>
      <c r="Y812" t="e">
        <f>IF(StandardResults[[#This Row],[Ind/Rel]]="Ind",_xlfn.XLOOKUP(StandardResults[[#This Row],[Code]],Std[Code],Std[Ecs]),"-")</f>
        <v>#N/A</v>
      </c>
      <c r="Z812">
        <f>COUNTIFS(StandardResults[Name],StandardResults[[#This Row],[Name]],StandardResults[Entry
Std],"B")+COUNTIFS(StandardResults[Name],StandardResults[[#This Row],[Name]],StandardResults[Entry
Std],"A")+COUNTIFS(StandardResults[Name],StandardResults[[#This Row],[Name]],StandardResults[Entry
Std],"AA")</f>
        <v>0</v>
      </c>
      <c r="AA812">
        <f>COUNTIFS(StandardResults[Name],StandardResults[[#This Row],[Name]],StandardResults[Entry
Std],"AA")</f>
        <v>0</v>
      </c>
    </row>
    <row r="813" spans="1:27" x14ac:dyDescent="0.25">
      <c r="A813">
        <f>TimeVR[[#This Row],[Club]]</f>
        <v>0</v>
      </c>
      <c r="B813" t="str">
        <f>IF(OR(RIGHT(TimeVR[[#This Row],[Event]],3)="M.R", RIGHT(TimeVR[[#This Row],[Event]],3)="F.R"),"Relay","Ind")</f>
        <v>Ind</v>
      </c>
      <c r="C813">
        <f>TimeVR[[#This Row],[gender]]</f>
        <v>0</v>
      </c>
      <c r="D813">
        <f>TimeVR[[#This Row],[Age]]</f>
        <v>0</v>
      </c>
      <c r="E813">
        <f>TimeVR[[#This Row],[name]]</f>
        <v>0</v>
      </c>
      <c r="F813">
        <f>TimeVR[[#This Row],[Event]]</f>
        <v>0</v>
      </c>
      <c r="G813" t="str">
        <f>IF(OR(StandardResults[[#This Row],[Entry]]="-",TimeVR[[#This Row],[validation]]="Validated"),"Y","N")</f>
        <v>N</v>
      </c>
      <c r="H813">
        <f>IF(OR(LEFT(TimeVR[[#This Row],[Times]],8)="00:00.00", LEFT(TimeVR[[#This Row],[Times]],2)="NT"),"-",TimeVR[[#This Row],[Times]])</f>
        <v>0</v>
      </c>
      <c r="I8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3" t="str">
        <f>IF(ISBLANK(TimeVR[[#This Row],[Best Time(S)]]),"-",TimeVR[[#This Row],[Best Time(S)]])</f>
        <v>-</v>
      </c>
      <c r="K813" t="str">
        <f>IF(StandardResults[[#This Row],[BT(SC)]]&lt;&gt;"-",IF(StandardResults[[#This Row],[BT(SC)]]&lt;=StandardResults[[#This Row],[AAs]],"AA",IF(StandardResults[[#This Row],[BT(SC)]]&lt;=StandardResults[[#This Row],[As]],"A",IF(StandardResults[[#This Row],[BT(SC)]]&lt;=StandardResults[[#This Row],[Bs]],"B","-"))),"")</f>
        <v/>
      </c>
      <c r="L813" t="str">
        <f>IF(ISBLANK(TimeVR[[#This Row],[Best Time(L)]]),"-",TimeVR[[#This Row],[Best Time(L)]])</f>
        <v>-</v>
      </c>
      <c r="M813" t="str">
        <f>IF(StandardResults[[#This Row],[BT(LC)]]&lt;&gt;"-",IF(StandardResults[[#This Row],[BT(LC)]]&lt;=StandardResults[[#This Row],[AA]],"AA",IF(StandardResults[[#This Row],[BT(LC)]]&lt;=StandardResults[[#This Row],[A]],"A",IF(StandardResults[[#This Row],[BT(LC)]]&lt;=StandardResults[[#This Row],[B]],"B","-"))),"")</f>
        <v/>
      </c>
      <c r="N813" s="14"/>
      <c r="O813" t="str">
        <f>IF(StandardResults[[#This Row],[BT(SC)]]&lt;&gt;"-",IF(StandardResults[[#This Row],[BT(SC)]]&lt;=StandardResults[[#This Row],[Ecs]],"EC","-"),"")</f>
        <v/>
      </c>
      <c r="Q813" t="str">
        <f>IF(StandardResults[[#This Row],[Ind/Rel]]="Ind",LEFT(StandardResults[[#This Row],[Gender]],1)&amp;MIN(MAX(StandardResults[[#This Row],[Age]],11),17)&amp;"-"&amp;StandardResults[[#This Row],[Event]],"")</f>
        <v>011-0</v>
      </c>
      <c r="R813" t="e">
        <f>IF(StandardResults[[#This Row],[Ind/Rel]]="Ind",_xlfn.XLOOKUP(StandardResults[[#This Row],[Code]],Std[Code],Std[AA]),"-")</f>
        <v>#N/A</v>
      </c>
      <c r="S813" t="e">
        <f>IF(StandardResults[[#This Row],[Ind/Rel]]="Ind",_xlfn.XLOOKUP(StandardResults[[#This Row],[Code]],Std[Code],Std[A]),"-")</f>
        <v>#N/A</v>
      </c>
      <c r="T813" t="e">
        <f>IF(StandardResults[[#This Row],[Ind/Rel]]="Ind",_xlfn.XLOOKUP(StandardResults[[#This Row],[Code]],Std[Code],Std[B]),"-")</f>
        <v>#N/A</v>
      </c>
      <c r="U813" t="e">
        <f>IF(StandardResults[[#This Row],[Ind/Rel]]="Ind",_xlfn.XLOOKUP(StandardResults[[#This Row],[Code]],Std[Code],Std[AAs]),"-")</f>
        <v>#N/A</v>
      </c>
      <c r="V813" t="e">
        <f>IF(StandardResults[[#This Row],[Ind/Rel]]="Ind",_xlfn.XLOOKUP(StandardResults[[#This Row],[Code]],Std[Code],Std[As]),"-")</f>
        <v>#N/A</v>
      </c>
      <c r="W813" t="e">
        <f>IF(StandardResults[[#This Row],[Ind/Rel]]="Ind",_xlfn.XLOOKUP(StandardResults[[#This Row],[Code]],Std[Code],Std[Bs]),"-")</f>
        <v>#N/A</v>
      </c>
      <c r="X813" t="e">
        <f>IF(StandardResults[[#This Row],[Ind/Rel]]="Ind",_xlfn.XLOOKUP(StandardResults[[#This Row],[Code]],Std[Code],Std[EC]),"-")</f>
        <v>#N/A</v>
      </c>
      <c r="Y813" t="e">
        <f>IF(StandardResults[[#This Row],[Ind/Rel]]="Ind",_xlfn.XLOOKUP(StandardResults[[#This Row],[Code]],Std[Code],Std[Ecs]),"-")</f>
        <v>#N/A</v>
      </c>
      <c r="Z813">
        <f>COUNTIFS(StandardResults[Name],StandardResults[[#This Row],[Name]],StandardResults[Entry
Std],"B")+COUNTIFS(StandardResults[Name],StandardResults[[#This Row],[Name]],StandardResults[Entry
Std],"A")+COUNTIFS(StandardResults[Name],StandardResults[[#This Row],[Name]],StandardResults[Entry
Std],"AA")</f>
        <v>0</v>
      </c>
      <c r="AA813">
        <f>COUNTIFS(StandardResults[Name],StandardResults[[#This Row],[Name]],StandardResults[Entry
Std],"AA")</f>
        <v>0</v>
      </c>
    </row>
    <row r="814" spans="1:27" x14ac:dyDescent="0.25">
      <c r="A814">
        <f>TimeVR[[#This Row],[Club]]</f>
        <v>0</v>
      </c>
      <c r="B814" t="str">
        <f>IF(OR(RIGHT(TimeVR[[#This Row],[Event]],3)="M.R", RIGHT(TimeVR[[#This Row],[Event]],3)="F.R"),"Relay","Ind")</f>
        <v>Ind</v>
      </c>
      <c r="C814">
        <f>TimeVR[[#This Row],[gender]]</f>
        <v>0</v>
      </c>
      <c r="D814">
        <f>TimeVR[[#This Row],[Age]]</f>
        <v>0</v>
      </c>
      <c r="E814">
        <f>TimeVR[[#This Row],[name]]</f>
        <v>0</v>
      </c>
      <c r="F814">
        <f>TimeVR[[#This Row],[Event]]</f>
        <v>0</v>
      </c>
      <c r="G814" t="str">
        <f>IF(OR(StandardResults[[#This Row],[Entry]]="-",TimeVR[[#This Row],[validation]]="Validated"),"Y","N")</f>
        <v>N</v>
      </c>
      <c r="H814">
        <f>IF(OR(LEFT(TimeVR[[#This Row],[Times]],8)="00:00.00", LEFT(TimeVR[[#This Row],[Times]],2)="NT"),"-",TimeVR[[#This Row],[Times]])</f>
        <v>0</v>
      </c>
      <c r="I8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4" t="str">
        <f>IF(ISBLANK(TimeVR[[#This Row],[Best Time(S)]]),"-",TimeVR[[#This Row],[Best Time(S)]])</f>
        <v>-</v>
      </c>
      <c r="K814" t="str">
        <f>IF(StandardResults[[#This Row],[BT(SC)]]&lt;&gt;"-",IF(StandardResults[[#This Row],[BT(SC)]]&lt;=StandardResults[[#This Row],[AAs]],"AA",IF(StandardResults[[#This Row],[BT(SC)]]&lt;=StandardResults[[#This Row],[As]],"A",IF(StandardResults[[#This Row],[BT(SC)]]&lt;=StandardResults[[#This Row],[Bs]],"B","-"))),"")</f>
        <v/>
      </c>
      <c r="L814" t="str">
        <f>IF(ISBLANK(TimeVR[[#This Row],[Best Time(L)]]),"-",TimeVR[[#This Row],[Best Time(L)]])</f>
        <v>-</v>
      </c>
      <c r="M814" t="str">
        <f>IF(StandardResults[[#This Row],[BT(LC)]]&lt;&gt;"-",IF(StandardResults[[#This Row],[BT(LC)]]&lt;=StandardResults[[#This Row],[AA]],"AA",IF(StandardResults[[#This Row],[BT(LC)]]&lt;=StandardResults[[#This Row],[A]],"A",IF(StandardResults[[#This Row],[BT(LC)]]&lt;=StandardResults[[#This Row],[B]],"B","-"))),"")</f>
        <v/>
      </c>
      <c r="N814" s="14"/>
      <c r="O814" t="str">
        <f>IF(StandardResults[[#This Row],[BT(SC)]]&lt;&gt;"-",IF(StandardResults[[#This Row],[BT(SC)]]&lt;=StandardResults[[#This Row],[Ecs]],"EC","-"),"")</f>
        <v/>
      </c>
      <c r="Q814" t="str">
        <f>IF(StandardResults[[#This Row],[Ind/Rel]]="Ind",LEFT(StandardResults[[#This Row],[Gender]],1)&amp;MIN(MAX(StandardResults[[#This Row],[Age]],11),17)&amp;"-"&amp;StandardResults[[#This Row],[Event]],"")</f>
        <v>011-0</v>
      </c>
      <c r="R814" t="e">
        <f>IF(StandardResults[[#This Row],[Ind/Rel]]="Ind",_xlfn.XLOOKUP(StandardResults[[#This Row],[Code]],Std[Code],Std[AA]),"-")</f>
        <v>#N/A</v>
      </c>
      <c r="S814" t="e">
        <f>IF(StandardResults[[#This Row],[Ind/Rel]]="Ind",_xlfn.XLOOKUP(StandardResults[[#This Row],[Code]],Std[Code],Std[A]),"-")</f>
        <v>#N/A</v>
      </c>
      <c r="T814" t="e">
        <f>IF(StandardResults[[#This Row],[Ind/Rel]]="Ind",_xlfn.XLOOKUP(StandardResults[[#This Row],[Code]],Std[Code],Std[B]),"-")</f>
        <v>#N/A</v>
      </c>
      <c r="U814" t="e">
        <f>IF(StandardResults[[#This Row],[Ind/Rel]]="Ind",_xlfn.XLOOKUP(StandardResults[[#This Row],[Code]],Std[Code],Std[AAs]),"-")</f>
        <v>#N/A</v>
      </c>
      <c r="V814" t="e">
        <f>IF(StandardResults[[#This Row],[Ind/Rel]]="Ind",_xlfn.XLOOKUP(StandardResults[[#This Row],[Code]],Std[Code],Std[As]),"-")</f>
        <v>#N/A</v>
      </c>
      <c r="W814" t="e">
        <f>IF(StandardResults[[#This Row],[Ind/Rel]]="Ind",_xlfn.XLOOKUP(StandardResults[[#This Row],[Code]],Std[Code],Std[Bs]),"-")</f>
        <v>#N/A</v>
      </c>
      <c r="X814" t="e">
        <f>IF(StandardResults[[#This Row],[Ind/Rel]]="Ind",_xlfn.XLOOKUP(StandardResults[[#This Row],[Code]],Std[Code],Std[EC]),"-")</f>
        <v>#N/A</v>
      </c>
      <c r="Y814" t="e">
        <f>IF(StandardResults[[#This Row],[Ind/Rel]]="Ind",_xlfn.XLOOKUP(StandardResults[[#This Row],[Code]],Std[Code],Std[Ecs]),"-")</f>
        <v>#N/A</v>
      </c>
      <c r="Z814">
        <f>COUNTIFS(StandardResults[Name],StandardResults[[#This Row],[Name]],StandardResults[Entry
Std],"B")+COUNTIFS(StandardResults[Name],StandardResults[[#This Row],[Name]],StandardResults[Entry
Std],"A")+COUNTIFS(StandardResults[Name],StandardResults[[#This Row],[Name]],StandardResults[Entry
Std],"AA")</f>
        <v>0</v>
      </c>
      <c r="AA814">
        <f>COUNTIFS(StandardResults[Name],StandardResults[[#This Row],[Name]],StandardResults[Entry
Std],"AA")</f>
        <v>0</v>
      </c>
    </row>
    <row r="815" spans="1:27" x14ac:dyDescent="0.25">
      <c r="A815">
        <f>TimeVR[[#This Row],[Club]]</f>
        <v>0</v>
      </c>
      <c r="B815" t="str">
        <f>IF(OR(RIGHT(TimeVR[[#This Row],[Event]],3)="M.R", RIGHT(TimeVR[[#This Row],[Event]],3)="F.R"),"Relay","Ind")</f>
        <v>Ind</v>
      </c>
      <c r="C815">
        <f>TimeVR[[#This Row],[gender]]</f>
        <v>0</v>
      </c>
      <c r="D815">
        <f>TimeVR[[#This Row],[Age]]</f>
        <v>0</v>
      </c>
      <c r="E815">
        <f>TimeVR[[#This Row],[name]]</f>
        <v>0</v>
      </c>
      <c r="F815">
        <f>TimeVR[[#This Row],[Event]]</f>
        <v>0</v>
      </c>
      <c r="G815" t="str">
        <f>IF(OR(StandardResults[[#This Row],[Entry]]="-",TimeVR[[#This Row],[validation]]="Validated"),"Y","N")</f>
        <v>N</v>
      </c>
      <c r="H815">
        <f>IF(OR(LEFT(TimeVR[[#This Row],[Times]],8)="00:00.00", LEFT(TimeVR[[#This Row],[Times]],2)="NT"),"-",TimeVR[[#This Row],[Times]])</f>
        <v>0</v>
      </c>
      <c r="I8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5" t="str">
        <f>IF(ISBLANK(TimeVR[[#This Row],[Best Time(S)]]),"-",TimeVR[[#This Row],[Best Time(S)]])</f>
        <v>-</v>
      </c>
      <c r="K815" t="str">
        <f>IF(StandardResults[[#This Row],[BT(SC)]]&lt;&gt;"-",IF(StandardResults[[#This Row],[BT(SC)]]&lt;=StandardResults[[#This Row],[AAs]],"AA",IF(StandardResults[[#This Row],[BT(SC)]]&lt;=StandardResults[[#This Row],[As]],"A",IF(StandardResults[[#This Row],[BT(SC)]]&lt;=StandardResults[[#This Row],[Bs]],"B","-"))),"")</f>
        <v/>
      </c>
      <c r="L815" t="str">
        <f>IF(ISBLANK(TimeVR[[#This Row],[Best Time(L)]]),"-",TimeVR[[#This Row],[Best Time(L)]])</f>
        <v>-</v>
      </c>
      <c r="M815" t="str">
        <f>IF(StandardResults[[#This Row],[BT(LC)]]&lt;&gt;"-",IF(StandardResults[[#This Row],[BT(LC)]]&lt;=StandardResults[[#This Row],[AA]],"AA",IF(StandardResults[[#This Row],[BT(LC)]]&lt;=StandardResults[[#This Row],[A]],"A",IF(StandardResults[[#This Row],[BT(LC)]]&lt;=StandardResults[[#This Row],[B]],"B","-"))),"")</f>
        <v/>
      </c>
      <c r="N815" s="14"/>
      <c r="O815" t="str">
        <f>IF(StandardResults[[#This Row],[BT(SC)]]&lt;&gt;"-",IF(StandardResults[[#This Row],[BT(SC)]]&lt;=StandardResults[[#This Row],[Ecs]],"EC","-"),"")</f>
        <v/>
      </c>
      <c r="Q815" t="str">
        <f>IF(StandardResults[[#This Row],[Ind/Rel]]="Ind",LEFT(StandardResults[[#This Row],[Gender]],1)&amp;MIN(MAX(StandardResults[[#This Row],[Age]],11),17)&amp;"-"&amp;StandardResults[[#This Row],[Event]],"")</f>
        <v>011-0</v>
      </c>
      <c r="R815" t="e">
        <f>IF(StandardResults[[#This Row],[Ind/Rel]]="Ind",_xlfn.XLOOKUP(StandardResults[[#This Row],[Code]],Std[Code],Std[AA]),"-")</f>
        <v>#N/A</v>
      </c>
      <c r="S815" t="e">
        <f>IF(StandardResults[[#This Row],[Ind/Rel]]="Ind",_xlfn.XLOOKUP(StandardResults[[#This Row],[Code]],Std[Code],Std[A]),"-")</f>
        <v>#N/A</v>
      </c>
      <c r="T815" t="e">
        <f>IF(StandardResults[[#This Row],[Ind/Rel]]="Ind",_xlfn.XLOOKUP(StandardResults[[#This Row],[Code]],Std[Code],Std[B]),"-")</f>
        <v>#N/A</v>
      </c>
      <c r="U815" t="e">
        <f>IF(StandardResults[[#This Row],[Ind/Rel]]="Ind",_xlfn.XLOOKUP(StandardResults[[#This Row],[Code]],Std[Code],Std[AAs]),"-")</f>
        <v>#N/A</v>
      </c>
      <c r="V815" t="e">
        <f>IF(StandardResults[[#This Row],[Ind/Rel]]="Ind",_xlfn.XLOOKUP(StandardResults[[#This Row],[Code]],Std[Code],Std[As]),"-")</f>
        <v>#N/A</v>
      </c>
      <c r="W815" t="e">
        <f>IF(StandardResults[[#This Row],[Ind/Rel]]="Ind",_xlfn.XLOOKUP(StandardResults[[#This Row],[Code]],Std[Code],Std[Bs]),"-")</f>
        <v>#N/A</v>
      </c>
      <c r="X815" t="e">
        <f>IF(StandardResults[[#This Row],[Ind/Rel]]="Ind",_xlfn.XLOOKUP(StandardResults[[#This Row],[Code]],Std[Code],Std[EC]),"-")</f>
        <v>#N/A</v>
      </c>
      <c r="Y815" t="e">
        <f>IF(StandardResults[[#This Row],[Ind/Rel]]="Ind",_xlfn.XLOOKUP(StandardResults[[#This Row],[Code]],Std[Code],Std[Ecs]),"-")</f>
        <v>#N/A</v>
      </c>
      <c r="Z815">
        <f>COUNTIFS(StandardResults[Name],StandardResults[[#This Row],[Name]],StandardResults[Entry
Std],"B")+COUNTIFS(StandardResults[Name],StandardResults[[#This Row],[Name]],StandardResults[Entry
Std],"A")+COUNTIFS(StandardResults[Name],StandardResults[[#This Row],[Name]],StandardResults[Entry
Std],"AA")</f>
        <v>0</v>
      </c>
      <c r="AA815">
        <f>COUNTIFS(StandardResults[Name],StandardResults[[#This Row],[Name]],StandardResults[Entry
Std],"AA")</f>
        <v>0</v>
      </c>
    </row>
    <row r="816" spans="1:27" x14ac:dyDescent="0.25">
      <c r="A816">
        <f>TimeVR[[#This Row],[Club]]</f>
        <v>0</v>
      </c>
      <c r="B816" t="str">
        <f>IF(OR(RIGHT(TimeVR[[#This Row],[Event]],3)="M.R", RIGHT(TimeVR[[#This Row],[Event]],3)="F.R"),"Relay","Ind")</f>
        <v>Ind</v>
      </c>
      <c r="C816">
        <f>TimeVR[[#This Row],[gender]]</f>
        <v>0</v>
      </c>
      <c r="D816">
        <f>TimeVR[[#This Row],[Age]]</f>
        <v>0</v>
      </c>
      <c r="E816">
        <f>TimeVR[[#This Row],[name]]</f>
        <v>0</v>
      </c>
      <c r="F816">
        <f>TimeVR[[#This Row],[Event]]</f>
        <v>0</v>
      </c>
      <c r="G816" t="str">
        <f>IF(OR(StandardResults[[#This Row],[Entry]]="-",TimeVR[[#This Row],[validation]]="Validated"),"Y","N")</f>
        <v>N</v>
      </c>
      <c r="H816">
        <f>IF(OR(LEFT(TimeVR[[#This Row],[Times]],8)="00:00.00", LEFT(TimeVR[[#This Row],[Times]],2)="NT"),"-",TimeVR[[#This Row],[Times]])</f>
        <v>0</v>
      </c>
      <c r="I8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6" t="str">
        <f>IF(ISBLANK(TimeVR[[#This Row],[Best Time(S)]]),"-",TimeVR[[#This Row],[Best Time(S)]])</f>
        <v>-</v>
      </c>
      <c r="K816" t="str">
        <f>IF(StandardResults[[#This Row],[BT(SC)]]&lt;&gt;"-",IF(StandardResults[[#This Row],[BT(SC)]]&lt;=StandardResults[[#This Row],[AAs]],"AA",IF(StandardResults[[#This Row],[BT(SC)]]&lt;=StandardResults[[#This Row],[As]],"A",IF(StandardResults[[#This Row],[BT(SC)]]&lt;=StandardResults[[#This Row],[Bs]],"B","-"))),"")</f>
        <v/>
      </c>
      <c r="L816" t="str">
        <f>IF(ISBLANK(TimeVR[[#This Row],[Best Time(L)]]),"-",TimeVR[[#This Row],[Best Time(L)]])</f>
        <v>-</v>
      </c>
      <c r="M816" t="str">
        <f>IF(StandardResults[[#This Row],[BT(LC)]]&lt;&gt;"-",IF(StandardResults[[#This Row],[BT(LC)]]&lt;=StandardResults[[#This Row],[AA]],"AA",IF(StandardResults[[#This Row],[BT(LC)]]&lt;=StandardResults[[#This Row],[A]],"A",IF(StandardResults[[#This Row],[BT(LC)]]&lt;=StandardResults[[#This Row],[B]],"B","-"))),"")</f>
        <v/>
      </c>
      <c r="N816" s="14"/>
      <c r="O816" t="str">
        <f>IF(StandardResults[[#This Row],[BT(SC)]]&lt;&gt;"-",IF(StandardResults[[#This Row],[BT(SC)]]&lt;=StandardResults[[#This Row],[Ecs]],"EC","-"),"")</f>
        <v/>
      </c>
      <c r="Q816" t="str">
        <f>IF(StandardResults[[#This Row],[Ind/Rel]]="Ind",LEFT(StandardResults[[#This Row],[Gender]],1)&amp;MIN(MAX(StandardResults[[#This Row],[Age]],11),17)&amp;"-"&amp;StandardResults[[#This Row],[Event]],"")</f>
        <v>011-0</v>
      </c>
      <c r="R816" t="e">
        <f>IF(StandardResults[[#This Row],[Ind/Rel]]="Ind",_xlfn.XLOOKUP(StandardResults[[#This Row],[Code]],Std[Code],Std[AA]),"-")</f>
        <v>#N/A</v>
      </c>
      <c r="S816" t="e">
        <f>IF(StandardResults[[#This Row],[Ind/Rel]]="Ind",_xlfn.XLOOKUP(StandardResults[[#This Row],[Code]],Std[Code],Std[A]),"-")</f>
        <v>#N/A</v>
      </c>
      <c r="T816" t="e">
        <f>IF(StandardResults[[#This Row],[Ind/Rel]]="Ind",_xlfn.XLOOKUP(StandardResults[[#This Row],[Code]],Std[Code],Std[B]),"-")</f>
        <v>#N/A</v>
      </c>
      <c r="U816" t="e">
        <f>IF(StandardResults[[#This Row],[Ind/Rel]]="Ind",_xlfn.XLOOKUP(StandardResults[[#This Row],[Code]],Std[Code],Std[AAs]),"-")</f>
        <v>#N/A</v>
      </c>
      <c r="V816" t="e">
        <f>IF(StandardResults[[#This Row],[Ind/Rel]]="Ind",_xlfn.XLOOKUP(StandardResults[[#This Row],[Code]],Std[Code],Std[As]),"-")</f>
        <v>#N/A</v>
      </c>
      <c r="W816" t="e">
        <f>IF(StandardResults[[#This Row],[Ind/Rel]]="Ind",_xlfn.XLOOKUP(StandardResults[[#This Row],[Code]],Std[Code],Std[Bs]),"-")</f>
        <v>#N/A</v>
      </c>
      <c r="X816" t="e">
        <f>IF(StandardResults[[#This Row],[Ind/Rel]]="Ind",_xlfn.XLOOKUP(StandardResults[[#This Row],[Code]],Std[Code],Std[EC]),"-")</f>
        <v>#N/A</v>
      </c>
      <c r="Y816" t="e">
        <f>IF(StandardResults[[#This Row],[Ind/Rel]]="Ind",_xlfn.XLOOKUP(StandardResults[[#This Row],[Code]],Std[Code],Std[Ecs]),"-")</f>
        <v>#N/A</v>
      </c>
      <c r="Z816">
        <f>COUNTIFS(StandardResults[Name],StandardResults[[#This Row],[Name]],StandardResults[Entry
Std],"B")+COUNTIFS(StandardResults[Name],StandardResults[[#This Row],[Name]],StandardResults[Entry
Std],"A")+COUNTIFS(StandardResults[Name],StandardResults[[#This Row],[Name]],StandardResults[Entry
Std],"AA")</f>
        <v>0</v>
      </c>
      <c r="AA816">
        <f>COUNTIFS(StandardResults[Name],StandardResults[[#This Row],[Name]],StandardResults[Entry
Std],"AA")</f>
        <v>0</v>
      </c>
    </row>
    <row r="817" spans="1:27" x14ac:dyDescent="0.25">
      <c r="A817">
        <f>TimeVR[[#This Row],[Club]]</f>
        <v>0</v>
      </c>
      <c r="B817" t="str">
        <f>IF(OR(RIGHT(TimeVR[[#This Row],[Event]],3)="M.R", RIGHT(TimeVR[[#This Row],[Event]],3)="F.R"),"Relay","Ind")</f>
        <v>Ind</v>
      </c>
      <c r="C817">
        <f>TimeVR[[#This Row],[gender]]</f>
        <v>0</v>
      </c>
      <c r="D817">
        <f>TimeVR[[#This Row],[Age]]</f>
        <v>0</v>
      </c>
      <c r="E817">
        <f>TimeVR[[#This Row],[name]]</f>
        <v>0</v>
      </c>
      <c r="F817">
        <f>TimeVR[[#This Row],[Event]]</f>
        <v>0</v>
      </c>
      <c r="G817" t="str">
        <f>IF(OR(StandardResults[[#This Row],[Entry]]="-",TimeVR[[#This Row],[validation]]="Validated"),"Y","N")</f>
        <v>N</v>
      </c>
      <c r="H817">
        <f>IF(OR(LEFT(TimeVR[[#This Row],[Times]],8)="00:00.00", LEFT(TimeVR[[#This Row],[Times]],2)="NT"),"-",TimeVR[[#This Row],[Times]])</f>
        <v>0</v>
      </c>
      <c r="I8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7" t="str">
        <f>IF(ISBLANK(TimeVR[[#This Row],[Best Time(S)]]),"-",TimeVR[[#This Row],[Best Time(S)]])</f>
        <v>-</v>
      </c>
      <c r="K817" t="str">
        <f>IF(StandardResults[[#This Row],[BT(SC)]]&lt;&gt;"-",IF(StandardResults[[#This Row],[BT(SC)]]&lt;=StandardResults[[#This Row],[AAs]],"AA",IF(StandardResults[[#This Row],[BT(SC)]]&lt;=StandardResults[[#This Row],[As]],"A",IF(StandardResults[[#This Row],[BT(SC)]]&lt;=StandardResults[[#This Row],[Bs]],"B","-"))),"")</f>
        <v/>
      </c>
      <c r="L817" t="str">
        <f>IF(ISBLANK(TimeVR[[#This Row],[Best Time(L)]]),"-",TimeVR[[#This Row],[Best Time(L)]])</f>
        <v>-</v>
      </c>
      <c r="M817" t="str">
        <f>IF(StandardResults[[#This Row],[BT(LC)]]&lt;&gt;"-",IF(StandardResults[[#This Row],[BT(LC)]]&lt;=StandardResults[[#This Row],[AA]],"AA",IF(StandardResults[[#This Row],[BT(LC)]]&lt;=StandardResults[[#This Row],[A]],"A",IF(StandardResults[[#This Row],[BT(LC)]]&lt;=StandardResults[[#This Row],[B]],"B","-"))),"")</f>
        <v/>
      </c>
      <c r="N817" s="14"/>
      <c r="O817" t="str">
        <f>IF(StandardResults[[#This Row],[BT(SC)]]&lt;&gt;"-",IF(StandardResults[[#This Row],[BT(SC)]]&lt;=StandardResults[[#This Row],[Ecs]],"EC","-"),"")</f>
        <v/>
      </c>
      <c r="Q817" t="str">
        <f>IF(StandardResults[[#This Row],[Ind/Rel]]="Ind",LEFT(StandardResults[[#This Row],[Gender]],1)&amp;MIN(MAX(StandardResults[[#This Row],[Age]],11),17)&amp;"-"&amp;StandardResults[[#This Row],[Event]],"")</f>
        <v>011-0</v>
      </c>
      <c r="R817" t="e">
        <f>IF(StandardResults[[#This Row],[Ind/Rel]]="Ind",_xlfn.XLOOKUP(StandardResults[[#This Row],[Code]],Std[Code],Std[AA]),"-")</f>
        <v>#N/A</v>
      </c>
      <c r="S817" t="e">
        <f>IF(StandardResults[[#This Row],[Ind/Rel]]="Ind",_xlfn.XLOOKUP(StandardResults[[#This Row],[Code]],Std[Code],Std[A]),"-")</f>
        <v>#N/A</v>
      </c>
      <c r="T817" t="e">
        <f>IF(StandardResults[[#This Row],[Ind/Rel]]="Ind",_xlfn.XLOOKUP(StandardResults[[#This Row],[Code]],Std[Code],Std[B]),"-")</f>
        <v>#N/A</v>
      </c>
      <c r="U817" t="e">
        <f>IF(StandardResults[[#This Row],[Ind/Rel]]="Ind",_xlfn.XLOOKUP(StandardResults[[#This Row],[Code]],Std[Code],Std[AAs]),"-")</f>
        <v>#N/A</v>
      </c>
      <c r="V817" t="e">
        <f>IF(StandardResults[[#This Row],[Ind/Rel]]="Ind",_xlfn.XLOOKUP(StandardResults[[#This Row],[Code]],Std[Code],Std[As]),"-")</f>
        <v>#N/A</v>
      </c>
      <c r="W817" t="e">
        <f>IF(StandardResults[[#This Row],[Ind/Rel]]="Ind",_xlfn.XLOOKUP(StandardResults[[#This Row],[Code]],Std[Code],Std[Bs]),"-")</f>
        <v>#N/A</v>
      </c>
      <c r="X817" t="e">
        <f>IF(StandardResults[[#This Row],[Ind/Rel]]="Ind",_xlfn.XLOOKUP(StandardResults[[#This Row],[Code]],Std[Code],Std[EC]),"-")</f>
        <v>#N/A</v>
      </c>
      <c r="Y817" t="e">
        <f>IF(StandardResults[[#This Row],[Ind/Rel]]="Ind",_xlfn.XLOOKUP(StandardResults[[#This Row],[Code]],Std[Code],Std[Ecs]),"-")</f>
        <v>#N/A</v>
      </c>
      <c r="Z817">
        <f>COUNTIFS(StandardResults[Name],StandardResults[[#This Row],[Name]],StandardResults[Entry
Std],"B")+COUNTIFS(StandardResults[Name],StandardResults[[#This Row],[Name]],StandardResults[Entry
Std],"A")+COUNTIFS(StandardResults[Name],StandardResults[[#This Row],[Name]],StandardResults[Entry
Std],"AA")</f>
        <v>0</v>
      </c>
      <c r="AA817">
        <f>COUNTIFS(StandardResults[Name],StandardResults[[#This Row],[Name]],StandardResults[Entry
Std],"AA")</f>
        <v>0</v>
      </c>
    </row>
    <row r="818" spans="1:27" x14ac:dyDescent="0.25">
      <c r="A818">
        <f>TimeVR[[#This Row],[Club]]</f>
        <v>0</v>
      </c>
      <c r="B818" t="str">
        <f>IF(OR(RIGHT(TimeVR[[#This Row],[Event]],3)="M.R", RIGHT(TimeVR[[#This Row],[Event]],3)="F.R"),"Relay","Ind")</f>
        <v>Ind</v>
      </c>
      <c r="C818">
        <f>TimeVR[[#This Row],[gender]]</f>
        <v>0</v>
      </c>
      <c r="D818">
        <f>TimeVR[[#This Row],[Age]]</f>
        <v>0</v>
      </c>
      <c r="E818">
        <f>TimeVR[[#This Row],[name]]</f>
        <v>0</v>
      </c>
      <c r="F818">
        <f>TimeVR[[#This Row],[Event]]</f>
        <v>0</v>
      </c>
      <c r="G818" t="str">
        <f>IF(OR(StandardResults[[#This Row],[Entry]]="-",TimeVR[[#This Row],[validation]]="Validated"),"Y","N")</f>
        <v>N</v>
      </c>
      <c r="H818">
        <f>IF(OR(LEFT(TimeVR[[#This Row],[Times]],8)="00:00.00", LEFT(TimeVR[[#This Row],[Times]],2)="NT"),"-",TimeVR[[#This Row],[Times]])</f>
        <v>0</v>
      </c>
      <c r="I8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8" t="str">
        <f>IF(ISBLANK(TimeVR[[#This Row],[Best Time(S)]]),"-",TimeVR[[#This Row],[Best Time(S)]])</f>
        <v>-</v>
      </c>
      <c r="K818" t="str">
        <f>IF(StandardResults[[#This Row],[BT(SC)]]&lt;&gt;"-",IF(StandardResults[[#This Row],[BT(SC)]]&lt;=StandardResults[[#This Row],[AAs]],"AA",IF(StandardResults[[#This Row],[BT(SC)]]&lt;=StandardResults[[#This Row],[As]],"A",IF(StandardResults[[#This Row],[BT(SC)]]&lt;=StandardResults[[#This Row],[Bs]],"B","-"))),"")</f>
        <v/>
      </c>
      <c r="L818" t="str">
        <f>IF(ISBLANK(TimeVR[[#This Row],[Best Time(L)]]),"-",TimeVR[[#This Row],[Best Time(L)]])</f>
        <v>-</v>
      </c>
      <c r="M818" t="str">
        <f>IF(StandardResults[[#This Row],[BT(LC)]]&lt;&gt;"-",IF(StandardResults[[#This Row],[BT(LC)]]&lt;=StandardResults[[#This Row],[AA]],"AA",IF(StandardResults[[#This Row],[BT(LC)]]&lt;=StandardResults[[#This Row],[A]],"A",IF(StandardResults[[#This Row],[BT(LC)]]&lt;=StandardResults[[#This Row],[B]],"B","-"))),"")</f>
        <v/>
      </c>
      <c r="N818" s="14"/>
      <c r="O818" t="str">
        <f>IF(StandardResults[[#This Row],[BT(SC)]]&lt;&gt;"-",IF(StandardResults[[#This Row],[BT(SC)]]&lt;=StandardResults[[#This Row],[Ecs]],"EC","-"),"")</f>
        <v/>
      </c>
      <c r="Q818" t="str">
        <f>IF(StandardResults[[#This Row],[Ind/Rel]]="Ind",LEFT(StandardResults[[#This Row],[Gender]],1)&amp;MIN(MAX(StandardResults[[#This Row],[Age]],11),17)&amp;"-"&amp;StandardResults[[#This Row],[Event]],"")</f>
        <v>011-0</v>
      </c>
      <c r="R818" t="e">
        <f>IF(StandardResults[[#This Row],[Ind/Rel]]="Ind",_xlfn.XLOOKUP(StandardResults[[#This Row],[Code]],Std[Code],Std[AA]),"-")</f>
        <v>#N/A</v>
      </c>
      <c r="S818" t="e">
        <f>IF(StandardResults[[#This Row],[Ind/Rel]]="Ind",_xlfn.XLOOKUP(StandardResults[[#This Row],[Code]],Std[Code],Std[A]),"-")</f>
        <v>#N/A</v>
      </c>
      <c r="T818" t="e">
        <f>IF(StandardResults[[#This Row],[Ind/Rel]]="Ind",_xlfn.XLOOKUP(StandardResults[[#This Row],[Code]],Std[Code],Std[B]),"-")</f>
        <v>#N/A</v>
      </c>
      <c r="U818" t="e">
        <f>IF(StandardResults[[#This Row],[Ind/Rel]]="Ind",_xlfn.XLOOKUP(StandardResults[[#This Row],[Code]],Std[Code],Std[AAs]),"-")</f>
        <v>#N/A</v>
      </c>
      <c r="V818" t="e">
        <f>IF(StandardResults[[#This Row],[Ind/Rel]]="Ind",_xlfn.XLOOKUP(StandardResults[[#This Row],[Code]],Std[Code],Std[As]),"-")</f>
        <v>#N/A</v>
      </c>
      <c r="W818" t="e">
        <f>IF(StandardResults[[#This Row],[Ind/Rel]]="Ind",_xlfn.XLOOKUP(StandardResults[[#This Row],[Code]],Std[Code],Std[Bs]),"-")</f>
        <v>#N/A</v>
      </c>
      <c r="X818" t="e">
        <f>IF(StandardResults[[#This Row],[Ind/Rel]]="Ind",_xlfn.XLOOKUP(StandardResults[[#This Row],[Code]],Std[Code],Std[EC]),"-")</f>
        <v>#N/A</v>
      </c>
      <c r="Y818" t="e">
        <f>IF(StandardResults[[#This Row],[Ind/Rel]]="Ind",_xlfn.XLOOKUP(StandardResults[[#This Row],[Code]],Std[Code],Std[Ecs]),"-")</f>
        <v>#N/A</v>
      </c>
      <c r="Z818">
        <f>COUNTIFS(StandardResults[Name],StandardResults[[#This Row],[Name]],StandardResults[Entry
Std],"B")+COUNTIFS(StandardResults[Name],StandardResults[[#This Row],[Name]],StandardResults[Entry
Std],"A")+COUNTIFS(StandardResults[Name],StandardResults[[#This Row],[Name]],StandardResults[Entry
Std],"AA")</f>
        <v>0</v>
      </c>
      <c r="AA818">
        <f>COUNTIFS(StandardResults[Name],StandardResults[[#This Row],[Name]],StandardResults[Entry
Std],"AA")</f>
        <v>0</v>
      </c>
    </row>
    <row r="819" spans="1:27" x14ac:dyDescent="0.25">
      <c r="A819">
        <f>TimeVR[[#This Row],[Club]]</f>
        <v>0</v>
      </c>
      <c r="B819" t="str">
        <f>IF(OR(RIGHT(TimeVR[[#This Row],[Event]],3)="M.R", RIGHT(TimeVR[[#This Row],[Event]],3)="F.R"),"Relay","Ind")</f>
        <v>Ind</v>
      </c>
      <c r="C819">
        <f>TimeVR[[#This Row],[gender]]</f>
        <v>0</v>
      </c>
      <c r="D819">
        <f>TimeVR[[#This Row],[Age]]</f>
        <v>0</v>
      </c>
      <c r="E819">
        <f>TimeVR[[#This Row],[name]]</f>
        <v>0</v>
      </c>
      <c r="F819">
        <f>TimeVR[[#This Row],[Event]]</f>
        <v>0</v>
      </c>
      <c r="G819" t="str">
        <f>IF(OR(StandardResults[[#This Row],[Entry]]="-",TimeVR[[#This Row],[validation]]="Validated"),"Y","N")</f>
        <v>N</v>
      </c>
      <c r="H819">
        <f>IF(OR(LEFT(TimeVR[[#This Row],[Times]],8)="00:00.00", LEFT(TimeVR[[#This Row],[Times]],2)="NT"),"-",TimeVR[[#This Row],[Times]])</f>
        <v>0</v>
      </c>
      <c r="I8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19" t="str">
        <f>IF(ISBLANK(TimeVR[[#This Row],[Best Time(S)]]),"-",TimeVR[[#This Row],[Best Time(S)]])</f>
        <v>-</v>
      </c>
      <c r="K819" t="str">
        <f>IF(StandardResults[[#This Row],[BT(SC)]]&lt;&gt;"-",IF(StandardResults[[#This Row],[BT(SC)]]&lt;=StandardResults[[#This Row],[AAs]],"AA",IF(StandardResults[[#This Row],[BT(SC)]]&lt;=StandardResults[[#This Row],[As]],"A",IF(StandardResults[[#This Row],[BT(SC)]]&lt;=StandardResults[[#This Row],[Bs]],"B","-"))),"")</f>
        <v/>
      </c>
      <c r="L819" t="str">
        <f>IF(ISBLANK(TimeVR[[#This Row],[Best Time(L)]]),"-",TimeVR[[#This Row],[Best Time(L)]])</f>
        <v>-</v>
      </c>
      <c r="M819" t="str">
        <f>IF(StandardResults[[#This Row],[BT(LC)]]&lt;&gt;"-",IF(StandardResults[[#This Row],[BT(LC)]]&lt;=StandardResults[[#This Row],[AA]],"AA",IF(StandardResults[[#This Row],[BT(LC)]]&lt;=StandardResults[[#This Row],[A]],"A",IF(StandardResults[[#This Row],[BT(LC)]]&lt;=StandardResults[[#This Row],[B]],"B","-"))),"")</f>
        <v/>
      </c>
      <c r="N819" s="14"/>
      <c r="O819" t="str">
        <f>IF(StandardResults[[#This Row],[BT(SC)]]&lt;&gt;"-",IF(StandardResults[[#This Row],[BT(SC)]]&lt;=StandardResults[[#This Row],[Ecs]],"EC","-"),"")</f>
        <v/>
      </c>
      <c r="Q819" t="str">
        <f>IF(StandardResults[[#This Row],[Ind/Rel]]="Ind",LEFT(StandardResults[[#This Row],[Gender]],1)&amp;MIN(MAX(StandardResults[[#This Row],[Age]],11),17)&amp;"-"&amp;StandardResults[[#This Row],[Event]],"")</f>
        <v>011-0</v>
      </c>
      <c r="R819" t="e">
        <f>IF(StandardResults[[#This Row],[Ind/Rel]]="Ind",_xlfn.XLOOKUP(StandardResults[[#This Row],[Code]],Std[Code],Std[AA]),"-")</f>
        <v>#N/A</v>
      </c>
      <c r="S819" t="e">
        <f>IF(StandardResults[[#This Row],[Ind/Rel]]="Ind",_xlfn.XLOOKUP(StandardResults[[#This Row],[Code]],Std[Code],Std[A]),"-")</f>
        <v>#N/A</v>
      </c>
      <c r="T819" t="e">
        <f>IF(StandardResults[[#This Row],[Ind/Rel]]="Ind",_xlfn.XLOOKUP(StandardResults[[#This Row],[Code]],Std[Code],Std[B]),"-")</f>
        <v>#N/A</v>
      </c>
      <c r="U819" t="e">
        <f>IF(StandardResults[[#This Row],[Ind/Rel]]="Ind",_xlfn.XLOOKUP(StandardResults[[#This Row],[Code]],Std[Code],Std[AAs]),"-")</f>
        <v>#N/A</v>
      </c>
      <c r="V819" t="e">
        <f>IF(StandardResults[[#This Row],[Ind/Rel]]="Ind",_xlfn.XLOOKUP(StandardResults[[#This Row],[Code]],Std[Code],Std[As]),"-")</f>
        <v>#N/A</v>
      </c>
      <c r="W819" t="e">
        <f>IF(StandardResults[[#This Row],[Ind/Rel]]="Ind",_xlfn.XLOOKUP(StandardResults[[#This Row],[Code]],Std[Code],Std[Bs]),"-")</f>
        <v>#N/A</v>
      </c>
      <c r="X819" t="e">
        <f>IF(StandardResults[[#This Row],[Ind/Rel]]="Ind",_xlfn.XLOOKUP(StandardResults[[#This Row],[Code]],Std[Code],Std[EC]),"-")</f>
        <v>#N/A</v>
      </c>
      <c r="Y819" t="e">
        <f>IF(StandardResults[[#This Row],[Ind/Rel]]="Ind",_xlfn.XLOOKUP(StandardResults[[#This Row],[Code]],Std[Code],Std[Ecs]),"-")</f>
        <v>#N/A</v>
      </c>
      <c r="Z819">
        <f>COUNTIFS(StandardResults[Name],StandardResults[[#This Row],[Name]],StandardResults[Entry
Std],"B")+COUNTIFS(StandardResults[Name],StandardResults[[#This Row],[Name]],StandardResults[Entry
Std],"A")+COUNTIFS(StandardResults[Name],StandardResults[[#This Row],[Name]],StandardResults[Entry
Std],"AA")</f>
        <v>0</v>
      </c>
      <c r="AA819">
        <f>COUNTIFS(StandardResults[Name],StandardResults[[#This Row],[Name]],StandardResults[Entry
Std],"AA")</f>
        <v>0</v>
      </c>
    </row>
    <row r="820" spans="1:27" x14ac:dyDescent="0.25">
      <c r="A820">
        <f>TimeVR[[#This Row],[Club]]</f>
        <v>0</v>
      </c>
      <c r="B820" t="str">
        <f>IF(OR(RIGHT(TimeVR[[#This Row],[Event]],3)="M.R", RIGHT(TimeVR[[#This Row],[Event]],3)="F.R"),"Relay","Ind")</f>
        <v>Ind</v>
      </c>
      <c r="C820">
        <f>TimeVR[[#This Row],[gender]]</f>
        <v>0</v>
      </c>
      <c r="D820">
        <f>TimeVR[[#This Row],[Age]]</f>
        <v>0</v>
      </c>
      <c r="E820">
        <f>TimeVR[[#This Row],[name]]</f>
        <v>0</v>
      </c>
      <c r="F820">
        <f>TimeVR[[#This Row],[Event]]</f>
        <v>0</v>
      </c>
      <c r="G820" t="str">
        <f>IF(OR(StandardResults[[#This Row],[Entry]]="-",TimeVR[[#This Row],[validation]]="Validated"),"Y","N")</f>
        <v>N</v>
      </c>
      <c r="H820">
        <f>IF(OR(LEFT(TimeVR[[#This Row],[Times]],8)="00:00.00", LEFT(TimeVR[[#This Row],[Times]],2)="NT"),"-",TimeVR[[#This Row],[Times]])</f>
        <v>0</v>
      </c>
      <c r="I8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0" t="str">
        <f>IF(ISBLANK(TimeVR[[#This Row],[Best Time(S)]]),"-",TimeVR[[#This Row],[Best Time(S)]])</f>
        <v>-</v>
      </c>
      <c r="K820" t="str">
        <f>IF(StandardResults[[#This Row],[BT(SC)]]&lt;&gt;"-",IF(StandardResults[[#This Row],[BT(SC)]]&lt;=StandardResults[[#This Row],[AAs]],"AA",IF(StandardResults[[#This Row],[BT(SC)]]&lt;=StandardResults[[#This Row],[As]],"A",IF(StandardResults[[#This Row],[BT(SC)]]&lt;=StandardResults[[#This Row],[Bs]],"B","-"))),"")</f>
        <v/>
      </c>
      <c r="L820" t="str">
        <f>IF(ISBLANK(TimeVR[[#This Row],[Best Time(L)]]),"-",TimeVR[[#This Row],[Best Time(L)]])</f>
        <v>-</v>
      </c>
      <c r="M820" t="str">
        <f>IF(StandardResults[[#This Row],[BT(LC)]]&lt;&gt;"-",IF(StandardResults[[#This Row],[BT(LC)]]&lt;=StandardResults[[#This Row],[AA]],"AA",IF(StandardResults[[#This Row],[BT(LC)]]&lt;=StandardResults[[#This Row],[A]],"A",IF(StandardResults[[#This Row],[BT(LC)]]&lt;=StandardResults[[#This Row],[B]],"B","-"))),"")</f>
        <v/>
      </c>
      <c r="N820" s="14"/>
      <c r="O820" t="str">
        <f>IF(StandardResults[[#This Row],[BT(SC)]]&lt;&gt;"-",IF(StandardResults[[#This Row],[BT(SC)]]&lt;=StandardResults[[#This Row],[Ecs]],"EC","-"),"")</f>
        <v/>
      </c>
      <c r="Q820" t="str">
        <f>IF(StandardResults[[#This Row],[Ind/Rel]]="Ind",LEFT(StandardResults[[#This Row],[Gender]],1)&amp;MIN(MAX(StandardResults[[#This Row],[Age]],11),17)&amp;"-"&amp;StandardResults[[#This Row],[Event]],"")</f>
        <v>011-0</v>
      </c>
      <c r="R820" t="e">
        <f>IF(StandardResults[[#This Row],[Ind/Rel]]="Ind",_xlfn.XLOOKUP(StandardResults[[#This Row],[Code]],Std[Code],Std[AA]),"-")</f>
        <v>#N/A</v>
      </c>
      <c r="S820" t="e">
        <f>IF(StandardResults[[#This Row],[Ind/Rel]]="Ind",_xlfn.XLOOKUP(StandardResults[[#This Row],[Code]],Std[Code],Std[A]),"-")</f>
        <v>#N/A</v>
      </c>
      <c r="T820" t="e">
        <f>IF(StandardResults[[#This Row],[Ind/Rel]]="Ind",_xlfn.XLOOKUP(StandardResults[[#This Row],[Code]],Std[Code],Std[B]),"-")</f>
        <v>#N/A</v>
      </c>
      <c r="U820" t="e">
        <f>IF(StandardResults[[#This Row],[Ind/Rel]]="Ind",_xlfn.XLOOKUP(StandardResults[[#This Row],[Code]],Std[Code],Std[AAs]),"-")</f>
        <v>#N/A</v>
      </c>
      <c r="V820" t="e">
        <f>IF(StandardResults[[#This Row],[Ind/Rel]]="Ind",_xlfn.XLOOKUP(StandardResults[[#This Row],[Code]],Std[Code],Std[As]),"-")</f>
        <v>#N/A</v>
      </c>
      <c r="W820" t="e">
        <f>IF(StandardResults[[#This Row],[Ind/Rel]]="Ind",_xlfn.XLOOKUP(StandardResults[[#This Row],[Code]],Std[Code],Std[Bs]),"-")</f>
        <v>#N/A</v>
      </c>
      <c r="X820" t="e">
        <f>IF(StandardResults[[#This Row],[Ind/Rel]]="Ind",_xlfn.XLOOKUP(StandardResults[[#This Row],[Code]],Std[Code],Std[EC]),"-")</f>
        <v>#N/A</v>
      </c>
      <c r="Y820" t="e">
        <f>IF(StandardResults[[#This Row],[Ind/Rel]]="Ind",_xlfn.XLOOKUP(StandardResults[[#This Row],[Code]],Std[Code],Std[Ecs]),"-")</f>
        <v>#N/A</v>
      </c>
      <c r="Z820">
        <f>COUNTIFS(StandardResults[Name],StandardResults[[#This Row],[Name]],StandardResults[Entry
Std],"B")+COUNTIFS(StandardResults[Name],StandardResults[[#This Row],[Name]],StandardResults[Entry
Std],"A")+COUNTIFS(StandardResults[Name],StandardResults[[#This Row],[Name]],StandardResults[Entry
Std],"AA")</f>
        <v>0</v>
      </c>
      <c r="AA820">
        <f>COUNTIFS(StandardResults[Name],StandardResults[[#This Row],[Name]],StandardResults[Entry
Std],"AA")</f>
        <v>0</v>
      </c>
    </row>
    <row r="821" spans="1:27" x14ac:dyDescent="0.25">
      <c r="A821">
        <f>TimeVR[[#This Row],[Club]]</f>
        <v>0</v>
      </c>
      <c r="B821" t="str">
        <f>IF(OR(RIGHT(TimeVR[[#This Row],[Event]],3)="M.R", RIGHT(TimeVR[[#This Row],[Event]],3)="F.R"),"Relay","Ind")</f>
        <v>Ind</v>
      </c>
      <c r="C821">
        <f>TimeVR[[#This Row],[gender]]</f>
        <v>0</v>
      </c>
      <c r="D821">
        <f>TimeVR[[#This Row],[Age]]</f>
        <v>0</v>
      </c>
      <c r="E821">
        <f>TimeVR[[#This Row],[name]]</f>
        <v>0</v>
      </c>
      <c r="F821">
        <f>TimeVR[[#This Row],[Event]]</f>
        <v>0</v>
      </c>
      <c r="G821" t="str">
        <f>IF(OR(StandardResults[[#This Row],[Entry]]="-",TimeVR[[#This Row],[validation]]="Validated"),"Y","N")</f>
        <v>N</v>
      </c>
      <c r="H821">
        <f>IF(OR(LEFT(TimeVR[[#This Row],[Times]],8)="00:00.00", LEFT(TimeVR[[#This Row],[Times]],2)="NT"),"-",TimeVR[[#This Row],[Times]])</f>
        <v>0</v>
      </c>
      <c r="I8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1" t="str">
        <f>IF(ISBLANK(TimeVR[[#This Row],[Best Time(S)]]),"-",TimeVR[[#This Row],[Best Time(S)]])</f>
        <v>-</v>
      </c>
      <c r="K821" t="str">
        <f>IF(StandardResults[[#This Row],[BT(SC)]]&lt;&gt;"-",IF(StandardResults[[#This Row],[BT(SC)]]&lt;=StandardResults[[#This Row],[AAs]],"AA",IF(StandardResults[[#This Row],[BT(SC)]]&lt;=StandardResults[[#This Row],[As]],"A",IF(StandardResults[[#This Row],[BT(SC)]]&lt;=StandardResults[[#This Row],[Bs]],"B","-"))),"")</f>
        <v/>
      </c>
      <c r="L821" t="str">
        <f>IF(ISBLANK(TimeVR[[#This Row],[Best Time(L)]]),"-",TimeVR[[#This Row],[Best Time(L)]])</f>
        <v>-</v>
      </c>
      <c r="M821" t="str">
        <f>IF(StandardResults[[#This Row],[BT(LC)]]&lt;&gt;"-",IF(StandardResults[[#This Row],[BT(LC)]]&lt;=StandardResults[[#This Row],[AA]],"AA",IF(StandardResults[[#This Row],[BT(LC)]]&lt;=StandardResults[[#This Row],[A]],"A",IF(StandardResults[[#This Row],[BT(LC)]]&lt;=StandardResults[[#This Row],[B]],"B","-"))),"")</f>
        <v/>
      </c>
      <c r="N821" s="14"/>
      <c r="O821" t="str">
        <f>IF(StandardResults[[#This Row],[BT(SC)]]&lt;&gt;"-",IF(StandardResults[[#This Row],[BT(SC)]]&lt;=StandardResults[[#This Row],[Ecs]],"EC","-"),"")</f>
        <v/>
      </c>
      <c r="Q821" t="str">
        <f>IF(StandardResults[[#This Row],[Ind/Rel]]="Ind",LEFT(StandardResults[[#This Row],[Gender]],1)&amp;MIN(MAX(StandardResults[[#This Row],[Age]],11),17)&amp;"-"&amp;StandardResults[[#This Row],[Event]],"")</f>
        <v>011-0</v>
      </c>
      <c r="R821" t="e">
        <f>IF(StandardResults[[#This Row],[Ind/Rel]]="Ind",_xlfn.XLOOKUP(StandardResults[[#This Row],[Code]],Std[Code],Std[AA]),"-")</f>
        <v>#N/A</v>
      </c>
      <c r="S821" t="e">
        <f>IF(StandardResults[[#This Row],[Ind/Rel]]="Ind",_xlfn.XLOOKUP(StandardResults[[#This Row],[Code]],Std[Code],Std[A]),"-")</f>
        <v>#N/A</v>
      </c>
      <c r="T821" t="e">
        <f>IF(StandardResults[[#This Row],[Ind/Rel]]="Ind",_xlfn.XLOOKUP(StandardResults[[#This Row],[Code]],Std[Code],Std[B]),"-")</f>
        <v>#N/A</v>
      </c>
      <c r="U821" t="e">
        <f>IF(StandardResults[[#This Row],[Ind/Rel]]="Ind",_xlfn.XLOOKUP(StandardResults[[#This Row],[Code]],Std[Code],Std[AAs]),"-")</f>
        <v>#N/A</v>
      </c>
      <c r="V821" t="e">
        <f>IF(StandardResults[[#This Row],[Ind/Rel]]="Ind",_xlfn.XLOOKUP(StandardResults[[#This Row],[Code]],Std[Code],Std[As]),"-")</f>
        <v>#N/A</v>
      </c>
      <c r="W821" t="e">
        <f>IF(StandardResults[[#This Row],[Ind/Rel]]="Ind",_xlfn.XLOOKUP(StandardResults[[#This Row],[Code]],Std[Code],Std[Bs]),"-")</f>
        <v>#N/A</v>
      </c>
      <c r="X821" t="e">
        <f>IF(StandardResults[[#This Row],[Ind/Rel]]="Ind",_xlfn.XLOOKUP(StandardResults[[#This Row],[Code]],Std[Code],Std[EC]),"-")</f>
        <v>#N/A</v>
      </c>
      <c r="Y821" t="e">
        <f>IF(StandardResults[[#This Row],[Ind/Rel]]="Ind",_xlfn.XLOOKUP(StandardResults[[#This Row],[Code]],Std[Code],Std[Ecs]),"-")</f>
        <v>#N/A</v>
      </c>
      <c r="Z821">
        <f>COUNTIFS(StandardResults[Name],StandardResults[[#This Row],[Name]],StandardResults[Entry
Std],"B")+COUNTIFS(StandardResults[Name],StandardResults[[#This Row],[Name]],StandardResults[Entry
Std],"A")+COUNTIFS(StandardResults[Name],StandardResults[[#This Row],[Name]],StandardResults[Entry
Std],"AA")</f>
        <v>0</v>
      </c>
      <c r="AA821">
        <f>COUNTIFS(StandardResults[Name],StandardResults[[#This Row],[Name]],StandardResults[Entry
Std],"AA")</f>
        <v>0</v>
      </c>
    </row>
    <row r="822" spans="1:27" x14ac:dyDescent="0.25">
      <c r="A822">
        <f>TimeVR[[#This Row],[Club]]</f>
        <v>0</v>
      </c>
      <c r="B822" t="str">
        <f>IF(OR(RIGHT(TimeVR[[#This Row],[Event]],3)="M.R", RIGHT(TimeVR[[#This Row],[Event]],3)="F.R"),"Relay","Ind")</f>
        <v>Ind</v>
      </c>
      <c r="C822">
        <f>TimeVR[[#This Row],[gender]]</f>
        <v>0</v>
      </c>
      <c r="D822">
        <f>TimeVR[[#This Row],[Age]]</f>
        <v>0</v>
      </c>
      <c r="E822">
        <f>TimeVR[[#This Row],[name]]</f>
        <v>0</v>
      </c>
      <c r="F822">
        <f>TimeVR[[#This Row],[Event]]</f>
        <v>0</v>
      </c>
      <c r="G822" t="str">
        <f>IF(OR(StandardResults[[#This Row],[Entry]]="-",TimeVR[[#This Row],[validation]]="Validated"),"Y","N")</f>
        <v>N</v>
      </c>
      <c r="H822">
        <f>IF(OR(LEFT(TimeVR[[#This Row],[Times]],8)="00:00.00", LEFT(TimeVR[[#This Row],[Times]],2)="NT"),"-",TimeVR[[#This Row],[Times]])</f>
        <v>0</v>
      </c>
      <c r="I8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2" t="str">
        <f>IF(ISBLANK(TimeVR[[#This Row],[Best Time(S)]]),"-",TimeVR[[#This Row],[Best Time(S)]])</f>
        <v>-</v>
      </c>
      <c r="K822" t="str">
        <f>IF(StandardResults[[#This Row],[BT(SC)]]&lt;&gt;"-",IF(StandardResults[[#This Row],[BT(SC)]]&lt;=StandardResults[[#This Row],[AAs]],"AA",IF(StandardResults[[#This Row],[BT(SC)]]&lt;=StandardResults[[#This Row],[As]],"A",IF(StandardResults[[#This Row],[BT(SC)]]&lt;=StandardResults[[#This Row],[Bs]],"B","-"))),"")</f>
        <v/>
      </c>
      <c r="L822" t="str">
        <f>IF(ISBLANK(TimeVR[[#This Row],[Best Time(L)]]),"-",TimeVR[[#This Row],[Best Time(L)]])</f>
        <v>-</v>
      </c>
      <c r="M822" t="str">
        <f>IF(StandardResults[[#This Row],[BT(LC)]]&lt;&gt;"-",IF(StandardResults[[#This Row],[BT(LC)]]&lt;=StandardResults[[#This Row],[AA]],"AA",IF(StandardResults[[#This Row],[BT(LC)]]&lt;=StandardResults[[#This Row],[A]],"A",IF(StandardResults[[#This Row],[BT(LC)]]&lt;=StandardResults[[#This Row],[B]],"B","-"))),"")</f>
        <v/>
      </c>
      <c r="N822" s="14"/>
      <c r="O822" t="str">
        <f>IF(StandardResults[[#This Row],[BT(SC)]]&lt;&gt;"-",IF(StandardResults[[#This Row],[BT(SC)]]&lt;=StandardResults[[#This Row],[Ecs]],"EC","-"),"")</f>
        <v/>
      </c>
      <c r="Q822" t="str">
        <f>IF(StandardResults[[#This Row],[Ind/Rel]]="Ind",LEFT(StandardResults[[#This Row],[Gender]],1)&amp;MIN(MAX(StandardResults[[#This Row],[Age]],11),17)&amp;"-"&amp;StandardResults[[#This Row],[Event]],"")</f>
        <v>011-0</v>
      </c>
      <c r="R822" t="e">
        <f>IF(StandardResults[[#This Row],[Ind/Rel]]="Ind",_xlfn.XLOOKUP(StandardResults[[#This Row],[Code]],Std[Code],Std[AA]),"-")</f>
        <v>#N/A</v>
      </c>
      <c r="S822" t="e">
        <f>IF(StandardResults[[#This Row],[Ind/Rel]]="Ind",_xlfn.XLOOKUP(StandardResults[[#This Row],[Code]],Std[Code],Std[A]),"-")</f>
        <v>#N/A</v>
      </c>
      <c r="T822" t="e">
        <f>IF(StandardResults[[#This Row],[Ind/Rel]]="Ind",_xlfn.XLOOKUP(StandardResults[[#This Row],[Code]],Std[Code],Std[B]),"-")</f>
        <v>#N/A</v>
      </c>
      <c r="U822" t="e">
        <f>IF(StandardResults[[#This Row],[Ind/Rel]]="Ind",_xlfn.XLOOKUP(StandardResults[[#This Row],[Code]],Std[Code],Std[AAs]),"-")</f>
        <v>#N/A</v>
      </c>
      <c r="V822" t="e">
        <f>IF(StandardResults[[#This Row],[Ind/Rel]]="Ind",_xlfn.XLOOKUP(StandardResults[[#This Row],[Code]],Std[Code],Std[As]),"-")</f>
        <v>#N/A</v>
      </c>
      <c r="W822" t="e">
        <f>IF(StandardResults[[#This Row],[Ind/Rel]]="Ind",_xlfn.XLOOKUP(StandardResults[[#This Row],[Code]],Std[Code],Std[Bs]),"-")</f>
        <v>#N/A</v>
      </c>
      <c r="X822" t="e">
        <f>IF(StandardResults[[#This Row],[Ind/Rel]]="Ind",_xlfn.XLOOKUP(StandardResults[[#This Row],[Code]],Std[Code],Std[EC]),"-")</f>
        <v>#N/A</v>
      </c>
      <c r="Y822" t="e">
        <f>IF(StandardResults[[#This Row],[Ind/Rel]]="Ind",_xlfn.XLOOKUP(StandardResults[[#This Row],[Code]],Std[Code],Std[Ecs]),"-")</f>
        <v>#N/A</v>
      </c>
      <c r="Z822">
        <f>COUNTIFS(StandardResults[Name],StandardResults[[#This Row],[Name]],StandardResults[Entry
Std],"B")+COUNTIFS(StandardResults[Name],StandardResults[[#This Row],[Name]],StandardResults[Entry
Std],"A")+COUNTIFS(StandardResults[Name],StandardResults[[#This Row],[Name]],StandardResults[Entry
Std],"AA")</f>
        <v>0</v>
      </c>
      <c r="AA822">
        <f>COUNTIFS(StandardResults[Name],StandardResults[[#This Row],[Name]],StandardResults[Entry
Std],"AA")</f>
        <v>0</v>
      </c>
    </row>
    <row r="823" spans="1:27" x14ac:dyDescent="0.25">
      <c r="A823">
        <f>TimeVR[[#This Row],[Club]]</f>
        <v>0</v>
      </c>
      <c r="B823" t="str">
        <f>IF(OR(RIGHT(TimeVR[[#This Row],[Event]],3)="M.R", RIGHT(TimeVR[[#This Row],[Event]],3)="F.R"),"Relay","Ind")</f>
        <v>Ind</v>
      </c>
      <c r="C823">
        <f>TimeVR[[#This Row],[gender]]</f>
        <v>0</v>
      </c>
      <c r="D823">
        <f>TimeVR[[#This Row],[Age]]</f>
        <v>0</v>
      </c>
      <c r="E823">
        <f>TimeVR[[#This Row],[name]]</f>
        <v>0</v>
      </c>
      <c r="F823">
        <f>TimeVR[[#This Row],[Event]]</f>
        <v>0</v>
      </c>
      <c r="G823" t="str">
        <f>IF(OR(StandardResults[[#This Row],[Entry]]="-",TimeVR[[#This Row],[validation]]="Validated"),"Y","N")</f>
        <v>N</v>
      </c>
      <c r="H823">
        <f>IF(OR(LEFT(TimeVR[[#This Row],[Times]],8)="00:00.00", LEFT(TimeVR[[#This Row],[Times]],2)="NT"),"-",TimeVR[[#This Row],[Times]])</f>
        <v>0</v>
      </c>
      <c r="I8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3" t="str">
        <f>IF(ISBLANK(TimeVR[[#This Row],[Best Time(S)]]),"-",TimeVR[[#This Row],[Best Time(S)]])</f>
        <v>-</v>
      </c>
      <c r="K823" t="str">
        <f>IF(StandardResults[[#This Row],[BT(SC)]]&lt;&gt;"-",IF(StandardResults[[#This Row],[BT(SC)]]&lt;=StandardResults[[#This Row],[AAs]],"AA",IF(StandardResults[[#This Row],[BT(SC)]]&lt;=StandardResults[[#This Row],[As]],"A",IF(StandardResults[[#This Row],[BT(SC)]]&lt;=StandardResults[[#This Row],[Bs]],"B","-"))),"")</f>
        <v/>
      </c>
      <c r="L823" t="str">
        <f>IF(ISBLANK(TimeVR[[#This Row],[Best Time(L)]]),"-",TimeVR[[#This Row],[Best Time(L)]])</f>
        <v>-</v>
      </c>
      <c r="M823" t="str">
        <f>IF(StandardResults[[#This Row],[BT(LC)]]&lt;&gt;"-",IF(StandardResults[[#This Row],[BT(LC)]]&lt;=StandardResults[[#This Row],[AA]],"AA",IF(StandardResults[[#This Row],[BT(LC)]]&lt;=StandardResults[[#This Row],[A]],"A",IF(StandardResults[[#This Row],[BT(LC)]]&lt;=StandardResults[[#This Row],[B]],"B","-"))),"")</f>
        <v/>
      </c>
      <c r="N823" s="14"/>
      <c r="O823" t="str">
        <f>IF(StandardResults[[#This Row],[BT(SC)]]&lt;&gt;"-",IF(StandardResults[[#This Row],[BT(SC)]]&lt;=StandardResults[[#This Row],[Ecs]],"EC","-"),"")</f>
        <v/>
      </c>
      <c r="Q823" t="str">
        <f>IF(StandardResults[[#This Row],[Ind/Rel]]="Ind",LEFT(StandardResults[[#This Row],[Gender]],1)&amp;MIN(MAX(StandardResults[[#This Row],[Age]],11),17)&amp;"-"&amp;StandardResults[[#This Row],[Event]],"")</f>
        <v>011-0</v>
      </c>
      <c r="R823" t="e">
        <f>IF(StandardResults[[#This Row],[Ind/Rel]]="Ind",_xlfn.XLOOKUP(StandardResults[[#This Row],[Code]],Std[Code],Std[AA]),"-")</f>
        <v>#N/A</v>
      </c>
      <c r="S823" t="e">
        <f>IF(StandardResults[[#This Row],[Ind/Rel]]="Ind",_xlfn.XLOOKUP(StandardResults[[#This Row],[Code]],Std[Code],Std[A]),"-")</f>
        <v>#N/A</v>
      </c>
      <c r="T823" t="e">
        <f>IF(StandardResults[[#This Row],[Ind/Rel]]="Ind",_xlfn.XLOOKUP(StandardResults[[#This Row],[Code]],Std[Code],Std[B]),"-")</f>
        <v>#N/A</v>
      </c>
      <c r="U823" t="e">
        <f>IF(StandardResults[[#This Row],[Ind/Rel]]="Ind",_xlfn.XLOOKUP(StandardResults[[#This Row],[Code]],Std[Code],Std[AAs]),"-")</f>
        <v>#N/A</v>
      </c>
      <c r="V823" t="e">
        <f>IF(StandardResults[[#This Row],[Ind/Rel]]="Ind",_xlfn.XLOOKUP(StandardResults[[#This Row],[Code]],Std[Code],Std[As]),"-")</f>
        <v>#N/A</v>
      </c>
      <c r="W823" t="e">
        <f>IF(StandardResults[[#This Row],[Ind/Rel]]="Ind",_xlfn.XLOOKUP(StandardResults[[#This Row],[Code]],Std[Code],Std[Bs]),"-")</f>
        <v>#N/A</v>
      </c>
      <c r="X823" t="e">
        <f>IF(StandardResults[[#This Row],[Ind/Rel]]="Ind",_xlfn.XLOOKUP(StandardResults[[#This Row],[Code]],Std[Code],Std[EC]),"-")</f>
        <v>#N/A</v>
      </c>
      <c r="Y823" t="e">
        <f>IF(StandardResults[[#This Row],[Ind/Rel]]="Ind",_xlfn.XLOOKUP(StandardResults[[#This Row],[Code]],Std[Code],Std[Ecs]),"-")</f>
        <v>#N/A</v>
      </c>
      <c r="Z823">
        <f>COUNTIFS(StandardResults[Name],StandardResults[[#This Row],[Name]],StandardResults[Entry
Std],"B")+COUNTIFS(StandardResults[Name],StandardResults[[#This Row],[Name]],StandardResults[Entry
Std],"A")+COUNTIFS(StandardResults[Name],StandardResults[[#This Row],[Name]],StandardResults[Entry
Std],"AA")</f>
        <v>0</v>
      </c>
      <c r="AA823">
        <f>COUNTIFS(StandardResults[Name],StandardResults[[#This Row],[Name]],StandardResults[Entry
Std],"AA")</f>
        <v>0</v>
      </c>
    </row>
    <row r="824" spans="1:27" x14ac:dyDescent="0.25">
      <c r="A824">
        <f>TimeVR[[#This Row],[Club]]</f>
        <v>0</v>
      </c>
      <c r="B824" t="str">
        <f>IF(OR(RIGHT(TimeVR[[#This Row],[Event]],3)="M.R", RIGHT(TimeVR[[#This Row],[Event]],3)="F.R"),"Relay","Ind")</f>
        <v>Ind</v>
      </c>
      <c r="C824">
        <f>TimeVR[[#This Row],[gender]]</f>
        <v>0</v>
      </c>
      <c r="D824">
        <f>TimeVR[[#This Row],[Age]]</f>
        <v>0</v>
      </c>
      <c r="E824">
        <f>TimeVR[[#This Row],[name]]</f>
        <v>0</v>
      </c>
      <c r="F824">
        <f>TimeVR[[#This Row],[Event]]</f>
        <v>0</v>
      </c>
      <c r="G824" t="str">
        <f>IF(OR(StandardResults[[#This Row],[Entry]]="-",TimeVR[[#This Row],[validation]]="Validated"),"Y","N")</f>
        <v>N</v>
      </c>
      <c r="H824">
        <f>IF(OR(LEFT(TimeVR[[#This Row],[Times]],8)="00:00.00", LEFT(TimeVR[[#This Row],[Times]],2)="NT"),"-",TimeVR[[#This Row],[Times]])</f>
        <v>0</v>
      </c>
      <c r="I8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4" t="str">
        <f>IF(ISBLANK(TimeVR[[#This Row],[Best Time(S)]]),"-",TimeVR[[#This Row],[Best Time(S)]])</f>
        <v>-</v>
      </c>
      <c r="K824" t="str">
        <f>IF(StandardResults[[#This Row],[BT(SC)]]&lt;&gt;"-",IF(StandardResults[[#This Row],[BT(SC)]]&lt;=StandardResults[[#This Row],[AAs]],"AA",IF(StandardResults[[#This Row],[BT(SC)]]&lt;=StandardResults[[#This Row],[As]],"A",IF(StandardResults[[#This Row],[BT(SC)]]&lt;=StandardResults[[#This Row],[Bs]],"B","-"))),"")</f>
        <v/>
      </c>
      <c r="L824" t="str">
        <f>IF(ISBLANK(TimeVR[[#This Row],[Best Time(L)]]),"-",TimeVR[[#This Row],[Best Time(L)]])</f>
        <v>-</v>
      </c>
      <c r="M824" t="str">
        <f>IF(StandardResults[[#This Row],[BT(LC)]]&lt;&gt;"-",IF(StandardResults[[#This Row],[BT(LC)]]&lt;=StandardResults[[#This Row],[AA]],"AA",IF(StandardResults[[#This Row],[BT(LC)]]&lt;=StandardResults[[#This Row],[A]],"A",IF(StandardResults[[#This Row],[BT(LC)]]&lt;=StandardResults[[#This Row],[B]],"B","-"))),"")</f>
        <v/>
      </c>
      <c r="N824" s="14"/>
      <c r="O824" t="str">
        <f>IF(StandardResults[[#This Row],[BT(SC)]]&lt;&gt;"-",IF(StandardResults[[#This Row],[BT(SC)]]&lt;=StandardResults[[#This Row],[Ecs]],"EC","-"),"")</f>
        <v/>
      </c>
      <c r="Q824" t="str">
        <f>IF(StandardResults[[#This Row],[Ind/Rel]]="Ind",LEFT(StandardResults[[#This Row],[Gender]],1)&amp;MIN(MAX(StandardResults[[#This Row],[Age]],11),17)&amp;"-"&amp;StandardResults[[#This Row],[Event]],"")</f>
        <v>011-0</v>
      </c>
      <c r="R824" t="e">
        <f>IF(StandardResults[[#This Row],[Ind/Rel]]="Ind",_xlfn.XLOOKUP(StandardResults[[#This Row],[Code]],Std[Code],Std[AA]),"-")</f>
        <v>#N/A</v>
      </c>
      <c r="S824" t="e">
        <f>IF(StandardResults[[#This Row],[Ind/Rel]]="Ind",_xlfn.XLOOKUP(StandardResults[[#This Row],[Code]],Std[Code],Std[A]),"-")</f>
        <v>#N/A</v>
      </c>
      <c r="T824" t="e">
        <f>IF(StandardResults[[#This Row],[Ind/Rel]]="Ind",_xlfn.XLOOKUP(StandardResults[[#This Row],[Code]],Std[Code],Std[B]),"-")</f>
        <v>#N/A</v>
      </c>
      <c r="U824" t="e">
        <f>IF(StandardResults[[#This Row],[Ind/Rel]]="Ind",_xlfn.XLOOKUP(StandardResults[[#This Row],[Code]],Std[Code],Std[AAs]),"-")</f>
        <v>#N/A</v>
      </c>
      <c r="V824" t="e">
        <f>IF(StandardResults[[#This Row],[Ind/Rel]]="Ind",_xlfn.XLOOKUP(StandardResults[[#This Row],[Code]],Std[Code],Std[As]),"-")</f>
        <v>#N/A</v>
      </c>
      <c r="W824" t="e">
        <f>IF(StandardResults[[#This Row],[Ind/Rel]]="Ind",_xlfn.XLOOKUP(StandardResults[[#This Row],[Code]],Std[Code],Std[Bs]),"-")</f>
        <v>#N/A</v>
      </c>
      <c r="X824" t="e">
        <f>IF(StandardResults[[#This Row],[Ind/Rel]]="Ind",_xlfn.XLOOKUP(StandardResults[[#This Row],[Code]],Std[Code],Std[EC]),"-")</f>
        <v>#N/A</v>
      </c>
      <c r="Y824" t="e">
        <f>IF(StandardResults[[#This Row],[Ind/Rel]]="Ind",_xlfn.XLOOKUP(StandardResults[[#This Row],[Code]],Std[Code],Std[Ecs]),"-")</f>
        <v>#N/A</v>
      </c>
      <c r="Z824">
        <f>COUNTIFS(StandardResults[Name],StandardResults[[#This Row],[Name]],StandardResults[Entry
Std],"B")+COUNTIFS(StandardResults[Name],StandardResults[[#This Row],[Name]],StandardResults[Entry
Std],"A")+COUNTIFS(StandardResults[Name],StandardResults[[#This Row],[Name]],StandardResults[Entry
Std],"AA")</f>
        <v>0</v>
      </c>
      <c r="AA824">
        <f>COUNTIFS(StandardResults[Name],StandardResults[[#This Row],[Name]],StandardResults[Entry
Std],"AA")</f>
        <v>0</v>
      </c>
    </row>
    <row r="825" spans="1:27" x14ac:dyDescent="0.25">
      <c r="A825">
        <f>TimeVR[[#This Row],[Club]]</f>
        <v>0</v>
      </c>
      <c r="B825" t="str">
        <f>IF(OR(RIGHT(TimeVR[[#This Row],[Event]],3)="M.R", RIGHT(TimeVR[[#This Row],[Event]],3)="F.R"),"Relay","Ind")</f>
        <v>Ind</v>
      </c>
      <c r="C825">
        <f>TimeVR[[#This Row],[gender]]</f>
        <v>0</v>
      </c>
      <c r="D825">
        <f>TimeVR[[#This Row],[Age]]</f>
        <v>0</v>
      </c>
      <c r="E825">
        <f>TimeVR[[#This Row],[name]]</f>
        <v>0</v>
      </c>
      <c r="F825">
        <f>TimeVR[[#This Row],[Event]]</f>
        <v>0</v>
      </c>
      <c r="G825" t="str">
        <f>IF(OR(StandardResults[[#This Row],[Entry]]="-",TimeVR[[#This Row],[validation]]="Validated"),"Y","N")</f>
        <v>N</v>
      </c>
      <c r="H825">
        <f>IF(OR(LEFT(TimeVR[[#This Row],[Times]],8)="00:00.00", LEFT(TimeVR[[#This Row],[Times]],2)="NT"),"-",TimeVR[[#This Row],[Times]])</f>
        <v>0</v>
      </c>
      <c r="I8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5" t="str">
        <f>IF(ISBLANK(TimeVR[[#This Row],[Best Time(S)]]),"-",TimeVR[[#This Row],[Best Time(S)]])</f>
        <v>-</v>
      </c>
      <c r="K825" t="str">
        <f>IF(StandardResults[[#This Row],[BT(SC)]]&lt;&gt;"-",IF(StandardResults[[#This Row],[BT(SC)]]&lt;=StandardResults[[#This Row],[AAs]],"AA",IF(StandardResults[[#This Row],[BT(SC)]]&lt;=StandardResults[[#This Row],[As]],"A",IF(StandardResults[[#This Row],[BT(SC)]]&lt;=StandardResults[[#This Row],[Bs]],"B","-"))),"")</f>
        <v/>
      </c>
      <c r="L825" t="str">
        <f>IF(ISBLANK(TimeVR[[#This Row],[Best Time(L)]]),"-",TimeVR[[#This Row],[Best Time(L)]])</f>
        <v>-</v>
      </c>
      <c r="M825" t="str">
        <f>IF(StandardResults[[#This Row],[BT(LC)]]&lt;&gt;"-",IF(StandardResults[[#This Row],[BT(LC)]]&lt;=StandardResults[[#This Row],[AA]],"AA",IF(StandardResults[[#This Row],[BT(LC)]]&lt;=StandardResults[[#This Row],[A]],"A",IF(StandardResults[[#This Row],[BT(LC)]]&lt;=StandardResults[[#This Row],[B]],"B","-"))),"")</f>
        <v/>
      </c>
      <c r="N825" s="14"/>
      <c r="O825" t="str">
        <f>IF(StandardResults[[#This Row],[BT(SC)]]&lt;&gt;"-",IF(StandardResults[[#This Row],[BT(SC)]]&lt;=StandardResults[[#This Row],[Ecs]],"EC","-"),"")</f>
        <v/>
      </c>
      <c r="Q825" t="str">
        <f>IF(StandardResults[[#This Row],[Ind/Rel]]="Ind",LEFT(StandardResults[[#This Row],[Gender]],1)&amp;MIN(MAX(StandardResults[[#This Row],[Age]],11),17)&amp;"-"&amp;StandardResults[[#This Row],[Event]],"")</f>
        <v>011-0</v>
      </c>
      <c r="R825" t="e">
        <f>IF(StandardResults[[#This Row],[Ind/Rel]]="Ind",_xlfn.XLOOKUP(StandardResults[[#This Row],[Code]],Std[Code],Std[AA]),"-")</f>
        <v>#N/A</v>
      </c>
      <c r="S825" t="e">
        <f>IF(StandardResults[[#This Row],[Ind/Rel]]="Ind",_xlfn.XLOOKUP(StandardResults[[#This Row],[Code]],Std[Code],Std[A]),"-")</f>
        <v>#N/A</v>
      </c>
      <c r="T825" t="e">
        <f>IF(StandardResults[[#This Row],[Ind/Rel]]="Ind",_xlfn.XLOOKUP(StandardResults[[#This Row],[Code]],Std[Code],Std[B]),"-")</f>
        <v>#N/A</v>
      </c>
      <c r="U825" t="e">
        <f>IF(StandardResults[[#This Row],[Ind/Rel]]="Ind",_xlfn.XLOOKUP(StandardResults[[#This Row],[Code]],Std[Code],Std[AAs]),"-")</f>
        <v>#N/A</v>
      </c>
      <c r="V825" t="e">
        <f>IF(StandardResults[[#This Row],[Ind/Rel]]="Ind",_xlfn.XLOOKUP(StandardResults[[#This Row],[Code]],Std[Code],Std[As]),"-")</f>
        <v>#N/A</v>
      </c>
      <c r="W825" t="e">
        <f>IF(StandardResults[[#This Row],[Ind/Rel]]="Ind",_xlfn.XLOOKUP(StandardResults[[#This Row],[Code]],Std[Code],Std[Bs]),"-")</f>
        <v>#N/A</v>
      </c>
      <c r="X825" t="e">
        <f>IF(StandardResults[[#This Row],[Ind/Rel]]="Ind",_xlfn.XLOOKUP(StandardResults[[#This Row],[Code]],Std[Code],Std[EC]),"-")</f>
        <v>#N/A</v>
      </c>
      <c r="Y825" t="e">
        <f>IF(StandardResults[[#This Row],[Ind/Rel]]="Ind",_xlfn.XLOOKUP(StandardResults[[#This Row],[Code]],Std[Code],Std[Ecs]),"-")</f>
        <v>#N/A</v>
      </c>
      <c r="Z825">
        <f>COUNTIFS(StandardResults[Name],StandardResults[[#This Row],[Name]],StandardResults[Entry
Std],"B")+COUNTIFS(StandardResults[Name],StandardResults[[#This Row],[Name]],StandardResults[Entry
Std],"A")+COUNTIFS(StandardResults[Name],StandardResults[[#This Row],[Name]],StandardResults[Entry
Std],"AA")</f>
        <v>0</v>
      </c>
      <c r="AA825">
        <f>COUNTIFS(StandardResults[Name],StandardResults[[#This Row],[Name]],StandardResults[Entry
Std],"AA")</f>
        <v>0</v>
      </c>
    </row>
    <row r="826" spans="1:27" x14ac:dyDescent="0.25">
      <c r="A826">
        <f>TimeVR[[#This Row],[Club]]</f>
        <v>0</v>
      </c>
      <c r="B826" t="str">
        <f>IF(OR(RIGHT(TimeVR[[#This Row],[Event]],3)="M.R", RIGHT(TimeVR[[#This Row],[Event]],3)="F.R"),"Relay","Ind")</f>
        <v>Ind</v>
      </c>
      <c r="C826">
        <f>TimeVR[[#This Row],[gender]]</f>
        <v>0</v>
      </c>
      <c r="D826">
        <f>TimeVR[[#This Row],[Age]]</f>
        <v>0</v>
      </c>
      <c r="E826">
        <f>TimeVR[[#This Row],[name]]</f>
        <v>0</v>
      </c>
      <c r="F826">
        <f>TimeVR[[#This Row],[Event]]</f>
        <v>0</v>
      </c>
      <c r="G826" t="str">
        <f>IF(OR(StandardResults[[#This Row],[Entry]]="-",TimeVR[[#This Row],[validation]]="Validated"),"Y","N")</f>
        <v>N</v>
      </c>
      <c r="H826">
        <f>IF(OR(LEFT(TimeVR[[#This Row],[Times]],8)="00:00.00", LEFT(TimeVR[[#This Row],[Times]],2)="NT"),"-",TimeVR[[#This Row],[Times]])</f>
        <v>0</v>
      </c>
      <c r="I8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6" t="str">
        <f>IF(ISBLANK(TimeVR[[#This Row],[Best Time(S)]]),"-",TimeVR[[#This Row],[Best Time(S)]])</f>
        <v>-</v>
      </c>
      <c r="K826" t="str">
        <f>IF(StandardResults[[#This Row],[BT(SC)]]&lt;&gt;"-",IF(StandardResults[[#This Row],[BT(SC)]]&lt;=StandardResults[[#This Row],[AAs]],"AA",IF(StandardResults[[#This Row],[BT(SC)]]&lt;=StandardResults[[#This Row],[As]],"A",IF(StandardResults[[#This Row],[BT(SC)]]&lt;=StandardResults[[#This Row],[Bs]],"B","-"))),"")</f>
        <v/>
      </c>
      <c r="L826" t="str">
        <f>IF(ISBLANK(TimeVR[[#This Row],[Best Time(L)]]),"-",TimeVR[[#This Row],[Best Time(L)]])</f>
        <v>-</v>
      </c>
      <c r="M826" t="str">
        <f>IF(StandardResults[[#This Row],[BT(LC)]]&lt;&gt;"-",IF(StandardResults[[#This Row],[BT(LC)]]&lt;=StandardResults[[#This Row],[AA]],"AA",IF(StandardResults[[#This Row],[BT(LC)]]&lt;=StandardResults[[#This Row],[A]],"A",IF(StandardResults[[#This Row],[BT(LC)]]&lt;=StandardResults[[#This Row],[B]],"B","-"))),"")</f>
        <v/>
      </c>
      <c r="N826" s="14"/>
      <c r="O826" t="str">
        <f>IF(StandardResults[[#This Row],[BT(SC)]]&lt;&gt;"-",IF(StandardResults[[#This Row],[BT(SC)]]&lt;=StandardResults[[#This Row],[Ecs]],"EC","-"),"")</f>
        <v/>
      </c>
      <c r="Q826" t="str">
        <f>IF(StandardResults[[#This Row],[Ind/Rel]]="Ind",LEFT(StandardResults[[#This Row],[Gender]],1)&amp;MIN(MAX(StandardResults[[#This Row],[Age]],11),17)&amp;"-"&amp;StandardResults[[#This Row],[Event]],"")</f>
        <v>011-0</v>
      </c>
      <c r="R826" t="e">
        <f>IF(StandardResults[[#This Row],[Ind/Rel]]="Ind",_xlfn.XLOOKUP(StandardResults[[#This Row],[Code]],Std[Code],Std[AA]),"-")</f>
        <v>#N/A</v>
      </c>
      <c r="S826" t="e">
        <f>IF(StandardResults[[#This Row],[Ind/Rel]]="Ind",_xlfn.XLOOKUP(StandardResults[[#This Row],[Code]],Std[Code],Std[A]),"-")</f>
        <v>#N/A</v>
      </c>
      <c r="T826" t="e">
        <f>IF(StandardResults[[#This Row],[Ind/Rel]]="Ind",_xlfn.XLOOKUP(StandardResults[[#This Row],[Code]],Std[Code],Std[B]),"-")</f>
        <v>#N/A</v>
      </c>
      <c r="U826" t="e">
        <f>IF(StandardResults[[#This Row],[Ind/Rel]]="Ind",_xlfn.XLOOKUP(StandardResults[[#This Row],[Code]],Std[Code],Std[AAs]),"-")</f>
        <v>#N/A</v>
      </c>
      <c r="V826" t="e">
        <f>IF(StandardResults[[#This Row],[Ind/Rel]]="Ind",_xlfn.XLOOKUP(StandardResults[[#This Row],[Code]],Std[Code],Std[As]),"-")</f>
        <v>#N/A</v>
      </c>
      <c r="W826" t="e">
        <f>IF(StandardResults[[#This Row],[Ind/Rel]]="Ind",_xlfn.XLOOKUP(StandardResults[[#This Row],[Code]],Std[Code],Std[Bs]),"-")</f>
        <v>#N/A</v>
      </c>
      <c r="X826" t="e">
        <f>IF(StandardResults[[#This Row],[Ind/Rel]]="Ind",_xlfn.XLOOKUP(StandardResults[[#This Row],[Code]],Std[Code],Std[EC]),"-")</f>
        <v>#N/A</v>
      </c>
      <c r="Y826" t="e">
        <f>IF(StandardResults[[#This Row],[Ind/Rel]]="Ind",_xlfn.XLOOKUP(StandardResults[[#This Row],[Code]],Std[Code],Std[Ecs]),"-")</f>
        <v>#N/A</v>
      </c>
      <c r="Z826">
        <f>COUNTIFS(StandardResults[Name],StandardResults[[#This Row],[Name]],StandardResults[Entry
Std],"B")+COUNTIFS(StandardResults[Name],StandardResults[[#This Row],[Name]],StandardResults[Entry
Std],"A")+COUNTIFS(StandardResults[Name],StandardResults[[#This Row],[Name]],StandardResults[Entry
Std],"AA")</f>
        <v>0</v>
      </c>
      <c r="AA826">
        <f>COUNTIFS(StandardResults[Name],StandardResults[[#This Row],[Name]],StandardResults[Entry
Std],"AA")</f>
        <v>0</v>
      </c>
    </row>
    <row r="827" spans="1:27" x14ac:dyDescent="0.25">
      <c r="A827">
        <f>TimeVR[[#This Row],[Club]]</f>
        <v>0</v>
      </c>
      <c r="B827" t="str">
        <f>IF(OR(RIGHT(TimeVR[[#This Row],[Event]],3)="M.R", RIGHT(TimeVR[[#This Row],[Event]],3)="F.R"),"Relay","Ind")</f>
        <v>Ind</v>
      </c>
      <c r="C827">
        <f>TimeVR[[#This Row],[gender]]</f>
        <v>0</v>
      </c>
      <c r="D827">
        <f>TimeVR[[#This Row],[Age]]</f>
        <v>0</v>
      </c>
      <c r="E827">
        <f>TimeVR[[#This Row],[name]]</f>
        <v>0</v>
      </c>
      <c r="F827">
        <f>TimeVR[[#This Row],[Event]]</f>
        <v>0</v>
      </c>
      <c r="G827" t="str">
        <f>IF(OR(StandardResults[[#This Row],[Entry]]="-",TimeVR[[#This Row],[validation]]="Validated"),"Y","N")</f>
        <v>N</v>
      </c>
      <c r="H827">
        <f>IF(OR(LEFT(TimeVR[[#This Row],[Times]],8)="00:00.00", LEFT(TimeVR[[#This Row],[Times]],2)="NT"),"-",TimeVR[[#This Row],[Times]])</f>
        <v>0</v>
      </c>
      <c r="I8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7" t="str">
        <f>IF(ISBLANK(TimeVR[[#This Row],[Best Time(S)]]),"-",TimeVR[[#This Row],[Best Time(S)]])</f>
        <v>-</v>
      </c>
      <c r="K827" t="str">
        <f>IF(StandardResults[[#This Row],[BT(SC)]]&lt;&gt;"-",IF(StandardResults[[#This Row],[BT(SC)]]&lt;=StandardResults[[#This Row],[AAs]],"AA",IF(StandardResults[[#This Row],[BT(SC)]]&lt;=StandardResults[[#This Row],[As]],"A",IF(StandardResults[[#This Row],[BT(SC)]]&lt;=StandardResults[[#This Row],[Bs]],"B","-"))),"")</f>
        <v/>
      </c>
      <c r="L827" t="str">
        <f>IF(ISBLANK(TimeVR[[#This Row],[Best Time(L)]]),"-",TimeVR[[#This Row],[Best Time(L)]])</f>
        <v>-</v>
      </c>
      <c r="M827" t="str">
        <f>IF(StandardResults[[#This Row],[BT(LC)]]&lt;&gt;"-",IF(StandardResults[[#This Row],[BT(LC)]]&lt;=StandardResults[[#This Row],[AA]],"AA",IF(StandardResults[[#This Row],[BT(LC)]]&lt;=StandardResults[[#This Row],[A]],"A",IF(StandardResults[[#This Row],[BT(LC)]]&lt;=StandardResults[[#This Row],[B]],"B","-"))),"")</f>
        <v/>
      </c>
      <c r="N827" s="14"/>
      <c r="O827" t="str">
        <f>IF(StandardResults[[#This Row],[BT(SC)]]&lt;&gt;"-",IF(StandardResults[[#This Row],[BT(SC)]]&lt;=StandardResults[[#This Row],[Ecs]],"EC","-"),"")</f>
        <v/>
      </c>
      <c r="Q827" t="str">
        <f>IF(StandardResults[[#This Row],[Ind/Rel]]="Ind",LEFT(StandardResults[[#This Row],[Gender]],1)&amp;MIN(MAX(StandardResults[[#This Row],[Age]],11),17)&amp;"-"&amp;StandardResults[[#This Row],[Event]],"")</f>
        <v>011-0</v>
      </c>
      <c r="R827" t="e">
        <f>IF(StandardResults[[#This Row],[Ind/Rel]]="Ind",_xlfn.XLOOKUP(StandardResults[[#This Row],[Code]],Std[Code],Std[AA]),"-")</f>
        <v>#N/A</v>
      </c>
      <c r="S827" t="e">
        <f>IF(StandardResults[[#This Row],[Ind/Rel]]="Ind",_xlfn.XLOOKUP(StandardResults[[#This Row],[Code]],Std[Code],Std[A]),"-")</f>
        <v>#N/A</v>
      </c>
      <c r="T827" t="e">
        <f>IF(StandardResults[[#This Row],[Ind/Rel]]="Ind",_xlfn.XLOOKUP(StandardResults[[#This Row],[Code]],Std[Code],Std[B]),"-")</f>
        <v>#N/A</v>
      </c>
      <c r="U827" t="e">
        <f>IF(StandardResults[[#This Row],[Ind/Rel]]="Ind",_xlfn.XLOOKUP(StandardResults[[#This Row],[Code]],Std[Code],Std[AAs]),"-")</f>
        <v>#N/A</v>
      </c>
      <c r="V827" t="e">
        <f>IF(StandardResults[[#This Row],[Ind/Rel]]="Ind",_xlfn.XLOOKUP(StandardResults[[#This Row],[Code]],Std[Code],Std[As]),"-")</f>
        <v>#N/A</v>
      </c>
      <c r="W827" t="e">
        <f>IF(StandardResults[[#This Row],[Ind/Rel]]="Ind",_xlfn.XLOOKUP(StandardResults[[#This Row],[Code]],Std[Code],Std[Bs]),"-")</f>
        <v>#N/A</v>
      </c>
      <c r="X827" t="e">
        <f>IF(StandardResults[[#This Row],[Ind/Rel]]="Ind",_xlfn.XLOOKUP(StandardResults[[#This Row],[Code]],Std[Code],Std[EC]),"-")</f>
        <v>#N/A</v>
      </c>
      <c r="Y827" t="e">
        <f>IF(StandardResults[[#This Row],[Ind/Rel]]="Ind",_xlfn.XLOOKUP(StandardResults[[#This Row],[Code]],Std[Code],Std[Ecs]),"-")</f>
        <v>#N/A</v>
      </c>
      <c r="Z827">
        <f>COUNTIFS(StandardResults[Name],StandardResults[[#This Row],[Name]],StandardResults[Entry
Std],"B")+COUNTIFS(StandardResults[Name],StandardResults[[#This Row],[Name]],StandardResults[Entry
Std],"A")+COUNTIFS(StandardResults[Name],StandardResults[[#This Row],[Name]],StandardResults[Entry
Std],"AA")</f>
        <v>0</v>
      </c>
      <c r="AA827">
        <f>COUNTIFS(StandardResults[Name],StandardResults[[#This Row],[Name]],StandardResults[Entry
Std],"AA")</f>
        <v>0</v>
      </c>
    </row>
    <row r="828" spans="1:27" x14ac:dyDescent="0.25">
      <c r="A828">
        <f>TimeVR[[#This Row],[Club]]</f>
        <v>0</v>
      </c>
      <c r="B828" t="str">
        <f>IF(OR(RIGHT(TimeVR[[#This Row],[Event]],3)="M.R", RIGHT(TimeVR[[#This Row],[Event]],3)="F.R"),"Relay","Ind")</f>
        <v>Ind</v>
      </c>
      <c r="C828">
        <f>TimeVR[[#This Row],[gender]]</f>
        <v>0</v>
      </c>
      <c r="D828">
        <f>TimeVR[[#This Row],[Age]]</f>
        <v>0</v>
      </c>
      <c r="E828">
        <f>TimeVR[[#This Row],[name]]</f>
        <v>0</v>
      </c>
      <c r="F828">
        <f>TimeVR[[#This Row],[Event]]</f>
        <v>0</v>
      </c>
      <c r="G828" t="str">
        <f>IF(OR(StandardResults[[#This Row],[Entry]]="-",TimeVR[[#This Row],[validation]]="Validated"),"Y","N")</f>
        <v>N</v>
      </c>
      <c r="H828">
        <f>IF(OR(LEFT(TimeVR[[#This Row],[Times]],8)="00:00.00", LEFT(TimeVR[[#This Row],[Times]],2)="NT"),"-",TimeVR[[#This Row],[Times]])</f>
        <v>0</v>
      </c>
      <c r="I8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8" t="str">
        <f>IF(ISBLANK(TimeVR[[#This Row],[Best Time(S)]]),"-",TimeVR[[#This Row],[Best Time(S)]])</f>
        <v>-</v>
      </c>
      <c r="K828" t="str">
        <f>IF(StandardResults[[#This Row],[BT(SC)]]&lt;&gt;"-",IF(StandardResults[[#This Row],[BT(SC)]]&lt;=StandardResults[[#This Row],[AAs]],"AA",IF(StandardResults[[#This Row],[BT(SC)]]&lt;=StandardResults[[#This Row],[As]],"A",IF(StandardResults[[#This Row],[BT(SC)]]&lt;=StandardResults[[#This Row],[Bs]],"B","-"))),"")</f>
        <v/>
      </c>
      <c r="L828" t="str">
        <f>IF(ISBLANK(TimeVR[[#This Row],[Best Time(L)]]),"-",TimeVR[[#This Row],[Best Time(L)]])</f>
        <v>-</v>
      </c>
      <c r="M828" t="str">
        <f>IF(StandardResults[[#This Row],[BT(LC)]]&lt;&gt;"-",IF(StandardResults[[#This Row],[BT(LC)]]&lt;=StandardResults[[#This Row],[AA]],"AA",IF(StandardResults[[#This Row],[BT(LC)]]&lt;=StandardResults[[#This Row],[A]],"A",IF(StandardResults[[#This Row],[BT(LC)]]&lt;=StandardResults[[#This Row],[B]],"B","-"))),"")</f>
        <v/>
      </c>
      <c r="N828" s="14"/>
      <c r="O828" t="str">
        <f>IF(StandardResults[[#This Row],[BT(SC)]]&lt;&gt;"-",IF(StandardResults[[#This Row],[BT(SC)]]&lt;=StandardResults[[#This Row],[Ecs]],"EC","-"),"")</f>
        <v/>
      </c>
      <c r="Q828" t="str">
        <f>IF(StandardResults[[#This Row],[Ind/Rel]]="Ind",LEFT(StandardResults[[#This Row],[Gender]],1)&amp;MIN(MAX(StandardResults[[#This Row],[Age]],11),17)&amp;"-"&amp;StandardResults[[#This Row],[Event]],"")</f>
        <v>011-0</v>
      </c>
      <c r="R828" t="e">
        <f>IF(StandardResults[[#This Row],[Ind/Rel]]="Ind",_xlfn.XLOOKUP(StandardResults[[#This Row],[Code]],Std[Code],Std[AA]),"-")</f>
        <v>#N/A</v>
      </c>
      <c r="S828" t="e">
        <f>IF(StandardResults[[#This Row],[Ind/Rel]]="Ind",_xlfn.XLOOKUP(StandardResults[[#This Row],[Code]],Std[Code],Std[A]),"-")</f>
        <v>#N/A</v>
      </c>
      <c r="T828" t="e">
        <f>IF(StandardResults[[#This Row],[Ind/Rel]]="Ind",_xlfn.XLOOKUP(StandardResults[[#This Row],[Code]],Std[Code],Std[B]),"-")</f>
        <v>#N/A</v>
      </c>
      <c r="U828" t="e">
        <f>IF(StandardResults[[#This Row],[Ind/Rel]]="Ind",_xlfn.XLOOKUP(StandardResults[[#This Row],[Code]],Std[Code],Std[AAs]),"-")</f>
        <v>#N/A</v>
      </c>
      <c r="V828" t="e">
        <f>IF(StandardResults[[#This Row],[Ind/Rel]]="Ind",_xlfn.XLOOKUP(StandardResults[[#This Row],[Code]],Std[Code],Std[As]),"-")</f>
        <v>#N/A</v>
      </c>
      <c r="W828" t="e">
        <f>IF(StandardResults[[#This Row],[Ind/Rel]]="Ind",_xlfn.XLOOKUP(StandardResults[[#This Row],[Code]],Std[Code],Std[Bs]),"-")</f>
        <v>#N/A</v>
      </c>
      <c r="X828" t="e">
        <f>IF(StandardResults[[#This Row],[Ind/Rel]]="Ind",_xlfn.XLOOKUP(StandardResults[[#This Row],[Code]],Std[Code],Std[EC]),"-")</f>
        <v>#N/A</v>
      </c>
      <c r="Y828" t="e">
        <f>IF(StandardResults[[#This Row],[Ind/Rel]]="Ind",_xlfn.XLOOKUP(StandardResults[[#This Row],[Code]],Std[Code],Std[Ecs]),"-")</f>
        <v>#N/A</v>
      </c>
      <c r="Z828">
        <f>COUNTIFS(StandardResults[Name],StandardResults[[#This Row],[Name]],StandardResults[Entry
Std],"B")+COUNTIFS(StandardResults[Name],StandardResults[[#This Row],[Name]],StandardResults[Entry
Std],"A")+COUNTIFS(StandardResults[Name],StandardResults[[#This Row],[Name]],StandardResults[Entry
Std],"AA")</f>
        <v>0</v>
      </c>
      <c r="AA828">
        <f>COUNTIFS(StandardResults[Name],StandardResults[[#This Row],[Name]],StandardResults[Entry
Std],"AA")</f>
        <v>0</v>
      </c>
    </row>
    <row r="829" spans="1:27" x14ac:dyDescent="0.25">
      <c r="A829">
        <f>TimeVR[[#This Row],[Club]]</f>
        <v>0</v>
      </c>
      <c r="B829" t="str">
        <f>IF(OR(RIGHT(TimeVR[[#This Row],[Event]],3)="M.R", RIGHT(TimeVR[[#This Row],[Event]],3)="F.R"),"Relay","Ind")</f>
        <v>Ind</v>
      </c>
      <c r="C829">
        <f>TimeVR[[#This Row],[gender]]</f>
        <v>0</v>
      </c>
      <c r="D829">
        <f>TimeVR[[#This Row],[Age]]</f>
        <v>0</v>
      </c>
      <c r="E829">
        <f>TimeVR[[#This Row],[name]]</f>
        <v>0</v>
      </c>
      <c r="F829">
        <f>TimeVR[[#This Row],[Event]]</f>
        <v>0</v>
      </c>
      <c r="G829" t="str">
        <f>IF(OR(StandardResults[[#This Row],[Entry]]="-",TimeVR[[#This Row],[validation]]="Validated"),"Y","N")</f>
        <v>N</v>
      </c>
      <c r="H829">
        <f>IF(OR(LEFT(TimeVR[[#This Row],[Times]],8)="00:00.00", LEFT(TimeVR[[#This Row],[Times]],2)="NT"),"-",TimeVR[[#This Row],[Times]])</f>
        <v>0</v>
      </c>
      <c r="I8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29" t="str">
        <f>IF(ISBLANK(TimeVR[[#This Row],[Best Time(S)]]),"-",TimeVR[[#This Row],[Best Time(S)]])</f>
        <v>-</v>
      </c>
      <c r="K829" t="str">
        <f>IF(StandardResults[[#This Row],[BT(SC)]]&lt;&gt;"-",IF(StandardResults[[#This Row],[BT(SC)]]&lt;=StandardResults[[#This Row],[AAs]],"AA",IF(StandardResults[[#This Row],[BT(SC)]]&lt;=StandardResults[[#This Row],[As]],"A",IF(StandardResults[[#This Row],[BT(SC)]]&lt;=StandardResults[[#This Row],[Bs]],"B","-"))),"")</f>
        <v/>
      </c>
      <c r="L829" t="str">
        <f>IF(ISBLANK(TimeVR[[#This Row],[Best Time(L)]]),"-",TimeVR[[#This Row],[Best Time(L)]])</f>
        <v>-</v>
      </c>
      <c r="M829" t="str">
        <f>IF(StandardResults[[#This Row],[BT(LC)]]&lt;&gt;"-",IF(StandardResults[[#This Row],[BT(LC)]]&lt;=StandardResults[[#This Row],[AA]],"AA",IF(StandardResults[[#This Row],[BT(LC)]]&lt;=StandardResults[[#This Row],[A]],"A",IF(StandardResults[[#This Row],[BT(LC)]]&lt;=StandardResults[[#This Row],[B]],"B","-"))),"")</f>
        <v/>
      </c>
      <c r="N829" s="14"/>
      <c r="O829" t="str">
        <f>IF(StandardResults[[#This Row],[BT(SC)]]&lt;&gt;"-",IF(StandardResults[[#This Row],[BT(SC)]]&lt;=StandardResults[[#This Row],[Ecs]],"EC","-"),"")</f>
        <v/>
      </c>
      <c r="Q829" t="str">
        <f>IF(StandardResults[[#This Row],[Ind/Rel]]="Ind",LEFT(StandardResults[[#This Row],[Gender]],1)&amp;MIN(MAX(StandardResults[[#This Row],[Age]],11),17)&amp;"-"&amp;StandardResults[[#This Row],[Event]],"")</f>
        <v>011-0</v>
      </c>
      <c r="R829" t="e">
        <f>IF(StandardResults[[#This Row],[Ind/Rel]]="Ind",_xlfn.XLOOKUP(StandardResults[[#This Row],[Code]],Std[Code],Std[AA]),"-")</f>
        <v>#N/A</v>
      </c>
      <c r="S829" t="e">
        <f>IF(StandardResults[[#This Row],[Ind/Rel]]="Ind",_xlfn.XLOOKUP(StandardResults[[#This Row],[Code]],Std[Code],Std[A]),"-")</f>
        <v>#N/A</v>
      </c>
      <c r="T829" t="e">
        <f>IF(StandardResults[[#This Row],[Ind/Rel]]="Ind",_xlfn.XLOOKUP(StandardResults[[#This Row],[Code]],Std[Code],Std[B]),"-")</f>
        <v>#N/A</v>
      </c>
      <c r="U829" t="e">
        <f>IF(StandardResults[[#This Row],[Ind/Rel]]="Ind",_xlfn.XLOOKUP(StandardResults[[#This Row],[Code]],Std[Code],Std[AAs]),"-")</f>
        <v>#N/A</v>
      </c>
      <c r="V829" t="e">
        <f>IF(StandardResults[[#This Row],[Ind/Rel]]="Ind",_xlfn.XLOOKUP(StandardResults[[#This Row],[Code]],Std[Code],Std[As]),"-")</f>
        <v>#N/A</v>
      </c>
      <c r="W829" t="e">
        <f>IF(StandardResults[[#This Row],[Ind/Rel]]="Ind",_xlfn.XLOOKUP(StandardResults[[#This Row],[Code]],Std[Code],Std[Bs]),"-")</f>
        <v>#N/A</v>
      </c>
      <c r="X829" t="e">
        <f>IF(StandardResults[[#This Row],[Ind/Rel]]="Ind",_xlfn.XLOOKUP(StandardResults[[#This Row],[Code]],Std[Code],Std[EC]),"-")</f>
        <v>#N/A</v>
      </c>
      <c r="Y829" t="e">
        <f>IF(StandardResults[[#This Row],[Ind/Rel]]="Ind",_xlfn.XLOOKUP(StandardResults[[#This Row],[Code]],Std[Code],Std[Ecs]),"-")</f>
        <v>#N/A</v>
      </c>
      <c r="Z829">
        <f>COUNTIFS(StandardResults[Name],StandardResults[[#This Row],[Name]],StandardResults[Entry
Std],"B")+COUNTIFS(StandardResults[Name],StandardResults[[#This Row],[Name]],StandardResults[Entry
Std],"A")+COUNTIFS(StandardResults[Name],StandardResults[[#This Row],[Name]],StandardResults[Entry
Std],"AA")</f>
        <v>0</v>
      </c>
      <c r="AA829">
        <f>COUNTIFS(StandardResults[Name],StandardResults[[#This Row],[Name]],StandardResults[Entry
Std],"AA")</f>
        <v>0</v>
      </c>
    </row>
    <row r="830" spans="1:27" x14ac:dyDescent="0.25">
      <c r="A830">
        <f>TimeVR[[#This Row],[Club]]</f>
        <v>0</v>
      </c>
      <c r="B830" t="str">
        <f>IF(OR(RIGHT(TimeVR[[#This Row],[Event]],3)="M.R", RIGHT(TimeVR[[#This Row],[Event]],3)="F.R"),"Relay","Ind")</f>
        <v>Ind</v>
      </c>
      <c r="C830">
        <f>TimeVR[[#This Row],[gender]]</f>
        <v>0</v>
      </c>
      <c r="D830">
        <f>TimeVR[[#This Row],[Age]]</f>
        <v>0</v>
      </c>
      <c r="E830">
        <f>TimeVR[[#This Row],[name]]</f>
        <v>0</v>
      </c>
      <c r="F830">
        <f>TimeVR[[#This Row],[Event]]</f>
        <v>0</v>
      </c>
      <c r="G830" t="str">
        <f>IF(OR(StandardResults[[#This Row],[Entry]]="-",TimeVR[[#This Row],[validation]]="Validated"),"Y","N")</f>
        <v>N</v>
      </c>
      <c r="H830">
        <f>IF(OR(LEFT(TimeVR[[#This Row],[Times]],8)="00:00.00", LEFT(TimeVR[[#This Row],[Times]],2)="NT"),"-",TimeVR[[#This Row],[Times]])</f>
        <v>0</v>
      </c>
      <c r="I8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0" t="str">
        <f>IF(ISBLANK(TimeVR[[#This Row],[Best Time(S)]]),"-",TimeVR[[#This Row],[Best Time(S)]])</f>
        <v>-</v>
      </c>
      <c r="K830" t="str">
        <f>IF(StandardResults[[#This Row],[BT(SC)]]&lt;&gt;"-",IF(StandardResults[[#This Row],[BT(SC)]]&lt;=StandardResults[[#This Row],[AAs]],"AA",IF(StandardResults[[#This Row],[BT(SC)]]&lt;=StandardResults[[#This Row],[As]],"A",IF(StandardResults[[#This Row],[BT(SC)]]&lt;=StandardResults[[#This Row],[Bs]],"B","-"))),"")</f>
        <v/>
      </c>
      <c r="L830" t="str">
        <f>IF(ISBLANK(TimeVR[[#This Row],[Best Time(L)]]),"-",TimeVR[[#This Row],[Best Time(L)]])</f>
        <v>-</v>
      </c>
      <c r="M830" t="str">
        <f>IF(StandardResults[[#This Row],[BT(LC)]]&lt;&gt;"-",IF(StandardResults[[#This Row],[BT(LC)]]&lt;=StandardResults[[#This Row],[AA]],"AA",IF(StandardResults[[#This Row],[BT(LC)]]&lt;=StandardResults[[#This Row],[A]],"A",IF(StandardResults[[#This Row],[BT(LC)]]&lt;=StandardResults[[#This Row],[B]],"B","-"))),"")</f>
        <v/>
      </c>
      <c r="N830" s="14"/>
      <c r="O830" t="str">
        <f>IF(StandardResults[[#This Row],[BT(SC)]]&lt;&gt;"-",IF(StandardResults[[#This Row],[BT(SC)]]&lt;=StandardResults[[#This Row],[Ecs]],"EC","-"),"")</f>
        <v/>
      </c>
      <c r="Q830" t="str">
        <f>IF(StandardResults[[#This Row],[Ind/Rel]]="Ind",LEFT(StandardResults[[#This Row],[Gender]],1)&amp;MIN(MAX(StandardResults[[#This Row],[Age]],11),17)&amp;"-"&amp;StandardResults[[#This Row],[Event]],"")</f>
        <v>011-0</v>
      </c>
      <c r="R830" t="e">
        <f>IF(StandardResults[[#This Row],[Ind/Rel]]="Ind",_xlfn.XLOOKUP(StandardResults[[#This Row],[Code]],Std[Code],Std[AA]),"-")</f>
        <v>#N/A</v>
      </c>
      <c r="S830" t="e">
        <f>IF(StandardResults[[#This Row],[Ind/Rel]]="Ind",_xlfn.XLOOKUP(StandardResults[[#This Row],[Code]],Std[Code],Std[A]),"-")</f>
        <v>#N/A</v>
      </c>
      <c r="T830" t="e">
        <f>IF(StandardResults[[#This Row],[Ind/Rel]]="Ind",_xlfn.XLOOKUP(StandardResults[[#This Row],[Code]],Std[Code],Std[B]),"-")</f>
        <v>#N/A</v>
      </c>
      <c r="U830" t="e">
        <f>IF(StandardResults[[#This Row],[Ind/Rel]]="Ind",_xlfn.XLOOKUP(StandardResults[[#This Row],[Code]],Std[Code],Std[AAs]),"-")</f>
        <v>#N/A</v>
      </c>
      <c r="V830" t="e">
        <f>IF(StandardResults[[#This Row],[Ind/Rel]]="Ind",_xlfn.XLOOKUP(StandardResults[[#This Row],[Code]],Std[Code],Std[As]),"-")</f>
        <v>#N/A</v>
      </c>
      <c r="W830" t="e">
        <f>IF(StandardResults[[#This Row],[Ind/Rel]]="Ind",_xlfn.XLOOKUP(StandardResults[[#This Row],[Code]],Std[Code],Std[Bs]),"-")</f>
        <v>#N/A</v>
      </c>
      <c r="X830" t="e">
        <f>IF(StandardResults[[#This Row],[Ind/Rel]]="Ind",_xlfn.XLOOKUP(StandardResults[[#This Row],[Code]],Std[Code],Std[EC]),"-")</f>
        <v>#N/A</v>
      </c>
      <c r="Y830" t="e">
        <f>IF(StandardResults[[#This Row],[Ind/Rel]]="Ind",_xlfn.XLOOKUP(StandardResults[[#This Row],[Code]],Std[Code],Std[Ecs]),"-")</f>
        <v>#N/A</v>
      </c>
      <c r="Z830">
        <f>COUNTIFS(StandardResults[Name],StandardResults[[#This Row],[Name]],StandardResults[Entry
Std],"B")+COUNTIFS(StandardResults[Name],StandardResults[[#This Row],[Name]],StandardResults[Entry
Std],"A")+COUNTIFS(StandardResults[Name],StandardResults[[#This Row],[Name]],StandardResults[Entry
Std],"AA")</f>
        <v>0</v>
      </c>
      <c r="AA830">
        <f>COUNTIFS(StandardResults[Name],StandardResults[[#This Row],[Name]],StandardResults[Entry
Std],"AA")</f>
        <v>0</v>
      </c>
    </row>
    <row r="831" spans="1:27" x14ac:dyDescent="0.25">
      <c r="A831">
        <f>TimeVR[[#This Row],[Club]]</f>
        <v>0</v>
      </c>
      <c r="B831" t="str">
        <f>IF(OR(RIGHT(TimeVR[[#This Row],[Event]],3)="M.R", RIGHT(TimeVR[[#This Row],[Event]],3)="F.R"),"Relay","Ind")</f>
        <v>Ind</v>
      </c>
      <c r="C831">
        <f>TimeVR[[#This Row],[gender]]</f>
        <v>0</v>
      </c>
      <c r="D831">
        <f>TimeVR[[#This Row],[Age]]</f>
        <v>0</v>
      </c>
      <c r="E831">
        <f>TimeVR[[#This Row],[name]]</f>
        <v>0</v>
      </c>
      <c r="F831">
        <f>TimeVR[[#This Row],[Event]]</f>
        <v>0</v>
      </c>
      <c r="G831" t="str">
        <f>IF(OR(StandardResults[[#This Row],[Entry]]="-",TimeVR[[#This Row],[validation]]="Validated"),"Y","N")</f>
        <v>N</v>
      </c>
      <c r="H831">
        <f>IF(OR(LEFT(TimeVR[[#This Row],[Times]],8)="00:00.00", LEFT(TimeVR[[#This Row],[Times]],2)="NT"),"-",TimeVR[[#This Row],[Times]])</f>
        <v>0</v>
      </c>
      <c r="I8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1" t="str">
        <f>IF(ISBLANK(TimeVR[[#This Row],[Best Time(S)]]),"-",TimeVR[[#This Row],[Best Time(S)]])</f>
        <v>-</v>
      </c>
      <c r="K831" t="str">
        <f>IF(StandardResults[[#This Row],[BT(SC)]]&lt;&gt;"-",IF(StandardResults[[#This Row],[BT(SC)]]&lt;=StandardResults[[#This Row],[AAs]],"AA",IF(StandardResults[[#This Row],[BT(SC)]]&lt;=StandardResults[[#This Row],[As]],"A",IF(StandardResults[[#This Row],[BT(SC)]]&lt;=StandardResults[[#This Row],[Bs]],"B","-"))),"")</f>
        <v/>
      </c>
      <c r="L831" t="str">
        <f>IF(ISBLANK(TimeVR[[#This Row],[Best Time(L)]]),"-",TimeVR[[#This Row],[Best Time(L)]])</f>
        <v>-</v>
      </c>
      <c r="M831" t="str">
        <f>IF(StandardResults[[#This Row],[BT(LC)]]&lt;&gt;"-",IF(StandardResults[[#This Row],[BT(LC)]]&lt;=StandardResults[[#This Row],[AA]],"AA",IF(StandardResults[[#This Row],[BT(LC)]]&lt;=StandardResults[[#This Row],[A]],"A",IF(StandardResults[[#This Row],[BT(LC)]]&lt;=StandardResults[[#This Row],[B]],"B","-"))),"")</f>
        <v/>
      </c>
      <c r="N831" s="14"/>
      <c r="O831" t="str">
        <f>IF(StandardResults[[#This Row],[BT(SC)]]&lt;&gt;"-",IF(StandardResults[[#This Row],[BT(SC)]]&lt;=StandardResults[[#This Row],[Ecs]],"EC","-"),"")</f>
        <v/>
      </c>
      <c r="Q831" t="str">
        <f>IF(StandardResults[[#This Row],[Ind/Rel]]="Ind",LEFT(StandardResults[[#This Row],[Gender]],1)&amp;MIN(MAX(StandardResults[[#This Row],[Age]],11),17)&amp;"-"&amp;StandardResults[[#This Row],[Event]],"")</f>
        <v>011-0</v>
      </c>
      <c r="R831" t="e">
        <f>IF(StandardResults[[#This Row],[Ind/Rel]]="Ind",_xlfn.XLOOKUP(StandardResults[[#This Row],[Code]],Std[Code],Std[AA]),"-")</f>
        <v>#N/A</v>
      </c>
      <c r="S831" t="e">
        <f>IF(StandardResults[[#This Row],[Ind/Rel]]="Ind",_xlfn.XLOOKUP(StandardResults[[#This Row],[Code]],Std[Code],Std[A]),"-")</f>
        <v>#N/A</v>
      </c>
      <c r="T831" t="e">
        <f>IF(StandardResults[[#This Row],[Ind/Rel]]="Ind",_xlfn.XLOOKUP(StandardResults[[#This Row],[Code]],Std[Code],Std[B]),"-")</f>
        <v>#N/A</v>
      </c>
      <c r="U831" t="e">
        <f>IF(StandardResults[[#This Row],[Ind/Rel]]="Ind",_xlfn.XLOOKUP(StandardResults[[#This Row],[Code]],Std[Code],Std[AAs]),"-")</f>
        <v>#N/A</v>
      </c>
      <c r="V831" t="e">
        <f>IF(StandardResults[[#This Row],[Ind/Rel]]="Ind",_xlfn.XLOOKUP(StandardResults[[#This Row],[Code]],Std[Code],Std[As]),"-")</f>
        <v>#N/A</v>
      </c>
      <c r="W831" t="e">
        <f>IF(StandardResults[[#This Row],[Ind/Rel]]="Ind",_xlfn.XLOOKUP(StandardResults[[#This Row],[Code]],Std[Code],Std[Bs]),"-")</f>
        <v>#N/A</v>
      </c>
      <c r="X831" t="e">
        <f>IF(StandardResults[[#This Row],[Ind/Rel]]="Ind",_xlfn.XLOOKUP(StandardResults[[#This Row],[Code]],Std[Code],Std[EC]),"-")</f>
        <v>#N/A</v>
      </c>
      <c r="Y831" t="e">
        <f>IF(StandardResults[[#This Row],[Ind/Rel]]="Ind",_xlfn.XLOOKUP(StandardResults[[#This Row],[Code]],Std[Code],Std[Ecs]),"-")</f>
        <v>#N/A</v>
      </c>
      <c r="Z831">
        <f>COUNTIFS(StandardResults[Name],StandardResults[[#This Row],[Name]],StandardResults[Entry
Std],"B")+COUNTIFS(StandardResults[Name],StandardResults[[#This Row],[Name]],StandardResults[Entry
Std],"A")+COUNTIFS(StandardResults[Name],StandardResults[[#This Row],[Name]],StandardResults[Entry
Std],"AA")</f>
        <v>0</v>
      </c>
      <c r="AA831">
        <f>COUNTIFS(StandardResults[Name],StandardResults[[#This Row],[Name]],StandardResults[Entry
Std],"AA")</f>
        <v>0</v>
      </c>
    </row>
    <row r="832" spans="1:27" x14ac:dyDescent="0.25">
      <c r="A832">
        <f>TimeVR[[#This Row],[Club]]</f>
        <v>0</v>
      </c>
      <c r="B832" t="str">
        <f>IF(OR(RIGHT(TimeVR[[#This Row],[Event]],3)="M.R", RIGHT(TimeVR[[#This Row],[Event]],3)="F.R"),"Relay","Ind")</f>
        <v>Ind</v>
      </c>
      <c r="C832">
        <f>TimeVR[[#This Row],[gender]]</f>
        <v>0</v>
      </c>
      <c r="D832">
        <f>TimeVR[[#This Row],[Age]]</f>
        <v>0</v>
      </c>
      <c r="E832">
        <f>TimeVR[[#This Row],[name]]</f>
        <v>0</v>
      </c>
      <c r="F832">
        <f>TimeVR[[#This Row],[Event]]</f>
        <v>0</v>
      </c>
      <c r="G832" t="str">
        <f>IF(OR(StandardResults[[#This Row],[Entry]]="-",TimeVR[[#This Row],[validation]]="Validated"),"Y","N")</f>
        <v>N</v>
      </c>
      <c r="H832">
        <f>IF(OR(LEFT(TimeVR[[#This Row],[Times]],8)="00:00.00", LEFT(TimeVR[[#This Row],[Times]],2)="NT"),"-",TimeVR[[#This Row],[Times]])</f>
        <v>0</v>
      </c>
      <c r="I8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2" t="str">
        <f>IF(ISBLANK(TimeVR[[#This Row],[Best Time(S)]]),"-",TimeVR[[#This Row],[Best Time(S)]])</f>
        <v>-</v>
      </c>
      <c r="K832" t="str">
        <f>IF(StandardResults[[#This Row],[BT(SC)]]&lt;&gt;"-",IF(StandardResults[[#This Row],[BT(SC)]]&lt;=StandardResults[[#This Row],[AAs]],"AA",IF(StandardResults[[#This Row],[BT(SC)]]&lt;=StandardResults[[#This Row],[As]],"A",IF(StandardResults[[#This Row],[BT(SC)]]&lt;=StandardResults[[#This Row],[Bs]],"B","-"))),"")</f>
        <v/>
      </c>
      <c r="L832" t="str">
        <f>IF(ISBLANK(TimeVR[[#This Row],[Best Time(L)]]),"-",TimeVR[[#This Row],[Best Time(L)]])</f>
        <v>-</v>
      </c>
      <c r="M832" t="str">
        <f>IF(StandardResults[[#This Row],[BT(LC)]]&lt;&gt;"-",IF(StandardResults[[#This Row],[BT(LC)]]&lt;=StandardResults[[#This Row],[AA]],"AA",IF(StandardResults[[#This Row],[BT(LC)]]&lt;=StandardResults[[#This Row],[A]],"A",IF(StandardResults[[#This Row],[BT(LC)]]&lt;=StandardResults[[#This Row],[B]],"B","-"))),"")</f>
        <v/>
      </c>
      <c r="N832" s="14"/>
      <c r="O832" t="str">
        <f>IF(StandardResults[[#This Row],[BT(SC)]]&lt;&gt;"-",IF(StandardResults[[#This Row],[BT(SC)]]&lt;=StandardResults[[#This Row],[Ecs]],"EC","-"),"")</f>
        <v/>
      </c>
      <c r="Q832" t="str">
        <f>IF(StandardResults[[#This Row],[Ind/Rel]]="Ind",LEFT(StandardResults[[#This Row],[Gender]],1)&amp;MIN(MAX(StandardResults[[#This Row],[Age]],11),17)&amp;"-"&amp;StandardResults[[#This Row],[Event]],"")</f>
        <v>011-0</v>
      </c>
      <c r="R832" t="e">
        <f>IF(StandardResults[[#This Row],[Ind/Rel]]="Ind",_xlfn.XLOOKUP(StandardResults[[#This Row],[Code]],Std[Code],Std[AA]),"-")</f>
        <v>#N/A</v>
      </c>
      <c r="S832" t="e">
        <f>IF(StandardResults[[#This Row],[Ind/Rel]]="Ind",_xlfn.XLOOKUP(StandardResults[[#This Row],[Code]],Std[Code],Std[A]),"-")</f>
        <v>#N/A</v>
      </c>
      <c r="T832" t="e">
        <f>IF(StandardResults[[#This Row],[Ind/Rel]]="Ind",_xlfn.XLOOKUP(StandardResults[[#This Row],[Code]],Std[Code],Std[B]),"-")</f>
        <v>#N/A</v>
      </c>
      <c r="U832" t="e">
        <f>IF(StandardResults[[#This Row],[Ind/Rel]]="Ind",_xlfn.XLOOKUP(StandardResults[[#This Row],[Code]],Std[Code],Std[AAs]),"-")</f>
        <v>#N/A</v>
      </c>
      <c r="V832" t="e">
        <f>IF(StandardResults[[#This Row],[Ind/Rel]]="Ind",_xlfn.XLOOKUP(StandardResults[[#This Row],[Code]],Std[Code],Std[As]),"-")</f>
        <v>#N/A</v>
      </c>
      <c r="W832" t="e">
        <f>IF(StandardResults[[#This Row],[Ind/Rel]]="Ind",_xlfn.XLOOKUP(StandardResults[[#This Row],[Code]],Std[Code],Std[Bs]),"-")</f>
        <v>#N/A</v>
      </c>
      <c r="X832" t="e">
        <f>IF(StandardResults[[#This Row],[Ind/Rel]]="Ind",_xlfn.XLOOKUP(StandardResults[[#This Row],[Code]],Std[Code],Std[EC]),"-")</f>
        <v>#N/A</v>
      </c>
      <c r="Y832" t="e">
        <f>IF(StandardResults[[#This Row],[Ind/Rel]]="Ind",_xlfn.XLOOKUP(StandardResults[[#This Row],[Code]],Std[Code],Std[Ecs]),"-")</f>
        <v>#N/A</v>
      </c>
      <c r="Z832">
        <f>COUNTIFS(StandardResults[Name],StandardResults[[#This Row],[Name]],StandardResults[Entry
Std],"B")+COUNTIFS(StandardResults[Name],StandardResults[[#This Row],[Name]],StandardResults[Entry
Std],"A")+COUNTIFS(StandardResults[Name],StandardResults[[#This Row],[Name]],StandardResults[Entry
Std],"AA")</f>
        <v>0</v>
      </c>
      <c r="AA832">
        <f>COUNTIFS(StandardResults[Name],StandardResults[[#This Row],[Name]],StandardResults[Entry
Std],"AA")</f>
        <v>0</v>
      </c>
    </row>
    <row r="833" spans="1:27" x14ac:dyDescent="0.25">
      <c r="A833">
        <f>TimeVR[[#This Row],[Club]]</f>
        <v>0</v>
      </c>
      <c r="B833" t="str">
        <f>IF(OR(RIGHT(TimeVR[[#This Row],[Event]],3)="M.R", RIGHT(TimeVR[[#This Row],[Event]],3)="F.R"),"Relay","Ind")</f>
        <v>Ind</v>
      </c>
      <c r="C833">
        <f>TimeVR[[#This Row],[gender]]</f>
        <v>0</v>
      </c>
      <c r="D833">
        <f>TimeVR[[#This Row],[Age]]</f>
        <v>0</v>
      </c>
      <c r="E833">
        <f>TimeVR[[#This Row],[name]]</f>
        <v>0</v>
      </c>
      <c r="F833">
        <f>TimeVR[[#This Row],[Event]]</f>
        <v>0</v>
      </c>
      <c r="G833" t="str">
        <f>IF(OR(StandardResults[[#This Row],[Entry]]="-",TimeVR[[#This Row],[validation]]="Validated"),"Y","N")</f>
        <v>N</v>
      </c>
      <c r="H833">
        <f>IF(OR(LEFT(TimeVR[[#This Row],[Times]],8)="00:00.00", LEFT(TimeVR[[#This Row],[Times]],2)="NT"),"-",TimeVR[[#This Row],[Times]])</f>
        <v>0</v>
      </c>
      <c r="I8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3" t="str">
        <f>IF(ISBLANK(TimeVR[[#This Row],[Best Time(S)]]),"-",TimeVR[[#This Row],[Best Time(S)]])</f>
        <v>-</v>
      </c>
      <c r="K833" t="str">
        <f>IF(StandardResults[[#This Row],[BT(SC)]]&lt;&gt;"-",IF(StandardResults[[#This Row],[BT(SC)]]&lt;=StandardResults[[#This Row],[AAs]],"AA",IF(StandardResults[[#This Row],[BT(SC)]]&lt;=StandardResults[[#This Row],[As]],"A",IF(StandardResults[[#This Row],[BT(SC)]]&lt;=StandardResults[[#This Row],[Bs]],"B","-"))),"")</f>
        <v/>
      </c>
      <c r="L833" t="str">
        <f>IF(ISBLANK(TimeVR[[#This Row],[Best Time(L)]]),"-",TimeVR[[#This Row],[Best Time(L)]])</f>
        <v>-</v>
      </c>
      <c r="M833" t="str">
        <f>IF(StandardResults[[#This Row],[BT(LC)]]&lt;&gt;"-",IF(StandardResults[[#This Row],[BT(LC)]]&lt;=StandardResults[[#This Row],[AA]],"AA",IF(StandardResults[[#This Row],[BT(LC)]]&lt;=StandardResults[[#This Row],[A]],"A",IF(StandardResults[[#This Row],[BT(LC)]]&lt;=StandardResults[[#This Row],[B]],"B","-"))),"")</f>
        <v/>
      </c>
      <c r="N833" s="14"/>
      <c r="O833" t="str">
        <f>IF(StandardResults[[#This Row],[BT(SC)]]&lt;&gt;"-",IF(StandardResults[[#This Row],[BT(SC)]]&lt;=StandardResults[[#This Row],[Ecs]],"EC","-"),"")</f>
        <v/>
      </c>
      <c r="Q833" t="str">
        <f>IF(StandardResults[[#This Row],[Ind/Rel]]="Ind",LEFT(StandardResults[[#This Row],[Gender]],1)&amp;MIN(MAX(StandardResults[[#This Row],[Age]],11),17)&amp;"-"&amp;StandardResults[[#This Row],[Event]],"")</f>
        <v>011-0</v>
      </c>
      <c r="R833" t="e">
        <f>IF(StandardResults[[#This Row],[Ind/Rel]]="Ind",_xlfn.XLOOKUP(StandardResults[[#This Row],[Code]],Std[Code],Std[AA]),"-")</f>
        <v>#N/A</v>
      </c>
      <c r="S833" t="e">
        <f>IF(StandardResults[[#This Row],[Ind/Rel]]="Ind",_xlfn.XLOOKUP(StandardResults[[#This Row],[Code]],Std[Code],Std[A]),"-")</f>
        <v>#N/A</v>
      </c>
      <c r="T833" t="e">
        <f>IF(StandardResults[[#This Row],[Ind/Rel]]="Ind",_xlfn.XLOOKUP(StandardResults[[#This Row],[Code]],Std[Code],Std[B]),"-")</f>
        <v>#N/A</v>
      </c>
      <c r="U833" t="e">
        <f>IF(StandardResults[[#This Row],[Ind/Rel]]="Ind",_xlfn.XLOOKUP(StandardResults[[#This Row],[Code]],Std[Code],Std[AAs]),"-")</f>
        <v>#N/A</v>
      </c>
      <c r="V833" t="e">
        <f>IF(StandardResults[[#This Row],[Ind/Rel]]="Ind",_xlfn.XLOOKUP(StandardResults[[#This Row],[Code]],Std[Code],Std[As]),"-")</f>
        <v>#N/A</v>
      </c>
      <c r="W833" t="e">
        <f>IF(StandardResults[[#This Row],[Ind/Rel]]="Ind",_xlfn.XLOOKUP(StandardResults[[#This Row],[Code]],Std[Code],Std[Bs]),"-")</f>
        <v>#N/A</v>
      </c>
      <c r="X833" t="e">
        <f>IF(StandardResults[[#This Row],[Ind/Rel]]="Ind",_xlfn.XLOOKUP(StandardResults[[#This Row],[Code]],Std[Code],Std[EC]),"-")</f>
        <v>#N/A</v>
      </c>
      <c r="Y833" t="e">
        <f>IF(StandardResults[[#This Row],[Ind/Rel]]="Ind",_xlfn.XLOOKUP(StandardResults[[#This Row],[Code]],Std[Code],Std[Ecs]),"-")</f>
        <v>#N/A</v>
      </c>
      <c r="Z833">
        <f>COUNTIFS(StandardResults[Name],StandardResults[[#This Row],[Name]],StandardResults[Entry
Std],"B")+COUNTIFS(StandardResults[Name],StandardResults[[#This Row],[Name]],StandardResults[Entry
Std],"A")+COUNTIFS(StandardResults[Name],StandardResults[[#This Row],[Name]],StandardResults[Entry
Std],"AA")</f>
        <v>0</v>
      </c>
      <c r="AA833">
        <f>COUNTIFS(StandardResults[Name],StandardResults[[#This Row],[Name]],StandardResults[Entry
Std],"AA")</f>
        <v>0</v>
      </c>
    </row>
    <row r="834" spans="1:27" x14ac:dyDescent="0.25">
      <c r="A834">
        <f>TimeVR[[#This Row],[Club]]</f>
        <v>0</v>
      </c>
      <c r="B834" t="str">
        <f>IF(OR(RIGHT(TimeVR[[#This Row],[Event]],3)="M.R", RIGHT(TimeVR[[#This Row],[Event]],3)="F.R"),"Relay","Ind")</f>
        <v>Ind</v>
      </c>
      <c r="C834">
        <f>TimeVR[[#This Row],[gender]]</f>
        <v>0</v>
      </c>
      <c r="D834">
        <f>TimeVR[[#This Row],[Age]]</f>
        <v>0</v>
      </c>
      <c r="E834">
        <f>TimeVR[[#This Row],[name]]</f>
        <v>0</v>
      </c>
      <c r="F834">
        <f>TimeVR[[#This Row],[Event]]</f>
        <v>0</v>
      </c>
      <c r="G834" t="str">
        <f>IF(OR(StandardResults[[#This Row],[Entry]]="-",TimeVR[[#This Row],[validation]]="Validated"),"Y","N")</f>
        <v>N</v>
      </c>
      <c r="H834">
        <f>IF(OR(LEFT(TimeVR[[#This Row],[Times]],8)="00:00.00", LEFT(TimeVR[[#This Row],[Times]],2)="NT"),"-",TimeVR[[#This Row],[Times]])</f>
        <v>0</v>
      </c>
      <c r="I8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4" t="str">
        <f>IF(ISBLANK(TimeVR[[#This Row],[Best Time(S)]]),"-",TimeVR[[#This Row],[Best Time(S)]])</f>
        <v>-</v>
      </c>
      <c r="K834" t="str">
        <f>IF(StandardResults[[#This Row],[BT(SC)]]&lt;&gt;"-",IF(StandardResults[[#This Row],[BT(SC)]]&lt;=StandardResults[[#This Row],[AAs]],"AA",IF(StandardResults[[#This Row],[BT(SC)]]&lt;=StandardResults[[#This Row],[As]],"A",IF(StandardResults[[#This Row],[BT(SC)]]&lt;=StandardResults[[#This Row],[Bs]],"B","-"))),"")</f>
        <v/>
      </c>
      <c r="L834" t="str">
        <f>IF(ISBLANK(TimeVR[[#This Row],[Best Time(L)]]),"-",TimeVR[[#This Row],[Best Time(L)]])</f>
        <v>-</v>
      </c>
      <c r="M834" t="str">
        <f>IF(StandardResults[[#This Row],[BT(LC)]]&lt;&gt;"-",IF(StandardResults[[#This Row],[BT(LC)]]&lt;=StandardResults[[#This Row],[AA]],"AA",IF(StandardResults[[#This Row],[BT(LC)]]&lt;=StandardResults[[#This Row],[A]],"A",IF(StandardResults[[#This Row],[BT(LC)]]&lt;=StandardResults[[#This Row],[B]],"B","-"))),"")</f>
        <v/>
      </c>
      <c r="N834" s="14"/>
      <c r="O834" t="str">
        <f>IF(StandardResults[[#This Row],[BT(SC)]]&lt;&gt;"-",IF(StandardResults[[#This Row],[BT(SC)]]&lt;=StandardResults[[#This Row],[Ecs]],"EC","-"),"")</f>
        <v/>
      </c>
      <c r="Q834" t="str">
        <f>IF(StandardResults[[#This Row],[Ind/Rel]]="Ind",LEFT(StandardResults[[#This Row],[Gender]],1)&amp;MIN(MAX(StandardResults[[#This Row],[Age]],11),17)&amp;"-"&amp;StandardResults[[#This Row],[Event]],"")</f>
        <v>011-0</v>
      </c>
      <c r="R834" t="e">
        <f>IF(StandardResults[[#This Row],[Ind/Rel]]="Ind",_xlfn.XLOOKUP(StandardResults[[#This Row],[Code]],Std[Code],Std[AA]),"-")</f>
        <v>#N/A</v>
      </c>
      <c r="S834" t="e">
        <f>IF(StandardResults[[#This Row],[Ind/Rel]]="Ind",_xlfn.XLOOKUP(StandardResults[[#This Row],[Code]],Std[Code],Std[A]),"-")</f>
        <v>#N/A</v>
      </c>
      <c r="T834" t="e">
        <f>IF(StandardResults[[#This Row],[Ind/Rel]]="Ind",_xlfn.XLOOKUP(StandardResults[[#This Row],[Code]],Std[Code],Std[B]),"-")</f>
        <v>#N/A</v>
      </c>
      <c r="U834" t="e">
        <f>IF(StandardResults[[#This Row],[Ind/Rel]]="Ind",_xlfn.XLOOKUP(StandardResults[[#This Row],[Code]],Std[Code],Std[AAs]),"-")</f>
        <v>#N/A</v>
      </c>
      <c r="V834" t="e">
        <f>IF(StandardResults[[#This Row],[Ind/Rel]]="Ind",_xlfn.XLOOKUP(StandardResults[[#This Row],[Code]],Std[Code],Std[As]),"-")</f>
        <v>#N/A</v>
      </c>
      <c r="W834" t="e">
        <f>IF(StandardResults[[#This Row],[Ind/Rel]]="Ind",_xlfn.XLOOKUP(StandardResults[[#This Row],[Code]],Std[Code],Std[Bs]),"-")</f>
        <v>#N/A</v>
      </c>
      <c r="X834" t="e">
        <f>IF(StandardResults[[#This Row],[Ind/Rel]]="Ind",_xlfn.XLOOKUP(StandardResults[[#This Row],[Code]],Std[Code],Std[EC]),"-")</f>
        <v>#N/A</v>
      </c>
      <c r="Y834" t="e">
        <f>IF(StandardResults[[#This Row],[Ind/Rel]]="Ind",_xlfn.XLOOKUP(StandardResults[[#This Row],[Code]],Std[Code],Std[Ecs]),"-")</f>
        <v>#N/A</v>
      </c>
      <c r="Z834">
        <f>COUNTIFS(StandardResults[Name],StandardResults[[#This Row],[Name]],StandardResults[Entry
Std],"B")+COUNTIFS(StandardResults[Name],StandardResults[[#This Row],[Name]],StandardResults[Entry
Std],"A")+COUNTIFS(StandardResults[Name],StandardResults[[#This Row],[Name]],StandardResults[Entry
Std],"AA")</f>
        <v>0</v>
      </c>
      <c r="AA834">
        <f>COUNTIFS(StandardResults[Name],StandardResults[[#This Row],[Name]],StandardResults[Entry
Std],"AA")</f>
        <v>0</v>
      </c>
    </row>
    <row r="835" spans="1:27" x14ac:dyDescent="0.25">
      <c r="A835">
        <f>TimeVR[[#This Row],[Club]]</f>
        <v>0</v>
      </c>
      <c r="B835" t="str">
        <f>IF(OR(RIGHT(TimeVR[[#This Row],[Event]],3)="M.R", RIGHT(TimeVR[[#This Row],[Event]],3)="F.R"),"Relay","Ind")</f>
        <v>Ind</v>
      </c>
      <c r="C835">
        <f>TimeVR[[#This Row],[gender]]</f>
        <v>0</v>
      </c>
      <c r="D835">
        <f>TimeVR[[#This Row],[Age]]</f>
        <v>0</v>
      </c>
      <c r="E835">
        <f>TimeVR[[#This Row],[name]]</f>
        <v>0</v>
      </c>
      <c r="F835">
        <f>TimeVR[[#This Row],[Event]]</f>
        <v>0</v>
      </c>
      <c r="G835" t="str">
        <f>IF(OR(StandardResults[[#This Row],[Entry]]="-",TimeVR[[#This Row],[validation]]="Validated"),"Y","N")</f>
        <v>N</v>
      </c>
      <c r="H835">
        <f>IF(OR(LEFT(TimeVR[[#This Row],[Times]],8)="00:00.00", LEFT(TimeVR[[#This Row],[Times]],2)="NT"),"-",TimeVR[[#This Row],[Times]])</f>
        <v>0</v>
      </c>
      <c r="I8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5" t="str">
        <f>IF(ISBLANK(TimeVR[[#This Row],[Best Time(S)]]),"-",TimeVR[[#This Row],[Best Time(S)]])</f>
        <v>-</v>
      </c>
      <c r="K835" t="str">
        <f>IF(StandardResults[[#This Row],[BT(SC)]]&lt;&gt;"-",IF(StandardResults[[#This Row],[BT(SC)]]&lt;=StandardResults[[#This Row],[AAs]],"AA",IF(StandardResults[[#This Row],[BT(SC)]]&lt;=StandardResults[[#This Row],[As]],"A",IF(StandardResults[[#This Row],[BT(SC)]]&lt;=StandardResults[[#This Row],[Bs]],"B","-"))),"")</f>
        <v/>
      </c>
      <c r="L835" t="str">
        <f>IF(ISBLANK(TimeVR[[#This Row],[Best Time(L)]]),"-",TimeVR[[#This Row],[Best Time(L)]])</f>
        <v>-</v>
      </c>
      <c r="M835" t="str">
        <f>IF(StandardResults[[#This Row],[BT(LC)]]&lt;&gt;"-",IF(StandardResults[[#This Row],[BT(LC)]]&lt;=StandardResults[[#This Row],[AA]],"AA",IF(StandardResults[[#This Row],[BT(LC)]]&lt;=StandardResults[[#This Row],[A]],"A",IF(StandardResults[[#This Row],[BT(LC)]]&lt;=StandardResults[[#This Row],[B]],"B","-"))),"")</f>
        <v/>
      </c>
      <c r="N835" s="14"/>
      <c r="O835" t="str">
        <f>IF(StandardResults[[#This Row],[BT(SC)]]&lt;&gt;"-",IF(StandardResults[[#This Row],[BT(SC)]]&lt;=StandardResults[[#This Row],[Ecs]],"EC","-"),"")</f>
        <v/>
      </c>
      <c r="Q835" t="str">
        <f>IF(StandardResults[[#This Row],[Ind/Rel]]="Ind",LEFT(StandardResults[[#This Row],[Gender]],1)&amp;MIN(MAX(StandardResults[[#This Row],[Age]],11),17)&amp;"-"&amp;StandardResults[[#This Row],[Event]],"")</f>
        <v>011-0</v>
      </c>
      <c r="R835" t="e">
        <f>IF(StandardResults[[#This Row],[Ind/Rel]]="Ind",_xlfn.XLOOKUP(StandardResults[[#This Row],[Code]],Std[Code],Std[AA]),"-")</f>
        <v>#N/A</v>
      </c>
      <c r="S835" t="e">
        <f>IF(StandardResults[[#This Row],[Ind/Rel]]="Ind",_xlfn.XLOOKUP(StandardResults[[#This Row],[Code]],Std[Code],Std[A]),"-")</f>
        <v>#N/A</v>
      </c>
      <c r="T835" t="e">
        <f>IF(StandardResults[[#This Row],[Ind/Rel]]="Ind",_xlfn.XLOOKUP(StandardResults[[#This Row],[Code]],Std[Code],Std[B]),"-")</f>
        <v>#N/A</v>
      </c>
      <c r="U835" t="e">
        <f>IF(StandardResults[[#This Row],[Ind/Rel]]="Ind",_xlfn.XLOOKUP(StandardResults[[#This Row],[Code]],Std[Code],Std[AAs]),"-")</f>
        <v>#N/A</v>
      </c>
      <c r="V835" t="e">
        <f>IF(StandardResults[[#This Row],[Ind/Rel]]="Ind",_xlfn.XLOOKUP(StandardResults[[#This Row],[Code]],Std[Code],Std[As]),"-")</f>
        <v>#N/A</v>
      </c>
      <c r="W835" t="e">
        <f>IF(StandardResults[[#This Row],[Ind/Rel]]="Ind",_xlfn.XLOOKUP(StandardResults[[#This Row],[Code]],Std[Code],Std[Bs]),"-")</f>
        <v>#N/A</v>
      </c>
      <c r="X835" t="e">
        <f>IF(StandardResults[[#This Row],[Ind/Rel]]="Ind",_xlfn.XLOOKUP(StandardResults[[#This Row],[Code]],Std[Code],Std[EC]),"-")</f>
        <v>#N/A</v>
      </c>
      <c r="Y835" t="e">
        <f>IF(StandardResults[[#This Row],[Ind/Rel]]="Ind",_xlfn.XLOOKUP(StandardResults[[#This Row],[Code]],Std[Code],Std[Ecs]),"-")</f>
        <v>#N/A</v>
      </c>
      <c r="Z835">
        <f>COUNTIFS(StandardResults[Name],StandardResults[[#This Row],[Name]],StandardResults[Entry
Std],"B")+COUNTIFS(StandardResults[Name],StandardResults[[#This Row],[Name]],StandardResults[Entry
Std],"A")+COUNTIFS(StandardResults[Name],StandardResults[[#This Row],[Name]],StandardResults[Entry
Std],"AA")</f>
        <v>0</v>
      </c>
      <c r="AA835">
        <f>COUNTIFS(StandardResults[Name],StandardResults[[#This Row],[Name]],StandardResults[Entry
Std],"AA")</f>
        <v>0</v>
      </c>
    </row>
    <row r="836" spans="1:27" x14ac:dyDescent="0.25">
      <c r="A836">
        <f>TimeVR[[#This Row],[Club]]</f>
        <v>0</v>
      </c>
      <c r="B836" t="str">
        <f>IF(OR(RIGHT(TimeVR[[#This Row],[Event]],3)="M.R", RIGHT(TimeVR[[#This Row],[Event]],3)="F.R"),"Relay","Ind")</f>
        <v>Ind</v>
      </c>
      <c r="C836">
        <f>TimeVR[[#This Row],[gender]]</f>
        <v>0</v>
      </c>
      <c r="D836">
        <f>TimeVR[[#This Row],[Age]]</f>
        <v>0</v>
      </c>
      <c r="E836">
        <f>TimeVR[[#This Row],[name]]</f>
        <v>0</v>
      </c>
      <c r="F836">
        <f>TimeVR[[#This Row],[Event]]</f>
        <v>0</v>
      </c>
      <c r="G836" t="str">
        <f>IF(OR(StandardResults[[#This Row],[Entry]]="-",TimeVR[[#This Row],[validation]]="Validated"),"Y","N")</f>
        <v>N</v>
      </c>
      <c r="H836">
        <f>IF(OR(LEFT(TimeVR[[#This Row],[Times]],8)="00:00.00", LEFT(TimeVR[[#This Row],[Times]],2)="NT"),"-",TimeVR[[#This Row],[Times]])</f>
        <v>0</v>
      </c>
      <c r="I8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6" t="str">
        <f>IF(ISBLANK(TimeVR[[#This Row],[Best Time(S)]]),"-",TimeVR[[#This Row],[Best Time(S)]])</f>
        <v>-</v>
      </c>
      <c r="K836" t="str">
        <f>IF(StandardResults[[#This Row],[BT(SC)]]&lt;&gt;"-",IF(StandardResults[[#This Row],[BT(SC)]]&lt;=StandardResults[[#This Row],[AAs]],"AA",IF(StandardResults[[#This Row],[BT(SC)]]&lt;=StandardResults[[#This Row],[As]],"A",IF(StandardResults[[#This Row],[BT(SC)]]&lt;=StandardResults[[#This Row],[Bs]],"B","-"))),"")</f>
        <v/>
      </c>
      <c r="L836" t="str">
        <f>IF(ISBLANK(TimeVR[[#This Row],[Best Time(L)]]),"-",TimeVR[[#This Row],[Best Time(L)]])</f>
        <v>-</v>
      </c>
      <c r="M836" t="str">
        <f>IF(StandardResults[[#This Row],[BT(LC)]]&lt;&gt;"-",IF(StandardResults[[#This Row],[BT(LC)]]&lt;=StandardResults[[#This Row],[AA]],"AA",IF(StandardResults[[#This Row],[BT(LC)]]&lt;=StandardResults[[#This Row],[A]],"A",IF(StandardResults[[#This Row],[BT(LC)]]&lt;=StandardResults[[#This Row],[B]],"B","-"))),"")</f>
        <v/>
      </c>
      <c r="N836" s="14"/>
      <c r="O836" t="str">
        <f>IF(StandardResults[[#This Row],[BT(SC)]]&lt;&gt;"-",IF(StandardResults[[#This Row],[BT(SC)]]&lt;=StandardResults[[#This Row],[Ecs]],"EC","-"),"")</f>
        <v/>
      </c>
      <c r="Q836" t="str">
        <f>IF(StandardResults[[#This Row],[Ind/Rel]]="Ind",LEFT(StandardResults[[#This Row],[Gender]],1)&amp;MIN(MAX(StandardResults[[#This Row],[Age]],11),17)&amp;"-"&amp;StandardResults[[#This Row],[Event]],"")</f>
        <v>011-0</v>
      </c>
      <c r="R836" t="e">
        <f>IF(StandardResults[[#This Row],[Ind/Rel]]="Ind",_xlfn.XLOOKUP(StandardResults[[#This Row],[Code]],Std[Code],Std[AA]),"-")</f>
        <v>#N/A</v>
      </c>
      <c r="S836" t="e">
        <f>IF(StandardResults[[#This Row],[Ind/Rel]]="Ind",_xlfn.XLOOKUP(StandardResults[[#This Row],[Code]],Std[Code],Std[A]),"-")</f>
        <v>#N/A</v>
      </c>
      <c r="T836" t="e">
        <f>IF(StandardResults[[#This Row],[Ind/Rel]]="Ind",_xlfn.XLOOKUP(StandardResults[[#This Row],[Code]],Std[Code],Std[B]),"-")</f>
        <v>#N/A</v>
      </c>
      <c r="U836" t="e">
        <f>IF(StandardResults[[#This Row],[Ind/Rel]]="Ind",_xlfn.XLOOKUP(StandardResults[[#This Row],[Code]],Std[Code],Std[AAs]),"-")</f>
        <v>#N/A</v>
      </c>
      <c r="V836" t="e">
        <f>IF(StandardResults[[#This Row],[Ind/Rel]]="Ind",_xlfn.XLOOKUP(StandardResults[[#This Row],[Code]],Std[Code],Std[As]),"-")</f>
        <v>#N/A</v>
      </c>
      <c r="W836" t="e">
        <f>IF(StandardResults[[#This Row],[Ind/Rel]]="Ind",_xlfn.XLOOKUP(StandardResults[[#This Row],[Code]],Std[Code],Std[Bs]),"-")</f>
        <v>#N/A</v>
      </c>
      <c r="X836" t="e">
        <f>IF(StandardResults[[#This Row],[Ind/Rel]]="Ind",_xlfn.XLOOKUP(StandardResults[[#This Row],[Code]],Std[Code],Std[EC]),"-")</f>
        <v>#N/A</v>
      </c>
      <c r="Y836" t="e">
        <f>IF(StandardResults[[#This Row],[Ind/Rel]]="Ind",_xlfn.XLOOKUP(StandardResults[[#This Row],[Code]],Std[Code],Std[Ecs]),"-")</f>
        <v>#N/A</v>
      </c>
      <c r="Z836">
        <f>COUNTIFS(StandardResults[Name],StandardResults[[#This Row],[Name]],StandardResults[Entry
Std],"B")+COUNTIFS(StandardResults[Name],StandardResults[[#This Row],[Name]],StandardResults[Entry
Std],"A")+COUNTIFS(StandardResults[Name],StandardResults[[#This Row],[Name]],StandardResults[Entry
Std],"AA")</f>
        <v>0</v>
      </c>
      <c r="AA836">
        <f>COUNTIFS(StandardResults[Name],StandardResults[[#This Row],[Name]],StandardResults[Entry
Std],"AA")</f>
        <v>0</v>
      </c>
    </row>
    <row r="837" spans="1:27" x14ac:dyDescent="0.25">
      <c r="A837">
        <f>TimeVR[[#This Row],[Club]]</f>
        <v>0</v>
      </c>
      <c r="B837" t="str">
        <f>IF(OR(RIGHT(TimeVR[[#This Row],[Event]],3)="M.R", RIGHT(TimeVR[[#This Row],[Event]],3)="F.R"),"Relay","Ind")</f>
        <v>Ind</v>
      </c>
      <c r="C837">
        <f>TimeVR[[#This Row],[gender]]</f>
        <v>0</v>
      </c>
      <c r="D837">
        <f>TimeVR[[#This Row],[Age]]</f>
        <v>0</v>
      </c>
      <c r="E837">
        <f>TimeVR[[#This Row],[name]]</f>
        <v>0</v>
      </c>
      <c r="F837">
        <f>TimeVR[[#This Row],[Event]]</f>
        <v>0</v>
      </c>
      <c r="G837" t="str">
        <f>IF(OR(StandardResults[[#This Row],[Entry]]="-",TimeVR[[#This Row],[validation]]="Validated"),"Y","N")</f>
        <v>N</v>
      </c>
      <c r="H837">
        <f>IF(OR(LEFT(TimeVR[[#This Row],[Times]],8)="00:00.00", LEFT(TimeVR[[#This Row],[Times]],2)="NT"),"-",TimeVR[[#This Row],[Times]])</f>
        <v>0</v>
      </c>
      <c r="I8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7" t="str">
        <f>IF(ISBLANK(TimeVR[[#This Row],[Best Time(S)]]),"-",TimeVR[[#This Row],[Best Time(S)]])</f>
        <v>-</v>
      </c>
      <c r="K837" t="str">
        <f>IF(StandardResults[[#This Row],[BT(SC)]]&lt;&gt;"-",IF(StandardResults[[#This Row],[BT(SC)]]&lt;=StandardResults[[#This Row],[AAs]],"AA",IF(StandardResults[[#This Row],[BT(SC)]]&lt;=StandardResults[[#This Row],[As]],"A",IF(StandardResults[[#This Row],[BT(SC)]]&lt;=StandardResults[[#This Row],[Bs]],"B","-"))),"")</f>
        <v/>
      </c>
      <c r="L837" t="str">
        <f>IF(ISBLANK(TimeVR[[#This Row],[Best Time(L)]]),"-",TimeVR[[#This Row],[Best Time(L)]])</f>
        <v>-</v>
      </c>
      <c r="M837" t="str">
        <f>IF(StandardResults[[#This Row],[BT(LC)]]&lt;&gt;"-",IF(StandardResults[[#This Row],[BT(LC)]]&lt;=StandardResults[[#This Row],[AA]],"AA",IF(StandardResults[[#This Row],[BT(LC)]]&lt;=StandardResults[[#This Row],[A]],"A",IF(StandardResults[[#This Row],[BT(LC)]]&lt;=StandardResults[[#This Row],[B]],"B","-"))),"")</f>
        <v/>
      </c>
      <c r="N837" s="14"/>
      <c r="O837" t="str">
        <f>IF(StandardResults[[#This Row],[BT(SC)]]&lt;&gt;"-",IF(StandardResults[[#This Row],[BT(SC)]]&lt;=StandardResults[[#This Row],[Ecs]],"EC","-"),"")</f>
        <v/>
      </c>
      <c r="Q837" t="str">
        <f>IF(StandardResults[[#This Row],[Ind/Rel]]="Ind",LEFT(StandardResults[[#This Row],[Gender]],1)&amp;MIN(MAX(StandardResults[[#This Row],[Age]],11),17)&amp;"-"&amp;StandardResults[[#This Row],[Event]],"")</f>
        <v>011-0</v>
      </c>
      <c r="R837" t="e">
        <f>IF(StandardResults[[#This Row],[Ind/Rel]]="Ind",_xlfn.XLOOKUP(StandardResults[[#This Row],[Code]],Std[Code],Std[AA]),"-")</f>
        <v>#N/A</v>
      </c>
      <c r="S837" t="e">
        <f>IF(StandardResults[[#This Row],[Ind/Rel]]="Ind",_xlfn.XLOOKUP(StandardResults[[#This Row],[Code]],Std[Code],Std[A]),"-")</f>
        <v>#N/A</v>
      </c>
      <c r="T837" t="e">
        <f>IF(StandardResults[[#This Row],[Ind/Rel]]="Ind",_xlfn.XLOOKUP(StandardResults[[#This Row],[Code]],Std[Code],Std[B]),"-")</f>
        <v>#N/A</v>
      </c>
      <c r="U837" t="e">
        <f>IF(StandardResults[[#This Row],[Ind/Rel]]="Ind",_xlfn.XLOOKUP(StandardResults[[#This Row],[Code]],Std[Code],Std[AAs]),"-")</f>
        <v>#N/A</v>
      </c>
      <c r="V837" t="e">
        <f>IF(StandardResults[[#This Row],[Ind/Rel]]="Ind",_xlfn.XLOOKUP(StandardResults[[#This Row],[Code]],Std[Code],Std[As]),"-")</f>
        <v>#N/A</v>
      </c>
      <c r="W837" t="e">
        <f>IF(StandardResults[[#This Row],[Ind/Rel]]="Ind",_xlfn.XLOOKUP(StandardResults[[#This Row],[Code]],Std[Code],Std[Bs]),"-")</f>
        <v>#N/A</v>
      </c>
      <c r="X837" t="e">
        <f>IF(StandardResults[[#This Row],[Ind/Rel]]="Ind",_xlfn.XLOOKUP(StandardResults[[#This Row],[Code]],Std[Code],Std[EC]),"-")</f>
        <v>#N/A</v>
      </c>
      <c r="Y837" t="e">
        <f>IF(StandardResults[[#This Row],[Ind/Rel]]="Ind",_xlfn.XLOOKUP(StandardResults[[#This Row],[Code]],Std[Code],Std[Ecs]),"-")</f>
        <v>#N/A</v>
      </c>
      <c r="Z837">
        <f>COUNTIFS(StandardResults[Name],StandardResults[[#This Row],[Name]],StandardResults[Entry
Std],"B")+COUNTIFS(StandardResults[Name],StandardResults[[#This Row],[Name]],StandardResults[Entry
Std],"A")+COUNTIFS(StandardResults[Name],StandardResults[[#This Row],[Name]],StandardResults[Entry
Std],"AA")</f>
        <v>0</v>
      </c>
      <c r="AA837">
        <f>COUNTIFS(StandardResults[Name],StandardResults[[#This Row],[Name]],StandardResults[Entry
Std],"AA")</f>
        <v>0</v>
      </c>
    </row>
    <row r="838" spans="1:27" x14ac:dyDescent="0.25">
      <c r="A838">
        <f>TimeVR[[#This Row],[Club]]</f>
        <v>0</v>
      </c>
      <c r="B838" t="str">
        <f>IF(OR(RIGHT(TimeVR[[#This Row],[Event]],3)="M.R", RIGHT(TimeVR[[#This Row],[Event]],3)="F.R"),"Relay","Ind")</f>
        <v>Ind</v>
      </c>
      <c r="C838">
        <f>TimeVR[[#This Row],[gender]]</f>
        <v>0</v>
      </c>
      <c r="D838">
        <f>TimeVR[[#This Row],[Age]]</f>
        <v>0</v>
      </c>
      <c r="E838">
        <f>TimeVR[[#This Row],[name]]</f>
        <v>0</v>
      </c>
      <c r="F838">
        <f>TimeVR[[#This Row],[Event]]</f>
        <v>0</v>
      </c>
      <c r="G838" t="str">
        <f>IF(OR(StandardResults[[#This Row],[Entry]]="-",TimeVR[[#This Row],[validation]]="Validated"),"Y","N")</f>
        <v>N</v>
      </c>
      <c r="H838">
        <f>IF(OR(LEFT(TimeVR[[#This Row],[Times]],8)="00:00.00", LEFT(TimeVR[[#This Row],[Times]],2)="NT"),"-",TimeVR[[#This Row],[Times]])</f>
        <v>0</v>
      </c>
      <c r="I8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8" t="str">
        <f>IF(ISBLANK(TimeVR[[#This Row],[Best Time(S)]]),"-",TimeVR[[#This Row],[Best Time(S)]])</f>
        <v>-</v>
      </c>
      <c r="K838" t="str">
        <f>IF(StandardResults[[#This Row],[BT(SC)]]&lt;&gt;"-",IF(StandardResults[[#This Row],[BT(SC)]]&lt;=StandardResults[[#This Row],[AAs]],"AA",IF(StandardResults[[#This Row],[BT(SC)]]&lt;=StandardResults[[#This Row],[As]],"A",IF(StandardResults[[#This Row],[BT(SC)]]&lt;=StandardResults[[#This Row],[Bs]],"B","-"))),"")</f>
        <v/>
      </c>
      <c r="L838" t="str">
        <f>IF(ISBLANK(TimeVR[[#This Row],[Best Time(L)]]),"-",TimeVR[[#This Row],[Best Time(L)]])</f>
        <v>-</v>
      </c>
      <c r="M838" t="str">
        <f>IF(StandardResults[[#This Row],[BT(LC)]]&lt;&gt;"-",IF(StandardResults[[#This Row],[BT(LC)]]&lt;=StandardResults[[#This Row],[AA]],"AA",IF(StandardResults[[#This Row],[BT(LC)]]&lt;=StandardResults[[#This Row],[A]],"A",IF(StandardResults[[#This Row],[BT(LC)]]&lt;=StandardResults[[#This Row],[B]],"B","-"))),"")</f>
        <v/>
      </c>
      <c r="N838" s="14"/>
      <c r="O838" t="str">
        <f>IF(StandardResults[[#This Row],[BT(SC)]]&lt;&gt;"-",IF(StandardResults[[#This Row],[BT(SC)]]&lt;=StandardResults[[#This Row],[Ecs]],"EC","-"),"")</f>
        <v/>
      </c>
      <c r="Q838" t="str">
        <f>IF(StandardResults[[#This Row],[Ind/Rel]]="Ind",LEFT(StandardResults[[#This Row],[Gender]],1)&amp;MIN(MAX(StandardResults[[#This Row],[Age]],11),17)&amp;"-"&amp;StandardResults[[#This Row],[Event]],"")</f>
        <v>011-0</v>
      </c>
      <c r="R838" t="e">
        <f>IF(StandardResults[[#This Row],[Ind/Rel]]="Ind",_xlfn.XLOOKUP(StandardResults[[#This Row],[Code]],Std[Code],Std[AA]),"-")</f>
        <v>#N/A</v>
      </c>
      <c r="S838" t="e">
        <f>IF(StandardResults[[#This Row],[Ind/Rel]]="Ind",_xlfn.XLOOKUP(StandardResults[[#This Row],[Code]],Std[Code],Std[A]),"-")</f>
        <v>#N/A</v>
      </c>
      <c r="T838" t="e">
        <f>IF(StandardResults[[#This Row],[Ind/Rel]]="Ind",_xlfn.XLOOKUP(StandardResults[[#This Row],[Code]],Std[Code],Std[B]),"-")</f>
        <v>#N/A</v>
      </c>
      <c r="U838" t="e">
        <f>IF(StandardResults[[#This Row],[Ind/Rel]]="Ind",_xlfn.XLOOKUP(StandardResults[[#This Row],[Code]],Std[Code],Std[AAs]),"-")</f>
        <v>#N/A</v>
      </c>
      <c r="V838" t="e">
        <f>IF(StandardResults[[#This Row],[Ind/Rel]]="Ind",_xlfn.XLOOKUP(StandardResults[[#This Row],[Code]],Std[Code],Std[As]),"-")</f>
        <v>#N/A</v>
      </c>
      <c r="W838" t="e">
        <f>IF(StandardResults[[#This Row],[Ind/Rel]]="Ind",_xlfn.XLOOKUP(StandardResults[[#This Row],[Code]],Std[Code],Std[Bs]),"-")</f>
        <v>#N/A</v>
      </c>
      <c r="X838" t="e">
        <f>IF(StandardResults[[#This Row],[Ind/Rel]]="Ind",_xlfn.XLOOKUP(StandardResults[[#This Row],[Code]],Std[Code],Std[EC]),"-")</f>
        <v>#N/A</v>
      </c>
      <c r="Y838" t="e">
        <f>IF(StandardResults[[#This Row],[Ind/Rel]]="Ind",_xlfn.XLOOKUP(StandardResults[[#This Row],[Code]],Std[Code],Std[Ecs]),"-")</f>
        <v>#N/A</v>
      </c>
      <c r="Z838">
        <f>COUNTIFS(StandardResults[Name],StandardResults[[#This Row],[Name]],StandardResults[Entry
Std],"B")+COUNTIFS(StandardResults[Name],StandardResults[[#This Row],[Name]],StandardResults[Entry
Std],"A")+COUNTIFS(StandardResults[Name],StandardResults[[#This Row],[Name]],StandardResults[Entry
Std],"AA")</f>
        <v>0</v>
      </c>
      <c r="AA838">
        <f>COUNTIFS(StandardResults[Name],StandardResults[[#This Row],[Name]],StandardResults[Entry
Std],"AA")</f>
        <v>0</v>
      </c>
    </row>
    <row r="839" spans="1:27" x14ac:dyDescent="0.25">
      <c r="A839">
        <f>TimeVR[[#This Row],[Club]]</f>
        <v>0</v>
      </c>
      <c r="B839" t="str">
        <f>IF(OR(RIGHT(TimeVR[[#This Row],[Event]],3)="M.R", RIGHT(TimeVR[[#This Row],[Event]],3)="F.R"),"Relay","Ind")</f>
        <v>Ind</v>
      </c>
      <c r="C839">
        <f>TimeVR[[#This Row],[gender]]</f>
        <v>0</v>
      </c>
      <c r="D839">
        <f>TimeVR[[#This Row],[Age]]</f>
        <v>0</v>
      </c>
      <c r="E839">
        <f>TimeVR[[#This Row],[name]]</f>
        <v>0</v>
      </c>
      <c r="F839">
        <f>TimeVR[[#This Row],[Event]]</f>
        <v>0</v>
      </c>
      <c r="G839" t="str">
        <f>IF(OR(StandardResults[[#This Row],[Entry]]="-",TimeVR[[#This Row],[validation]]="Validated"),"Y","N")</f>
        <v>N</v>
      </c>
      <c r="H839">
        <f>IF(OR(LEFT(TimeVR[[#This Row],[Times]],8)="00:00.00", LEFT(TimeVR[[#This Row],[Times]],2)="NT"),"-",TimeVR[[#This Row],[Times]])</f>
        <v>0</v>
      </c>
      <c r="I8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39" t="str">
        <f>IF(ISBLANK(TimeVR[[#This Row],[Best Time(S)]]),"-",TimeVR[[#This Row],[Best Time(S)]])</f>
        <v>-</v>
      </c>
      <c r="K839" t="str">
        <f>IF(StandardResults[[#This Row],[BT(SC)]]&lt;&gt;"-",IF(StandardResults[[#This Row],[BT(SC)]]&lt;=StandardResults[[#This Row],[AAs]],"AA",IF(StandardResults[[#This Row],[BT(SC)]]&lt;=StandardResults[[#This Row],[As]],"A",IF(StandardResults[[#This Row],[BT(SC)]]&lt;=StandardResults[[#This Row],[Bs]],"B","-"))),"")</f>
        <v/>
      </c>
      <c r="L839" t="str">
        <f>IF(ISBLANK(TimeVR[[#This Row],[Best Time(L)]]),"-",TimeVR[[#This Row],[Best Time(L)]])</f>
        <v>-</v>
      </c>
      <c r="M839" t="str">
        <f>IF(StandardResults[[#This Row],[BT(LC)]]&lt;&gt;"-",IF(StandardResults[[#This Row],[BT(LC)]]&lt;=StandardResults[[#This Row],[AA]],"AA",IF(StandardResults[[#This Row],[BT(LC)]]&lt;=StandardResults[[#This Row],[A]],"A",IF(StandardResults[[#This Row],[BT(LC)]]&lt;=StandardResults[[#This Row],[B]],"B","-"))),"")</f>
        <v/>
      </c>
      <c r="N839" s="14"/>
      <c r="O839" t="str">
        <f>IF(StandardResults[[#This Row],[BT(SC)]]&lt;&gt;"-",IF(StandardResults[[#This Row],[BT(SC)]]&lt;=StandardResults[[#This Row],[Ecs]],"EC","-"),"")</f>
        <v/>
      </c>
      <c r="Q839" t="str">
        <f>IF(StandardResults[[#This Row],[Ind/Rel]]="Ind",LEFT(StandardResults[[#This Row],[Gender]],1)&amp;MIN(MAX(StandardResults[[#This Row],[Age]],11),17)&amp;"-"&amp;StandardResults[[#This Row],[Event]],"")</f>
        <v>011-0</v>
      </c>
      <c r="R839" t="e">
        <f>IF(StandardResults[[#This Row],[Ind/Rel]]="Ind",_xlfn.XLOOKUP(StandardResults[[#This Row],[Code]],Std[Code],Std[AA]),"-")</f>
        <v>#N/A</v>
      </c>
      <c r="S839" t="e">
        <f>IF(StandardResults[[#This Row],[Ind/Rel]]="Ind",_xlfn.XLOOKUP(StandardResults[[#This Row],[Code]],Std[Code],Std[A]),"-")</f>
        <v>#N/A</v>
      </c>
      <c r="T839" t="e">
        <f>IF(StandardResults[[#This Row],[Ind/Rel]]="Ind",_xlfn.XLOOKUP(StandardResults[[#This Row],[Code]],Std[Code],Std[B]),"-")</f>
        <v>#N/A</v>
      </c>
      <c r="U839" t="e">
        <f>IF(StandardResults[[#This Row],[Ind/Rel]]="Ind",_xlfn.XLOOKUP(StandardResults[[#This Row],[Code]],Std[Code],Std[AAs]),"-")</f>
        <v>#N/A</v>
      </c>
      <c r="V839" t="e">
        <f>IF(StandardResults[[#This Row],[Ind/Rel]]="Ind",_xlfn.XLOOKUP(StandardResults[[#This Row],[Code]],Std[Code],Std[As]),"-")</f>
        <v>#N/A</v>
      </c>
      <c r="W839" t="e">
        <f>IF(StandardResults[[#This Row],[Ind/Rel]]="Ind",_xlfn.XLOOKUP(StandardResults[[#This Row],[Code]],Std[Code],Std[Bs]),"-")</f>
        <v>#N/A</v>
      </c>
      <c r="X839" t="e">
        <f>IF(StandardResults[[#This Row],[Ind/Rel]]="Ind",_xlfn.XLOOKUP(StandardResults[[#This Row],[Code]],Std[Code],Std[EC]),"-")</f>
        <v>#N/A</v>
      </c>
      <c r="Y839" t="e">
        <f>IF(StandardResults[[#This Row],[Ind/Rel]]="Ind",_xlfn.XLOOKUP(StandardResults[[#This Row],[Code]],Std[Code],Std[Ecs]),"-")</f>
        <v>#N/A</v>
      </c>
      <c r="Z839">
        <f>COUNTIFS(StandardResults[Name],StandardResults[[#This Row],[Name]],StandardResults[Entry
Std],"B")+COUNTIFS(StandardResults[Name],StandardResults[[#This Row],[Name]],StandardResults[Entry
Std],"A")+COUNTIFS(StandardResults[Name],StandardResults[[#This Row],[Name]],StandardResults[Entry
Std],"AA")</f>
        <v>0</v>
      </c>
      <c r="AA839">
        <f>COUNTIFS(StandardResults[Name],StandardResults[[#This Row],[Name]],StandardResults[Entry
Std],"AA")</f>
        <v>0</v>
      </c>
    </row>
    <row r="840" spans="1:27" x14ac:dyDescent="0.25">
      <c r="A840">
        <f>TimeVR[[#This Row],[Club]]</f>
        <v>0</v>
      </c>
      <c r="B840" t="str">
        <f>IF(OR(RIGHT(TimeVR[[#This Row],[Event]],3)="M.R", RIGHT(TimeVR[[#This Row],[Event]],3)="F.R"),"Relay","Ind")</f>
        <v>Ind</v>
      </c>
      <c r="C840">
        <f>TimeVR[[#This Row],[gender]]</f>
        <v>0</v>
      </c>
      <c r="D840">
        <f>TimeVR[[#This Row],[Age]]</f>
        <v>0</v>
      </c>
      <c r="E840">
        <f>TimeVR[[#This Row],[name]]</f>
        <v>0</v>
      </c>
      <c r="F840">
        <f>TimeVR[[#This Row],[Event]]</f>
        <v>0</v>
      </c>
      <c r="G840" t="str">
        <f>IF(OR(StandardResults[[#This Row],[Entry]]="-",TimeVR[[#This Row],[validation]]="Validated"),"Y","N")</f>
        <v>N</v>
      </c>
      <c r="H840">
        <f>IF(OR(LEFT(TimeVR[[#This Row],[Times]],8)="00:00.00", LEFT(TimeVR[[#This Row],[Times]],2)="NT"),"-",TimeVR[[#This Row],[Times]])</f>
        <v>0</v>
      </c>
      <c r="I8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0" t="str">
        <f>IF(ISBLANK(TimeVR[[#This Row],[Best Time(S)]]),"-",TimeVR[[#This Row],[Best Time(S)]])</f>
        <v>-</v>
      </c>
      <c r="K840" t="str">
        <f>IF(StandardResults[[#This Row],[BT(SC)]]&lt;&gt;"-",IF(StandardResults[[#This Row],[BT(SC)]]&lt;=StandardResults[[#This Row],[AAs]],"AA",IF(StandardResults[[#This Row],[BT(SC)]]&lt;=StandardResults[[#This Row],[As]],"A",IF(StandardResults[[#This Row],[BT(SC)]]&lt;=StandardResults[[#This Row],[Bs]],"B","-"))),"")</f>
        <v/>
      </c>
      <c r="L840" t="str">
        <f>IF(ISBLANK(TimeVR[[#This Row],[Best Time(L)]]),"-",TimeVR[[#This Row],[Best Time(L)]])</f>
        <v>-</v>
      </c>
      <c r="M840" t="str">
        <f>IF(StandardResults[[#This Row],[BT(LC)]]&lt;&gt;"-",IF(StandardResults[[#This Row],[BT(LC)]]&lt;=StandardResults[[#This Row],[AA]],"AA",IF(StandardResults[[#This Row],[BT(LC)]]&lt;=StandardResults[[#This Row],[A]],"A",IF(StandardResults[[#This Row],[BT(LC)]]&lt;=StandardResults[[#This Row],[B]],"B","-"))),"")</f>
        <v/>
      </c>
      <c r="N840" s="14"/>
      <c r="O840" t="str">
        <f>IF(StandardResults[[#This Row],[BT(SC)]]&lt;&gt;"-",IF(StandardResults[[#This Row],[BT(SC)]]&lt;=StandardResults[[#This Row],[Ecs]],"EC","-"),"")</f>
        <v/>
      </c>
      <c r="Q840" t="str">
        <f>IF(StandardResults[[#This Row],[Ind/Rel]]="Ind",LEFT(StandardResults[[#This Row],[Gender]],1)&amp;MIN(MAX(StandardResults[[#This Row],[Age]],11),17)&amp;"-"&amp;StandardResults[[#This Row],[Event]],"")</f>
        <v>011-0</v>
      </c>
      <c r="R840" t="e">
        <f>IF(StandardResults[[#This Row],[Ind/Rel]]="Ind",_xlfn.XLOOKUP(StandardResults[[#This Row],[Code]],Std[Code],Std[AA]),"-")</f>
        <v>#N/A</v>
      </c>
      <c r="S840" t="e">
        <f>IF(StandardResults[[#This Row],[Ind/Rel]]="Ind",_xlfn.XLOOKUP(StandardResults[[#This Row],[Code]],Std[Code],Std[A]),"-")</f>
        <v>#N/A</v>
      </c>
      <c r="T840" t="e">
        <f>IF(StandardResults[[#This Row],[Ind/Rel]]="Ind",_xlfn.XLOOKUP(StandardResults[[#This Row],[Code]],Std[Code],Std[B]),"-")</f>
        <v>#N/A</v>
      </c>
      <c r="U840" t="e">
        <f>IF(StandardResults[[#This Row],[Ind/Rel]]="Ind",_xlfn.XLOOKUP(StandardResults[[#This Row],[Code]],Std[Code],Std[AAs]),"-")</f>
        <v>#N/A</v>
      </c>
      <c r="V840" t="e">
        <f>IF(StandardResults[[#This Row],[Ind/Rel]]="Ind",_xlfn.XLOOKUP(StandardResults[[#This Row],[Code]],Std[Code],Std[As]),"-")</f>
        <v>#N/A</v>
      </c>
      <c r="W840" t="e">
        <f>IF(StandardResults[[#This Row],[Ind/Rel]]="Ind",_xlfn.XLOOKUP(StandardResults[[#This Row],[Code]],Std[Code],Std[Bs]),"-")</f>
        <v>#N/A</v>
      </c>
      <c r="X840" t="e">
        <f>IF(StandardResults[[#This Row],[Ind/Rel]]="Ind",_xlfn.XLOOKUP(StandardResults[[#This Row],[Code]],Std[Code],Std[EC]),"-")</f>
        <v>#N/A</v>
      </c>
      <c r="Y840" t="e">
        <f>IF(StandardResults[[#This Row],[Ind/Rel]]="Ind",_xlfn.XLOOKUP(StandardResults[[#This Row],[Code]],Std[Code],Std[Ecs]),"-")</f>
        <v>#N/A</v>
      </c>
      <c r="Z840">
        <f>COUNTIFS(StandardResults[Name],StandardResults[[#This Row],[Name]],StandardResults[Entry
Std],"B")+COUNTIFS(StandardResults[Name],StandardResults[[#This Row],[Name]],StandardResults[Entry
Std],"A")+COUNTIFS(StandardResults[Name],StandardResults[[#This Row],[Name]],StandardResults[Entry
Std],"AA")</f>
        <v>0</v>
      </c>
      <c r="AA840">
        <f>COUNTIFS(StandardResults[Name],StandardResults[[#This Row],[Name]],StandardResults[Entry
Std],"AA")</f>
        <v>0</v>
      </c>
    </row>
    <row r="841" spans="1:27" x14ac:dyDescent="0.25">
      <c r="A841">
        <f>TimeVR[[#This Row],[Club]]</f>
        <v>0</v>
      </c>
      <c r="B841" t="str">
        <f>IF(OR(RIGHT(TimeVR[[#This Row],[Event]],3)="M.R", RIGHT(TimeVR[[#This Row],[Event]],3)="F.R"),"Relay","Ind")</f>
        <v>Ind</v>
      </c>
      <c r="C841">
        <f>TimeVR[[#This Row],[gender]]</f>
        <v>0</v>
      </c>
      <c r="D841">
        <f>TimeVR[[#This Row],[Age]]</f>
        <v>0</v>
      </c>
      <c r="E841">
        <f>TimeVR[[#This Row],[name]]</f>
        <v>0</v>
      </c>
      <c r="F841">
        <f>TimeVR[[#This Row],[Event]]</f>
        <v>0</v>
      </c>
      <c r="G841" t="str">
        <f>IF(OR(StandardResults[[#This Row],[Entry]]="-",TimeVR[[#This Row],[validation]]="Validated"),"Y","N")</f>
        <v>N</v>
      </c>
      <c r="H841">
        <f>IF(OR(LEFT(TimeVR[[#This Row],[Times]],8)="00:00.00", LEFT(TimeVR[[#This Row],[Times]],2)="NT"),"-",TimeVR[[#This Row],[Times]])</f>
        <v>0</v>
      </c>
      <c r="I8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1" t="str">
        <f>IF(ISBLANK(TimeVR[[#This Row],[Best Time(S)]]),"-",TimeVR[[#This Row],[Best Time(S)]])</f>
        <v>-</v>
      </c>
      <c r="K841" t="str">
        <f>IF(StandardResults[[#This Row],[BT(SC)]]&lt;&gt;"-",IF(StandardResults[[#This Row],[BT(SC)]]&lt;=StandardResults[[#This Row],[AAs]],"AA",IF(StandardResults[[#This Row],[BT(SC)]]&lt;=StandardResults[[#This Row],[As]],"A",IF(StandardResults[[#This Row],[BT(SC)]]&lt;=StandardResults[[#This Row],[Bs]],"B","-"))),"")</f>
        <v/>
      </c>
      <c r="L841" t="str">
        <f>IF(ISBLANK(TimeVR[[#This Row],[Best Time(L)]]),"-",TimeVR[[#This Row],[Best Time(L)]])</f>
        <v>-</v>
      </c>
      <c r="M841" t="str">
        <f>IF(StandardResults[[#This Row],[BT(LC)]]&lt;&gt;"-",IF(StandardResults[[#This Row],[BT(LC)]]&lt;=StandardResults[[#This Row],[AA]],"AA",IF(StandardResults[[#This Row],[BT(LC)]]&lt;=StandardResults[[#This Row],[A]],"A",IF(StandardResults[[#This Row],[BT(LC)]]&lt;=StandardResults[[#This Row],[B]],"B","-"))),"")</f>
        <v/>
      </c>
      <c r="N841" s="14"/>
      <c r="O841" t="str">
        <f>IF(StandardResults[[#This Row],[BT(SC)]]&lt;&gt;"-",IF(StandardResults[[#This Row],[BT(SC)]]&lt;=StandardResults[[#This Row],[Ecs]],"EC","-"),"")</f>
        <v/>
      </c>
      <c r="Q841" t="str">
        <f>IF(StandardResults[[#This Row],[Ind/Rel]]="Ind",LEFT(StandardResults[[#This Row],[Gender]],1)&amp;MIN(MAX(StandardResults[[#This Row],[Age]],11),17)&amp;"-"&amp;StandardResults[[#This Row],[Event]],"")</f>
        <v>011-0</v>
      </c>
      <c r="R841" t="e">
        <f>IF(StandardResults[[#This Row],[Ind/Rel]]="Ind",_xlfn.XLOOKUP(StandardResults[[#This Row],[Code]],Std[Code],Std[AA]),"-")</f>
        <v>#N/A</v>
      </c>
      <c r="S841" t="e">
        <f>IF(StandardResults[[#This Row],[Ind/Rel]]="Ind",_xlfn.XLOOKUP(StandardResults[[#This Row],[Code]],Std[Code],Std[A]),"-")</f>
        <v>#N/A</v>
      </c>
      <c r="T841" t="e">
        <f>IF(StandardResults[[#This Row],[Ind/Rel]]="Ind",_xlfn.XLOOKUP(StandardResults[[#This Row],[Code]],Std[Code],Std[B]),"-")</f>
        <v>#N/A</v>
      </c>
      <c r="U841" t="e">
        <f>IF(StandardResults[[#This Row],[Ind/Rel]]="Ind",_xlfn.XLOOKUP(StandardResults[[#This Row],[Code]],Std[Code],Std[AAs]),"-")</f>
        <v>#N/A</v>
      </c>
      <c r="V841" t="e">
        <f>IF(StandardResults[[#This Row],[Ind/Rel]]="Ind",_xlfn.XLOOKUP(StandardResults[[#This Row],[Code]],Std[Code],Std[As]),"-")</f>
        <v>#N/A</v>
      </c>
      <c r="W841" t="e">
        <f>IF(StandardResults[[#This Row],[Ind/Rel]]="Ind",_xlfn.XLOOKUP(StandardResults[[#This Row],[Code]],Std[Code],Std[Bs]),"-")</f>
        <v>#N/A</v>
      </c>
      <c r="X841" t="e">
        <f>IF(StandardResults[[#This Row],[Ind/Rel]]="Ind",_xlfn.XLOOKUP(StandardResults[[#This Row],[Code]],Std[Code],Std[EC]),"-")</f>
        <v>#N/A</v>
      </c>
      <c r="Y841" t="e">
        <f>IF(StandardResults[[#This Row],[Ind/Rel]]="Ind",_xlfn.XLOOKUP(StandardResults[[#This Row],[Code]],Std[Code],Std[Ecs]),"-")</f>
        <v>#N/A</v>
      </c>
      <c r="Z841">
        <f>COUNTIFS(StandardResults[Name],StandardResults[[#This Row],[Name]],StandardResults[Entry
Std],"B")+COUNTIFS(StandardResults[Name],StandardResults[[#This Row],[Name]],StandardResults[Entry
Std],"A")+COUNTIFS(StandardResults[Name],StandardResults[[#This Row],[Name]],StandardResults[Entry
Std],"AA")</f>
        <v>0</v>
      </c>
      <c r="AA841">
        <f>COUNTIFS(StandardResults[Name],StandardResults[[#This Row],[Name]],StandardResults[Entry
Std],"AA")</f>
        <v>0</v>
      </c>
    </row>
    <row r="842" spans="1:27" x14ac:dyDescent="0.25">
      <c r="A842">
        <f>TimeVR[[#This Row],[Club]]</f>
        <v>0</v>
      </c>
      <c r="B842" t="str">
        <f>IF(OR(RIGHT(TimeVR[[#This Row],[Event]],3)="M.R", RIGHT(TimeVR[[#This Row],[Event]],3)="F.R"),"Relay","Ind")</f>
        <v>Ind</v>
      </c>
      <c r="C842">
        <f>TimeVR[[#This Row],[gender]]</f>
        <v>0</v>
      </c>
      <c r="D842">
        <f>TimeVR[[#This Row],[Age]]</f>
        <v>0</v>
      </c>
      <c r="E842">
        <f>TimeVR[[#This Row],[name]]</f>
        <v>0</v>
      </c>
      <c r="F842">
        <f>TimeVR[[#This Row],[Event]]</f>
        <v>0</v>
      </c>
      <c r="G842" t="str">
        <f>IF(OR(StandardResults[[#This Row],[Entry]]="-",TimeVR[[#This Row],[validation]]="Validated"),"Y","N")</f>
        <v>N</v>
      </c>
      <c r="H842">
        <f>IF(OR(LEFT(TimeVR[[#This Row],[Times]],8)="00:00.00", LEFT(TimeVR[[#This Row],[Times]],2)="NT"),"-",TimeVR[[#This Row],[Times]])</f>
        <v>0</v>
      </c>
      <c r="I8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2" t="str">
        <f>IF(ISBLANK(TimeVR[[#This Row],[Best Time(S)]]),"-",TimeVR[[#This Row],[Best Time(S)]])</f>
        <v>-</v>
      </c>
      <c r="K842" t="str">
        <f>IF(StandardResults[[#This Row],[BT(SC)]]&lt;&gt;"-",IF(StandardResults[[#This Row],[BT(SC)]]&lt;=StandardResults[[#This Row],[AAs]],"AA",IF(StandardResults[[#This Row],[BT(SC)]]&lt;=StandardResults[[#This Row],[As]],"A",IF(StandardResults[[#This Row],[BT(SC)]]&lt;=StandardResults[[#This Row],[Bs]],"B","-"))),"")</f>
        <v/>
      </c>
      <c r="L842" t="str">
        <f>IF(ISBLANK(TimeVR[[#This Row],[Best Time(L)]]),"-",TimeVR[[#This Row],[Best Time(L)]])</f>
        <v>-</v>
      </c>
      <c r="M842" t="str">
        <f>IF(StandardResults[[#This Row],[BT(LC)]]&lt;&gt;"-",IF(StandardResults[[#This Row],[BT(LC)]]&lt;=StandardResults[[#This Row],[AA]],"AA",IF(StandardResults[[#This Row],[BT(LC)]]&lt;=StandardResults[[#This Row],[A]],"A",IF(StandardResults[[#This Row],[BT(LC)]]&lt;=StandardResults[[#This Row],[B]],"B","-"))),"")</f>
        <v/>
      </c>
      <c r="N842" s="14"/>
      <c r="O842" t="str">
        <f>IF(StandardResults[[#This Row],[BT(SC)]]&lt;&gt;"-",IF(StandardResults[[#This Row],[BT(SC)]]&lt;=StandardResults[[#This Row],[Ecs]],"EC","-"),"")</f>
        <v/>
      </c>
      <c r="Q842" t="str">
        <f>IF(StandardResults[[#This Row],[Ind/Rel]]="Ind",LEFT(StandardResults[[#This Row],[Gender]],1)&amp;MIN(MAX(StandardResults[[#This Row],[Age]],11),17)&amp;"-"&amp;StandardResults[[#This Row],[Event]],"")</f>
        <v>011-0</v>
      </c>
      <c r="R842" t="e">
        <f>IF(StandardResults[[#This Row],[Ind/Rel]]="Ind",_xlfn.XLOOKUP(StandardResults[[#This Row],[Code]],Std[Code],Std[AA]),"-")</f>
        <v>#N/A</v>
      </c>
      <c r="S842" t="e">
        <f>IF(StandardResults[[#This Row],[Ind/Rel]]="Ind",_xlfn.XLOOKUP(StandardResults[[#This Row],[Code]],Std[Code],Std[A]),"-")</f>
        <v>#N/A</v>
      </c>
      <c r="T842" t="e">
        <f>IF(StandardResults[[#This Row],[Ind/Rel]]="Ind",_xlfn.XLOOKUP(StandardResults[[#This Row],[Code]],Std[Code],Std[B]),"-")</f>
        <v>#N/A</v>
      </c>
      <c r="U842" t="e">
        <f>IF(StandardResults[[#This Row],[Ind/Rel]]="Ind",_xlfn.XLOOKUP(StandardResults[[#This Row],[Code]],Std[Code],Std[AAs]),"-")</f>
        <v>#N/A</v>
      </c>
      <c r="V842" t="e">
        <f>IF(StandardResults[[#This Row],[Ind/Rel]]="Ind",_xlfn.XLOOKUP(StandardResults[[#This Row],[Code]],Std[Code],Std[As]),"-")</f>
        <v>#N/A</v>
      </c>
      <c r="W842" t="e">
        <f>IF(StandardResults[[#This Row],[Ind/Rel]]="Ind",_xlfn.XLOOKUP(StandardResults[[#This Row],[Code]],Std[Code],Std[Bs]),"-")</f>
        <v>#N/A</v>
      </c>
      <c r="X842" t="e">
        <f>IF(StandardResults[[#This Row],[Ind/Rel]]="Ind",_xlfn.XLOOKUP(StandardResults[[#This Row],[Code]],Std[Code],Std[EC]),"-")</f>
        <v>#N/A</v>
      </c>
      <c r="Y842" t="e">
        <f>IF(StandardResults[[#This Row],[Ind/Rel]]="Ind",_xlfn.XLOOKUP(StandardResults[[#This Row],[Code]],Std[Code],Std[Ecs]),"-")</f>
        <v>#N/A</v>
      </c>
      <c r="Z842">
        <f>COUNTIFS(StandardResults[Name],StandardResults[[#This Row],[Name]],StandardResults[Entry
Std],"B")+COUNTIFS(StandardResults[Name],StandardResults[[#This Row],[Name]],StandardResults[Entry
Std],"A")+COUNTIFS(StandardResults[Name],StandardResults[[#This Row],[Name]],StandardResults[Entry
Std],"AA")</f>
        <v>0</v>
      </c>
      <c r="AA842">
        <f>COUNTIFS(StandardResults[Name],StandardResults[[#This Row],[Name]],StandardResults[Entry
Std],"AA")</f>
        <v>0</v>
      </c>
    </row>
    <row r="843" spans="1:27" x14ac:dyDescent="0.25">
      <c r="A843">
        <f>TimeVR[[#This Row],[Club]]</f>
        <v>0</v>
      </c>
      <c r="B843" t="str">
        <f>IF(OR(RIGHT(TimeVR[[#This Row],[Event]],3)="M.R", RIGHT(TimeVR[[#This Row],[Event]],3)="F.R"),"Relay","Ind")</f>
        <v>Ind</v>
      </c>
      <c r="C843">
        <f>TimeVR[[#This Row],[gender]]</f>
        <v>0</v>
      </c>
      <c r="D843">
        <f>TimeVR[[#This Row],[Age]]</f>
        <v>0</v>
      </c>
      <c r="E843">
        <f>TimeVR[[#This Row],[name]]</f>
        <v>0</v>
      </c>
      <c r="F843">
        <f>TimeVR[[#This Row],[Event]]</f>
        <v>0</v>
      </c>
      <c r="G843" t="str">
        <f>IF(OR(StandardResults[[#This Row],[Entry]]="-",TimeVR[[#This Row],[validation]]="Validated"),"Y","N")</f>
        <v>N</v>
      </c>
      <c r="H843">
        <f>IF(OR(LEFT(TimeVR[[#This Row],[Times]],8)="00:00.00", LEFT(TimeVR[[#This Row],[Times]],2)="NT"),"-",TimeVR[[#This Row],[Times]])</f>
        <v>0</v>
      </c>
      <c r="I8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3" t="str">
        <f>IF(ISBLANK(TimeVR[[#This Row],[Best Time(S)]]),"-",TimeVR[[#This Row],[Best Time(S)]])</f>
        <v>-</v>
      </c>
      <c r="K843" t="str">
        <f>IF(StandardResults[[#This Row],[BT(SC)]]&lt;&gt;"-",IF(StandardResults[[#This Row],[BT(SC)]]&lt;=StandardResults[[#This Row],[AAs]],"AA",IF(StandardResults[[#This Row],[BT(SC)]]&lt;=StandardResults[[#This Row],[As]],"A",IF(StandardResults[[#This Row],[BT(SC)]]&lt;=StandardResults[[#This Row],[Bs]],"B","-"))),"")</f>
        <v/>
      </c>
      <c r="L843" t="str">
        <f>IF(ISBLANK(TimeVR[[#This Row],[Best Time(L)]]),"-",TimeVR[[#This Row],[Best Time(L)]])</f>
        <v>-</v>
      </c>
      <c r="M843" t="str">
        <f>IF(StandardResults[[#This Row],[BT(LC)]]&lt;&gt;"-",IF(StandardResults[[#This Row],[BT(LC)]]&lt;=StandardResults[[#This Row],[AA]],"AA",IF(StandardResults[[#This Row],[BT(LC)]]&lt;=StandardResults[[#This Row],[A]],"A",IF(StandardResults[[#This Row],[BT(LC)]]&lt;=StandardResults[[#This Row],[B]],"B","-"))),"")</f>
        <v/>
      </c>
      <c r="N843" s="14"/>
      <c r="O843" t="str">
        <f>IF(StandardResults[[#This Row],[BT(SC)]]&lt;&gt;"-",IF(StandardResults[[#This Row],[BT(SC)]]&lt;=StandardResults[[#This Row],[Ecs]],"EC","-"),"")</f>
        <v/>
      </c>
      <c r="Q843" t="str">
        <f>IF(StandardResults[[#This Row],[Ind/Rel]]="Ind",LEFT(StandardResults[[#This Row],[Gender]],1)&amp;MIN(MAX(StandardResults[[#This Row],[Age]],11),17)&amp;"-"&amp;StandardResults[[#This Row],[Event]],"")</f>
        <v>011-0</v>
      </c>
      <c r="R843" t="e">
        <f>IF(StandardResults[[#This Row],[Ind/Rel]]="Ind",_xlfn.XLOOKUP(StandardResults[[#This Row],[Code]],Std[Code],Std[AA]),"-")</f>
        <v>#N/A</v>
      </c>
      <c r="S843" t="e">
        <f>IF(StandardResults[[#This Row],[Ind/Rel]]="Ind",_xlfn.XLOOKUP(StandardResults[[#This Row],[Code]],Std[Code],Std[A]),"-")</f>
        <v>#N/A</v>
      </c>
      <c r="T843" t="e">
        <f>IF(StandardResults[[#This Row],[Ind/Rel]]="Ind",_xlfn.XLOOKUP(StandardResults[[#This Row],[Code]],Std[Code],Std[B]),"-")</f>
        <v>#N/A</v>
      </c>
      <c r="U843" t="e">
        <f>IF(StandardResults[[#This Row],[Ind/Rel]]="Ind",_xlfn.XLOOKUP(StandardResults[[#This Row],[Code]],Std[Code],Std[AAs]),"-")</f>
        <v>#N/A</v>
      </c>
      <c r="V843" t="e">
        <f>IF(StandardResults[[#This Row],[Ind/Rel]]="Ind",_xlfn.XLOOKUP(StandardResults[[#This Row],[Code]],Std[Code],Std[As]),"-")</f>
        <v>#N/A</v>
      </c>
      <c r="W843" t="e">
        <f>IF(StandardResults[[#This Row],[Ind/Rel]]="Ind",_xlfn.XLOOKUP(StandardResults[[#This Row],[Code]],Std[Code],Std[Bs]),"-")</f>
        <v>#N/A</v>
      </c>
      <c r="X843" t="e">
        <f>IF(StandardResults[[#This Row],[Ind/Rel]]="Ind",_xlfn.XLOOKUP(StandardResults[[#This Row],[Code]],Std[Code],Std[EC]),"-")</f>
        <v>#N/A</v>
      </c>
      <c r="Y843" t="e">
        <f>IF(StandardResults[[#This Row],[Ind/Rel]]="Ind",_xlfn.XLOOKUP(StandardResults[[#This Row],[Code]],Std[Code],Std[Ecs]),"-")</f>
        <v>#N/A</v>
      </c>
      <c r="Z843">
        <f>COUNTIFS(StandardResults[Name],StandardResults[[#This Row],[Name]],StandardResults[Entry
Std],"B")+COUNTIFS(StandardResults[Name],StandardResults[[#This Row],[Name]],StandardResults[Entry
Std],"A")+COUNTIFS(StandardResults[Name],StandardResults[[#This Row],[Name]],StandardResults[Entry
Std],"AA")</f>
        <v>0</v>
      </c>
      <c r="AA843">
        <f>COUNTIFS(StandardResults[Name],StandardResults[[#This Row],[Name]],StandardResults[Entry
Std],"AA")</f>
        <v>0</v>
      </c>
    </row>
    <row r="844" spans="1:27" x14ac:dyDescent="0.25">
      <c r="A844">
        <f>TimeVR[[#This Row],[Club]]</f>
        <v>0</v>
      </c>
      <c r="B844" t="str">
        <f>IF(OR(RIGHT(TimeVR[[#This Row],[Event]],3)="M.R", RIGHT(TimeVR[[#This Row],[Event]],3)="F.R"),"Relay","Ind")</f>
        <v>Ind</v>
      </c>
      <c r="C844">
        <f>TimeVR[[#This Row],[gender]]</f>
        <v>0</v>
      </c>
      <c r="D844">
        <f>TimeVR[[#This Row],[Age]]</f>
        <v>0</v>
      </c>
      <c r="E844">
        <f>TimeVR[[#This Row],[name]]</f>
        <v>0</v>
      </c>
      <c r="F844">
        <f>TimeVR[[#This Row],[Event]]</f>
        <v>0</v>
      </c>
      <c r="G844" t="str">
        <f>IF(OR(StandardResults[[#This Row],[Entry]]="-",TimeVR[[#This Row],[validation]]="Validated"),"Y","N")</f>
        <v>N</v>
      </c>
      <c r="H844">
        <f>IF(OR(LEFT(TimeVR[[#This Row],[Times]],8)="00:00.00", LEFT(TimeVR[[#This Row],[Times]],2)="NT"),"-",TimeVR[[#This Row],[Times]])</f>
        <v>0</v>
      </c>
      <c r="I8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4" t="str">
        <f>IF(ISBLANK(TimeVR[[#This Row],[Best Time(S)]]),"-",TimeVR[[#This Row],[Best Time(S)]])</f>
        <v>-</v>
      </c>
      <c r="K844" t="str">
        <f>IF(StandardResults[[#This Row],[BT(SC)]]&lt;&gt;"-",IF(StandardResults[[#This Row],[BT(SC)]]&lt;=StandardResults[[#This Row],[AAs]],"AA",IF(StandardResults[[#This Row],[BT(SC)]]&lt;=StandardResults[[#This Row],[As]],"A",IF(StandardResults[[#This Row],[BT(SC)]]&lt;=StandardResults[[#This Row],[Bs]],"B","-"))),"")</f>
        <v/>
      </c>
      <c r="L844" t="str">
        <f>IF(ISBLANK(TimeVR[[#This Row],[Best Time(L)]]),"-",TimeVR[[#This Row],[Best Time(L)]])</f>
        <v>-</v>
      </c>
      <c r="M844" t="str">
        <f>IF(StandardResults[[#This Row],[BT(LC)]]&lt;&gt;"-",IF(StandardResults[[#This Row],[BT(LC)]]&lt;=StandardResults[[#This Row],[AA]],"AA",IF(StandardResults[[#This Row],[BT(LC)]]&lt;=StandardResults[[#This Row],[A]],"A",IF(StandardResults[[#This Row],[BT(LC)]]&lt;=StandardResults[[#This Row],[B]],"B","-"))),"")</f>
        <v/>
      </c>
      <c r="N844" s="14"/>
      <c r="O844" t="str">
        <f>IF(StandardResults[[#This Row],[BT(SC)]]&lt;&gt;"-",IF(StandardResults[[#This Row],[BT(SC)]]&lt;=StandardResults[[#This Row],[Ecs]],"EC","-"),"")</f>
        <v/>
      </c>
      <c r="Q844" t="str">
        <f>IF(StandardResults[[#This Row],[Ind/Rel]]="Ind",LEFT(StandardResults[[#This Row],[Gender]],1)&amp;MIN(MAX(StandardResults[[#This Row],[Age]],11),17)&amp;"-"&amp;StandardResults[[#This Row],[Event]],"")</f>
        <v>011-0</v>
      </c>
      <c r="R844" t="e">
        <f>IF(StandardResults[[#This Row],[Ind/Rel]]="Ind",_xlfn.XLOOKUP(StandardResults[[#This Row],[Code]],Std[Code],Std[AA]),"-")</f>
        <v>#N/A</v>
      </c>
      <c r="S844" t="e">
        <f>IF(StandardResults[[#This Row],[Ind/Rel]]="Ind",_xlfn.XLOOKUP(StandardResults[[#This Row],[Code]],Std[Code],Std[A]),"-")</f>
        <v>#N/A</v>
      </c>
      <c r="T844" t="e">
        <f>IF(StandardResults[[#This Row],[Ind/Rel]]="Ind",_xlfn.XLOOKUP(StandardResults[[#This Row],[Code]],Std[Code],Std[B]),"-")</f>
        <v>#N/A</v>
      </c>
      <c r="U844" t="e">
        <f>IF(StandardResults[[#This Row],[Ind/Rel]]="Ind",_xlfn.XLOOKUP(StandardResults[[#This Row],[Code]],Std[Code],Std[AAs]),"-")</f>
        <v>#N/A</v>
      </c>
      <c r="V844" t="e">
        <f>IF(StandardResults[[#This Row],[Ind/Rel]]="Ind",_xlfn.XLOOKUP(StandardResults[[#This Row],[Code]],Std[Code],Std[As]),"-")</f>
        <v>#N/A</v>
      </c>
      <c r="W844" t="e">
        <f>IF(StandardResults[[#This Row],[Ind/Rel]]="Ind",_xlfn.XLOOKUP(StandardResults[[#This Row],[Code]],Std[Code],Std[Bs]),"-")</f>
        <v>#N/A</v>
      </c>
      <c r="X844" t="e">
        <f>IF(StandardResults[[#This Row],[Ind/Rel]]="Ind",_xlfn.XLOOKUP(StandardResults[[#This Row],[Code]],Std[Code],Std[EC]),"-")</f>
        <v>#N/A</v>
      </c>
      <c r="Y844" t="e">
        <f>IF(StandardResults[[#This Row],[Ind/Rel]]="Ind",_xlfn.XLOOKUP(StandardResults[[#This Row],[Code]],Std[Code],Std[Ecs]),"-")</f>
        <v>#N/A</v>
      </c>
      <c r="Z844">
        <f>COUNTIFS(StandardResults[Name],StandardResults[[#This Row],[Name]],StandardResults[Entry
Std],"B")+COUNTIFS(StandardResults[Name],StandardResults[[#This Row],[Name]],StandardResults[Entry
Std],"A")+COUNTIFS(StandardResults[Name],StandardResults[[#This Row],[Name]],StandardResults[Entry
Std],"AA")</f>
        <v>0</v>
      </c>
      <c r="AA844">
        <f>COUNTIFS(StandardResults[Name],StandardResults[[#This Row],[Name]],StandardResults[Entry
Std],"AA")</f>
        <v>0</v>
      </c>
    </row>
    <row r="845" spans="1:27" x14ac:dyDescent="0.25">
      <c r="A845">
        <f>TimeVR[[#This Row],[Club]]</f>
        <v>0</v>
      </c>
      <c r="B845" t="str">
        <f>IF(OR(RIGHT(TimeVR[[#This Row],[Event]],3)="M.R", RIGHT(TimeVR[[#This Row],[Event]],3)="F.R"),"Relay","Ind")</f>
        <v>Ind</v>
      </c>
      <c r="C845">
        <f>TimeVR[[#This Row],[gender]]</f>
        <v>0</v>
      </c>
      <c r="D845">
        <f>TimeVR[[#This Row],[Age]]</f>
        <v>0</v>
      </c>
      <c r="E845">
        <f>TimeVR[[#This Row],[name]]</f>
        <v>0</v>
      </c>
      <c r="F845">
        <f>TimeVR[[#This Row],[Event]]</f>
        <v>0</v>
      </c>
      <c r="G845" t="str">
        <f>IF(OR(StandardResults[[#This Row],[Entry]]="-",TimeVR[[#This Row],[validation]]="Validated"),"Y","N")</f>
        <v>N</v>
      </c>
      <c r="H845">
        <f>IF(OR(LEFT(TimeVR[[#This Row],[Times]],8)="00:00.00", LEFT(TimeVR[[#This Row],[Times]],2)="NT"),"-",TimeVR[[#This Row],[Times]])</f>
        <v>0</v>
      </c>
      <c r="I8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5" t="str">
        <f>IF(ISBLANK(TimeVR[[#This Row],[Best Time(S)]]),"-",TimeVR[[#This Row],[Best Time(S)]])</f>
        <v>-</v>
      </c>
      <c r="K845" t="str">
        <f>IF(StandardResults[[#This Row],[BT(SC)]]&lt;&gt;"-",IF(StandardResults[[#This Row],[BT(SC)]]&lt;=StandardResults[[#This Row],[AAs]],"AA",IF(StandardResults[[#This Row],[BT(SC)]]&lt;=StandardResults[[#This Row],[As]],"A",IF(StandardResults[[#This Row],[BT(SC)]]&lt;=StandardResults[[#This Row],[Bs]],"B","-"))),"")</f>
        <v/>
      </c>
      <c r="L845" t="str">
        <f>IF(ISBLANK(TimeVR[[#This Row],[Best Time(L)]]),"-",TimeVR[[#This Row],[Best Time(L)]])</f>
        <v>-</v>
      </c>
      <c r="M845" t="str">
        <f>IF(StandardResults[[#This Row],[BT(LC)]]&lt;&gt;"-",IF(StandardResults[[#This Row],[BT(LC)]]&lt;=StandardResults[[#This Row],[AA]],"AA",IF(StandardResults[[#This Row],[BT(LC)]]&lt;=StandardResults[[#This Row],[A]],"A",IF(StandardResults[[#This Row],[BT(LC)]]&lt;=StandardResults[[#This Row],[B]],"B","-"))),"")</f>
        <v/>
      </c>
      <c r="N845" s="14"/>
      <c r="O845" t="str">
        <f>IF(StandardResults[[#This Row],[BT(SC)]]&lt;&gt;"-",IF(StandardResults[[#This Row],[BT(SC)]]&lt;=StandardResults[[#This Row],[Ecs]],"EC","-"),"")</f>
        <v/>
      </c>
      <c r="Q845" t="str">
        <f>IF(StandardResults[[#This Row],[Ind/Rel]]="Ind",LEFT(StandardResults[[#This Row],[Gender]],1)&amp;MIN(MAX(StandardResults[[#This Row],[Age]],11),17)&amp;"-"&amp;StandardResults[[#This Row],[Event]],"")</f>
        <v>011-0</v>
      </c>
      <c r="R845" t="e">
        <f>IF(StandardResults[[#This Row],[Ind/Rel]]="Ind",_xlfn.XLOOKUP(StandardResults[[#This Row],[Code]],Std[Code],Std[AA]),"-")</f>
        <v>#N/A</v>
      </c>
      <c r="S845" t="e">
        <f>IF(StandardResults[[#This Row],[Ind/Rel]]="Ind",_xlfn.XLOOKUP(StandardResults[[#This Row],[Code]],Std[Code],Std[A]),"-")</f>
        <v>#N/A</v>
      </c>
      <c r="T845" t="e">
        <f>IF(StandardResults[[#This Row],[Ind/Rel]]="Ind",_xlfn.XLOOKUP(StandardResults[[#This Row],[Code]],Std[Code],Std[B]),"-")</f>
        <v>#N/A</v>
      </c>
      <c r="U845" t="e">
        <f>IF(StandardResults[[#This Row],[Ind/Rel]]="Ind",_xlfn.XLOOKUP(StandardResults[[#This Row],[Code]],Std[Code],Std[AAs]),"-")</f>
        <v>#N/A</v>
      </c>
      <c r="V845" t="e">
        <f>IF(StandardResults[[#This Row],[Ind/Rel]]="Ind",_xlfn.XLOOKUP(StandardResults[[#This Row],[Code]],Std[Code],Std[As]),"-")</f>
        <v>#N/A</v>
      </c>
      <c r="W845" t="e">
        <f>IF(StandardResults[[#This Row],[Ind/Rel]]="Ind",_xlfn.XLOOKUP(StandardResults[[#This Row],[Code]],Std[Code],Std[Bs]),"-")</f>
        <v>#N/A</v>
      </c>
      <c r="X845" t="e">
        <f>IF(StandardResults[[#This Row],[Ind/Rel]]="Ind",_xlfn.XLOOKUP(StandardResults[[#This Row],[Code]],Std[Code],Std[EC]),"-")</f>
        <v>#N/A</v>
      </c>
      <c r="Y845" t="e">
        <f>IF(StandardResults[[#This Row],[Ind/Rel]]="Ind",_xlfn.XLOOKUP(StandardResults[[#This Row],[Code]],Std[Code],Std[Ecs]),"-")</f>
        <v>#N/A</v>
      </c>
      <c r="Z845">
        <f>COUNTIFS(StandardResults[Name],StandardResults[[#This Row],[Name]],StandardResults[Entry
Std],"B")+COUNTIFS(StandardResults[Name],StandardResults[[#This Row],[Name]],StandardResults[Entry
Std],"A")+COUNTIFS(StandardResults[Name],StandardResults[[#This Row],[Name]],StandardResults[Entry
Std],"AA")</f>
        <v>0</v>
      </c>
      <c r="AA845">
        <f>COUNTIFS(StandardResults[Name],StandardResults[[#This Row],[Name]],StandardResults[Entry
Std],"AA")</f>
        <v>0</v>
      </c>
    </row>
    <row r="846" spans="1:27" x14ac:dyDescent="0.25">
      <c r="A846">
        <f>TimeVR[[#This Row],[Club]]</f>
        <v>0</v>
      </c>
      <c r="B846" t="str">
        <f>IF(OR(RIGHT(TimeVR[[#This Row],[Event]],3)="M.R", RIGHT(TimeVR[[#This Row],[Event]],3)="F.R"),"Relay","Ind")</f>
        <v>Ind</v>
      </c>
      <c r="C846">
        <f>TimeVR[[#This Row],[gender]]</f>
        <v>0</v>
      </c>
      <c r="D846">
        <f>TimeVR[[#This Row],[Age]]</f>
        <v>0</v>
      </c>
      <c r="E846">
        <f>TimeVR[[#This Row],[name]]</f>
        <v>0</v>
      </c>
      <c r="F846">
        <f>TimeVR[[#This Row],[Event]]</f>
        <v>0</v>
      </c>
      <c r="G846" t="str">
        <f>IF(OR(StandardResults[[#This Row],[Entry]]="-",TimeVR[[#This Row],[validation]]="Validated"),"Y","N")</f>
        <v>N</v>
      </c>
      <c r="H846">
        <f>IF(OR(LEFT(TimeVR[[#This Row],[Times]],8)="00:00.00", LEFT(TimeVR[[#This Row],[Times]],2)="NT"),"-",TimeVR[[#This Row],[Times]])</f>
        <v>0</v>
      </c>
      <c r="I8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6" t="str">
        <f>IF(ISBLANK(TimeVR[[#This Row],[Best Time(S)]]),"-",TimeVR[[#This Row],[Best Time(S)]])</f>
        <v>-</v>
      </c>
      <c r="K846" t="str">
        <f>IF(StandardResults[[#This Row],[BT(SC)]]&lt;&gt;"-",IF(StandardResults[[#This Row],[BT(SC)]]&lt;=StandardResults[[#This Row],[AAs]],"AA",IF(StandardResults[[#This Row],[BT(SC)]]&lt;=StandardResults[[#This Row],[As]],"A",IF(StandardResults[[#This Row],[BT(SC)]]&lt;=StandardResults[[#This Row],[Bs]],"B","-"))),"")</f>
        <v/>
      </c>
      <c r="L846" t="str">
        <f>IF(ISBLANK(TimeVR[[#This Row],[Best Time(L)]]),"-",TimeVR[[#This Row],[Best Time(L)]])</f>
        <v>-</v>
      </c>
      <c r="M846" t="str">
        <f>IF(StandardResults[[#This Row],[BT(LC)]]&lt;&gt;"-",IF(StandardResults[[#This Row],[BT(LC)]]&lt;=StandardResults[[#This Row],[AA]],"AA",IF(StandardResults[[#This Row],[BT(LC)]]&lt;=StandardResults[[#This Row],[A]],"A",IF(StandardResults[[#This Row],[BT(LC)]]&lt;=StandardResults[[#This Row],[B]],"B","-"))),"")</f>
        <v/>
      </c>
      <c r="N846" s="14"/>
      <c r="O846" t="str">
        <f>IF(StandardResults[[#This Row],[BT(SC)]]&lt;&gt;"-",IF(StandardResults[[#This Row],[BT(SC)]]&lt;=StandardResults[[#This Row],[Ecs]],"EC","-"),"")</f>
        <v/>
      </c>
      <c r="Q846" t="str">
        <f>IF(StandardResults[[#This Row],[Ind/Rel]]="Ind",LEFT(StandardResults[[#This Row],[Gender]],1)&amp;MIN(MAX(StandardResults[[#This Row],[Age]],11),17)&amp;"-"&amp;StandardResults[[#This Row],[Event]],"")</f>
        <v>011-0</v>
      </c>
      <c r="R846" t="e">
        <f>IF(StandardResults[[#This Row],[Ind/Rel]]="Ind",_xlfn.XLOOKUP(StandardResults[[#This Row],[Code]],Std[Code],Std[AA]),"-")</f>
        <v>#N/A</v>
      </c>
      <c r="S846" t="e">
        <f>IF(StandardResults[[#This Row],[Ind/Rel]]="Ind",_xlfn.XLOOKUP(StandardResults[[#This Row],[Code]],Std[Code],Std[A]),"-")</f>
        <v>#N/A</v>
      </c>
      <c r="T846" t="e">
        <f>IF(StandardResults[[#This Row],[Ind/Rel]]="Ind",_xlfn.XLOOKUP(StandardResults[[#This Row],[Code]],Std[Code],Std[B]),"-")</f>
        <v>#N/A</v>
      </c>
      <c r="U846" t="e">
        <f>IF(StandardResults[[#This Row],[Ind/Rel]]="Ind",_xlfn.XLOOKUP(StandardResults[[#This Row],[Code]],Std[Code],Std[AAs]),"-")</f>
        <v>#N/A</v>
      </c>
      <c r="V846" t="e">
        <f>IF(StandardResults[[#This Row],[Ind/Rel]]="Ind",_xlfn.XLOOKUP(StandardResults[[#This Row],[Code]],Std[Code],Std[As]),"-")</f>
        <v>#N/A</v>
      </c>
      <c r="W846" t="e">
        <f>IF(StandardResults[[#This Row],[Ind/Rel]]="Ind",_xlfn.XLOOKUP(StandardResults[[#This Row],[Code]],Std[Code],Std[Bs]),"-")</f>
        <v>#N/A</v>
      </c>
      <c r="X846" t="e">
        <f>IF(StandardResults[[#This Row],[Ind/Rel]]="Ind",_xlfn.XLOOKUP(StandardResults[[#This Row],[Code]],Std[Code],Std[EC]),"-")</f>
        <v>#N/A</v>
      </c>
      <c r="Y846" t="e">
        <f>IF(StandardResults[[#This Row],[Ind/Rel]]="Ind",_xlfn.XLOOKUP(StandardResults[[#This Row],[Code]],Std[Code],Std[Ecs]),"-")</f>
        <v>#N/A</v>
      </c>
      <c r="Z846">
        <f>COUNTIFS(StandardResults[Name],StandardResults[[#This Row],[Name]],StandardResults[Entry
Std],"B")+COUNTIFS(StandardResults[Name],StandardResults[[#This Row],[Name]],StandardResults[Entry
Std],"A")+COUNTIFS(StandardResults[Name],StandardResults[[#This Row],[Name]],StandardResults[Entry
Std],"AA")</f>
        <v>0</v>
      </c>
      <c r="AA846">
        <f>COUNTIFS(StandardResults[Name],StandardResults[[#This Row],[Name]],StandardResults[Entry
Std],"AA")</f>
        <v>0</v>
      </c>
    </row>
    <row r="847" spans="1:27" x14ac:dyDescent="0.25">
      <c r="A847">
        <f>TimeVR[[#This Row],[Club]]</f>
        <v>0</v>
      </c>
      <c r="B847" t="str">
        <f>IF(OR(RIGHT(TimeVR[[#This Row],[Event]],3)="M.R", RIGHT(TimeVR[[#This Row],[Event]],3)="F.R"),"Relay","Ind")</f>
        <v>Ind</v>
      </c>
      <c r="C847">
        <f>TimeVR[[#This Row],[gender]]</f>
        <v>0</v>
      </c>
      <c r="D847">
        <f>TimeVR[[#This Row],[Age]]</f>
        <v>0</v>
      </c>
      <c r="E847">
        <f>TimeVR[[#This Row],[name]]</f>
        <v>0</v>
      </c>
      <c r="F847">
        <f>TimeVR[[#This Row],[Event]]</f>
        <v>0</v>
      </c>
      <c r="G847" t="str">
        <f>IF(OR(StandardResults[[#This Row],[Entry]]="-",TimeVR[[#This Row],[validation]]="Validated"),"Y","N")</f>
        <v>N</v>
      </c>
      <c r="H847">
        <f>IF(OR(LEFT(TimeVR[[#This Row],[Times]],8)="00:00.00", LEFT(TimeVR[[#This Row],[Times]],2)="NT"),"-",TimeVR[[#This Row],[Times]])</f>
        <v>0</v>
      </c>
      <c r="I8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7" t="str">
        <f>IF(ISBLANK(TimeVR[[#This Row],[Best Time(S)]]),"-",TimeVR[[#This Row],[Best Time(S)]])</f>
        <v>-</v>
      </c>
      <c r="K847" t="str">
        <f>IF(StandardResults[[#This Row],[BT(SC)]]&lt;&gt;"-",IF(StandardResults[[#This Row],[BT(SC)]]&lt;=StandardResults[[#This Row],[AAs]],"AA",IF(StandardResults[[#This Row],[BT(SC)]]&lt;=StandardResults[[#This Row],[As]],"A",IF(StandardResults[[#This Row],[BT(SC)]]&lt;=StandardResults[[#This Row],[Bs]],"B","-"))),"")</f>
        <v/>
      </c>
      <c r="L847" t="str">
        <f>IF(ISBLANK(TimeVR[[#This Row],[Best Time(L)]]),"-",TimeVR[[#This Row],[Best Time(L)]])</f>
        <v>-</v>
      </c>
      <c r="M847" t="str">
        <f>IF(StandardResults[[#This Row],[BT(LC)]]&lt;&gt;"-",IF(StandardResults[[#This Row],[BT(LC)]]&lt;=StandardResults[[#This Row],[AA]],"AA",IF(StandardResults[[#This Row],[BT(LC)]]&lt;=StandardResults[[#This Row],[A]],"A",IF(StandardResults[[#This Row],[BT(LC)]]&lt;=StandardResults[[#This Row],[B]],"B","-"))),"")</f>
        <v/>
      </c>
      <c r="N847" s="14"/>
      <c r="O847" t="str">
        <f>IF(StandardResults[[#This Row],[BT(SC)]]&lt;&gt;"-",IF(StandardResults[[#This Row],[BT(SC)]]&lt;=StandardResults[[#This Row],[Ecs]],"EC","-"),"")</f>
        <v/>
      </c>
      <c r="Q847" t="str">
        <f>IF(StandardResults[[#This Row],[Ind/Rel]]="Ind",LEFT(StandardResults[[#This Row],[Gender]],1)&amp;MIN(MAX(StandardResults[[#This Row],[Age]],11),17)&amp;"-"&amp;StandardResults[[#This Row],[Event]],"")</f>
        <v>011-0</v>
      </c>
      <c r="R847" t="e">
        <f>IF(StandardResults[[#This Row],[Ind/Rel]]="Ind",_xlfn.XLOOKUP(StandardResults[[#This Row],[Code]],Std[Code],Std[AA]),"-")</f>
        <v>#N/A</v>
      </c>
      <c r="S847" t="e">
        <f>IF(StandardResults[[#This Row],[Ind/Rel]]="Ind",_xlfn.XLOOKUP(StandardResults[[#This Row],[Code]],Std[Code],Std[A]),"-")</f>
        <v>#N/A</v>
      </c>
      <c r="T847" t="e">
        <f>IF(StandardResults[[#This Row],[Ind/Rel]]="Ind",_xlfn.XLOOKUP(StandardResults[[#This Row],[Code]],Std[Code],Std[B]),"-")</f>
        <v>#N/A</v>
      </c>
      <c r="U847" t="e">
        <f>IF(StandardResults[[#This Row],[Ind/Rel]]="Ind",_xlfn.XLOOKUP(StandardResults[[#This Row],[Code]],Std[Code],Std[AAs]),"-")</f>
        <v>#N/A</v>
      </c>
      <c r="V847" t="e">
        <f>IF(StandardResults[[#This Row],[Ind/Rel]]="Ind",_xlfn.XLOOKUP(StandardResults[[#This Row],[Code]],Std[Code],Std[As]),"-")</f>
        <v>#N/A</v>
      </c>
      <c r="W847" t="e">
        <f>IF(StandardResults[[#This Row],[Ind/Rel]]="Ind",_xlfn.XLOOKUP(StandardResults[[#This Row],[Code]],Std[Code],Std[Bs]),"-")</f>
        <v>#N/A</v>
      </c>
      <c r="X847" t="e">
        <f>IF(StandardResults[[#This Row],[Ind/Rel]]="Ind",_xlfn.XLOOKUP(StandardResults[[#This Row],[Code]],Std[Code],Std[EC]),"-")</f>
        <v>#N/A</v>
      </c>
      <c r="Y847" t="e">
        <f>IF(StandardResults[[#This Row],[Ind/Rel]]="Ind",_xlfn.XLOOKUP(StandardResults[[#This Row],[Code]],Std[Code],Std[Ecs]),"-")</f>
        <v>#N/A</v>
      </c>
      <c r="Z847">
        <f>COUNTIFS(StandardResults[Name],StandardResults[[#This Row],[Name]],StandardResults[Entry
Std],"B")+COUNTIFS(StandardResults[Name],StandardResults[[#This Row],[Name]],StandardResults[Entry
Std],"A")+COUNTIFS(StandardResults[Name],StandardResults[[#This Row],[Name]],StandardResults[Entry
Std],"AA")</f>
        <v>0</v>
      </c>
      <c r="AA847">
        <f>COUNTIFS(StandardResults[Name],StandardResults[[#This Row],[Name]],StandardResults[Entry
Std],"AA")</f>
        <v>0</v>
      </c>
    </row>
    <row r="848" spans="1:27" x14ac:dyDescent="0.25">
      <c r="A848">
        <f>TimeVR[[#This Row],[Club]]</f>
        <v>0</v>
      </c>
      <c r="B848" t="str">
        <f>IF(OR(RIGHT(TimeVR[[#This Row],[Event]],3)="M.R", RIGHT(TimeVR[[#This Row],[Event]],3)="F.R"),"Relay","Ind")</f>
        <v>Ind</v>
      </c>
      <c r="C848">
        <f>TimeVR[[#This Row],[gender]]</f>
        <v>0</v>
      </c>
      <c r="D848">
        <f>TimeVR[[#This Row],[Age]]</f>
        <v>0</v>
      </c>
      <c r="E848">
        <f>TimeVR[[#This Row],[name]]</f>
        <v>0</v>
      </c>
      <c r="F848">
        <f>TimeVR[[#This Row],[Event]]</f>
        <v>0</v>
      </c>
      <c r="G848" t="str">
        <f>IF(OR(StandardResults[[#This Row],[Entry]]="-",TimeVR[[#This Row],[validation]]="Validated"),"Y","N")</f>
        <v>N</v>
      </c>
      <c r="H848">
        <f>IF(OR(LEFT(TimeVR[[#This Row],[Times]],8)="00:00.00", LEFT(TimeVR[[#This Row],[Times]],2)="NT"),"-",TimeVR[[#This Row],[Times]])</f>
        <v>0</v>
      </c>
      <c r="I8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8" t="str">
        <f>IF(ISBLANK(TimeVR[[#This Row],[Best Time(S)]]),"-",TimeVR[[#This Row],[Best Time(S)]])</f>
        <v>-</v>
      </c>
      <c r="K848" t="str">
        <f>IF(StandardResults[[#This Row],[BT(SC)]]&lt;&gt;"-",IF(StandardResults[[#This Row],[BT(SC)]]&lt;=StandardResults[[#This Row],[AAs]],"AA",IF(StandardResults[[#This Row],[BT(SC)]]&lt;=StandardResults[[#This Row],[As]],"A",IF(StandardResults[[#This Row],[BT(SC)]]&lt;=StandardResults[[#This Row],[Bs]],"B","-"))),"")</f>
        <v/>
      </c>
      <c r="L848" t="str">
        <f>IF(ISBLANK(TimeVR[[#This Row],[Best Time(L)]]),"-",TimeVR[[#This Row],[Best Time(L)]])</f>
        <v>-</v>
      </c>
      <c r="M848" t="str">
        <f>IF(StandardResults[[#This Row],[BT(LC)]]&lt;&gt;"-",IF(StandardResults[[#This Row],[BT(LC)]]&lt;=StandardResults[[#This Row],[AA]],"AA",IF(StandardResults[[#This Row],[BT(LC)]]&lt;=StandardResults[[#This Row],[A]],"A",IF(StandardResults[[#This Row],[BT(LC)]]&lt;=StandardResults[[#This Row],[B]],"B","-"))),"")</f>
        <v/>
      </c>
      <c r="N848" s="14"/>
      <c r="O848" t="str">
        <f>IF(StandardResults[[#This Row],[BT(SC)]]&lt;&gt;"-",IF(StandardResults[[#This Row],[BT(SC)]]&lt;=StandardResults[[#This Row],[Ecs]],"EC","-"),"")</f>
        <v/>
      </c>
      <c r="Q848" t="str">
        <f>IF(StandardResults[[#This Row],[Ind/Rel]]="Ind",LEFT(StandardResults[[#This Row],[Gender]],1)&amp;MIN(MAX(StandardResults[[#This Row],[Age]],11),17)&amp;"-"&amp;StandardResults[[#This Row],[Event]],"")</f>
        <v>011-0</v>
      </c>
      <c r="R848" t="e">
        <f>IF(StandardResults[[#This Row],[Ind/Rel]]="Ind",_xlfn.XLOOKUP(StandardResults[[#This Row],[Code]],Std[Code],Std[AA]),"-")</f>
        <v>#N/A</v>
      </c>
      <c r="S848" t="e">
        <f>IF(StandardResults[[#This Row],[Ind/Rel]]="Ind",_xlfn.XLOOKUP(StandardResults[[#This Row],[Code]],Std[Code],Std[A]),"-")</f>
        <v>#N/A</v>
      </c>
      <c r="T848" t="e">
        <f>IF(StandardResults[[#This Row],[Ind/Rel]]="Ind",_xlfn.XLOOKUP(StandardResults[[#This Row],[Code]],Std[Code],Std[B]),"-")</f>
        <v>#N/A</v>
      </c>
      <c r="U848" t="e">
        <f>IF(StandardResults[[#This Row],[Ind/Rel]]="Ind",_xlfn.XLOOKUP(StandardResults[[#This Row],[Code]],Std[Code],Std[AAs]),"-")</f>
        <v>#N/A</v>
      </c>
      <c r="V848" t="e">
        <f>IF(StandardResults[[#This Row],[Ind/Rel]]="Ind",_xlfn.XLOOKUP(StandardResults[[#This Row],[Code]],Std[Code],Std[As]),"-")</f>
        <v>#N/A</v>
      </c>
      <c r="W848" t="e">
        <f>IF(StandardResults[[#This Row],[Ind/Rel]]="Ind",_xlfn.XLOOKUP(StandardResults[[#This Row],[Code]],Std[Code],Std[Bs]),"-")</f>
        <v>#N/A</v>
      </c>
      <c r="X848" t="e">
        <f>IF(StandardResults[[#This Row],[Ind/Rel]]="Ind",_xlfn.XLOOKUP(StandardResults[[#This Row],[Code]],Std[Code],Std[EC]),"-")</f>
        <v>#N/A</v>
      </c>
      <c r="Y848" t="e">
        <f>IF(StandardResults[[#This Row],[Ind/Rel]]="Ind",_xlfn.XLOOKUP(StandardResults[[#This Row],[Code]],Std[Code],Std[Ecs]),"-")</f>
        <v>#N/A</v>
      </c>
      <c r="Z848">
        <f>COUNTIFS(StandardResults[Name],StandardResults[[#This Row],[Name]],StandardResults[Entry
Std],"B")+COUNTIFS(StandardResults[Name],StandardResults[[#This Row],[Name]],StandardResults[Entry
Std],"A")+COUNTIFS(StandardResults[Name],StandardResults[[#This Row],[Name]],StandardResults[Entry
Std],"AA")</f>
        <v>0</v>
      </c>
      <c r="AA848">
        <f>COUNTIFS(StandardResults[Name],StandardResults[[#This Row],[Name]],StandardResults[Entry
Std],"AA")</f>
        <v>0</v>
      </c>
    </row>
    <row r="849" spans="1:27" x14ac:dyDescent="0.25">
      <c r="A849">
        <f>TimeVR[[#This Row],[Club]]</f>
        <v>0</v>
      </c>
      <c r="B849" t="str">
        <f>IF(OR(RIGHT(TimeVR[[#This Row],[Event]],3)="M.R", RIGHT(TimeVR[[#This Row],[Event]],3)="F.R"),"Relay","Ind")</f>
        <v>Ind</v>
      </c>
      <c r="C849">
        <f>TimeVR[[#This Row],[gender]]</f>
        <v>0</v>
      </c>
      <c r="D849">
        <f>TimeVR[[#This Row],[Age]]</f>
        <v>0</v>
      </c>
      <c r="E849">
        <f>TimeVR[[#This Row],[name]]</f>
        <v>0</v>
      </c>
      <c r="F849">
        <f>TimeVR[[#This Row],[Event]]</f>
        <v>0</v>
      </c>
      <c r="G849" t="str">
        <f>IF(OR(StandardResults[[#This Row],[Entry]]="-",TimeVR[[#This Row],[validation]]="Validated"),"Y","N")</f>
        <v>N</v>
      </c>
      <c r="H849">
        <f>IF(OR(LEFT(TimeVR[[#This Row],[Times]],8)="00:00.00", LEFT(TimeVR[[#This Row],[Times]],2)="NT"),"-",TimeVR[[#This Row],[Times]])</f>
        <v>0</v>
      </c>
      <c r="I8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49" t="str">
        <f>IF(ISBLANK(TimeVR[[#This Row],[Best Time(S)]]),"-",TimeVR[[#This Row],[Best Time(S)]])</f>
        <v>-</v>
      </c>
      <c r="K849" t="str">
        <f>IF(StandardResults[[#This Row],[BT(SC)]]&lt;&gt;"-",IF(StandardResults[[#This Row],[BT(SC)]]&lt;=StandardResults[[#This Row],[AAs]],"AA",IF(StandardResults[[#This Row],[BT(SC)]]&lt;=StandardResults[[#This Row],[As]],"A",IF(StandardResults[[#This Row],[BT(SC)]]&lt;=StandardResults[[#This Row],[Bs]],"B","-"))),"")</f>
        <v/>
      </c>
      <c r="L849" t="str">
        <f>IF(ISBLANK(TimeVR[[#This Row],[Best Time(L)]]),"-",TimeVR[[#This Row],[Best Time(L)]])</f>
        <v>-</v>
      </c>
      <c r="M849" t="str">
        <f>IF(StandardResults[[#This Row],[BT(LC)]]&lt;&gt;"-",IF(StandardResults[[#This Row],[BT(LC)]]&lt;=StandardResults[[#This Row],[AA]],"AA",IF(StandardResults[[#This Row],[BT(LC)]]&lt;=StandardResults[[#This Row],[A]],"A",IF(StandardResults[[#This Row],[BT(LC)]]&lt;=StandardResults[[#This Row],[B]],"B","-"))),"")</f>
        <v/>
      </c>
      <c r="N849" s="14"/>
      <c r="O849" t="str">
        <f>IF(StandardResults[[#This Row],[BT(SC)]]&lt;&gt;"-",IF(StandardResults[[#This Row],[BT(SC)]]&lt;=StandardResults[[#This Row],[Ecs]],"EC","-"),"")</f>
        <v/>
      </c>
      <c r="Q849" t="str">
        <f>IF(StandardResults[[#This Row],[Ind/Rel]]="Ind",LEFT(StandardResults[[#This Row],[Gender]],1)&amp;MIN(MAX(StandardResults[[#This Row],[Age]],11),17)&amp;"-"&amp;StandardResults[[#This Row],[Event]],"")</f>
        <v>011-0</v>
      </c>
      <c r="R849" t="e">
        <f>IF(StandardResults[[#This Row],[Ind/Rel]]="Ind",_xlfn.XLOOKUP(StandardResults[[#This Row],[Code]],Std[Code],Std[AA]),"-")</f>
        <v>#N/A</v>
      </c>
      <c r="S849" t="e">
        <f>IF(StandardResults[[#This Row],[Ind/Rel]]="Ind",_xlfn.XLOOKUP(StandardResults[[#This Row],[Code]],Std[Code],Std[A]),"-")</f>
        <v>#N/A</v>
      </c>
      <c r="T849" t="e">
        <f>IF(StandardResults[[#This Row],[Ind/Rel]]="Ind",_xlfn.XLOOKUP(StandardResults[[#This Row],[Code]],Std[Code],Std[B]),"-")</f>
        <v>#N/A</v>
      </c>
      <c r="U849" t="e">
        <f>IF(StandardResults[[#This Row],[Ind/Rel]]="Ind",_xlfn.XLOOKUP(StandardResults[[#This Row],[Code]],Std[Code],Std[AAs]),"-")</f>
        <v>#N/A</v>
      </c>
      <c r="V849" t="e">
        <f>IF(StandardResults[[#This Row],[Ind/Rel]]="Ind",_xlfn.XLOOKUP(StandardResults[[#This Row],[Code]],Std[Code],Std[As]),"-")</f>
        <v>#N/A</v>
      </c>
      <c r="W849" t="e">
        <f>IF(StandardResults[[#This Row],[Ind/Rel]]="Ind",_xlfn.XLOOKUP(StandardResults[[#This Row],[Code]],Std[Code],Std[Bs]),"-")</f>
        <v>#N/A</v>
      </c>
      <c r="X849" t="e">
        <f>IF(StandardResults[[#This Row],[Ind/Rel]]="Ind",_xlfn.XLOOKUP(StandardResults[[#This Row],[Code]],Std[Code],Std[EC]),"-")</f>
        <v>#N/A</v>
      </c>
      <c r="Y849" t="e">
        <f>IF(StandardResults[[#This Row],[Ind/Rel]]="Ind",_xlfn.XLOOKUP(StandardResults[[#This Row],[Code]],Std[Code],Std[Ecs]),"-")</f>
        <v>#N/A</v>
      </c>
      <c r="Z849">
        <f>COUNTIFS(StandardResults[Name],StandardResults[[#This Row],[Name]],StandardResults[Entry
Std],"B")+COUNTIFS(StandardResults[Name],StandardResults[[#This Row],[Name]],StandardResults[Entry
Std],"A")+COUNTIFS(StandardResults[Name],StandardResults[[#This Row],[Name]],StandardResults[Entry
Std],"AA")</f>
        <v>0</v>
      </c>
      <c r="AA849">
        <f>COUNTIFS(StandardResults[Name],StandardResults[[#This Row],[Name]],StandardResults[Entry
Std],"AA")</f>
        <v>0</v>
      </c>
    </row>
    <row r="850" spans="1:27" x14ac:dyDescent="0.25">
      <c r="A850">
        <f>TimeVR[[#This Row],[Club]]</f>
        <v>0</v>
      </c>
      <c r="B850" t="str">
        <f>IF(OR(RIGHT(TimeVR[[#This Row],[Event]],3)="M.R", RIGHT(TimeVR[[#This Row],[Event]],3)="F.R"),"Relay","Ind")</f>
        <v>Ind</v>
      </c>
      <c r="C850">
        <f>TimeVR[[#This Row],[gender]]</f>
        <v>0</v>
      </c>
      <c r="D850">
        <f>TimeVR[[#This Row],[Age]]</f>
        <v>0</v>
      </c>
      <c r="E850">
        <f>TimeVR[[#This Row],[name]]</f>
        <v>0</v>
      </c>
      <c r="F850">
        <f>TimeVR[[#This Row],[Event]]</f>
        <v>0</v>
      </c>
      <c r="G850" t="str">
        <f>IF(OR(StandardResults[[#This Row],[Entry]]="-",TimeVR[[#This Row],[validation]]="Validated"),"Y","N")</f>
        <v>N</v>
      </c>
      <c r="H850">
        <f>IF(OR(LEFT(TimeVR[[#This Row],[Times]],8)="00:00.00", LEFT(TimeVR[[#This Row],[Times]],2)="NT"),"-",TimeVR[[#This Row],[Times]])</f>
        <v>0</v>
      </c>
      <c r="I8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0" t="str">
        <f>IF(ISBLANK(TimeVR[[#This Row],[Best Time(S)]]),"-",TimeVR[[#This Row],[Best Time(S)]])</f>
        <v>-</v>
      </c>
      <c r="K850" t="str">
        <f>IF(StandardResults[[#This Row],[BT(SC)]]&lt;&gt;"-",IF(StandardResults[[#This Row],[BT(SC)]]&lt;=StandardResults[[#This Row],[AAs]],"AA",IF(StandardResults[[#This Row],[BT(SC)]]&lt;=StandardResults[[#This Row],[As]],"A",IF(StandardResults[[#This Row],[BT(SC)]]&lt;=StandardResults[[#This Row],[Bs]],"B","-"))),"")</f>
        <v/>
      </c>
      <c r="L850" t="str">
        <f>IF(ISBLANK(TimeVR[[#This Row],[Best Time(L)]]),"-",TimeVR[[#This Row],[Best Time(L)]])</f>
        <v>-</v>
      </c>
      <c r="M850" t="str">
        <f>IF(StandardResults[[#This Row],[BT(LC)]]&lt;&gt;"-",IF(StandardResults[[#This Row],[BT(LC)]]&lt;=StandardResults[[#This Row],[AA]],"AA",IF(StandardResults[[#This Row],[BT(LC)]]&lt;=StandardResults[[#This Row],[A]],"A",IF(StandardResults[[#This Row],[BT(LC)]]&lt;=StandardResults[[#This Row],[B]],"B","-"))),"")</f>
        <v/>
      </c>
      <c r="N850" s="14"/>
      <c r="O850" t="str">
        <f>IF(StandardResults[[#This Row],[BT(SC)]]&lt;&gt;"-",IF(StandardResults[[#This Row],[BT(SC)]]&lt;=StandardResults[[#This Row],[Ecs]],"EC","-"),"")</f>
        <v/>
      </c>
      <c r="Q850" t="str">
        <f>IF(StandardResults[[#This Row],[Ind/Rel]]="Ind",LEFT(StandardResults[[#This Row],[Gender]],1)&amp;MIN(MAX(StandardResults[[#This Row],[Age]],11),17)&amp;"-"&amp;StandardResults[[#This Row],[Event]],"")</f>
        <v>011-0</v>
      </c>
      <c r="R850" t="e">
        <f>IF(StandardResults[[#This Row],[Ind/Rel]]="Ind",_xlfn.XLOOKUP(StandardResults[[#This Row],[Code]],Std[Code],Std[AA]),"-")</f>
        <v>#N/A</v>
      </c>
      <c r="S850" t="e">
        <f>IF(StandardResults[[#This Row],[Ind/Rel]]="Ind",_xlfn.XLOOKUP(StandardResults[[#This Row],[Code]],Std[Code],Std[A]),"-")</f>
        <v>#N/A</v>
      </c>
      <c r="T850" t="e">
        <f>IF(StandardResults[[#This Row],[Ind/Rel]]="Ind",_xlfn.XLOOKUP(StandardResults[[#This Row],[Code]],Std[Code],Std[B]),"-")</f>
        <v>#N/A</v>
      </c>
      <c r="U850" t="e">
        <f>IF(StandardResults[[#This Row],[Ind/Rel]]="Ind",_xlfn.XLOOKUP(StandardResults[[#This Row],[Code]],Std[Code],Std[AAs]),"-")</f>
        <v>#N/A</v>
      </c>
      <c r="V850" t="e">
        <f>IF(StandardResults[[#This Row],[Ind/Rel]]="Ind",_xlfn.XLOOKUP(StandardResults[[#This Row],[Code]],Std[Code],Std[As]),"-")</f>
        <v>#N/A</v>
      </c>
      <c r="W850" t="e">
        <f>IF(StandardResults[[#This Row],[Ind/Rel]]="Ind",_xlfn.XLOOKUP(StandardResults[[#This Row],[Code]],Std[Code],Std[Bs]),"-")</f>
        <v>#N/A</v>
      </c>
      <c r="X850" t="e">
        <f>IF(StandardResults[[#This Row],[Ind/Rel]]="Ind",_xlfn.XLOOKUP(StandardResults[[#This Row],[Code]],Std[Code],Std[EC]),"-")</f>
        <v>#N/A</v>
      </c>
      <c r="Y850" t="e">
        <f>IF(StandardResults[[#This Row],[Ind/Rel]]="Ind",_xlfn.XLOOKUP(StandardResults[[#This Row],[Code]],Std[Code],Std[Ecs]),"-")</f>
        <v>#N/A</v>
      </c>
      <c r="Z850">
        <f>COUNTIFS(StandardResults[Name],StandardResults[[#This Row],[Name]],StandardResults[Entry
Std],"B")+COUNTIFS(StandardResults[Name],StandardResults[[#This Row],[Name]],StandardResults[Entry
Std],"A")+COUNTIFS(StandardResults[Name],StandardResults[[#This Row],[Name]],StandardResults[Entry
Std],"AA")</f>
        <v>0</v>
      </c>
      <c r="AA850">
        <f>COUNTIFS(StandardResults[Name],StandardResults[[#This Row],[Name]],StandardResults[Entry
Std],"AA")</f>
        <v>0</v>
      </c>
    </row>
    <row r="851" spans="1:27" x14ac:dyDescent="0.25">
      <c r="A851">
        <f>TimeVR[[#This Row],[Club]]</f>
        <v>0</v>
      </c>
      <c r="B851" t="str">
        <f>IF(OR(RIGHT(TimeVR[[#This Row],[Event]],3)="M.R", RIGHT(TimeVR[[#This Row],[Event]],3)="F.R"),"Relay","Ind")</f>
        <v>Ind</v>
      </c>
      <c r="C851">
        <f>TimeVR[[#This Row],[gender]]</f>
        <v>0</v>
      </c>
      <c r="D851">
        <f>TimeVR[[#This Row],[Age]]</f>
        <v>0</v>
      </c>
      <c r="E851">
        <f>TimeVR[[#This Row],[name]]</f>
        <v>0</v>
      </c>
      <c r="F851">
        <f>TimeVR[[#This Row],[Event]]</f>
        <v>0</v>
      </c>
      <c r="G851" t="str">
        <f>IF(OR(StandardResults[[#This Row],[Entry]]="-",TimeVR[[#This Row],[validation]]="Validated"),"Y","N")</f>
        <v>N</v>
      </c>
      <c r="H851">
        <f>IF(OR(LEFT(TimeVR[[#This Row],[Times]],8)="00:00.00", LEFT(TimeVR[[#This Row],[Times]],2)="NT"),"-",TimeVR[[#This Row],[Times]])</f>
        <v>0</v>
      </c>
      <c r="I8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1" t="str">
        <f>IF(ISBLANK(TimeVR[[#This Row],[Best Time(S)]]),"-",TimeVR[[#This Row],[Best Time(S)]])</f>
        <v>-</v>
      </c>
      <c r="K851" t="str">
        <f>IF(StandardResults[[#This Row],[BT(SC)]]&lt;&gt;"-",IF(StandardResults[[#This Row],[BT(SC)]]&lt;=StandardResults[[#This Row],[AAs]],"AA",IF(StandardResults[[#This Row],[BT(SC)]]&lt;=StandardResults[[#This Row],[As]],"A",IF(StandardResults[[#This Row],[BT(SC)]]&lt;=StandardResults[[#This Row],[Bs]],"B","-"))),"")</f>
        <v/>
      </c>
      <c r="L851" t="str">
        <f>IF(ISBLANK(TimeVR[[#This Row],[Best Time(L)]]),"-",TimeVR[[#This Row],[Best Time(L)]])</f>
        <v>-</v>
      </c>
      <c r="M851" t="str">
        <f>IF(StandardResults[[#This Row],[BT(LC)]]&lt;&gt;"-",IF(StandardResults[[#This Row],[BT(LC)]]&lt;=StandardResults[[#This Row],[AA]],"AA",IF(StandardResults[[#This Row],[BT(LC)]]&lt;=StandardResults[[#This Row],[A]],"A",IF(StandardResults[[#This Row],[BT(LC)]]&lt;=StandardResults[[#This Row],[B]],"B","-"))),"")</f>
        <v/>
      </c>
      <c r="N851" s="14"/>
      <c r="O851" t="str">
        <f>IF(StandardResults[[#This Row],[BT(SC)]]&lt;&gt;"-",IF(StandardResults[[#This Row],[BT(SC)]]&lt;=StandardResults[[#This Row],[Ecs]],"EC","-"),"")</f>
        <v/>
      </c>
      <c r="Q851" t="str">
        <f>IF(StandardResults[[#This Row],[Ind/Rel]]="Ind",LEFT(StandardResults[[#This Row],[Gender]],1)&amp;MIN(MAX(StandardResults[[#This Row],[Age]],11),17)&amp;"-"&amp;StandardResults[[#This Row],[Event]],"")</f>
        <v>011-0</v>
      </c>
      <c r="R851" t="e">
        <f>IF(StandardResults[[#This Row],[Ind/Rel]]="Ind",_xlfn.XLOOKUP(StandardResults[[#This Row],[Code]],Std[Code],Std[AA]),"-")</f>
        <v>#N/A</v>
      </c>
      <c r="S851" t="e">
        <f>IF(StandardResults[[#This Row],[Ind/Rel]]="Ind",_xlfn.XLOOKUP(StandardResults[[#This Row],[Code]],Std[Code],Std[A]),"-")</f>
        <v>#N/A</v>
      </c>
      <c r="T851" t="e">
        <f>IF(StandardResults[[#This Row],[Ind/Rel]]="Ind",_xlfn.XLOOKUP(StandardResults[[#This Row],[Code]],Std[Code],Std[B]),"-")</f>
        <v>#N/A</v>
      </c>
      <c r="U851" t="e">
        <f>IF(StandardResults[[#This Row],[Ind/Rel]]="Ind",_xlfn.XLOOKUP(StandardResults[[#This Row],[Code]],Std[Code],Std[AAs]),"-")</f>
        <v>#N/A</v>
      </c>
      <c r="V851" t="e">
        <f>IF(StandardResults[[#This Row],[Ind/Rel]]="Ind",_xlfn.XLOOKUP(StandardResults[[#This Row],[Code]],Std[Code],Std[As]),"-")</f>
        <v>#N/A</v>
      </c>
      <c r="W851" t="e">
        <f>IF(StandardResults[[#This Row],[Ind/Rel]]="Ind",_xlfn.XLOOKUP(StandardResults[[#This Row],[Code]],Std[Code],Std[Bs]),"-")</f>
        <v>#N/A</v>
      </c>
      <c r="X851" t="e">
        <f>IF(StandardResults[[#This Row],[Ind/Rel]]="Ind",_xlfn.XLOOKUP(StandardResults[[#This Row],[Code]],Std[Code],Std[EC]),"-")</f>
        <v>#N/A</v>
      </c>
      <c r="Y851" t="e">
        <f>IF(StandardResults[[#This Row],[Ind/Rel]]="Ind",_xlfn.XLOOKUP(StandardResults[[#This Row],[Code]],Std[Code],Std[Ecs]),"-")</f>
        <v>#N/A</v>
      </c>
      <c r="Z851">
        <f>COUNTIFS(StandardResults[Name],StandardResults[[#This Row],[Name]],StandardResults[Entry
Std],"B")+COUNTIFS(StandardResults[Name],StandardResults[[#This Row],[Name]],StandardResults[Entry
Std],"A")+COUNTIFS(StandardResults[Name],StandardResults[[#This Row],[Name]],StandardResults[Entry
Std],"AA")</f>
        <v>0</v>
      </c>
      <c r="AA851">
        <f>COUNTIFS(StandardResults[Name],StandardResults[[#This Row],[Name]],StandardResults[Entry
Std],"AA")</f>
        <v>0</v>
      </c>
    </row>
    <row r="852" spans="1:27" x14ac:dyDescent="0.25">
      <c r="A852">
        <f>TimeVR[[#This Row],[Club]]</f>
        <v>0</v>
      </c>
      <c r="B852" t="str">
        <f>IF(OR(RIGHT(TimeVR[[#This Row],[Event]],3)="M.R", RIGHT(TimeVR[[#This Row],[Event]],3)="F.R"),"Relay","Ind")</f>
        <v>Ind</v>
      </c>
      <c r="C852">
        <f>TimeVR[[#This Row],[gender]]</f>
        <v>0</v>
      </c>
      <c r="D852">
        <f>TimeVR[[#This Row],[Age]]</f>
        <v>0</v>
      </c>
      <c r="E852">
        <f>TimeVR[[#This Row],[name]]</f>
        <v>0</v>
      </c>
      <c r="F852">
        <f>TimeVR[[#This Row],[Event]]</f>
        <v>0</v>
      </c>
      <c r="G852" t="str">
        <f>IF(OR(StandardResults[[#This Row],[Entry]]="-",TimeVR[[#This Row],[validation]]="Validated"),"Y","N")</f>
        <v>N</v>
      </c>
      <c r="H852">
        <f>IF(OR(LEFT(TimeVR[[#This Row],[Times]],8)="00:00.00", LEFT(TimeVR[[#This Row],[Times]],2)="NT"),"-",TimeVR[[#This Row],[Times]])</f>
        <v>0</v>
      </c>
      <c r="I8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2" t="str">
        <f>IF(ISBLANK(TimeVR[[#This Row],[Best Time(S)]]),"-",TimeVR[[#This Row],[Best Time(S)]])</f>
        <v>-</v>
      </c>
      <c r="K852" t="str">
        <f>IF(StandardResults[[#This Row],[BT(SC)]]&lt;&gt;"-",IF(StandardResults[[#This Row],[BT(SC)]]&lt;=StandardResults[[#This Row],[AAs]],"AA",IF(StandardResults[[#This Row],[BT(SC)]]&lt;=StandardResults[[#This Row],[As]],"A",IF(StandardResults[[#This Row],[BT(SC)]]&lt;=StandardResults[[#This Row],[Bs]],"B","-"))),"")</f>
        <v/>
      </c>
      <c r="L852" t="str">
        <f>IF(ISBLANK(TimeVR[[#This Row],[Best Time(L)]]),"-",TimeVR[[#This Row],[Best Time(L)]])</f>
        <v>-</v>
      </c>
      <c r="M852" t="str">
        <f>IF(StandardResults[[#This Row],[BT(LC)]]&lt;&gt;"-",IF(StandardResults[[#This Row],[BT(LC)]]&lt;=StandardResults[[#This Row],[AA]],"AA",IF(StandardResults[[#This Row],[BT(LC)]]&lt;=StandardResults[[#This Row],[A]],"A",IF(StandardResults[[#This Row],[BT(LC)]]&lt;=StandardResults[[#This Row],[B]],"B","-"))),"")</f>
        <v/>
      </c>
      <c r="N852" s="14"/>
      <c r="O852" t="str">
        <f>IF(StandardResults[[#This Row],[BT(SC)]]&lt;&gt;"-",IF(StandardResults[[#This Row],[BT(SC)]]&lt;=StandardResults[[#This Row],[Ecs]],"EC","-"),"")</f>
        <v/>
      </c>
      <c r="Q852" t="str">
        <f>IF(StandardResults[[#This Row],[Ind/Rel]]="Ind",LEFT(StandardResults[[#This Row],[Gender]],1)&amp;MIN(MAX(StandardResults[[#This Row],[Age]],11),17)&amp;"-"&amp;StandardResults[[#This Row],[Event]],"")</f>
        <v>011-0</v>
      </c>
      <c r="R852" t="e">
        <f>IF(StandardResults[[#This Row],[Ind/Rel]]="Ind",_xlfn.XLOOKUP(StandardResults[[#This Row],[Code]],Std[Code],Std[AA]),"-")</f>
        <v>#N/A</v>
      </c>
      <c r="S852" t="e">
        <f>IF(StandardResults[[#This Row],[Ind/Rel]]="Ind",_xlfn.XLOOKUP(StandardResults[[#This Row],[Code]],Std[Code],Std[A]),"-")</f>
        <v>#N/A</v>
      </c>
      <c r="T852" t="e">
        <f>IF(StandardResults[[#This Row],[Ind/Rel]]="Ind",_xlfn.XLOOKUP(StandardResults[[#This Row],[Code]],Std[Code],Std[B]),"-")</f>
        <v>#N/A</v>
      </c>
      <c r="U852" t="e">
        <f>IF(StandardResults[[#This Row],[Ind/Rel]]="Ind",_xlfn.XLOOKUP(StandardResults[[#This Row],[Code]],Std[Code],Std[AAs]),"-")</f>
        <v>#N/A</v>
      </c>
      <c r="V852" t="e">
        <f>IF(StandardResults[[#This Row],[Ind/Rel]]="Ind",_xlfn.XLOOKUP(StandardResults[[#This Row],[Code]],Std[Code],Std[As]),"-")</f>
        <v>#N/A</v>
      </c>
      <c r="W852" t="e">
        <f>IF(StandardResults[[#This Row],[Ind/Rel]]="Ind",_xlfn.XLOOKUP(StandardResults[[#This Row],[Code]],Std[Code],Std[Bs]),"-")</f>
        <v>#N/A</v>
      </c>
      <c r="X852" t="e">
        <f>IF(StandardResults[[#This Row],[Ind/Rel]]="Ind",_xlfn.XLOOKUP(StandardResults[[#This Row],[Code]],Std[Code],Std[EC]),"-")</f>
        <v>#N/A</v>
      </c>
      <c r="Y852" t="e">
        <f>IF(StandardResults[[#This Row],[Ind/Rel]]="Ind",_xlfn.XLOOKUP(StandardResults[[#This Row],[Code]],Std[Code],Std[Ecs]),"-")</f>
        <v>#N/A</v>
      </c>
      <c r="Z852">
        <f>COUNTIFS(StandardResults[Name],StandardResults[[#This Row],[Name]],StandardResults[Entry
Std],"B")+COUNTIFS(StandardResults[Name],StandardResults[[#This Row],[Name]],StandardResults[Entry
Std],"A")+COUNTIFS(StandardResults[Name],StandardResults[[#This Row],[Name]],StandardResults[Entry
Std],"AA")</f>
        <v>0</v>
      </c>
      <c r="AA852">
        <f>COUNTIFS(StandardResults[Name],StandardResults[[#This Row],[Name]],StandardResults[Entry
Std],"AA")</f>
        <v>0</v>
      </c>
    </row>
    <row r="853" spans="1:27" x14ac:dyDescent="0.25">
      <c r="A853">
        <f>TimeVR[[#This Row],[Club]]</f>
        <v>0</v>
      </c>
      <c r="B853" t="str">
        <f>IF(OR(RIGHT(TimeVR[[#This Row],[Event]],3)="M.R", RIGHT(TimeVR[[#This Row],[Event]],3)="F.R"),"Relay","Ind")</f>
        <v>Ind</v>
      </c>
      <c r="C853">
        <f>TimeVR[[#This Row],[gender]]</f>
        <v>0</v>
      </c>
      <c r="D853">
        <f>TimeVR[[#This Row],[Age]]</f>
        <v>0</v>
      </c>
      <c r="E853">
        <f>TimeVR[[#This Row],[name]]</f>
        <v>0</v>
      </c>
      <c r="F853">
        <f>TimeVR[[#This Row],[Event]]</f>
        <v>0</v>
      </c>
      <c r="G853" t="str">
        <f>IF(OR(StandardResults[[#This Row],[Entry]]="-",TimeVR[[#This Row],[validation]]="Validated"),"Y","N")</f>
        <v>N</v>
      </c>
      <c r="H853">
        <f>IF(OR(LEFT(TimeVR[[#This Row],[Times]],8)="00:00.00", LEFT(TimeVR[[#This Row],[Times]],2)="NT"),"-",TimeVR[[#This Row],[Times]])</f>
        <v>0</v>
      </c>
      <c r="I8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3" t="str">
        <f>IF(ISBLANK(TimeVR[[#This Row],[Best Time(S)]]),"-",TimeVR[[#This Row],[Best Time(S)]])</f>
        <v>-</v>
      </c>
      <c r="K853" t="str">
        <f>IF(StandardResults[[#This Row],[BT(SC)]]&lt;&gt;"-",IF(StandardResults[[#This Row],[BT(SC)]]&lt;=StandardResults[[#This Row],[AAs]],"AA",IF(StandardResults[[#This Row],[BT(SC)]]&lt;=StandardResults[[#This Row],[As]],"A",IF(StandardResults[[#This Row],[BT(SC)]]&lt;=StandardResults[[#This Row],[Bs]],"B","-"))),"")</f>
        <v/>
      </c>
      <c r="L853" t="str">
        <f>IF(ISBLANK(TimeVR[[#This Row],[Best Time(L)]]),"-",TimeVR[[#This Row],[Best Time(L)]])</f>
        <v>-</v>
      </c>
      <c r="M853" t="str">
        <f>IF(StandardResults[[#This Row],[BT(LC)]]&lt;&gt;"-",IF(StandardResults[[#This Row],[BT(LC)]]&lt;=StandardResults[[#This Row],[AA]],"AA",IF(StandardResults[[#This Row],[BT(LC)]]&lt;=StandardResults[[#This Row],[A]],"A",IF(StandardResults[[#This Row],[BT(LC)]]&lt;=StandardResults[[#This Row],[B]],"B","-"))),"")</f>
        <v/>
      </c>
      <c r="N853" s="14"/>
      <c r="O853" t="str">
        <f>IF(StandardResults[[#This Row],[BT(SC)]]&lt;&gt;"-",IF(StandardResults[[#This Row],[BT(SC)]]&lt;=StandardResults[[#This Row],[Ecs]],"EC","-"),"")</f>
        <v/>
      </c>
      <c r="Q853" t="str">
        <f>IF(StandardResults[[#This Row],[Ind/Rel]]="Ind",LEFT(StandardResults[[#This Row],[Gender]],1)&amp;MIN(MAX(StandardResults[[#This Row],[Age]],11),17)&amp;"-"&amp;StandardResults[[#This Row],[Event]],"")</f>
        <v>011-0</v>
      </c>
      <c r="R853" t="e">
        <f>IF(StandardResults[[#This Row],[Ind/Rel]]="Ind",_xlfn.XLOOKUP(StandardResults[[#This Row],[Code]],Std[Code],Std[AA]),"-")</f>
        <v>#N/A</v>
      </c>
      <c r="S853" t="e">
        <f>IF(StandardResults[[#This Row],[Ind/Rel]]="Ind",_xlfn.XLOOKUP(StandardResults[[#This Row],[Code]],Std[Code],Std[A]),"-")</f>
        <v>#N/A</v>
      </c>
      <c r="T853" t="e">
        <f>IF(StandardResults[[#This Row],[Ind/Rel]]="Ind",_xlfn.XLOOKUP(StandardResults[[#This Row],[Code]],Std[Code],Std[B]),"-")</f>
        <v>#N/A</v>
      </c>
      <c r="U853" t="e">
        <f>IF(StandardResults[[#This Row],[Ind/Rel]]="Ind",_xlfn.XLOOKUP(StandardResults[[#This Row],[Code]],Std[Code],Std[AAs]),"-")</f>
        <v>#N/A</v>
      </c>
      <c r="V853" t="e">
        <f>IF(StandardResults[[#This Row],[Ind/Rel]]="Ind",_xlfn.XLOOKUP(StandardResults[[#This Row],[Code]],Std[Code],Std[As]),"-")</f>
        <v>#N/A</v>
      </c>
      <c r="W853" t="e">
        <f>IF(StandardResults[[#This Row],[Ind/Rel]]="Ind",_xlfn.XLOOKUP(StandardResults[[#This Row],[Code]],Std[Code],Std[Bs]),"-")</f>
        <v>#N/A</v>
      </c>
      <c r="X853" t="e">
        <f>IF(StandardResults[[#This Row],[Ind/Rel]]="Ind",_xlfn.XLOOKUP(StandardResults[[#This Row],[Code]],Std[Code],Std[EC]),"-")</f>
        <v>#N/A</v>
      </c>
      <c r="Y853" t="e">
        <f>IF(StandardResults[[#This Row],[Ind/Rel]]="Ind",_xlfn.XLOOKUP(StandardResults[[#This Row],[Code]],Std[Code],Std[Ecs]),"-")</f>
        <v>#N/A</v>
      </c>
      <c r="Z853">
        <f>COUNTIFS(StandardResults[Name],StandardResults[[#This Row],[Name]],StandardResults[Entry
Std],"B")+COUNTIFS(StandardResults[Name],StandardResults[[#This Row],[Name]],StandardResults[Entry
Std],"A")+COUNTIFS(StandardResults[Name],StandardResults[[#This Row],[Name]],StandardResults[Entry
Std],"AA")</f>
        <v>0</v>
      </c>
      <c r="AA853">
        <f>COUNTIFS(StandardResults[Name],StandardResults[[#This Row],[Name]],StandardResults[Entry
Std],"AA")</f>
        <v>0</v>
      </c>
    </row>
    <row r="854" spans="1:27" x14ac:dyDescent="0.25">
      <c r="A854">
        <f>TimeVR[[#This Row],[Club]]</f>
        <v>0</v>
      </c>
      <c r="B854" t="str">
        <f>IF(OR(RIGHT(TimeVR[[#This Row],[Event]],3)="M.R", RIGHT(TimeVR[[#This Row],[Event]],3)="F.R"),"Relay","Ind")</f>
        <v>Ind</v>
      </c>
      <c r="C854">
        <f>TimeVR[[#This Row],[gender]]</f>
        <v>0</v>
      </c>
      <c r="D854">
        <f>TimeVR[[#This Row],[Age]]</f>
        <v>0</v>
      </c>
      <c r="E854">
        <f>TimeVR[[#This Row],[name]]</f>
        <v>0</v>
      </c>
      <c r="F854">
        <f>TimeVR[[#This Row],[Event]]</f>
        <v>0</v>
      </c>
      <c r="G854" t="str">
        <f>IF(OR(StandardResults[[#This Row],[Entry]]="-",TimeVR[[#This Row],[validation]]="Validated"),"Y","N")</f>
        <v>N</v>
      </c>
      <c r="H854">
        <f>IF(OR(LEFT(TimeVR[[#This Row],[Times]],8)="00:00.00", LEFT(TimeVR[[#This Row],[Times]],2)="NT"),"-",TimeVR[[#This Row],[Times]])</f>
        <v>0</v>
      </c>
      <c r="I8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4" t="str">
        <f>IF(ISBLANK(TimeVR[[#This Row],[Best Time(S)]]),"-",TimeVR[[#This Row],[Best Time(S)]])</f>
        <v>-</v>
      </c>
      <c r="K854" t="str">
        <f>IF(StandardResults[[#This Row],[BT(SC)]]&lt;&gt;"-",IF(StandardResults[[#This Row],[BT(SC)]]&lt;=StandardResults[[#This Row],[AAs]],"AA",IF(StandardResults[[#This Row],[BT(SC)]]&lt;=StandardResults[[#This Row],[As]],"A",IF(StandardResults[[#This Row],[BT(SC)]]&lt;=StandardResults[[#This Row],[Bs]],"B","-"))),"")</f>
        <v/>
      </c>
      <c r="L854" t="str">
        <f>IF(ISBLANK(TimeVR[[#This Row],[Best Time(L)]]),"-",TimeVR[[#This Row],[Best Time(L)]])</f>
        <v>-</v>
      </c>
      <c r="M854" t="str">
        <f>IF(StandardResults[[#This Row],[BT(LC)]]&lt;&gt;"-",IF(StandardResults[[#This Row],[BT(LC)]]&lt;=StandardResults[[#This Row],[AA]],"AA",IF(StandardResults[[#This Row],[BT(LC)]]&lt;=StandardResults[[#This Row],[A]],"A",IF(StandardResults[[#This Row],[BT(LC)]]&lt;=StandardResults[[#This Row],[B]],"B","-"))),"")</f>
        <v/>
      </c>
      <c r="N854" s="14"/>
      <c r="O854" t="str">
        <f>IF(StandardResults[[#This Row],[BT(SC)]]&lt;&gt;"-",IF(StandardResults[[#This Row],[BT(SC)]]&lt;=StandardResults[[#This Row],[Ecs]],"EC","-"),"")</f>
        <v/>
      </c>
      <c r="Q854" t="str">
        <f>IF(StandardResults[[#This Row],[Ind/Rel]]="Ind",LEFT(StandardResults[[#This Row],[Gender]],1)&amp;MIN(MAX(StandardResults[[#This Row],[Age]],11),17)&amp;"-"&amp;StandardResults[[#This Row],[Event]],"")</f>
        <v>011-0</v>
      </c>
      <c r="R854" t="e">
        <f>IF(StandardResults[[#This Row],[Ind/Rel]]="Ind",_xlfn.XLOOKUP(StandardResults[[#This Row],[Code]],Std[Code],Std[AA]),"-")</f>
        <v>#N/A</v>
      </c>
      <c r="S854" t="e">
        <f>IF(StandardResults[[#This Row],[Ind/Rel]]="Ind",_xlfn.XLOOKUP(StandardResults[[#This Row],[Code]],Std[Code],Std[A]),"-")</f>
        <v>#N/A</v>
      </c>
      <c r="T854" t="e">
        <f>IF(StandardResults[[#This Row],[Ind/Rel]]="Ind",_xlfn.XLOOKUP(StandardResults[[#This Row],[Code]],Std[Code],Std[B]),"-")</f>
        <v>#N/A</v>
      </c>
      <c r="U854" t="e">
        <f>IF(StandardResults[[#This Row],[Ind/Rel]]="Ind",_xlfn.XLOOKUP(StandardResults[[#This Row],[Code]],Std[Code],Std[AAs]),"-")</f>
        <v>#N/A</v>
      </c>
      <c r="V854" t="e">
        <f>IF(StandardResults[[#This Row],[Ind/Rel]]="Ind",_xlfn.XLOOKUP(StandardResults[[#This Row],[Code]],Std[Code],Std[As]),"-")</f>
        <v>#N/A</v>
      </c>
      <c r="W854" t="e">
        <f>IF(StandardResults[[#This Row],[Ind/Rel]]="Ind",_xlfn.XLOOKUP(StandardResults[[#This Row],[Code]],Std[Code],Std[Bs]),"-")</f>
        <v>#N/A</v>
      </c>
      <c r="X854" t="e">
        <f>IF(StandardResults[[#This Row],[Ind/Rel]]="Ind",_xlfn.XLOOKUP(StandardResults[[#This Row],[Code]],Std[Code],Std[EC]),"-")</f>
        <v>#N/A</v>
      </c>
      <c r="Y854" t="e">
        <f>IF(StandardResults[[#This Row],[Ind/Rel]]="Ind",_xlfn.XLOOKUP(StandardResults[[#This Row],[Code]],Std[Code],Std[Ecs]),"-")</f>
        <v>#N/A</v>
      </c>
      <c r="Z854">
        <f>COUNTIFS(StandardResults[Name],StandardResults[[#This Row],[Name]],StandardResults[Entry
Std],"B")+COUNTIFS(StandardResults[Name],StandardResults[[#This Row],[Name]],StandardResults[Entry
Std],"A")+COUNTIFS(StandardResults[Name],StandardResults[[#This Row],[Name]],StandardResults[Entry
Std],"AA")</f>
        <v>0</v>
      </c>
      <c r="AA854">
        <f>COUNTIFS(StandardResults[Name],StandardResults[[#This Row],[Name]],StandardResults[Entry
Std],"AA")</f>
        <v>0</v>
      </c>
    </row>
    <row r="855" spans="1:27" x14ac:dyDescent="0.25">
      <c r="A855">
        <f>TimeVR[[#This Row],[Club]]</f>
        <v>0</v>
      </c>
      <c r="B855" t="str">
        <f>IF(OR(RIGHT(TimeVR[[#This Row],[Event]],3)="M.R", RIGHT(TimeVR[[#This Row],[Event]],3)="F.R"),"Relay","Ind")</f>
        <v>Ind</v>
      </c>
      <c r="C855">
        <f>TimeVR[[#This Row],[gender]]</f>
        <v>0</v>
      </c>
      <c r="D855">
        <f>TimeVR[[#This Row],[Age]]</f>
        <v>0</v>
      </c>
      <c r="E855">
        <f>TimeVR[[#This Row],[name]]</f>
        <v>0</v>
      </c>
      <c r="F855">
        <f>TimeVR[[#This Row],[Event]]</f>
        <v>0</v>
      </c>
      <c r="G855" t="str">
        <f>IF(OR(StandardResults[[#This Row],[Entry]]="-",TimeVR[[#This Row],[validation]]="Validated"),"Y","N")</f>
        <v>N</v>
      </c>
      <c r="H855">
        <f>IF(OR(LEFT(TimeVR[[#This Row],[Times]],8)="00:00.00", LEFT(TimeVR[[#This Row],[Times]],2)="NT"),"-",TimeVR[[#This Row],[Times]])</f>
        <v>0</v>
      </c>
      <c r="I8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5" t="str">
        <f>IF(ISBLANK(TimeVR[[#This Row],[Best Time(S)]]),"-",TimeVR[[#This Row],[Best Time(S)]])</f>
        <v>-</v>
      </c>
      <c r="K855" t="str">
        <f>IF(StandardResults[[#This Row],[BT(SC)]]&lt;&gt;"-",IF(StandardResults[[#This Row],[BT(SC)]]&lt;=StandardResults[[#This Row],[AAs]],"AA",IF(StandardResults[[#This Row],[BT(SC)]]&lt;=StandardResults[[#This Row],[As]],"A",IF(StandardResults[[#This Row],[BT(SC)]]&lt;=StandardResults[[#This Row],[Bs]],"B","-"))),"")</f>
        <v/>
      </c>
      <c r="L855" t="str">
        <f>IF(ISBLANK(TimeVR[[#This Row],[Best Time(L)]]),"-",TimeVR[[#This Row],[Best Time(L)]])</f>
        <v>-</v>
      </c>
      <c r="M855" t="str">
        <f>IF(StandardResults[[#This Row],[BT(LC)]]&lt;&gt;"-",IF(StandardResults[[#This Row],[BT(LC)]]&lt;=StandardResults[[#This Row],[AA]],"AA",IF(StandardResults[[#This Row],[BT(LC)]]&lt;=StandardResults[[#This Row],[A]],"A",IF(StandardResults[[#This Row],[BT(LC)]]&lt;=StandardResults[[#This Row],[B]],"B","-"))),"")</f>
        <v/>
      </c>
      <c r="N855" s="14"/>
      <c r="O855" t="str">
        <f>IF(StandardResults[[#This Row],[BT(SC)]]&lt;&gt;"-",IF(StandardResults[[#This Row],[BT(SC)]]&lt;=StandardResults[[#This Row],[Ecs]],"EC","-"),"")</f>
        <v/>
      </c>
      <c r="Q855" t="str">
        <f>IF(StandardResults[[#This Row],[Ind/Rel]]="Ind",LEFT(StandardResults[[#This Row],[Gender]],1)&amp;MIN(MAX(StandardResults[[#This Row],[Age]],11),17)&amp;"-"&amp;StandardResults[[#This Row],[Event]],"")</f>
        <v>011-0</v>
      </c>
      <c r="R855" t="e">
        <f>IF(StandardResults[[#This Row],[Ind/Rel]]="Ind",_xlfn.XLOOKUP(StandardResults[[#This Row],[Code]],Std[Code],Std[AA]),"-")</f>
        <v>#N/A</v>
      </c>
      <c r="S855" t="e">
        <f>IF(StandardResults[[#This Row],[Ind/Rel]]="Ind",_xlfn.XLOOKUP(StandardResults[[#This Row],[Code]],Std[Code],Std[A]),"-")</f>
        <v>#N/A</v>
      </c>
      <c r="T855" t="e">
        <f>IF(StandardResults[[#This Row],[Ind/Rel]]="Ind",_xlfn.XLOOKUP(StandardResults[[#This Row],[Code]],Std[Code],Std[B]),"-")</f>
        <v>#N/A</v>
      </c>
      <c r="U855" t="e">
        <f>IF(StandardResults[[#This Row],[Ind/Rel]]="Ind",_xlfn.XLOOKUP(StandardResults[[#This Row],[Code]],Std[Code],Std[AAs]),"-")</f>
        <v>#N/A</v>
      </c>
      <c r="V855" t="e">
        <f>IF(StandardResults[[#This Row],[Ind/Rel]]="Ind",_xlfn.XLOOKUP(StandardResults[[#This Row],[Code]],Std[Code],Std[As]),"-")</f>
        <v>#N/A</v>
      </c>
      <c r="W855" t="e">
        <f>IF(StandardResults[[#This Row],[Ind/Rel]]="Ind",_xlfn.XLOOKUP(StandardResults[[#This Row],[Code]],Std[Code],Std[Bs]),"-")</f>
        <v>#N/A</v>
      </c>
      <c r="X855" t="e">
        <f>IF(StandardResults[[#This Row],[Ind/Rel]]="Ind",_xlfn.XLOOKUP(StandardResults[[#This Row],[Code]],Std[Code],Std[EC]),"-")</f>
        <v>#N/A</v>
      </c>
      <c r="Y855" t="e">
        <f>IF(StandardResults[[#This Row],[Ind/Rel]]="Ind",_xlfn.XLOOKUP(StandardResults[[#This Row],[Code]],Std[Code],Std[Ecs]),"-")</f>
        <v>#N/A</v>
      </c>
      <c r="Z855">
        <f>COUNTIFS(StandardResults[Name],StandardResults[[#This Row],[Name]],StandardResults[Entry
Std],"B")+COUNTIFS(StandardResults[Name],StandardResults[[#This Row],[Name]],StandardResults[Entry
Std],"A")+COUNTIFS(StandardResults[Name],StandardResults[[#This Row],[Name]],StandardResults[Entry
Std],"AA")</f>
        <v>0</v>
      </c>
      <c r="AA855">
        <f>COUNTIFS(StandardResults[Name],StandardResults[[#This Row],[Name]],StandardResults[Entry
Std],"AA")</f>
        <v>0</v>
      </c>
    </row>
    <row r="856" spans="1:27" x14ac:dyDescent="0.25">
      <c r="A856">
        <f>TimeVR[[#This Row],[Club]]</f>
        <v>0</v>
      </c>
      <c r="B856" t="str">
        <f>IF(OR(RIGHT(TimeVR[[#This Row],[Event]],3)="M.R", RIGHT(TimeVR[[#This Row],[Event]],3)="F.R"),"Relay","Ind")</f>
        <v>Ind</v>
      </c>
      <c r="C856">
        <f>TimeVR[[#This Row],[gender]]</f>
        <v>0</v>
      </c>
      <c r="D856">
        <f>TimeVR[[#This Row],[Age]]</f>
        <v>0</v>
      </c>
      <c r="E856">
        <f>TimeVR[[#This Row],[name]]</f>
        <v>0</v>
      </c>
      <c r="F856">
        <f>TimeVR[[#This Row],[Event]]</f>
        <v>0</v>
      </c>
      <c r="G856" t="str">
        <f>IF(OR(StandardResults[[#This Row],[Entry]]="-",TimeVR[[#This Row],[validation]]="Validated"),"Y","N")</f>
        <v>N</v>
      </c>
      <c r="H856">
        <f>IF(OR(LEFT(TimeVR[[#This Row],[Times]],8)="00:00.00", LEFT(TimeVR[[#This Row],[Times]],2)="NT"),"-",TimeVR[[#This Row],[Times]])</f>
        <v>0</v>
      </c>
      <c r="I8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6" t="str">
        <f>IF(ISBLANK(TimeVR[[#This Row],[Best Time(S)]]),"-",TimeVR[[#This Row],[Best Time(S)]])</f>
        <v>-</v>
      </c>
      <c r="K856" t="str">
        <f>IF(StandardResults[[#This Row],[BT(SC)]]&lt;&gt;"-",IF(StandardResults[[#This Row],[BT(SC)]]&lt;=StandardResults[[#This Row],[AAs]],"AA",IF(StandardResults[[#This Row],[BT(SC)]]&lt;=StandardResults[[#This Row],[As]],"A",IF(StandardResults[[#This Row],[BT(SC)]]&lt;=StandardResults[[#This Row],[Bs]],"B","-"))),"")</f>
        <v/>
      </c>
      <c r="L856" t="str">
        <f>IF(ISBLANK(TimeVR[[#This Row],[Best Time(L)]]),"-",TimeVR[[#This Row],[Best Time(L)]])</f>
        <v>-</v>
      </c>
      <c r="M856" t="str">
        <f>IF(StandardResults[[#This Row],[BT(LC)]]&lt;&gt;"-",IF(StandardResults[[#This Row],[BT(LC)]]&lt;=StandardResults[[#This Row],[AA]],"AA",IF(StandardResults[[#This Row],[BT(LC)]]&lt;=StandardResults[[#This Row],[A]],"A",IF(StandardResults[[#This Row],[BT(LC)]]&lt;=StandardResults[[#This Row],[B]],"B","-"))),"")</f>
        <v/>
      </c>
      <c r="N856" s="14"/>
      <c r="O856" t="str">
        <f>IF(StandardResults[[#This Row],[BT(SC)]]&lt;&gt;"-",IF(StandardResults[[#This Row],[BT(SC)]]&lt;=StandardResults[[#This Row],[Ecs]],"EC","-"),"")</f>
        <v/>
      </c>
      <c r="Q856" t="str">
        <f>IF(StandardResults[[#This Row],[Ind/Rel]]="Ind",LEFT(StandardResults[[#This Row],[Gender]],1)&amp;MIN(MAX(StandardResults[[#This Row],[Age]],11),17)&amp;"-"&amp;StandardResults[[#This Row],[Event]],"")</f>
        <v>011-0</v>
      </c>
      <c r="R856" t="e">
        <f>IF(StandardResults[[#This Row],[Ind/Rel]]="Ind",_xlfn.XLOOKUP(StandardResults[[#This Row],[Code]],Std[Code],Std[AA]),"-")</f>
        <v>#N/A</v>
      </c>
      <c r="S856" t="e">
        <f>IF(StandardResults[[#This Row],[Ind/Rel]]="Ind",_xlfn.XLOOKUP(StandardResults[[#This Row],[Code]],Std[Code],Std[A]),"-")</f>
        <v>#N/A</v>
      </c>
      <c r="T856" t="e">
        <f>IF(StandardResults[[#This Row],[Ind/Rel]]="Ind",_xlfn.XLOOKUP(StandardResults[[#This Row],[Code]],Std[Code],Std[B]),"-")</f>
        <v>#N/A</v>
      </c>
      <c r="U856" t="e">
        <f>IF(StandardResults[[#This Row],[Ind/Rel]]="Ind",_xlfn.XLOOKUP(StandardResults[[#This Row],[Code]],Std[Code],Std[AAs]),"-")</f>
        <v>#N/A</v>
      </c>
      <c r="V856" t="e">
        <f>IF(StandardResults[[#This Row],[Ind/Rel]]="Ind",_xlfn.XLOOKUP(StandardResults[[#This Row],[Code]],Std[Code],Std[As]),"-")</f>
        <v>#N/A</v>
      </c>
      <c r="W856" t="e">
        <f>IF(StandardResults[[#This Row],[Ind/Rel]]="Ind",_xlfn.XLOOKUP(StandardResults[[#This Row],[Code]],Std[Code],Std[Bs]),"-")</f>
        <v>#N/A</v>
      </c>
      <c r="X856" t="e">
        <f>IF(StandardResults[[#This Row],[Ind/Rel]]="Ind",_xlfn.XLOOKUP(StandardResults[[#This Row],[Code]],Std[Code],Std[EC]),"-")</f>
        <v>#N/A</v>
      </c>
      <c r="Y856" t="e">
        <f>IF(StandardResults[[#This Row],[Ind/Rel]]="Ind",_xlfn.XLOOKUP(StandardResults[[#This Row],[Code]],Std[Code],Std[Ecs]),"-")</f>
        <v>#N/A</v>
      </c>
      <c r="Z856">
        <f>COUNTIFS(StandardResults[Name],StandardResults[[#This Row],[Name]],StandardResults[Entry
Std],"B")+COUNTIFS(StandardResults[Name],StandardResults[[#This Row],[Name]],StandardResults[Entry
Std],"A")+COUNTIFS(StandardResults[Name],StandardResults[[#This Row],[Name]],StandardResults[Entry
Std],"AA")</f>
        <v>0</v>
      </c>
      <c r="AA856">
        <f>COUNTIFS(StandardResults[Name],StandardResults[[#This Row],[Name]],StandardResults[Entry
Std],"AA")</f>
        <v>0</v>
      </c>
    </row>
    <row r="857" spans="1:27" x14ac:dyDescent="0.25">
      <c r="A857">
        <f>TimeVR[[#This Row],[Club]]</f>
        <v>0</v>
      </c>
      <c r="B857" t="str">
        <f>IF(OR(RIGHT(TimeVR[[#This Row],[Event]],3)="M.R", RIGHT(TimeVR[[#This Row],[Event]],3)="F.R"),"Relay","Ind")</f>
        <v>Ind</v>
      </c>
      <c r="C857">
        <f>TimeVR[[#This Row],[gender]]</f>
        <v>0</v>
      </c>
      <c r="D857">
        <f>TimeVR[[#This Row],[Age]]</f>
        <v>0</v>
      </c>
      <c r="E857">
        <f>TimeVR[[#This Row],[name]]</f>
        <v>0</v>
      </c>
      <c r="F857">
        <f>TimeVR[[#This Row],[Event]]</f>
        <v>0</v>
      </c>
      <c r="G857" t="str">
        <f>IF(OR(StandardResults[[#This Row],[Entry]]="-",TimeVR[[#This Row],[validation]]="Validated"),"Y","N")</f>
        <v>N</v>
      </c>
      <c r="H857">
        <f>IF(OR(LEFT(TimeVR[[#This Row],[Times]],8)="00:00.00", LEFT(TimeVR[[#This Row],[Times]],2)="NT"),"-",TimeVR[[#This Row],[Times]])</f>
        <v>0</v>
      </c>
      <c r="I8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7" t="str">
        <f>IF(ISBLANK(TimeVR[[#This Row],[Best Time(S)]]),"-",TimeVR[[#This Row],[Best Time(S)]])</f>
        <v>-</v>
      </c>
      <c r="K857" t="str">
        <f>IF(StandardResults[[#This Row],[BT(SC)]]&lt;&gt;"-",IF(StandardResults[[#This Row],[BT(SC)]]&lt;=StandardResults[[#This Row],[AAs]],"AA",IF(StandardResults[[#This Row],[BT(SC)]]&lt;=StandardResults[[#This Row],[As]],"A",IF(StandardResults[[#This Row],[BT(SC)]]&lt;=StandardResults[[#This Row],[Bs]],"B","-"))),"")</f>
        <v/>
      </c>
      <c r="L857" t="str">
        <f>IF(ISBLANK(TimeVR[[#This Row],[Best Time(L)]]),"-",TimeVR[[#This Row],[Best Time(L)]])</f>
        <v>-</v>
      </c>
      <c r="M857" t="str">
        <f>IF(StandardResults[[#This Row],[BT(LC)]]&lt;&gt;"-",IF(StandardResults[[#This Row],[BT(LC)]]&lt;=StandardResults[[#This Row],[AA]],"AA",IF(StandardResults[[#This Row],[BT(LC)]]&lt;=StandardResults[[#This Row],[A]],"A",IF(StandardResults[[#This Row],[BT(LC)]]&lt;=StandardResults[[#This Row],[B]],"B","-"))),"")</f>
        <v/>
      </c>
      <c r="N857" s="14"/>
      <c r="O857" t="str">
        <f>IF(StandardResults[[#This Row],[BT(SC)]]&lt;&gt;"-",IF(StandardResults[[#This Row],[BT(SC)]]&lt;=StandardResults[[#This Row],[Ecs]],"EC","-"),"")</f>
        <v/>
      </c>
      <c r="Q857" t="str">
        <f>IF(StandardResults[[#This Row],[Ind/Rel]]="Ind",LEFT(StandardResults[[#This Row],[Gender]],1)&amp;MIN(MAX(StandardResults[[#This Row],[Age]],11),17)&amp;"-"&amp;StandardResults[[#This Row],[Event]],"")</f>
        <v>011-0</v>
      </c>
      <c r="R857" t="e">
        <f>IF(StandardResults[[#This Row],[Ind/Rel]]="Ind",_xlfn.XLOOKUP(StandardResults[[#This Row],[Code]],Std[Code],Std[AA]),"-")</f>
        <v>#N/A</v>
      </c>
      <c r="S857" t="e">
        <f>IF(StandardResults[[#This Row],[Ind/Rel]]="Ind",_xlfn.XLOOKUP(StandardResults[[#This Row],[Code]],Std[Code],Std[A]),"-")</f>
        <v>#N/A</v>
      </c>
      <c r="T857" t="e">
        <f>IF(StandardResults[[#This Row],[Ind/Rel]]="Ind",_xlfn.XLOOKUP(StandardResults[[#This Row],[Code]],Std[Code],Std[B]),"-")</f>
        <v>#N/A</v>
      </c>
      <c r="U857" t="e">
        <f>IF(StandardResults[[#This Row],[Ind/Rel]]="Ind",_xlfn.XLOOKUP(StandardResults[[#This Row],[Code]],Std[Code],Std[AAs]),"-")</f>
        <v>#N/A</v>
      </c>
      <c r="V857" t="e">
        <f>IF(StandardResults[[#This Row],[Ind/Rel]]="Ind",_xlfn.XLOOKUP(StandardResults[[#This Row],[Code]],Std[Code],Std[As]),"-")</f>
        <v>#N/A</v>
      </c>
      <c r="W857" t="e">
        <f>IF(StandardResults[[#This Row],[Ind/Rel]]="Ind",_xlfn.XLOOKUP(StandardResults[[#This Row],[Code]],Std[Code],Std[Bs]),"-")</f>
        <v>#N/A</v>
      </c>
      <c r="X857" t="e">
        <f>IF(StandardResults[[#This Row],[Ind/Rel]]="Ind",_xlfn.XLOOKUP(StandardResults[[#This Row],[Code]],Std[Code],Std[EC]),"-")</f>
        <v>#N/A</v>
      </c>
      <c r="Y857" t="e">
        <f>IF(StandardResults[[#This Row],[Ind/Rel]]="Ind",_xlfn.XLOOKUP(StandardResults[[#This Row],[Code]],Std[Code],Std[Ecs]),"-")</f>
        <v>#N/A</v>
      </c>
      <c r="Z857">
        <f>COUNTIFS(StandardResults[Name],StandardResults[[#This Row],[Name]],StandardResults[Entry
Std],"B")+COUNTIFS(StandardResults[Name],StandardResults[[#This Row],[Name]],StandardResults[Entry
Std],"A")+COUNTIFS(StandardResults[Name],StandardResults[[#This Row],[Name]],StandardResults[Entry
Std],"AA")</f>
        <v>0</v>
      </c>
      <c r="AA857">
        <f>COUNTIFS(StandardResults[Name],StandardResults[[#This Row],[Name]],StandardResults[Entry
Std],"AA")</f>
        <v>0</v>
      </c>
    </row>
    <row r="858" spans="1:27" x14ac:dyDescent="0.25">
      <c r="A858">
        <f>TimeVR[[#This Row],[Club]]</f>
        <v>0</v>
      </c>
      <c r="B858" t="str">
        <f>IF(OR(RIGHT(TimeVR[[#This Row],[Event]],3)="M.R", RIGHT(TimeVR[[#This Row],[Event]],3)="F.R"),"Relay","Ind")</f>
        <v>Ind</v>
      </c>
      <c r="C858">
        <f>TimeVR[[#This Row],[gender]]</f>
        <v>0</v>
      </c>
      <c r="D858">
        <f>TimeVR[[#This Row],[Age]]</f>
        <v>0</v>
      </c>
      <c r="E858">
        <f>TimeVR[[#This Row],[name]]</f>
        <v>0</v>
      </c>
      <c r="F858">
        <f>TimeVR[[#This Row],[Event]]</f>
        <v>0</v>
      </c>
      <c r="G858" t="str">
        <f>IF(OR(StandardResults[[#This Row],[Entry]]="-",TimeVR[[#This Row],[validation]]="Validated"),"Y","N")</f>
        <v>N</v>
      </c>
      <c r="H858">
        <f>IF(OR(LEFT(TimeVR[[#This Row],[Times]],8)="00:00.00", LEFT(TimeVR[[#This Row],[Times]],2)="NT"),"-",TimeVR[[#This Row],[Times]])</f>
        <v>0</v>
      </c>
      <c r="I8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8" t="str">
        <f>IF(ISBLANK(TimeVR[[#This Row],[Best Time(S)]]),"-",TimeVR[[#This Row],[Best Time(S)]])</f>
        <v>-</v>
      </c>
      <c r="K858" t="str">
        <f>IF(StandardResults[[#This Row],[BT(SC)]]&lt;&gt;"-",IF(StandardResults[[#This Row],[BT(SC)]]&lt;=StandardResults[[#This Row],[AAs]],"AA",IF(StandardResults[[#This Row],[BT(SC)]]&lt;=StandardResults[[#This Row],[As]],"A",IF(StandardResults[[#This Row],[BT(SC)]]&lt;=StandardResults[[#This Row],[Bs]],"B","-"))),"")</f>
        <v/>
      </c>
      <c r="L858" t="str">
        <f>IF(ISBLANK(TimeVR[[#This Row],[Best Time(L)]]),"-",TimeVR[[#This Row],[Best Time(L)]])</f>
        <v>-</v>
      </c>
      <c r="M858" t="str">
        <f>IF(StandardResults[[#This Row],[BT(LC)]]&lt;&gt;"-",IF(StandardResults[[#This Row],[BT(LC)]]&lt;=StandardResults[[#This Row],[AA]],"AA",IF(StandardResults[[#This Row],[BT(LC)]]&lt;=StandardResults[[#This Row],[A]],"A",IF(StandardResults[[#This Row],[BT(LC)]]&lt;=StandardResults[[#This Row],[B]],"B","-"))),"")</f>
        <v/>
      </c>
      <c r="N858" s="14"/>
      <c r="O858" t="str">
        <f>IF(StandardResults[[#This Row],[BT(SC)]]&lt;&gt;"-",IF(StandardResults[[#This Row],[BT(SC)]]&lt;=StandardResults[[#This Row],[Ecs]],"EC","-"),"")</f>
        <v/>
      </c>
      <c r="Q858" t="str">
        <f>IF(StandardResults[[#This Row],[Ind/Rel]]="Ind",LEFT(StandardResults[[#This Row],[Gender]],1)&amp;MIN(MAX(StandardResults[[#This Row],[Age]],11),17)&amp;"-"&amp;StandardResults[[#This Row],[Event]],"")</f>
        <v>011-0</v>
      </c>
      <c r="R858" t="e">
        <f>IF(StandardResults[[#This Row],[Ind/Rel]]="Ind",_xlfn.XLOOKUP(StandardResults[[#This Row],[Code]],Std[Code],Std[AA]),"-")</f>
        <v>#N/A</v>
      </c>
      <c r="S858" t="e">
        <f>IF(StandardResults[[#This Row],[Ind/Rel]]="Ind",_xlfn.XLOOKUP(StandardResults[[#This Row],[Code]],Std[Code],Std[A]),"-")</f>
        <v>#N/A</v>
      </c>
      <c r="T858" t="e">
        <f>IF(StandardResults[[#This Row],[Ind/Rel]]="Ind",_xlfn.XLOOKUP(StandardResults[[#This Row],[Code]],Std[Code],Std[B]),"-")</f>
        <v>#N/A</v>
      </c>
      <c r="U858" t="e">
        <f>IF(StandardResults[[#This Row],[Ind/Rel]]="Ind",_xlfn.XLOOKUP(StandardResults[[#This Row],[Code]],Std[Code],Std[AAs]),"-")</f>
        <v>#N/A</v>
      </c>
      <c r="V858" t="e">
        <f>IF(StandardResults[[#This Row],[Ind/Rel]]="Ind",_xlfn.XLOOKUP(StandardResults[[#This Row],[Code]],Std[Code],Std[As]),"-")</f>
        <v>#N/A</v>
      </c>
      <c r="W858" t="e">
        <f>IF(StandardResults[[#This Row],[Ind/Rel]]="Ind",_xlfn.XLOOKUP(StandardResults[[#This Row],[Code]],Std[Code],Std[Bs]),"-")</f>
        <v>#N/A</v>
      </c>
      <c r="X858" t="e">
        <f>IF(StandardResults[[#This Row],[Ind/Rel]]="Ind",_xlfn.XLOOKUP(StandardResults[[#This Row],[Code]],Std[Code],Std[EC]),"-")</f>
        <v>#N/A</v>
      </c>
      <c r="Y858" t="e">
        <f>IF(StandardResults[[#This Row],[Ind/Rel]]="Ind",_xlfn.XLOOKUP(StandardResults[[#This Row],[Code]],Std[Code],Std[Ecs]),"-")</f>
        <v>#N/A</v>
      </c>
      <c r="Z858">
        <f>COUNTIFS(StandardResults[Name],StandardResults[[#This Row],[Name]],StandardResults[Entry
Std],"B")+COUNTIFS(StandardResults[Name],StandardResults[[#This Row],[Name]],StandardResults[Entry
Std],"A")+COUNTIFS(StandardResults[Name],StandardResults[[#This Row],[Name]],StandardResults[Entry
Std],"AA")</f>
        <v>0</v>
      </c>
      <c r="AA858">
        <f>COUNTIFS(StandardResults[Name],StandardResults[[#This Row],[Name]],StandardResults[Entry
Std],"AA")</f>
        <v>0</v>
      </c>
    </row>
    <row r="859" spans="1:27" x14ac:dyDescent="0.25">
      <c r="A859">
        <f>TimeVR[[#This Row],[Club]]</f>
        <v>0</v>
      </c>
      <c r="B859" t="str">
        <f>IF(OR(RIGHT(TimeVR[[#This Row],[Event]],3)="M.R", RIGHT(TimeVR[[#This Row],[Event]],3)="F.R"),"Relay","Ind")</f>
        <v>Ind</v>
      </c>
      <c r="C859">
        <f>TimeVR[[#This Row],[gender]]</f>
        <v>0</v>
      </c>
      <c r="D859">
        <f>TimeVR[[#This Row],[Age]]</f>
        <v>0</v>
      </c>
      <c r="E859">
        <f>TimeVR[[#This Row],[name]]</f>
        <v>0</v>
      </c>
      <c r="F859">
        <f>TimeVR[[#This Row],[Event]]</f>
        <v>0</v>
      </c>
      <c r="G859" t="str">
        <f>IF(OR(StandardResults[[#This Row],[Entry]]="-",TimeVR[[#This Row],[validation]]="Validated"),"Y","N")</f>
        <v>N</v>
      </c>
      <c r="H859">
        <f>IF(OR(LEFT(TimeVR[[#This Row],[Times]],8)="00:00.00", LEFT(TimeVR[[#This Row],[Times]],2)="NT"),"-",TimeVR[[#This Row],[Times]])</f>
        <v>0</v>
      </c>
      <c r="I8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59" t="str">
        <f>IF(ISBLANK(TimeVR[[#This Row],[Best Time(S)]]),"-",TimeVR[[#This Row],[Best Time(S)]])</f>
        <v>-</v>
      </c>
      <c r="K859" t="str">
        <f>IF(StandardResults[[#This Row],[BT(SC)]]&lt;&gt;"-",IF(StandardResults[[#This Row],[BT(SC)]]&lt;=StandardResults[[#This Row],[AAs]],"AA",IF(StandardResults[[#This Row],[BT(SC)]]&lt;=StandardResults[[#This Row],[As]],"A",IF(StandardResults[[#This Row],[BT(SC)]]&lt;=StandardResults[[#This Row],[Bs]],"B","-"))),"")</f>
        <v/>
      </c>
      <c r="L859" t="str">
        <f>IF(ISBLANK(TimeVR[[#This Row],[Best Time(L)]]),"-",TimeVR[[#This Row],[Best Time(L)]])</f>
        <v>-</v>
      </c>
      <c r="M859" t="str">
        <f>IF(StandardResults[[#This Row],[BT(LC)]]&lt;&gt;"-",IF(StandardResults[[#This Row],[BT(LC)]]&lt;=StandardResults[[#This Row],[AA]],"AA",IF(StandardResults[[#This Row],[BT(LC)]]&lt;=StandardResults[[#This Row],[A]],"A",IF(StandardResults[[#This Row],[BT(LC)]]&lt;=StandardResults[[#This Row],[B]],"B","-"))),"")</f>
        <v/>
      </c>
      <c r="N859" s="14"/>
      <c r="O859" t="str">
        <f>IF(StandardResults[[#This Row],[BT(SC)]]&lt;&gt;"-",IF(StandardResults[[#This Row],[BT(SC)]]&lt;=StandardResults[[#This Row],[Ecs]],"EC","-"),"")</f>
        <v/>
      </c>
      <c r="Q859" t="str">
        <f>IF(StandardResults[[#This Row],[Ind/Rel]]="Ind",LEFT(StandardResults[[#This Row],[Gender]],1)&amp;MIN(MAX(StandardResults[[#This Row],[Age]],11),17)&amp;"-"&amp;StandardResults[[#This Row],[Event]],"")</f>
        <v>011-0</v>
      </c>
      <c r="R859" t="e">
        <f>IF(StandardResults[[#This Row],[Ind/Rel]]="Ind",_xlfn.XLOOKUP(StandardResults[[#This Row],[Code]],Std[Code],Std[AA]),"-")</f>
        <v>#N/A</v>
      </c>
      <c r="S859" t="e">
        <f>IF(StandardResults[[#This Row],[Ind/Rel]]="Ind",_xlfn.XLOOKUP(StandardResults[[#This Row],[Code]],Std[Code],Std[A]),"-")</f>
        <v>#N/A</v>
      </c>
      <c r="T859" t="e">
        <f>IF(StandardResults[[#This Row],[Ind/Rel]]="Ind",_xlfn.XLOOKUP(StandardResults[[#This Row],[Code]],Std[Code],Std[B]),"-")</f>
        <v>#N/A</v>
      </c>
      <c r="U859" t="e">
        <f>IF(StandardResults[[#This Row],[Ind/Rel]]="Ind",_xlfn.XLOOKUP(StandardResults[[#This Row],[Code]],Std[Code],Std[AAs]),"-")</f>
        <v>#N/A</v>
      </c>
      <c r="V859" t="e">
        <f>IF(StandardResults[[#This Row],[Ind/Rel]]="Ind",_xlfn.XLOOKUP(StandardResults[[#This Row],[Code]],Std[Code],Std[As]),"-")</f>
        <v>#N/A</v>
      </c>
      <c r="W859" t="e">
        <f>IF(StandardResults[[#This Row],[Ind/Rel]]="Ind",_xlfn.XLOOKUP(StandardResults[[#This Row],[Code]],Std[Code],Std[Bs]),"-")</f>
        <v>#N/A</v>
      </c>
      <c r="X859" t="e">
        <f>IF(StandardResults[[#This Row],[Ind/Rel]]="Ind",_xlfn.XLOOKUP(StandardResults[[#This Row],[Code]],Std[Code],Std[EC]),"-")</f>
        <v>#N/A</v>
      </c>
      <c r="Y859" t="e">
        <f>IF(StandardResults[[#This Row],[Ind/Rel]]="Ind",_xlfn.XLOOKUP(StandardResults[[#This Row],[Code]],Std[Code],Std[Ecs]),"-")</f>
        <v>#N/A</v>
      </c>
      <c r="Z859">
        <f>COUNTIFS(StandardResults[Name],StandardResults[[#This Row],[Name]],StandardResults[Entry
Std],"B")+COUNTIFS(StandardResults[Name],StandardResults[[#This Row],[Name]],StandardResults[Entry
Std],"A")+COUNTIFS(StandardResults[Name],StandardResults[[#This Row],[Name]],StandardResults[Entry
Std],"AA")</f>
        <v>0</v>
      </c>
      <c r="AA859">
        <f>COUNTIFS(StandardResults[Name],StandardResults[[#This Row],[Name]],StandardResults[Entry
Std],"AA")</f>
        <v>0</v>
      </c>
    </row>
    <row r="860" spans="1:27" x14ac:dyDescent="0.25">
      <c r="A860">
        <f>TimeVR[[#This Row],[Club]]</f>
        <v>0</v>
      </c>
      <c r="B860" t="str">
        <f>IF(OR(RIGHT(TimeVR[[#This Row],[Event]],3)="M.R", RIGHT(TimeVR[[#This Row],[Event]],3)="F.R"),"Relay","Ind")</f>
        <v>Ind</v>
      </c>
      <c r="C860">
        <f>TimeVR[[#This Row],[gender]]</f>
        <v>0</v>
      </c>
      <c r="D860">
        <f>TimeVR[[#This Row],[Age]]</f>
        <v>0</v>
      </c>
      <c r="E860">
        <f>TimeVR[[#This Row],[name]]</f>
        <v>0</v>
      </c>
      <c r="F860">
        <f>TimeVR[[#This Row],[Event]]</f>
        <v>0</v>
      </c>
      <c r="G860" t="str">
        <f>IF(OR(StandardResults[[#This Row],[Entry]]="-",TimeVR[[#This Row],[validation]]="Validated"),"Y","N")</f>
        <v>N</v>
      </c>
      <c r="H860">
        <f>IF(OR(LEFT(TimeVR[[#This Row],[Times]],8)="00:00.00", LEFT(TimeVR[[#This Row],[Times]],2)="NT"),"-",TimeVR[[#This Row],[Times]])</f>
        <v>0</v>
      </c>
      <c r="I8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0" t="str">
        <f>IF(ISBLANK(TimeVR[[#This Row],[Best Time(S)]]),"-",TimeVR[[#This Row],[Best Time(S)]])</f>
        <v>-</v>
      </c>
      <c r="K860" t="str">
        <f>IF(StandardResults[[#This Row],[BT(SC)]]&lt;&gt;"-",IF(StandardResults[[#This Row],[BT(SC)]]&lt;=StandardResults[[#This Row],[AAs]],"AA",IF(StandardResults[[#This Row],[BT(SC)]]&lt;=StandardResults[[#This Row],[As]],"A",IF(StandardResults[[#This Row],[BT(SC)]]&lt;=StandardResults[[#This Row],[Bs]],"B","-"))),"")</f>
        <v/>
      </c>
      <c r="L860" t="str">
        <f>IF(ISBLANK(TimeVR[[#This Row],[Best Time(L)]]),"-",TimeVR[[#This Row],[Best Time(L)]])</f>
        <v>-</v>
      </c>
      <c r="M860" t="str">
        <f>IF(StandardResults[[#This Row],[BT(LC)]]&lt;&gt;"-",IF(StandardResults[[#This Row],[BT(LC)]]&lt;=StandardResults[[#This Row],[AA]],"AA",IF(StandardResults[[#This Row],[BT(LC)]]&lt;=StandardResults[[#This Row],[A]],"A",IF(StandardResults[[#This Row],[BT(LC)]]&lt;=StandardResults[[#This Row],[B]],"B","-"))),"")</f>
        <v/>
      </c>
      <c r="N860" s="14"/>
      <c r="O860" t="str">
        <f>IF(StandardResults[[#This Row],[BT(SC)]]&lt;&gt;"-",IF(StandardResults[[#This Row],[BT(SC)]]&lt;=StandardResults[[#This Row],[Ecs]],"EC","-"),"")</f>
        <v/>
      </c>
      <c r="Q860" t="str">
        <f>IF(StandardResults[[#This Row],[Ind/Rel]]="Ind",LEFT(StandardResults[[#This Row],[Gender]],1)&amp;MIN(MAX(StandardResults[[#This Row],[Age]],11),17)&amp;"-"&amp;StandardResults[[#This Row],[Event]],"")</f>
        <v>011-0</v>
      </c>
      <c r="R860" t="e">
        <f>IF(StandardResults[[#This Row],[Ind/Rel]]="Ind",_xlfn.XLOOKUP(StandardResults[[#This Row],[Code]],Std[Code],Std[AA]),"-")</f>
        <v>#N/A</v>
      </c>
      <c r="S860" t="e">
        <f>IF(StandardResults[[#This Row],[Ind/Rel]]="Ind",_xlfn.XLOOKUP(StandardResults[[#This Row],[Code]],Std[Code],Std[A]),"-")</f>
        <v>#N/A</v>
      </c>
      <c r="T860" t="e">
        <f>IF(StandardResults[[#This Row],[Ind/Rel]]="Ind",_xlfn.XLOOKUP(StandardResults[[#This Row],[Code]],Std[Code],Std[B]),"-")</f>
        <v>#N/A</v>
      </c>
      <c r="U860" t="e">
        <f>IF(StandardResults[[#This Row],[Ind/Rel]]="Ind",_xlfn.XLOOKUP(StandardResults[[#This Row],[Code]],Std[Code],Std[AAs]),"-")</f>
        <v>#N/A</v>
      </c>
      <c r="V860" t="e">
        <f>IF(StandardResults[[#This Row],[Ind/Rel]]="Ind",_xlfn.XLOOKUP(StandardResults[[#This Row],[Code]],Std[Code],Std[As]),"-")</f>
        <v>#N/A</v>
      </c>
      <c r="W860" t="e">
        <f>IF(StandardResults[[#This Row],[Ind/Rel]]="Ind",_xlfn.XLOOKUP(StandardResults[[#This Row],[Code]],Std[Code],Std[Bs]),"-")</f>
        <v>#N/A</v>
      </c>
      <c r="X860" t="e">
        <f>IF(StandardResults[[#This Row],[Ind/Rel]]="Ind",_xlfn.XLOOKUP(StandardResults[[#This Row],[Code]],Std[Code],Std[EC]),"-")</f>
        <v>#N/A</v>
      </c>
      <c r="Y860" t="e">
        <f>IF(StandardResults[[#This Row],[Ind/Rel]]="Ind",_xlfn.XLOOKUP(StandardResults[[#This Row],[Code]],Std[Code],Std[Ecs]),"-")</f>
        <v>#N/A</v>
      </c>
      <c r="Z860">
        <f>COUNTIFS(StandardResults[Name],StandardResults[[#This Row],[Name]],StandardResults[Entry
Std],"B")+COUNTIFS(StandardResults[Name],StandardResults[[#This Row],[Name]],StandardResults[Entry
Std],"A")+COUNTIFS(StandardResults[Name],StandardResults[[#This Row],[Name]],StandardResults[Entry
Std],"AA")</f>
        <v>0</v>
      </c>
      <c r="AA860">
        <f>COUNTIFS(StandardResults[Name],StandardResults[[#This Row],[Name]],StandardResults[Entry
Std],"AA")</f>
        <v>0</v>
      </c>
    </row>
    <row r="861" spans="1:27" x14ac:dyDescent="0.25">
      <c r="A861">
        <f>TimeVR[[#This Row],[Club]]</f>
        <v>0</v>
      </c>
      <c r="B861" t="str">
        <f>IF(OR(RIGHT(TimeVR[[#This Row],[Event]],3)="M.R", RIGHT(TimeVR[[#This Row],[Event]],3)="F.R"),"Relay","Ind")</f>
        <v>Ind</v>
      </c>
      <c r="C861">
        <f>TimeVR[[#This Row],[gender]]</f>
        <v>0</v>
      </c>
      <c r="D861">
        <f>TimeVR[[#This Row],[Age]]</f>
        <v>0</v>
      </c>
      <c r="E861">
        <f>TimeVR[[#This Row],[name]]</f>
        <v>0</v>
      </c>
      <c r="F861">
        <f>TimeVR[[#This Row],[Event]]</f>
        <v>0</v>
      </c>
      <c r="G861" t="str">
        <f>IF(OR(StandardResults[[#This Row],[Entry]]="-",TimeVR[[#This Row],[validation]]="Validated"),"Y","N")</f>
        <v>N</v>
      </c>
      <c r="H861">
        <f>IF(OR(LEFT(TimeVR[[#This Row],[Times]],8)="00:00.00", LEFT(TimeVR[[#This Row],[Times]],2)="NT"),"-",TimeVR[[#This Row],[Times]])</f>
        <v>0</v>
      </c>
      <c r="I8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1" t="str">
        <f>IF(ISBLANK(TimeVR[[#This Row],[Best Time(S)]]),"-",TimeVR[[#This Row],[Best Time(S)]])</f>
        <v>-</v>
      </c>
      <c r="K861" t="str">
        <f>IF(StandardResults[[#This Row],[BT(SC)]]&lt;&gt;"-",IF(StandardResults[[#This Row],[BT(SC)]]&lt;=StandardResults[[#This Row],[AAs]],"AA",IF(StandardResults[[#This Row],[BT(SC)]]&lt;=StandardResults[[#This Row],[As]],"A",IF(StandardResults[[#This Row],[BT(SC)]]&lt;=StandardResults[[#This Row],[Bs]],"B","-"))),"")</f>
        <v/>
      </c>
      <c r="L861" t="str">
        <f>IF(ISBLANK(TimeVR[[#This Row],[Best Time(L)]]),"-",TimeVR[[#This Row],[Best Time(L)]])</f>
        <v>-</v>
      </c>
      <c r="M861" t="str">
        <f>IF(StandardResults[[#This Row],[BT(LC)]]&lt;&gt;"-",IF(StandardResults[[#This Row],[BT(LC)]]&lt;=StandardResults[[#This Row],[AA]],"AA",IF(StandardResults[[#This Row],[BT(LC)]]&lt;=StandardResults[[#This Row],[A]],"A",IF(StandardResults[[#This Row],[BT(LC)]]&lt;=StandardResults[[#This Row],[B]],"B","-"))),"")</f>
        <v/>
      </c>
      <c r="N861" s="14"/>
      <c r="O861" t="str">
        <f>IF(StandardResults[[#This Row],[BT(SC)]]&lt;&gt;"-",IF(StandardResults[[#This Row],[BT(SC)]]&lt;=StandardResults[[#This Row],[Ecs]],"EC","-"),"")</f>
        <v/>
      </c>
      <c r="Q861" t="str">
        <f>IF(StandardResults[[#This Row],[Ind/Rel]]="Ind",LEFT(StandardResults[[#This Row],[Gender]],1)&amp;MIN(MAX(StandardResults[[#This Row],[Age]],11),17)&amp;"-"&amp;StandardResults[[#This Row],[Event]],"")</f>
        <v>011-0</v>
      </c>
      <c r="R861" t="e">
        <f>IF(StandardResults[[#This Row],[Ind/Rel]]="Ind",_xlfn.XLOOKUP(StandardResults[[#This Row],[Code]],Std[Code],Std[AA]),"-")</f>
        <v>#N/A</v>
      </c>
      <c r="S861" t="e">
        <f>IF(StandardResults[[#This Row],[Ind/Rel]]="Ind",_xlfn.XLOOKUP(StandardResults[[#This Row],[Code]],Std[Code],Std[A]),"-")</f>
        <v>#N/A</v>
      </c>
      <c r="T861" t="e">
        <f>IF(StandardResults[[#This Row],[Ind/Rel]]="Ind",_xlfn.XLOOKUP(StandardResults[[#This Row],[Code]],Std[Code],Std[B]),"-")</f>
        <v>#N/A</v>
      </c>
      <c r="U861" t="e">
        <f>IF(StandardResults[[#This Row],[Ind/Rel]]="Ind",_xlfn.XLOOKUP(StandardResults[[#This Row],[Code]],Std[Code],Std[AAs]),"-")</f>
        <v>#N/A</v>
      </c>
      <c r="V861" t="e">
        <f>IF(StandardResults[[#This Row],[Ind/Rel]]="Ind",_xlfn.XLOOKUP(StandardResults[[#This Row],[Code]],Std[Code],Std[As]),"-")</f>
        <v>#N/A</v>
      </c>
      <c r="W861" t="e">
        <f>IF(StandardResults[[#This Row],[Ind/Rel]]="Ind",_xlfn.XLOOKUP(StandardResults[[#This Row],[Code]],Std[Code],Std[Bs]),"-")</f>
        <v>#N/A</v>
      </c>
      <c r="X861" t="e">
        <f>IF(StandardResults[[#This Row],[Ind/Rel]]="Ind",_xlfn.XLOOKUP(StandardResults[[#This Row],[Code]],Std[Code],Std[EC]),"-")</f>
        <v>#N/A</v>
      </c>
      <c r="Y861" t="e">
        <f>IF(StandardResults[[#This Row],[Ind/Rel]]="Ind",_xlfn.XLOOKUP(StandardResults[[#This Row],[Code]],Std[Code],Std[Ecs]),"-")</f>
        <v>#N/A</v>
      </c>
      <c r="Z861">
        <f>COUNTIFS(StandardResults[Name],StandardResults[[#This Row],[Name]],StandardResults[Entry
Std],"B")+COUNTIFS(StandardResults[Name],StandardResults[[#This Row],[Name]],StandardResults[Entry
Std],"A")+COUNTIFS(StandardResults[Name],StandardResults[[#This Row],[Name]],StandardResults[Entry
Std],"AA")</f>
        <v>0</v>
      </c>
      <c r="AA861">
        <f>COUNTIFS(StandardResults[Name],StandardResults[[#This Row],[Name]],StandardResults[Entry
Std],"AA")</f>
        <v>0</v>
      </c>
    </row>
    <row r="862" spans="1:27" x14ac:dyDescent="0.25">
      <c r="A862">
        <f>TimeVR[[#This Row],[Club]]</f>
        <v>0</v>
      </c>
      <c r="B862" t="str">
        <f>IF(OR(RIGHT(TimeVR[[#This Row],[Event]],3)="M.R", RIGHT(TimeVR[[#This Row],[Event]],3)="F.R"),"Relay","Ind")</f>
        <v>Ind</v>
      </c>
      <c r="C862">
        <f>TimeVR[[#This Row],[gender]]</f>
        <v>0</v>
      </c>
      <c r="D862">
        <f>TimeVR[[#This Row],[Age]]</f>
        <v>0</v>
      </c>
      <c r="E862">
        <f>TimeVR[[#This Row],[name]]</f>
        <v>0</v>
      </c>
      <c r="F862">
        <f>TimeVR[[#This Row],[Event]]</f>
        <v>0</v>
      </c>
      <c r="G862" t="str">
        <f>IF(OR(StandardResults[[#This Row],[Entry]]="-",TimeVR[[#This Row],[validation]]="Validated"),"Y","N")</f>
        <v>N</v>
      </c>
      <c r="H862">
        <f>IF(OR(LEFT(TimeVR[[#This Row],[Times]],8)="00:00.00", LEFT(TimeVR[[#This Row],[Times]],2)="NT"),"-",TimeVR[[#This Row],[Times]])</f>
        <v>0</v>
      </c>
      <c r="I8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2" t="str">
        <f>IF(ISBLANK(TimeVR[[#This Row],[Best Time(S)]]),"-",TimeVR[[#This Row],[Best Time(S)]])</f>
        <v>-</v>
      </c>
      <c r="K862" t="str">
        <f>IF(StandardResults[[#This Row],[BT(SC)]]&lt;&gt;"-",IF(StandardResults[[#This Row],[BT(SC)]]&lt;=StandardResults[[#This Row],[AAs]],"AA",IF(StandardResults[[#This Row],[BT(SC)]]&lt;=StandardResults[[#This Row],[As]],"A",IF(StandardResults[[#This Row],[BT(SC)]]&lt;=StandardResults[[#This Row],[Bs]],"B","-"))),"")</f>
        <v/>
      </c>
      <c r="L862" t="str">
        <f>IF(ISBLANK(TimeVR[[#This Row],[Best Time(L)]]),"-",TimeVR[[#This Row],[Best Time(L)]])</f>
        <v>-</v>
      </c>
      <c r="M862" t="str">
        <f>IF(StandardResults[[#This Row],[BT(LC)]]&lt;&gt;"-",IF(StandardResults[[#This Row],[BT(LC)]]&lt;=StandardResults[[#This Row],[AA]],"AA",IF(StandardResults[[#This Row],[BT(LC)]]&lt;=StandardResults[[#This Row],[A]],"A",IF(StandardResults[[#This Row],[BT(LC)]]&lt;=StandardResults[[#This Row],[B]],"B","-"))),"")</f>
        <v/>
      </c>
      <c r="N862" s="14"/>
      <c r="O862" t="str">
        <f>IF(StandardResults[[#This Row],[BT(SC)]]&lt;&gt;"-",IF(StandardResults[[#This Row],[BT(SC)]]&lt;=StandardResults[[#This Row],[Ecs]],"EC","-"),"")</f>
        <v/>
      </c>
      <c r="Q862" t="str">
        <f>IF(StandardResults[[#This Row],[Ind/Rel]]="Ind",LEFT(StandardResults[[#This Row],[Gender]],1)&amp;MIN(MAX(StandardResults[[#This Row],[Age]],11),17)&amp;"-"&amp;StandardResults[[#This Row],[Event]],"")</f>
        <v>011-0</v>
      </c>
      <c r="R862" t="e">
        <f>IF(StandardResults[[#This Row],[Ind/Rel]]="Ind",_xlfn.XLOOKUP(StandardResults[[#This Row],[Code]],Std[Code],Std[AA]),"-")</f>
        <v>#N/A</v>
      </c>
      <c r="S862" t="e">
        <f>IF(StandardResults[[#This Row],[Ind/Rel]]="Ind",_xlfn.XLOOKUP(StandardResults[[#This Row],[Code]],Std[Code],Std[A]),"-")</f>
        <v>#N/A</v>
      </c>
      <c r="T862" t="e">
        <f>IF(StandardResults[[#This Row],[Ind/Rel]]="Ind",_xlfn.XLOOKUP(StandardResults[[#This Row],[Code]],Std[Code],Std[B]),"-")</f>
        <v>#N/A</v>
      </c>
      <c r="U862" t="e">
        <f>IF(StandardResults[[#This Row],[Ind/Rel]]="Ind",_xlfn.XLOOKUP(StandardResults[[#This Row],[Code]],Std[Code],Std[AAs]),"-")</f>
        <v>#N/A</v>
      </c>
      <c r="V862" t="e">
        <f>IF(StandardResults[[#This Row],[Ind/Rel]]="Ind",_xlfn.XLOOKUP(StandardResults[[#This Row],[Code]],Std[Code],Std[As]),"-")</f>
        <v>#N/A</v>
      </c>
      <c r="W862" t="e">
        <f>IF(StandardResults[[#This Row],[Ind/Rel]]="Ind",_xlfn.XLOOKUP(StandardResults[[#This Row],[Code]],Std[Code],Std[Bs]),"-")</f>
        <v>#N/A</v>
      </c>
      <c r="X862" t="e">
        <f>IF(StandardResults[[#This Row],[Ind/Rel]]="Ind",_xlfn.XLOOKUP(StandardResults[[#This Row],[Code]],Std[Code],Std[EC]),"-")</f>
        <v>#N/A</v>
      </c>
      <c r="Y862" t="e">
        <f>IF(StandardResults[[#This Row],[Ind/Rel]]="Ind",_xlfn.XLOOKUP(StandardResults[[#This Row],[Code]],Std[Code],Std[Ecs]),"-")</f>
        <v>#N/A</v>
      </c>
      <c r="Z862">
        <f>COUNTIFS(StandardResults[Name],StandardResults[[#This Row],[Name]],StandardResults[Entry
Std],"B")+COUNTIFS(StandardResults[Name],StandardResults[[#This Row],[Name]],StandardResults[Entry
Std],"A")+COUNTIFS(StandardResults[Name],StandardResults[[#This Row],[Name]],StandardResults[Entry
Std],"AA")</f>
        <v>0</v>
      </c>
      <c r="AA862">
        <f>COUNTIFS(StandardResults[Name],StandardResults[[#This Row],[Name]],StandardResults[Entry
Std],"AA")</f>
        <v>0</v>
      </c>
    </row>
    <row r="863" spans="1:27" x14ac:dyDescent="0.25">
      <c r="A863">
        <f>TimeVR[[#This Row],[Club]]</f>
        <v>0</v>
      </c>
      <c r="B863" t="str">
        <f>IF(OR(RIGHT(TimeVR[[#This Row],[Event]],3)="M.R", RIGHT(TimeVR[[#This Row],[Event]],3)="F.R"),"Relay","Ind")</f>
        <v>Ind</v>
      </c>
      <c r="C863">
        <f>TimeVR[[#This Row],[gender]]</f>
        <v>0</v>
      </c>
      <c r="D863">
        <f>TimeVR[[#This Row],[Age]]</f>
        <v>0</v>
      </c>
      <c r="E863">
        <f>TimeVR[[#This Row],[name]]</f>
        <v>0</v>
      </c>
      <c r="F863">
        <f>TimeVR[[#This Row],[Event]]</f>
        <v>0</v>
      </c>
      <c r="G863" t="str">
        <f>IF(OR(StandardResults[[#This Row],[Entry]]="-",TimeVR[[#This Row],[validation]]="Validated"),"Y","N")</f>
        <v>N</v>
      </c>
      <c r="H863">
        <f>IF(OR(LEFT(TimeVR[[#This Row],[Times]],8)="00:00.00", LEFT(TimeVR[[#This Row],[Times]],2)="NT"),"-",TimeVR[[#This Row],[Times]])</f>
        <v>0</v>
      </c>
      <c r="I8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3" t="str">
        <f>IF(ISBLANK(TimeVR[[#This Row],[Best Time(S)]]),"-",TimeVR[[#This Row],[Best Time(S)]])</f>
        <v>-</v>
      </c>
      <c r="K863" t="str">
        <f>IF(StandardResults[[#This Row],[BT(SC)]]&lt;&gt;"-",IF(StandardResults[[#This Row],[BT(SC)]]&lt;=StandardResults[[#This Row],[AAs]],"AA",IF(StandardResults[[#This Row],[BT(SC)]]&lt;=StandardResults[[#This Row],[As]],"A",IF(StandardResults[[#This Row],[BT(SC)]]&lt;=StandardResults[[#This Row],[Bs]],"B","-"))),"")</f>
        <v/>
      </c>
      <c r="L863" t="str">
        <f>IF(ISBLANK(TimeVR[[#This Row],[Best Time(L)]]),"-",TimeVR[[#This Row],[Best Time(L)]])</f>
        <v>-</v>
      </c>
      <c r="M863" t="str">
        <f>IF(StandardResults[[#This Row],[BT(LC)]]&lt;&gt;"-",IF(StandardResults[[#This Row],[BT(LC)]]&lt;=StandardResults[[#This Row],[AA]],"AA",IF(StandardResults[[#This Row],[BT(LC)]]&lt;=StandardResults[[#This Row],[A]],"A",IF(StandardResults[[#This Row],[BT(LC)]]&lt;=StandardResults[[#This Row],[B]],"B","-"))),"")</f>
        <v/>
      </c>
      <c r="N863" s="14"/>
      <c r="O863" t="str">
        <f>IF(StandardResults[[#This Row],[BT(SC)]]&lt;&gt;"-",IF(StandardResults[[#This Row],[BT(SC)]]&lt;=StandardResults[[#This Row],[Ecs]],"EC","-"),"")</f>
        <v/>
      </c>
      <c r="Q863" t="str">
        <f>IF(StandardResults[[#This Row],[Ind/Rel]]="Ind",LEFT(StandardResults[[#This Row],[Gender]],1)&amp;MIN(MAX(StandardResults[[#This Row],[Age]],11),17)&amp;"-"&amp;StandardResults[[#This Row],[Event]],"")</f>
        <v>011-0</v>
      </c>
      <c r="R863" t="e">
        <f>IF(StandardResults[[#This Row],[Ind/Rel]]="Ind",_xlfn.XLOOKUP(StandardResults[[#This Row],[Code]],Std[Code],Std[AA]),"-")</f>
        <v>#N/A</v>
      </c>
      <c r="S863" t="e">
        <f>IF(StandardResults[[#This Row],[Ind/Rel]]="Ind",_xlfn.XLOOKUP(StandardResults[[#This Row],[Code]],Std[Code],Std[A]),"-")</f>
        <v>#N/A</v>
      </c>
      <c r="T863" t="e">
        <f>IF(StandardResults[[#This Row],[Ind/Rel]]="Ind",_xlfn.XLOOKUP(StandardResults[[#This Row],[Code]],Std[Code],Std[B]),"-")</f>
        <v>#N/A</v>
      </c>
      <c r="U863" t="e">
        <f>IF(StandardResults[[#This Row],[Ind/Rel]]="Ind",_xlfn.XLOOKUP(StandardResults[[#This Row],[Code]],Std[Code],Std[AAs]),"-")</f>
        <v>#N/A</v>
      </c>
      <c r="V863" t="e">
        <f>IF(StandardResults[[#This Row],[Ind/Rel]]="Ind",_xlfn.XLOOKUP(StandardResults[[#This Row],[Code]],Std[Code],Std[As]),"-")</f>
        <v>#N/A</v>
      </c>
      <c r="W863" t="e">
        <f>IF(StandardResults[[#This Row],[Ind/Rel]]="Ind",_xlfn.XLOOKUP(StandardResults[[#This Row],[Code]],Std[Code],Std[Bs]),"-")</f>
        <v>#N/A</v>
      </c>
      <c r="X863" t="e">
        <f>IF(StandardResults[[#This Row],[Ind/Rel]]="Ind",_xlfn.XLOOKUP(StandardResults[[#This Row],[Code]],Std[Code],Std[EC]),"-")</f>
        <v>#N/A</v>
      </c>
      <c r="Y863" t="e">
        <f>IF(StandardResults[[#This Row],[Ind/Rel]]="Ind",_xlfn.XLOOKUP(StandardResults[[#This Row],[Code]],Std[Code],Std[Ecs]),"-")</f>
        <v>#N/A</v>
      </c>
      <c r="Z863">
        <f>COUNTIFS(StandardResults[Name],StandardResults[[#This Row],[Name]],StandardResults[Entry
Std],"B")+COUNTIFS(StandardResults[Name],StandardResults[[#This Row],[Name]],StandardResults[Entry
Std],"A")+COUNTIFS(StandardResults[Name],StandardResults[[#This Row],[Name]],StandardResults[Entry
Std],"AA")</f>
        <v>0</v>
      </c>
      <c r="AA863">
        <f>COUNTIFS(StandardResults[Name],StandardResults[[#This Row],[Name]],StandardResults[Entry
Std],"AA")</f>
        <v>0</v>
      </c>
    </row>
    <row r="864" spans="1:27" x14ac:dyDescent="0.25">
      <c r="A864">
        <f>TimeVR[[#This Row],[Club]]</f>
        <v>0</v>
      </c>
      <c r="B864" t="str">
        <f>IF(OR(RIGHT(TimeVR[[#This Row],[Event]],3)="M.R", RIGHT(TimeVR[[#This Row],[Event]],3)="F.R"),"Relay","Ind")</f>
        <v>Ind</v>
      </c>
      <c r="C864">
        <f>TimeVR[[#This Row],[gender]]</f>
        <v>0</v>
      </c>
      <c r="D864">
        <f>TimeVR[[#This Row],[Age]]</f>
        <v>0</v>
      </c>
      <c r="E864">
        <f>TimeVR[[#This Row],[name]]</f>
        <v>0</v>
      </c>
      <c r="F864">
        <f>TimeVR[[#This Row],[Event]]</f>
        <v>0</v>
      </c>
      <c r="G864" t="str">
        <f>IF(OR(StandardResults[[#This Row],[Entry]]="-",TimeVR[[#This Row],[validation]]="Validated"),"Y","N")</f>
        <v>N</v>
      </c>
      <c r="H864">
        <f>IF(OR(LEFT(TimeVR[[#This Row],[Times]],8)="00:00.00", LEFT(TimeVR[[#This Row],[Times]],2)="NT"),"-",TimeVR[[#This Row],[Times]])</f>
        <v>0</v>
      </c>
      <c r="I8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4" t="str">
        <f>IF(ISBLANK(TimeVR[[#This Row],[Best Time(S)]]),"-",TimeVR[[#This Row],[Best Time(S)]])</f>
        <v>-</v>
      </c>
      <c r="K864" t="str">
        <f>IF(StandardResults[[#This Row],[BT(SC)]]&lt;&gt;"-",IF(StandardResults[[#This Row],[BT(SC)]]&lt;=StandardResults[[#This Row],[AAs]],"AA",IF(StandardResults[[#This Row],[BT(SC)]]&lt;=StandardResults[[#This Row],[As]],"A",IF(StandardResults[[#This Row],[BT(SC)]]&lt;=StandardResults[[#This Row],[Bs]],"B","-"))),"")</f>
        <v/>
      </c>
      <c r="L864" t="str">
        <f>IF(ISBLANK(TimeVR[[#This Row],[Best Time(L)]]),"-",TimeVR[[#This Row],[Best Time(L)]])</f>
        <v>-</v>
      </c>
      <c r="M864" t="str">
        <f>IF(StandardResults[[#This Row],[BT(LC)]]&lt;&gt;"-",IF(StandardResults[[#This Row],[BT(LC)]]&lt;=StandardResults[[#This Row],[AA]],"AA",IF(StandardResults[[#This Row],[BT(LC)]]&lt;=StandardResults[[#This Row],[A]],"A",IF(StandardResults[[#This Row],[BT(LC)]]&lt;=StandardResults[[#This Row],[B]],"B","-"))),"")</f>
        <v/>
      </c>
      <c r="N864" s="14"/>
      <c r="O864" t="str">
        <f>IF(StandardResults[[#This Row],[BT(SC)]]&lt;&gt;"-",IF(StandardResults[[#This Row],[BT(SC)]]&lt;=StandardResults[[#This Row],[Ecs]],"EC","-"),"")</f>
        <v/>
      </c>
      <c r="Q864" t="str">
        <f>IF(StandardResults[[#This Row],[Ind/Rel]]="Ind",LEFT(StandardResults[[#This Row],[Gender]],1)&amp;MIN(MAX(StandardResults[[#This Row],[Age]],11),17)&amp;"-"&amp;StandardResults[[#This Row],[Event]],"")</f>
        <v>011-0</v>
      </c>
      <c r="R864" t="e">
        <f>IF(StandardResults[[#This Row],[Ind/Rel]]="Ind",_xlfn.XLOOKUP(StandardResults[[#This Row],[Code]],Std[Code],Std[AA]),"-")</f>
        <v>#N/A</v>
      </c>
      <c r="S864" t="e">
        <f>IF(StandardResults[[#This Row],[Ind/Rel]]="Ind",_xlfn.XLOOKUP(StandardResults[[#This Row],[Code]],Std[Code],Std[A]),"-")</f>
        <v>#N/A</v>
      </c>
      <c r="T864" t="e">
        <f>IF(StandardResults[[#This Row],[Ind/Rel]]="Ind",_xlfn.XLOOKUP(StandardResults[[#This Row],[Code]],Std[Code],Std[B]),"-")</f>
        <v>#N/A</v>
      </c>
      <c r="U864" t="e">
        <f>IF(StandardResults[[#This Row],[Ind/Rel]]="Ind",_xlfn.XLOOKUP(StandardResults[[#This Row],[Code]],Std[Code],Std[AAs]),"-")</f>
        <v>#N/A</v>
      </c>
      <c r="V864" t="e">
        <f>IF(StandardResults[[#This Row],[Ind/Rel]]="Ind",_xlfn.XLOOKUP(StandardResults[[#This Row],[Code]],Std[Code],Std[As]),"-")</f>
        <v>#N/A</v>
      </c>
      <c r="W864" t="e">
        <f>IF(StandardResults[[#This Row],[Ind/Rel]]="Ind",_xlfn.XLOOKUP(StandardResults[[#This Row],[Code]],Std[Code],Std[Bs]),"-")</f>
        <v>#N/A</v>
      </c>
      <c r="X864" t="e">
        <f>IF(StandardResults[[#This Row],[Ind/Rel]]="Ind",_xlfn.XLOOKUP(StandardResults[[#This Row],[Code]],Std[Code],Std[EC]),"-")</f>
        <v>#N/A</v>
      </c>
      <c r="Y864" t="e">
        <f>IF(StandardResults[[#This Row],[Ind/Rel]]="Ind",_xlfn.XLOOKUP(StandardResults[[#This Row],[Code]],Std[Code],Std[Ecs]),"-")</f>
        <v>#N/A</v>
      </c>
      <c r="Z864">
        <f>COUNTIFS(StandardResults[Name],StandardResults[[#This Row],[Name]],StandardResults[Entry
Std],"B")+COUNTIFS(StandardResults[Name],StandardResults[[#This Row],[Name]],StandardResults[Entry
Std],"A")+COUNTIFS(StandardResults[Name],StandardResults[[#This Row],[Name]],StandardResults[Entry
Std],"AA")</f>
        <v>0</v>
      </c>
      <c r="AA864">
        <f>COUNTIFS(StandardResults[Name],StandardResults[[#This Row],[Name]],StandardResults[Entry
Std],"AA")</f>
        <v>0</v>
      </c>
    </row>
    <row r="865" spans="1:27" x14ac:dyDescent="0.25">
      <c r="A865">
        <f>TimeVR[[#This Row],[Club]]</f>
        <v>0</v>
      </c>
      <c r="B865" t="str">
        <f>IF(OR(RIGHT(TimeVR[[#This Row],[Event]],3)="M.R", RIGHT(TimeVR[[#This Row],[Event]],3)="F.R"),"Relay","Ind")</f>
        <v>Ind</v>
      </c>
      <c r="C865">
        <f>TimeVR[[#This Row],[gender]]</f>
        <v>0</v>
      </c>
      <c r="D865">
        <f>TimeVR[[#This Row],[Age]]</f>
        <v>0</v>
      </c>
      <c r="E865">
        <f>TimeVR[[#This Row],[name]]</f>
        <v>0</v>
      </c>
      <c r="F865">
        <f>TimeVR[[#This Row],[Event]]</f>
        <v>0</v>
      </c>
      <c r="G865" t="str">
        <f>IF(OR(StandardResults[[#This Row],[Entry]]="-",TimeVR[[#This Row],[validation]]="Validated"),"Y","N")</f>
        <v>N</v>
      </c>
      <c r="H865">
        <f>IF(OR(LEFT(TimeVR[[#This Row],[Times]],8)="00:00.00", LEFT(TimeVR[[#This Row],[Times]],2)="NT"),"-",TimeVR[[#This Row],[Times]])</f>
        <v>0</v>
      </c>
      <c r="I8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5" t="str">
        <f>IF(ISBLANK(TimeVR[[#This Row],[Best Time(S)]]),"-",TimeVR[[#This Row],[Best Time(S)]])</f>
        <v>-</v>
      </c>
      <c r="K865" t="str">
        <f>IF(StandardResults[[#This Row],[BT(SC)]]&lt;&gt;"-",IF(StandardResults[[#This Row],[BT(SC)]]&lt;=StandardResults[[#This Row],[AAs]],"AA",IF(StandardResults[[#This Row],[BT(SC)]]&lt;=StandardResults[[#This Row],[As]],"A",IF(StandardResults[[#This Row],[BT(SC)]]&lt;=StandardResults[[#This Row],[Bs]],"B","-"))),"")</f>
        <v/>
      </c>
      <c r="L865" t="str">
        <f>IF(ISBLANK(TimeVR[[#This Row],[Best Time(L)]]),"-",TimeVR[[#This Row],[Best Time(L)]])</f>
        <v>-</v>
      </c>
      <c r="M865" t="str">
        <f>IF(StandardResults[[#This Row],[BT(LC)]]&lt;&gt;"-",IF(StandardResults[[#This Row],[BT(LC)]]&lt;=StandardResults[[#This Row],[AA]],"AA",IF(StandardResults[[#This Row],[BT(LC)]]&lt;=StandardResults[[#This Row],[A]],"A",IF(StandardResults[[#This Row],[BT(LC)]]&lt;=StandardResults[[#This Row],[B]],"B","-"))),"")</f>
        <v/>
      </c>
      <c r="N865" s="14"/>
      <c r="O865" t="str">
        <f>IF(StandardResults[[#This Row],[BT(SC)]]&lt;&gt;"-",IF(StandardResults[[#This Row],[BT(SC)]]&lt;=StandardResults[[#This Row],[Ecs]],"EC","-"),"")</f>
        <v/>
      </c>
      <c r="Q865" t="str">
        <f>IF(StandardResults[[#This Row],[Ind/Rel]]="Ind",LEFT(StandardResults[[#This Row],[Gender]],1)&amp;MIN(MAX(StandardResults[[#This Row],[Age]],11),17)&amp;"-"&amp;StandardResults[[#This Row],[Event]],"")</f>
        <v>011-0</v>
      </c>
      <c r="R865" t="e">
        <f>IF(StandardResults[[#This Row],[Ind/Rel]]="Ind",_xlfn.XLOOKUP(StandardResults[[#This Row],[Code]],Std[Code],Std[AA]),"-")</f>
        <v>#N/A</v>
      </c>
      <c r="S865" t="e">
        <f>IF(StandardResults[[#This Row],[Ind/Rel]]="Ind",_xlfn.XLOOKUP(StandardResults[[#This Row],[Code]],Std[Code],Std[A]),"-")</f>
        <v>#N/A</v>
      </c>
      <c r="T865" t="e">
        <f>IF(StandardResults[[#This Row],[Ind/Rel]]="Ind",_xlfn.XLOOKUP(StandardResults[[#This Row],[Code]],Std[Code],Std[B]),"-")</f>
        <v>#N/A</v>
      </c>
      <c r="U865" t="e">
        <f>IF(StandardResults[[#This Row],[Ind/Rel]]="Ind",_xlfn.XLOOKUP(StandardResults[[#This Row],[Code]],Std[Code],Std[AAs]),"-")</f>
        <v>#N/A</v>
      </c>
      <c r="V865" t="e">
        <f>IF(StandardResults[[#This Row],[Ind/Rel]]="Ind",_xlfn.XLOOKUP(StandardResults[[#This Row],[Code]],Std[Code],Std[As]),"-")</f>
        <v>#N/A</v>
      </c>
      <c r="W865" t="e">
        <f>IF(StandardResults[[#This Row],[Ind/Rel]]="Ind",_xlfn.XLOOKUP(StandardResults[[#This Row],[Code]],Std[Code],Std[Bs]),"-")</f>
        <v>#N/A</v>
      </c>
      <c r="X865" t="e">
        <f>IF(StandardResults[[#This Row],[Ind/Rel]]="Ind",_xlfn.XLOOKUP(StandardResults[[#This Row],[Code]],Std[Code],Std[EC]),"-")</f>
        <v>#N/A</v>
      </c>
      <c r="Y865" t="e">
        <f>IF(StandardResults[[#This Row],[Ind/Rel]]="Ind",_xlfn.XLOOKUP(StandardResults[[#This Row],[Code]],Std[Code],Std[Ecs]),"-")</f>
        <v>#N/A</v>
      </c>
      <c r="Z865">
        <f>COUNTIFS(StandardResults[Name],StandardResults[[#This Row],[Name]],StandardResults[Entry
Std],"B")+COUNTIFS(StandardResults[Name],StandardResults[[#This Row],[Name]],StandardResults[Entry
Std],"A")+COUNTIFS(StandardResults[Name],StandardResults[[#This Row],[Name]],StandardResults[Entry
Std],"AA")</f>
        <v>0</v>
      </c>
      <c r="AA865">
        <f>COUNTIFS(StandardResults[Name],StandardResults[[#This Row],[Name]],StandardResults[Entry
Std],"AA")</f>
        <v>0</v>
      </c>
    </row>
    <row r="866" spans="1:27" x14ac:dyDescent="0.25">
      <c r="A866">
        <f>TimeVR[[#This Row],[Club]]</f>
        <v>0</v>
      </c>
      <c r="B866" t="str">
        <f>IF(OR(RIGHT(TimeVR[[#This Row],[Event]],3)="M.R", RIGHT(TimeVR[[#This Row],[Event]],3)="F.R"),"Relay","Ind")</f>
        <v>Ind</v>
      </c>
      <c r="C866">
        <f>TimeVR[[#This Row],[gender]]</f>
        <v>0</v>
      </c>
      <c r="D866">
        <f>TimeVR[[#This Row],[Age]]</f>
        <v>0</v>
      </c>
      <c r="E866">
        <f>TimeVR[[#This Row],[name]]</f>
        <v>0</v>
      </c>
      <c r="F866">
        <f>TimeVR[[#This Row],[Event]]</f>
        <v>0</v>
      </c>
      <c r="G866" t="str">
        <f>IF(OR(StandardResults[[#This Row],[Entry]]="-",TimeVR[[#This Row],[validation]]="Validated"),"Y","N")</f>
        <v>N</v>
      </c>
      <c r="H866">
        <f>IF(OR(LEFT(TimeVR[[#This Row],[Times]],8)="00:00.00", LEFT(TimeVR[[#This Row],[Times]],2)="NT"),"-",TimeVR[[#This Row],[Times]])</f>
        <v>0</v>
      </c>
      <c r="I8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6" t="str">
        <f>IF(ISBLANK(TimeVR[[#This Row],[Best Time(S)]]),"-",TimeVR[[#This Row],[Best Time(S)]])</f>
        <v>-</v>
      </c>
      <c r="K866" t="str">
        <f>IF(StandardResults[[#This Row],[BT(SC)]]&lt;&gt;"-",IF(StandardResults[[#This Row],[BT(SC)]]&lt;=StandardResults[[#This Row],[AAs]],"AA",IF(StandardResults[[#This Row],[BT(SC)]]&lt;=StandardResults[[#This Row],[As]],"A",IF(StandardResults[[#This Row],[BT(SC)]]&lt;=StandardResults[[#This Row],[Bs]],"B","-"))),"")</f>
        <v/>
      </c>
      <c r="L866" t="str">
        <f>IF(ISBLANK(TimeVR[[#This Row],[Best Time(L)]]),"-",TimeVR[[#This Row],[Best Time(L)]])</f>
        <v>-</v>
      </c>
      <c r="M866" t="str">
        <f>IF(StandardResults[[#This Row],[BT(LC)]]&lt;&gt;"-",IF(StandardResults[[#This Row],[BT(LC)]]&lt;=StandardResults[[#This Row],[AA]],"AA",IF(StandardResults[[#This Row],[BT(LC)]]&lt;=StandardResults[[#This Row],[A]],"A",IF(StandardResults[[#This Row],[BT(LC)]]&lt;=StandardResults[[#This Row],[B]],"B","-"))),"")</f>
        <v/>
      </c>
      <c r="N866" s="14"/>
      <c r="O866" t="str">
        <f>IF(StandardResults[[#This Row],[BT(SC)]]&lt;&gt;"-",IF(StandardResults[[#This Row],[BT(SC)]]&lt;=StandardResults[[#This Row],[Ecs]],"EC","-"),"")</f>
        <v/>
      </c>
      <c r="Q866" t="str">
        <f>IF(StandardResults[[#This Row],[Ind/Rel]]="Ind",LEFT(StandardResults[[#This Row],[Gender]],1)&amp;MIN(MAX(StandardResults[[#This Row],[Age]],11),17)&amp;"-"&amp;StandardResults[[#This Row],[Event]],"")</f>
        <v>011-0</v>
      </c>
      <c r="R866" t="e">
        <f>IF(StandardResults[[#This Row],[Ind/Rel]]="Ind",_xlfn.XLOOKUP(StandardResults[[#This Row],[Code]],Std[Code],Std[AA]),"-")</f>
        <v>#N/A</v>
      </c>
      <c r="S866" t="e">
        <f>IF(StandardResults[[#This Row],[Ind/Rel]]="Ind",_xlfn.XLOOKUP(StandardResults[[#This Row],[Code]],Std[Code],Std[A]),"-")</f>
        <v>#N/A</v>
      </c>
      <c r="T866" t="e">
        <f>IF(StandardResults[[#This Row],[Ind/Rel]]="Ind",_xlfn.XLOOKUP(StandardResults[[#This Row],[Code]],Std[Code],Std[B]),"-")</f>
        <v>#N/A</v>
      </c>
      <c r="U866" t="e">
        <f>IF(StandardResults[[#This Row],[Ind/Rel]]="Ind",_xlfn.XLOOKUP(StandardResults[[#This Row],[Code]],Std[Code],Std[AAs]),"-")</f>
        <v>#N/A</v>
      </c>
      <c r="V866" t="e">
        <f>IF(StandardResults[[#This Row],[Ind/Rel]]="Ind",_xlfn.XLOOKUP(StandardResults[[#This Row],[Code]],Std[Code],Std[As]),"-")</f>
        <v>#N/A</v>
      </c>
      <c r="W866" t="e">
        <f>IF(StandardResults[[#This Row],[Ind/Rel]]="Ind",_xlfn.XLOOKUP(StandardResults[[#This Row],[Code]],Std[Code],Std[Bs]),"-")</f>
        <v>#N/A</v>
      </c>
      <c r="X866" t="e">
        <f>IF(StandardResults[[#This Row],[Ind/Rel]]="Ind",_xlfn.XLOOKUP(StandardResults[[#This Row],[Code]],Std[Code],Std[EC]),"-")</f>
        <v>#N/A</v>
      </c>
      <c r="Y866" t="e">
        <f>IF(StandardResults[[#This Row],[Ind/Rel]]="Ind",_xlfn.XLOOKUP(StandardResults[[#This Row],[Code]],Std[Code],Std[Ecs]),"-")</f>
        <v>#N/A</v>
      </c>
      <c r="Z866">
        <f>COUNTIFS(StandardResults[Name],StandardResults[[#This Row],[Name]],StandardResults[Entry
Std],"B")+COUNTIFS(StandardResults[Name],StandardResults[[#This Row],[Name]],StandardResults[Entry
Std],"A")+COUNTIFS(StandardResults[Name],StandardResults[[#This Row],[Name]],StandardResults[Entry
Std],"AA")</f>
        <v>0</v>
      </c>
      <c r="AA866">
        <f>COUNTIFS(StandardResults[Name],StandardResults[[#This Row],[Name]],StandardResults[Entry
Std],"AA")</f>
        <v>0</v>
      </c>
    </row>
    <row r="867" spans="1:27" x14ac:dyDescent="0.25">
      <c r="A867">
        <f>TimeVR[[#This Row],[Club]]</f>
        <v>0</v>
      </c>
      <c r="B867" t="str">
        <f>IF(OR(RIGHT(TimeVR[[#This Row],[Event]],3)="M.R", RIGHT(TimeVR[[#This Row],[Event]],3)="F.R"),"Relay","Ind")</f>
        <v>Ind</v>
      </c>
      <c r="C867">
        <f>TimeVR[[#This Row],[gender]]</f>
        <v>0</v>
      </c>
      <c r="D867">
        <f>TimeVR[[#This Row],[Age]]</f>
        <v>0</v>
      </c>
      <c r="E867">
        <f>TimeVR[[#This Row],[name]]</f>
        <v>0</v>
      </c>
      <c r="F867">
        <f>TimeVR[[#This Row],[Event]]</f>
        <v>0</v>
      </c>
      <c r="G867" t="str">
        <f>IF(OR(StandardResults[[#This Row],[Entry]]="-",TimeVR[[#This Row],[validation]]="Validated"),"Y","N")</f>
        <v>N</v>
      </c>
      <c r="H867">
        <f>IF(OR(LEFT(TimeVR[[#This Row],[Times]],8)="00:00.00", LEFT(TimeVR[[#This Row],[Times]],2)="NT"),"-",TimeVR[[#This Row],[Times]])</f>
        <v>0</v>
      </c>
      <c r="I8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7" t="str">
        <f>IF(ISBLANK(TimeVR[[#This Row],[Best Time(S)]]),"-",TimeVR[[#This Row],[Best Time(S)]])</f>
        <v>-</v>
      </c>
      <c r="K867" t="str">
        <f>IF(StandardResults[[#This Row],[BT(SC)]]&lt;&gt;"-",IF(StandardResults[[#This Row],[BT(SC)]]&lt;=StandardResults[[#This Row],[AAs]],"AA",IF(StandardResults[[#This Row],[BT(SC)]]&lt;=StandardResults[[#This Row],[As]],"A",IF(StandardResults[[#This Row],[BT(SC)]]&lt;=StandardResults[[#This Row],[Bs]],"B","-"))),"")</f>
        <v/>
      </c>
      <c r="L867" t="str">
        <f>IF(ISBLANK(TimeVR[[#This Row],[Best Time(L)]]),"-",TimeVR[[#This Row],[Best Time(L)]])</f>
        <v>-</v>
      </c>
      <c r="M867" t="str">
        <f>IF(StandardResults[[#This Row],[BT(LC)]]&lt;&gt;"-",IF(StandardResults[[#This Row],[BT(LC)]]&lt;=StandardResults[[#This Row],[AA]],"AA",IF(StandardResults[[#This Row],[BT(LC)]]&lt;=StandardResults[[#This Row],[A]],"A",IF(StandardResults[[#This Row],[BT(LC)]]&lt;=StandardResults[[#This Row],[B]],"B","-"))),"")</f>
        <v/>
      </c>
      <c r="N867" s="14"/>
      <c r="O867" t="str">
        <f>IF(StandardResults[[#This Row],[BT(SC)]]&lt;&gt;"-",IF(StandardResults[[#This Row],[BT(SC)]]&lt;=StandardResults[[#This Row],[Ecs]],"EC","-"),"")</f>
        <v/>
      </c>
      <c r="Q867" t="str">
        <f>IF(StandardResults[[#This Row],[Ind/Rel]]="Ind",LEFT(StandardResults[[#This Row],[Gender]],1)&amp;MIN(MAX(StandardResults[[#This Row],[Age]],11),17)&amp;"-"&amp;StandardResults[[#This Row],[Event]],"")</f>
        <v>011-0</v>
      </c>
      <c r="R867" t="e">
        <f>IF(StandardResults[[#This Row],[Ind/Rel]]="Ind",_xlfn.XLOOKUP(StandardResults[[#This Row],[Code]],Std[Code],Std[AA]),"-")</f>
        <v>#N/A</v>
      </c>
      <c r="S867" t="e">
        <f>IF(StandardResults[[#This Row],[Ind/Rel]]="Ind",_xlfn.XLOOKUP(StandardResults[[#This Row],[Code]],Std[Code],Std[A]),"-")</f>
        <v>#N/A</v>
      </c>
      <c r="T867" t="e">
        <f>IF(StandardResults[[#This Row],[Ind/Rel]]="Ind",_xlfn.XLOOKUP(StandardResults[[#This Row],[Code]],Std[Code],Std[B]),"-")</f>
        <v>#N/A</v>
      </c>
      <c r="U867" t="e">
        <f>IF(StandardResults[[#This Row],[Ind/Rel]]="Ind",_xlfn.XLOOKUP(StandardResults[[#This Row],[Code]],Std[Code],Std[AAs]),"-")</f>
        <v>#N/A</v>
      </c>
      <c r="V867" t="e">
        <f>IF(StandardResults[[#This Row],[Ind/Rel]]="Ind",_xlfn.XLOOKUP(StandardResults[[#This Row],[Code]],Std[Code],Std[As]),"-")</f>
        <v>#N/A</v>
      </c>
      <c r="W867" t="e">
        <f>IF(StandardResults[[#This Row],[Ind/Rel]]="Ind",_xlfn.XLOOKUP(StandardResults[[#This Row],[Code]],Std[Code],Std[Bs]),"-")</f>
        <v>#N/A</v>
      </c>
      <c r="X867" t="e">
        <f>IF(StandardResults[[#This Row],[Ind/Rel]]="Ind",_xlfn.XLOOKUP(StandardResults[[#This Row],[Code]],Std[Code],Std[EC]),"-")</f>
        <v>#N/A</v>
      </c>
      <c r="Y867" t="e">
        <f>IF(StandardResults[[#This Row],[Ind/Rel]]="Ind",_xlfn.XLOOKUP(StandardResults[[#This Row],[Code]],Std[Code],Std[Ecs]),"-")</f>
        <v>#N/A</v>
      </c>
      <c r="Z867">
        <f>COUNTIFS(StandardResults[Name],StandardResults[[#This Row],[Name]],StandardResults[Entry
Std],"B")+COUNTIFS(StandardResults[Name],StandardResults[[#This Row],[Name]],StandardResults[Entry
Std],"A")+COUNTIFS(StandardResults[Name],StandardResults[[#This Row],[Name]],StandardResults[Entry
Std],"AA")</f>
        <v>0</v>
      </c>
      <c r="AA867">
        <f>COUNTIFS(StandardResults[Name],StandardResults[[#This Row],[Name]],StandardResults[Entry
Std],"AA")</f>
        <v>0</v>
      </c>
    </row>
    <row r="868" spans="1:27" x14ac:dyDescent="0.25">
      <c r="A868">
        <f>TimeVR[[#This Row],[Club]]</f>
        <v>0</v>
      </c>
      <c r="B868" t="str">
        <f>IF(OR(RIGHT(TimeVR[[#This Row],[Event]],3)="M.R", RIGHT(TimeVR[[#This Row],[Event]],3)="F.R"),"Relay","Ind")</f>
        <v>Ind</v>
      </c>
      <c r="C868">
        <f>TimeVR[[#This Row],[gender]]</f>
        <v>0</v>
      </c>
      <c r="D868">
        <f>TimeVR[[#This Row],[Age]]</f>
        <v>0</v>
      </c>
      <c r="E868">
        <f>TimeVR[[#This Row],[name]]</f>
        <v>0</v>
      </c>
      <c r="F868">
        <f>TimeVR[[#This Row],[Event]]</f>
        <v>0</v>
      </c>
      <c r="G868" t="str">
        <f>IF(OR(StandardResults[[#This Row],[Entry]]="-",TimeVR[[#This Row],[validation]]="Validated"),"Y","N")</f>
        <v>N</v>
      </c>
      <c r="H868">
        <f>IF(OR(LEFT(TimeVR[[#This Row],[Times]],8)="00:00.00", LEFT(TimeVR[[#This Row],[Times]],2)="NT"),"-",TimeVR[[#This Row],[Times]])</f>
        <v>0</v>
      </c>
      <c r="I8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8" t="str">
        <f>IF(ISBLANK(TimeVR[[#This Row],[Best Time(S)]]),"-",TimeVR[[#This Row],[Best Time(S)]])</f>
        <v>-</v>
      </c>
      <c r="K868" t="str">
        <f>IF(StandardResults[[#This Row],[BT(SC)]]&lt;&gt;"-",IF(StandardResults[[#This Row],[BT(SC)]]&lt;=StandardResults[[#This Row],[AAs]],"AA",IF(StandardResults[[#This Row],[BT(SC)]]&lt;=StandardResults[[#This Row],[As]],"A",IF(StandardResults[[#This Row],[BT(SC)]]&lt;=StandardResults[[#This Row],[Bs]],"B","-"))),"")</f>
        <v/>
      </c>
      <c r="L868" t="str">
        <f>IF(ISBLANK(TimeVR[[#This Row],[Best Time(L)]]),"-",TimeVR[[#This Row],[Best Time(L)]])</f>
        <v>-</v>
      </c>
      <c r="M868" t="str">
        <f>IF(StandardResults[[#This Row],[BT(LC)]]&lt;&gt;"-",IF(StandardResults[[#This Row],[BT(LC)]]&lt;=StandardResults[[#This Row],[AA]],"AA",IF(StandardResults[[#This Row],[BT(LC)]]&lt;=StandardResults[[#This Row],[A]],"A",IF(StandardResults[[#This Row],[BT(LC)]]&lt;=StandardResults[[#This Row],[B]],"B","-"))),"")</f>
        <v/>
      </c>
      <c r="N868" s="14"/>
      <c r="O868" t="str">
        <f>IF(StandardResults[[#This Row],[BT(SC)]]&lt;&gt;"-",IF(StandardResults[[#This Row],[BT(SC)]]&lt;=StandardResults[[#This Row],[Ecs]],"EC","-"),"")</f>
        <v/>
      </c>
      <c r="Q868" t="str">
        <f>IF(StandardResults[[#This Row],[Ind/Rel]]="Ind",LEFT(StandardResults[[#This Row],[Gender]],1)&amp;MIN(MAX(StandardResults[[#This Row],[Age]],11),17)&amp;"-"&amp;StandardResults[[#This Row],[Event]],"")</f>
        <v>011-0</v>
      </c>
      <c r="R868" t="e">
        <f>IF(StandardResults[[#This Row],[Ind/Rel]]="Ind",_xlfn.XLOOKUP(StandardResults[[#This Row],[Code]],Std[Code],Std[AA]),"-")</f>
        <v>#N/A</v>
      </c>
      <c r="S868" t="e">
        <f>IF(StandardResults[[#This Row],[Ind/Rel]]="Ind",_xlfn.XLOOKUP(StandardResults[[#This Row],[Code]],Std[Code],Std[A]),"-")</f>
        <v>#N/A</v>
      </c>
      <c r="T868" t="e">
        <f>IF(StandardResults[[#This Row],[Ind/Rel]]="Ind",_xlfn.XLOOKUP(StandardResults[[#This Row],[Code]],Std[Code],Std[B]),"-")</f>
        <v>#N/A</v>
      </c>
      <c r="U868" t="e">
        <f>IF(StandardResults[[#This Row],[Ind/Rel]]="Ind",_xlfn.XLOOKUP(StandardResults[[#This Row],[Code]],Std[Code],Std[AAs]),"-")</f>
        <v>#N/A</v>
      </c>
      <c r="V868" t="e">
        <f>IF(StandardResults[[#This Row],[Ind/Rel]]="Ind",_xlfn.XLOOKUP(StandardResults[[#This Row],[Code]],Std[Code],Std[As]),"-")</f>
        <v>#N/A</v>
      </c>
      <c r="W868" t="e">
        <f>IF(StandardResults[[#This Row],[Ind/Rel]]="Ind",_xlfn.XLOOKUP(StandardResults[[#This Row],[Code]],Std[Code],Std[Bs]),"-")</f>
        <v>#N/A</v>
      </c>
      <c r="X868" t="e">
        <f>IF(StandardResults[[#This Row],[Ind/Rel]]="Ind",_xlfn.XLOOKUP(StandardResults[[#This Row],[Code]],Std[Code],Std[EC]),"-")</f>
        <v>#N/A</v>
      </c>
      <c r="Y868" t="e">
        <f>IF(StandardResults[[#This Row],[Ind/Rel]]="Ind",_xlfn.XLOOKUP(StandardResults[[#This Row],[Code]],Std[Code],Std[Ecs]),"-")</f>
        <v>#N/A</v>
      </c>
      <c r="Z868">
        <f>COUNTIFS(StandardResults[Name],StandardResults[[#This Row],[Name]],StandardResults[Entry
Std],"B")+COUNTIFS(StandardResults[Name],StandardResults[[#This Row],[Name]],StandardResults[Entry
Std],"A")+COUNTIFS(StandardResults[Name],StandardResults[[#This Row],[Name]],StandardResults[Entry
Std],"AA")</f>
        <v>0</v>
      </c>
      <c r="AA868">
        <f>COUNTIFS(StandardResults[Name],StandardResults[[#This Row],[Name]],StandardResults[Entry
Std],"AA")</f>
        <v>0</v>
      </c>
    </row>
    <row r="869" spans="1:27" x14ac:dyDescent="0.25">
      <c r="A869">
        <f>TimeVR[[#This Row],[Club]]</f>
        <v>0</v>
      </c>
      <c r="B869" t="str">
        <f>IF(OR(RIGHT(TimeVR[[#This Row],[Event]],3)="M.R", RIGHT(TimeVR[[#This Row],[Event]],3)="F.R"),"Relay","Ind")</f>
        <v>Ind</v>
      </c>
      <c r="C869">
        <f>TimeVR[[#This Row],[gender]]</f>
        <v>0</v>
      </c>
      <c r="D869">
        <f>TimeVR[[#This Row],[Age]]</f>
        <v>0</v>
      </c>
      <c r="E869">
        <f>TimeVR[[#This Row],[name]]</f>
        <v>0</v>
      </c>
      <c r="F869">
        <f>TimeVR[[#This Row],[Event]]</f>
        <v>0</v>
      </c>
      <c r="G869" t="str">
        <f>IF(OR(StandardResults[[#This Row],[Entry]]="-",TimeVR[[#This Row],[validation]]="Validated"),"Y","N")</f>
        <v>N</v>
      </c>
      <c r="H869">
        <f>IF(OR(LEFT(TimeVR[[#This Row],[Times]],8)="00:00.00", LEFT(TimeVR[[#This Row],[Times]],2)="NT"),"-",TimeVR[[#This Row],[Times]])</f>
        <v>0</v>
      </c>
      <c r="I8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69" t="str">
        <f>IF(ISBLANK(TimeVR[[#This Row],[Best Time(S)]]),"-",TimeVR[[#This Row],[Best Time(S)]])</f>
        <v>-</v>
      </c>
      <c r="K869" t="str">
        <f>IF(StandardResults[[#This Row],[BT(SC)]]&lt;&gt;"-",IF(StandardResults[[#This Row],[BT(SC)]]&lt;=StandardResults[[#This Row],[AAs]],"AA",IF(StandardResults[[#This Row],[BT(SC)]]&lt;=StandardResults[[#This Row],[As]],"A",IF(StandardResults[[#This Row],[BT(SC)]]&lt;=StandardResults[[#This Row],[Bs]],"B","-"))),"")</f>
        <v/>
      </c>
      <c r="L869" t="str">
        <f>IF(ISBLANK(TimeVR[[#This Row],[Best Time(L)]]),"-",TimeVR[[#This Row],[Best Time(L)]])</f>
        <v>-</v>
      </c>
      <c r="M869" t="str">
        <f>IF(StandardResults[[#This Row],[BT(LC)]]&lt;&gt;"-",IF(StandardResults[[#This Row],[BT(LC)]]&lt;=StandardResults[[#This Row],[AA]],"AA",IF(StandardResults[[#This Row],[BT(LC)]]&lt;=StandardResults[[#This Row],[A]],"A",IF(StandardResults[[#This Row],[BT(LC)]]&lt;=StandardResults[[#This Row],[B]],"B","-"))),"")</f>
        <v/>
      </c>
      <c r="N869" s="14"/>
      <c r="O869" t="str">
        <f>IF(StandardResults[[#This Row],[BT(SC)]]&lt;&gt;"-",IF(StandardResults[[#This Row],[BT(SC)]]&lt;=StandardResults[[#This Row],[Ecs]],"EC","-"),"")</f>
        <v/>
      </c>
      <c r="Q869" t="str">
        <f>IF(StandardResults[[#This Row],[Ind/Rel]]="Ind",LEFT(StandardResults[[#This Row],[Gender]],1)&amp;MIN(MAX(StandardResults[[#This Row],[Age]],11),17)&amp;"-"&amp;StandardResults[[#This Row],[Event]],"")</f>
        <v>011-0</v>
      </c>
      <c r="R869" t="e">
        <f>IF(StandardResults[[#This Row],[Ind/Rel]]="Ind",_xlfn.XLOOKUP(StandardResults[[#This Row],[Code]],Std[Code],Std[AA]),"-")</f>
        <v>#N/A</v>
      </c>
      <c r="S869" t="e">
        <f>IF(StandardResults[[#This Row],[Ind/Rel]]="Ind",_xlfn.XLOOKUP(StandardResults[[#This Row],[Code]],Std[Code],Std[A]),"-")</f>
        <v>#N/A</v>
      </c>
      <c r="T869" t="e">
        <f>IF(StandardResults[[#This Row],[Ind/Rel]]="Ind",_xlfn.XLOOKUP(StandardResults[[#This Row],[Code]],Std[Code],Std[B]),"-")</f>
        <v>#N/A</v>
      </c>
      <c r="U869" t="e">
        <f>IF(StandardResults[[#This Row],[Ind/Rel]]="Ind",_xlfn.XLOOKUP(StandardResults[[#This Row],[Code]],Std[Code],Std[AAs]),"-")</f>
        <v>#N/A</v>
      </c>
      <c r="V869" t="e">
        <f>IF(StandardResults[[#This Row],[Ind/Rel]]="Ind",_xlfn.XLOOKUP(StandardResults[[#This Row],[Code]],Std[Code],Std[As]),"-")</f>
        <v>#N/A</v>
      </c>
      <c r="W869" t="e">
        <f>IF(StandardResults[[#This Row],[Ind/Rel]]="Ind",_xlfn.XLOOKUP(StandardResults[[#This Row],[Code]],Std[Code],Std[Bs]),"-")</f>
        <v>#N/A</v>
      </c>
      <c r="X869" t="e">
        <f>IF(StandardResults[[#This Row],[Ind/Rel]]="Ind",_xlfn.XLOOKUP(StandardResults[[#This Row],[Code]],Std[Code],Std[EC]),"-")</f>
        <v>#N/A</v>
      </c>
      <c r="Y869" t="e">
        <f>IF(StandardResults[[#This Row],[Ind/Rel]]="Ind",_xlfn.XLOOKUP(StandardResults[[#This Row],[Code]],Std[Code],Std[Ecs]),"-")</f>
        <v>#N/A</v>
      </c>
      <c r="Z869">
        <f>COUNTIFS(StandardResults[Name],StandardResults[[#This Row],[Name]],StandardResults[Entry
Std],"B")+COUNTIFS(StandardResults[Name],StandardResults[[#This Row],[Name]],StandardResults[Entry
Std],"A")+COUNTIFS(StandardResults[Name],StandardResults[[#This Row],[Name]],StandardResults[Entry
Std],"AA")</f>
        <v>0</v>
      </c>
      <c r="AA869">
        <f>COUNTIFS(StandardResults[Name],StandardResults[[#This Row],[Name]],StandardResults[Entry
Std],"AA")</f>
        <v>0</v>
      </c>
    </row>
    <row r="870" spans="1:27" x14ac:dyDescent="0.25">
      <c r="A870">
        <f>TimeVR[[#This Row],[Club]]</f>
        <v>0</v>
      </c>
      <c r="B870" t="str">
        <f>IF(OR(RIGHT(TimeVR[[#This Row],[Event]],3)="M.R", RIGHT(TimeVR[[#This Row],[Event]],3)="F.R"),"Relay","Ind")</f>
        <v>Ind</v>
      </c>
      <c r="C870">
        <f>TimeVR[[#This Row],[gender]]</f>
        <v>0</v>
      </c>
      <c r="D870">
        <f>TimeVR[[#This Row],[Age]]</f>
        <v>0</v>
      </c>
      <c r="E870">
        <f>TimeVR[[#This Row],[name]]</f>
        <v>0</v>
      </c>
      <c r="F870">
        <f>TimeVR[[#This Row],[Event]]</f>
        <v>0</v>
      </c>
      <c r="G870" t="str">
        <f>IF(OR(StandardResults[[#This Row],[Entry]]="-",TimeVR[[#This Row],[validation]]="Validated"),"Y","N")</f>
        <v>N</v>
      </c>
      <c r="H870">
        <f>IF(OR(LEFT(TimeVR[[#This Row],[Times]],8)="00:00.00", LEFT(TimeVR[[#This Row],[Times]],2)="NT"),"-",TimeVR[[#This Row],[Times]])</f>
        <v>0</v>
      </c>
      <c r="I8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0" t="str">
        <f>IF(ISBLANK(TimeVR[[#This Row],[Best Time(S)]]),"-",TimeVR[[#This Row],[Best Time(S)]])</f>
        <v>-</v>
      </c>
      <c r="K870" t="str">
        <f>IF(StandardResults[[#This Row],[BT(SC)]]&lt;&gt;"-",IF(StandardResults[[#This Row],[BT(SC)]]&lt;=StandardResults[[#This Row],[AAs]],"AA",IF(StandardResults[[#This Row],[BT(SC)]]&lt;=StandardResults[[#This Row],[As]],"A",IF(StandardResults[[#This Row],[BT(SC)]]&lt;=StandardResults[[#This Row],[Bs]],"B","-"))),"")</f>
        <v/>
      </c>
      <c r="L870" t="str">
        <f>IF(ISBLANK(TimeVR[[#This Row],[Best Time(L)]]),"-",TimeVR[[#This Row],[Best Time(L)]])</f>
        <v>-</v>
      </c>
      <c r="M870" t="str">
        <f>IF(StandardResults[[#This Row],[BT(LC)]]&lt;&gt;"-",IF(StandardResults[[#This Row],[BT(LC)]]&lt;=StandardResults[[#This Row],[AA]],"AA",IF(StandardResults[[#This Row],[BT(LC)]]&lt;=StandardResults[[#This Row],[A]],"A",IF(StandardResults[[#This Row],[BT(LC)]]&lt;=StandardResults[[#This Row],[B]],"B","-"))),"")</f>
        <v/>
      </c>
      <c r="N870" s="14"/>
      <c r="O870" t="str">
        <f>IF(StandardResults[[#This Row],[BT(SC)]]&lt;&gt;"-",IF(StandardResults[[#This Row],[BT(SC)]]&lt;=StandardResults[[#This Row],[Ecs]],"EC","-"),"")</f>
        <v/>
      </c>
      <c r="Q870" t="str">
        <f>IF(StandardResults[[#This Row],[Ind/Rel]]="Ind",LEFT(StandardResults[[#This Row],[Gender]],1)&amp;MIN(MAX(StandardResults[[#This Row],[Age]],11),17)&amp;"-"&amp;StandardResults[[#This Row],[Event]],"")</f>
        <v>011-0</v>
      </c>
      <c r="R870" t="e">
        <f>IF(StandardResults[[#This Row],[Ind/Rel]]="Ind",_xlfn.XLOOKUP(StandardResults[[#This Row],[Code]],Std[Code],Std[AA]),"-")</f>
        <v>#N/A</v>
      </c>
      <c r="S870" t="e">
        <f>IF(StandardResults[[#This Row],[Ind/Rel]]="Ind",_xlfn.XLOOKUP(StandardResults[[#This Row],[Code]],Std[Code],Std[A]),"-")</f>
        <v>#N/A</v>
      </c>
      <c r="T870" t="e">
        <f>IF(StandardResults[[#This Row],[Ind/Rel]]="Ind",_xlfn.XLOOKUP(StandardResults[[#This Row],[Code]],Std[Code],Std[B]),"-")</f>
        <v>#N/A</v>
      </c>
      <c r="U870" t="e">
        <f>IF(StandardResults[[#This Row],[Ind/Rel]]="Ind",_xlfn.XLOOKUP(StandardResults[[#This Row],[Code]],Std[Code],Std[AAs]),"-")</f>
        <v>#N/A</v>
      </c>
      <c r="V870" t="e">
        <f>IF(StandardResults[[#This Row],[Ind/Rel]]="Ind",_xlfn.XLOOKUP(StandardResults[[#This Row],[Code]],Std[Code],Std[As]),"-")</f>
        <v>#N/A</v>
      </c>
      <c r="W870" t="e">
        <f>IF(StandardResults[[#This Row],[Ind/Rel]]="Ind",_xlfn.XLOOKUP(StandardResults[[#This Row],[Code]],Std[Code],Std[Bs]),"-")</f>
        <v>#N/A</v>
      </c>
      <c r="X870" t="e">
        <f>IF(StandardResults[[#This Row],[Ind/Rel]]="Ind",_xlfn.XLOOKUP(StandardResults[[#This Row],[Code]],Std[Code],Std[EC]),"-")</f>
        <v>#N/A</v>
      </c>
      <c r="Y870" t="e">
        <f>IF(StandardResults[[#This Row],[Ind/Rel]]="Ind",_xlfn.XLOOKUP(StandardResults[[#This Row],[Code]],Std[Code],Std[Ecs]),"-")</f>
        <v>#N/A</v>
      </c>
      <c r="Z870">
        <f>COUNTIFS(StandardResults[Name],StandardResults[[#This Row],[Name]],StandardResults[Entry
Std],"B")+COUNTIFS(StandardResults[Name],StandardResults[[#This Row],[Name]],StandardResults[Entry
Std],"A")+COUNTIFS(StandardResults[Name],StandardResults[[#This Row],[Name]],StandardResults[Entry
Std],"AA")</f>
        <v>0</v>
      </c>
      <c r="AA870">
        <f>COUNTIFS(StandardResults[Name],StandardResults[[#This Row],[Name]],StandardResults[Entry
Std],"AA")</f>
        <v>0</v>
      </c>
    </row>
    <row r="871" spans="1:27" x14ac:dyDescent="0.25">
      <c r="A871">
        <f>TimeVR[[#This Row],[Club]]</f>
        <v>0</v>
      </c>
      <c r="B871" t="str">
        <f>IF(OR(RIGHT(TimeVR[[#This Row],[Event]],3)="M.R", RIGHT(TimeVR[[#This Row],[Event]],3)="F.R"),"Relay","Ind")</f>
        <v>Ind</v>
      </c>
      <c r="C871">
        <f>TimeVR[[#This Row],[gender]]</f>
        <v>0</v>
      </c>
      <c r="D871">
        <f>TimeVR[[#This Row],[Age]]</f>
        <v>0</v>
      </c>
      <c r="E871">
        <f>TimeVR[[#This Row],[name]]</f>
        <v>0</v>
      </c>
      <c r="F871">
        <f>TimeVR[[#This Row],[Event]]</f>
        <v>0</v>
      </c>
      <c r="G871" t="str">
        <f>IF(OR(StandardResults[[#This Row],[Entry]]="-",TimeVR[[#This Row],[validation]]="Validated"),"Y","N")</f>
        <v>N</v>
      </c>
      <c r="H871">
        <f>IF(OR(LEFT(TimeVR[[#This Row],[Times]],8)="00:00.00", LEFT(TimeVR[[#This Row],[Times]],2)="NT"),"-",TimeVR[[#This Row],[Times]])</f>
        <v>0</v>
      </c>
      <c r="I8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1" t="str">
        <f>IF(ISBLANK(TimeVR[[#This Row],[Best Time(S)]]),"-",TimeVR[[#This Row],[Best Time(S)]])</f>
        <v>-</v>
      </c>
      <c r="K871" t="str">
        <f>IF(StandardResults[[#This Row],[BT(SC)]]&lt;&gt;"-",IF(StandardResults[[#This Row],[BT(SC)]]&lt;=StandardResults[[#This Row],[AAs]],"AA",IF(StandardResults[[#This Row],[BT(SC)]]&lt;=StandardResults[[#This Row],[As]],"A",IF(StandardResults[[#This Row],[BT(SC)]]&lt;=StandardResults[[#This Row],[Bs]],"B","-"))),"")</f>
        <v/>
      </c>
      <c r="L871" t="str">
        <f>IF(ISBLANK(TimeVR[[#This Row],[Best Time(L)]]),"-",TimeVR[[#This Row],[Best Time(L)]])</f>
        <v>-</v>
      </c>
      <c r="M871" t="str">
        <f>IF(StandardResults[[#This Row],[BT(LC)]]&lt;&gt;"-",IF(StandardResults[[#This Row],[BT(LC)]]&lt;=StandardResults[[#This Row],[AA]],"AA",IF(StandardResults[[#This Row],[BT(LC)]]&lt;=StandardResults[[#This Row],[A]],"A",IF(StandardResults[[#This Row],[BT(LC)]]&lt;=StandardResults[[#This Row],[B]],"B","-"))),"")</f>
        <v/>
      </c>
      <c r="N871" s="14"/>
      <c r="O871" t="str">
        <f>IF(StandardResults[[#This Row],[BT(SC)]]&lt;&gt;"-",IF(StandardResults[[#This Row],[BT(SC)]]&lt;=StandardResults[[#This Row],[Ecs]],"EC","-"),"")</f>
        <v/>
      </c>
      <c r="Q871" t="str">
        <f>IF(StandardResults[[#This Row],[Ind/Rel]]="Ind",LEFT(StandardResults[[#This Row],[Gender]],1)&amp;MIN(MAX(StandardResults[[#This Row],[Age]],11),17)&amp;"-"&amp;StandardResults[[#This Row],[Event]],"")</f>
        <v>011-0</v>
      </c>
      <c r="R871" t="e">
        <f>IF(StandardResults[[#This Row],[Ind/Rel]]="Ind",_xlfn.XLOOKUP(StandardResults[[#This Row],[Code]],Std[Code],Std[AA]),"-")</f>
        <v>#N/A</v>
      </c>
      <c r="S871" t="e">
        <f>IF(StandardResults[[#This Row],[Ind/Rel]]="Ind",_xlfn.XLOOKUP(StandardResults[[#This Row],[Code]],Std[Code],Std[A]),"-")</f>
        <v>#N/A</v>
      </c>
      <c r="T871" t="e">
        <f>IF(StandardResults[[#This Row],[Ind/Rel]]="Ind",_xlfn.XLOOKUP(StandardResults[[#This Row],[Code]],Std[Code],Std[B]),"-")</f>
        <v>#N/A</v>
      </c>
      <c r="U871" t="e">
        <f>IF(StandardResults[[#This Row],[Ind/Rel]]="Ind",_xlfn.XLOOKUP(StandardResults[[#This Row],[Code]],Std[Code],Std[AAs]),"-")</f>
        <v>#N/A</v>
      </c>
      <c r="V871" t="e">
        <f>IF(StandardResults[[#This Row],[Ind/Rel]]="Ind",_xlfn.XLOOKUP(StandardResults[[#This Row],[Code]],Std[Code],Std[As]),"-")</f>
        <v>#N/A</v>
      </c>
      <c r="W871" t="e">
        <f>IF(StandardResults[[#This Row],[Ind/Rel]]="Ind",_xlfn.XLOOKUP(StandardResults[[#This Row],[Code]],Std[Code],Std[Bs]),"-")</f>
        <v>#N/A</v>
      </c>
      <c r="X871" t="e">
        <f>IF(StandardResults[[#This Row],[Ind/Rel]]="Ind",_xlfn.XLOOKUP(StandardResults[[#This Row],[Code]],Std[Code],Std[EC]),"-")</f>
        <v>#N/A</v>
      </c>
      <c r="Y871" t="e">
        <f>IF(StandardResults[[#This Row],[Ind/Rel]]="Ind",_xlfn.XLOOKUP(StandardResults[[#This Row],[Code]],Std[Code],Std[Ecs]),"-")</f>
        <v>#N/A</v>
      </c>
      <c r="Z871">
        <f>COUNTIFS(StandardResults[Name],StandardResults[[#This Row],[Name]],StandardResults[Entry
Std],"B")+COUNTIFS(StandardResults[Name],StandardResults[[#This Row],[Name]],StandardResults[Entry
Std],"A")+COUNTIFS(StandardResults[Name],StandardResults[[#This Row],[Name]],StandardResults[Entry
Std],"AA")</f>
        <v>0</v>
      </c>
      <c r="AA871">
        <f>COUNTIFS(StandardResults[Name],StandardResults[[#This Row],[Name]],StandardResults[Entry
Std],"AA")</f>
        <v>0</v>
      </c>
    </row>
    <row r="872" spans="1:27" x14ac:dyDescent="0.25">
      <c r="A872">
        <f>TimeVR[[#This Row],[Club]]</f>
        <v>0</v>
      </c>
      <c r="B872" t="str">
        <f>IF(OR(RIGHT(TimeVR[[#This Row],[Event]],3)="M.R", RIGHT(TimeVR[[#This Row],[Event]],3)="F.R"),"Relay","Ind")</f>
        <v>Ind</v>
      </c>
      <c r="C872">
        <f>TimeVR[[#This Row],[gender]]</f>
        <v>0</v>
      </c>
      <c r="D872">
        <f>TimeVR[[#This Row],[Age]]</f>
        <v>0</v>
      </c>
      <c r="E872">
        <f>TimeVR[[#This Row],[name]]</f>
        <v>0</v>
      </c>
      <c r="F872">
        <f>TimeVR[[#This Row],[Event]]</f>
        <v>0</v>
      </c>
      <c r="G872" t="str">
        <f>IF(OR(StandardResults[[#This Row],[Entry]]="-",TimeVR[[#This Row],[validation]]="Validated"),"Y","N")</f>
        <v>N</v>
      </c>
      <c r="H872">
        <f>IF(OR(LEFT(TimeVR[[#This Row],[Times]],8)="00:00.00", LEFT(TimeVR[[#This Row],[Times]],2)="NT"),"-",TimeVR[[#This Row],[Times]])</f>
        <v>0</v>
      </c>
      <c r="I8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2" t="str">
        <f>IF(ISBLANK(TimeVR[[#This Row],[Best Time(S)]]),"-",TimeVR[[#This Row],[Best Time(S)]])</f>
        <v>-</v>
      </c>
      <c r="K872" t="str">
        <f>IF(StandardResults[[#This Row],[BT(SC)]]&lt;&gt;"-",IF(StandardResults[[#This Row],[BT(SC)]]&lt;=StandardResults[[#This Row],[AAs]],"AA",IF(StandardResults[[#This Row],[BT(SC)]]&lt;=StandardResults[[#This Row],[As]],"A",IF(StandardResults[[#This Row],[BT(SC)]]&lt;=StandardResults[[#This Row],[Bs]],"B","-"))),"")</f>
        <v/>
      </c>
      <c r="L872" t="str">
        <f>IF(ISBLANK(TimeVR[[#This Row],[Best Time(L)]]),"-",TimeVR[[#This Row],[Best Time(L)]])</f>
        <v>-</v>
      </c>
      <c r="M872" t="str">
        <f>IF(StandardResults[[#This Row],[BT(LC)]]&lt;&gt;"-",IF(StandardResults[[#This Row],[BT(LC)]]&lt;=StandardResults[[#This Row],[AA]],"AA",IF(StandardResults[[#This Row],[BT(LC)]]&lt;=StandardResults[[#This Row],[A]],"A",IF(StandardResults[[#This Row],[BT(LC)]]&lt;=StandardResults[[#This Row],[B]],"B","-"))),"")</f>
        <v/>
      </c>
      <c r="N872" s="14"/>
      <c r="O872" t="str">
        <f>IF(StandardResults[[#This Row],[BT(SC)]]&lt;&gt;"-",IF(StandardResults[[#This Row],[BT(SC)]]&lt;=StandardResults[[#This Row],[Ecs]],"EC","-"),"")</f>
        <v/>
      </c>
      <c r="Q872" t="str">
        <f>IF(StandardResults[[#This Row],[Ind/Rel]]="Ind",LEFT(StandardResults[[#This Row],[Gender]],1)&amp;MIN(MAX(StandardResults[[#This Row],[Age]],11),17)&amp;"-"&amp;StandardResults[[#This Row],[Event]],"")</f>
        <v>011-0</v>
      </c>
      <c r="R872" t="e">
        <f>IF(StandardResults[[#This Row],[Ind/Rel]]="Ind",_xlfn.XLOOKUP(StandardResults[[#This Row],[Code]],Std[Code],Std[AA]),"-")</f>
        <v>#N/A</v>
      </c>
      <c r="S872" t="e">
        <f>IF(StandardResults[[#This Row],[Ind/Rel]]="Ind",_xlfn.XLOOKUP(StandardResults[[#This Row],[Code]],Std[Code],Std[A]),"-")</f>
        <v>#N/A</v>
      </c>
      <c r="T872" t="e">
        <f>IF(StandardResults[[#This Row],[Ind/Rel]]="Ind",_xlfn.XLOOKUP(StandardResults[[#This Row],[Code]],Std[Code],Std[B]),"-")</f>
        <v>#N/A</v>
      </c>
      <c r="U872" t="e">
        <f>IF(StandardResults[[#This Row],[Ind/Rel]]="Ind",_xlfn.XLOOKUP(StandardResults[[#This Row],[Code]],Std[Code],Std[AAs]),"-")</f>
        <v>#N/A</v>
      </c>
      <c r="V872" t="e">
        <f>IF(StandardResults[[#This Row],[Ind/Rel]]="Ind",_xlfn.XLOOKUP(StandardResults[[#This Row],[Code]],Std[Code],Std[As]),"-")</f>
        <v>#N/A</v>
      </c>
      <c r="W872" t="e">
        <f>IF(StandardResults[[#This Row],[Ind/Rel]]="Ind",_xlfn.XLOOKUP(StandardResults[[#This Row],[Code]],Std[Code],Std[Bs]),"-")</f>
        <v>#N/A</v>
      </c>
      <c r="X872" t="e">
        <f>IF(StandardResults[[#This Row],[Ind/Rel]]="Ind",_xlfn.XLOOKUP(StandardResults[[#This Row],[Code]],Std[Code],Std[EC]),"-")</f>
        <v>#N/A</v>
      </c>
      <c r="Y872" t="e">
        <f>IF(StandardResults[[#This Row],[Ind/Rel]]="Ind",_xlfn.XLOOKUP(StandardResults[[#This Row],[Code]],Std[Code],Std[Ecs]),"-")</f>
        <v>#N/A</v>
      </c>
      <c r="Z872">
        <f>COUNTIFS(StandardResults[Name],StandardResults[[#This Row],[Name]],StandardResults[Entry
Std],"B")+COUNTIFS(StandardResults[Name],StandardResults[[#This Row],[Name]],StandardResults[Entry
Std],"A")+COUNTIFS(StandardResults[Name],StandardResults[[#This Row],[Name]],StandardResults[Entry
Std],"AA")</f>
        <v>0</v>
      </c>
      <c r="AA872">
        <f>COUNTIFS(StandardResults[Name],StandardResults[[#This Row],[Name]],StandardResults[Entry
Std],"AA")</f>
        <v>0</v>
      </c>
    </row>
    <row r="873" spans="1:27" x14ac:dyDescent="0.25">
      <c r="A873">
        <f>TimeVR[[#This Row],[Club]]</f>
        <v>0</v>
      </c>
      <c r="B873" t="str">
        <f>IF(OR(RIGHT(TimeVR[[#This Row],[Event]],3)="M.R", RIGHT(TimeVR[[#This Row],[Event]],3)="F.R"),"Relay","Ind")</f>
        <v>Ind</v>
      </c>
      <c r="C873">
        <f>TimeVR[[#This Row],[gender]]</f>
        <v>0</v>
      </c>
      <c r="D873">
        <f>TimeVR[[#This Row],[Age]]</f>
        <v>0</v>
      </c>
      <c r="E873">
        <f>TimeVR[[#This Row],[name]]</f>
        <v>0</v>
      </c>
      <c r="F873">
        <f>TimeVR[[#This Row],[Event]]</f>
        <v>0</v>
      </c>
      <c r="G873" t="str">
        <f>IF(OR(StandardResults[[#This Row],[Entry]]="-",TimeVR[[#This Row],[validation]]="Validated"),"Y","N")</f>
        <v>N</v>
      </c>
      <c r="H873">
        <f>IF(OR(LEFT(TimeVR[[#This Row],[Times]],8)="00:00.00", LEFT(TimeVR[[#This Row],[Times]],2)="NT"),"-",TimeVR[[#This Row],[Times]])</f>
        <v>0</v>
      </c>
      <c r="I8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3" t="str">
        <f>IF(ISBLANK(TimeVR[[#This Row],[Best Time(S)]]),"-",TimeVR[[#This Row],[Best Time(S)]])</f>
        <v>-</v>
      </c>
      <c r="K873" t="str">
        <f>IF(StandardResults[[#This Row],[BT(SC)]]&lt;&gt;"-",IF(StandardResults[[#This Row],[BT(SC)]]&lt;=StandardResults[[#This Row],[AAs]],"AA",IF(StandardResults[[#This Row],[BT(SC)]]&lt;=StandardResults[[#This Row],[As]],"A",IF(StandardResults[[#This Row],[BT(SC)]]&lt;=StandardResults[[#This Row],[Bs]],"B","-"))),"")</f>
        <v/>
      </c>
      <c r="L873" t="str">
        <f>IF(ISBLANK(TimeVR[[#This Row],[Best Time(L)]]),"-",TimeVR[[#This Row],[Best Time(L)]])</f>
        <v>-</v>
      </c>
      <c r="M873" t="str">
        <f>IF(StandardResults[[#This Row],[BT(LC)]]&lt;&gt;"-",IF(StandardResults[[#This Row],[BT(LC)]]&lt;=StandardResults[[#This Row],[AA]],"AA",IF(StandardResults[[#This Row],[BT(LC)]]&lt;=StandardResults[[#This Row],[A]],"A",IF(StandardResults[[#This Row],[BT(LC)]]&lt;=StandardResults[[#This Row],[B]],"B","-"))),"")</f>
        <v/>
      </c>
      <c r="N873" s="14"/>
      <c r="O873" t="str">
        <f>IF(StandardResults[[#This Row],[BT(SC)]]&lt;&gt;"-",IF(StandardResults[[#This Row],[BT(SC)]]&lt;=StandardResults[[#This Row],[Ecs]],"EC","-"),"")</f>
        <v/>
      </c>
      <c r="Q873" t="str">
        <f>IF(StandardResults[[#This Row],[Ind/Rel]]="Ind",LEFT(StandardResults[[#This Row],[Gender]],1)&amp;MIN(MAX(StandardResults[[#This Row],[Age]],11),17)&amp;"-"&amp;StandardResults[[#This Row],[Event]],"")</f>
        <v>011-0</v>
      </c>
      <c r="R873" t="e">
        <f>IF(StandardResults[[#This Row],[Ind/Rel]]="Ind",_xlfn.XLOOKUP(StandardResults[[#This Row],[Code]],Std[Code],Std[AA]),"-")</f>
        <v>#N/A</v>
      </c>
      <c r="S873" t="e">
        <f>IF(StandardResults[[#This Row],[Ind/Rel]]="Ind",_xlfn.XLOOKUP(StandardResults[[#This Row],[Code]],Std[Code],Std[A]),"-")</f>
        <v>#N/A</v>
      </c>
      <c r="T873" t="e">
        <f>IF(StandardResults[[#This Row],[Ind/Rel]]="Ind",_xlfn.XLOOKUP(StandardResults[[#This Row],[Code]],Std[Code],Std[B]),"-")</f>
        <v>#N/A</v>
      </c>
      <c r="U873" t="e">
        <f>IF(StandardResults[[#This Row],[Ind/Rel]]="Ind",_xlfn.XLOOKUP(StandardResults[[#This Row],[Code]],Std[Code],Std[AAs]),"-")</f>
        <v>#N/A</v>
      </c>
      <c r="V873" t="e">
        <f>IF(StandardResults[[#This Row],[Ind/Rel]]="Ind",_xlfn.XLOOKUP(StandardResults[[#This Row],[Code]],Std[Code],Std[As]),"-")</f>
        <v>#N/A</v>
      </c>
      <c r="W873" t="e">
        <f>IF(StandardResults[[#This Row],[Ind/Rel]]="Ind",_xlfn.XLOOKUP(StandardResults[[#This Row],[Code]],Std[Code],Std[Bs]),"-")</f>
        <v>#N/A</v>
      </c>
      <c r="X873" t="e">
        <f>IF(StandardResults[[#This Row],[Ind/Rel]]="Ind",_xlfn.XLOOKUP(StandardResults[[#This Row],[Code]],Std[Code],Std[EC]),"-")</f>
        <v>#N/A</v>
      </c>
      <c r="Y873" t="e">
        <f>IF(StandardResults[[#This Row],[Ind/Rel]]="Ind",_xlfn.XLOOKUP(StandardResults[[#This Row],[Code]],Std[Code],Std[Ecs]),"-")</f>
        <v>#N/A</v>
      </c>
      <c r="Z873">
        <f>COUNTIFS(StandardResults[Name],StandardResults[[#This Row],[Name]],StandardResults[Entry
Std],"B")+COUNTIFS(StandardResults[Name],StandardResults[[#This Row],[Name]],StandardResults[Entry
Std],"A")+COUNTIFS(StandardResults[Name],StandardResults[[#This Row],[Name]],StandardResults[Entry
Std],"AA")</f>
        <v>0</v>
      </c>
      <c r="AA873">
        <f>COUNTIFS(StandardResults[Name],StandardResults[[#This Row],[Name]],StandardResults[Entry
Std],"AA")</f>
        <v>0</v>
      </c>
    </row>
    <row r="874" spans="1:27" x14ac:dyDescent="0.25">
      <c r="A874">
        <f>TimeVR[[#This Row],[Club]]</f>
        <v>0</v>
      </c>
      <c r="B874" t="str">
        <f>IF(OR(RIGHT(TimeVR[[#This Row],[Event]],3)="M.R", RIGHT(TimeVR[[#This Row],[Event]],3)="F.R"),"Relay","Ind")</f>
        <v>Ind</v>
      </c>
      <c r="C874">
        <f>TimeVR[[#This Row],[gender]]</f>
        <v>0</v>
      </c>
      <c r="D874">
        <f>TimeVR[[#This Row],[Age]]</f>
        <v>0</v>
      </c>
      <c r="E874">
        <f>TimeVR[[#This Row],[name]]</f>
        <v>0</v>
      </c>
      <c r="F874">
        <f>TimeVR[[#This Row],[Event]]</f>
        <v>0</v>
      </c>
      <c r="G874" t="str">
        <f>IF(OR(StandardResults[[#This Row],[Entry]]="-",TimeVR[[#This Row],[validation]]="Validated"),"Y","N")</f>
        <v>N</v>
      </c>
      <c r="H874">
        <f>IF(OR(LEFT(TimeVR[[#This Row],[Times]],8)="00:00.00", LEFT(TimeVR[[#This Row],[Times]],2)="NT"),"-",TimeVR[[#This Row],[Times]])</f>
        <v>0</v>
      </c>
      <c r="I8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4" t="str">
        <f>IF(ISBLANK(TimeVR[[#This Row],[Best Time(S)]]),"-",TimeVR[[#This Row],[Best Time(S)]])</f>
        <v>-</v>
      </c>
      <c r="K874" t="str">
        <f>IF(StandardResults[[#This Row],[BT(SC)]]&lt;&gt;"-",IF(StandardResults[[#This Row],[BT(SC)]]&lt;=StandardResults[[#This Row],[AAs]],"AA",IF(StandardResults[[#This Row],[BT(SC)]]&lt;=StandardResults[[#This Row],[As]],"A",IF(StandardResults[[#This Row],[BT(SC)]]&lt;=StandardResults[[#This Row],[Bs]],"B","-"))),"")</f>
        <v/>
      </c>
      <c r="L874" t="str">
        <f>IF(ISBLANK(TimeVR[[#This Row],[Best Time(L)]]),"-",TimeVR[[#This Row],[Best Time(L)]])</f>
        <v>-</v>
      </c>
      <c r="M874" t="str">
        <f>IF(StandardResults[[#This Row],[BT(LC)]]&lt;&gt;"-",IF(StandardResults[[#This Row],[BT(LC)]]&lt;=StandardResults[[#This Row],[AA]],"AA",IF(StandardResults[[#This Row],[BT(LC)]]&lt;=StandardResults[[#This Row],[A]],"A",IF(StandardResults[[#This Row],[BT(LC)]]&lt;=StandardResults[[#This Row],[B]],"B","-"))),"")</f>
        <v/>
      </c>
      <c r="N874" s="14"/>
      <c r="O874" t="str">
        <f>IF(StandardResults[[#This Row],[BT(SC)]]&lt;&gt;"-",IF(StandardResults[[#This Row],[BT(SC)]]&lt;=StandardResults[[#This Row],[Ecs]],"EC","-"),"")</f>
        <v/>
      </c>
      <c r="Q874" t="str">
        <f>IF(StandardResults[[#This Row],[Ind/Rel]]="Ind",LEFT(StandardResults[[#This Row],[Gender]],1)&amp;MIN(MAX(StandardResults[[#This Row],[Age]],11),17)&amp;"-"&amp;StandardResults[[#This Row],[Event]],"")</f>
        <v>011-0</v>
      </c>
      <c r="R874" t="e">
        <f>IF(StandardResults[[#This Row],[Ind/Rel]]="Ind",_xlfn.XLOOKUP(StandardResults[[#This Row],[Code]],Std[Code],Std[AA]),"-")</f>
        <v>#N/A</v>
      </c>
      <c r="S874" t="e">
        <f>IF(StandardResults[[#This Row],[Ind/Rel]]="Ind",_xlfn.XLOOKUP(StandardResults[[#This Row],[Code]],Std[Code],Std[A]),"-")</f>
        <v>#N/A</v>
      </c>
      <c r="T874" t="e">
        <f>IF(StandardResults[[#This Row],[Ind/Rel]]="Ind",_xlfn.XLOOKUP(StandardResults[[#This Row],[Code]],Std[Code],Std[B]),"-")</f>
        <v>#N/A</v>
      </c>
      <c r="U874" t="e">
        <f>IF(StandardResults[[#This Row],[Ind/Rel]]="Ind",_xlfn.XLOOKUP(StandardResults[[#This Row],[Code]],Std[Code],Std[AAs]),"-")</f>
        <v>#N/A</v>
      </c>
      <c r="V874" t="e">
        <f>IF(StandardResults[[#This Row],[Ind/Rel]]="Ind",_xlfn.XLOOKUP(StandardResults[[#This Row],[Code]],Std[Code],Std[As]),"-")</f>
        <v>#N/A</v>
      </c>
      <c r="W874" t="e">
        <f>IF(StandardResults[[#This Row],[Ind/Rel]]="Ind",_xlfn.XLOOKUP(StandardResults[[#This Row],[Code]],Std[Code],Std[Bs]),"-")</f>
        <v>#N/A</v>
      </c>
      <c r="X874" t="e">
        <f>IF(StandardResults[[#This Row],[Ind/Rel]]="Ind",_xlfn.XLOOKUP(StandardResults[[#This Row],[Code]],Std[Code],Std[EC]),"-")</f>
        <v>#N/A</v>
      </c>
      <c r="Y874" t="e">
        <f>IF(StandardResults[[#This Row],[Ind/Rel]]="Ind",_xlfn.XLOOKUP(StandardResults[[#This Row],[Code]],Std[Code],Std[Ecs]),"-")</f>
        <v>#N/A</v>
      </c>
      <c r="Z874">
        <f>COUNTIFS(StandardResults[Name],StandardResults[[#This Row],[Name]],StandardResults[Entry
Std],"B")+COUNTIFS(StandardResults[Name],StandardResults[[#This Row],[Name]],StandardResults[Entry
Std],"A")+COUNTIFS(StandardResults[Name],StandardResults[[#This Row],[Name]],StandardResults[Entry
Std],"AA")</f>
        <v>0</v>
      </c>
      <c r="AA874">
        <f>COUNTIFS(StandardResults[Name],StandardResults[[#This Row],[Name]],StandardResults[Entry
Std],"AA")</f>
        <v>0</v>
      </c>
    </row>
    <row r="875" spans="1:27" x14ac:dyDescent="0.25">
      <c r="A875">
        <f>TimeVR[[#This Row],[Club]]</f>
        <v>0</v>
      </c>
      <c r="B875" t="str">
        <f>IF(OR(RIGHT(TimeVR[[#This Row],[Event]],3)="M.R", RIGHT(TimeVR[[#This Row],[Event]],3)="F.R"),"Relay","Ind")</f>
        <v>Ind</v>
      </c>
      <c r="C875">
        <f>TimeVR[[#This Row],[gender]]</f>
        <v>0</v>
      </c>
      <c r="D875">
        <f>TimeVR[[#This Row],[Age]]</f>
        <v>0</v>
      </c>
      <c r="E875">
        <f>TimeVR[[#This Row],[name]]</f>
        <v>0</v>
      </c>
      <c r="F875">
        <f>TimeVR[[#This Row],[Event]]</f>
        <v>0</v>
      </c>
      <c r="G875" t="str">
        <f>IF(OR(StandardResults[[#This Row],[Entry]]="-",TimeVR[[#This Row],[validation]]="Validated"),"Y","N")</f>
        <v>N</v>
      </c>
      <c r="H875">
        <f>IF(OR(LEFT(TimeVR[[#This Row],[Times]],8)="00:00.00", LEFT(TimeVR[[#This Row],[Times]],2)="NT"),"-",TimeVR[[#This Row],[Times]])</f>
        <v>0</v>
      </c>
      <c r="I8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5" t="str">
        <f>IF(ISBLANK(TimeVR[[#This Row],[Best Time(S)]]),"-",TimeVR[[#This Row],[Best Time(S)]])</f>
        <v>-</v>
      </c>
      <c r="K875" t="str">
        <f>IF(StandardResults[[#This Row],[BT(SC)]]&lt;&gt;"-",IF(StandardResults[[#This Row],[BT(SC)]]&lt;=StandardResults[[#This Row],[AAs]],"AA",IF(StandardResults[[#This Row],[BT(SC)]]&lt;=StandardResults[[#This Row],[As]],"A",IF(StandardResults[[#This Row],[BT(SC)]]&lt;=StandardResults[[#This Row],[Bs]],"B","-"))),"")</f>
        <v/>
      </c>
      <c r="L875" t="str">
        <f>IF(ISBLANK(TimeVR[[#This Row],[Best Time(L)]]),"-",TimeVR[[#This Row],[Best Time(L)]])</f>
        <v>-</v>
      </c>
      <c r="M875" t="str">
        <f>IF(StandardResults[[#This Row],[BT(LC)]]&lt;&gt;"-",IF(StandardResults[[#This Row],[BT(LC)]]&lt;=StandardResults[[#This Row],[AA]],"AA",IF(StandardResults[[#This Row],[BT(LC)]]&lt;=StandardResults[[#This Row],[A]],"A",IF(StandardResults[[#This Row],[BT(LC)]]&lt;=StandardResults[[#This Row],[B]],"B","-"))),"")</f>
        <v/>
      </c>
      <c r="N875" s="14"/>
      <c r="O875" t="str">
        <f>IF(StandardResults[[#This Row],[BT(SC)]]&lt;&gt;"-",IF(StandardResults[[#This Row],[BT(SC)]]&lt;=StandardResults[[#This Row],[Ecs]],"EC","-"),"")</f>
        <v/>
      </c>
      <c r="Q875" t="str">
        <f>IF(StandardResults[[#This Row],[Ind/Rel]]="Ind",LEFT(StandardResults[[#This Row],[Gender]],1)&amp;MIN(MAX(StandardResults[[#This Row],[Age]],11),17)&amp;"-"&amp;StandardResults[[#This Row],[Event]],"")</f>
        <v>011-0</v>
      </c>
      <c r="R875" t="e">
        <f>IF(StandardResults[[#This Row],[Ind/Rel]]="Ind",_xlfn.XLOOKUP(StandardResults[[#This Row],[Code]],Std[Code],Std[AA]),"-")</f>
        <v>#N/A</v>
      </c>
      <c r="S875" t="e">
        <f>IF(StandardResults[[#This Row],[Ind/Rel]]="Ind",_xlfn.XLOOKUP(StandardResults[[#This Row],[Code]],Std[Code],Std[A]),"-")</f>
        <v>#N/A</v>
      </c>
      <c r="T875" t="e">
        <f>IF(StandardResults[[#This Row],[Ind/Rel]]="Ind",_xlfn.XLOOKUP(StandardResults[[#This Row],[Code]],Std[Code],Std[B]),"-")</f>
        <v>#N/A</v>
      </c>
      <c r="U875" t="e">
        <f>IF(StandardResults[[#This Row],[Ind/Rel]]="Ind",_xlfn.XLOOKUP(StandardResults[[#This Row],[Code]],Std[Code],Std[AAs]),"-")</f>
        <v>#N/A</v>
      </c>
      <c r="V875" t="e">
        <f>IF(StandardResults[[#This Row],[Ind/Rel]]="Ind",_xlfn.XLOOKUP(StandardResults[[#This Row],[Code]],Std[Code],Std[As]),"-")</f>
        <v>#N/A</v>
      </c>
      <c r="W875" t="e">
        <f>IF(StandardResults[[#This Row],[Ind/Rel]]="Ind",_xlfn.XLOOKUP(StandardResults[[#This Row],[Code]],Std[Code],Std[Bs]),"-")</f>
        <v>#N/A</v>
      </c>
      <c r="X875" t="e">
        <f>IF(StandardResults[[#This Row],[Ind/Rel]]="Ind",_xlfn.XLOOKUP(StandardResults[[#This Row],[Code]],Std[Code],Std[EC]),"-")</f>
        <v>#N/A</v>
      </c>
      <c r="Y875" t="e">
        <f>IF(StandardResults[[#This Row],[Ind/Rel]]="Ind",_xlfn.XLOOKUP(StandardResults[[#This Row],[Code]],Std[Code],Std[Ecs]),"-")</f>
        <v>#N/A</v>
      </c>
      <c r="Z875">
        <f>COUNTIFS(StandardResults[Name],StandardResults[[#This Row],[Name]],StandardResults[Entry
Std],"B")+COUNTIFS(StandardResults[Name],StandardResults[[#This Row],[Name]],StandardResults[Entry
Std],"A")+COUNTIFS(StandardResults[Name],StandardResults[[#This Row],[Name]],StandardResults[Entry
Std],"AA")</f>
        <v>0</v>
      </c>
      <c r="AA875">
        <f>COUNTIFS(StandardResults[Name],StandardResults[[#This Row],[Name]],StandardResults[Entry
Std],"AA")</f>
        <v>0</v>
      </c>
    </row>
    <row r="876" spans="1:27" x14ac:dyDescent="0.25">
      <c r="A876">
        <f>TimeVR[[#This Row],[Club]]</f>
        <v>0</v>
      </c>
      <c r="B876" t="str">
        <f>IF(OR(RIGHT(TimeVR[[#This Row],[Event]],3)="M.R", RIGHT(TimeVR[[#This Row],[Event]],3)="F.R"),"Relay","Ind")</f>
        <v>Ind</v>
      </c>
      <c r="C876">
        <f>TimeVR[[#This Row],[gender]]</f>
        <v>0</v>
      </c>
      <c r="D876">
        <f>TimeVR[[#This Row],[Age]]</f>
        <v>0</v>
      </c>
      <c r="E876">
        <f>TimeVR[[#This Row],[name]]</f>
        <v>0</v>
      </c>
      <c r="F876">
        <f>TimeVR[[#This Row],[Event]]</f>
        <v>0</v>
      </c>
      <c r="G876" t="str">
        <f>IF(OR(StandardResults[[#This Row],[Entry]]="-",TimeVR[[#This Row],[validation]]="Validated"),"Y","N")</f>
        <v>N</v>
      </c>
      <c r="H876">
        <f>IF(OR(LEFT(TimeVR[[#This Row],[Times]],8)="00:00.00", LEFT(TimeVR[[#This Row],[Times]],2)="NT"),"-",TimeVR[[#This Row],[Times]])</f>
        <v>0</v>
      </c>
      <c r="I8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6" t="str">
        <f>IF(ISBLANK(TimeVR[[#This Row],[Best Time(S)]]),"-",TimeVR[[#This Row],[Best Time(S)]])</f>
        <v>-</v>
      </c>
      <c r="K876" t="str">
        <f>IF(StandardResults[[#This Row],[BT(SC)]]&lt;&gt;"-",IF(StandardResults[[#This Row],[BT(SC)]]&lt;=StandardResults[[#This Row],[AAs]],"AA",IF(StandardResults[[#This Row],[BT(SC)]]&lt;=StandardResults[[#This Row],[As]],"A",IF(StandardResults[[#This Row],[BT(SC)]]&lt;=StandardResults[[#This Row],[Bs]],"B","-"))),"")</f>
        <v/>
      </c>
      <c r="L876" t="str">
        <f>IF(ISBLANK(TimeVR[[#This Row],[Best Time(L)]]),"-",TimeVR[[#This Row],[Best Time(L)]])</f>
        <v>-</v>
      </c>
      <c r="M876" t="str">
        <f>IF(StandardResults[[#This Row],[BT(LC)]]&lt;&gt;"-",IF(StandardResults[[#This Row],[BT(LC)]]&lt;=StandardResults[[#This Row],[AA]],"AA",IF(StandardResults[[#This Row],[BT(LC)]]&lt;=StandardResults[[#This Row],[A]],"A",IF(StandardResults[[#This Row],[BT(LC)]]&lt;=StandardResults[[#This Row],[B]],"B","-"))),"")</f>
        <v/>
      </c>
      <c r="N876" s="14"/>
      <c r="O876" t="str">
        <f>IF(StandardResults[[#This Row],[BT(SC)]]&lt;&gt;"-",IF(StandardResults[[#This Row],[BT(SC)]]&lt;=StandardResults[[#This Row],[Ecs]],"EC","-"),"")</f>
        <v/>
      </c>
      <c r="Q876" t="str">
        <f>IF(StandardResults[[#This Row],[Ind/Rel]]="Ind",LEFT(StandardResults[[#This Row],[Gender]],1)&amp;MIN(MAX(StandardResults[[#This Row],[Age]],11),17)&amp;"-"&amp;StandardResults[[#This Row],[Event]],"")</f>
        <v>011-0</v>
      </c>
      <c r="R876" t="e">
        <f>IF(StandardResults[[#This Row],[Ind/Rel]]="Ind",_xlfn.XLOOKUP(StandardResults[[#This Row],[Code]],Std[Code],Std[AA]),"-")</f>
        <v>#N/A</v>
      </c>
      <c r="S876" t="e">
        <f>IF(StandardResults[[#This Row],[Ind/Rel]]="Ind",_xlfn.XLOOKUP(StandardResults[[#This Row],[Code]],Std[Code],Std[A]),"-")</f>
        <v>#N/A</v>
      </c>
      <c r="T876" t="e">
        <f>IF(StandardResults[[#This Row],[Ind/Rel]]="Ind",_xlfn.XLOOKUP(StandardResults[[#This Row],[Code]],Std[Code],Std[B]),"-")</f>
        <v>#N/A</v>
      </c>
      <c r="U876" t="e">
        <f>IF(StandardResults[[#This Row],[Ind/Rel]]="Ind",_xlfn.XLOOKUP(StandardResults[[#This Row],[Code]],Std[Code],Std[AAs]),"-")</f>
        <v>#N/A</v>
      </c>
      <c r="V876" t="e">
        <f>IF(StandardResults[[#This Row],[Ind/Rel]]="Ind",_xlfn.XLOOKUP(StandardResults[[#This Row],[Code]],Std[Code],Std[As]),"-")</f>
        <v>#N/A</v>
      </c>
      <c r="W876" t="e">
        <f>IF(StandardResults[[#This Row],[Ind/Rel]]="Ind",_xlfn.XLOOKUP(StandardResults[[#This Row],[Code]],Std[Code],Std[Bs]),"-")</f>
        <v>#N/A</v>
      </c>
      <c r="X876" t="e">
        <f>IF(StandardResults[[#This Row],[Ind/Rel]]="Ind",_xlfn.XLOOKUP(StandardResults[[#This Row],[Code]],Std[Code],Std[EC]),"-")</f>
        <v>#N/A</v>
      </c>
      <c r="Y876" t="e">
        <f>IF(StandardResults[[#This Row],[Ind/Rel]]="Ind",_xlfn.XLOOKUP(StandardResults[[#This Row],[Code]],Std[Code],Std[Ecs]),"-")</f>
        <v>#N/A</v>
      </c>
      <c r="Z876">
        <f>COUNTIFS(StandardResults[Name],StandardResults[[#This Row],[Name]],StandardResults[Entry
Std],"B")+COUNTIFS(StandardResults[Name],StandardResults[[#This Row],[Name]],StandardResults[Entry
Std],"A")+COUNTIFS(StandardResults[Name],StandardResults[[#This Row],[Name]],StandardResults[Entry
Std],"AA")</f>
        <v>0</v>
      </c>
      <c r="AA876">
        <f>COUNTIFS(StandardResults[Name],StandardResults[[#This Row],[Name]],StandardResults[Entry
Std],"AA")</f>
        <v>0</v>
      </c>
    </row>
    <row r="877" spans="1:27" x14ac:dyDescent="0.25">
      <c r="A877">
        <f>TimeVR[[#This Row],[Club]]</f>
        <v>0</v>
      </c>
      <c r="B877" t="str">
        <f>IF(OR(RIGHT(TimeVR[[#This Row],[Event]],3)="M.R", RIGHT(TimeVR[[#This Row],[Event]],3)="F.R"),"Relay","Ind")</f>
        <v>Ind</v>
      </c>
      <c r="C877">
        <f>TimeVR[[#This Row],[gender]]</f>
        <v>0</v>
      </c>
      <c r="D877">
        <f>TimeVR[[#This Row],[Age]]</f>
        <v>0</v>
      </c>
      <c r="E877">
        <f>TimeVR[[#This Row],[name]]</f>
        <v>0</v>
      </c>
      <c r="F877">
        <f>TimeVR[[#This Row],[Event]]</f>
        <v>0</v>
      </c>
      <c r="G877" t="str">
        <f>IF(OR(StandardResults[[#This Row],[Entry]]="-",TimeVR[[#This Row],[validation]]="Validated"),"Y","N")</f>
        <v>N</v>
      </c>
      <c r="H877">
        <f>IF(OR(LEFT(TimeVR[[#This Row],[Times]],8)="00:00.00", LEFT(TimeVR[[#This Row],[Times]],2)="NT"),"-",TimeVR[[#This Row],[Times]])</f>
        <v>0</v>
      </c>
      <c r="I8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7" t="str">
        <f>IF(ISBLANK(TimeVR[[#This Row],[Best Time(S)]]),"-",TimeVR[[#This Row],[Best Time(S)]])</f>
        <v>-</v>
      </c>
      <c r="K877" t="str">
        <f>IF(StandardResults[[#This Row],[BT(SC)]]&lt;&gt;"-",IF(StandardResults[[#This Row],[BT(SC)]]&lt;=StandardResults[[#This Row],[AAs]],"AA",IF(StandardResults[[#This Row],[BT(SC)]]&lt;=StandardResults[[#This Row],[As]],"A",IF(StandardResults[[#This Row],[BT(SC)]]&lt;=StandardResults[[#This Row],[Bs]],"B","-"))),"")</f>
        <v/>
      </c>
      <c r="L877" t="str">
        <f>IF(ISBLANK(TimeVR[[#This Row],[Best Time(L)]]),"-",TimeVR[[#This Row],[Best Time(L)]])</f>
        <v>-</v>
      </c>
      <c r="M877" t="str">
        <f>IF(StandardResults[[#This Row],[BT(LC)]]&lt;&gt;"-",IF(StandardResults[[#This Row],[BT(LC)]]&lt;=StandardResults[[#This Row],[AA]],"AA",IF(StandardResults[[#This Row],[BT(LC)]]&lt;=StandardResults[[#This Row],[A]],"A",IF(StandardResults[[#This Row],[BT(LC)]]&lt;=StandardResults[[#This Row],[B]],"B","-"))),"")</f>
        <v/>
      </c>
      <c r="N877" s="14"/>
      <c r="O877" t="str">
        <f>IF(StandardResults[[#This Row],[BT(SC)]]&lt;&gt;"-",IF(StandardResults[[#This Row],[BT(SC)]]&lt;=StandardResults[[#This Row],[Ecs]],"EC","-"),"")</f>
        <v/>
      </c>
      <c r="Q877" t="str">
        <f>IF(StandardResults[[#This Row],[Ind/Rel]]="Ind",LEFT(StandardResults[[#This Row],[Gender]],1)&amp;MIN(MAX(StandardResults[[#This Row],[Age]],11),17)&amp;"-"&amp;StandardResults[[#This Row],[Event]],"")</f>
        <v>011-0</v>
      </c>
      <c r="R877" t="e">
        <f>IF(StandardResults[[#This Row],[Ind/Rel]]="Ind",_xlfn.XLOOKUP(StandardResults[[#This Row],[Code]],Std[Code],Std[AA]),"-")</f>
        <v>#N/A</v>
      </c>
      <c r="S877" t="e">
        <f>IF(StandardResults[[#This Row],[Ind/Rel]]="Ind",_xlfn.XLOOKUP(StandardResults[[#This Row],[Code]],Std[Code],Std[A]),"-")</f>
        <v>#N/A</v>
      </c>
      <c r="T877" t="e">
        <f>IF(StandardResults[[#This Row],[Ind/Rel]]="Ind",_xlfn.XLOOKUP(StandardResults[[#This Row],[Code]],Std[Code],Std[B]),"-")</f>
        <v>#N/A</v>
      </c>
      <c r="U877" t="e">
        <f>IF(StandardResults[[#This Row],[Ind/Rel]]="Ind",_xlfn.XLOOKUP(StandardResults[[#This Row],[Code]],Std[Code],Std[AAs]),"-")</f>
        <v>#N/A</v>
      </c>
      <c r="V877" t="e">
        <f>IF(StandardResults[[#This Row],[Ind/Rel]]="Ind",_xlfn.XLOOKUP(StandardResults[[#This Row],[Code]],Std[Code],Std[As]),"-")</f>
        <v>#N/A</v>
      </c>
      <c r="W877" t="e">
        <f>IF(StandardResults[[#This Row],[Ind/Rel]]="Ind",_xlfn.XLOOKUP(StandardResults[[#This Row],[Code]],Std[Code],Std[Bs]),"-")</f>
        <v>#N/A</v>
      </c>
      <c r="X877" t="e">
        <f>IF(StandardResults[[#This Row],[Ind/Rel]]="Ind",_xlfn.XLOOKUP(StandardResults[[#This Row],[Code]],Std[Code],Std[EC]),"-")</f>
        <v>#N/A</v>
      </c>
      <c r="Y877" t="e">
        <f>IF(StandardResults[[#This Row],[Ind/Rel]]="Ind",_xlfn.XLOOKUP(StandardResults[[#This Row],[Code]],Std[Code],Std[Ecs]),"-")</f>
        <v>#N/A</v>
      </c>
      <c r="Z877">
        <f>COUNTIFS(StandardResults[Name],StandardResults[[#This Row],[Name]],StandardResults[Entry
Std],"B")+COUNTIFS(StandardResults[Name],StandardResults[[#This Row],[Name]],StandardResults[Entry
Std],"A")+COUNTIFS(StandardResults[Name],StandardResults[[#This Row],[Name]],StandardResults[Entry
Std],"AA")</f>
        <v>0</v>
      </c>
      <c r="AA877">
        <f>COUNTIFS(StandardResults[Name],StandardResults[[#This Row],[Name]],StandardResults[Entry
Std],"AA")</f>
        <v>0</v>
      </c>
    </row>
    <row r="878" spans="1:27" x14ac:dyDescent="0.25">
      <c r="A878">
        <f>TimeVR[[#This Row],[Club]]</f>
        <v>0</v>
      </c>
      <c r="B878" t="str">
        <f>IF(OR(RIGHT(TimeVR[[#This Row],[Event]],3)="M.R", RIGHT(TimeVR[[#This Row],[Event]],3)="F.R"),"Relay","Ind")</f>
        <v>Ind</v>
      </c>
      <c r="C878">
        <f>TimeVR[[#This Row],[gender]]</f>
        <v>0</v>
      </c>
      <c r="D878">
        <f>TimeVR[[#This Row],[Age]]</f>
        <v>0</v>
      </c>
      <c r="E878">
        <f>TimeVR[[#This Row],[name]]</f>
        <v>0</v>
      </c>
      <c r="F878">
        <f>TimeVR[[#This Row],[Event]]</f>
        <v>0</v>
      </c>
      <c r="G878" t="str">
        <f>IF(OR(StandardResults[[#This Row],[Entry]]="-",TimeVR[[#This Row],[validation]]="Validated"),"Y","N")</f>
        <v>N</v>
      </c>
      <c r="H878">
        <f>IF(OR(LEFT(TimeVR[[#This Row],[Times]],8)="00:00.00", LEFT(TimeVR[[#This Row],[Times]],2)="NT"),"-",TimeVR[[#This Row],[Times]])</f>
        <v>0</v>
      </c>
      <c r="I8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8" t="str">
        <f>IF(ISBLANK(TimeVR[[#This Row],[Best Time(S)]]),"-",TimeVR[[#This Row],[Best Time(S)]])</f>
        <v>-</v>
      </c>
      <c r="K878" t="str">
        <f>IF(StandardResults[[#This Row],[BT(SC)]]&lt;&gt;"-",IF(StandardResults[[#This Row],[BT(SC)]]&lt;=StandardResults[[#This Row],[AAs]],"AA",IF(StandardResults[[#This Row],[BT(SC)]]&lt;=StandardResults[[#This Row],[As]],"A",IF(StandardResults[[#This Row],[BT(SC)]]&lt;=StandardResults[[#This Row],[Bs]],"B","-"))),"")</f>
        <v/>
      </c>
      <c r="L878" t="str">
        <f>IF(ISBLANK(TimeVR[[#This Row],[Best Time(L)]]),"-",TimeVR[[#This Row],[Best Time(L)]])</f>
        <v>-</v>
      </c>
      <c r="M878" t="str">
        <f>IF(StandardResults[[#This Row],[BT(LC)]]&lt;&gt;"-",IF(StandardResults[[#This Row],[BT(LC)]]&lt;=StandardResults[[#This Row],[AA]],"AA",IF(StandardResults[[#This Row],[BT(LC)]]&lt;=StandardResults[[#This Row],[A]],"A",IF(StandardResults[[#This Row],[BT(LC)]]&lt;=StandardResults[[#This Row],[B]],"B","-"))),"")</f>
        <v/>
      </c>
      <c r="N878" s="14"/>
      <c r="O878" t="str">
        <f>IF(StandardResults[[#This Row],[BT(SC)]]&lt;&gt;"-",IF(StandardResults[[#This Row],[BT(SC)]]&lt;=StandardResults[[#This Row],[Ecs]],"EC","-"),"")</f>
        <v/>
      </c>
      <c r="Q878" t="str">
        <f>IF(StandardResults[[#This Row],[Ind/Rel]]="Ind",LEFT(StandardResults[[#This Row],[Gender]],1)&amp;MIN(MAX(StandardResults[[#This Row],[Age]],11),17)&amp;"-"&amp;StandardResults[[#This Row],[Event]],"")</f>
        <v>011-0</v>
      </c>
      <c r="R878" t="e">
        <f>IF(StandardResults[[#This Row],[Ind/Rel]]="Ind",_xlfn.XLOOKUP(StandardResults[[#This Row],[Code]],Std[Code],Std[AA]),"-")</f>
        <v>#N/A</v>
      </c>
      <c r="S878" t="e">
        <f>IF(StandardResults[[#This Row],[Ind/Rel]]="Ind",_xlfn.XLOOKUP(StandardResults[[#This Row],[Code]],Std[Code],Std[A]),"-")</f>
        <v>#N/A</v>
      </c>
      <c r="T878" t="e">
        <f>IF(StandardResults[[#This Row],[Ind/Rel]]="Ind",_xlfn.XLOOKUP(StandardResults[[#This Row],[Code]],Std[Code],Std[B]),"-")</f>
        <v>#N/A</v>
      </c>
      <c r="U878" t="e">
        <f>IF(StandardResults[[#This Row],[Ind/Rel]]="Ind",_xlfn.XLOOKUP(StandardResults[[#This Row],[Code]],Std[Code],Std[AAs]),"-")</f>
        <v>#N/A</v>
      </c>
      <c r="V878" t="e">
        <f>IF(StandardResults[[#This Row],[Ind/Rel]]="Ind",_xlfn.XLOOKUP(StandardResults[[#This Row],[Code]],Std[Code],Std[As]),"-")</f>
        <v>#N/A</v>
      </c>
      <c r="W878" t="e">
        <f>IF(StandardResults[[#This Row],[Ind/Rel]]="Ind",_xlfn.XLOOKUP(StandardResults[[#This Row],[Code]],Std[Code],Std[Bs]),"-")</f>
        <v>#N/A</v>
      </c>
      <c r="X878" t="e">
        <f>IF(StandardResults[[#This Row],[Ind/Rel]]="Ind",_xlfn.XLOOKUP(StandardResults[[#This Row],[Code]],Std[Code],Std[EC]),"-")</f>
        <v>#N/A</v>
      </c>
      <c r="Y878" t="e">
        <f>IF(StandardResults[[#This Row],[Ind/Rel]]="Ind",_xlfn.XLOOKUP(StandardResults[[#This Row],[Code]],Std[Code],Std[Ecs]),"-")</f>
        <v>#N/A</v>
      </c>
      <c r="Z878">
        <f>COUNTIFS(StandardResults[Name],StandardResults[[#This Row],[Name]],StandardResults[Entry
Std],"B")+COUNTIFS(StandardResults[Name],StandardResults[[#This Row],[Name]],StandardResults[Entry
Std],"A")+COUNTIFS(StandardResults[Name],StandardResults[[#This Row],[Name]],StandardResults[Entry
Std],"AA")</f>
        <v>0</v>
      </c>
      <c r="AA878">
        <f>COUNTIFS(StandardResults[Name],StandardResults[[#This Row],[Name]],StandardResults[Entry
Std],"AA")</f>
        <v>0</v>
      </c>
    </row>
    <row r="879" spans="1:27" x14ac:dyDescent="0.25">
      <c r="A879">
        <f>TimeVR[[#This Row],[Club]]</f>
        <v>0</v>
      </c>
      <c r="B879" t="str">
        <f>IF(OR(RIGHT(TimeVR[[#This Row],[Event]],3)="M.R", RIGHT(TimeVR[[#This Row],[Event]],3)="F.R"),"Relay","Ind")</f>
        <v>Ind</v>
      </c>
      <c r="C879">
        <f>TimeVR[[#This Row],[gender]]</f>
        <v>0</v>
      </c>
      <c r="D879">
        <f>TimeVR[[#This Row],[Age]]</f>
        <v>0</v>
      </c>
      <c r="E879">
        <f>TimeVR[[#This Row],[name]]</f>
        <v>0</v>
      </c>
      <c r="F879">
        <f>TimeVR[[#This Row],[Event]]</f>
        <v>0</v>
      </c>
      <c r="G879" t="str">
        <f>IF(OR(StandardResults[[#This Row],[Entry]]="-",TimeVR[[#This Row],[validation]]="Validated"),"Y","N")</f>
        <v>N</v>
      </c>
      <c r="H879">
        <f>IF(OR(LEFT(TimeVR[[#This Row],[Times]],8)="00:00.00", LEFT(TimeVR[[#This Row],[Times]],2)="NT"),"-",TimeVR[[#This Row],[Times]])</f>
        <v>0</v>
      </c>
      <c r="I8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79" t="str">
        <f>IF(ISBLANK(TimeVR[[#This Row],[Best Time(S)]]),"-",TimeVR[[#This Row],[Best Time(S)]])</f>
        <v>-</v>
      </c>
      <c r="K879" t="str">
        <f>IF(StandardResults[[#This Row],[BT(SC)]]&lt;&gt;"-",IF(StandardResults[[#This Row],[BT(SC)]]&lt;=StandardResults[[#This Row],[AAs]],"AA",IF(StandardResults[[#This Row],[BT(SC)]]&lt;=StandardResults[[#This Row],[As]],"A",IF(StandardResults[[#This Row],[BT(SC)]]&lt;=StandardResults[[#This Row],[Bs]],"B","-"))),"")</f>
        <v/>
      </c>
      <c r="L879" t="str">
        <f>IF(ISBLANK(TimeVR[[#This Row],[Best Time(L)]]),"-",TimeVR[[#This Row],[Best Time(L)]])</f>
        <v>-</v>
      </c>
      <c r="M879" t="str">
        <f>IF(StandardResults[[#This Row],[BT(LC)]]&lt;&gt;"-",IF(StandardResults[[#This Row],[BT(LC)]]&lt;=StandardResults[[#This Row],[AA]],"AA",IF(StandardResults[[#This Row],[BT(LC)]]&lt;=StandardResults[[#This Row],[A]],"A",IF(StandardResults[[#This Row],[BT(LC)]]&lt;=StandardResults[[#This Row],[B]],"B","-"))),"")</f>
        <v/>
      </c>
      <c r="N879" s="14"/>
      <c r="O879" t="str">
        <f>IF(StandardResults[[#This Row],[BT(SC)]]&lt;&gt;"-",IF(StandardResults[[#This Row],[BT(SC)]]&lt;=StandardResults[[#This Row],[Ecs]],"EC","-"),"")</f>
        <v/>
      </c>
      <c r="Q879" t="str">
        <f>IF(StandardResults[[#This Row],[Ind/Rel]]="Ind",LEFT(StandardResults[[#This Row],[Gender]],1)&amp;MIN(MAX(StandardResults[[#This Row],[Age]],11),17)&amp;"-"&amp;StandardResults[[#This Row],[Event]],"")</f>
        <v>011-0</v>
      </c>
      <c r="R879" t="e">
        <f>IF(StandardResults[[#This Row],[Ind/Rel]]="Ind",_xlfn.XLOOKUP(StandardResults[[#This Row],[Code]],Std[Code],Std[AA]),"-")</f>
        <v>#N/A</v>
      </c>
      <c r="S879" t="e">
        <f>IF(StandardResults[[#This Row],[Ind/Rel]]="Ind",_xlfn.XLOOKUP(StandardResults[[#This Row],[Code]],Std[Code],Std[A]),"-")</f>
        <v>#N/A</v>
      </c>
      <c r="T879" t="e">
        <f>IF(StandardResults[[#This Row],[Ind/Rel]]="Ind",_xlfn.XLOOKUP(StandardResults[[#This Row],[Code]],Std[Code],Std[B]),"-")</f>
        <v>#N/A</v>
      </c>
      <c r="U879" t="e">
        <f>IF(StandardResults[[#This Row],[Ind/Rel]]="Ind",_xlfn.XLOOKUP(StandardResults[[#This Row],[Code]],Std[Code],Std[AAs]),"-")</f>
        <v>#N/A</v>
      </c>
      <c r="V879" t="e">
        <f>IF(StandardResults[[#This Row],[Ind/Rel]]="Ind",_xlfn.XLOOKUP(StandardResults[[#This Row],[Code]],Std[Code],Std[As]),"-")</f>
        <v>#N/A</v>
      </c>
      <c r="W879" t="e">
        <f>IF(StandardResults[[#This Row],[Ind/Rel]]="Ind",_xlfn.XLOOKUP(StandardResults[[#This Row],[Code]],Std[Code],Std[Bs]),"-")</f>
        <v>#N/A</v>
      </c>
      <c r="X879" t="e">
        <f>IF(StandardResults[[#This Row],[Ind/Rel]]="Ind",_xlfn.XLOOKUP(StandardResults[[#This Row],[Code]],Std[Code],Std[EC]),"-")</f>
        <v>#N/A</v>
      </c>
      <c r="Y879" t="e">
        <f>IF(StandardResults[[#This Row],[Ind/Rel]]="Ind",_xlfn.XLOOKUP(StandardResults[[#This Row],[Code]],Std[Code],Std[Ecs]),"-")</f>
        <v>#N/A</v>
      </c>
      <c r="Z879">
        <f>COUNTIFS(StandardResults[Name],StandardResults[[#This Row],[Name]],StandardResults[Entry
Std],"B")+COUNTIFS(StandardResults[Name],StandardResults[[#This Row],[Name]],StandardResults[Entry
Std],"A")+COUNTIFS(StandardResults[Name],StandardResults[[#This Row],[Name]],StandardResults[Entry
Std],"AA")</f>
        <v>0</v>
      </c>
      <c r="AA879">
        <f>COUNTIFS(StandardResults[Name],StandardResults[[#This Row],[Name]],StandardResults[Entry
Std],"AA")</f>
        <v>0</v>
      </c>
    </row>
    <row r="880" spans="1:27" x14ac:dyDescent="0.25">
      <c r="A880">
        <f>TimeVR[[#This Row],[Club]]</f>
        <v>0</v>
      </c>
      <c r="B880" t="str">
        <f>IF(OR(RIGHT(TimeVR[[#This Row],[Event]],3)="M.R", RIGHT(TimeVR[[#This Row],[Event]],3)="F.R"),"Relay","Ind")</f>
        <v>Ind</v>
      </c>
      <c r="C880">
        <f>TimeVR[[#This Row],[gender]]</f>
        <v>0</v>
      </c>
      <c r="D880">
        <f>TimeVR[[#This Row],[Age]]</f>
        <v>0</v>
      </c>
      <c r="E880">
        <f>TimeVR[[#This Row],[name]]</f>
        <v>0</v>
      </c>
      <c r="F880">
        <f>TimeVR[[#This Row],[Event]]</f>
        <v>0</v>
      </c>
      <c r="G880" t="str">
        <f>IF(OR(StandardResults[[#This Row],[Entry]]="-",TimeVR[[#This Row],[validation]]="Validated"),"Y","N")</f>
        <v>N</v>
      </c>
      <c r="H880">
        <f>IF(OR(LEFT(TimeVR[[#This Row],[Times]],8)="00:00.00", LEFT(TimeVR[[#This Row],[Times]],2)="NT"),"-",TimeVR[[#This Row],[Times]])</f>
        <v>0</v>
      </c>
      <c r="I8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0" t="str">
        <f>IF(ISBLANK(TimeVR[[#This Row],[Best Time(S)]]),"-",TimeVR[[#This Row],[Best Time(S)]])</f>
        <v>-</v>
      </c>
      <c r="K880" t="str">
        <f>IF(StandardResults[[#This Row],[BT(SC)]]&lt;&gt;"-",IF(StandardResults[[#This Row],[BT(SC)]]&lt;=StandardResults[[#This Row],[AAs]],"AA",IF(StandardResults[[#This Row],[BT(SC)]]&lt;=StandardResults[[#This Row],[As]],"A",IF(StandardResults[[#This Row],[BT(SC)]]&lt;=StandardResults[[#This Row],[Bs]],"B","-"))),"")</f>
        <v/>
      </c>
      <c r="L880" t="str">
        <f>IF(ISBLANK(TimeVR[[#This Row],[Best Time(L)]]),"-",TimeVR[[#This Row],[Best Time(L)]])</f>
        <v>-</v>
      </c>
      <c r="M880" t="str">
        <f>IF(StandardResults[[#This Row],[BT(LC)]]&lt;&gt;"-",IF(StandardResults[[#This Row],[BT(LC)]]&lt;=StandardResults[[#This Row],[AA]],"AA",IF(StandardResults[[#This Row],[BT(LC)]]&lt;=StandardResults[[#This Row],[A]],"A",IF(StandardResults[[#This Row],[BT(LC)]]&lt;=StandardResults[[#This Row],[B]],"B","-"))),"")</f>
        <v/>
      </c>
      <c r="N880" s="14"/>
      <c r="O880" t="str">
        <f>IF(StandardResults[[#This Row],[BT(SC)]]&lt;&gt;"-",IF(StandardResults[[#This Row],[BT(SC)]]&lt;=StandardResults[[#This Row],[Ecs]],"EC","-"),"")</f>
        <v/>
      </c>
      <c r="Q880" t="str">
        <f>IF(StandardResults[[#This Row],[Ind/Rel]]="Ind",LEFT(StandardResults[[#This Row],[Gender]],1)&amp;MIN(MAX(StandardResults[[#This Row],[Age]],11),17)&amp;"-"&amp;StandardResults[[#This Row],[Event]],"")</f>
        <v>011-0</v>
      </c>
      <c r="R880" t="e">
        <f>IF(StandardResults[[#This Row],[Ind/Rel]]="Ind",_xlfn.XLOOKUP(StandardResults[[#This Row],[Code]],Std[Code],Std[AA]),"-")</f>
        <v>#N/A</v>
      </c>
      <c r="S880" t="e">
        <f>IF(StandardResults[[#This Row],[Ind/Rel]]="Ind",_xlfn.XLOOKUP(StandardResults[[#This Row],[Code]],Std[Code],Std[A]),"-")</f>
        <v>#N/A</v>
      </c>
      <c r="T880" t="e">
        <f>IF(StandardResults[[#This Row],[Ind/Rel]]="Ind",_xlfn.XLOOKUP(StandardResults[[#This Row],[Code]],Std[Code],Std[B]),"-")</f>
        <v>#N/A</v>
      </c>
      <c r="U880" t="e">
        <f>IF(StandardResults[[#This Row],[Ind/Rel]]="Ind",_xlfn.XLOOKUP(StandardResults[[#This Row],[Code]],Std[Code],Std[AAs]),"-")</f>
        <v>#N/A</v>
      </c>
      <c r="V880" t="e">
        <f>IF(StandardResults[[#This Row],[Ind/Rel]]="Ind",_xlfn.XLOOKUP(StandardResults[[#This Row],[Code]],Std[Code],Std[As]),"-")</f>
        <v>#N/A</v>
      </c>
      <c r="W880" t="e">
        <f>IF(StandardResults[[#This Row],[Ind/Rel]]="Ind",_xlfn.XLOOKUP(StandardResults[[#This Row],[Code]],Std[Code],Std[Bs]),"-")</f>
        <v>#N/A</v>
      </c>
      <c r="X880" t="e">
        <f>IF(StandardResults[[#This Row],[Ind/Rel]]="Ind",_xlfn.XLOOKUP(StandardResults[[#This Row],[Code]],Std[Code],Std[EC]),"-")</f>
        <v>#N/A</v>
      </c>
      <c r="Y880" t="e">
        <f>IF(StandardResults[[#This Row],[Ind/Rel]]="Ind",_xlfn.XLOOKUP(StandardResults[[#This Row],[Code]],Std[Code],Std[Ecs]),"-")</f>
        <v>#N/A</v>
      </c>
      <c r="Z880">
        <f>COUNTIFS(StandardResults[Name],StandardResults[[#This Row],[Name]],StandardResults[Entry
Std],"B")+COUNTIFS(StandardResults[Name],StandardResults[[#This Row],[Name]],StandardResults[Entry
Std],"A")+COUNTIFS(StandardResults[Name],StandardResults[[#This Row],[Name]],StandardResults[Entry
Std],"AA")</f>
        <v>0</v>
      </c>
      <c r="AA880">
        <f>COUNTIFS(StandardResults[Name],StandardResults[[#This Row],[Name]],StandardResults[Entry
Std],"AA")</f>
        <v>0</v>
      </c>
    </row>
    <row r="881" spans="1:27" x14ac:dyDescent="0.25">
      <c r="A881">
        <f>TimeVR[[#This Row],[Club]]</f>
        <v>0</v>
      </c>
      <c r="B881" t="str">
        <f>IF(OR(RIGHT(TimeVR[[#This Row],[Event]],3)="M.R", RIGHT(TimeVR[[#This Row],[Event]],3)="F.R"),"Relay","Ind")</f>
        <v>Ind</v>
      </c>
      <c r="C881">
        <f>TimeVR[[#This Row],[gender]]</f>
        <v>0</v>
      </c>
      <c r="D881">
        <f>TimeVR[[#This Row],[Age]]</f>
        <v>0</v>
      </c>
      <c r="E881">
        <f>TimeVR[[#This Row],[name]]</f>
        <v>0</v>
      </c>
      <c r="F881">
        <f>TimeVR[[#This Row],[Event]]</f>
        <v>0</v>
      </c>
      <c r="G881" t="str">
        <f>IF(OR(StandardResults[[#This Row],[Entry]]="-",TimeVR[[#This Row],[validation]]="Validated"),"Y","N")</f>
        <v>N</v>
      </c>
      <c r="H881">
        <f>IF(OR(LEFT(TimeVR[[#This Row],[Times]],8)="00:00.00", LEFT(TimeVR[[#This Row],[Times]],2)="NT"),"-",TimeVR[[#This Row],[Times]])</f>
        <v>0</v>
      </c>
      <c r="I8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1" t="str">
        <f>IF(ISBLANK(TimeVR[[#This Row],[Best Time(S)]]),"-",TimeVR[[#This Row],[Best Time(S)]])</f>
        <v>-</v>
      </c>
      <c r="K881" t="str">
        <f>IF(StandardResults[[#This Row],[BT(SC)]]&lt;&gt;"-",IF(StandardResults[[#This Row],[BT(SC)]]&lt;=StandardResults[[#This Row],[AAs]],"AA",IF(StandardResults[[#This Row],[BT(SC)]]&lt;=StandardResults[[#This Row],[As]],"A",IF(StandardResults[[#This Row],[BT(SC)]]&lt;=StandardResults[[#This Row],[Bs]],"B","-"))),"")</f>
        <v/>
      </c>
      <c r="L881" t="str">
        <f>IF(ISBLANK(TimeVR[[#This Row],[Best Time(L)]]),"-",TimeVR[[#This Row],[Best Time(L)]])</f>
        <v>-</v>
      </c>
      <c r="M881" t="str">
        <f>IF(StandardResults[[#This Row],[BT(LC)]]&lt;&gt;"-",IF(StandardResults[[#This Row],[BT(LC)]]&lt;=StandardResults[[#This Row],[AA]],"AA",IF(StandardResults[[#This Row],[BT(LC)]]&lt;=StandardResults[[#This Row],[A]],"A",IF(StandardResults[[#This Row],[BT(LC)]]&lt;=StandardResults[[#This Row],[B]],"B","-"))),"")</f>
        <v/>
      </c>
      <c r="N881" s="14"/>
      <c r="O881" t="str">
        <f>IF(StandardResults[[#This Row],[BT(SC)]]&lt;&gt;"-",IF(StandardResults[[#This Row],[BT(SC)]]&lt;=StandardResults[[#This Row],[Ecs]],"EC","-"),"")</f>
        <v/>
      </c>
      <c r="Q881" t="str">
        <f>IF(StandardResults[[#This Row],[Ind/Rel]]="Ind",LEFT(StandardResults[[#This Row],[Gender]],1)&amp;MIN(MAX(StandardResults[[#This Row],[Age]],11),17)&amp;"-"&amp;StandardResults[[#This Row],[Event]],"")</f>
        <v>011-0</v>
      </c>
      <c r="R881" t="e">
        <f>IF(StandardResults[[#This Row],[Ind/Rel]]="Ind",_xlfn.XLOOKUP(StandardResults[[#This Row],[Code]],Std[Code],Std[AA]),"-")</f>
        <v>#N/A</v>
      </c>
      <c r="S881" t="e">
        <f>IF(StandardResults[[#This Row],[Ind/Rel]]="Ind",_xlfn.XLOOKUP(StandardResults[[#This Row],[Code]],Std[Code],Std[A]),"-")</f>
        <v>#N/A</v>
      </c>
      <c r="T881" t="e">
        <f>IF(StandardResults[[#This Row],[Ind/Rel]]="Ind",_xlfn.XLOOKUP(StandardResults[[#This Row],[Code]],Std[Code],Std[B]),"-")</f>
        <v>#N/A</v>
      </c>
      <c r="U881" t="e">
        <f>IF(StandardResults[[#This Row],[Ind/Rel]]="Ind",_xlfn.XLOOKUP(StandardResults[[#This Row],[Code]],Std[Code],Std[AAs]),"-")</f>
        <v>#N/A</v>
      </c>
      <c r="V881" t="e">
        <f>IF(StandardResults[[#This Row],[Ind/Rel]]="Ind",_xlfn.XLOOKUP(StandardResults[[#This Row],[Code]],Std[Code],Std[As]),"-")</f>
        <v>#N/A</v>
      </c>
      <c r="W881" t="e">
        <f>IF(StandardResults[[#This Row],[Ind/Rel]]="Ind",_xlfn.XLOOKUP(StandardResults[[#This Row],[Code]],Std[Code],Std[Bs]),"-")</f>
        <v>#N/A</v>
      </c>
      <c r="X881" t="e">
        <f>IF(StandardResults[[#This Row],[Ind/Rel]]="Ind",_xlfn.XLOOKUP(StandardResults[[#This Row],[Code]],Std[Code],Std[EC]),"-")</f>
        <v>#N/A</v>
      </c>
      <c r="Y881" t="e">
        <f>IF(StandardResults[[#This Row],[Ind/Rel]]="Ind",_xlfn.XLOOKUP(StandardResults[[#This Row],[Code]],Std[Code],Std[Ecs]),"-")</f>
        <v>#N/A</v>
      </c>
      <c r="Z881">
        <f>COUNTIFS(StandardResults[Name],StandardResults[[#This Row],[Name]],StandardResults[Entry
Std],"B")+COUNTIFS(StandardResults[Name],StandardResults[[#This Row],[Name]],StandardResults[Entry
Std],"A")+COUNTIFS(StandardResults[Name],StandardResults[[#This Row],[Name]],StandardResults[Entry
Std],"AA")</f>
        <v>0</v>
      </c>
      <c r="AA881">
        <f>COUNTIFS(StandardResults[Name],StandardResults[[#This Row],[Name]],StandardResults[Entry
Std],"AA")</f>
        <v>0</v>
      </c>
    </row>
    <row r="882" spans="1:27" x14ac:dyDescent="0.25">
      <c r="A882">
        <f>TimeVR[[#This Row],[Club]]</f>
        <v>0</v>
      </c>
      <c r="B882" t="str">
        <f>IF(OR(RIGHT(TimeVR[[#This Row],[Event]],3)="M.R", RIGHT(TimeVR[[#This Row],[Event]],3)="F.R"),"Relay","Ind")</f>
        <v>Ind</v>
      </c>
      <c r="C882">
        <f>TimeVR[[#This Row],[gender]]</f>
        <v>0</v>
      </c>
      <c r="D882">
        <f>TimeVR[[#This Row],[Age]]</f>
        <v>0</v>
      </c>
      <c r="E882">
        <f>TimeVR[[#This Row],[name]]</f>
        <v>0</v>
      </c>
      <c r="F882">
        <f>TimeVR[[#This Row],[Event]]</f>
        <v>0</v>
      </c>
      <c r="G882" t="str">
        <f>IF(OR(StandardResults[[#This Row],[Entry]]="-",TimeVR[[#This Row],[validation]]="Validated"),"Y","N")</f>
        <v>N</v>
      </c>
      <c r="H882">
        <f>IF(OR(LEFT(TimeVR[[#This Row],[Times]],8)="00:00.00", LEFT(TimeVR[[#This Row],[Times]],2)="NT"),"-",TimeVR[[#This Row],[Times]])</f>
        <v>0</v>
      </c>
      <c r="I8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2" t="str">
        <f>IF(ISBLANK(TimeVR[[#This Row],[Best Time(S)]]),"-",TimeVR[[#This Row],[Best Time(S)]])</f>
        <v>-</v>
      </c>
      <c r="K882" t="str">
        <f>IF(StandardResults[[#This Row],[BT(SC)]]&lt;&gt;"-",IF(StandardResults[[#This Row],[BT(SC)]]&lt;=StandardResults[[#This Row],[AAs]],"AA",IF(StandardResults[[#This Row],[BT(SC)]]&lt;=StandardResults[[#This Row],[As]],"A",IF(StandardResults[[#This Row],[BT(SC)]]&lt;=StandardResults[[#This Row],[Bs]],"B","-"))),"")</f>
        <v/>
      </c>
      <c r="L882" t="str">
        <f>IF(ISBLANK(TimeVR[[#This Row],[Best Time(L)]]),"-",TimeVR[[#This Row],[Best Time(L)]])</f>
        <v>-</v>
      </c>
      <c r="M882" t="str">
        <f>IF(StandardResults[[#This Row],[BT(LC)]]&lt;&gt;"-",IF(StandardResults[[#This Row],[BT(LC)]]&lt;=StandardResults[[#This Row],[AA]],"AA",IF(StandardResults[[#This Row],[BT(LC)]]&lt;=StandardResults[[#This Row],[A]],"A",IF(StandardResults[[#This Row],[BT(LC)]]&lt;=StandardResults[[#This Row],[B]],"B","-"))),"")</f>
        <v/>
      </c>
      <c r="N882" s="14"/>
      <c r="O882" t="str">
        <f>IF(StandardResults[[#This Row],[BT(SC)]]&lt;&gt;"-",IF(StandardResults[[#This Row],[BT(SC)]]&lt;=StandardResults[[#This Row],[Ecs]],"EC","-"),"")</f>
        <v/>
      </c>
      <c r="Q882" t="str">
        <f>IF(StandardResults[[#This Row],[Ind/Rel]]="Ind",LEFT(StandardResults[[#This Row],[Gender]],1)&amp;MIN(MAX(StandardResults[[#This Row],[Age]],11),17)&amp;"-"&amp;StandardResults[[#This Row],[Event]],"")</f>
        <v>011-0</v>
      </c>
      <c r="R882" t="e">
        <f>IF(StandardResults[[#This Row],[Ind/Rel]]="Ind",_xlfn.XLOOKUP(StandardResults[[#This Row],[Code]],Std[Code],Std[AA]),"-")</f>
        <v>#N/A</v>
      </c>
      <c r="S882" t="e">
        <f>IF(StandardResults[[#This Row],[Ind/Rel]]="Ind",_xlfn.XLOOKUP(StandardResults[[#This Row],[Code]],Std[Code],Std[A]),"-")</f>
        <v>#N/A</v>
      </c>
      <c r="T882" t="e">
        <f>IF(StandardResults[[#This Row],[Ind/Rel]]="Ind",_xlfn.XLOOKUP(StandardResults[[#This Row],[Code]],Std[Code],Std[B]),"-")</f>
        <v>#N/A</v>
      </c>
      <c r="U882" t="e">
        <f>IF(StandardResults[[#This Row],[Ind/Rel]]="Ind",_xlfn.XLOOKUP(StandardResults[[#This Row],[Code]],Std[Code],Std[AAs]),"-")</f>
        <v>#N/A</v>
      </c>
      <c r="V882" t="e">
        <f>IF(StandardResults[[#This Row],[Ind/Rel]]="Ind",_xlfn.XLOOKUP(StandardResults[[#This Row],[Code]],Std[Code],Std[As]),"-")</f>
        <v>#N/A</v>
      </c>
      <c r="W882" t="e">
        <f>IF(StandardResults[[#This Row],[Ind/Rel]]="Ind",_xlfn.XLOOKUP(StandardResults[[#This Row],[Code]],Std[Code],Std[Bs]),"-")</f>
        <v>#N/A</v>
      </c>
      <c r="X882" t="e">
        <f>IF(StandardResults[[#This Row],[Ind/Rel]]="Ind",_xlfn.XLOOKUP(StandardResults[[#This Row],[Code]],Std[Code],Std[EC]),"-")</f>
        <v>#N/A</v>
      </c>
      <c r="Y882" t="e">
        <f>IF(StandardResults[[#This Row],[Ind/Rel]]="Ind",_xlfn.XLOOKUP(StandardResults[[#This Row],[Code]],Std[Code],Std[Ecs]),"-")</f>
        <v>#N/A</v>
      </c>
      <c r="Z882">
        <f>COUNTIFS(StandardResults[Name],StandardResults[[#This Row],[Name]],StandardResults[Entry
Std],"B")+COUNTIFS(StandardResults[Name],StandardResults[[#This Row],[Name]],StandardResults[Entry
Std],"A")+COUNTIFS(StandardResults[Name],StandardResults[[#This Row],[Name]],StandardResults[Entry
Std],"AA")</f>
        <v>0</v>
      </c>
      <c r="AA882">
        <f>COUNTIFS(StandardResults[Name],StandardResults[[#This Row],[Name]],StandardResults[Entry
Std],"AA")</f>
        <v>0</v>
      </c>
    </row>
    <row r="883" spans="1:27" x14ac:dyDescent="0.25">
      <c r="A883">
        <f>TimeVR[[#This Row],[Club]]</f>
        <v>0</v>
      </c>
      <c r="B883" t="str">
        <f>IF(OR(RIGHT(TimeVR[[#This Row],[Event]],3)="M.R", RIGHT(TimeVR[[#This Row],[Event]],3)="F.R"),"Relay","Ind")</f>
        <v>Ind</v>
      </c>
      <c r="C883">
        <f>TimeVR[[#This Row],[gender]]</f>
        <v>0</v>
      </c>
      <c r="D883">
        <f>TimeVR[[#This Row],[Age]]</f>
        <v>0</v>
      </c>
      <c r="E883">
        <f>TimeVR[[#This Row],[name]]</f>
        <v>0</v>
      </c>
      <c r="F883">
        <f>TimeVR[[#This Row],[Event]]</f>
        <v>0</v>
      </c>
      <c r="G883" t="str">
        <f>IF(OR(StandardResults[[#This Row],[Entry]]="-",TimeVR[[#This Row],[validation]]="Validated"),"Y","N")</f>
        <v>N</v>
      </c>
      <c r="H883">
        <f>IF(OR(LEFT(TimeVR[[#This Row],[Times]],8)="00:00.00", LEFT(TimeVR[[#This Row],[Times]],2)="NT"),"-",TimeVR[[#This Row],[Times]])</f>
        <v>0</v>
      </c>
      <c r="I8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3" t="str">
        <f>IF(ISBLANK(TimeVR[[#This Row],[Best Time(S)]]),"-",TimeVR[[#This Row],[Best Time(S)]])</f>
        <v>-</v>
      </c>
      <c r="K883" t="str">
        <f>IF(StandardResults[[#This Row],[BT(SC)]]&lt;&gt;"-",IF(StandardResults[[#This Row],[BT(SC)]]&lt;=StandardResults[[#This Row],[AAs]],"AA",IF(StandardResults[[#This Row],[BT(SC)]]&lt;=StandardResults[[#This Row],[As]],"A",IF(StandardResults[[#This Row],[BT(SC)]]&lt;=StandardResults[[#This Row],[Bs]],"B","-"))),"")</f>
        <v/>
      </c>
      <c r="L883" t="str">
        <f>IF(ISBLANK(TimeVR[[#This Row],[Best Time(L)]]),"-",TimeVR[[#This Row],[Best Time(L)]])</f>
        <v>-</v>
      </c>
      <c r="M883" t="str">
        <f>IF(StandardResults[[#This Row],[BT(LC)]]&lt;&gt;"-",IF(StandardResults[[#This Row],[BT(LC)]]&lt;=StandardResults[[#This Row],[AA]],"AA",IF(StandardResults[[#This Row],[BT(LC)]]&lt;=StandardResults[[#This Row],[A]],"A",IF(StandardResults[[#This Row],[BT(LC)]]&lt;=StandardResults[[#This Row],[B]],"B","-"))),"")</f>
        <v/>
      </c>
      <c r="N883" s="14"/>
      <c r="O883" t="str">
        <f>IF(StandardResults[[#This Row],[BT(SC)]]&lt;&gt;"-",IF(StandardResults[[#This Row],[BT(SC)]]&lt;=StandardResults[[#This Row],[Ecs]],"EC","-"),"")</f>
        <v/>
      </c>
      <c r="Q883" t="str">
        <f>IF(StandardResults[[#This Row],[Ind/Rel]]="Ind",LEFT(StandardResults[[#This Row],[Gender]],1)&amp;MIN(MAX(StandardResults[[#This Row],[Age]],11),17)&amp;"-"&amp;StandardResults[[#This Row],[Event]],"")</f>
        <v>011-0</v>
      </c>
      <c r="R883" t="e">
        <f>IF(StandardResults[[#This Row],[Ind/Rel]]="Ind",_xlfn.XLOOKUP(StandardResults[[#This Row],[Code]],Std[Code],Std[AA]),"-")</f>
        <v>#N/A</v>
      </c>
      <c r="S883" t="e">
        <f>IF(StandardResults[[#This Row],[Ind/Rel]]="Ind",_xlfn.XLOOKUP(StandardResults[[#This Row],[Code]],Std[Code],Std[A]),"-")</f>
        <v>#N/A</v>
      </c>
      <c r="T883" t="e">
        <f>IF(StandardResults[[#This Row],[Ind/Rel]]="Ind",_xlfn.XLOOKUP(StandardResults[[#This Row],[Code]],Std[Code],Std[B]),"-")</f>
        <v>#N/A</v>
      </c>
      <c r="U883" t="e">
        <f>IF(StandardResults[[#This Row],[Ind/Rel]]="Ind",_xlfn.XLOOKUP(StandardResults[[#This Row],[Code]],Std[Code],Std[AAs]),"-")</f>
        <v>#N/A</v>
      </c>
      <c r="V883" t="e">
        <f>IF(StandardResults[[#This Row],[Ind/Rel]]="Ind",_xlfn.XLOOKUP(StandardResults[[#This Row],[Code]],Std[Code],Std[As]),"-")</f>
        <v>#N/A</v>
      </c>
      <c r="W883" t="e">
        <f>IF(StandardResults[[#This Row],[Ind/Rel]]="Ind",_xlfn.XLOOKUP(StandardResults[[#This Row],[Code]],Std[Code],Std[Bs]),"-")</f>
        <v>#N/A</v>
      </c>
      <c r="X883" t="e">
        <f>IF(StandardResults[[#This Row],[Ind/Rel]]="Ind",_xlfn.XLOOKUP(StandardResults[[#This Row],[Code]],Std[Code],Std[EC]),"-")</f>
        <v>#N/A</v>
      </c>
      <c r="Y883" t="e">
        <f>IF(StandardResults[[#This Row],[Ind/Rel]]="Ind",_xlfn.XLOOKUP(StandardResults[[#This Row],[Code]],Std[Code],Std[Ecs]),"-")</f>
        <v>#N/A</v>
      </c>
      <c r="Z883">
        <f>COUNTIFS(StandardResults[Name],StandardResults[[#This Row],[Name]],StandardResults[Entry
Std],"B")+COUNTIFS(StandardResults[Name],StandardResults[[#This Row],[Name]],StandardResults[Entry
Std],"A")+COUNTIFS(StandardResults[Name],StandardResults[[#This Row],[Name]],StandardResults[Entry
Std],"AA")</f>
        <v>0</v>
      </c>
      <c r="AA883">
        <f>COUNTIFS(StandardResults[Name],StandardResults[[#This Row],[Name]],StandardResults[Entry
Std],"AA")</f>
        <v>0</v>
      </c>
    </row>
    <row r="884" spans="1:27" x14ac:dyDescent="0.25">
      <c r="A884">
        <f>TimeVR[[#This Row],[Club]]</f>
        <v>0</v>
      </c>
      <c r="B884" t="str">
        <f>IF(OR(RIGHT(TimeVR[[#This Row],[Event]],3)="M.R", RIGHT(TimeVR[[#This Row],[Event]],3)="F.R"),"Relay","Ind")</f>
        <v>Ind</v>
      </c>
      <c r="C884">
        <f>TimeVR[[#This Row],[gender]]</f>
        <v>0</v>
      </c>
      <c r="D884">
        <f>TimeVR[[#This Row],[Age]]</f>
        <v>0</v>
      </c>
      <c r="E884">
        <f>TimeVR[[#This Row],[name]]</f>
        <v>0</v>
      </c>
      <c r="F884">
        <f>TimeVR[[#This Row],[Event]]</f>
        <v>0</v>
      </c>
      <c r="G884" t="str">
        <f>IF(OR(StandardResults[[#This Row],[Entry]]="-",TimeVR[[#This Row],[validation]]="Validated"),"Y","N")</f>
        <v>N</v>
      </c>
      <c r="H884">
        <f>IF(OR(LEFT(TimeVR[[#This Row],[Times]],8)="00:00.00", LEFT(TimeVR[[#This Row],[Times]],2)="NT"),"-",TimeVR[[#This Row],[Times]])</f>
        <v>0</v>
      </c>
      <c r="I8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4" t="str">
        <f>IF(ISBLANK(TimeVR[[#This Row],[Best Time(S)]]),"-",TimeVR[[#This Row],[Best Time(S)]])</f>
        <v>-</v>
      </c>
      <c r="K884" t="str">
        <f>IF(StandardResults[[#This Row],[BT(SC)]]&lt;&gt;"-",IF(StandardResults[[#This Row],[BT(SC)]]&lt;=StandardResults[[#This Row],[AAs]],"AA",IF(StandardResults[[#This Row],[BT(SC)]]&lt;=StandardResults[[#This Row],[As]],"A",IF(StandardResults[[#This Row],[BT(SC)]]&lt;=StandardResults[[#This Row],[Bs]],"B","-"))),"")</f>
        <v/>
      </c>
      <c r="L884" t="str">
        <f>IF(ISBLANK(TimeVR[[#This Row],[Best Time(L)]]),"-",TimeVR[[#This Row],[Best Time(L)]])</f>
        <v>-</v>
      </c>
      <c r="M884" t="str">
        <f>IF(StandardResults[[#This Row],[BT(LC)]]&lt;&gt;"-",IF(StandardResults[[#This Row],[BT(LC)]]&lt;=StandardResults[[#This Row],[AA]],"AA",IF(StandardResults[[#This Row],[BT(LC)]]&lt;=StandardResults[[#This Row],[A]],"A",IF(StandardResults[[#This Row],[BT(LC)]]&lt;=StandardResults[[#This Row],[B]],"B","-"))),"")</f>
        <v/>
      </c>
      <c r="N884" s="14"/>
      <c r="O884" t="str">
        <f>IF(StandardResults[[#This Row],[BT(SC)]]&lt;&gt;"-",IF(StandardResults[[#This Row],[BT(SC)]]&lt;=StandardResults[[#This Row],[Ecs]],"EC","-"),"")</f>
        <v/>
      </c>
      <c r="Q884" t="str">
        <f>IF(StandardResults[[#This Row],[Ind/Rel]]="Ind",LEFT(StandardResults[[#This Row],[Gender]],1)&amp;MIN(MAX(StandardResults[[#This Row],[Age]],11),17)&amp;"-"&amp;StandardResults[[#This Row],[Event]],"")</f>
        <v>011-0</v>
      </c>
      <c r="R884" t="e">
        <f>IF(StandardResults[[#This Row],[Ind/Rel]]="Ind",_xlfn.XLOOKUP(StandardResults[[#This Row],[Code]],Std[Code],Std[AA]),"-")</f>
        <v>#N/A</v>
      </c>
      <c r="S884" t="e">
        <f>IF(StandardResults[[#This Row],[Ind/Rel]]="Ind",_xlfn.XLOOKUP(StandardResults[[#This Row],[Code]],Std[Code],Std[A]),"-")</f>
        <v>#N/A</v>
      </c>
      <c r="T884" t="e">
        <f>IF(StandardResults[[#This Row],[Ind/Rel]]="Ind",_xlfn.XLOOKUP(StandardResults[[#This Row],[Code]],Std[Code],Std[B]),"-")</f>
        <v>#N/A</v>
      </c>
      <c r="U884" t="e">
        <f>IF(StandardResults[[#This Row],[Ind/Rel]]="Ind",_xlfn.XLOOKUP(StandardResults[[#This Row],[Code]],Std[Code],Std[AAs]),"-")</f>
        <v>#N/A</v>
      </c>
      <c r="V884" t="e">
        <f>IF(StandardResults[[#This Row],[Ind/Rel]]="Ind",_xlfn.XLOOKUP(StandardResults[[#This Row],[Code]],Std[Code],Std[As]),"-")</f>
        <v>#N/A</v>
      </c>
      <c r="W884" t="e">
        <f>IF(StandardResults[[#This Row],[Ind/Rel]]="Ind",_xlfn.XLOOKUP(StandardResults[[#This Row],[Code]],Std[Code],Std[Bs]),"-")</f>
        <v>#N/A</v>
      </c>
      <c r="X884" t="e">
        <f>IF(StandardResults[[#This Row],[Ind/Rel]]="Ind",_xlfn.XLOOKUP(StandardResults[[#This Row],[Code]],Std[Code],Std[EC]),"-")</f>
        <v>#N/A</v>
      </c>
      <c r="Y884" t="e">
        <f>IF(StandardResults[[#This Row],[Ind/Rel]]="Ind",_xlfn.XLOOKUP(StandardResults[[#This Row],[Code]],Std[Code],Std[Ecs]),"-")</f>
        <v>#N/A</v>
      </c>
      <c r="Z884">
        <f>COUNTIFS(StandardResults[Name],StandardResults[[#This Row],[Name]],StandardResults[Entry
Std],"B")+COUNTIFS(StandardResults[Name],StandardResults[[#This Row],[Name]],StandardResults[Entry
Std],"A")+COUNTIFS(StandardResults[Name],StandardResults[[#This Row],[Name]],StandardResults[Entry
Std],"AA")</f>
        <v>0</v>
      </c>
      <c r="AA884">
        <f>COUNTIFS(StandardResults[Name],StandardResults[[#This Row],[Name]],StandardResults[Entry
Std],"AA")</f>
        <v>0</v>
      </c>
    </row>
    <row r="885" spans="1:27" x14ac:dyDescent="0.25">
      <c r="A885">
        <f>TimeVR[[#This Row],[Club]]</f>
        <v>0</v>
      </c>
      <c r="B885" t="str">
        <f>IF(OR(RIGHT(TimeVR[[#This Row],[Event]],3)="M.R", RIGHT(TimeVR[[#This Row],[Event]],3)="F.R"),"Relay","Ind")</f>
        <v>Ind</v>
      </c>
      <c r="C885">
        <f>TimeVR[[#This Row],[gender]]</f>
        <v>0</v>
      </c>
      <c r="D885">
        <f>TimeVR[[#This Row],[Age]]</f>
        <v>0</v>
      </c>
      <c r="E885">
        <f>TimeVR[[#This Row],[name]]</f>
        <v>0</v>
      </c>
      <c r="F885">
        <f>TimeVR[[#This Row],[Event]]</f>
        <v>0</v>
      </c>
      <c r="G885" t="str">
        <f>IF(OR(StandardResults[[#This Row],[Entry]]="-",TimeVR[[#This Row],[validation]]="Validated"),"Y","N")</f>
        <v>N</v>
      </c>
      <c r="H885">
        <f>IF(OR(LEFT(TimeVR[[#This Row],[Times]],8)="00:00.00", LEFT(TimeVR[[#This Row],[Times]],2)="NT"),"-",TimeVR[[#This Row],[Times]])</f>
        <v>0</v>
      </c>
      <c r="I8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5" t="str">
        <f>IF(ISBLANK(TimeVR[[#This Row],[Best Time(S)]]),"-",TimeVR[[#This Row],[Best Time(S)]])</f>
        <v>-</v>
      </c>
      <c r="K885" t="str">
        <f>IF(StandardResults[[#This Row],[BT(SC)]]&lt;&gt;"-",IF(StandardResults[[#This Row],[BT(SC)]]&lt;=StandardResults[[#This Row],[AAs]],"AA",IF(StandardResults[[#This Row],[BT(SC)]]&lt;=StandardResults[[#This Row],[As]],"A",IF(StandardResults[[#This Row],[BT(SC)]]&lt;=StandardResults[[#This Row],[Bs]],"B","-"))),"")</f>
        <v/>
      </c>
      <c r="L885" t="str">
        <f>IF(ISBLANK(TimeVR[[#This Row],[Best Time(L)]]),"-",TimeVR[[#This Row],[Best Time(L)]])</f>
        <v>-</v>
      </c>
      <c r="M885" t="str">
        <f>IF(StandardResults[[#This Row],[BT(LC)]]&lt;&gt;"-",IF(StandardResults[[#This Row],[BT(LC)]]&lt;=StandardResults[[#This Row],[AA]],"AA",IF(StandardResults[[#This Row],[BT(LC)]]&lt;=StandardResults[[#This Row],[A]],"A",IF(StandardResults[[#This Row],[BT(LC)]]&lt;=StandardResults[[#This Row],[B]],"B","-"))),"")</f>
        <v/>
      </c>
      <c r="N885" s="14"/>
      <c r="O885" t="str">
        <f>IF(StandardResults[[#This Row],[BT(SC)]]&lt;&gt;"-",IF(StandardResults[[#This Row],[BT(SC)]]&lt;=StandardResults[[#This Row],[Ecs]],"EC","-"),"")</f>
        <v/>
      </c>
      <c r="Q885" t="str">
        <f>IF(StandardResults[[#This Row],[Ind/Rel]]="Ind",LEFT(StandardResults[[#This Row],[Gender]],1)&amp;MIN(MAX(StandardResults[[#This Row],[Age]],11),17)&amp;"-"&amp;StandardResults[[#This Row],[Event]],"")</f>
        <v>011-0</v>
      </c>
      <c r="R885" t="e">
        <f>IF(StandardResults[[#This Row],[Ind/Rel]]="Ind",_xlfn.XLOOKUP(StandardResults[[#This Row],[Code]],Std[Code],Std[AA]),"-")</f>
        <v>#N/A</v>
      </c>
      <c r="S885" t="e">
        <f>IF(StandardResults[[#This Row],[Ind/Rel]]="Ind",_xlfn.XLOOKUP(StandardResults[[#This Row],[Code]],Std[Code],Std[A]),"-")</f>
        <v>#N/A</v>
      </c>
      <c r="T885" t="e">
        <f>IF(StandardResults[[#This Row],[Ind/Rel]]="Ind",_xlfn.XLOOKUP(StandardResults[[#This Row],[Code]],Std[Code],Std[B]),"-")</f>
        <v>#N/A</v>
      </c>
      <c r="U885" t="e">
        <f>IF(StandardResults[[#This Row],[Ind/Rel]]="Ind",_xlfn.XLOOKUP(StandardResults[[#This Row],[Code]],Std[Code],Std[AAs]),"-")</f>
        <v>#N/A</v>
      </c>
      <c r="V885" t="e">
        <f>IF(StandardResults[[#This Row],[Ind/Rel]]="Ind",_xlfn.XLOOKUP(StandardResults[[#This Row],[Code]],Std[Code],Std[As]),"-")</f>
        <v>#N/A</v>
      </c>
      <c r="W885" t="e">
        <f>IF(StandardResults[[#This Row],[Ind/Rel]]="Ind",_xlfn.XLOOKUP(StandardResults[[#This Row],[Code]],Std[Code],Std[Bs]),"-")</f>
        <v>#N/A</v>
      </c>
      <c r="X885" t="e">
        <f>IF(StandardResults[[#This Row],[Ind/Rel]]="Ind",_xlfn.XLOOKUP(StandardResults[[#This Row],[Code]],Std[Code],Std[EC]),"-")</f>
        <v>#N/A</v>
      </c>
      <c r="Y885" t="e">
        <f>IF(StandardResults[[#This Row],[Ind/Rel]]="Ind",_xlfn.XLOOKUP(StandardResults[[#This Row],[Code]],Std[Code],Std[Ecs]),"-")</f>
        <v>#N/A</v>
      </c>
      <c r="Z885">
        <f>COUNTIFS(StandardResults[Name],StandardResults[[#This Row],[Name]],StandardResults[Entry
Std],"B")+COUNTIFS(StandardResults[Name],StandardResults[[#This Row],[Name]],StandardResults[Entry
Std],"A")+COUNTIFS(StandardResults[Name],StandardResults[[#This Row],[Name]],StandardResults[Entry
Std],"AA")</f>
        <v>0</v>
      </c>
      <c r="AA885">
        <f>COUNTIFS(StandardResults[Name],StandardResults[[#This Row],[Name]],StandardResults[Entry
Std],"AA")</f>
        <v>0</v>
      </c>
    </row>
    <row r="886" spans="1:27" x14ac:dyDescent="0.25">
      <c r="A886">
        <f>TimeVR[[#This Row],[Club]]</f>
        <v>0</v>
      </c>
      <c r="B886" t="str">
        <f>IF(OR(RIGHT(TimeVR[[#This Row],[Event]],3)="M.R", RIGHT(TimeVR[[#This Row],[Event]],3)="F.R"),"Relay","Ind")</f>
        <v>Ind</v>
      </c>
      <c r="C886">
        <f>TimeVR[[#This Row],[gender]]</f>
        <v>0</v>
      </c>
      <c r="D886">
        <f>TimeVR[[#This Row],[Age]]</f>
        <v>0</v>
      </c>
      <c r="E886">
        <f>TimeVR[[#This Row],[name]]</f>
        <v>0</v>
      </c>
      <c r="F886">
        <f>TimeVR[[#This Row],[Event]]</f>
        <v>0</v>
      </c>
      <c r="G886" t="str">
        <f>IF(OR(StandardResults[[#This Row],[Entry]]="-",TimeVR[[#This Row],[validation]]="Validated"),"Y","N")</f>
        <v>N</v>
      </c>
      <c r="H886">
        <f>IF(OR(LEFT(TimeVR[[#This Row],[Times]],8)="00:00.00", LEFT(TimeVR[[#This Row],[Times]],2)="NT"),"-",TimeVR[[#This Row],[Times]])</f>
        <v>0</v>
      </c>
      <c r="I8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6" t="str">
        <f>IF(ISBLANK(TimeVR[[#This Row],[Best Time(S)]]),"-",TimeVR[[#This Row],[Best Time(S)]])</f>
        <v>-</v>
      </c>
      <c r="K886" t="str">
        <f>IF(StandardResults[[#This Row],[BT(SC)]]&lt;&gt;"-",IF(StandardResults[[#This Row],[BT(SC)]]&lt;=StandardResults[[#This Row],[AAs]],"AA",IF(StandardResults[[#This Row],[BT(SC)]]&lt;=StandardResults[[#This Row],[As]],"A",IF(StandardResults[[#This Row],[BT(SC)]]&lt;=StandardResults[[#This Row],[Bs]],"B","-"))),"")</f>
        <v/>
      </c>
      <c r="L886" t="str">
        <f>IF(ISBLANK(TimeVR[[#This Row],[Best Time(L)]]),"-",TimeVR[[#This Row],[Best Time(L)]])</f>
        <v>-</v>
      </c>
      <c r="M886" t="str">
        <f>IF(StandardResults[[#This Row],[BT(LC)]]&lt;&gt;"-",IF(StandardResults[[#This Row],[BT(LC)]]&lt;=StandardResults[[#This Row],[AA]],"AA",IF(StandardResults[[#This Row],[BT(LC)]]&lt;=StandardResults[[#This Row],[A]],"A",IF(StandardResults[[#This Row],[BT(LC)]]&lt;=StandardResults[[#This Row],[B]],"B","-"))),"")</f>
        <v/>
      </c>
      <c r="N886" s="14"/>
      <c r="O886" t="str">
        <f>IF(StandardResults[[#This Row],[BT(SC)]]&lt;&gt;"-",IF(StandardResults[[#This Row],[BT(SC)]]&lt;=StandardResults[[#This Row],[Ecs]],"EC","-"),"")</f>
        <v/>
      </c>
      <c r="Q886" t="str">
        <f>IF(StandardResults[[#This Row],[Ind/Rel]]="Ind",LEFT(StandardResults[[#This Row],[Gender]],1)&amp;MIN(MAX(StandardResults[[#This Row],[Age]],11),17)&amp;"-"&amp;StandardResults[[#This Row],[Event]],"")</f>
        <v>011-0</v>
      </c>
      <c r="R886" t="e">
        <f>IF(StandardResults[[#This Row],[Ind/Rel]]="Ind",_xlfn.XLOOKUP(StandardResults[[#This Row],[Code]],Std[Code],Std[AA]),"-")</f>
        <v>#N/A</v>
      </c>
      <c r="S886" t="e">
        <f>IF(StandardResults[[#This Row],[Ind/Rel]]="Ind",_xlfn.XLOOKUP(StandardResults[[#This Row],[Code]],Std[Code],Std[A]),"-")</f>
        <v>#N/A</v>
      </c>
      <c r="T886" t="e">
        <f>IF(StandardResults[[#This Row],[Ind/Rel]]="Ind",_xlfn.XLOOKUP(StandardResults[[#This Row],[Code]],Std[Code],Std[B]),"-")</f>
        <v>#N/A</v>
      </c>
      <c r="U886" t="e">
        <f>IF(StandardResults[[#This Row],[Ind/Rel]]="Ind",_xlfn.XLOOKUP(StandardResults[[#This Row],[Code]],Std[Code],Std[AAs]),"-")</f>
        <v>#N/A</v>
      </c>
      <c r="V886" t="e">
        <f>IF(StandardResults[[#This Row],[Ind/Rel]]="Ind",_xlfn.XLOOKUP(StandardResults[[#This Row],[Code]],Std[Code],Std[As]),"-")</f>
        <v>#N/A</v>
      </c>
      <c r="W886" t="e">
        <f>IF(StandardResults[[#This Row],[Ind/Rel]]="Ind",_xlfn.XLOOKUP(StandardResults[[#This Row],[Code]],Std[Code],Std[Bs]),"-")</f>
        <v>#N/A</v>
      </c>
      <c r="X886" t="e">
        <f>IF(StandardResults[[#This Row],[Ind/Rel]]="Ind",_xlfn.XLOOKUP(StandardResults[[#This Row],[Code]],Std[Code],Std[EC]),"-")</f>
        <v>#N/A</v>
      </c>
      <c r="Y886" t="e">
        <f>IF(StandardResults[[#This Row],[Ind/Rel]]="Ind",_xlfn.XLOOKUP(StandardResults[[#This Row],[Code]],Std[Code],Std[Ecs]),"-")</f>
        <v>#N/A</v>
      </c>
      <c r="Z886">
        <f>COUNTIFS(StandardResults[Name],StandardResults[[#This Row],[Name]],StandardResults[Entry
Std],"B")+COUNTIFS(StandardResults[Name],StandardResults[[#This Row],[Name]],StandardResults[Entry
Std],"A")+COUNTIFS(StandardResults[Name],StandardResults[[#This Row],[Name]],StandardResults[Entry
Std],"AA")</f>
        <v>0</v>
      </c>
      <c r="AA886">
        <f>COUNTIFS(StandardResults[Name],StandardResults[[#This Row],[Name]],StandardResults[Entry
Std],"AA")</f>
        <v>0</v>
      </c>
    </row>
    <row r="887" spans="1:27" x14ac:dyDescent="0.25">
      <c r="A887">
        <f>TimeVR[[#This Row],[Club]]</f>
        <v>0</v>
      </c>
      <c r="B887" t="str">
        <f>IF(OR(RIGHT(TimeVR[[#This Row],[Event]],3)="M.R", RIGHT(TimeVR[[#This Row],[Event]],3)="F.R"),"Relay","Ind")</f>
        <v>Ind</v>
      </c>
      <c r="C887">
        <f>TimeVR[[#This Row],[gender]]</f>
        <v>0</v>
      </c>
      <c r="D887">
        <f>TimeVR[[#This Row],[Age]]</f>
        <v>0</v>
      </c>
      <c r="E887">
        <f>TimeVR[[#This Row],[name]]</f>
        <v>0</v>
      </c>
      <c r="F887">
        <f>TimeVR[[#This Row],[Event]]</f>
        <v>0</v>
      </c>
      <c r="G887" t="str">
        <f>IF(OR(StandardResults[[#This Row],[Entry]]="-",TimeVR[[#This Row],[validation]]="Validated"),"Y","N")</f>
        <v>N</v>
      </c>
      <c r="H887">
        <f>IF(OR(LEFT(TimeVR[[#This Row],[Times]],8)="00:00.00", LEFT(TimeVR[[#This Row],[Times]],2)="NT"),"-",TimeVR[[#This Row],[Times]])</f>
        <v>0</v>
      </c>
      <c r="I8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7" t="str">
        <f>IF(ISBLANK(TimeVR[[#This Row],[Best Time(S)]]),"-",TimeVR[[#This Row],[Best Time(S)]])</f>
        <v>-</v>
      </c>
      <c r="K887" t="str">
        <f>IF(StandardResults[[#This Row],[BT(SC)]]&lt;&gt;"-",IF(StandardResults[[#This Row],[BT(SC)]]&lt;=StandardResults[[#This Row],[AAs]],"AA",IF(StandardResults[[#This Row],[BT(SC)]]&lt;=StandardResults[[#This Row],[As]],"A",IF(StandardResults[[#This Row],[BT(SC)]]&lt;=StandardResults[[#This Row],[Bs]],"B","-"))),"")</f>
        <v/>
      </c>
      <c r="L887" t="str">
        <f>IF(ISBLANK(TimeVR[[#This Row],[Best Time(L)]]),"-",TimeVR[[#This Row],[Best Time(L)]])</f>
        <v>-</v>
      </c>
      <c r="M887" t="str">
        <f>IF(StandardResults[[#This Row],[BT(LC)]]&lt;&gt;"-",IF(StandardResults[[#This Row],[BT(LC)]]&lt;=StandardResults[[#This Row],[AA]],"AA",IF(StandardResults[[#This Row],[BT(LC)]]&lt;=StandardResults[[#This Row],[A]],"A",IF(StandardResults[[#This Row],[BT(LC)]]&lt;=StandardResults[[#This Row],[B]],"B","-"))),"")</f>
        <v/>
      </c>
      <c r="N887" s="14"/>
      <c r="O887" t="str">
        <f>IF(StandardResults[[#This Row],[BT(SC)]]&lt;&gt;"-",IF(StandardResults[[#This Row],[BT(SC)]]&lt;=StandardResults[[#This Row],[Ecs]],"EC","-"),"")</f>
        <v/>
      </c>
      <c r="Q887" t="str">
        <f>IF(StandardResults[[#This Row],[Ind/Rel]]="Ind",LEFT(StandardResults[[#This Row],[Gender]],1)&amp;MIN(MAX(StandardResults[[#This Row],[Age]],11),17)&amp;"-"&amp;StandardResults[[#This Row],[Event]],"")</f>
        <v>011-0</v>
      </c>
      <c r="R887" t="e">
        <f>IF(StandardResults[[#This Row],[Ind/Rel]]="Ind",_xlfn.XLOOKUP(StandardResults[[#This Row],[Code]],Std[Code],Std[AA]),"-")</f>
        <v>#N/A</v>
      </c>
      <c r="S887" t="e">
        <f>IF(StandardResults[[#This Row],[Ind/Rel]]="Ind",_xlfn.XLOOKUP(StandardResults[[#This Row],[Code]],Std[Code],Std[A]),"-")</f>
        <v>#N/A</v>
      </c>
      <c r="T887" t="e">
        <f>IF(StandardResults[[#This Row],[Ind/Rel]]="Ind",_xlfn.XLOOKUP(StandardResults[[#This Row],[Code]],Std[Code],Std[B]),"-")</f>
        <v>#N/A</v>
      </c>
      <c r="U887" t="e">
        <f>IF(StandardResults[[#This Row],[Ind/Rel]]="Ind",_xlfn.XLOOKUP(StandardResults[[#This Row],[Code]],Std[Code],Std[AAs]),"-")</f>
        <v>#N/A</v>
      </c>
      <c r="V887" t="e">
        <f>IF(StandardResults[[#This Row],[Ind/Rel]]="Ind",_xlfn.XLOOKUP(StandardResults[[#This Row],[Code]],Std[Code],Std[As]),"-")</f>
        <v>#N/A</v>
      </c>
      <c r="W887" t="e">
        <f>IF(StandardResults[[#This Row],[Ind/Rel]]="Ind",_xlfn.XLOOKUP(StandardResults[[#This Row],[Code]],Std[Code],Std[Bs]),"-")</f>
        <v>#N/A</v>
      </c>
      <c r="X887" t="e">
        <f>IF(StandardResults[[#This Row],[Ind/Rel]]="Ind",_xlfn.XLOOKUP(StandardResults[[#This Row],[Code]],Std[Code],Std[EC]),"-")</f>
        <v>#N/A</v>
      </c>
      <c r="Y887" t="e">
        <f>IF(StandardResults[[#This Row],[Ind/Rel]]="Ind",_xlfn.XLOOKUP(StandardResults[[#This Row],[Code]],Std[Code],Std[Ecs]),"-")</f>
        <v>#N/A</v>
      </c>
      <c r="Z887">
        <f>COUNTIFS(StandardResults[Name],StandardResults[[#This Row],[Name]],StandardResults[Entry
Std],"B")+COUNTIFS(StandardResults[Name],StandardResults[[#This Row],[Name]],StandardResults[Entry
Std],"A")+COUNTIFS(StandardResults[Name],StandardResults[[#This Row],[Name]],StandardResults[Entry
Std],"AA")</f>
        <v>0</v>
      </c>
      <c r="AA887">
        <f>COUNTIFS(StandardResults[Name],StandardResults[[#This Row],[Name]],StandardResults[Entry
Std],"AA")</f>
        <v>0</v>
      </c>
    </row>
    <row r="888" spans="1:27" x14ac:dyDescent="0.25">
      <c r="A888">
        <f>TimeVR[[#This Row],[Club]]</f>
        <v>0</v>
      </c>
      <c r="B888" t="str">
        <f>IF(OR(RIGHT(TimeVR[[#This Row],[Event]],3)="M.R", RIGHT(TimeVR[[#This Row],[Event]],3)="F.R"),"Relay","Ind")</f>
        <v>Ind</v>
      </c>
      <c r="C888">
        <f>TimeVR[[#This Row],[gender]]</f>
        <v>0</v>
      </c>
      <c r="D888">
        <f>TimeVR[[#This Row],[Age]]</f>
        <v>0</v>
      </c>
      <c r="E888">
        <f>TimeVR[[#This Row],[name]]</f>
        <v>0</v>
      </c>
      <c r="F888">
        <f>TimeVR[[#This Row],[Event]]</f>
        <v>0</v>
      </c>
      <c r="G888" t="str">
        <f>IF(OR(StandardResults[[#This Row],[Entry]]="-",TimeVR[[#This Row],[validation]]="Validated"),"Y","N")</f>
        <v>N</v>
      </c>
      <c r="H888">
        <f>IF(OR(LEFT(TimeVR[[#This Row],[Times]],8)="00:00.00", LEFT(TimeVR[[#This Row],[Times]],2)="NT"),"-",TimeVR[[#This Row],[Times]])</f>
        <v>0</v>
      </c>
      <c r="I8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8" t="str">
        <f>IF(ISBLANK(TimeVR[[#This Row],[Best Time(S)]]),"-",TimeVR[[#This Row],[Best Time(S)]])</f>
        <v>-</v>
      </c>
      <c r="K888" t="str">
        <f>IF(StandardResults[[#This Row],[BT(SC)]]&lt;&gt;"-",IF(StandardResults[[#This Row],[BT(SC)]]&lt;=StandardResults[[#This Row],[AAs]],"AA",IF(StandardResults[[#This Row],[BT(SC)]]&lt;=StandardResults[[#This Row],[As]],"A",IF(StandardResults[[#This Row],[BT(SC)]]&lt;=StandardResults[[#This Row],[Bs]],"B","-"))),"")</f>
        <v/>
      </c>
      <c r="L888" t="str">
        <f>IF(ISBLANK(TimeVR[[#This Row],[Best Time(L)]]),"-",TimeVR[[#This Row],[Best Time(L)]])</f>
        <v>-</v>
      </c>
      <c r="M888" t="str">
        <f>IF(StandardResults[[#This Row],[BT(LC)]]&lt;&gt;"-",IF(StandardResults[[#This Row],[BT(LC)]]&lt;=StandardResults[[#This Row],[AA]],"AA",IF(StandardResults[[#This Row],[BT(LC)]]&lt;=StandardResults[[#This Row],[A]],"A",IF(StandardResults[[#This Row],[BT(LC)]]&lt;=StandardResults[[#This Row],[B]],"B","-"))),"")</f>
        <v/>
      </c>
      <c r="N888" s="14"/>
      <c r="O888" t="str">
        <f>IF(StandardResults[[#This Row],[BT(SC)]]&lt;&gt;"-",IF(StandardResults[[#This Row],[BT(SC)]]&lt;=StandardResults[[#This Row],[Ecs]],"EC","-"),"")</f>
        <v/>
      </c>
      <c r="Q888" t="str">
        <f>IF(StandardResults[[#This Row],[Ind/Rel]]="Ind",LEFT(StandardResults[[#This Row],[Gender]],1)&amp;MIN(MAX(StandardResults[[#This Row],[Age]],11),17)&amp;"-"&amp;StandardResults[[#This Row],[Event]],"")</f>
        <v>011-0</v>
      </c>
      <c r="R888" t="e">
        <f>IF(StandardResults[[#This Row],[Ind/Rel]]="Ind",_xlfn.XLOOKUP(StandardResults[[#This Row],[Code]],Std[Code],Std[AA]),"-")</f>
        <v>#N/A</v>
      </c>
      <c r="S888" t="e">
        <f>IF(StandardResults[[#This Row],[Ind/Rel]]="Ind",_xlfn.XLOOKUP(StandardResults[[#This Row],[Code]],Std[Code],Std[A]),"-")</f>
        <v>#N/A</v>
      </c>
      <c r="T888" t="e">
        <f>IF(StandardResults[[#This Row],[Ind/Rel]]="Ind",_xlfn.XLOOKUP(StandardResults[[#This Row],[Code]],Std[Code],Std[B]),"-")</f>
        <v>#N/A</v>
      </c>
      <c r="U888" t="e">
        <f>IF(StandardResults[[#This Row],[Ind/Rel]]="Ind",_xlfn.XLOOKUP(StandardResults[[#This Row],[Code]],Std[Code],Std[AAs]),"-")</f>
        <v>#N/A</v>
      </c>
      <c r="V888" t="e">
        <f>IF(StandardResults[[#This Row],[Ind/Rel]]="Ind",_xlfn.XLOOKUP(StandardResults[[#This Row],[Code]],Std[Code],Std[As]),"-")</f>
        <v>#N/A</v>
      </c>
      <c r="W888" t="e">
        <f>IF(StandardResults[[#This Row],[Ind/Rel]]="Ind",_xlfn.XLOOKUP(StandardResults[[#This Row],[Code]],Std[Code],Std[Bs]),"-")</f>
        <v>#N/A</v>
      </c>
      <c r="X888" t="e">
        <f>IF(StandardResults[[#This Row],[Ind/Rel]]="Ind",_xlfn.XLOOKUP(StandardResults[[#This Row],[Code]],Std[Code],Std[EC]),"-")</f>
        <v>#N/A</v>
      </c>
      <c r="Y888" t="e">
        <f>IF(StandardResults[[#This Row],[Ind/Rel]]="Ind",_xlfn.XLOOKUP(StandardResults[[#This Row],[Code]],Std[Code],Std[Ecs]),"-")</f>
        <v>#N/A</v>
      </c>
      <c r="Z888">
        <f>COUNTIFS(StandardResults[Name],StandardResults[[#This Row],[Name]],StandardResults[Entry
Std],"B")+COUNTIFS(StandardResults[Name],StandardResults[[#This Row],[Name]],StandardResults[Entry
Std],"A")+COUNTIFS(StandardResults[Name],StandardResults[[#This Row],[Name]],StandardResults[Entry
Std],"AA")</f>
        <v>0</v>
      </c>
      <c r="AA888">
        <f>COUNTIFS(StandardResults[Name],StandardResults[[#This Row],[Name]],StandardResults[Entry
Std],"AA")</f>
        <v>0</v>
      </c>
    </row>
    <row r="889" spans="1:27" x14ac:dyDescent="0.25">
      <c r="A889">
        <f>TimeVR[[#This Row],[Club]]</f>
        <v>0</v>
      </c>
      <c r="B889" t="str">
        <f>IF(OR(RIGHT(TimeVR[[#This Row],[Event]],3)="M.R", RIGHT(TimeVR[[#This Row],[Event]],3)="F.R"),"Relay","Ind")</f>
        <v>Ind</v>
      </c>
      <c r="C889">
        <f>TimeVR[[#This Row],[gender]]</f>
        <v>0</v>
      </c>
      <c r="D889">
        <f>TimeVR[[#This Row],[Age]]</f>
        <v>0</v>
      </c>
      <c r="E889">
        <f>TimeVR[[#This Row],[name]]</f>
        <v>0</v>
      </c>
      <c r="F889">
        <f>TimeVR[[#This Row],[Event]]</f>
        <v>0</v>
      </c>
      <c r="G889" t="str">
        <f>IF(OR(StandardResults[[#This Row],[Entry]]="-",TimeVR[[#This Row],[validation]]="Validated"),"Y","N")</f>
        <v>N</v>
      </c>
      <c r="H889">
        <f>IF(OR(LEFT(TimeVR[[#This Row],[Times]],8)="00:00.00", LEFT(TimeVR[[#This Row],[Times]],2)="NT"),"-",TimeVR[[#This Row],[Times]])</f>
        <v>0</v>
      </c>
      <c r="I8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89" t="str">
        <f>IF(ISBLANK(TimeVR[[#This Row],[Best Time(S)]]),"-",TimeVR[[#This Row],[Best Time(S)]])</f>
        <v>-</v>
      </c>
      <c r="K889" t="str">
        <f>IF(StandardResults[[#This Row],[BT(SC)]]&lt;&gt;"-",IF(StandardResults[[#This Row],[BT(SC)]]&lt;=StandardResults[[#This Row],[AAs]],"AA",IF(StandardResults[[#This Row],[BT(SC)]]&lt;=StandardResults[[#This Row],[As]],"A",IF(StandardResults[[#This Row],[BT(SC)]]&lt;=StandardResults[[#This Row],[Bs]],"B","-"))),"")</f>
        <v/>
      </c>
      <c r="L889" t="str">
        <f>IF(ISBLANK(TimeVR[[#This Row],[Best Time(L)]]),"-",TimeVR[[#This Row],[Best Time(L)]])</f>
        <v>-</v>
      </c>
      <c r="M889" t="str">
        <f>IF(StandardResults[[#This Row],[BT(LC)]]&lt;&gt;"-",IF(StandardResults[[#This Row],[BT(LC)]]&lt;=StandardResults[[#This Row],[AA]],"AA",IF(StandardResults[[#This Row],[BT(LC)]]&lt;=StandardResults[[#This Row],[A]],"A",IF(StandardResults[[#This Row],[BT(LC)]]&lt;=StandardResults[[#This Row],[B]],"B","-"))),"")</f>
        <v/>
      </c>
      <c r="N889" s="14"/>
      <c r="O889" t="str">
        <f>IF(StandardResults[[#This Row],[BT(SC)]]&lt;&gt;"-",IF(StandardResults[[#This Row],[BT(SC)]]&lt;=StandardResults[[#This Row],[Ecs]],"EC","-"),"")</f>
        <v/>
      </c>
      <c r="Q889" t="str">
        <f>IF(StandardResults[[#This Row],[Ind/Rel]]="Ind",LEFT(StandardResults[[#This Row],[Gender]],1)&amp;MIN(MAX(StandardResults[[#This Row],[Age]],11),17)&amp;"-"&amp;StandardResults[[#This Row],[Event]],"")</f>
        <v>011-0</v>
      </c>
      <c r="R889" t="e">
        <f>IF(StandardResults[[#This Row],[Ind/Rel]]="Ind",_xlfn.XLOOKUP(StandardResults[[#This Row],[Code]],Std[Code],Std[AA]),"-")</f>
        <v>#N/A</v>
      </c>
      <c r="S889" t="e">
        <f>IF(StandardResults[[#This Row],[Ind/Rel]]="Ind",_xlfn.XLOOKUP(StandardResults[[#This Row],[Code]],Std[Code],Std[A]),"-")</f>
        <v>#N/A</v>
      </c>
      <c r="T889" t="e">
        <f>IF(StandardResults[[#This Row],[Ind/Rel]]="Ind",_xlfn.XLOOKUP(StandardResults[[#This Row],[Code]],Std[Code],Std[B]),"-")</f>
        <v>#N/A</v>
      </c>
      <c r="U889" t="e">
        <f>IF(StandardResults[[#This Row],[Ind/Rel]]="Ind",_xlfn.XLOOKUP(StandardResults[[#This Row],[Code]],Std[Code],Std[AAs]),"-")</f>
        <v>#N/A</v>
      </c>
      <c r="V889" t="e">
        <f>IF(StandardResults[[#This Row],[Ind/Rel]]="Ind",_xlfn.XLOOKUP(StandardResults[[#This Row],[Code]],Std[Code],Std[As]),"-")</f>
        <v>#N/A</v>
      </c>
      <c r="W889" t="e">
        <f>IF(StandardResults[[#This Row],[Ind/Rel]]="Ind",_xlfn.XLOOKUP(StandardResults[[#This Row],[Code]],Std[Code],Std[Bs]),"-")</f>
        <v>#N/A</v>
      </c>
      <c r="X889" t="e">
        <f>IF(StandardResults[[#This Row],[Ind/Rel]]="Ind",_xlfn.XLOOKUP(StandardResults[[#This Row],[Code]],Std[Code],Std[EC]),"-")</f>
        <v>#N/A</v>
      </c>
      <c r="Y889" t="e">
        <f>IF(StandardResults[[#This Row],[Ind/Rel]]="Ind",_xlfn.XLOOKUP(StandardResults[[#This Row],[Code]],Std[Code],Std[Ecs]),"-")</f>
        <v>#N/A</v>
      </c>
      <c r="Z889">
        <f>COUNTIFS(StandardResults[Name],StandardResults[[#This Row],[Name]],StandardResults[Entry
Std],"B")+COUNTIFS(StandardResults[Name],StandardResults[[#This Row],[Name]],StandardResults[Entry
Std],"A")+COUNTIFS(StandardResults[Name],StandardResults[[#This Row],[Name]],StandardResults[Entry
Std],"AA")</f>
        <v>0</v>
      </c>
      <c r="AA889">
        <f>COUNTIFS(StandardResults[Name],StandardResults[[#This Row],[Name]],StandardResults[Entry
Std],"AA")</f>
        <v>0</v>
      </c>
    </row>
    <row r="890" spans="1:27" x14ac:dyDescent="0.25">
      <c r="A890">
        <f>TimeVR[[#This Row],[Club]]</f>
        <v>0</v>
      </c>
      <c r="B890" t="str">
        <f>IF(OR(RIGHT(TimeVR[[#This Row],[Event]],3)="M.R", RIGHT(TimeVR[[#This Row],[Event]],3)="F.R"),"Relay","Ind")</f>
        <v>Ind</v>
      </c>
      <c r="C890">
        <f>TimeVR[[#This Row],[gender]]</f>
        <v>0</v>
      </c>
      <c r="D890">
        <f>TimeVR[[#This Row],[Age]]</f>
        <v>0</v>
      </c>
      <c r="E890">
        <f>TimeVR[[#This Row],[name]]</f>
        <v>0</v>
      </c>
      <c r="F890">
        <f>TimeVR[[#This Row],[Event]]</f>
        <v>0</v>
      </c>
      <c r="G890" t="str">
        <f>IF(OR(StandardResults[[#This Row],[Entry]]="-",TimeVR[[#This Row],[validation]]="Validated"),"Y","N")</f>
        <v>N</v>
      </c>
      <c r="H890">
        <f>IF(OR(LEFT(TimeVR[[#This Row],[Times]],8)="00:00.00", LEFT(TimeVR[[#This Row],[Times]],2)="NT"),"-",TimeVR[[#This Row],[Times]])</f>
        <v>0</v>
      </c>
      <c r="I8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0" t="str">
        <f>IF(ISBLANK(TimeVR[[#This Row],[Best Time(S)]]),"-",TimeVR[[#This Row],[Best Time(S)]])</f>
        <v>-</v>
      </c>
      <c r="K890" t="str">
        <f>IF(StandardResults[[#This Row],[BT(SC)]]&lt;&gt;"-",IF(StandardResults[[#This Row],[BT(SC)]]&lt;=StandardResults[[#This Row],[AAs]],"AA",IF(StandardResults[[#This Row],[BT(SC)]]&lt;=StandardResults[[#This Row],[As]],"A",IF(StandardResults[[#This Row],[BT(SC)]]&lt;=StandardResults[[#This Row],[Bs]],"B","-"))),"")</f>
        <v/>
      </c>
      <c r="L890" t="str">
        <f>IF(ISBLANK(TimeVR[[#This Row],[Best Time(L)]]),"-",TimeVR[[#This Row],[Best Time(L)]])</f>
        <v>-</v>
      </c>
      <c r="M890" t="str">
        <f>IF(StandardResults[[#This Row],[BT(LC)]]&lt;&gt;"-",IF(StandardResults[[#This Row],[BT(LC)]]&lt;=StandardResults[[#This Row],[AA]],"AA",IF(StandardResults[[#This Row],[BT(LC)]]&lt;=StandardResults[[#This Row],[A]],"A",IF(StandardResults[[#This Row],[BT(LC)]]&lt;=StandardResults[[#This Row],[B]],"B","-"))),"")</f>
        <v/>
      </c>
      <c r="N890" s="14"/>
      <c r="O890" t="str">
        <f>IF(StandardResults[[#This Row],[BT(SC)]]&lt;&gt;"-",IF(StandardResults[[#This Row],[BT(SC)]]&lt;=StandardResults[[#This Row],[Ecs]],"EC","-"),"")</f>
        <v/>
      </c>
      <c r="Q890" t="str">
        <f>IF(StandardResults[[#This Row],[Ind/Rel]]="Ind",LEFT(StandardResults[[#This Row],[Gender]],1)&amp;MIN(MAX(StandardResults[[#This Row],[Age]],11),17)&amp;"-"&amp;StandardResults[[#This Row],[Event]],"")</f>
        <v>011-0</v>
      </c>
      <c r="R890" t="e">
        <f>IF(StandardResults[[#This Row],[Ind/Rel]]="Ind",_xlfn.XLOOKUP(StandardResults[[#This Row],[Code]],Std[Code],Std[AA]),"-")</f>
        <v>#N/A</v>
      </c>
      <c r="S890" t="e">
        <f>IF(StandardResults[[#This Row],[Ind/Rel]]="Ind",_xlfn.XLOOKUP(StandardResults[[#This Row],[Code]],Std[Code],Std[A]),"-")</f>
        <v>#N/A</v>
      </c>
      <c r="T890" t="e">
        <f>IF(StandardResults[[#This Row],[Ind/Rel]]="Ind",_xlfn.XLOOKUP(StandardResults[[#This Row],[Code]],Std[Code],Std[B]),"-")</f>
        <v>#N/A</v>
      </c>
      <c r="U890" t="e">
        <f>IF(StandardResults[[#This Row],[Ind/Rel]]="Ind",_xlfn.XLOOKUP(StandardResults[[#This Row],[Code]],Std[Code],Std[AAs]),"-")</f>
        <v>#N/A</v>
      </c>
      <c r="V890" t="e">
        <f>IF(StandardResults[[#This Row],[Ind/Rel]]="Ind",_xlfn.XLOOKUP(StandardResults[[#This Row],[Code]],Std[Code],Std[As]),"-")</f>
        <v>#N/A</v>
      </c>
      <c r="W890" t="e">
        <f>IF(StandardResults[[#This Row],[Ind/Rel]]="Ind",_xlfn.XLOOKUP(StandardResults[[#This Row],[Code]],Std[Code],Std[Bs]),"-")</f>
        <v>#N/A</v>
      </c>
      <c r="X890" t="e">
        <f>IF(StandardResults[[#This Row],[Ind/Rel]]="Ind",_xlfn.XLOOKUP(StandardResults[[#This Row],[Code]],Std[Code],Std[EC]),"-")</f>
        <v>#N/A</v>
      </c>
      <c r="Y890" t="e">
        <f>IF(StandardResults[[#This Row],[Ind/Rel]]="Ind",_xlfn.XLOOKUP(StandardResults[[#This Row],[Code]],Std[Code],Std[Ecs]),"-")</f>
        <v>#N/A</v>
      </c>
      <c r="Z890">
        <f>COUNTIFS(StandardResults[Name],StandardResults[[#This Row],[Name]],StandardResults[Entry
Std],"B")+COUNTIFS(StandardResults[Name],StandardResults[[#This Row],[Name]],StandardResults[Entry
Std],"A")+COUNTIFS(StandardResults[Name],StandardResults[[#This Row],[Name]],StandardResults[Entry
Std],"AA")</f>
        <v>0</v>
      </c>
      <c r="AA890">
        <f>COUNTIFS(StandardResults[Name],StandardResults[[#This Row],[Name]],StandardResults[Entry
Std],"AA")</f>
        <v>0</v>
      </c>
    </row>
    <row r="891" spans="1:27" x14ac:dyDescent="0.25">
      <c r="A891">
        <f>TimeVR[[#This Row],[Club]]</f>
        <v>0</v>
      </c>
      <c r="B891" t="str">
        <f>IF(OR(RIGHT(TimeVR[[#This Row],[Event]],3)="M.R", RIGHT(TimeVR[[#This Row],[Event]],3)="F.R"),"Relay","Ind")</f>
        <v>Ind</v>
      </c>
      <c r="C891">
        <f>TimeVR[[#This Row],[gender]]</f>
        <v>0</v>
      </c>
      <c r="D891">
        <f>TimeVR[[#This Row],[Age]]</f>
        <v>0</v>
      </c>
      <c r="E891">
        <f>TimeVR[[#This Row],[name]]</f>
        <v>0</v>
      </c>
      <c r="F891">
        <f>TimeVR[[#This Row],[Event]]</f>
        <v>0</v>
      </c>
      <c r="G891" t="str">
        <f>IF(OR(StandardResults[[#This Row],[Entry]]="-",TimeVR[[#This Row],[validation]]="Validated"),"Y","N")</f>
        <v>N</v>
      </c>
      <c r="H891">
        <f>IF(OR(LEFT(TimeVR[[#This Row],[Times]],8)="00:00.00", LEFT(TimeVR[[#This Row],[Times]],2)="NT"),"-",TimeVR[[#This Row],[Times]])</f>
        <v>0</v>
      </c>
      <c r="I8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1" t="str">
        <f>IF(ISBLANK(TimeVR[[#This Row],[Best Time(S)]]),"-",TimeVR[[#This Row],[Best Time(S)]])</f>
        <v>-</v>
      </c>
      <c r="K891" t="str">
        <f>IF(StandardResults[[#This Row],[BT(SC)]]&lt;&gt;"-",IF(StandardResults[[#This Row],[BT(SC)]]&lt;=StandardResults[[#This Row],[AAs]],"AA",IF(StandardResults[[#This Row],[BT(SC)]]&lt;=StandardResults[[#This Row],[As]],"A",IF(StandardResults[[#This Row],[BT(SC)]]&lt;=StandardResults[[#This Row],[Bs]],"B","-"))),"")</f>
        <v/>
      </c>
      <c r="L891" t="str">
        <f>IF(ISBLANK(TimeVR[[#This Row],[Best Time(L)]]),"-",TimeVR[[#This Row],[Best Time(L)]])</f>
        <v>-</v>
      </c>
      <c r="M891" t="str">
        <f>IF(StandardResults[[#This Row],[BT(LC)]]&lt;&gt;"-",IF(StandardResults[[#This Row],[BT(LC)]]&lt;=StandardResults[[#This Row],[AA]],"AA",IF(StandardResults[[#This Row],[BT(LC)]]&lt;=StandardResults[[#This Row],[A]],"A",IF(StandardResults[[#This Row],[BT(LC)]]&lt;=StandardResults[[#This Row],[B]],"B","-"))),"")</f>
        <v/>
      </c>
      <c r="N891" s="14"/>
      <c r="O891" t="str">
        <f>IF(StandardResults[[#This Row],[BT(SC)]]&lt;&gt;"-",IF(StandardResults[[#This Row],[BT(SC)]]&lt;=StandardResults[[#This Row],[Ecs]],"EC","-"),"")</f>
        <v/>
      </c>
      <c r="Q891" t="str">
        <f>IF(StandardResults[[#This Row],[Ind/Rel]]="Ind",LEFT(StandardResults[[#This Row],[Gender]],1)&amp;MIN(MAX(StandardResults[[#This Row],[Age]],11),17)&amp;"-"&amp;StandardResults[[#This Row],[Event]],"")</f>
        <v>011-0</v>
      </c>
      <c r="R891" t="e">
        <f>IF(StandardResults[[#This Row],[Ind/Rel]]="Ind",_xlfn.XLOOKUP(StandardResults[[#This Row],[Code]],Std[Code],Std[AA]),"-")</f>
        <v>#N/A</v>
      </c>
      <c r="S891" t="e">
        <f>IF(StandardResults[[#This Row],[Ind/Rel]]="Ind",_xlfn.XLOOKUP(StandardResults[[#This Row],[Code]],Std[Code],Std[A]),"-")</f>
        <v>#N/A</v>
      </c>
      <c r="T891" t="e">
        <f>IF(StandardResults[[#This Row],[Ind/Rel]]="Ind",_xlfn.XLOOKUP(StandardResults[[#This Row],[Code]],Std[Code],Std[B]),"-")</f>
        <v>#N/A</v>
      </c>
      <c r="U891" t="e">
        <f>IF(StandardResults[[#This Row],[Ind/Rel]]="Ind",_xlfn.XLOOKUP(StandardResults[[#This Row],[Code]],Std[Code],Std[AAs]),"-")</f>
        <v>#N/A</v>
      </c>
      <c r="V891" t="e">
        <f>IF(StandardResults[[#This Row],[Ind/Rel]]="Ind",_xlfn.XLOOKUP(StandardResults[[#This Row],[Code]],Std[Code],Std[As]),"-")</f>
        <v>#N/A</v>
      </c>
      <c r="W891" t="e">
        <f>IF(StandardResults[[#This Row],[Ind/Rel]]="Ind",_xlfn.XLOOKUP(StandardResults[[#This Row],[Code]],Std[Code],Std[Bs]),"-")</f>
        <v>#N/A</v>
      </c>
      <c r="X891" t="e">
        <f>IF(StandardResults[[#This Row],[Ind/Rel]]="Ind",_xlfn.XLOOKUP(StandardResults[[#This Row],[Code]],Std[Code],Std[EC]),"-")</f>
        <v>#N/A</v>
      </c>
      <c r="Y891" t="e">
        <f>IF(StandardResults[[#This Row],[Ind/Rel]]="Ind",_xlfn.XLOOKUP(StandardResults[[#This Row],[Code]],Std[Code],Std[Ecs]),"-")</f>
        <v>#N/A</v>
      </c>
      <c r="Z891">
        <f>COUNTIFS(StandardResults[Name],StandardResults[[#This Row],[Name]],StandardResults[Entry
Std],"B")+COUNTIFS(StandardResults[Name],StandardResults[[#This Row],[Name]],StandardResults[Entry
Std],"A")+COUNTIFS(StandardResults[Name],StandardResults[[#This Row],[Name]],StandardResults[Entry
Std],"AA")</f>
        <v>0</v>
      </c>
      <c r="AA891">
        <f>COUNTIFS(StandardResults[Name],StandardResults[[#This Row],[Name]],StandardResults[Entry
Std],"AA")</f>
        <v>0</v>
      </c>
    </row>
    <row r="892" spans="1:27" x14ac:dyDescent="0.25">
      <c r="A892">
        <f>TimeVR[[#This Row],[Club]]</f>
        <v>0</v>
      </c>
      <c r="B892" t="str">
        <f>IF(OR(RIGHT(TimeVR[[#This Row],[Event]],3)="M.R", RIGHT(TimeVR[[#This Row],[Event]],3)="F.R"),"Relay","Ind")</f>
        <v>Ind</v>
      </c>
      <c r="C892">
        <f>TimeVR[[#This Row],[gender]]</f>
        <v>0</v>
      </c>
      <c r="D892">
        <f>TimeVR[[#This Row],[Age]]</f>
        <v>0</v>
      </c>
      <c r="E892">
        <f>TimeVR[[#This Row],[name]]</f>
        <v>0</v>
      </c>
      <c r="F892">
        <f>TimeVR[[#This Row],[Event]]</f>
        <v>0</v>
      </c>
      <c r="G892" t="str">
        <f>IF(OR(StandardResults[[#This Row],[Entry]]="-",TimeVR[[#This Row],[validation]]="Validated"),"Y","N")</f>
        <v>N</v>
      </c>
      <c r="H892">
        <f>IF(OR(LEFT(TimeVR[[#This Row],[Times]],8)="00:00.00", LEFT(TimeVR[[#This Row],[Times]],2)="NT"),"-",TimeVR[[#This Row],[Times]])</f>
        <v>0</v>
      </c>
      <c r="I8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2" t="str">
        <f>IF(ISBLANK(TimeVR[[#This Row],[Best Time(S)]]),"-",TimeVR[[#This Row],[Best Time(S)]])</f>
        <v>-</v>
      </c>
      <c r="K892" t="str">
        <f>IF(StandardResults[[#This Row],[BT(SC)]]&lt;&gt;"-",IF(StandardResults[[#This Row],[BT(SC)]]&lt;=StandardResults[[#This Row],[AAs]],"AA",IF(StandardResults[[#This Row],[BT(SC)]]&lt;=StandardResults[[#This Row],[As]],"A",IF(StandardResults[[#This Row],[BT(SC)]]&lt;=StandardResults[[#This Row],[Bs]],"B","-"))),"")</f>
        <v/>
      </c>
      <c r="L892" t="str">
        <f>IF(ISBLANK(TimeVR[[#This Row],[Best Time(L)]]),"-",TimeVR[[#This Row],[Best Time(L)]])</f>
        <v>-</v>
      </c>
      <c r="M892" t="str">
        <f>IF(StandardResults[[#This Row],[BT(LC)]]&lt;&gt;"-",IF(StandardResults[[#This Row],[BT(LC)]]&lt;=StandardResults[[#This Row],[AA]],"AA",IF(StandardResults[[#This Row],[BT(LC)]]&lt;=StandardResults[[#This Row],[A]],"A",IF(StandardResults[[#This Row],[BT(LC)]]&lt;=StandardResults[[#This Row],[B]],"B","-"))),"")</f>
        <v/>
      </c>
      <c r="N892" s="14"/>
      <c r="O892" t="str">
        <f>IF(StandardResults[[#This Row],[BT(SC)]]&lt;&gt;"-",IF(StandardResults[[#This Row],[BT(SC)]]&lt;=StandardResults[[#This Row],[Ecs]],"EC","-"),"")</f>
        <v/>
      </c>
      <c r="Q892" t="str">
        <f>IF(StandardResults[[#This Row],[Ind/Rel]]="Ind",LEFT(StandardResults[[#This Row],[Gender]],1)&amp;MIN(MAX(StandardResults[[#This Row],[Age]],11),17)&amp;"-"&amp;StandardResults[[#This Row],[Event]],"")</f>
        <v>011-0</v>
      </c>
      <c r="R892" t="e">
        <f>IF(StandardResults[[#This Row],[Ind/Rel]]="Ind",_xlfn.XLOOKUP(StandardResults[[#This Row],[Code]],Std[Code],Std[AA]),"-")</f>
        <v>#N/A</v>
      </c>
      <c r="S892" t="e">
        <f>IF(StandardResults[[#This Row],[Ind/Rel]]="Ind",_xlfn.XLOOKUP(StandardResults[[#This Row],[Code]],Std[Code],Std[A]),"-")</f>
        <v>#N/A</v>
      </c>
      <c r="T892" t="e">
        <f>IF(StandardResults[[#This Row],[Ind/Rel]]="Ind",_xlfn.XLOOKUP(StandardResults[[#This Row],[Code]],Std[Code],Std[B]),"-")</f>
        <v>#N/A</v>
      </c>
      <c r="U892" t="e">
        <f>IF(StandardResults[[#This Row],[Ind/Rel]]="Ind",_xlfn.XLOOKUP(StandardResults[[#This Row],[Code]],Std[Code],Std[AAs]),"-")</f>
        <v>#N/A</v>
      </c>
      <c r="V892" t="e">
        <f>IF(StandardResults[[#This Row],[Ind/Rel]]="Ind",_xlfn.XLOOKUP(StandardResults[[#This Row],[Code]],Std[Code],Std[As]),"-")</f>
        <v>#N/A</v>
      </c>
      <c r="W892" t="e">
        <f>IF(StandardResults[[#This Row],[Ind/Rel]]="Ind",_xlfn.XLOOKUP(StandardResults[[#This Row],[Code]],Std[Code],Std[Bs]),"-")</f>
        <v>#N/A</v>
      </c>
      <c r="X892" t="e">
        <f>IF(StandardResults[[#This Row],[Ind/Rel]]="Ind",_xlfn.XLOOKUP(StandardResults[[#This Row],[Code]],Std[Code],Std[EC]),"-")</f>
        <v>#N/A</v>
      </c>
      <c r="Y892" t="e">
        <f>IF(StandardResults[[#This Row],[Ind/Rel]]="Ind",_xlfn.XLOOKUP(StandardResults[[#This Row],[Code]],Std[Code],Std[Ecs]),"-")</f>
        <v>#N/A</v>
      </c>
      <c r="Z892">
        <f>COUNTIFS(StandardResults[Name],StandardResults[[#This Row],[Name]],StandardResults[Entry
Std],"B")+COUNTIFS(StandardResults[Name],StandardResults[[#This Row],[Name]],StandardResults[Entry
Std],"A")+COUNTIFS(StandardResults[Name],StandardResults[[#This Row],[Name]],StandardResults[Entry
Std],"AA")</f>
        <v>0</v>
      </c>
      <c r="AA892">
        <f>COUNTIFS(StandardResults[Name],StandardResults[[#This Row],[Name]],StandardResults[Entry
Std],"AA")</f>
        <v>0</v>
      </c>
    </row>
    <row r="893" spans="1:27" x14ac:dyDescent="0.25">
      <c r="A893">
        <f>TimeVR[[#This Row],[Club]]</f>
        <v>0</v>
      </c>
      <c r="B893" t="str">
        <f>IF(OR(RIGHT(TimeVR[[#This Row],[Event]],3)="M.R", RIGHT(TimeVR[[#This Row],[Event]],3)="F.R"),"Relay","Ind")</f>
        <v>Ind</v>
      </c>
      <c r="C893">
        <f>TimeVR[[#This Row],[gender]]</f>
        <v>0</v>
      </c>
      <c r="D893">
        <f>TimeVR[[#This Row],[Age]]</f>
        <v>0</v>
      </c>
      <c r="E893">
        <f>TimeVR[[#This Row],[name]]</f>
        <v>0</v>
      </c>
      <c r="F893">
        <f>TimeVR[[#This Row],[Event]]</f>
        <v>0</v>
      </c>
      <c r="G893" t="str">
        <f>IF(OR(StandardResults[[#This Row],[Entry]]="-",TimeVR[[#This Row],[validation]]="Validated"),"Y","N")</f>
        <v>N</v>
      </c>
      <c r="H893">
        <f>IF(OR(LEFT(TimeVR[[#This Row],[Times]],8)="00:00.00", LEFT(TimeVR[[#This Row],[Times]],2)="NT"),"-",TimeVR[[#This Row],[Times]])</f>
        <v>0</v>
      </c>
      <c r="I8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3" t="str">
        <f>IF(ISBLANK(TimeVR[[#This Row],[Best Time(S)]]),"-",TimeVR[[#This Row],[Best Time(S)]])</f>
        <v>-</v>
      </c>
      <c r="K893" t="str">
        <f>IF(StandardResults[[#This Row],[BT(SC)]]&lt;&gt;"-",IF(StandardResults[[#This Row],[BT(SC)]]&lt;=StandardResults[[#This Row],[AAs]],"AA",IF(StandardResults[[#This Row],[BT(SC)]]&lt;=StandardResults[[#This Row],[As]],"A",IF(StandardResults[[#This Row],[BT(SC)]]&lt;=StandardResults[[#This Row],[Bs]],"B","-"))),"")</f>
        <v/>
      </c>
      <c r="L893" t="str">
        <f>IF(ISBLANK(TimeVR[[#This Row],[Best Time(L)]]),"-",TimeVR[[#This Row],[Best Time(L)]])</f>
        <v>-</v>
      </c>
      <c r="M893" t="str">
        <f>IF(StandardResults[[#This Row],[BT(LC)]]&lt;&gt;"-",IF(StandardResults[[#This Row],[BT(LC)]]&lt;=StandardResults[[#This Row],[AA]],"AA",IF(StandardResults[[#This Row],[BT(LC)]]&lt;=StandardResults[[#This Row],[A]],"A",IF(StandardResults[[#This Row],[BT(LC)]]&lt;=StandardResults[[#This Row],[B]],"B","-"))),"")</f>
        <v/>
      </c>
      <c r="N893" s="14"/>
      <c r="O893" t="str">
        <f>IF(StandardResults[[#This Row],[BT(SC)]]&lt;&gt;"-",IF(StandardResults[[#This Row],[BT(SC)]]&lt;=StandardResults[[#This Row],[Ecs]],"EC","-"),"")</f>
        <v/>
      </c>
      <c r="Q893" t="str">
        <f>IF(StandardResults[[#This Row],[Ind/Rel]]="Ind",LEFT(StandardResults[[#This Row],[Gender]],1)&amp;MIN(MAX(StandardResults[[#This Row],[Age]],11),17)&amp;"-"&amp;StandardResults[[#This Row],[Event]],"")</f>
        <v>011-0</v>
      </c>
      <c r="R893" t="e">
        <f>IF(StandardResults[[#This Row],[Ind/Rel]]="Ind",_xlfn.XLOOKUP(StandardResults[[#This Row],[Code]],Std[Code],Std[AA]),"-")</f>
        <v>#N/A</v>
      </c>
      <c r="S893" t="e">
        <f>IF(StandardResults[[#This Row],[Ind/Rel]]="Ind",_xlfn.XLOOKUP(StandardResults[[#This Row],[Code]],Std[Code],Std[A]),"-")</f>
        <v>#N/A</v>
      </c>
      <c r="T893" t="e">
        <f>IF(StandardResults[[#This Row],[Ind/Rel]]="Ind",_xlfn.XLOOKUP(StandardResults[[#This Row],[Code]],Std[Code],Std[B]),"-")</f>
        <v>#N/A</v>
      </c>
      <c r="U893" t="e">
        <f>IF(StandardResults[[#This Row],[Ind/Rel]]="Ind",_xlfn.XLOOKUP(StandardResults[[#This Row],[Code]],Std[Code],Std[AAs]),"-")</f>
        <v>#N/A</v>
      </c>
      <c r="V893" t="e">
        <f>IF(StandardResults[[#This Row],[Ind/Rel]]="Ind",_xlfn.XLOOKUP(StandardResults[[#This Row],[Code]],Std[Code],Std[As]),"-")</f>
        <v>#N/A</v>
      </c>
      <c r="W893" t="e">
        <f>IF(StandardResults[[#This Row],[Ind/Rel]]="Ind",_xlfn.XLOOKUP(StandardResults[[#This Row],[Code]],Std[Code],Std[Bs]),"-")</f>
        <v>#N/A</v>
      </c>
      <c r="X893" t="e">
        <f>IF(StandardResults[[#This Row],[Ind/Rel]]="Ind",_xlfn.XLOOKUP(StandardResults[[#This Row],[Code]],Std[Code],Std[EC]),"-")</f>
        <v>#N/A</v>
      </c>
      <c r="Y893" t="e">
        <f>IF(StandardResults[[#This Row],[Ind/Rel]]="Ind",_xlfn.XLOOKUP(StandardResults[[#This Row],[Code]],Std[Code],Std[Ecs]),"-")</f>
        <v>#N/A</v>
      </c>
      <c r="Z893">
        <f>COUNTIFS(StandardResults[Name],StandardResults[[#This Row],[Name]],StandardResults[Entry
Std],"B")+COUNTIFS(StandardResults[Name],StandardResults[[#This Row],[Name]],StandardResults[Entry
Std],"A")+COUNTIFS(StandardResults[Name],StandardResults[[#This Row],[Name]],StandardResults[Entry
Std],"AA")</f>
        <v>0</v>
      </c>
      <c r="AA893">
        <f>COUNTIFS(StandardResults[Name],StandardResults[[#This Row],[Name]],StandardResults[Entry
Std],"AA")</f>
        <v>0</v>
      </c>
    </row>
    <row r="894" spans="1:27" x14ac:dyDescent="0.25">
      <c r="A894">
        <f>TimeVR[[#This Row],[Club]]</f>
        <v>0</v>
      </c>
      <c r="B894" t="str">
        <f>IF(OR(RIGHT(TimeVR[[#This Row],[Event]],3)="M.R", RIGHT(TimeVR[[#This Row],[Event]],3)="F.R"),"Relay","Ind")</f>
        <v>Ind</v>
      </c>
      <c r="C894">
        <f>TimeVR[[#This Row],[gender]]</f>
        <v>0</v>
      </c>
      <c r="D894">
        <f>TimeVR[[#This Row],[Age]]</f>
        <v>0</v>
      </c>
      <c r="E894">
        <f>TimeVR[[#This Row],[name]]</f>
        <v>0</v>
      </c>
      <c r="F894">
        <f>TimeVR[[#This Row],[Event]]</f>
        <v>0</v>
      </c>
      <c r="G894" t="str">
        <f>IF(OR(StandardResults[[#This Row],[Entry]]="-",TimeVR[[#This Row],[validation]]="Validated"),"Y","N")</f>
        <v>N</v>
      </c>
      <c r="H894">
        <f>IF(OR(LEFT(TimeVR[[#This Row],[Times]],8)="00:00.00", LEFT(TimeVR[[#This Row],[Times]],2)="NT"),"-",TimeVR[[#This Row],[Times]])</f>
        <v>0</v>
      </c>
      <c r="I8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4" t="str">
        <f>IF(ISBLANK(TimeVR[[#This Row],[Best Time(S)]]),"-",TimeVR[[#This Row],[Best Time(S)]])</f>
        <v>-</v>
      </c>
      <c r="K894" t="str">
        <f>IF(StandardResults[[#This Row],[BT(SC)]]&lt;&gt;"-",IF(StandardResults[[#This Row],[BT(SC)]]&lt;=StandardResults[[#This Row],[AAs]],"AA",IF(StandardResults[[#This Row],[BT(SC)]]&lt;=StandardResults[[#This Row],[As]],"A",IF(StandardResults[[#This Row],[BT(SC)]]&lt;=StandardResults[[#This Row],[Bs]],"B","-"))),"")</f>
        <v/>
      </c>
      <c r="L894" t="str">
        <f>IF(ISBLANK(TimeVR[[#This Row],[Best Time(L)]]),"-",TimeVR[[#This Row],[Best Time(L)]])</f>
        <v>-</v>
      </c>
      <c r="M894" t="str">
        <f>IF(StandardResults[[#This Row],[BT(LC)]]&lt;&gt;"-",IF(StandardResults[[#This Row],[BT(LC)]]&lt;=StandardResults[[#This Row],[AA]],"AA",IF(StandardResults[[#This Row],[BT(LC)]]&lt;=StandardResults[[#This Row],[A]],"A",IF(StandardResults[[#This Row],[BT(LC)]]&lt;=StandardResults[[#This Row],[B]],"B","-"))),"")</f>
        <v/>
      </c>
      <c r="N894" s="14"/>
      <c r="O894" t="str">
        <f>IF(StandardResults[[#This Row],[BT(SC)]]&lt;&gt;"-",IF(StandardResults[[#This Row],[BT(SC)]]&lt;=StandardResults[[#This Row],[Ecs]],"EC","-"),"")</f>
        <v/>
      </c>
      <c r="Q894" t="str">
        <f>IF(StandardResults[[#This Row],[Ind/Rel]]="Ind",LEFT(StandardResults[[#This Row],[Gender]],1)&amp;MIN(MAX(StandardResults[[#This Row],[Age]],11),17)&amp;"-"&amp;StandardResults[[#This Row],[Event]],"")</f>
        <v>011-0</v>
      </c>
      <c r="R894" t="e">
        <f>IF(StandardResults[[#This Row],[Ind/Rel]]="Ind",_xlfn.XLOOKUP(StandardResults[[#This Row],[Code]],Std[Code],Std[AA]),"-")</f>
        <v>#N/A</v>
      </c>
      <c r="S894" t="e">
        <f>IF(StandardResults[[#This Row],[Ind/Rel]]="Ind",_xlfn.XLOOKUP(StandardResults[[#This Row],[Code]],Std[Code],Std[A]),"-")</f>
        <v>#N/A</v>
      </c>
      <c r="T894" t="e">
        <f>IF(StandardResults[[#This Row],[Ind/Rel]]="Ind",_xlfn.XLOOKUP(StandardResults[[#This Row],[Code]],Std[Code],Std[B]),"-")</f>
        <v>#N/A</v>
      </c>
      <c r="U894" t="e">
        <f>IF(StandardResults[[#This Row],[Ind/Rel]]="Ind",_xlfn.XLOOKUP(StandardResults[[#This Row],[Code]],Std[Code],Std[AAs]),"-")</f>
        <v>#N/A</v>
      </c>
      <c r="V894" t="e">
        <f>IF(StandardResults[[#This Row],[Ind/Rel]]="Ind",_xlfn.XLOOKUP(StandardResults[[#This Row],[Code]],Std[Code],Std[As]),"-")</f>
        <v>#N/A</v>
      </c>
      <c r="W894" t="e">
        <f>IF(StandardResults[[#This Row],[Ind/Rel]]="Ind",_xlfn.XLOOKUP(StandardResults[[#This Row],[Code]],Std[Code],Std[Bs]),"-")</f>
        <v>#N/A</v>
      </c>
      <c r="X894" t="e">
        <f>IF(StandardResults[[#This Row],[Ind/Rel]]="Ind",_xlfn.XLOOKUP(StandardResults[[#This Row],[Code]],Std[Code],Std[EC]),"-")</f>
        <v>#N/A</v>
      </c>
      <c r="Y894" t="e">
        <f>IF(StandardResults[[#This Row],[Ind/Rel]]="Ind",_xlfn.XLOOKUP(StandardResults[[#This Row],[Code]],Std[Code],Std[Ecs]),"-")</f>
        <v>#N/A</v>
      </c>
      <c r="Z894">
        <f>COUNTIFS(StandardResults[Name],StandardResults[[#This Row],[Name]],StandardResults[Entry
Std],"B")+COUNTIFS(StandardResults[Name],StandardResults[[#This Row],[Name]],StandardResults[Entry
Std],"A")+COUNTIFS(StandardResults[Name],StandardResults[[#This Row],[Name]],StandardResults[Entry
Std],"AA")</f>
        <v>0</v>
      </c>
      <c r="AA894">
        <f>COUNTIFS(StandardResults[Name],StandardResults[[#This Row],[Name]],StandardResults[Entry
Std],"AA")</f>
        <v>0</v>
      </c>
    </row>
    <row r="895" spans="1:27" x14ac:dyDescent="0.25">
      <c r="A895">
        <f>TimeVR[[#This Row],[Club]]</f>
        <v>0</v>
      </c>
      <c r="B895" t="str">
        <f>IF(OR(RIGHT(TimeVR[[#This Row],[Event]],3)="M.R", RIGHT(TimeVR[[#This Row],[Event]],3)="F.R"),"Relay","Ind")</f>
        <v>Ind</v>
      </c>
      <c r="C895">
        <f>TimeVR[[#This Row],[gender]]</f>
        <v>0</v>
      </c>
      <c r="D895">
        <f>TimeVR[[#This Row],[Age]]</f>
        <v>0</v>
      </c>
      <c r="E895">
        <f>TimeVR[[#This Row],[name]]</f>
        <v>0</v>
      </c>
      <c r="F895">
        <f>TimeVR[[#This Row],[Event]]</f>
        <v>0</v>
      </c>
      <c r="G895" t="str">
        <f>IF(OR(StandardResults[[#This Row],[Entry]]="-",TimeVR[[#This Row],[validation]]="Validated"),"Y","N")</f>
        <v>N</v>
      </c>
      <c r="H895">
        <f>IF(OR(LEFT(TimeVR[[#This Row],[Times]],8)="00:00.00", LEFT(TimeVR[[#This Row],[Times]],2)="NT"),"-",TimeVR[[#This Row],[Times]])</f>
        <v>0</v>
      </c>
      <c r="I8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5" t="str">
        <f>IF(ISBLANK(TimeVR[[#This Row],[Best Time(S)]]),"-",TimeVR[[#This Row],[Best Time(S)]])</f>
        <v>-</v>
      </c>
      <c r="K895" t="str">
        <f>IF(StandardResults[[#This Row],[BT(SC)]]&lt;&gt;"-",IF(StandardResults[[#This Row],[BT(SC)]]&lt;=StandardResults[[#This Row],[AAs]],"AA",IF(StandardResults[[#This Row],[BT(SC)]]&lt;=StandardResults[[#This Row],[As]],"A",IF(StandardResults[[#This Row],[BT(SC)]]&lt;=StandardResults[[#This Row],[Bs]],"B","-"))),"")</f>
        <v/>
      </c>
      <c r="L895" t="str">
        <f>IF(ISBLANK(TimeVR[[#This Row],[Best Time(L)]]),"-",TimeVR[[#This Row],[Best Time(L)]])</f>
        <v>-</v>
      </c>
      <c r="M895" t="str">
        <f>IF(StandardResults[[#This Row],[BT(LC)]]&lt;&gt;"-",IF(StandardResults[[#This Row],[BT(LC)]]&lt;=StandardResults[[#This Row],[AA]],"AA",IF(StandardResults[[#This Row],[BT(LC)]]&lt;=StandardResults[[#This Row],[A]],"A",IF(StandardResults[[#This Row],[BT(LC)]]&lt;=StandardResults[[#This Row],[B]],"B","-"))),"")</f>
        <v/>
      </c>
      <c r="N895" s="14"/>
      <c r="O895" t="str">
        <f>IF(StandardResults[[#This Row],[BT(SC)]]&lt;&gt;"-",IF(StandardResults[[#This Row],[BT(SC)]]&lt;=StandardResults[[#This Row],[Ecs]],"EC","-"),"")</f>
        <v/>
      </c>
      <c r="Q895" t="str">
        <f>IF(StandardResults[[#This Row],[Ind/Rel]]="Ind",LEFT(StandardResults[[#This Row],[Gender]],1)&amp;MIN(MAX(StandardResults[[#This Row],[Age]],11),17)&amp;"-"&amp;StandardResults[[#This Row],[Event]],"")</f>
        <v>011-0</v>
      </c>
      <c r="R895" t="e">
        <f>IF(StandardResults[[#This Row],[Ind/Rel]]="Ind",_xlfn.XLOOKUP(StandardResults[[#This Row],[Code]],Std[Code],Std[AA]),"-")</f>
        <v>#N/A</v>
      </c>
      <c r="S895" t="e">
        <f>IF(StandardResults[[#This Row],[Ind/Rel]]="Ind",_xlfn.XLOOKUP(StandardResults[[#This Row],[Code]],Std[Code],Std[A]),"-")</f>
        <v>#N/A</v>
      </c>
      <c r="T895" t="e">
        <f>IF(StandardResults[[#This Row],[Ind/Rel]]="Ind",_xlfn.XLOOKUP(StandardResults[[#This Row],[Code]],Std[Code],Std[B]),"-")</f>
        <v>#N/A</v>
      </c>
      <c r="U895" t="e">
        <f>IF(StandardResults[[#This Row],[Ind/Rel]]="Ind",_xlfn.XLOOKUP(StandardResults[[#This Row],[Code]],Std[Code],Std[AAs]),"-")</f>
        <v>#N/A</v>
      </c>
      <c r="V895" t="e">
        <f>IF(StandardResults[[#This Row],[Ind/Rel]]="Ind",_xlfn.XLOOKUP(StandardResults[[#This Row],[Code]],Std[Code],Std[As]),"-")</f>
        <v>#N/A</v>
      </c>
      <c r="W895" t="e">
        <f>IF(StandardResults[[#This Row],[Ind/Rel]]="Ind",_xlfn.XLOOKUP(StandardResults[[#This Row],[Code]],Std[Code],Std[Bs]),"-")</f>
        <v>#N/A</v>
      </c>
      <c r="X895" t="e">
        <f>IF(StandardResults[[#This Row],[Ind/Rel]]="Ind",_xlfn.XLOOKUP(StandardResults[[#This Row],[Code]],Std[Code],Std[EC]),"-")</f>
        <v>#N/A</v>
      </c>
      <c r="Y895" t="e">
        <f>IF(StandardResults[[#This Row],[Ind/Rel]]="Ind",_xlfn.XLOOKUP(StandardResults[[#This Row],[Code]],Std[Code],Std[Ecs]),"-")</f>
        <v>#N/A</v>
      </c>
      <c r="Z895">
        <f>COUNTIFS(StandardResults[Name],StandardResults[[#This Row],[Name]],StandardResults[Entry
Std],"B")+COUNTIFS(StandardResults[Name],StandardResults[[#This Row],[Name]],StandardResults[Entry
Std],"A")+COUNTIFS(StandardResults[Name],StandardResults[[#This Row],[Name]],StandardResults[Entry
Std],"AA")</f>
        <v>0</v>
      </c>
      <c r="AA895">
        <f>COUNTIFS(StandardResults[Name],StandardResults[[#This Row],[Name]],StandardResults[Entry
Std],"AA")</f>
        <v>0</v>
      </c>
    </row>
    <row r="896" spans="1:27" x14ac:dyDescent="0.25">
      <c r="A896">
        <f>TimeVR[[#This Row],[Club]]</f>
        <v>0</v>
      </c>
      <c r="B896" t="str">
        <f>IF(OR(RIGHT(TimeVR[[#This Row],[Event]],3)="M.R", RIGHT(TimeVR[[#This Row],[Event]],3)="F.R"),"Relay","Ind")</f>
        <v>Ind</v>
      </c>
      <c r="C896">
        <f>TimeVR[[#This Row],[gender]]</f>
        <v>0</v>
      </c>
      <c r="D896">
        <f>TimeVR[[#This Row],[Age]]</f>
        <v>0</v>
      </c>
      <c r="E896">
        <f>TimeVR[[#This Row],[name]]</f>
        <v>0</v>
      </c>
      <c r="F896">
        <f>TimeVR[[#This Row],[Event]]</f>
        <v>0</v>
      </c>
      <c r="G896" t="str">
        <f>IF(OR(StandardResults[[#This Row],[Entry]]="-",TimeVR[[#This Row],[validation]]="Validated"),"Y","N")</f>
        <v>N</v>
      </c>
      <c r="H896">
        <f>IF(OR(LEFT(TimeVR[[#This Row],[Times]],8)="00:00.00", LEFT(TimeVR[[#This Row],[Times]],2)="NT"),"-",TimeVR[[#This Row],[Times]])</f>
        <v>0</v>
      </c>
      <c r="I8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6" t="str">
        <f>IF(ISBLANK(TimeVR[[#This Row],[Best Time(S)]]),"-",TimeVR[[#This Row],[Best Time(S)]])</f>
        <v>-</v>
      </c>
      <c r="K896" t="str">
        <f>IF(StandardResults[[#This Row],[BT(SC)]]&lt;&gt;"-",IF(StandardResults[[#This Row],[BT(SC)]]&lt;=StandardResults[[#This Row],[AAs]],"AA",IF(StandardResults[[#This Row],[BT(SC)]]&lt;=StandardResults[[#This Row],[As]],"A",IF(StandardResults[[#This Row],[BT(SC)]]&lt;=StandardResults[[#This Row],[Bs]],"B","-"))),"")</f>
        <v/>
      </c>
      <c r="L896" t="str">
        <f>IF(ISBLANK(TimeVR[[#This Row],[Best Time(L)]]),"-",TimeVR[[#This Row],[Best Time(L)]])</f>
        <v>-</v>
      </c>
      <c r="M896" t="str">
        <f>IF(StandardResults[[#This Row],[BT(LC)]]&lt;&gt;"-",IF(StandardResults[[#This Row],[BT(LC)]]&lt;=StandardResults[[#This Row],[AA]],"AA",IF(StandardResults[[#This Row],[BT(LC)]]&lt;=StandardResults[[#This Row],[A]],"A",IF(StandardResults[[#This Row],[BT(LC)]]&lt;=StandardResults[[#This Row],[B]],"B","-"))),"")</f>
        <v/>
      </c>
      <c r="N896" s="14"/>
      <c r="O896" t="str">
        <f>IF(StandardResults[[#This Row],[BT(SC)]]&lt;&gt;"-",IF(StandardResults[[#This Row],[BT(SC)]]&lt;=StandardResults[[#This Row],[Ecs]],"EC","-"),"")</f>
        <v/>
      </c>
      <c r="Q896" t="str">
        <f>IF(StandardResults[[#This Row],[Ind/Rel]]="Ind",LEFT(StandardResults[[#This Row],[Gender]],1)&amp;MIN(MAX(StandardResults[[#This Row],[Age]],11),17)&amp;"-"&amp;StandardResults[[#This Row],[Event]],"")</f>
        <v>011-0</v>
      </c>
      <c r="R896" t="e">
        <f>IF(StandardResults[[#This Row],[Ind/Rel]]="Ind",_xlfn.XLOOKUP(StandardResults[[#This Row],[Code]],Std[Code],Std[AA]),"-")</f>
        <v>#N/A</v>
      </c>
      <c r="S896" t="e">
        <f>IF(StandardResults[[#This Row],[Ind/Rel]]="Ind",_xlfn.XLOOKUP(StandardResults[[#This Row],[Code]],Std[Code],Std[A]),"-")</f>
        <v>#N/A</v>
      </c>
      <c r="T896" t="e">
        <f>IF(StandardResults[[#This Row],[Ind/Rel]]="Ind",_xlfn.XLOOKUP(StandardResults[[#This Row],[Code]],Std[Code],Std[B]),"-")</f>
        <v>#N/A</v>
      </c>
      <c r="U896" t="e">
        <f>IF(StandardResults[[#This Row],[Ind/Rel]]="Ind",_xlfn.XLOOKUP(StandardResults[[#This Row],[Code]],Std[Code],Std[AAs]),"-")</f>
        <v>#N/A</v>
      </c>
      <c r="V896" t="e">
        <f>IF(StandardResults[[#This Row],[Ind/Rel]]="Ind",_xlfn.XLOOKUP(StandardResults[[#This Row],[Code]],Std[Code],Std[As]),"-")</f>
        <v>#N/A</v>
      </c>
      <c r="W896" t="e">
        <f>IF(StandardResults[[#This Row],[Ind/Rel]]="Ind",_xlfn.XLOOKUP(StandardResults[[#This Row],[Code]],Std[Code],Std[Bs]),"-")</f>
        <v>#N/A</v>
      </c>
      <c r="X896" t="e">
        <f>IF(StandardResults[[#This Row],[Ind/Rel]]="Ind",_xlfn.XLOOKUP(StandardResults[[#This Row],[Code]],Std[Code],Std[EC]),"-")</f>
        <v>#N/A</v>
      </c>
      <c r="Y896" t="e">
        <f>IF(StandardResults[[#This Row],[Ind/Rel]]="Ind",_xlfn.XLOOKUP(StandardResults[[#This Row],[Code]],Std[Code],Std[Ecs]),"-")</f>
        <v>#N/A</v>
      </c>
      <c r="Z896">
        <f>COUNTIFS(StandardResults[Name],StandardResults[[#This Row],[Name]],StandardResults[Entry
Std],"B")+COUNTIFS(StandardResults[Name],StandardResults[[#This Row],[Name]],StandardResults[Entry
Std],"A")+COUNTIFS(StandardResults[Name],StandardResults[[#This Row],[Name]],StandardResults[Entry
Std],"AA")</f>
        <v>0</v>
      </c>
      <c r="AA896">
        <f>COUNTIFS(StandardResults[Name],StandardResults[[#This Row],[Name]],StandardResults[Entry
Std],"AA")</f>
        <v>0</v>
      </c>
    </row>
    <row r="897" spans="1:27" x14ac:dyDescent="0.25">
      <c r="A897">
        <f>TimeVR[[#This Row],[Club]]</f>
        <v>0</v>
      </c>
      <c r="B897" t="str">
        <f>IF(OR(RIGHT(TimeVR[[#This Row],[Event]],3)="M.R", RIGHT(TimeVR[[#This Row],[Event]],3)="F.R"),"Relay","Ind")</f>
        <v>Ind</v>
      </c>
      <c r="C897">
        <f>TimeVR[[#This Row],[gender]]</f>
        <v>0</v>
      </c>
      <c r="D897">
        <f>TimeVR[[#This Row],[Age]]</f>
        <v>0</v>
      </c>
      <c r="E897">
        <f>TimeVR[[#This Row],[name]]</f>
        <v>0</v>
      </c>
      <c r="F897">
        <f>TimeVR[[#This Row],[Event]]</f>
        <v>0</v>
      </c>
      <c r="G897" t="str">
        <f>IF(OR(StandardResults[[#This Row],[Entry]]="-",TimeVR[[#This Row],[validation]]="Validated"),"Y","N")</f>
        <v>N</v>
      </c>
      <c r="H897">
        <f>IF(OR(LEFT(TimeVR[[#This Row],[Times]],8)="00:00.00", LEFT(TimeVR[[#This Row],[Times]],2)="NT"),"-",TimeVR[[#This Row],[Times]])</f>
        <v>0</v>
      </c>
      <c r="I8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7" t="str">
        <f>IF(ISBLANK(TimeVR[[#This Row],[Best Time(S)]]),"-",TimeVR[[#This Row],[Best Time(S)]])</f>
        <v>-</v>
      </c>
      <c r="K897" t="str">
        <f>IF(StandardResults[[#This Row],[BT(SC)]]&lt;&gt;"-",IF(StandardResults[[#This Row],[BT(SC)]]&lt;=StandardResults[[#This Row],[AAs]],"AA",IF(StandardResults[[#This Row],[BT(SC)]]&lt;=StandardResults[[#This Row],[As]],"A",IF(StandardResults[[#This Row],[BT(SC)]]&lt;=StandardResults[[#This Row],[Bs]],"B","-"))),"")</f>
        <v/>
      </c>
      <c r="L897" t="str">
        <f>IF(ISBLANK(TimeVR[[#This Row],[Best Time(L)]]),"-",TimeVR[[#This Row],[Best Time(L)]])</f>
        <v>-</v>
      </c>
      <c r="M897" t="str">
        <f>IF(StandardResults[[#This Row],[BT(LC)]]&lt;&gt;"-",IF(StandardResults[[#This Row],[BT(LC)]]&lt;=StandardResults[[#This Row],[AA]],"AA",IF(StandardResults[[#This Row],[BT(LC)]]&lt;=StandardResults[[#This Row],[A]],"A",IF(StandardResults[[#This Row],[BT(LC)]]&lt;=StandardResults[[#This Row],[B]],"B","-"))),"")</f>
        <v/>
      </c>
      <c r="N897" s="14"/>
      <c r="O897" t="str">
        <f>IF(StandardResults[[#This Row],[BT(SC)]]&lt;&gt;"-",IF(StandardResults[[#This Row],[BT(SC)]]&lt;=StandardResults[[#This Row],[Ecs]],"EC","-"),"")</f>
        <v/>
      </c>
      <c r="Q897" t="str">
        <f>IF(StandardResults[[#This Row],[Ind/Rel]]="Ind",LEFT(StandardResults[[#This Row],[Gender]],1)&amp;MIN(MAX(StandardResults[[#This Row],[Age]],11),17)&amp;"-"&amp;StandardResults[[#This Row],[Event]],"")</f>
        <v>011-0</v>
      </c>
      <c r="R897" t="e">
        <f>IF(StandardResults[[#This Row],[Ind/Rel]]="Ind",_xlfn.XLOOKUP(StandardResults[[#This Row],[Code]],Std[Code],Std[AA]),"-")</f>
        <v>#N/A</v>
      </c>
      <c r="S897" t="e">
        <f>IF(StandardResults[[#This Row],[Ind/Rel]]="Ind",_xlfn.XLOOKUP(StandardResults[[#This Row],[Code]],Std[Code],Std[A]),"-")</f>
        <v>#N/A</v>
      </c>
      <c r="T897" t="e">
        <f>IF(StandardResults[[#This Row],[Ind/Rel]]="Ind",_xlfn.XLOOKUP(StandardResults[[#This Row],[Code]],Std[Code],Std[B]),"-")</f>
        <v>#N/A</v>
      </c>
      <c r="U897" t="e">
        <f>IF(StandardResults[[#This Row],[Ind/Rel]]="Ind",_xlfn.XLOOKUP(StandardResults[[#This Row],[Code]],Std[Code],Std[AAs]),"-")</f>
        <v>#N/A</v>
      </c>
      <c r="V897" t="e">
        <f>IF(StandardResults[[#This Row],[Ind/Rel]]="Ind",_xlfn.XLOOKUP(StandardResults[[#This Row],[Code]],Std[Code],Std[As]),"-")</f>
        <v>#N/A</v>
      </c>
      <c r="W897" t="e">
        <f>IF(StandardResults[[#This Row],[Ind/Rel]]="Ind",_xlfn.XLOOKUP(StandardResults[[#This Row],[Code]],Std[Code],Std[Bs]),"-")</f>
        <v>#N/A</v>
      </c>
      <c r="X897" t="e">
        <f>IF(StandardResults[[#This Row],[Ind/Rel]]="Ind",_xlfn.XLOOKUP(StandardResults[[#This Row],[Code]],Std[Code],Std[EC]),"-")</f>
        <v>#N/A</v>
      </c>
      <c r="Y897" t="e">
        <f>IF(StandardResults[[#This Row],[Ind/Rel]]="Ind",_xlfn.XLOOKUP(StandardResults[[#This Row],[Code]],Std[Code],Std[Ecs]),"-")</f>
        <v>#N/A</v>
      </c>
      <c r="Z897">
        <f>COUNTIFS(StandardResults[Name],StandardResults[[#This Row],[Name]],StandardResults[Entry
Std],"B")+COUNTIFS(StandardResults[Name],StandardResults[[#This Row],[Name]],StandardResults[Entry
Std],"A")+COUNTIFS(StandardResults[Name],StandardResults[[#This Row],[Name]],StandardResults[Entry
Std],"AA")</f>
        <v>0</v>
      </c>
      <c r="AA897">
        <f>COUNTIFS(StandardResults[Name],StandardResults[[#This Row],[Name]],StandardResults[Entry
Std],"AA")</f>
        <v>0</v>
      </c>
    </row>
    <row r="898" spans="1:27" x14ac:dyDescent="0.25">
      <c r="A898">
        <f>TimeVR[[#This Row],[Club]]</f>
        <v>0</v>
      </c>
      <c r="B898" t="str">
        <f>IF(OR(RIGHT(TimeVR[[#This Row],[Event]],3)="M.R", RIGHT(TimeVR[[#This Row],[Event]],3)="F.R"),"Relay","Ind")</f>
        <v>Ind</v>
      </c>
      <c r="C898">
        <f>TimeVR[[#This Row],[gender]]</f>
        <v>0</v>
      </c>
      <c r="D898">
        <f>TimeVR[[#This Row],[Age]]</f>
        <v>0</v>
      </c>
      <c r="E898">
        <f>TimeVR[[#This Row],[name]]</f>
        <v>0</v>
      </c>
      <c r="F898">
        <f>TimeVR[[#This Row],[Event]]</f>
        <v>0</v>
      </c>
      <c r="G898" t="str">
        <f>IF(OR(StandardResults[[#This Row],[Entry]]="-",TimeVR[[#This Row],[validation]]="Validated"),"Y","N")</f>
        <v>N</v>
      </c>
      <c r="H898">
        <f>IF(OR(LEFT(TimeVR[[#This Row],[Times]],8)="00:00.00", LEFT(TimeVR[[#This Row],[Times]],2)="NT"),"-",TimeVR[[#This Row],[Times]])</f>
        <v>0</v>
      </c>
      <c r="I8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8" t="str">
        <f>IF(ISBLANK(TimeVR[[#This Row],[Best Time(S)]]),"-",TimeVR[[#This Row],[Best Time(S)]])</f>
        <v>-</v>
      </c>
      <c r="K898" t="str">
        <f>IF(StandardResults[[#This Row],[BT(SC)]]&lt;&gt;"-",IF(StandardResults[[#This Row],[BT(SC)]]&lt;=StandardResults[[#This Row],[AAs]],"AA",IF(StandardResults[[#This Row],[BT(SC)]]&lt;=StandardResults[[#This Row],[As]],"A",IF(StandardResults[[#This Row],[BT(SC)]]&lt;=StandardResults[[#This Row],[Bs]],"B","-"))),"")</f>
        <v/>
      </c>
      <c r="L898" t="str">
        <f>IF(ISBLANK(TimeVR[[#This Row],[Best Time(L)]]),"-",TimeVR[[#This Row],[Best Time(L)]])</f>
        <v>-</v>
      </c>
      <c r="M898" t="str">
        <f>IF(StandardResults[[#This Row],[BT(LC)]]&lt;&gt;"-",IF(StandardResults[[#This Row],[BT(LC)]]&lt;=StandardResults[[#This Row],[AA]],"AA",IF(StandardResults[[#This Row],[BT(LC)]]&lt;=StandardResults[[#This Row],[A]],"A",IF(StandardResults[[#This Row],[BT(LC)]]&lt;=StandardResults[[#This Row],[B]],"B","-"))),"")</f>
        <v/>
      </c>
      <c r="N898" s="14"/>
      <c r="O898" t="str">
        <f>IF(StandardResults[[#This Row],[BT(SC)]]&lt;&gt;"-",IF(StandardResults[[#This Row],[BT(SC)]]&lt;=StandardResults[[#This Row],[Ecs]],"EC","-"),"")</f>
        <v/>
      </c>
      <c r="Q898" t="str">
        <f>IF(StandardResults[[#This Row],[Ind/Rel]]="Ind",LEFT(StandardResults[[#This Row],[Gender]],1)&amp;MIN(MAX(StandardResults[[#This Row],[Age]],11),17)&amp;"-"&amp;StandardResults[[#This Row],[Event]],"")</f>
        <v>011-0</v>
      </c>
      <c r="R898" t="e">
        <f>IF(StandardResults[[#This Row],[Ind/Rel]]="Ind",_xlfn.XLOOKUP(StandardResults[[#This Row],[Code]],Std[Code],Std[AA]),"-")</f>
        <v>#N/A</v>
      </c>
      <c r="S898" t="e">
        <f>IF(StandardResults[[#This Row],[Ind/Rel]]="Ind",_xlfn.XLOOKUP(StandardResults[[#This Row],[Code]],Std[Code],Std[A]),"-")</f>
        <v>#N/A</v>
      </c>
      <c r="T898" t="e">
        <f>IF(StandardResults[[#This Row],[Ind/Rel]]="Ind",_xlfn.XLOOKUP(StandardResults[[#This Row],[Code]],Std[Code],Std[B]),"-")</f>
        <v>#N/A</v>
      </c>
      <c r="U898" t="e">
        <f>IF(StandardResults[[#This Row],[Ind/Rel]]="Ind",_xlfn.XLOOKUP(StandardResults[[#This Row],[Code]],Std[Code],Std[AAs]),"-")</f>
        <v>#N/A</v>
      </c>
      <c r="V898" t="e">
        <f>IF(StandardResults[[#This Row],[Ind/Rel]]="Ind",_xlfn.XLOOKUP(StandardResults[[#This Row],[Code]],Std[Code],Std[As]),"-")</f>
        <v>#N/A</v>
      </c>
      <c r="W898" t="e">
        <f>IF(StandardResults[[#This Row],[Ind/Rel]]="Ind",_xlfn.XLOOKUP(StandardResults[[#This Row],[Code]],Std[Code],Std[Bs]),"-")</f>
        <v>#N/A</v>
      </c>
      <c r="X898" t="e">
        <f>IF(StandardResults[[#This Row],[Ind/Rel]]="Ind",_xlfn.XLOOKUP(StandardResults[[#This Row],[Code]],Std[Code],Std[EC]),"-")</f>
        <v>#N/A</v>
      </c>
      <c r="Y898" t="e">
        <f>IF(StandardResults[[#This Row],[Ind/Rel]]="Ind",_xlfn.XLOOKUP(StandardResults[[#This Row],[Code]],Std[Code],Std[Ecs]),"-")</f>
        <v>#N/A</v>
      </c>
      <c r="Z898">
        <f>COUNTIFS(StandardResults[Name],StandardResults[[#This Row],[Name]],StandardResults[Entry
Std],"B")+COUNTIFS(StandardResults[Name],StandardResults[[#This Row],[Name]],StandardResults[Entry
Std],"A")+COUNTIFS(StandardResults[Name],StandardResults[[#This Row],[Name]],StandardResults[Entry
Std],"AA")</f>
        <v>0</v>
      </c>
      <c r="AA898">
        <f>COUNTIFS(StandardResults[Name],StandardResults[[#This Row],[Name]],StandardResults[Entry
Std],"AA")</f>
        <v>0</v>
      </c>
    </row>
    <row r="899" spans="1:27" x14ac:dyDescent="0.25">
      <c r="A899">
        <f>TimeVR[[#This Row],[Club]]</f>
        <v>0</v>
      </c>
      <c r="B899" t="str">
        <f>IF(OR(RIGHT(TimeVR[[#This Row],[Event]],3)="M.R", RIGHT(TimeVR[[#This Row],[Event]],3)="F.R"),"Relay","Ind")</f>
        <v>Ind</v>
      </c>
      <c r="C899">
        <f>TimeVR[[#This Row],[gender]]</f>
        <v>0</v>
      </c>
      <c r="D899">
        <f>TimeVR[[#This Row],[Age]]</f>
        <v>0</v>
      </c>
      <c r="E899">
        <f>TimeVR[[#This Row],[name]]</f>
        <v>0</v>
      </c>
      <c r="F899">
        <f>TimeVR[[#This Row],[Event]]</f>
        <v>0</v>
      </c>
      <c r="G899" t="str">
        <f>IF(OR(StandardResults[[#This Row],[Entry]]="-",TimeVR[[#This Row],[validation]]="Validated"),"Y","N")</f>
        <v>N</v>
      </c>
      <c r="H899">
        <f>IF(OR(LEFT(TimeVR[[#This Row],[Times]],8)="00:00.00", LEFT(TimeVR[[#This Row],[Times]],2)="NT"),"-",TimeVR[[#This Row],[Times]])</f>
        <v>0</v>
      </c>
      <c r="I8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899" t="str">
        <f>IF(ISBLANK(TimeVR[[#This Row],[Best Time(S)]]),"-",TimeVR[[#This Row],[Best Time(S)]])</f>
        <v>-</v>
      </c>
      <c r="K899" t="str">
        <f>IF(StandardResults[[#This Row],[BT(SC)]]&lt;&gt;"-",IF(StandardResults[[#This Row],[BT(SC)]]&lt;=StandardResults[[#This Row],[AAs]],"AA",IF(StandardResults[[#This Row],[BT(SC)]]&lt;=StandardResults[[#This Row],[As]],"A",IF(StandardResults[[#This Row],[BT(SC)]]&lt;=StandardResults[[#This Row],[Bs]],"B","-"))),"")</f>
        <v/>
      </c>
      <c r="L899" t="str">
        <f>IF(ISBLANK(TimeVR[[#This Row],[Best Time(L)]]),"-",TimeVR[[#This Row],[Best Time(L)]])</f>
        <v>-</v>
      </c>
      <c r="M899" t="str">
        <f>IF(StandardResults[[#This Row],[BT(LC)]]&lt;&gt;"-",IF(StandardResults[[#This Row],[BT(LC)]]&lt;=StandardResults[[#This Row],[AA]],"AA",IF(StandardResults[[#This Row],[BT(LC)]]&lt;=StandardResults[[#This Row],[A]],"A",IF(StandardResults[[#This Row],[BT(LC)]]&lt;=StandardResults[[#This Row],[B]],"B","-"))),"")</f>
        <v/>
      </c>
      <c r="N899" s="14"/>
      <c r="O899" t="str">
        <f>IF(StandardResults[[#This Row],[BT(SC)]]&lt;&gt;"-",IF(StandardResults[[#This Row],[BT(SC)]]&lt;=StandardResults[[#This Row],[Ecs]],"EC","-"),"")</f>
        <v/>
      </c>
      <c r="Q899" t="str">
        <f>IF(StandardResults[[#This Row],[Ind/Rel]]="Ind",LEFT(StandardResults[[#This Row],[Gender]],1)&amp;MIN(MAX(StandardResults[[#This Row],[Age]],11),17)&amp;"-"&amp;StandardResults[[#This Row],[Event]],"")</f>
        <v>011-0</v>
      </c>
      <c r="R899" t="e">
        <f>IF(StandardResults[[#This Row],[Ind/Rel]]="Ind",_xlfn.XLOOKUP(StandardResults[[#This Row],[Code]],Std[Code],Std[AA]),"-")</f>
        <v>#N/A</v>
      </c>
      <c r="S899" t="e">
        <f>IF(StandardResults[[#This Row],[Ind/Rel]]="Ind",_xlfn.XLOOKUP(StandardResults[[#This Row],[Code]],Std[Code],Std[A]),"-")</f>
        <v>#N/A</v>
      </c>
      <c r="T899" t="e">
        <f>IF(StandardResults[[#This Row],[Ind/Rel]]="Ind",_xlfn.XLOOKUP(StandardResults[[#This Row],[Code]],Std[Code],Std[B]),"-")</f>
        <v>#N/A</v>
      </c>
      <c r="U899" t="e">
        <f>IF(StandardResults[[#This Row],[Ind/Rel]]="Ind",_xlfn.XLOOKUP(StandardResults[[#This Row],[Code]],Std[Code],Std[AAs]),"-")</f>
        <v>#N/A</v>
      </c>
      <c r="V899" t="e">
        <f>IF(StandardResults[[#This Row],[Ind/Rel]]="Ind",_xlfn.XLOOKUP(StandardResults[[#This Row],[Code]],Std[Code],Std[As]),"-")</f>
        <v>#N/A</v>
      </c>
      <c r="W899" t="e">
        <f>IF(StandardResults[[#This Row],[Ind/Rel]]="Ind",_xlfn.XLOOKUP(StandardResults[[#This Row],[Code]],Std[Code],Std[Bs]),"-")</f>
        <v>#N/A</v>
      </c>
      <c r="X899" t="e">
        <f>IF(StandardResults[[#This Row],[Ind/Rel]]="Ind",_xlfn.XLOOKUP(StandardResults[[#This Row],[Code]],Std[Code],Std[EC]),"-")</f>
        <v>#N/A</v>
      </c>
      <c r="Y899" t="e">
        <f>IF(StandardResults[[#This Row],[Ind/Rel]]="Ind",_xlfn.XLOOKUP(StandardResults[[#This Row],[Code]],Std[Code],Std[Ecs]),"-")</f>
        <v>#N/A</v>
      </c>
      <c r="Z899">
        <f>COUNTIFS(StandardResults[Name],StandardResults[[#This Row],[Name]],StandardResults[Entry
Std],"B")+COUNTIFS(StandardResults[Name],StandardResults[[#This Row],[Name]],StandardResults[Entry
Std],"A")+COUNTIFS(StandardResults[Name],StandardResults[[#This Row],[Name]],StandardResults[Entry
Std],"AA")</f>
        <v>0</v>
      </c>
      <c r="AA899">
        <f>COUNTIFS(StandardResults[Name],StandardResults[[#This Row],[Name]],StandardResults[Entry
Std],"AA")</f>
        <v>0</v>
      </c>
    </row>
    <row r="900" spans="1:27" x14ac:dyDescent="0.25">
      <c r="A900">
        <f>TimeVR[[#This Row],[Club]]</f>
        <v>0</v>
      </c>
      <c r="B900" t="str">
        <f>IF(OR(RIGHT(TimeVR[[#This Row],[Event]],3)="M.R", RIGHT(TimeVR[[#This Row],[Event]],3)="F.R"),"Relay","Ind")</f>
        <v>Ind</v>
      </c>
      <c r="C900">
        <f>TimeVR[[#This Row],[gender]]</f>
        <v>0</v>
      </c>
      <c r="D900">
        <f>TimeVR[[#This Row],[Age]]</f>
        <v>0</v>
      </c>
      <c r="E900">
        <f>TimeVR[[#This Row],[name]]</f>
        <v>0</v>
      </c>
      <c r="F900">
        <f>TimeVR[[#This Row],[Event]]</f>
        <v>0</v>
      </c>
      <c r="G900" t="str">
        <f>IF(OR(StandardResults[[#This Row],[Entry]]="-",TimeVR[[#This Row],[validation]]="Validated"),"Y","N")</f>
        <v>N</v>
      </c>
      <c r="H900">
        <f>IF(OR(LEFT(TimeVR[[#This Row],[Times]],8)="00:00.00", LEFT(TimeVR[[#This Row],[Times]],2)="NT"),"-",TimeVR[[#This Row],[Times]])</f>
        <v>0</v>
      </c>
      <c r="I9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0" t="str">
        <f>IF(ISBLANK(TimeVR[[#This Row],[Best Time(S)]]),"-",TimeVR[[#This Row],[Best Time(S)]])</f>
        <v>-</v>
      </c>
      <c r="K900" t="str">
        <f>IF(StandardResults[[#This Row],[BT(SC)]]&lt;&gt;"-",IF(StandardResults[[#This Row],[BT(SC)]]&lt;=StandardResults[[#This Row],[AAs]],"AA",IF(StandardResults[[#This Row],[BT(SC)]]&lt;=StandardResults[[#This Row],[As]],"A",IF(StandardResults[[#This Row],[BT(SC)]]&lt;=StandardResults[[#This Row],[Bs]],"B","-"))),"")</f>
        <v/>
      </c>
      <c r="L900" t="str">
        <f>IF(ISBLANK(TimeVR[[#This Row],[Best Time(L)]]),"-",TimeVR[[#This Row],[Best Time(L)]])</f>
        <v>-</v>
      </c>
      <c r="M900" t="str">
        <f>IF(StandardResults[[#This Row],[BT(LC)]]&lt;&gt;"-",IF(StandardResults[[#This Row],[BT(LC)]]&lt;=StandardResults[[#This Row],[AA]],"AA",IF(StandardResults[[#This Row],[BT(LC)]]&lt;=StandardResults[[#This Row],[A]],"A",IF(StandardResults[[#This Row],[BT(LC)]]&lt;=StandardResults[[#This Row],[B]],"B","-"))),"")</f>
        <v/>
      </c>
      <c r="N900" s="14"/>
      <c r="O900" t="str">
        <f>IF(StandardResults[[#This Row],[BT(SC)]]&lt;&gt;"-",IF(StandardResults[[#This Row],[BT(SC)]]&lt;=StandardResults[[#This Row],[Ecs]],"EC","-"),"")</f>
        <v/>
      </c>
      <c r="Q900" t="str">
        <f>IF(StandardResults[[#This Row],[Ind/Rel]]="Ind",LEFT(StandardResults[[#This Row],[Gender]],1)&amp;MIN(MAX(StandardResults[[#This Row],[Age]],11),17)&amp;"-"&amp;StandardResults[[#This Row],[Event]],"")</f>
        <v>011-0</v>
      </c>
      <c r="R900" t="e">
        <f>IF(StandardResults[[#This Row],[Ind/Rel]]="Ind",_xlfn.XLOOKUP(StandardResults[[#This Row],[Code]],Std[Code],Std[AA]),"-")</f>
        <v>#N/A</v>
      </c>
      <c r="S900" t="e">
        <f>IF(StandardResults[[#This Row],[Ind/Rel]]="Ind",_xlfn.XLOOKUP(StandardResults[[#This Row],[Code]],Std[Code],Std[A]),"-")</f>
        <v>#N/A</v>
      </c>
      <c r="T900" t="e">
        <f>IF(StandardResults[[#This Row],[Ind/Rel]]="Ind",_xlfn.XLOOKUP(StandardResults[[#This Row],[Code]],Std[Code],Std[B]),"-")</f>
        <v>#N/A</v>
      </c>
      <c r="U900" t="e">
        <f>IF(StandardResults[[#This Row],[Ind/Rel]]="Ind",_xlfn.XLOOKUP(StandardResults[[#This Row],[Code]],Std[Code],Std[AAs]),"-")</f>
        <v>#N/A</v>
      </c>
      <c r="V900" t="e">
        <f>IF(StandardResults[[#This Row],[Ind/Rel]]="Ind",_xlfn.XLOOKUP(StandardResults[[#This Row],[Code]],Std[Code],Std[As]),"-")</f>
        <v>#N/A</v>
      </c>
      <c r="W900" t="e">
        <f>IF(StandardResults[[#This Row],[Ind/Rel]]="Ind",_xlfn.XLOOKUP(StandardResults[[#This Row],[Code]],Std[Code],Std[Bs]),"-")</f>
        <v>#N/A</v>
      </c>
      <c r="X900" t="e">
        <f>IF(StandardResults[[#This Row],[Ind/Rel]]="Ind",_xlfn.XLOOKUP(StandardResults[[#This Row],[Code]],Std[Code],Std[EC]),"-")</f>
        <v>#N/A</v>
      </c>
      <c r="Y900" t="e">
        <f>IF(StandardResults[[#This Row],[Ind/Rel]]="Ind",_xlfn.XLOOKUP(StandardResults[[#This Row],[Code]],Std[Code],Std[Ecs]),"-")</f>
        <v>#N/A</v>
      </c>
      <c r="Z900">
        <f>COUNTIFS(StandardResults[Name],StandardResults[[#This Row],[Name]],StandardResults[Entry
Std],"B")+COUNTIFS(StandardResults[Name],StandardResults[[#This Row],[Name]],StandardResults[Entry
Std],"A")+COUNTIFS(StandardResults[Name],StandardResults[[#This Row],[Name]],StandardResults[Entry
Std],"AA")</f>
        <v>0</v>
      </c>
      <c r="AA900">
        <f>COUNTIFS(StandardResults[Name],StandardResults[[#This Row],[Name]],StandardResults[Entry
Std],"AA")</f>
        <v>0</v>
      </c>
    </row>
    <row r="901" spans="1:27" x14ac:dyDescent="0.25">
      <c r="A901">
        <f>TimeVR[[#This Row],[Club]]</f>
        <v>0</v>
      </c>
      <c r="B901" t="str">
        <f>IF(OR(RIGHT(TimeVR[[#This Row],[Event]],3)="M.R", RIGHT(TimeVR[[#This Row],[Event]],3)="F.R"),"Relay","Ind")</f>
        <v>Ind</v>
      </c>
      <c r="C901">
        <f>TimeVR[[#This Row],[gender]]</f>
        <v>0</v>
      </c>
      <c r="D901">
        <f>TimeVR[[#This Row],[Age]]</f>
        <v>0</v>
      </c>
      <c r="E901">
        <f>TimeVR[[#This Row],[name]]</f>
        <v>0</v>
      </c>
      <c r="F901">
        <f>TimeVR[[#This Row],[Event]]</f>
        <v>0</v>
      </c>
      <c r="G901" t="str">
        <f>IF(OR(StandardResults[[#This Row],[Entry]]="-",TimeVR[[#This Row],[validation]]="Validated"),"Y","N")</f>
        <v>N</v>
      </c>
      <c r="H901">
        <f>IF(OR(LEFT(TimeVR[[#This Row],[Times]],8)="00:00.00", LEFT(TimeVR[[#This Row],[Times]],2)="NT"),"-",TimeVR[[#This Row],[Times]])</f>
        <v>0</v>
      </c>
      <c r="I9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1" t="str">
        <f>IF(ISBLANK(TimeVR[[#This Row],[Best Time(S)]]),"-",TimeVR[[#This Row],[Best Time(S)]])</f>
        <v>-</v>
      </c>
      <c r="K901" t="str">
        <f>IF(StandardResults[[#This Row],[BT(SC)]]&lt;&gt;"-",IF(StandardResults[[#This Row],[BT(SC)]]&lt;=StandardResults[[#This Row],[AAs]],"AA",IF(StandardResults[[#This Row],[BT(SC)]]&lt;=StandardResults[[#This Row],[As]],"A",IF(StandardResults[[#This Row],[BT(SC)]]&lt;=StandardResults[[#This Row],[Bs]],"B","-"))),"")</f>
        <v/>
      </c>
      <c r="L901" t="str">
        <f>IF(ISBLANK(TimeVR[[#This Row],[Best Time(L)]]),"-",TimeVR[[#This Row],[Best Time(L)]])</f>
        <v>-</v>
      </c>
      <c r="M901" t="str">
        <f>IF(StandardResults[[#This Row],[BT(LC)]]&lt;&gt;"-",IF(StandardResults[[#This Row],[BT(LC)]]&lt;=StandardResults[[#This Row],[AA]],"AA",IF(StandardResults[[#This Row],[BT(LC)]]&lt;=StandardResults[[#This Row],[A]],"A",IF(StandardResults[[#This Row],[BT(LC)]]&lt;=StandardResults[[#This Row],[B]],"B","-"))),"")</f>
        <v/>
      </c>
      <c r="N901" s="14"/>
      <c r="O901" t="str">
        <f>IF(StandardResults[[#This Row],[BT(SC)]]&lt;&gt;"-",IF(StandardResults[[#This Row],[BT(SC)]]&lt;=StandardResults[[#This Row],[Ecs]],"EC","-"),"")</f>
        <v/>
      </c>
      <c r="Q901" t="str">
        <f>IF(StandardResults[[#This Row],[Ind/Rel]]="Ind",LEFT(StandardResults[[#This Row],[Gender]],1)&amp;MIN(MAX(StandardResults[[#This Row],[Age]],11),17)&amp;"-"&amp;StandardResults[[#This Row],[Event]],"")</f>
        <v>011-0</v>
      </c>
      <c r="R901" t="e">
        <f>IF(StandardResults[[#This Row],[Ind/Rel]]="Ind",_xlfn.XLOOKUP(StandardResults[[#This Row],[Code]],Std[Code],Std[AA]),"-")</f>
        <v>#N/A</v>
      </c>
      <c r="S901" t="e">
        <f>IF(StandardResults[[#This Row],[Ind/Rel]]="Ind",_xlfn.XLOOKUP(StandardResults[[#This Row],[Code]],Std[Code],Std[A]),"-")</f>
        <v>#N/A</v>
      </c>
      <c r="T901" t="e">
        <f>IF(StandardResults[[#This Row],[Ind/Rel]]="Ind",_xlfn.XLOOKUP(StandardResults[[#This Row],[Code]],Std[Code],Std[B]),"-")</f>
        <v>#N/A</v>
      </c>
      <c r="U901" t="e">
        <f>IF(StandardResults[[#This Row],[Ind/Rel]]="Ind",_xlfn.XLOOKUP(StandardResults[[#This Row],[Code]],Std[Code],Std[AAs]),"-")</f>
        <v>#N/A</v>
      </c>
      <c r="V901" t="e">
        <f>IF(StandardResults[[#This Row],[Ind/Rel]]="Ind",_xlfn.XLOOKUP(StandardResults[[#This Row],[Code]],Std[Code],Std[As]),"-")</f>
        <v>#N/A</v>
      </c>
      <c r="W901" t="e">
        <f>IF(StandardResults[[#This Row],[Ind/Rel]]="Ind",_xlfn.XLOOKUP(StandardResults[[#This Row],[Code]],Std[Code],Std[Bs]),"-")</f>
        <v>#N/A</v>
      </c>
      <c r="X901" t="e">
        <f>IF(StandardResults[[#This Row],[Ind/Rel]]="Ind",_xlfn.XLOOKUP(StandardResults[[#This Row],[Code]],Std[Code],Std[EC]),"-")</f>
        <v>#N/A</v>
      </c>
      <c r="Y901" t="e">
        <f>IF(StandardResults[[#This Row],[Ind/Rel]]="Ind",_xlfn.XLOOKUP(StandardResults[[#This Row],[Code]],Std[Code],Std[Ecs]),"-")</f>
        <v>#N/A</v>
      </c>
      <c r="Z901">
        <f>COUNTIFS(StandardResults[Name],StandardResults[[#This Row],[Name]],StandardResults[Entry
Std],"B")+COUNTIFS(StandardResults[Name],StandardResults[[#This Row],[Name]],StandardResults[Entry
Std],"A")+COUNTIFS(StandardResults[Name],StandardResults[[#This Row],[Name]],StandardResults[Entry
Std],"AA")</f>
        <v>0</v>
      </c>
      <c r="AA901">
        <f>COUNTIFS(StandardResults[Name],StandardResults[[#This Row],[Name]],StandardResults[Entry
Std],"AA")</f>
        <v>0</v>
      </c>
    </row>
    <row r="902" spans="1:27" x14ac:dyDescent="0.25">
      <c r="A902">
        <f>TimeVR[[#This Row],[Club]]</f>
        <v>0</v>
      </c>
      <c r="B902" t="str">
        <f>IF(OR(RIGHT(TimeVR[[#This Row],[Event]],3)="M.R", RIGHT(TimeVR[[#This Row],[Event]],3)="F.R"),"Relay","Ind")</f>
        <v>Ind</v>
      </c>
      <c r="C902">
        <f>TimeVR[[#This Row],[gender]]</f>
        <v>0</v>
      </c>
      <c r="D902">
        <f>TimeVR[[#This Row],[Age]]</f>
        <v>0</v>
      </c>
      <c r="E902">
        <f>TimeVR[[#This Row],[name]]</f>
        <v>0</v>
      </c>
      <c r="F902">
        <f>TimeVR[[#This Row],[Event]]</f>
        <v>0</v>
      </c>
      <c r="G902" t="str">
        <f>IF(OR(StandardResults[[#This Row],[Entry]]="-",TimeVR[[#This Row],[validation]]="Validated"),"Y","N")</f>
        <v>N</v>
      </c>
      <c r="H902">
        <f>IF(OR(LEFT(TimeVR[[#This Row],[Times]],8)="00:00.00", LEFT(TimeVR[[#This Row],[Times]],2)="NT"),"-",TimeVR[[#This Row],[Times]])</f>
        <v>0</v>
      </c>
      <c r="I9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2" t="str">
        <f>IF(ISBLANK(TimeVR[[#This Row],[Best Time(S)]]),"-",TimeVR[[#This Row],[Best Time(S)]])</f>
        <v>-</v>
      </c>
      <c r="K902" t="str">
        <f>IF(StandardResults[[#This Row],[BT(SC)]]&lt;&gt;"-",IF(StandardResults[[#This Row],[BT(SC)]]&lt;=StandardResults[[#This Row],[AAs]],"AA",IF(StandardResults[[#This Row],[BT(SC)]]&lt;=StandardResults[[#This Row],[As]],"A",IF(StandardResults[[#This Row],[BT(SC)]]&lt;=StandardResults[[#This Row],[Bs]],"B","-"))),"")</f>
        <v/>
      </c>
      <c r="L902" t="str">
        <f>IF(ISBLANK(TimeVR[[#This Row],[Best Time(L)]]),"-",TimeVR[[#This Row],[Best Time(L)]])</f>
        <v>-</v>
      </c>
      <c r="M902" t="str">
        <f>IF(StandardResults[[#This Row],[BT(LC)]]&lt;&gt;"-",IF(StandardResults[[#This Row],[BT(LC)]]&lt;=StandardResults[[#This Row],[AA]],"AA",IF(StandardResults[[#This Row],[BT(LC)]]&lt;=StandardResults[[#This Row],[A]],"A",IF(StandardResults[[#This Row],[BT(LC)]]&lt;=StandardResults[[#This Row],[B]],"B","-"))),"")</f>
        <v/>
      </c>
      <c r="N902" s="14"/>
      <c r="O902" t="str">
        <f>IF(StandardResults[[#This Row],[BT(SC)]]&lt;&gt;"-",IF(StandardResults[[#This Row],[BT(SC)]]&lt;=StandardResults[[#This Row],[Ecs]],"EC","-"),"")</f>
        <v/>
      </c>
      <c r="Q902" t="str">
        <f>IF(StandardResults[[#This Row],[Ind/Rel]]="Ind",LEFT(StandardResults[[#This Row],[Gender]],1)&amp;MIN(MAX(StandardResults[[#This Row],[Age]],11),17)&amp;"-"&amp;StandardResults[[#This Row],[Event]],"")</f>
        <v>011-0</v>
      </c>
      <c r="R902" t="e">
        <f>IF(StandardResults[[#This Row],[Ind/Rel]]="Ind",_xlfn.XLOOKUP(StandardResults[[#This Row],[Code]],Std[Code],Std[AA]),"-")</f>
        <v>#N/A</v>
      </c>
      <c r="S902" t="e">
        <f>IF(StandardResults[[#This Row],[Ind/Rel]]="Ind",_xlfn.XLOOKUP(StandardResults[[#This Row],[Code]],Std[Code],Std[A]),"-")</f>
        <v>#N/A</v>
      </c>
      <c r="T902" t="e">
        <f>IF(StandardResults[[#This Row],[Ind/Rel]]="Ind",_xlfn.XLOOKUP(StandardResults[[#This Row],[Code]],Std[Code],Std[B]),"-")</f>
        <v>#N/A</v>
      </c>
      <c r="U902" t="e">
        <f>IF(StandardResults[[#This Row],[Ind/Rel]]="Ind",_xlfn.XLOOKUP(StandardResults[[#This Row],[Code]],Std[Code],Std[AAs]),"-")</f>
        <v>#N/A</v>
      </c>
      <c r="V902" t="e">
        <f>IF(StandardResults[[#This Row],[Ind/Rel]]="Ind",_xlfn.XLOOKUP(StandardResults[[#This Row],[Code]],Std[Code],Std[As]),"-")</f>
        <v>#N/A</v>
      </c>
      <c r="W902" t="e">
        <f>IF(StandardResults[[#This Row],[Ind/Rel]]="Ind",_xlfn.XLOOKUP(StandardResults[[#This Row],[Code]],Std[Code],Std[Bs]),"-")</f>
        <v>#N/A</v>
      </c>
      <c r="X902" t="e">
        <f>IF(StandardResults[[#This Row],[Ind/Rel]]="Ind",_xlfn.XLOOKUP(StandardResults[[#This Row],[Code]],Std[Code],Std[EC]),"-")</f>
        <v>#N/A</v>
      </c>
      <c r="Y902" t="e">
        <f>IF(StandardResults[[#This Row],[Ind/Rel]]="Ind",_xlfn.XLOOKUP(StandardResults[[#This Row],[Code]],Std[Code],Std[Ecs]),"-")</f>
        <v>#N/A</v>
      </c>
      <c r="Z902">
        <f>COUNTIFS(StandardResults[Name],StandardResults[[#This Row],[Name]],StandardResults[Entry
Std],"B")+COUNTIFS(StandardResults[Name],StandardResults[[#This Row],[Name]],StandardResults[Entry
Std],"A")+COUNTIFS(StandardResults[Name],StandardResults[[#This Row],[Name]],StandardResults[Entry
Std],"AA")</f>
        <v>0</v>
      </c>
      <c r="AA902">
        <f>COUNTIFS(StandardResults[Name],StandardResults[[#This Row],[Name]],StandardResults[Entry
Std],"AA")</f>
        <v>0</v>
      </c>
    </row>
    <row r="903" spans="1:27" x14ac:dyDescent="0.25">
      <c r="A903">
        <f>TimeVR[[#This Row],[Club]]</f>
        <v>0</v>
      </c>
      <c r="B903" t="str">
        <f>IF(OR(RIGHT(TimeVR[[#This Row],[Event]],3)="M.R", RIGHT(TimeVR[[#This Row],[Event]],3)="F.R"),"Relay","Ind")</f>
        <v>Ind</v>
      </c>
      <c r="C903">
        <f>TimeVR[[#This Row],[gender]]</f>
        <v>0</v>
      </c>
      <c r="D903">
        <f>TimeVR[[#This Row],[Age]]</f>
        <v>0</v>
      </c>
      <c r="E903">
        <f>TimeVR[[#This Row],[name]]</f>
        <v>0</v>
      </c>
      <c r="F903">
        <f>TimeVR[[#This Row],[Event]]</f>
        <v>0</v>
      </c>
      <c r="G903" t="str">
        <f>IF(OR(StandardResults[[#This Row],[Entry]]="-",TimeVR[[#This Row],[validation]]="Validated"),"Y","N")</f>
        <v>N</v>
      </c>
      <c r="H903">
        <f>IF(OR(LEFT(TimeVR[[#This Row],[Times]],8)="00:00.00", LEFT(TimeVR[[#This Row],[Times]],2)="NT"),"-",TimeVR[[#This Row],[Times]])</f>
        <v>0</v>
      </c>
      <c r="I9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3" t="str">
        <f>IF(ISBLANK(TimeVR[[#This Row],[Best Time(S)]]),"-",TimeVR[[#This Row],[Best Time(S)]])</f>
        <v>-</v>
      </c>
      <c r="K903" t="str">
        <f>IF(StandardResults[[#This Row],[BT(SC)]]&lt;&gt;"-",IF(StandardResults[[#This Row],[BT(SC)]]&lt;=StandardResults[[#This Row],[AAs]],"AA",IF(StandardResults[[#This Row],[BT(SC)]]&lt;=StandardResults[[#This Row],[As]],"A",IF(StandardResults[[#This Row],[BT(SC)]]&lt;=StandardResults[[#This Row],[Bs]],"B","-"))),"")</f>
        <v/>
      </c>
      <c r="L903" t="str">
        <f>IF(ISBLANK(TimeVR[[#This Row],[Best Time(L)]]),"-",TimeVR[[#This Row],[Best Time(L)]])</f>
        <v>-</v>
      </c>
      <c r="M903" t="str">
        <f>IF(StandardResults[[#This Row],[BT(LC)]]&lt;&gt;"-",IF(StandardResults[[#This Row],[BT(LC)]]&lt;=StandardResults[[#This Row],[AA]],"AA",IF(StandardResults[[#This Row],[BT(LC)]]&lt;=StandardResults[[#This Row],[A]],"A",IF(StandardResults[[#This Row],[BT(LC)]]&lt;=StandardResults[[#This Row],[B]],"B","-"))),"")</f>
        <v/>
      </c>
      <c r="N903" s="14"/>
      <c r="O903" t="str">
        <f>IF(StandardResults[[#This Row],[BT(SC)]]&lt;&gt;"-",IF(StandardResults[[#This Row],[BT(SC)]]&lt;=StandardResults[[#This Row],[Ecs]],"EC","-"),"")</f>
        <v/>
      </c>
      <c r="Q903" t="str">
        <f>IF(StandardResults[[#This Row],[Ind/Rel]]="Ind",LEFT(StandardResults[[#This Row],[Gender]],1)&amp;MIN(MAX(StandardResults[[#This Row],[Age]],11),17)&amp;"-"&amp;StandardResults[[#This Row],[Event]],"")</f>
        <v>011-0</v>
      </c>
      <c r="R903" t="e">
        <f>IF(StandardResults[[#This Row],[Ind/Rel]]="Ind",_xlfn.XLOOKUP(StandardResults[[#This Row],[Code]],Std[Code],Std[AA]),"-")</f>
        <v>#N/A</v>
      </c>
      <c r="S903" t="e">
        <f>IF(StandardResults[[#This Row],[Ind/Rel]]="Ind",_xlfn.XLOOKUP(StandardResults[[#This Row],[Code]],Std[Code],Std[A]),"-")</f>
        <v>#N/A</v>
      </c>
      <c r="T903" t="e">
        <f>IF(StandardResults[[#This Row],[Ind/Rel]]="Ind",_xlfn.XLOOKUP(StandardResults[[#This Row],[Code]],Std[Code],Std[B]),"-")</f>
        <v>#N/A</v>
      </c>
      <c r="U903" t="e">
        <f>IF(StandardResults[[#This Row],[Ind/Rel]]="Ind",_xlfn.XLOOKUP(StandardResults[[#This Row],[Code]],Std[Code],Std[AAs]),"-")</f>
        <v>#N/A</v>
      </c>
      <c r="V903" t="e">
        <f>IF(StandardResults[[#This Row],[Ind/Rel]]="Ind",_xlfn.XLOOKUP(StandardResults[[#This Row],[Code]],Std[Code],Std[As]),"-")</f>
        <v>#N/A</v>
      </c>
      <c r="W903" t="e">
        <f>IF(StandardResults[[#This Row],[Ind/Rel]]="Ind",_xlfn.XLOOKUP(StandardResults[[#This Row],[Code]],Std[Code],Std[Bs]),"-")</f>
        <v>#N/A</v>
      </c>
      <c r="X903" t="e">
        <f>IF(StandardResults[[#This Row],[Ind/Rel]]="Ind",_xlfn.XLOOKUP(StandardResults[[#This Row],[Code]],Std[Code],Std[EC]),"-")</f>
        <v>#N/A</v>
      </c>
      <c r="Y903" t="e">
        <f>IF(StandardResults[[#This Row],[Ind/Rel]]="Ind",_xlfn.XLOOKUP(StandardResults[[#This Row],[Code]],Std[Code],Std[Ecs]),"-")</f>
        <v>#N/A</v>
      </c>
      <c r="Z903">
        <f>COUNTIFS(StandardResults[Name],StandardResults[[#This Row],[Name]],StandardResults[Entry
Std],"B")+COUNTIFS(StandardResults[Name],StandardResults[[#This Row],[Name]],StandardResults[Entry
Std],"A")+COUNTIFS(StandardResults[Name],StandardResults[[#This Row],[Name]],StandardResults[Entry
Std],"AA")</f>
        <v>0</v>
      </c>
      <c r="AA903">
        <f>COUNTIFS(StandardResults[Name],StandardResults[[#This Row],[Name]],StandardResults[Entry
Std],"AA")</f>
        <v>0</v>
      </c>
    </row>
    <row r="904" spans="1:27" x14ac:dyDescent="0.25">
      <c r="A904">
        <f>TimeVR[[#This Row],[Club]]</f>
        <v>0</v>
      </c>
      <c r="B904" t="str">
        <f>IF(OR(RIGHT(TimeVR[[#This Row],[Event]],3)="M.R", RIGHT(TimeVR[[#This Row],[Event]],3)="F.R"),"Relay","Ind")</f>
        <v>Ind</v>
      </c>
      <c r="C904">
        <f>TimeVR[[#This Row],[gender]]</f>
        <v>0</v>
      </c>
      <c r="D904">
        <f>TimeVR[[#This Row],[Age]]</f>
        <v>0</v>
      </c>
      <c r="E904">
        <f>TimeVR[[#This Row],[name]]</f>
        <v>0</v>
      </c>
      <c r="F904">
        <f>TimeVR[[#This Row],[Event]]</f>
        <v>0</v>
      </c>
      <c r="G904" t="str">
        <f>IF(OR(StandardResults[[#This Row],[Entry]]="-",TimeVR[[#This Row],[validation]]="Validated"),"Y","N")</f>
        <v>N</v>
      </c>
      <c r="H904">
        <f>IF(OR(LEFT(TimeVR[[#This Row],[Times]],8)="00:00.00", LEFT(TimeVR[[#This Row],[Times]],2)="NT"),"-",TimeVR[[#This Row],[Times]])</f>
        <v>0</v>
      </c>
      <c r="I9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4" t="str">
        <f>IF(ISBLANK(TimeVR[[#This Row],[Best Time(S)]]),"-",TimeVR[[#This Row],[Best Time(S)]])</f>
        <v>-</v>
      </c>
      <c r="K904" t="str">
        <f>IF(StandardResults[[#This Row],[BT(SC)]]&lt;&gt;"-",IF(StandardResults[[#This Row],[BT(SC)]]&lt;=StandardResults[[#This Row],[AAs]],"AA",IF(StandardResults[[#This Row],[BT(SC)]]&lt;=StandardResults[[#This Row],[As]],"A",IF(StandardResults[[#This Row],[BT(SC)]]&lt;=StandardResults[[#This Row],[Bs]],"B","-"))),"")</f>
        <v/>
      </c>
      <c r="L904" t="str">
        <f>IF(ISBLANK(TimeVR[[#This Row],[Best Time(L)]]),"-",TimeVR[[#This Row],[Best Time(L)]])</f>
        <v>-</v>
      </c>
      <c r="M904" t="str">
        <f>IF(StandardResults[[#This Row],[BT(LC)]]&lt;&gt;"-",IF(StandardResults[[#This Row],[BT(LC)]]&lt;=StandardResults[[#This Row],[AA]],"AA",IF(StandardResults[[#This Row],[BT(LC)]]&lt;=StandardResults[[#This Row],[A]],"A",IF(StandardResults[[#This Row],[BT(LC)]]&lt;=StandardResults[[#This Row],[B]],"B","-"))),"")</f>
        <v/>
      </c>
      <c r="N904" s="14"/>
      <c r="O904" t="str">
        <f>IF(StandardResults[[#This Row],[BT(SC)]]&lt;&gt;"-",IF(StandardResults[[#This Row],[BT(SC)]]&lt;=StandardResults[[#This Row],[Ecs]],"EC","-"),"")</f>
        <v/>
      </c>
      <c r="Q904" t="str">
        <f>IF(StandardResults[[#This Row],[Ind/Rel]]="Ind",LEFT(StandardResults[[#This Row],[Gender]],1)&amp;MIN(MAX(StandardResults[[#This Row],[Age]],11),17)&amp;"-"&amp;StandardResults[[#This Row],[Event]],"")</f>
        <v>011-0</v>
      </c>
      <c r="R904" t="e">
        <f>IF(StandardResults[[#This Row],[Ind/Rel]]="Ind",_xlfn.XLOOKUP(StandardResults[[#This Row],[Code]],Std[Code],Std[AA]),"-")</f>
        <v>#N/A</v>
      </c>
      <c r="S904" t="e">
        <f>IF(StandardResults[[#This Row],[Ind/Rel]]="Ind",_xlfn.XLOOKUP(StandardResults[[#This Row],[Code]],Std[Code],Std[A]),"-")</f>
        <v>#N/A</v>
      </c>
      <c r="T904" t="e">
        <f>IF(StandardResults[[#This Row],[Ind/Rel]]="Ind",_xlfn.XLOOKUP(StandardResults[[#This Row],[Code]],Std[Code],Std[B]),"-")</f>
        <v>#N/A</v>
      </c>
      <c r="U904" t="e">
        <f>IF(StandardResults[[#This Row],[Ind/Rel]]="Ind",_xlfn.XLOOKUP(StandardResults[[#This Row],[Code]],Std[Code],Std[AAs]),"-")</f>
        <v>#N/A</v>
      </c>
      <c r="V904" t="e">
        <f>IF(StandardResults[[#This Row],[Ind/Rel]]="Ind",_xlfn.XLOOKUP(StandardResults[[#This Row],[Code]],Std[Code],Std[As]),"-")</f>
        <v>#N/A</v>
      </c>
      <c r="W904" t="e">
        <f>IF(StandardResults[[#This Row],[Ind/Rel]]="Ind",_xlfn.XLOOKUP(StandardResults[[#This Row],[Code]],Std[Code],Std[Bs]),"-")</f>
        <v>#N/A</v>
      </c>
      <c r="X904" t="e">
        <f>IF(StandardResults[[#This Row],[Ind/Rel]]="Ind",_xlfn.XLOOKUP(StandardResults[[#This Row],[Code]],Std[Code],Std[EC]),"-")</f>
        <v>#N/A</v>
      </c>
      <c r="Y904" t="e">
        <f>IF(StandardResults[[#This Row],[Ind/Rel]]="Ind",_xlfn.XLOOKUP(StandardResults[[#This Row],[Code]],Std[Code],Std[Ecs]),"-")</f>
        <v>#N/A</v>
      </c>
      <c r="Z904">
        <f>COUNTIFS(StandardResults[Name],StandardResults[[#This Row],[Name]],StandardResults[Entry
Std],"B")+COUNTIFS(StandardResults[Name],StandardResults[[#This Row],[Name]],StandardResults[Entry
Std],"A")+COUNTIFS(StandardResults[Name],StandardResults[[#This Row],[Name]],StandardResults[Entry
Std],"AA")</f>
        <v>0</v>
      </c>
      <c r="AA904">
        <f>COUNTIFS(StandardResults[Name],StandardResults[[#This Row],[Name]],StandardResults[Entry
Std],"AA")</f>
        <v>0</v>
      </c>
    </row>
    <row r="905" spans="1:27" x14ac:dyDescent="0.25">
      <c r="A905">
        <f>TimeVR[[#This Row],[Club]]</f>
        <v>0</v>
      </c>
      <c r="B905" t="str">
        <f>IF(OR(RIGHT(TimeVR[[#This Row],[Event]],3)="M.R", RIGHT(TimeVR[[#This Row],[Event]],3)="F.R"),"Relay","Ind")</f>
        <v>Ind</v>
      </c>
      <c r="C905">
        <f>TimeVR[[#This Row],[gender]]</f>
        <v>0</v>
      </c>
      <c r="D905">
        <f>TimeVR[[#This Row],[Age]]</f>
        <v>0</v>
      </c>
      <c r="E905">
        <f>TimeVR[[#This Row],[name]]</f>
        <v>0</v>
      </c>
      <c r="F905">
        <f>TimeVR[[#This Row],[Event]]</f>
        <v>0</v>
      </c>
      <c r="G905" t="str">
        <f>IF(OR(StandardResults[[#This Row],[Entry]]="-",TimeVR[[#This Row],[validation]]="Validated"),"Y","N")</f>
        <v>N</v>
      </c>
      <c r="H905">
        <f>IF(OR(LEFT(TimeVR[[#This Row],[Times]],8)="00:00.00", LEFT(TimeVR[[#This Row],[Times]],2)="NT"),"-",TimeVR[[#This Row],[Times]])</f>
        <v>0</v>
      </c>
      <c r="I9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5" t="str">
        <f>IF(ISBLANK(TimeVR[[#This Row],[Best Time(S)]]),"-",TimeVR[[#This Row],[Best Time(S)]])</f>
        <v>-</v>
      </c>
      <c r="K905" t="str">
        <f>IF(StandardResults[[#This Row],[BT(SC)]]&lt;&gt;"-",IF(StandardResults[[#This Row],[BT(SC)]]&lt;=StandardResults[[#This Row],[AAs]],"AA",IF(StandardResults[[#This Row],[BT(SC)]]&lt;=StandardResults[[#This Row],[As]],"A",IF(StandardResults[[#This Row],[BT(SC)]]&lt;=StandardResults[[#This Row],[Bs]],"B","-"))),"")</f>
        <v/>
      </c>
      <c r="L905" t="str">
        <f>IF(ISBLANK(TimeVR[[#This Row],[Best Time(L)]]),"-",TimeVR[[#This Row],[Best Time(L)]])</f>
        <v>-</v>
      </c>
      <c r="M905" t="str">
        <f>IF(StandardResults[[#This Row],[BT(LC)]]&lt;&gt;"-",IF(StandardResults[[#This Row],[BT(LC)]]&lt;=StandardResults[[#This Row],[AA]],"AA",IF(StandardResults[[#This Row],[BT(LC)]]&lt;=StandardResults[[#This Row],[A]],"A",IF(StandardResults[[#This Row],[BT(LC)]]&lt;=StandardResults[[#This Row],[B]],"B","-"))),"")</f>
        <v/>
      </c>
      <c r="N905" s="14"/>
      <c r="O905" t="str">
        <f>IF(StandardResults[[#This Row],[BT(SC)]]&lt;&gt;"-",IF(StandardResults[[#This Row],[BT(SC)]]&lt;=StandardResults[[#This Row],[Ecs]],"EC","-"),"")</f>
        <v/>
      </c>
      <c r="Q905" t="str">
        <f>IF(StandardResults[[#This Row],[Ind/Rel]]="Ind",LEFT(StandardResults[[#This Row],[Gender]],1)&amp;MIN(MAX(StandardResults[[#This Row],[Age]],11),17)&amp;"-"&amp;StandardResults[[#This Row],[Event]],"")</f>
        <v>011-0</v>
      </c>
      <c r="R905" t="e">
        <f>IF(StandardResults[[#This Row],[Ind/Rel]]="Ind",_xlfn.XLOOKUP(StandardResults[[#This Row],[Code]],Std[Code],Std[AA]),"-")</f>
        <v>#N/A</v>
      </c>
      <c r="S905" t="e">
        <f>IF(StandardResults[[#This Row],[Ind/Rel]]="Ind",_xlfn.XLOOKUP(StandardResults[[#This Row],[Code]],Std[Code],Std[A]),"-")</f>
        <v>#N/A</v>
      </c>
      <c r="T905" t="e">
        <f>IF(StandardResults[[#This Row],[Ind/Rel]]="Ind",_xlfn.XLOOKUP(StandardResults[[#This Row],[Code]],Std[Code],Std[B]),"-")</f>
        <v>#N/A</v>
      </c>
      <c r="U905" t="e">
        <f>IF(StandardResults[[#This Row],[Ind/Rel]]="Ind",_xlfn.XLOOKUP(StandardResults[[#This Row],[Code]],Std[Code],Std[AAs]),"-")</f>
        <v>#N/A</v>
      </c>
      <c r="V905" t="e">
        <f>IF(StandardResults[[#This Row],[Ind/Rel]]="Ind",_xlfn.XLOOKUP(StandardResults[[#This Row],[Code]],Std[Code],Std[As]),"-")</f>
        <v>#N/A</v>
      </c>
      <c r="W905" t="e">
        <f>IF(StandardResults[[#This Row],[Ind/Rel]]="Ind",_xlfn.XLOOKUP(StandardResults[[#This Row],[Code]],Std[Code],Std[Bs]),"-")</f>
        <v>#N/A</v>
      </c>
      <c r="X905" t="e">
        <f>IF(StandardResults[[#This Row],[Ind/Rel]]="Ind",_xlfn.XLOOKUP(StandardResults[[#This Row],[Code]],Std[Code],Std[EC]),"-")</f>
        <v>#N/A</v>
      </c>
      <c r="Y905" t="e">
        <f>IF(StandardResults[[#This Row],[Ind/Rel]]="Ind",_xlfn.XLOOKUP(StandardResults[[#This Row],[Code]],Std[Code],Std[Ecs]),"-")</f>
        <v>#N/A</v>
      </c>
      <c r="Z905">
        <f>COUNTIFS(StandardResults[Name],StandardResults[[#This Row],[Name]],StandardResults[Entry
Std],"B")+COUNTIFS(StandardResults[Name],StandardResults[[#This Row],[Name]],StandardResults[Entry
Std],"A")+COUNTIFS(StandardResults[Name],StandardResults[[#This Row],[Name]],StandardResults[Entry
Std],"AA")</f>
        <v>0</v>
      </c>
      <c r="AA905">
        <f>COUNTIFS(StandardResults[Name],StandardResults[[#This Row],[Name]],StandardResults[Entry
Std],"AA")</f>
        <v>0</v>
      </c>
    </row>
    <row r="906" spans="1:27" x14ac:dyDescent="0.25">
      <c r="A906">
        <f>TimeVR[[#This Row],[Club]]</f>
        <v>0</v>
      </c>
      <c r="B906" t="str">
        <f>IF(OR(RIGHT(TimeVR[[#This Row],[Event]],3)="M.R", RIGHT(TimeVR[[#This Row],[Event]],3)="F.R"),"Relay","Ind")</f>
        <v>Ind</v>
      </c>
      <c r="C906">
        <f>TimeVR[[#This Row],[gender]]</f>
        <v>0</v>
      </c>
      <c r="D906">
        <f>TimeVR[[#This Row],[Age]]</f>
        <v>0</v>
      </c>
      <c r="E906">
        <f>TimeVR[[#This Row],[name]]</f>
        <v>0</v>
      </c>
      <c r="F906">
        <f>TimeVR[[#This Row],[Event]]</f>
        <v>0</v>
      </c>
      <c r="G906" t="str">
        <f>IF(OR(StandardResults[[#This Row],[Entry]]="-",TimeVR[[#This Row],[validation]]="Validated"),"Y","N")</f>
        <v>N</v>
      </c>
      <c r="H906">
        <f>IF(OR(LEFT(TimeVR[[#This Row],[Times]],8)="00:00.00", LEFT(TimeVR[[#This Row],[Times]],2)="NT"),"-",TimeVR[[#This Row],[Times]])</f>
        <v>0</v>
      </c>
      <c r="I9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6" t="str">
        <f>IF(ISBLANK(TimeVR[[#This Row],[Best Time(S)]]),"-",TimeVR[[#This Row],[Best Time(S)]])</f>
        <v>-</v>
      </c>
      <c r="K906" t="str">
        <f>IF(StandardResults[[#This Row],[BT(SC)]]&lt;&gt;"-",IF(StandardResults[[#This Row],[BT(SC)]]&lt;=StandardResults[[#This Row],[AAs]],"AA",IF(StandardResults[[#This Row],[BT(SC)]]&lt;=StandardResults[[#This Row],[As]],"A",IF(StandardResults[[#This Row],[BT(SC)]]&lt;=StandardResults[[#This Row],[Bs]],"B","-"))),"")</f>
        <v/>
      </c>
      <c r="L906" t="str">
        <f>IF(ISBLANK(TimeVR[[#This Row],[Best Time(L)]]),"-",TimeVR[[#This Row],[Best Time(L)]])</f>
        <v>-</v>
      </c>
      <c r="M906" t="str">
        <f>IF(StandardResults[[#This Row],[BT(LC)]]&lt;&gt;"-",IF(StandardResults[[#This Row],[BT(LC)]]&lt;=StandardResults[[#This Row],[AA]],"AA",IF(StandardResults[[#This Row],[BT(LC)]]&lt;=StandardResults[[#This Row],[A]],"A",IF(StandardResults[[#This Row],[BT(LC)]]&lt;=StandardResults[[#This Row],[B]],"B","-"))),"")</f>
        <v/>
      </c>
      <c r="N906" s="14"/>
      <c r="O906" t="str">
        <f>IF(StandardResults[[#This Row],[BT(SC)]]&lt;&gt;"-",IF(StandardResults[[#This Row],[BT(SC)]]&lt;=StandardResults[[#This Row],[Ecs]],"EC","-"),"")</f>
        <v/>
      </c>
      <c r="Q906" t="str">
        <f>IF(StandardResults[[#This Row],[Ind/Rel]]="Ind",LEFT(StandardResults[[#This Row],[Gender]],1)&amp;MIN(MAX(StandardResults[[#This Row],[Age]],11),17)&amp;"-"&amp;StandardResults[[#This Row],[Event]],"")</f>
        <v>011-0</v>
      </c>
      <c r="R906" t="e">
        <f>IF(StandardResults[[#This Row],[Ind/Rel]]="Ind",_xlfn.XLOOKUP(StandardResults[[#This Row],[Code]],Std[Code],Std[AA]),"-")</f>
        <v>#N/A</v>
      </c>
      <c r="S906" t="e">
        <f>IF(StandardResults[[#This Row],[Ind/Rel]]="Ind",_xlfn.XLOOKUP(StandardResults[[#This Row],[Code]],Std[Code],Std[A]),"-")</f>
        <v>#N/A</v>
      </c>
      <c r="T906" t="e">
        <f>IF(StandardResults[[#This Row],[Ind/Rel]]="Ind",_xlfn.XLOOKUP(StandardResults[[#This Row],[Code]],Std[Code],Std[B]),"-")</f>
        <v>#N/A</v>
      </c>
      <c r="U906" t="e">
        <f>IF(StandardResults[[#This Row],[Ind/Rel]]="Ind",_xlfn.XLOOKUP(StandardResults[[#This Row],[Code]],Std[Code],Std[AAs]),"-")</f>
        <v>#N/A</v>
      </c>
      <c r="V906" t="e">
        <f>IF(StandardResults[[#This Row],[Ind/Rel]]="Ind",_xlfn.XLOOKUP(StandardResults[[#This Row],[Code]],Std[Code],Std[As]),"-")</f>
        <v>#N/A</v>
      </c>
      <c r="W906" t="e">
        <f>IF(StandardResults[[#This Row],[Ind/Rel]]="Ind",_xlfn.XLOOKUP(StandardResults[[#This Row],[Code]],Std[Code],Std[Bs]),"-")</f>
        <v>#N/A</v>
      </c>
      <c r="X906" t="e">
        <f>IF(StandardResults[[#This Row],[Ind/Rel]]="Ind",_xlfn.XLOOKUP(StandardResults[[#This Row],[Code]],Std[Code],Std[EC]),"-")</f>
        <v>#N/A</v>
      </c>
      <c r="Y906" t="e">
        <f>IF(StandardResults[[#This Row],[Ind/Rel]]="Ind",_xlfn.XLOOKUP(StandardResults[[#This Row],[Code]],Std[Code],Std[Ecs]),"-")</f>
        <v>#N/A</v>
      </c>
      <c r="Z906">
        <f>COUNTIFS(StandardResults[Name],StandardResults[[#This Row],[Name]],StandardResults[Entry
Std],"B")+COUNTIFS(StandardResults[Name],StandardResults[[#This Row],[Name]],StandardResults[Entry
Std],"A")+COUNTIFS(StandardResults[Name],StandardResults[[#This Row],[Name]],StandardResults[Entry
Std],"AA")</f>
        <v>0</v>
      </c>
      <c r="AA906">
        <f>COUNTIFS(StandardResults[Name],StandardResults[[#This Row],[Name]],StandardResults[Entry
Std],"AA")</f>
        <v>0</v>
      </c>
    </row>
    <row r="907" spans="1:27" x14ac:dyDescent="0.25">
      <c r="A907">
        <f>TimeVR[[#This Row],[Club]]</f>
        <v>0</v>
      </c>
      <c r="B907" t="str">
        <f>IF(OR(RIGHT(TimeVR[[#This Row],[Event]],3)="M.R", RIGHT(TimeVR[[#This Row],[Event]],3)="F.R"),"Relay","Ind")</f>
        <v>Ind</v>
      </c>
      <c r="C907">
        <f>TimeVR[[#This Row],[gender]]</f>
        <v>0</v>
      </c>
      <c r="D907">
        <f>TimeVR[[#This Row],[Age]]</f>
        <v>0</v>
      </c>
      <c r="E907">
        <f>TimeVR[[#This Row],[name]]</f>
        <v>0</v>
      </c>
      <c r="F907">
        <f>TimeVR[[#This Row],[Event]]</f>
        <v>0</v>
      </c>
      <c r="G907" t="str">
        <f>IF(OR(StandardResults[[#This Row],[Entry]]="-",TimeVR[[#This Row],[validation]]="Validated"),"Y","N")</f>
        <v>N</v>
      </c>
      <c r="H907">
        <f>IF(OR(LEFT(TimeVR[[#This Row],[Times]],8)="00:00.00", LEFT(TimeVR[[#This Row],[Times]],2)="NT"),"-",TimeVR[[#This Row],[Times]])</f>
        <v>0</v>
      </c>
      <c r="I9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7" t="str">
        <f>IF(ISBLANK(TimeVR[[#This Row],[Best Time(S)]]),"-",TimeVR[[#This Row],[Best Time(S)]])</f>
        <v>-</v>
      </c>
      <c r="K907" t="str">
        <f>IF(StandardResults[[#This Row],[BT(SC)]]&lt;&gt;"-",IF(StandardResults[[#This Row],[BT(SC)]]&lt;=StandardResults[[#This Row],[AAs]],"AA",IF(StandardResults[[#This Row],[BT(SC)]]&lt;=StandardResults[[#This Row],[As]],"A",IF(StandardResults[[#This Row],[BT(SC)]]&lt;=StandardResults[[#This Row],[Bs]],"B","-"))),"")</f>
        <v/>
      </c>
      <c r="L907" t="str">
        <f>IF(ISBLANK(TimeVR[[#This Row],[Best Time(L)]]),"-",TimeVR[[#This Row],[Best Time(L)]])</f>
        <v>-</v>
      </c>
      <c r="M907" t="str">
        <f>IF(StandardResults[[#This Row],[BT(LC)]]&lt;&gt;"-",IF(StandardResults[[#This Row],[BT(LC)]]&lt;=StandardResults[[#This Row],[AA]],"AA",IF(StandardResults[[#This Row],[BT(LC)]]&lt;=StandardResults[[#This Row],[A]],"A",IF(StandardResults[[#This Row],[BT(LC)]]&lt;=StandardResults[[#This Row],[B]],"B","-"))),"")</f>
        <v/>
      </c>
      <c r="N907" s="14"/>
      <c r="O907" t="str">
        <f>IF(StandardResults[[#This Row],[BT(SC)]]&lt;&gt;"-",IF(StandardResults[[#This Row],[BT(SC)]]&lt;=StandardResults[[#This Row],[Ecs]],"EC","-"),"")</f>
        <v/>
      </c>
      <c r="Q907" t="str">
        <f>IF(StandardResults[[#This Row],[Ind/Rel]]="Ind",LEFT(StandardResults[[#This Row],[Gender]],1)&amp;MIN(MAX(StandardResults[[#This Row],[Age]],11),17)&amp;"-"&amp;StandardResults[[#This Row],[Event]],"")</f>
        <v>011-0</v>
      </c>
      <c r="R907" t="e">
        <f>IF(StandardResults[[#This Row],[Ind/Rel]]="Ind",_xlfn.XLOOKUP(StandardResults[[#This Row],[Code]],Std[Code],Std[AA]),"-")</f>
        <v>#N/A</v>
      </c>
      <c r="S907" t="e">
        <f>IF(StandardResults[[#This Row],[Ind/Rel]]="Ind",_xlfn.XLOOKUP(StandardResults[[#This Row],[Code]],Std[Code],Std[A]),"-")</f>
        <v>#N/A</v>
      </c>
      <c r="T907" t="e">
        <f>IF(StandardResults[[#This Row],[Ind/Rel]]="Ind",_xlfn.XLOOKUP(StandardResults[[#This Row],[Code]],Std[Code],Std[B]),"-")</f>
        <v>#N/A</v>
      </c>
      <c r="U907" t="e">
        <f>IF(StandardResults[[#This Row],[Ind/Rel]]="Ind",_xlfn.XLOOKUP(StandardResults[[#This Row],[Code]],Std[Code],Std[AAs]),"-")</f>
        <v>#N/A</v>
      </c>
      <c r="V907" t="e">
        <f>IF(StandardResults[[#This Row],[Ind/Rel]]="Ind",_xlfn.XLOOKUP(StandardResults[[#This Row],[Code]],Std[Code],Std[As]),"-")</f>
        <v>#N/A</v>
      </c>
      <c r="W907" t="e">
        <f>IF(StandardResults[[#This Row],[Ind/Rel]]="Ind",_xlfn.XLOOKUP(StandardResults[[#This Row],[Code]],Std[Code],Std[Bs]),"-")</f>
        <v>#N/A</v>
      </c>
      <c r="X907" t="e">
        <f>IF(StandardResults[[#This Row],[Ind/Rel]]="Ind",_xlfn.XLOOKUP(StandardResults[[#This Row],[Code]],Std[Code],Std[EC]),"-")</f>
        <v>#N/A</v>
      </c>
      <c r="Y907" t="e">
        <f>IF(StandardResults[[#This Row],[Ind/Rel]]="Ind",_xlfn.XLOOKUP(StandardResults[[#This Row],[Code]],Std[Code],Std[Ecs]),"-")</f>
        <v>#N/A</v>
      </c>
      <c r="Z907">
        <f>COUNTIFS(StandardResults[Name],StandardResults[[#This Row],[Name]],StandardResults[Entry
Std],"B")+COUNTIFS(StandardResults[Name],StandardResults[[#This Row],[Name]],StandardResults[Entry
Std],"A")+COUNTIFS(StandardResults[Name],StandardResults[[#This Row],[Name]],StandardResults[Entry
Std],"AA")</f>
        <v>0</v>
      </c>
      <c r="AA907">
        <f>COUNTIFS(StandardResults[Name],StandardResults[[#This Row],[Name]],StandardResults[Entry
Std],"AA")</f>
        <v>0</v>
      </c>
    </row>
    <row r="908" spans="1:27" x14ac:dyDescent="0.25">
      <c r="A908">
        <f>TimeVR[[#This Row],[Club]]</f>
        <v>0</v>
      </c>
      <c r="B908" t="str">
        <f>IF(OR(RIGHT(TimeVR[[#This Row],[Event]],3)="M.R", RIGHT(TimeVR[[#This Row],[Event]],3)="F.R"),"Relay","Ind")</f>
        <v>Ind</v>
      </c>
      <c r="C908">
        <f>TimeVR[[#This Row],[gender]]</f>
        <v>0</v>
      </c>
      <c r="D908">
        <f>TimeVR[[#This Row],[Age]]</f>
        <v>0</v>
      </c>
      <c r="E908">
        <f>TimeVR[[#This Row],[name]]</f>
        <v>0</v>
      </c>
      <c r="F908">
        <f>TimeVR[[#This Row],[Event]]</f>
        <v>0</v>
      </c>
      <c r="G908" t="str">
        <f>IF(OR(StandardResults[[#This Row],[Entry]]="-",TimeVR[[#This Row],[validation]]="Validated"),"Y","N")</f>
        <v>N</v>
      </c>
      <c r="H908">
        <f>IF(OR(LEFT(TimeVR[[#This Row],[Times]],8)="00:00.00", LEFT(TimeVR[[#This Row],[Times]],2)="NT"),"-",TimeVR[[#This Row],[Times]])</f>
        <v>0</v>
      </c>
      <c r="I9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8" t="str">
        <f>IF(ISBLANK(TimeVR[[#This Row],[Best Time(S)]]),"-",TimeVR[[#This Row],[Best Time(S)]])</f>
        <v>-</v>
      </c>
      <c r="K908" t="str">
        <f>IF(StandardResults[[#This Row],[BT(SC)]]&lt;&gt;"-",IF(StandardResults[[#This Row],[BT(SC)]]&lt;=StandardResults[[#This Row],[AAs]],"AA",IF(StandardResults[[#This Row],[BT(SC)]]&lt;=StandardResults[[#This Row],[As]],"A",IF(StandardResults[[#This Row],[BT(SC)]]&lt;=StandardResults[[#This Row],[Bs]],"B","-"))),"")</f>
        <v/>
      </c>
      <c r="L908" t="str">
        <f>IF(ISBLANK(TimeVR[[#This Row],[Best Time(L)]]),"-",TimeVR[[#This Row],[Best Time(L)]])</f>
        <v>-</v>
      </c>
      <c r="M908" t="str">
        <f>IF(StandardResults[[#This Row],[BT(LC)]]&lt;&gt;"-",IF(StandardResults[[#This Row],[BT(LC)]]&lt;=StandardResults[[#This Row],[AA]],"AA",IF(StandardResults[[#This Row],[BT(LC)]]&lt;=StandardResults[[#This Row],[A]],"A",IF(StandardResults[[#This Row],[BT(LC)]]&lt;=StandardResults[[#This Row],[B]],"B","-"))),"")</f>
        <v/>
      </c>
      <c r="N908" s="14"/>
      <c r="O908" t="str">
        <f>IF(StandardResults[[#This Row],[BT(SC)]]&lt;&gt;"-",IF(StandardResults[[#This Row],[BT(SC)]]&lt;=StandardResults[[#This Row],[Ecs]],"EC","-"),"")</f>
        <v/>
      </c>
      <c r="Q908" t="str">
        <f>IF(StandardResults[[#This Row],[Ind/Rel]]="Ind",LEFT(StandardResults[[#This Row],[Gender]],1)&amp;MIN(MAX(StandardResults[[#This Row],[Age]],11),17)&amp;"-"&amp;StandardResults[[#This Row],[Event]],"")</f>
        <v>011-0</v>
      </c>
      <c r="R908" t="e">
        <f>IF(StandardResults[[#This Row],[Ind/Rel]]="Ind",_xlfn.XLOOKUP(StandardResults[[#This Row],[Code]],Std[Code],Std[AA]),"-")</f>
        <v>#N/A</v>
      </c>
      <c r="S908" t="e">
        <f>IF(StandardResults[[#This Row],[Ind/Rel]]="Ind",_xlfn.XLOOKUP(StandardResults[[#This Row],[Code]],Std[Code],Std[A]),"-")</f>
        <v>#N/A</v>
      </c>
      <c r="T908" t="e">
        <f>IF(StandardResults[[#This Row],[Ind/Rel]]="Ind",_xlfn.XLOOKUP(StandardResults[[#This Row],[Code]],Std[Code],Std[B]),"-")</f>
        <v>#N/A</v>
      </c>
      <c r="U908" t="e">
        <f>IF(StandardResults[[#This Row],[Ind/Rel]]="Ind",_xlfn.XLOOKUP(StandardResults[[#This Row],[Code]],Std[Code],Std[AAs]),"-")</f>
        <v>#N/A</v>
      </c>
      <c r="V908" t="e">
        <f>IF(StandardResults[[#This Row],[Ind/Rel]]="Ind",_xlfn.XLOOKUP(StandardResults[[#This Row],[Code]],Std[Code],Std[As]),"-")</f>
        <v>#N/A</v>
      </c>
      <c r="W908" t="e">
        <f>IF(StandardResults[[#This Row],[Ind/Rel]]="Ind",_xlfn.XLOOKUP(StandardResults[[#This Row],[Code]],Std[Code],Std[Bs]),"-")</f>
        <v>#N/A</v>
      </c>
      <c r="X908" t="e">
        <f>IF(StandardResults[[#This Row],[Ind/Rel]]="Ind",_xlfn.XLOOKUP(StandardResults[[#This Row],[Code]],Std[Code],Std[EC]),"-")</f>
        <v>#N/A</v>
      </c>
      <c r="Y908" t="e">
        <f>IF(StandardResults[[#This Row],[Ind/Rel]]="Ind",_xlfn.XLOOKUP(StandardResults[[#This Row],[Code]],Std[Code],Std[Ecs]),"-")</f>
        <v>#N/A</v>
      </c>
      <c r="Z908">
        <f>COUNTIFS(StandardResults[Name],StandardResults[[#This Row],[Name]],StandardResults[Entry
Std],"B")+COUNTIFS(StandardResults[Name],StandardResults[[#This Row],[Name]],StandardResults[Entry
Std],"A")+COUNTIFS(StandardResults[Name],StandardResults[[#This Row],[Name]],StandardResults[Entry
Std],"AA")</f>
        <v>0</v>
      </c>
      <c r="AA908">
        <f>COUNTIFS(StandardResults[Name],StandardResults[[#This Row],[Name]],StandardResults[Entry
Std],"AA")</f>
        <v>0</v>
      </c>
    </row>
    <row r="909" spans="1:27" x14ac:dyDescent="0.25">
      <c r="A909">
        <f>TimeVR[[#This Row],[Club]]</f>
        <v>0</v>
      </c>
      <c r="B909" t="str">
        <f>IF(OR(RIGHT(TimeVR[[#This Row],[Event]],3)="M.R", RIGHT(TimeVR[[#This Row],[Event]],3)="F.R"),"Relay","Ind")</f>
        <v>Ind</v>
      </c>
      <c r="C909">
        <f>TimeVR[[#This Row],[gender]]</f>
        <v>0</v>
      </c>
      <c r="D909">
        <f>TimeVR[[#This Row],[Age]]</f>
        <v>0</v>
      </c>
      <c r="E909">
        <f>TimeVR[[#This Row],[name]]</f>
        <v>0</v>
      </c>
      <c r="F909">
        <f>TimeVR[[#This Row],[Event]]</f>
        <v>0</v>
      </c>
      <c r="G909" t="str">
        <f>IF(OR(StandardResults[[#This Row],[Entry]]="-",TimeVR[[#This Row],[validation]]="Validated"),"Y","N")</f>
        <v>N</v>
      </c>
      <c r="H909">
        <f>IF(OR(LEFT(TimeVR[[#This Row],[Times]],8)="00:00.00", LEFT(TimeVR[[#This Row],[Times]],2)="NT"),"-",TimeVR[[#This Row],[Times]])</f>
        <v>0</v>
      </c>
      <c r="I9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09" t="str">
        <f>IF(ISBLANK(TimeVR[[#This Row],[Best Time(S)]]),"-",TimeVR[[#This Row],[Best Time(S)]])</f>
        <v>-</v>
      </c>
      <c r="K909" t="str">
        <f>IF(StandardResults[[#This Row],[BT(SC)]]&lt;&gt;"-",IF(StandardResults[[#This Row],[BT(SC)]]&lt;=StandardResults[[#This Row],[AAs]],"AA",IF(StandardResults[[#This Row],[BT(SC)]]&lt;=StandardResults[[#This Row],[As]],"A",IF(StandardResults[[#This Row],[BT(SC)]]&lt;=StandardResults[[#This Row],[Bs]],"B","-"))),"")</f>
        <v/>
      </c>
      <c r="L909" t="str">
        <f>IF(ISBLANK(TimeVR[[#This Row],[Best Time(L)]]),"-",TimeVR[[#This Row],[Best Time(L)]])</f>
        <v>-</v>
      </c>
      <c r="M909" t="str">
        <f>IF(StandardResults[[#This Row],[BT(LC)]]&lt;&gt;"-",IF(StandardResults[[#This Row],[BT(LC)]]&lt;=StandardResults[[#This Row],[AA]],"AA",IF(StandardResults[[#This Row],[BT(LC)]]&lt;=StandardResults[[#This Row],[A]],"A",IF(StandardResults[[#This Row],[BT(LC)]]&lt;=StandardResults[[#This Row],[B]],"B","-"))),"")</f>
        <v/>
      </c>
      <c r="N909" s="14"/>
      <c r="O909" t="str">
        <f>IF(StandardResults[[#This Row],[BT(SC)]]&lt;&gt;"-",IF(StandardResults[[#This Row],[BT(SC)]]&lt;=StandardResults[[#This Row],[Ecs]],"EC","-"),"")</f>
        <v/>
      </c>
      <c r="Q909" t="str">
        <f>IF(StandardResults[[#This Row],[Ind/Rel]]="Ind",LEFT(StandardResults[[#This Row],[Gender]],1)&amp;MIN(MAX(StandardResults[[#This Row],[Age]],11),17)&amp;"-"&amp;StandardResults[[#This Row],[Event]],"")</f>
        <v>011-0</v>
      </c>
      <c r="R909" t="e">
        <f>IF(StandardResults[[#This Row],[Ind/Rel]]="Ind",_xlfn.XLOOKUP(StandardResults[[#This Row],[Code]],Std[Code],Std[AA]),"-")</f>
        <v>#N/A</v>
      </c>
      <c r="S909" t="e">
        <f>IF(StandardResults[[#This Row],[Ind/Rel]]="Ind",_xlfn.XLOOKUP(StandardResults[[#This Row],[Code]],Std[Code],Std[A]),"-")</f>
        <v>#N/A</v>
      </c>
      <c r="T909" t="e">
        <f>IF(StandardResults[[#This Row],[Ind/Rel]]="Ind",_xlfn.XLOOKUP(StandardResults[[#This Row],[Code]],Std[Code],Std[B]),"-")</f>
        <v>#N/A</v>
      </c>
      <c r="U909" t="e">
        <f>IF(StandardResults[[#This Row],[Ind/Rel]]="Ind",_xlfn.XLOOKUP(StandardResults[[#This Row],[Code]],Std[Code],Std[AAs]),"-")</f>
        <v>#N/A</v>
      </c>
      <c r="V909" t="e">
        <f>IF(StandardResults[[#This Row],[Ind/Rel]]="Ind",_xlfn.XLOOKUP(StandardResults[[#This Row],[Code]],Std[Code],Std[As]),"-")</f>
        <v>#N/A</v>
      </c>
      <c r="W909" t="e">
        <f>IF(StandardResults[[#This Row],[Ind/Rel]]="Ind",_xlfn.XLOOKUP(StandardResults[[#This Row],[Code]],Std[Code],Std[Bs]),"-")</f>
        <v>#N/A</v>
      </c>
      <c r="X909" t="e">
        <f>IF(StandardResults[[#This Row],[Ind/Rel]]="Ind",_xlfn.XLOOKUP(StandardResults[[#This Row],[Code]],Std[Code],Std[EC]),"-")</f>
        <v>#N/A</v>
      </c>
      <c r="Y909" t="e">
        <f>IF(StandardResults[[#This Row],[Ind/Rel]]="Ind",_xlfn.XLOOKUP(StandardResults[[#This Row],[Code]],Std[Code],Std[Ecs]),"-")</f>
        <v>#N/A</v>
      </c>
      <c r="Z909">
        <f>COUNTIFS(StandardResults[Name],StandardResults[[#This Row],[Name]],StandardResults[Entry
Std],"B")+COUNTIFS(StandardResults[Name],StandardResults[[#This Row],[Name]],StandardResults[Entry
Std],"A")+COUNTIFS(StandardResults[Name],StandardResults[[#This Row],[Name]],StandardResults[Entry
Std],"AA")</f>
        <v>0</v>
      </c>
      <c r="AA909">
        <f>COUNTIFS(StandardResults[Name],StandardResults[[#This Row],[Name]],StandardResults[Entry
Std],"AA")</f>
        <v>0</v>
      </c>
    </row>
    <row r="910" spans="1:27" x14ac:dyDescent="0.25">
      <c r="A910">
        <f>TimeVR[[#This Row],[Club]]</f>
        <v>0</v>
      </c>
      <c r="B910" t="str">
        <f>IF(OR(RIGHT(TimeVR[[#This Row],[Event]],3)="M.R", RIGHT(TimeVR[[#This Row],[Event]],3)="F.R"),"Relay","Ind")</f>
        <v>Ind</v>
      </c>
      <c r="C910">
        <f>TimeVR[[#This Row],[gender]]</f>
        <v>0</v>
      </c>
      <c r="D910">
        <f>TimeVR[[#This Row],[Age]]</f>
        <v>0</v>
      </c>
      <c r="E910">
        <f>TimeVR[[#This Row],[name]]</f>
        <v>0</v>
      </c>
      <c r="F910">
        <f>TimeVR[[#This Row],[Event]]</f>
        <v>0</v>
      </c>
      <c r="G910" t="str">
        <f>IF(OR(StandardResults[[#This Row],[Entry]]="-",TimeVR[[#This Row],[validation]]="Validated"),"Y","N")</f>
        <v>N</v>
      </c>
      <c r="H910">
        <f>IF(OR(LEFT(TimeVR[[#This Row],[Times]],8)="00:00.00", LEFT(TimeVR[[#This Row],[Times]],2)="NT"),"-",TimeVR[[#This Row],[Times]])</f>
        <v>0</v>
      </c>
      <c r="I9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0" t="str">
        <f>IF(ISBLANK(TimeVR[[#This Row],[Best Time(S)]]),"-",TimeVR[[#This Row],[Best Time(S)]])</f>
        <v>-</v>
      </c>
      <c r="K910" t="str">
        <f>IF(StandardResults[[#This Row],[BT(SC)]]&lt;&gt;"-",IF(StandardResults[[#This Row],[BT(SC)]]&lt;=StandardResults[[#This Row],[AAs]],"AA",IF(StandardResults[[#This Row],[BT(SC)]]&lt;=StandardResults[[#This Row],[As]],"A",IF(StandardResults[[#This Row],[BT(SC)]]&lt;=StandardResults[[#This Row],[Bs]],"B","-"))),"")</f>
        <v/>
      </c>
      <c r="L910" t="str">
        <f>IF(ISBLANK(TimeVR[[#This Row],[Best Time(L)]]),"-",TimeVR[[#This Row],[Best Time(L)]])</f>
        <v>-</v>
      </c>
      <c r="M910" t="str">
        <f>IF(StandardResults[[#This Row],[BT(LC)]]&lt;&gt;"-",IF(StandardResults[[#This Row],[BT(LC)]]&lt;=StandardResults[[#This Row],[AA]],"AA",IF(StandardResults[[#This Row],[BT(LC)]]&lt;=StandardResults[[#This Row],[A]],"A",IF(StandardResults[[#This Row],[BT(LC)]]&lt;=StandardResults[[#This Row],[B]],"B","-"))),"")</f>
        <v/>
      </c>
      <c r="N910" s="14"/>
      <c r="O910" t="str">
        <f>IF(StandardResults[[#This Row],[BT(SC)]]&lt;&gt;"-",IF(StandardResults[[#This Row],[BT(SC)]]&lt;=StandardResults[[#This Row],[Ecs]],"EC","-"),"")</f>
        <v/>
      </c>
      <c r="Q910" t="str">
        <f>IF(StandardResults[[#This Row],[Ind/Rel]]="Ind",LEFT(StandardResults[[#This Row],[Gender]],1)&amp;MIN(MAX(StandardResults[[#This Row],[Age]],11),17)&amp;"-"&amp;StandardResults[[#This Row],[Event]],"")</f>
        <v>011-0</v>
      </c>
      <c r="R910" t="e">
        <f>IF(StandardResults[[#This Row],[Ind/Rel]]="Ind",_xlfn.XLOOKUP(StandardResults[[#This Row],[Code]],Std[Code],Std[AA]),"-")</f>
        <v>#N/A</v>
      </c>
      <c r="S910" t="e">
        <f>IF(StandardResults[[#This Row],[Ind/Rel]]="Ind",_xlfn.XLOOKUP(StandardResults[[#This Row],[Code]],Std[Code],Std[A]),"-")</f>
        <v>#N/A</v>
      </c>
      <c r="T910" t="e">
        <f>IF(StandardResults[[#This Row],[Ind/Rel]]="Ind",_xlfn.XLOOKUP(StandardResults[[#This Row],[Code]],Std[Code],Std[B]),"-")</f>
        <v>#N/A</v>
      </c>
      <c r="U910" t="e">
        <f>IF(StandardResults[[#This Row],[Ind/Rel]]="Ind",_xlfn.XLOOKUP(StandardResults[[#This Row],[Code]],Std[Code],Std[AAs]),"-")</f>
        <v>#N/A</v>
      </c>
      <c r="V910" t="e">
        <f>IF(StandardResults[[#This Row],[Ind/Rel]]="Ind",_xlfn.XLOOKUP(StandardResults[[#This Row],[Code]],Std[Code],Std[As]),"-")</f>
        <v>#N/A</v>
      </c>
      <c r="W910" t="e">
        <f>IF(StandardResults[[#This Row],[Ind/Rel]]="Ind",_xlfn.XLOOKUP(StandardResults[[#This Row],[Code]],Std[Code],Std[Bs]),"-")</f>
        <v>#N/A</v>
      </c>
      <c r="X910" t="e">
        <f>IF(StandardResults[[#This Row],[Ind/Rel]]="Ind",_xlfn.XLOOKUP(StandardResults[[#This Row],[Code]],Std[Code],Std[EC]),"-")</f>
        <v>#N/A</v>
      </c>
      <c r="Y910" t="e">
        <f>IF(StandardResults[[#This Row],[Ind/Rel]]="Ind",_xlfn.XLOOKUP(StandardResults[[#This Row],[Code]],Std[Code],Std[Ecs]),"-")</f>
        <v>#N/A</v>
      </c>
      <c r="Z910">
        <f>COUNTIFS(StandardResults[Name],StandardResults[[#This Row],[Name]],StandardResults[Entry
Std],"B")+COUNTIFS(StandardResults[Name],StandardResults[[#This Row],[Name]],StandardResults[Entry
Std],"A")+COUNTIFS(StandardResults[Name],StandardResults[[#This Row],[Name]],StandardResults[Entry
Std],"AA")</f>
        <v>0</v>
      </c>
      <c r="AA910">
        <f>COUNTIFS(StandardResults[Name],StandardResults[[#This Row],[Name]],StandardResults[Entry
Std],"AA")</f>
        <v>0</v>
      </c>
    </row>
    <row r="911" spans="1:27" x14ac:dyDescent="0.25">
      <c r="A911">
        <f>TimeVR[[#This Row],[Club]]</f>
        <v>0</v>
      </c>
      <c r="B911" t="str">
        <f>IF(OR(RIGHT(TimeVR[[#This Row],[Event]],3)="M.R", RIGHT(TimeVR[[#This Row],[Event]],3)="F.R"),"Relay","Ind")</f>
        <v>Ind</v>
      </c>
      <c r="C911">
        <f>TimeVR[[#This Row],[gender]]</f>
        <v>0</v>
      </c>
      <c r="D911">
        <f>TimeVR[[#This Row],[Age]]</f>
        <v>0</v>
      </c>
      <c r="E911">
        <f>TimeVR[[#This Row],[name]]</f>
        <v>0</v>
      </c>
      <c r="F911">
        <f>TimeVR[[#This Row],[Event]]</f>
        <v>0</v>
      </c>
      <c r="G911" t="str">
        <f>IF(OR(StandardResults[[#This Row],[Entry]]="-",TimeVR[[#This Row],[validation]]="Validated"),"Y","N")</f>
        <v>N</v>
      </c>
      <c r="H911">
        <f>IF(OR(LEFT(TimeVR[[#This Row],[Times]],8)="00:00.00", LEFT(TimeVR[[#This Row],[Times]],2)="NT"),"-",TimeVR[[#This Row],[Times]])</f>
        <v>0</v>
      </c>
      <c r="I9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1" t="str">
        <f>IF(ISBLANK(TimeVR[[#This Row],[Best Time(S)]]),"-",TimeVR[[#This Row],[Best Time(S)]])</f>
        <v>-</v>
      </c>
      <c r="K911" t="str">
        <f>IF(StandardResults[[#This Row],[BT(SC)]]&lt;&gt;"-",IF(StandardResults[[#This Row],[BT(SC)]]&lt;=StandardResults[[#This Row],[AAs]],"AA",IF(StandardResults[[#This Row],[BT(SC)]]&lt;=StandardResults[[#This Row],[As]],"A",IF(StandardResults[[#This Row],[BT(SC)]]&lt;=StandardResults[[#This Row],[Bs]],"B","-"))),"")</f>
        <v/>
      </c>
      <c r="L911" t="str">
        <f>IF(ISBLANK(TimeVR[[#This Row],[Best Time(L)]]),"-",TimeVR[[#This Row],[Best Time(L)]])</f>
        <v>-</v>
      </c>
      <c r="M911" t="str">
        <f>IF(StandardResults[[#This Row],[BT(LC)]]&lt;&gt;"-",IF(StandardResults[[#This Row],[BT(LC)]]&lt;=StandardResults[[#This Row],[AA]],"AA",IF(StandardResults[[#This Row],[BT(LC)]]&lt;=StandardResults[[#This Row],[A]],"A",IF(StandardResults[[#This Row],[BT(LC)]]&lt;=StandardResults[[#This Row],[B]],"B","-"))),"")</f>
        <v/>
      </c>
      <c r="N911" s="14"/>
      <c r="O911" t="str">
        <f>IF(StandardResults[[#This Row],[BT(SC)]]&lt;&gt;"-",IF(StandardResults[[#This Row],[BT(SC)]]&lt;=StandardResults[[#This Row],[Ecs]],"EC","-"),"")</f>
        <v/>
      </c>
      <c r="Q911" t="str">
        <f>IF(StandardResults[[#This Row],[Ind/Rel]]="Ind",LEFT(StandardResults[[#This Row],[Gender]],1)&amp;MIN(MAX(StandardResults[[#This Row],[Age]],11),17)&amp;"-"&amp;StandardResults[[#This Row],[Event]],"")</f>
        <v>011-0</v>
      </c>
      <c r="R911" t="e">
        <f>IF(StandardResults[[#This Row],[Ind/Rel]]="Ind",_xlfn.XLOOKUP(StandardResults[[#This Row],[Code]],Std[Code],Std[AA]),"-")</f>
        <v>#N/A</v>
      </c>
      <c r="S911" t="e">
        <f>IF(StandardResults[[#This Row],[Ind/Rel]]="Ind",_xlfn.XLOOKUP(StandardResults[[#This Row],[Code]],Std[Code],Std[A]),"-")</f>
        <v>#N/A</v>
      </c>
      <c r="T911" t="e">
        <f>IF(StandardResults[[#This Row],[Ind/Rel]]="Ind",_xlfn.XLOOKUP(StandardResults[[#This Row],[Code]],Std[Code],Std[B]),"-")</f>
        <v>#N/A</v>
      </c>
      <c r="U911" t="e">
        <f>IF(StandardResults[[#This Row],[Ind/Rel]]="Ind",_xlfn.XLOOKUP(StandardResults[[#This Row],[Code]],Std[Code],Std[AAs]),"-")</f>
        <v>#N/A</v>
      </c>
      <c r="V911" t="e">
        <f>IF(StandardResults[[#This Row],[Ind/Rel]]="Ind",_xlfn.XLOOKUP(StandardResults[[#This Row],[Code]],Std[Code],Std[As]),"-")</f>
        <v>#N/A</v>
      </c>
      <c r="W911" t="e">
        <f>IF(StandardResults[[#This Row],[Ind/Rel]]="Ind",_xlfn.XLOOKUP(StandardResults[[#This Row],[Code]],Std[Code],Std[Bs]),"-")</f>
        <v>#N/A</v>
      </c>
      <c r="X911" t="e">
        <f>IF(StandardResults[[#This Row],[Ind/Rel]]="Ind",_xlfn.XLOOKUP(StandardResults[[#This Row],[Code]],Std[Code],Std[EC]),"-")</f>
        <v>#N/A</v>
      </c>
      <c r="Y911" t="e">
        <f>IF(StandardResults[[#This Row],[Ind/Rel]]="Ind",_xlfn.XLOOKUP(StandardResults[[#This Row],[Code]],Std[Code],Std[Ecs]),"-")</f>
        <v>#N/A</v>
      </c>
      <c r="Z911">
        <f>COUNTIFS(StandardResults[Name],StandardResults[[#This Row],[Name]],StandardResults[Entry
Std],"B")+COUNTIFS(StandardResults[Name],StandardResults[[#This Row],[Name]],StandardResults[Entry
Std],"A")+COUNTIFS(StandardResults[Name],StandardResults[[#This Row],[Name]],StandardResults[Entry
Std],"AA")</f>
        <v>0</v>
      </c>
      <c r="AA911">
        <f>COUNTIFS(StandardResults[Name],StandardResults[[#This Row],[Name]],StandardResults[Entry
Std],"AA")</f>
        <v>0</v>
      </c>
    </row>
    <row r="912" spans="1:27" x14ac:dyDescent="0.25">
      <c r="A912">
        <f>TimeVR[[#This Row],[Club]]</f>
        <v>0</v>
      </c>
      <c r="B912" t="str">
        <f>IF(OR(RIGHT(TimeVR[[#This Row],[Event]],3)="M.R", RIGHT(TimeVR[[#This Row],[Event]],3)="F.R"),"Relay","Ind")</f>
        <v>Ind</v>
      </c>
      <c r="C912">
        <f>TimeVR[[#This Row],[gender]]</f>
        <v>0</v>
      </c>
      <c r="D912">
        <f>TimeVR[[#This Row],[Age]]</f>
        <v>0</v>
      </c>
      <c r="E912">
        <f>TimeVR[[#This Row],[name]]</f>
        <v>0</v>
      </c>
      <c r="F912">
        <f>TimeVR[[#This Row],[Event]]</f>
        <v>0</v>
      </c>
      <c r="G912" t="str">
        <f>IF(OR(StandardResults[[#This Row],[Entry]]="-",TimeVR[[#This Row],[validation]]="Validated"),"Y","N")</f>
        <v>N</v>
      </c>
      <c r="H912">
        <f>IF(OR(LEFT(TimeVR[[#This Row],[Times]],8)="00:00.00", LEFT(TimeVR[[#This Row],[Times]],2)="NT"),"-",TimeVR[[#This Row],[Times]])</f>
        <v>0</v>
      </c>
      <c r="I9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2" t="str">
        <f>IF(ISBLANK(TimeVR[[#This Row],[Best Time(S)]]),"-",TimeVR[[#This Row],[Best Time(S)]])</f>
        <v>-</v>
      </c>
      <c r="K912" t="str">
        <f>IF(StandardResults[[#This Row],[BT(SC)]]&lt;&gt;"-",IF(StandardResults[[#This Row],[BT(SC)]]&lt;=StandardResults[[#This Row],[AAs]],"AA",IF(StandardResults[[#This Row],[BT(SC)]]&lt;=StandardResults[[#This Row],[As]],"A",IF(StandardResults[[#This Row],[BT(SC)]]&lt;=StandardResults[[#This Row],[Bs]],"B","-"))),"")</f>
        <v/>
      </c>
      <c r="L912" t="str">
        <f>IF(ISBLANK(TimeVR[[#This Row],[Best Time(L)]]),"-",TimeVR[[#This Row],[Best Time(L)]])</f>
        <v>-</v>
      </c>
      <c r="M912" t="str">
        <f>IF(StandardResults[[#This Row],[BT(LC)]]&lt;&gt;"-",IF(StandardResults[[#This Row],[BT(LC)]]&lt;=StandardResults[[#This Row],[AA]],"AA",IF(StandardResults[[#This Row],[BT(LC)]]&lt;=StandardResults[[#This Row],[A]],"A",IF(StandardResults[[#This Row],[BT(LC)]]&lt;=StandardResults[[#This Row],[B]],"B","-"))),"")</f>
        <v/>
      </c>
      <c r="N912" s="14"/>
      <c r="O912" t="str">
        <f>IF(StandardResults[[#This Row],[BT(SC)]]&lt;&gt;"-",IF(StandardResults[[#This Row],[BT(SC)]]&lt;=StandardResults[[#This Row],[Ecs]],"EC","-"),"")</f>
        <v/>
      </c>
      <c r="Q912" t="str">
        <f>IF(StandardResults[[#This Row],[Ind/Rel]]="Ind",LEFT(StandardResults[[#This Row],[Gender]],1)&amp;MIN(MAX(StandardResults[[#This Row],[Age]],11),17)&amp;"-"&amp;StandardResults[[#This Row],[Event]],"")</f>
        <v>011-0</v>
      </c>
      <c r="R912" t="e">
        <f>IF(StandardResults[[#This Row],[Ind/Rel]]="Ind",_xlfn.XLOOKUP(StandardResults[[#This Row],[Code]],Std[Code],Std[AA]),"-")</f>
        <v>#N/A</v>
      </c>
      <c r="S912" t="e">
        <f>IF(StandardResults[[#This Row],[Ind/Rel]]="Ind",_xlfn.XLOOKUP(StandardResults[[#This Row],[Code]],Std[Code],Std[A]),"-")</f>
        <v>#N/A</v>
      </c>
      <c r="T912" t="e">
        <f>IF(StandardResults[[#This Row],[Ind/Rel]]="Ind",_xlfn.XLOOKUP(StandardResults[[#This Row],[Code]],Std[Code],Std[B]),"-")</f>
        <v>#N/A</v>
      </c>
      <c r="U912" t="e">
        <f>IF(StandardResults[[#This Row],[Ind/Rel]]="Ind",_xlfn.XLOOKUP(StandardResults[[#This Row],[Code]],Std[Code],Std[AAs]),"-")</f>
        <v>#N/A</v>
      </c>
      <c r="V912" t="e">
        <f>IF(StandardResults[[#This Row],[Ind/Rel]]="Ind",_xlfn.XLOOKUP(StandardResults[[#This Row],[Code]],Std[Code],Std[As]),"-")</f>
        <v>#N/A</v>
      </c>
      <c r="W912" t="e">
        <f>IF(StandardResults[[#This Row],[Ind/Rel]]="Ind",_xlfn.XLOOKUP(StandardResults[[#This Row],[Code]],Std[Code],Std[Bs]),"-")</f>
        <v>#N/A</v>
      </c>
      <c r="X912" t="e">
        <f>IF(StandardResults[[#This Row],[Ind/Rel]]="Ind",_xlfn.XLOOKUP(StandardResults[[#This Row],[Code]],Std[Code],Std[EC]),"-")</f>
        <v>#N/A</v>
      </c>
      <c r="Y912" t="e">
        <f>IF(StandardResults[[#This Row],[Ind/Rel]]="Ind",_xlfn.XLOOKUP(StandardResults[[#This Row],[Code]],Std[Code],Std[Ecs]),"-")</f>
        <v>#N/A</v>
      </c>
      <c r="Z912">
        <f>COUNTIFS(StandardResults[Name],StandardResults[[#This Row],[Name]],StandardResults[Entry
Std],"B")+COUNTIFS(StandardResults[Name],StandardResults[[#This Row],[Name]],StandardResults[Entry
Std],"A")+COUNTIFS(StandardResults[Name],StandardResults[[#This Row],[Name]],StandardResults[Entry
Std],"AA")</f>
        <v>0</v>
      </c>
      <c r="AA912">
        <f>COUNTIFS(StandardResults[Name],StandardResults[[#This Row],[Name]],StandardResults[Entry
Std],"AA")</f>
        <v>0</v>
      </c>
    </row>
    <row r="913" spans="1:27" x14ac:dyDescent="0.25">
      <c r="A913">
        <f>TimeVR[[#This Row],[Club]]</f>
        <v>0</v>
      </c>
      <c r="B913" t="str">
        <f>IF(OR(RIGHT(TimeVR[[#This Row],[Event]],3)="M.R", RIGHT(TimeVR[[#This Row],[Event]],3)="F.R"),"Relay","Ind")</f>
        <v>Ind</v>
      </c>
      <c r="C913">
        <f>TimeVR[[#This Row],[gender]]</f>
        <v>0</v>
      </c>
      <c r="D913">
        <f>TimeVR[[#This Row],[Age]]</f>
        <v>0</v>
      </c>
      <c r="E913">
        <f>TimeVR[[#This Row],[name]]</f>
        <v>0</v>
      </c>
      <c r="F913">
        <f>TimeVR[[#This Row],[Event]]</f>
        <v>0</v>
      </c>
      <c r="G913" t="str">
        <f>IF(OR(StandardResults[[#This Row],[Entry]]="-",TimeVR[[#This Row],[validation]]="Validated"),"Y","N")</f>
        <v>N</v>
      </c>
      <c r="H913">
        <f>IF(OR(LEFT(TimeVR[[#This Row],[Times]],8)="00:00.00", LEFT(TimeVR[[#This Row],[Times]],2)="NT"),"-",TimeVR[[#This Row],[Times]])</f>
        <v>0</v>
      </c>
      <c r="I9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3" t="str">
        <f>IF(ISBLANK(TimeVR[[#This Row],[Best Time(S)]]),"-",TimeVR[[#This Row],[Best Time(S)]])</f>
        <v>-</v>
      </c>
      <c r="K913" t="str">
        <f>IF(StandardResults[[#This Row],[BT(SC)]]&lt;&gt;"-",IF(StandardResults[[#This Row],[BT(SC)]]&lt;=StandardResults[[#This Row],[AAs]],"AA",IF(StandardResults[[#This Row],[BT(SC)]]&lt;=StandardResults[[#This Row],[As]],"A",IF(StandardResults[[#This Row],[BT(SC)]]&lt;=StandardResults[[#This Row],[Bs]],"B","-"))),"")</f>
        <v/>
      </c>
      <c r="L913" t="str">
        <f>IF(ISBLANK(TimeVR[[#This Row],[Best Time(L)]]),"-",TimeVR[[#This Row],[Best Time(L)]])</f>
        <v>-</v>
      </c>
      <c r="M913" t="str">
        <f>IF(StandardResults[[#This Row],[BT(LC)]]&lt;&gt;"-",IF(StandardResults[[#This Row],[BT(LC)]]&lt;=StandardResults[[#This Row],[AA]],"AA",IF(StandardResults[[#This Row],[BT(LC)]]&lt;=StandardResults[[#This Row],[A]],"A",IF(StandardResults[[#This Row],[BT(LC)]]&lt;=StandardResults[[#This Row],[B]],"B","-"))),"")</f>
        <v/>
      </c>
      <c r="N913" s="14"/>
      <c r="O913" t="str">
        <f>IF(StandardResults[[#This Row],[BT(SC)]]&lt;&gt;"-",IF(StandardResults[[#This Row],[BT(SC)]]&lt;=StandardResults[[#This Row],[Ecs]],"EC","-"),"")</f>
        <v/>
      </c>
      <c r="Q913" t="str">
        <f>IF(StandardResults[[#This Row],[Ind/Rel]]="Ind",LEFT(StandardResults[[#This Row],[Gender]],1)&amp;MIN(MAX(StandardResults[[#This Row],[Age]],11),17)&amp;"-"&amp;StandardResults[[#This Row],[Event]],"")</f>
        <v>011-0</v>
      </c>
      <c r="R913" t="e">
        <f>IF(StandardResults[[#This Row],[Ind/Rel]]="Ind",_xlfn.XLOOKUP(StandardResults[[#This Row],[Code]],Std[Code],Std[AA]),"-")</f>
        <v>#N/A</v>
      </c>
      <c r="S913" t="e">
        <f>IF(StandardResults[[#This Row],[Ind/Rel]]="Ind",_xlfn.XLOOKUP(StandardResults[[#This Row],[Code]],Std[Code],Std[A]),"-")</f>
        <v>#N/A</v>
      </c>
      <c r="T913" t="e">
        <f>IF(StandardResults[[#This Row],[Ind/Rel]]="Ind",_xlfn.XLOOKUP(StandardResults[[#This Row],[Code]],Std[Code],Std[B]),"-")</f>
        <v>#N/A</v>
      </c>
      <c r="U913" t="e">
        <f>IF(StandardResults[[#This Row],[Ind/Rel]]="Ind",_xlfn.XLOOKUP(StandardResults[[#This Row],[Code]],Std[Code],Std[AAs]),"-")</f>
        <v>#N/A</v>
      </c>
      <c r="V913" t="e">
        <f>IF(StandardResults[[#This Row],[Ind/Rel]]="Ind",_xlfn.XLOOKUP(StandardResults[[#This Row],[Code]],Std[Code],Std[As]),"-")</f>
        <v>#N/A</v>
      </c>
      <c r="W913" t="e">
        <f>IF(StandardResults[[#This Row],[Ind/Rel]]="Ind",_xlfn.XLOOKUP(StandardResults[[#This Row],[Code]],Std[Code],Std[Bs]),"-")</f>
        <v>#N/A</v>
      </c>
      <c r="X913" t="e">
        <f>IF(StandardResults[[#This Row],[Ind/Rel]]="Ind",_xlfn.XLOOKUP(StandardResults[[#This Row],[Code]],Std[Code],Std[EC]),"-")</f>
        <v>#N/A</v>
      </c>
      <c r="Y913" t="e">
        <f>IF(StandardResults[[#This Row],[Ind/Rel]]="Ind",_xlfn.XLOOKUP(StandardResults[[#This Row],[Code]],Std[Code],Std[Ecs]),"-")</f>
        <v>#N/A</v>
      </c>
      <c r="Z913">
        <f>COUNTIFS(StandardResults[Name],StandardResults[[#This Row],[Name]],StandardResults[Entry
Std],"B")+COUNTIFS(StandardResults[Name],StandardResults[[#This Row],[Name]],StandardResults[Entry
Std],"A")+COUNTIFS(StandardResults[Name],StandardResults[[#This Row],[Name]],StandardResults[Entry
Std],"AA")</f>
        <v>0</v>
      </c>
      <c r="AA913">
        <f>COUNTIFS(StandardResults[Name],StandardResults[[#This Row],[Name]],StandardResults[Entry
Std],"AA")</f>
        <v>0</v>
      </c>
    </row>
    <row r="914" spans="1:27" x14ac:dyDescent="0.25">
      <c r="A914">
        <f>TimeVR[[#This Row],[Club]]</f>
        <v>0</v>
      </c>
      <c r="B914" t="str">
        <f>IF(OR(RIGHT(TimeVR[[#This Row],[Event]],3)="M.R", RIGHT(TimeVR[[#This Row],[Event]],3)="F.R"),"Relay","Ind")</f>
        <v>Ind</v>
      </c>
      <c r="C914">
        <f>TimeVR[[#This Row],[gender]]</f>
        <v>0</v>
      </c>
      <c r="D914">
        <f>TimeVR[[#This Row],[Age]]</f>
        <v>0</v>
      </c>
      <c r="E914">
        <f>TimeVR[[#This Row],[name]]</f>
        <v>0</v>
      </c>
      <c r="F914">
        <f>TimeVR[[#This Row],[Event]]</f>
        <v>0</v>
      </c>
      <c r="G914" t="str">
        <f>IF(OR(StandardResults[[#This Row],[Entry]]="-",TimeVR[[#This Row],[validation]]="Validated"),"Y","N")</f>
        <v>N</v>
      </c>
      <c r="H914">
        <f>IF(OR(LEFT(TimeVR[[#This Row],[Times]],8)="00:00.00", LEFT(TimeVR[[#This Row],[Times]],2)="NT"),"-",TimeVR[[#This Row],[Times]])</f>
        <v>0</v>
      </c>
      <c r="I9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4" t="str">
        <f>IF(ISBLANK(TimeVR[[#This Row],[Best Time(S)]]),"-",TimeVR[[#This Row],[Best Time(S)]])</f>
        <v>-</v>
      </c>
      <c r="K914" t="str">
        <f>IF(StandardResults[[#This Row],[BT(SC)]]&lt;&gt;"-",IF(StandardResults[[#This Row],[BT(SC)]]&lt;=StandardResults[[#This Row],[AAs]],"AA",IF(StandardResults[[#This Row],[BT(SC)]]&lt;=StandardResults[[#This Row],[As]],"A",IF(StandardResults[[#This Row],[BT(SC)]]&lt;=StandardResults[[#This Row],[Bs]],"B","-"))),"")</f>
        <v/>
      </c>
      <c r="L914" t="str">
        <f>IF(ISBLANK(TimeVR[[#This Row],[Best Time(L)]]),"-",TimeVR[[#This Row],[Best Time(L)]])</f>
        <v>-</v>
      </c>
      <c r="M914" t="str">
        <f>IF(StandardResults[[#This Row],[BT(LC)]]&lt;&gt;"-",IF(StandardResults[[#This Row],[BT(LC)]]&lt;=StandardResults[[#This Row],[AA]],"AA",IF(StandardResults[[#This Row],[BT(LC)]]&lt;=StandardResults[[#This Row],[A]],"A",IF(StandardResults[[#This Row],[BT(LC)]]&lt;=StandardResults[[#This Row],[B]],"B","-"))),"")</f>
        <v/>
      </c>
      <c r="N914" s="14"/>
      <c r="O914" t="str">
        <f>IF(StandardResults[[#This Row],[BT(SC)]]&lt;&gt;"-",IF(StandardResults[[#This Row],[BT(SC)]]&lt;=StandardResults[[#This Row],[Ecs]],"EC","-"),"")</f>
        <v/>
      </c>
      <c r="Q914" t="str">
        <f>IF(StandardResults[[#This Row],[Ind/Rel]]="Ind",LEFT(StandardResults[[#This Row],[Gender]],1)&amp;MIN(MAX(StandardResults[[#This Row],[Age]],11),17)&amp;"-"&amp;StandardResults[[#This Row],[Event]],"")</f>
        <v>011-0</v>
      </c>
      <c r="R914" t="e">
        <f>IF(StandardResults[[#This Row],[Ind/Rel]]="Ind",_xlfn.XLOOKUP(StandardResults[[#This Row],[Code]],Std[Code],Std[AA]),"-")</f>
        <v>#N/A</v>
      </c>
      <c r="S914" t="e">
        <f>IF(StandardResults[[#This Row],[Ind/Rel]]="Ind",_xlfn.XLOOKUP(StandardResults[[#This Row],[Code]],Std[Code],Std[A]),"-")</f>
        <v>#N/A</v>
      </c>
      <c r="T914" t="e">
        <f>IF(StandardResults[[#This Row],[Ind/Rel]]="Ind",_xlfn.XLOOKUP(StandardResults[[#This Row],[Code]],Std[Code],Std[B]),"-")</f>
        <v>#N/A</v>
      </c>
      <c r="U914" t="e">
        <f>IF(StandardResults[[#This Row],[Ind/Rel]]="Ind",_xlfn.XLOOKUP(StandardResults[[#This Row],[Code]],Std[Code],Std[AAs]),"-")</f>
        <v>#N/A</v>
      </c>
      <c r="V914" t="e">
        <f>IF(StandardResults[[#This Row],[Ind/Rel]]="Ind",_xlfn.XLOOKUP(StandardResults[[#This Row],[Code]],Std[Code],Std[As]),"-")</f>
        <v>#N/A</v>
      </c>
      <c r="W914" t="e">
        <f>IF(StandardResults[[#This Row],[Ind/Rel]]="Ind",_xlfn.XLOOKUP(StandardResults[[#This Row],[Code]],Std[Code],Std[Bs]),"-")</f>
        <v>#N/A</v>
      </c>
      <c r="X914" t="e">
        <f>IF(StandardResults[[#This Row],[Ind/Rel]]="Ind",_xlfn.XLOOKUP(StandardResults[[#This Row],[Code]],Std[Code],Std[EC]),"-")</f>
        <v>#N/A</v>
      </c>
      <c r="Y914" t="e">
        <f>IF(StandardResults[[#This Row],[Ind/Rel]]="Ind",_xlfn.XLOOKUP(StandardResults[[#This Row],[Code]],Std[Code],Std[Ecs]),"-")</f>
        <v>#N/A</v>
      </c>
      <c r="Z914">
        <f>COUNTIFS(StandardResults[Name],StandardResults[[#This Row],[Name]],StandardResults[Entry
Std],"B")+COUNTIFS(StandardResults[Name],StandardResults[[#This Row],[Name]],StandardResults[Entry
Std],"A")+COUNTIFS(StandardResults[Name],StandardResults[[#This Row],[Name]],StandardResults[Entry
Std],"AA")</f>
        <v>0</v>
      </c>
      <c r="AA914">
        <f>COUNTIFS(StandardResults[Name],StandardResults[[#This Row],[Name]],StandardResults[Entry
Std],"AA")</f>
        <v>0</v>
      </c>
    </row>
    <row r="915" spans="1:27" x14ac:dyDescent="0.25">
      <c r="A915">
        <f>TimeVR[[#This Row],[Club]]</f>
        <v>0</v>
      </c>
      <c r="B915" t="str">
        <f>IF(OR(RIGHT(TimeVR[[#This Row],[Event]],3)="M.R", RIGHT(TimeVR[[#This Row],[Event]],3)="F.R"),"Relay","Ind")</f>
        <v>Ind</v>
      </c>
      <c r="C915">
        <f>TimeVR[[#This Row],[gender]]</f>
        <v>0</v>
      </c>
      <c r="D915">
        <f>TimeVR[[#This Row],[Age]]</f>
        <v>0</v>
      </c>
      <c r="E915">
        <f>TimeVR[[#This Row],[name]]</f>
        <v>0</v>
      </c>
      <c r="F915">
        <f>TimeVR[[#This Row],[Event]]</f>
        <v>0</v>
      </c>
      <c r="G915" t="str">
        <f>IF(OR(StandardResults[[#This Row],[Entry]]="-",TimeVR[[#This Row],[validation]]="Validated"),"Y","N")</f>
        <v>N</v>
      </c>
      <c r="H915">
        <f>IF(OR(LEFT(TimeVR[[#This Row],[Times]],8)="00:00.00", LEFT(TimeVR[[#This Row],[Times]],2)="NT"),"-",TimeVR[[#This Row],[Times]])</f>
        <v>0</v>
      </c>
      <c r="I9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5" t="str">
        <f>IF(ISBLANK(TimeVR[[#This Row],[Best Time(S)]]),"-",TimeVR[[#This Row],[Best Time(S)]])</f>
        <v>-</v>
      </c>
      <c r="K915" t="str">
        <f>IF(StandardResults[[#This Row],[BT(SC)]]&lt;&gt;"-",IF(StandardResults[[#This Row],[BT(SC)]]&lt;=StandardResults[[#This Row],[AAs]],"AA",IF(StandardResults[[#This Row],[BT(SC)]]&lt;=StandardResults[[#This Row],[As]],"A",IF(StandardResults[[#This Row],[BT(SC)]]&lt;=StandardResults[[#This Row],[Bs]],"B","-"))),"")</f>
        <v/>
      </c>
      <c r="L915" t="str">
        <f>IF(ISBLANK(TimeVR[[#This Row],[Best Time(L)]]),"-",TimeVR[[#This Row],[Best Time(L)]])</f>
        <v>-</v>
      </c>
      <c r="M915" t="str">
        <f>IF(StandardResults[[#This Row],[BT(LC)]]&lt;&gt;"-",IF(StandardResults[[#This Row],[BT(LC)]]&lt;=StandardResults[[#This Row],[AA]],"AA",IF(StandardResults[[#This Row],[BT(LC)]]&lt;=StandardResults[[#This Row],[A]],"A",IF(StandardResults[[#This Row],[BT(LC)]]&lt;=StandardResults[[#This Row],[B]],"B","-"))),"")</f>
        <v/>
      </c>
      <c r="N915" s="14"/>
      <c r="O915" t="str">
        <f>IF(StandardResults[[#This Row],[BT(SC)]]&lt;&gt;"-",IF(StandardResults[[#This Row],[BT(SC)]]&lt;=StandardResults[[#This Row],[Ecs]],"EC","-"),"")</f>
        <v/>
      </c>
      <c r="Q915" t="str">
        <f>IF(StandardResults[[#This Row],[Ind/Rel]]="Ind",LEFT(StandardResults[[#This Row],[Gender]],1)&amp;MIN(MAX(StandardResults[[#This Row],[Age]],11),17)&amp;"-"&amp;StandardResults[[#This Row],[Event]],"")</f>
        <v>011-0</v>
      </c>
      <c r="R915" t="e">
        <f>IF(StandardResults[[#This Row],[Ind/Rel]]="Ind",_xlfn.XLOOKUP(StandardResults[[#This Row],[Code]],Std[Code],Std[AA]),"-")</f>
        <v>#N/A</v>
      </c>
      <c r="S915" t="e">
        <f>IF(StandardResults[[#This Row],[Ind/Rel]]="Ind",_xlfn.XLOOKUP(StandardResults[[#This Row],[Code]],Std[Code],Std[A]),"-")</f>
        <v>#N/A</v>
      </c>
      <c r="T915" t="e">
        <f>IF(StandardResults[[#This Row],[Ind/Rel]]="Ind",_xlfn.XLOOKUP(StandardResults[[#This Row],[Code]],Std[Code],Std[B]),"-")</f>
        <v>#N/A</v>
      </c>
      <c r="U915" t="e">
        <f>IF(StandardResults[[#This Row],[Ind/Rel]]="Ind",_xlfn.XLOOKUP(StandardResults[[#This Row],[Code]],Std[Code],Std[AAs]),"-")</f>
        <v>#N/A</v>
      </c>
      <c r="V915" t="e">
        <f>IF(StandardResults[[#This Row],[Ind/Rel]]="Ind",_xlfn.XLOOKUP(StandardResults[[#This Row],[Code]],Std[Code],Std[As]),"-")</f>
        <v>#N/A</v>
      </c>
      <c r="W915" t="e">
        <f>IF(StandardResults[[#This Row],[Ind/Rel]]="Ind",_xlfn.XLOOKUP(StandardResults[[#This Row],[Code]],Std[Code],Std[Bs]),"-")</f>
        <v>#N/A</v>
      </c>
      <c r="X915" t="e">
        <f>IF(StandardResults[[#This Row],[Ind/Rel]]="Ind",_xlfn.XLOOKUP(StandardResults[[#This Row],[Code]],Std[Code],Std[EC]),"-")</f>
        <v>#N/A</v>
      </c>
      <c r="Y915" t="e">
        <f>IF(StandardResults[[#This Row],[Ind/Rel]]="Ind",_xlfn.XLOOKUP(StandardResults[[#This Row],[Code]],Std[Code],Std[Ecs]),"-")</f>
        <v>#N/A</v>
      </c>
      <c r="Z915">
        <f>COUNTIFS(StandardResults[Name],StandardResults[[#This Row],[Name]],StandardResults[Entry
Std],"B")+COUNTIFS(StandardResults[Name],StandardResults[[#This Row],[Name]],StandardResults[Entry
Std],"A")+COUNTIFS(StandardResults[Name],StandardResults[[#This Row],[Name]],StandardResults[Entry
Std],"AA")</f>
        <v>0</v>
      </c>
      <c r="AA915">
        <f>COUNTIFS(StandardResults[Name],StandardResults[[#This Row],[Name]],StandardResults[Entry
Std],"AA")</f>
        <v>0</v>
      </c>
    </row>
    <row r="916" spans="1:27" x14ac:dyDescent="0.25">
      <c r="A916">
        <f>TimeVR[[#This Row],[Club]]</f>
        <v>0</v>
      </c>
      <c r="B916" t="str">
        <f>IF(OR(RIGHT(TimeVR[[#This Row],[Event]],3)="M.R", RIGHT(TimeVR[[#This Row],[Event]],3)="F.R"),"Relay","Ind")</f>
        <v>Ind</v>
      </c>
      <c r="C916">
        <f>TimeVR[[#This Row],[gender]]</f>
        <v>0</v>
      </c>
      <c r="D916">
        <f>TimeVR[[#This Row],[Age]]</f>
        <v>0</v>
      </c>
      <c r="E916">
        <f>TimeVR[[#This Row],[name]]</f>
        <v>0</v>
      </c>
      <c r="F916">
        <f>TimeVR[[#This Row],[Event]]</f>
        <v>0</v>
      </c>
      <c r="G916" t="str">
        <f>IF(OR(StandardResults[[#This Row],[Entry]]="-",TimeVR[[#This Row],[validation]]="Validated"),"Y","N")</f>
        <v>N</v>
      </c>
      <c r="H916">
        <f>IF(OR(LEFT(TimeVR[[#This Row],[Times]],8)="00:00.00", LEFT(TimeVR[[#This Row],[Times]],2)="NT"),"-",TimeVR[[#This Row],[Times]])</f>
        <v>0</v>
      </c>
      <c r="I9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6" t="str">
        <f>IF(ISBLANK(TimeVR[[#This Row],[Best Time(S)]]),"-",TimeVR[[#This Row],[Best Time(S)]])</f>
        <v>-</v>
      </c>
      <c r="K916" t="str">
        <f>IF(StandardResults[[#This Row],[BT(SC)]]&lt;&gt;"-",IF(StandardResults[[#This Row],[BT(SC)]]&lt;=StandardResults[[#This Row],[AAs]],"AA",IF(StandardResults[[#This Row],[BT(SC)]]&lt;=StandardResults[[#This Row],[As]],"A",IF(StandardResults[[#This Row],[BT(SC)]]&lt;=StandardResults[[#This Row],[Bs]],"B","-"))),"")</f>
        <v/>
      </c>
      <c r="L916" t="str">
        <f>IF(ISBLANK(TimeVR[[#This Row],[Best Time(L)]]),"-",TimeVR[[#This Row],[Best Time(L)]])</f>
        <v>-</v>
      </c>
      <c r="M916" t="str">
        <f>IF(StandardResults[[#This Row],[BT(LC)]]&lt;&gt;"-",IF(StandardResults[[#This Row],[BT(LC)]]&lt;=StandardResults[[#This Row],[AA]],"AA",IF(StandardResults[[#This Row],[BT(LC)]]&lt;=StandardResults[[#This Row],[A]],"A",IF(StandardResults[[#This Row],[BT(LC)]]&lt;=StandardResults[[#This Row],[B]],"B","-"))),"")</f>
        <v/>
      </c>
      <c r="N916" s="14"/>
      <c r="O916" t="str">
        <f>IF(StandardResults[[#This Row],[BT(SC)]]&lt;&gt;"-",IF(StandardResults[[#This Row],[BT(SC)]]&lt;=StandardResults[[#This Row],[Ecs]],"EC","-"),"")</f>
        <v/>
      </c>
      <c r="Q916" t="str">
        <f>IF(StandardResults[[#This Row],[Ind/Rel]]="Ind",LEFT(StandardResults[[#This Row],[Gender]],1)&amp;MIN(MAX(StandardResults[[#This Row],[Age]],11),17)&amp;"-"&amp;StandardResults[[#This Row],[Event]],"")</f>
        <v>011-0</v>
      </c>
      <c r="R916" t="e">
        <f>IF(StandardResults[[#This Row],[Ind/Rel]]="Ind",_xlfn.XLOOKUP(StandardResults[[#This Row],[Code]],Std[Code],Std[AA]),"-")</f>
        <v>#N/A</v>
      </c>
      <c r="S916" t="e">
        <f>IF(StandardResults[[#This Row],[Ind/Rel]]="Ind",_xlfn.XLOOKUP(StandardResults[[#This Row],[Code]],Std[Code],Std[A]),"-")</f>
        <v>#N/A</v>
      </c>
      <c r="T916" t="e">
        <f>IF(StandardResults[[#This Row],[Ind/Rel]]="Ind",_xlfn.XLOOKUP(StandardResults[[#This Row],[Code]],Std[Code],Std[B]),"-")</f>
        <v>#N/A</v>
      </c>
      <c r="U916" t="e">
        <f>IF(StandardResults[[#This Row],[Ind/Rel]]="Ind",_xlfn.XLOOKUP(StandardResults[[#This Row],[Code]],Std[Code],Std[AAs]),"-")</f>
        <v>#N/A</v>
      </c>
      <c r="V916" t="e">
        <f>IF(StandardResults[[#This Row],[Ind/Rel]]="Ind",_xlfn.XLOOKUP(StandardResults[[#This Row],[Code]],Std[Code],Std[As]),"-")</f>
        <v>#N/A</v>
      </c>
      <c r="W916" t="e">
        <f>IF(StandardResults[[#This Row],[Ind/Rel]]="Ind",_xlfn.XLOOKUP(StandardResults[[#This Row],[Code]],Std[Code],Std[Bs]),"-")</f>
        <v>#N/A</v>
      </c>
      <c r="X916" t="e">
        <f>IF(StandardResults[[#This Row],[Ind/Rel]]="Ind",_xlfn.XLOOKUP(StandardResults[[#This Row],[Code]],Std[Code],Std[EC]),"-")</f>
        <v>#N/A</v>
      </c>
      <c r="Y916" t="e">
        <f>IF(StandardResults[[#This Row],[Ind/Rel]]="Ind",_xlfn.XLOOKUP(StandardResults[[#This Row],[Code]],Std[Code],Std[Ecs]),"-")</f>
        <v>#N/A</v>
      </c>
      <c r="Z916">
        <f>COUNTIFS(StandardResults[Name],StandardResults[[#This Row],[Name]],StandardResults[Entry
Std],"B")+COUNTIFS(StandardResults[Name],StandardResults[[#This Row],[Name]],StandardResults[Entry
Std],"A")+COUNTIFS(StandardResults[Name],StandardResults[[#This Row],[Name]],StandardResults[Entry
Std],"AA")</f>
        <v>0</v>
      </c>
      <c r="AA916">
        <f>COUNTIFS(StandardResults[Name],StandardResults[[#This Row],[Name]],StandardResults[Entry
Std],"AA")</f>
        <v>0</v>
      </c>
    </row>
    <row r="917" spans="1:27" x14ac:dyDescent="0.25">
      <c r="A917">
        <f>TimeVR[[#This Row],[Club]]</f>
        <v>0</v>
      </c>
      <c r="B917" t="str">
        <f>IF(OR(RIGHT(TimeVR[[#This Row],[Event]],3)="M.R", RIGHT(TimeVR[[#This Row],[Event]],3)="F.R"),"Relay","Ind")</f>
        <v>Ind</v>
      </c>
      <c r="C917">
        <f>TimeVR[[#This Row],[gender]]</f>
        <v>0</v>
      </c>
      <c r="D917">
        <f>TimeVR[[#This Row],[Age]]</f>
        <v>0</v>
      </c>
      <c r="E917">
        <f>TimeVR[[#This Row],[name]]</f>
        <v>0</v>
      </c>
      <c r="F917">
        <f>TimeVR[[#This Row],[Event]]</f>
        <v>0</v>
      </c>
      <c r="G917" t="str">
        <f>IF(OR(StandardResults[[#This Row],[Entry]]="-",TimeVR[[#This Row],[validation]]="Validated"),"Y","N")</f>
        <v>N</v>
      </c>
      <c r="H917">
        <f>IF(OR(LEFT(TimeVR[[#This Row],[Times]],8)="00:00.00", LEFT(TimeVR[[#This Row],[Times]],2)="NT"),"-",TimeVR[[#This Row],[Times]])</f>
        <v>0</v>
      </c>
      <c r="I9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7" t="str">
        <f>IF(ISBLANK(TimeVR[[#This Row],[Best Time(S)]]),"-",TimeVR[[#This Row],[Best Time(S)]])</f>
        <v>-</v>
      </c>
      <c r="K917" t="str">
        <f>IF(StandardResults[[#This Row],[BT(SC)]]&lt;&gt;"-",IF(StandardResults[[#This Row],[BT(SC)]]&lt;=StandardResults[[#This Row],[AAs]],"AA",IF(StandardResults[[#This Row],[BT(SC)]]&lt;=StandardResults[[#This Row],[As]],"A",IF(StandardResults[[#This Row],[BT(SC)]]&lt;=StandardResults[[#This Row],[Bs]],"B","-"))),"")</f>
        <v/>
      </c>
      <c r="L917" t="str">
        <f>IF(ISBLANK(TimeVR[[#This Row],[Best Time(L)]]),"-",TimeVR[[#This Row],[Best Time(L)]])</f>
        <v>-</v>
      </c>
      <c r="M917" t="str">
        <f>IF(StandardResults[[#This Row],[BT(LC)]]&lt;&gt;"-",IF(StandardResults[[#This Row],[BT(LC)]]&lt;=StandardResults[[#This Row],[AA]],"AA",IF(StandardResults[[#This Row],[BT(LC)]]&lt;=StandardResults[[#This Row],[A]],"A",IF(StandardResults[[#This Row],[BT(LC)]]&lt;=StandardResults[[#This Row],[B]],"B","-"))),"")</f>
        <v/>
      </c>
      <c r="N917" s="14"/>
      <c r="O917" t="str">
        <f>IF(StandardResults[[#This Row],[BT(SC)]]&lt;&gt;"-",IF(StandardResults[[#This Row],[BT(SC)]]&lt;=StandardResults[[#This Row],[Ecs]],"EC","-"),"")</f>
        <v/>
      </c>
      <c r="Q917" t="str">
        <f>IF(StandardResults[[#This Row],[Ind/Rel]]="Ind",LEFT(StandardResults[[#This Row],[Gender]],1)&amp;MIN(MAX(StandardResults[[#This Row],[Age]],11),17)&amp;"-"&amp;StandardResults[[#This Row],[Event]],"")</f>
        <v>011-0</v>
      </c>
      <c r="R917" t="e">
        <f>IF(StandardResults[[#This Row],[Ind/Rel]]="Ind",_xlfn.XLOOKUP(StandardResults[[#This Row],[Code]],Std[Code],Std[AA]),"-")</f>
        <v>#N/A</v>
      </c>
      <c r="S917" t="e">
        <f>IF(StandardResults[[#This Row],[Ind/Rel]]="Ind",_xlfn.XLOOKUP(StandardResults[[#This Row],[Code]],Std[Code],Std[A]),"-")</f>
        <v>#N/A</v>
      </c>
      <c r="T917" t="e">
        <f>IF(StandardResults[[#This Row],[Ind/Rel]]="Ind",_xlfn.XLOOKUP(StandardResults[[#This Row],[Code]],Std[Code],Std[B]),"-")</f>
        <v>#N/A</v>
      </c>
      <c r="U917" t="e">
        <f>IF(StandardResults[[#This Row],[Ind/Rel]]="Ind",_xlfn.XLOOKUP(StandardResults[[#This Row],[Code]],Std[Code],Std[AAs]),"-")</f>
        <v>#N/A</v>
      </c>
      <c r="V917" t="e">
        <f>IF(StandardResults[[#This Row],[Ind/Rel]]="Ind",_xlfn.XLOOKUP(StandardResults[[#This Row],[Code]],Std[Code],Std[As]),"-")</f>
        <v>#N/A</v>
      </c>
      <c r="W917" t="e">
        <f>IF(StandardResults[[#This Row],[Ind/Rel]]="Ind",_xlfn.XLOOKUP(StandardResults[[#This Row],[Code]],Std[Code],Std[Bs]),"-")</f>
        <v>#N/A</v>
      </c>
      <c r="X917" t="e">
        <f>IF(StandardResults[[#This Row],[Ind/Rel]]="Ind",_xlfn.XLOOKUP(StandardResults[[#This Row],[Code]],Std[Code],Std[EC]),"-")</f>
        <v>#N/A</v>
      </c>
      <c r="Y917" t="e">
        <f>IF(StandardResults[[#This Row],[Ind/Rel]]="Ind",_xlfn.XLOOKUP(StandardResults[[#This Row],[Code]],Std[Code],Std[Ecs]),"-")</f>
        <v>#N/A</v>
      </c>
      <c r="Z917">
        <f>COUNTIFS(StandardResults[Name],StandardResults[[#This Row],[Name]],StandardResults[Entry
Std],"B")+COUNTIFS(StandardResults[Name],StandardResults[[#This Row],[Name]],StandardResults[Entry
Std],"A")+COUNTIFS(StandardResults[Name],StandardResults[[#This Row],[Name]],StandardResults[Entry
Std],"AA")</f>
        <v>0</v>
      </c>
      <c r="AA917">
        <f>COUNTIFS(StandardResults[Name],StandardResults[[#This Row],[Name]],StandardResults[Entry
Std],"AA")</f>
        <v>0</v>
      </c>
    </row>
    <row r="918" spans="1:27" x14ac:dyDescent="0.25">
      <c r="A918">
        <f>TimeVR[[#This Row],[Club]]</f>
        <v>0</v>
      </c>
      <c r="B918" t="str">
        <f>IF(OR(RIGHT(TimeVR[[#This Row],[Event]],3)="M.R", RIGHT(TimeVR[[#This Row],[Event]],3)="F.R"),"Relay","Ind")</f>
        <v>Ind</v>
      </c>
      <c r="C918">
        <f>TimeVR[[#This Row],[gender]]</f>
        <v>0</v>
      </c>
      <c r="D918">
        <f>TimeVR[[#This Row],[Age]]</f>
        <v>0</v>
      </c>
      <c r="E918">
        <f>TimeVR[[#This Row],[name]]</f>
        <v>0</v>
      </c>
      <c r="F918">
        <f>TimeVR[[#This Row],[Event]]</f>
        <v>0</v>
      </c>
      <c r="G918" t="str">
        <f>IF(OR(StandardResults[[#This Row],[Entry]]="-",TimeVR[[#This Row],[validation]]="Validated"),"Y","N")</f>
        <v>N</v>
      </c>
      <c r="H918">
        <f>IF(OR(LEFT(TimeVR[[#This Row],[Times]],8)="00:00.00", LEFT(TimeVR[[#This Row],[Times]],2)="NT"),"-",TimeVR[[#This Row],[Times]])</f>
        <v>0</v>
      </c>
      <c r="I9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8" t="str">
        <f>IF(ISBLANK(TimeVR[[#This Row],[Best Time(S)]]),"-",TimeVR[[#This Row],[Best Time(S)]])</f>
        <v>-</v>
      </c>
      <c r="K918" t="str">
        <f>IF(StandardResults[[#This Row],[BT(SC)]]&lt;&gt;"-",IF(StandardResults[[#This Row],[BT(SC)]]&lt;=StandardResults[[#This Row],[AAs]],"AA",IF(StandardResults[[#This Row],[BT(SC)]]&lt;=StandardResults[[#This Row],[As]],"A",IF(StandardResults[[#This Row],[BT(SC)]]&lt;=StandardResults[[#This Row],[Bs]],"B","-"))),"")</f>
        <v/>
      </c>
      <c r="L918" t="str">
        <f>IF(ISBLANK(TimeVR[[#This Row],[Best Time(L)]]),"-",TimeVR[[#This Row],[Best Time(L)]])</f>
        <v>-</v>
      </c>
      <c r="M918" t="str">
        <f>IF(StandardResults[[#This Row],[BT(LC)]]&lt;&gt;"-",IF(StandardResults[[#This Row],[BT(LC)]]&lt;=StandardResults[[#This Row],[AA]],"AA",IF(StandardResults[[#This Row],[BT(LC)]]&lt;=StandardResults[[#This Row],[A]],"A",IF(StandardResults[[#This Row],[BT(LC)]]&lt;=StandardResults[[#This Row],[B]],"B","-"))),"")</f>
        <v/>
      </c>
      <c r="N918" s="14"/>
      <c r="O918" t="str">
        <f>IF(StandardResults[[#This Row],[BT(SC)]]&lt;&gt;"-",IF(StandardResults[[#This Row],[BT(SC)]]&lt;=StandardResults[[#This Row],[Ecs]],"EC","-"),"")</f>
        <v/>
      </c>
      <c r="Q918" t="str">
        <f>IF(StandardResults[[#This Row],[Ind/Rel]]="Ind",LEFT(StandardResults[[#This Row],[Gender]],1)&amp;MIN(MAX(StandardResults[[#This Row],[Age]],11),17)&amp;"-"&amp;StandardResults[[#This Row],[Event]],"")</f>
        <v>011-0</v>
      </c>
      <c r="R918" t="e">
        <f>IF(StandardResults[[#This Row],[Ind/Rel]]="Ind",_xlfn.XLOOKUP(StandardResults[[#This Row],[Code]],Std[Code],Std[AA]),"-")</f>
        <v>#N/A</v>
      </c>
      <c r="S918" t="e">
        <f>IF(StandardResults[[#This Row],[Ind/Rel]]="Ind",_xlfn.XLOOKUP(StandardResults[[#This Row],[Code]],Std[Code],Std[A]),"-")</f>
        <v>#N/A</v>
      </c>
      <c r="T918" t="e">
        <f>IF(StandardResults[[#This Row],[Ind/Rel]]="Ind",_xlfn.XLOOKUP(StandardResults[[#This Row],[Code]],Std[Code],Std[B]),"-")</f>
        <v>#N/A</v>
      </c>
      <c r="U918" t="e">
        <f>IF(StandardResults[[#This Row],[Ind/Rel]]="Ind",_xlfn.XLOOKUP(StandardResults[[#This Row],[Code]],Std[Code],Std[AAs]),"-")</f>
        <v>#N/A</v>
      </c>
      <c r="V918" t="e">
        <f>IF(StandardResults[[#This Row],[Ind/Rel]]="Ind",_xlfn.XLOOKUP(StandardResults[[#This Row],[Code]],Std[Code],Std[As]),"-")</f>
        <v>#N/A</v>
      </c>
      <c r="W918" t="e">
        <f>IF(StandardResults[[#This Row],[Ind/Rel]]="Ind",_xlfn.XLOOKUP(StandardResults[[#This Row],[Code]],Std[Code],Std[Bs]),"-")</f>
        <v>#N/A</v>
      </c>
      <c r="X918" t="e">
        <f>IF(StandardResults[[#This Row],[Ind/Rel]]="Ind",_xlfn.XLOOKUP(StandardResults[[#This Row],[Code]],Std[Code],Std[EC]),"-")</f>
        <v>#N/A</v>
      </c>
      <c r="Y918" t="e">
        <f>IF(StandardResults[[#This Row],[Ind/Rel]]="Ind",_xlfn.XLOOKUP(StandardResults[[#This Row],[Code]],Std[Code],Std[Ecs]),"-")</f>
        <v>#N/A</v>
      </c>
      <c r="Z918">
        <f>COUNTIFS(StandardResults[Name],StandardResults[[#This Row],[Name]],StandardResults[Entry
Std],"B")+COUNTIFS(StandardResults[Name],StandardResults[[#This Row],[Name]],StandardResults[Entry
Std],"A")+COUNTIFS(StandardResults[Name],StandardResults[[#This Row],[Name]],StandardResults[Entry
Std],"AA")</f>
        <v>0</v>
      </c>
      <c r="AA918">
        <f>COUNTIFS(StandardResults[Name],StandardResults[[#This Row],[Name]],StandardResults[Entry
Std],"AA")</f>
        <v>0</v>
      </c>
    </row>
    <row r="919" spans="1:27" x14ac:dyDescent="0.25">
      <c r="A919">
        <f>TimeVR[[#This Row],[Club]]</f>
        <v>0</v>
      </c>
      <c r="B919" t="str">
        <f>IF(OR(RIGHT(TimeVR[[#This Row],[Event]],3)="M.R", RIGHT(TimeVR[[#This Row],[Event]],3)="F.R"),"Relay","Ind")</f>
        <v>Ind</v>
      </c>
      <c r="C919">
        <f>TimeVR[[#This Row],[gender]]</f>
        <v>0</v>
      </c>
      <c r="D919">
        <f>TimeVR[[#This Row],[Age]]</f>
        <v>0</v>
      </c>
      <c r="E919">
        <f>TimeVR[[#This Row],[name]]</f>
        <v>0</v>
      </c>
      <c r="F919">
        <f>TimeVR[[#This Row],[Event]]</f>
        <v>0</v>
      </c>
      <c r="G919" t="str">
        <f>IF(OR(StandardResults[[#This Row],[Entry]]="-",TimeVR[[#This Row],[validation]]="Validated"),"Y","N")</f>
        <v>N</v>
      </c>
      <c r="H919">
        <f>IF(OR(LEFT(TimeVR[[#This Row],[Times]],8)="00:00.00", LEFT(TimeVR[[#This Row],[Times]],2)="NT"),"-",TimeVR[[#This Row],[Times]])</f>
        <v>0</v>
      </c>
      <c r="I9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19" t="str">
        <f>IF(ISBLANK(TimeVR[[#This Row],[Best Time(S)]]),"-",TimeVR[[#This Row],[Best Time(S)]])</f>
        <v>-</v>
      </c>
      <c r="K919" t="str">
        <f>IF(StandardResults[[#This Row],[BT(SC)]]&lt;&gt;"-",IF(StandardResults[[#This Row],[BT(SC)]]&lt;=StandardResults[[#This Row],[AAs]],"AA",IF(StandardResults[[#This Row],[BT(SC)]]&lt;=StandardResults[[#This Row],[As]],"A",IF(StandardResults[[#This Row],[BT(SC)]]&lt;=StandardResults[[#This Row],[Bs]],"B","-"))),"")</f>
        <v/>
      </c>
      <c r="L919" t="str">
        <f>IF(ISBLANK(TimeVR[[#This Row],[Best Time(L)]]),"-",TimeVR[[#This Row],[Best Time(L)]])</f>
        <v>-</v>
      </c>
      <c r="M919" t="str">
        <f>IF(StandardResults[[#This Row],[BT(LC)]]&lt;&gt;"-",IF(StandardResults[[#This Row],[BT(LC)]]&lt;=StandardResults[[#This Row],[AA]],"AA",IF(StandardResults[[#This Row],[BT(LC)]]&lt;=StandardResults[[#This Row],[A]],"A",IF(StandardResults[[#This Row],[BT(LC)]]&lt;=StandardResults[[#This Row],[B]],"B","-"))),"")</f>
        <v/>
      </c>
      <c r="N919" s="14"/>
      <c r="O919" t="str">
        <f>IF(StandardResults[[#This Row],[BT(SC)]]&lt;&gt;"-",IF(StandardResults[[#This Row],[BT(SC)]]&lt;=StandardResults[[#This Row],[Ecs]],"EC","-"),"")</f>
        <v/>
      </c>
      <c r="Q919" t="str">
        <f>IF(StandardResults[[#This Row],[Ind/Rel]]="Ind",LEFT(StandardResults[[#This Row],[Gender]],1)&amp;MIN(MAX(StandardResults[[#This Row],[Age]],11),17)&amp;"-"&amp;StandardResults[[#This Row],[Event]],"")</f>
        <v>011-0</v>
      </c>
      <c r="R919" t="e">
        <f>IF(StandardResults[[#This Row],[Ind/Rel]]="Ind",_xlfn.XLOOKUP(StandardResults[[#This Row],[Code]],Std[Code],Std[AA]),"-")</f>
        <v>#N/A</v>
      </c>
      <c r="S919" t="e">
        <f>IF(StandardResults[[#This Row],[Ind/Rel]]="Ind",_xlfn.XLOOKUP(StandardResults[[#This Row],[Code]],Std[Code],Std[A]),"-")</f>
        <v>#N/A</v>
      </c>
      <c r="T919" t="e">
        <f>IF(StandardResults[[#This Row],[Ind/Rel]]="Ind",_xlfn.XLOOKUP(StandardResults[[#This Row],[Code]],Std[Code],Std[B]),"-")</f>
        <v>#N/A</v>
      </c>
      <c r="U919" t="e">
        <f>IF(StandardResults[[#This Row],[Ind/Rel]]="Ind",_xlfn.XLOOKUP(StandardResults[[#This Row],[Code]],Std[Code],Std[AAs]),"-")</f>
        <v>#N/A</v>
      </c>
      <c r="V919" t="e">
        <f>IF(StandardResults[[#This Row],[Ind/Rel]]="Ind",_xlfn.XLOOKUP(StandardResults[[#This Row],[Code]],Std[Code],Std[As]),"-")</f>
        <v>#N/A</v>
      </c>
      <c r="W919" t="e">
        <f>IF(StandardResults[[#This Row],[Ind/Rel]]="Ind",_xlfn.XLOOKUP(StandardResults[[#This Row],[Code]],Std[Code],Std[Bs]),"-")</f>
        <v>#N/A</v>
      </c>
      <c r="X919" t="e">
        <f>IF(StandardResults[[#This Row],[Ind/Rel]]="Ind",_xlfn.XLOOKUP(StandardResults[[#This Row],[Code]],Std[Code],Std[EC]),"-")</f>
        <v>#N/A</v>
      </c>
      <c r="Y919" t="e">
        <f>IF(StandardResults[[#This Row],[Ind/Rel]]="Ind",_xlfn.XLOOKUP(StandardResults[[#This Row],[Code]],Std[Code],Std[Ecs]),"-")</f>
        <v>#N/A</v>
      </c>
      <c r="Z919">
        <f>COUNTIFS(StandardResults[Name],StandardResults[[#This Row],[Name]],StandardResults[Entry
Std],"B")+COUNTIFS(StandardResults[Name],StandardResults[[#This Row],[Name]],StandardResults[Entry
Std],"A")+COUNTIFS(StandardResults[Name],StandardResults[[#This Row],[Name]],StandardResults[Entry
Std],"AA")</f>
        <v>0</v>
      </c>
      <c r="AA919">
        <f>COUNTIFS(StandardResults[Name],StandardResults[[#This Row],[Name]],StandardResults[Entry
Std],"AA")</f>
        <v>0</v>
      </c>
    </row>
    <row r="920" spans="1:27" x14ac:dyDescent="0.25">
      <c r="A920">
        <f>TimeVR[[#This Row],[Club]]</f>
        <v>0</v>
      </c>
      <c r="B920" t="str">
        <f>IF(OR(RIGHT(TimeVR[[#This Row],[Event]],3)="M.R", RIGHT(TimeVR[[#This Row],[Event]],3)="F.R"),"Relay","Ind")</f>
        <v>Ind</v>
      </c>
      <c r="C920">
        <f>TimeVR[[#This Row],[gender]]</f>
        <v>0</v>
      </c>
      <c r="D920">
        <f>TimeVR[[#This Row],[Age]]</f>
        <v>0</v>
      </c>
      <c r="E920">
        <f>TimeVR[[#This Row],[name]]</f>
        <v>0</v>
      </c>
      <c r="F920">
        <f>TimeVR[[#This Row],[Event]]</f>
        <v>0</v>
      </c>
      <c r="G920" t="str">
        <f>IF(OR(StandardResults[[#This Row],[Entry]]="-",TimeVR[[#This Row],[validation]]="Validated"),"Y","N")</f>
        <v>N</v>
      </c>
      <c r="H920">
        <f>IF(OR(LEFT(TimeVR[[#This Row],[Times]],8)="00:00.00", LEFT(TimeVR[[#This Row],[Times]],2)="NT"),"-",TimeVR[[#This Row],[Times]])</f>
        <v>0</v>
      </c>
      <c r="I9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0" t="str">
        <f>IF(ISBLANK(TimeVR[[#This Row],[Best Time(S)]]),"-",TimeVR[[#This Row],[Best Time(S)]])</f>
        <v>-</v>
      </c>
      <c r="K920" t="str">
        <f>IF(StandardResults[[#This Row],[BT(SC)]]&lt;&gt;"-",IF(StandardResults[[#This Row],[BT(SC)]]&lt;=StandardResults[[#This Row],[AAs]],"AA",IF(StandardResults[[#This Row],[BT(SC)]]&lt;=StandardResults[[#This Row],[As]],"A",IF(StandardResults[[#This Row],[BT(SC)]]&lt;=StandardResults[[#This Row],[Bs]],"B","-"))),"")</f>
        <v/>
      </c>
      <c r="L920" t="str">
        <f>IF(ISBLANK(TimeVR[[#This Row],[Best Time(L)]]),"-",TimeVR[[#This Row],[Best Time(L)]])</f>
        <v>-</v>
      </c>
      <c r="M920" t="str">
        <f>IF(StandardResults[[#This Row],[BT(LC)]]&lt;&gt;"-",IF(StandardResults[[#This Row],[BT(LC)]]&lt;=StandardResults[[#This Row],[AA]],"AA",IF(StandardResults[[#This Row],[BT(LC)]]&lt;=StandardResults[[#This Row],[A]],"A",IF(StandardResults[[#This Row],[BT(LC)]]&lt;=StandardResults[[#This Row],[B]],"B","-"))),"")</f>
        <v/>
      </c>
      <c r="N920" s="14"/>
      <c r="O920" t="str">
        <f>IF(StandardResults[[#This Row],[BT(SC)]]&lt;&gt;"-",IF(StandardResults[[#This Row],[BT(SC)]]&lt;=StandardResults[[#This Row],[Ecs]],"EC","-"),"")</f>
        <v/>
      </c>
      <c r="Q920" t="str">
        <f>IF(StandardResults[[#This Row],[Ind/Rel]]="Ind",LEFT(StandardResults[[#This Row],[Gender]],1)&amp;MIN(MAX(StandardResults[[#This Row],[Age]],11),17)&amp;"-"&amp;StandardResults[[#This Row],[Event]],"")</f>
        <v>011-0</v>
      </c>
      <c r="R920" t="e">
        <f>IF(StandardResults[[#This Row],[Ind/Rel]]="Ind",_xlfn.XLOOKUP(StandardResults[[#This Row],[Code]],Std[Code],Std[AA]),"-")</f>
        <v>#N/A</v>
      </c>
      <c r="S920" t="e">
        <f>IF(StandardResults[[#This Row],[Ind/Rel]]="Ind",_xlfn.XLOOKUP(StandardResults[[#This Row],[Code]],Std[Code],Std[A]),"-")</f>
        <v>#N/A</v>
      </c>
      <c r="T920" t="e">
        <f>IF(StandardResults[[#This Row],[Ind/Rel]]="Ind",_xlfn.XLOOKUP(StandardResults[[#This Row],[Code]],Std[Code],Std[B]),"-")</f>
        <v>#N/A</v>
      </c>
      <c r="U920" t="e">
        <f>IF(StandardResults[[#This Row],[Ind/Rel]]="Ind",_xlfn.XLOOKUP(StandardResults[[#This Row],[Code]],Std[Code],Std[AAs]),"-")</f>
        <v>#N/A</v>
      </c>
      <c r="V920" t="e">
        <f>IF(StandardResults[[#This Row],[Ind/Rel]]="Ind",_xlfn.XLOOKUP(StandardResults[[#This Row],[Code]],Std[Code],Std[As]),"-")</f>
        <v>#N/A</v>
      </c>
      <c r="W920" t="e">
        <f>IF(StandardResults[[#This Row],[Ind/Rel]]="Ind",_xlfn.XLOOKUP(StandardResults[[#This Row],[Code]],Std[Code],Std[Bs]),"-")</f>
        <v>#N/A</v>
      </c>
      <c r="X920" t="e">
        <f>IF(StandardResults[[#This Row],[Ind/Rel]]="Ind",_xlfn.XLOOKUP(StandardResults[[#This Row],[Code]],Std[Code],Std[EC]),"-")</f>
        <v>#N/A</v>
      </c>
      <c r="Y920" t="e">
        <f>IF(StandardResults[[#This Row],[Ind/Rel]]="Ind",_xlfn.XLOOKUP(StandardResults[[#This Row],[Code]],Std[Code],Std[Ecs]),"-")</f>
        <v>#N/A</v>
      </c>
      <c r="Z920">
        <f>COUNTIFS(StandardResults[Name],StandardResults[[#This Row],[Name]],StandardResults[Entry
Std],"B")+COUNTIFS(StandardResults[Name],StandardResults[[#This Row],[Name]],StandardResults[Entry
Std],"A")+COUNTIFS(StandardResults[Name],StandardResults[[#This Row],[Name]],StandardResults[Entry
Std],"AA")</f>
        <v>0</v>
      </c>
      <c r="AA920">
        <f>COUNTIFS(StandardResults[Name],StandardResults[[#This Row],[Name]],StandardResults[Entry
Std],"AA")</f>
        <v>0</v>
      </c>
    </row>
    <row r="921" spans="1:27" x14ac:dyDescent="0.25">
      <c r="A921">
        <f>TimeVR[[#This Row],[Club]]</f>
        <v>0</v>
      </c>
      <c r="B921" t="str">
        <f>IF(OR(RIGHT(TimeVR[[#This Row],[Event]],3)="M.R", RIGHT(TimeVR[[#This Row],[Event]],3)="F.R"),"Relay","Ind")</f>
        <v>Ind</v>
      </c>
      <c r="C921">
        <f>TimeVR[[#This Row],[gender]]</f>
        <v>0</v>
      </c>
      <c r="D921">
        <f>TimeVR[[#This Row],[Age]]</f>
        <v>0</v>
      </c>
      <c r="E921">
        <f>TimeVR[[#This Row],[name]]</f>
        <v>0</v>
      </c>
      <c r="F921">
        <f>TimeVR[[#This Row],[Event]]</f>
        <v>0</v>
      </c>
      <c r="G921" t="str">
        <f>IF(OR(StandardResults[[#This Row],[Entry]]="-",TimeVR[[#This Row],[validation]]="Validated"),"Y","N")</f>
        <v>N</v>
      </c>
      <c r="H921">
        <f>IF(OR(LEFT(TimeVR[[#This Row],[Times]],8)="00:00.00", LEFT(TimeVR[[#This Row],[Times]],2)="NT"),"-",TimeVR[[#This Row],[Times]])</f>
        <v>0</v>
      </c>
      <c r="I9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1" t="str">
        <f>IF(ISBLANK(TimeVR[[#This Row],[Best Time(S)]]),"-",TimeVR[[#This Row],[Best Time(S)]])</f>
        <v>-</v>
      </c>
      <c r="K921" t="str">
        <f>IF(StandardResults[[#This Row],[BT(SC)]]&lt;&gt;"-",IF(StandardResults[[#This Row],[BT(SC)]]&lt;=StandardResults[[#This Row],[AAs]],"AA",IF(StandardResults[[#This Row],[BT(SC)]]&lt;=StandardResults[[#This Row],[As]],"A",IF(StandardResults[[#This Row],[BT(SC)]]&lt;=StandardResults[[#This Row],[Bs]],"B","-"))),"")</f>
        <v/>
      </c>
      <c r="L921" t="str">
        <f>IF(ISBLANK(TimeVR[[#This Row],[Best Time(L)]]),"-",TimeVR[[#This Row],[Best Time(L)]])</f>
        <v>-</v>
      </c>
      <c r="M921" t="str">
        <f>IF(StandardResults[[#This Row],[BT(LC)]]&lt;&gt;"-",IF(StandardResults[[#This Row],[BT(LC)]]&lt;=StandardResults[[#This Row],[AA]],"AA",IF(StandardResults[[#This Row],[BT(LC)]]&lt;=StandardResults[[#This Row],[A]],"A",IF(StandardResults[[#This Row],[BT(LC)]]&lt;=StandardResults[[#This Row],[B]],"B","-"))),"")</f>
        <v/>
      </c>
      <c r="N921" s="14"/>
      <c r="O921" t="str">
        <f>IF(StandardResults[[#This Row],[BT(SC)]]&lt;&gt;"-",IF(StandardResults[[#This Row],[BT(SC)]]&lt;=StandardResults[[#This Row],[Ecs]],"EC","-"),"")</f>
        <v/>
      </c>
      <c r="Q921" t="str">
        <f>IF(StandardResults[[#This Row],[Ind/Rel]]="Ind",LEFT(StandardResults[[#This Row],[Gender]],1)&amp;MIN(MAX(StandardResults[[#This Row],[Age]],11),17)&amp;"-"&amp;StandardResults[[#This Row],[Event]],"")</f>
        <v>011-0</v>
      </c>
      <c r="R921" t="e">
        <f>IF(StandardResults[[#This Row],[Ind/Rel]]="Ind",_xlfn.XLOOKUP(StandardResults[[#This Row],[Code]],Std[Code],Std[AA]),"-")</f>
        <v>#N/A</v>
      </c>
      <c r="S921" t="e">
        <f>IF(StandardResults[[#This Row],[Ind/Rel]]="Ind",_xlfn.XLOOKUP(StandardResults[[#This Row],[Code]],Std[Code],Std[A]),"-")</f>
        <v>#N/A</v>
      </c>
      <c r="T921" t="e">
        <f>IF(StandardResults[[#This Row],[Ind/Rel]]="Ind",_xlfn.XLOOKUP(StandardResults[[#This Row],[Code]],Std[Code],Std[B]),"-")</f>
        <v>#N/A</v>
      </c>
      <c r="U921" t="e">
        <f>IF(StandardResults[[#This Row],[Ind/Rel]]="Ind",_xlfn.XLOOKUP(StandardResults[[#This Row],[Code]],Std[Code],Std[AAs]),"-")</f>
        <v>#N/A</v>
      </c>
      <c r="V921" t="e">
        <f>IF(StandardResults[[#This Row],[Ind/Rel]]="Ind",_xlfn.XLOOKUP(StandardResults[[#This Row],[Code]],Std[Code],Std[As]),"-")</f>
        <v>#N/A</v>
      </c>
      <c r="W921" t="e">
        <f>IF(StandardResults[[#This Row],[Ind/Rel]]="Ind",_xlfn.XLOOKUP(StandardResults[[#This Row],[Code]],Std[Code],Std[Bs]),"-")</f>
        <v>#N/A</v>
      </c>
      <c r="X921" t="e">
        <f>IF(StandardResults[[#This Row],[Ind/Rel]]="Ind",_xlfn.XLOOKUP(StandardResults[[#This Row],[Code]],Std[Code],Std[EC]),"-")</f>
        <v>#N/A</v>
      </c>
      <c r="Y921" t="e">
        <f>IF(StandardResults[[#This Row],[Ind/Rel]]="Ind",_xlfn.XLOOKUP(StandardResults[[#This Row],[Code]],Std[Code],Std[Ecs]),"-")</f>
        <v>#N/A</v>
      </c>
      <c r="Z921">
        <f>COUNTIFS(StandardResults[Name],StandardResults[[#This Row],[Name]],StandardResults[Entry
Std],"B")+COUNTIFS(StandardResults[Name],StandardResults[[#This Row],[Name]],StandardResults[Entry
Std],"A")+COUNTIFS(StandardResults[Name],StandardResults[[#This Row],[Name]],StandardResults[Entry
Std],"AA")</f>
        <v>0</v>
      </c>
      <c r="AA921">
        <f>COUNTIFS(StandardResults[Name],StandardResults[[#This Row],[Name]],StandardResults[Entry
Std],"AA")</f>
        <v>0</v>
      </c>
    </row>
    <row r="922" spans="1:27" x14ac:dyDescent="0.25">
      <c r="A922">
        <f>TimeVR[[#This Row],[Club]]</f>
        <v>0</v>
      </c>
      <c r="B922" t="str">
        <f>IF(OR(RIGHT(TimeVR[[#This Row],[Event]],3)="M.R", RIGHT(TimeVR[[#This Row],[Event]],3)="F.R"),"Relay","Ind")</f>
        <v>Ind</v>
      </c>
      <c r="C922">
        <f>TimeVR[[#This Row],[gender]]</f>
        <v>0</v>
      </c>
      <c r="D922">
        <f>TimeVR[[#This Row],[Age]]</f>
        <v>0</v>
      </c>
      <c r="E922">
        <f>TimeVR[[#This Row],[name]]</f>
        <v>0</v>
      </c>
      <c r="F922">
        <f>TimeVR[[#This Row],[Event]]</f>
        <v>0</v>
      </c>
      <c r="G922" t="str">
        <f>IF(OR(StandardResults[[#This Row],[Entry]]="-",TimeVR[[#This Row],[validation]]="Validated"),"Y","N")</f>
        <v>N</v>
      </c>
      <c r="H922">
        <f>IF(OR(LEFT(TimeVR[[#This Row],[Times]],8)="00:00.00", LEFT(TimeVR[[#This Row],[Times]],2)="NT"),"-",TimeVR[[#This Row],[Times]])</f>
        <v>0</v>
      </c>
      <c r="I9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2" t="str">
        <f>IF(ISBLANK(TimeVR[[#This Row],[Best Time(S)]]),"-",TimeVR[[#This Row],[Best Time(S)]])</f>
        <v>-</v>
      </c>
      <c r="K922" t="str">
        <f>IF(StandardResults[[#This Row],[BT(SC)]]&lt;&gt;"-",IF(StandardResults[[#This Row],[BT(SC)]]&lt;=StandardResults[[#This Row],[AAs]],"AA",IF(StandardResults[[#This Row],[BT(SC)]]&lt;=StandardResults[[#This Row],[As]],"A",IF(StandardResults[[#This Row],[BT(SC)]]&lt;=StandardResults[[#This Row],[Bs]],"B","-"))),"")</f>
        <v/>
      </c>
      <c r="L922" t="str">
        <f>IF(ISBLANK(TimeVR[[#This Row],[Best Time(L)]]),"-",TimeVR[[#This Row],[Best Time(L)]])</f>
        <v>-</v>
      </c>
      <c r="M922" t="str">
        <f>IF(StandardResults[[#This Row],[BT(LC)]]&lt;&gt;"-",IF(StandardResults[[#This Row],[BT(LC)]]&lt;=StandardResults[[#This Row],[AA]],"AA",IF(StandardResults[[#This Row],[BT(LC)]]&lt;=StandardResults[[#This Row],[A]],"A",IF(StandardResults[[#This Row],[BT(LC)]]&lt;=StandardResults[[#This Row],[B]],"B","-"))),"")</f>
        <v/>
      </c>
      <c r="N922" s="14"/>
      <c r="O922" t="str">
        <f>IF(StandardResults[[#This Row],[BT(SC)]]&lt;&gt;"-",IF(StandardResults[[#This Row],[BT(SC)]]&lt;=StandardResults[[#This Row],[Ecs]],"EC","-"),"")</f>
        <v/>
      </c>
      <c r="Q922" t="str">
        <f>IF(StandardResults[[#This Row],[Ind/Rel]]="Ind",LEFT(StandardResults[[#This Row],[Gender]],1)&amp;MIN(MAX(StandardResults[[#This Row],[Age]],11),17)&amp;"-"&amp;StandardResults[[#This Row],[Event]],"")</f>
        <v>011-0</v>
      </c>
      <c r="R922" t="e">
        <f>IF(StandardResults[[#This Row],[Ind/Rel]]="Ind",_xlfn.XLOOKUP(StandardResults[[#This Row],[Code]],Std[Code],Std[AA]),"-")</f>
        <v>#N/A</v>
      </c>
      <c r="S922" t="e">
        <f>IF(StandardResults[[#This Row],[Ind/Rel]]="Ind",_xlfn.XLOOKUP(StandardResults[[#This Row],[Code]],Std[Code],Std[A]),"-")</f>
        <v>#N/A</v>
      </c>
      <c r="T922" t="e">
        <f>IF(StandardResults[[#This Row],[Ind/Rel]]="Ind",_xlfn.XLOOKUP(StandardResults[[#This Row],[Code]],Std[Code],Std[B]),"-")</f>
        <v>#N/A</v>
      </c>
      <c r="U922" t="e">
        <f>IF(StandardResults[[#This Row],[Ind/Rel]]="Ind",_xlfn.XLOOKUP(StandardResults[[#This Row],[Code]],Std[Code],Std[AAs]),"-")</f>
        <v>#N/A</v>
      </c>
      <c r="V922" t="e">
        <f>IF(StandardResults[[#This Row],[Ind/Rel]]="Ind",_xlfn.XLOOKUP(StandardResults[[#This Row],[Code]],Std[Code],Std[As]),"-")</f>
        <v>#N/A</v>
      </c>
      <c r="W922" t="e">
        <f>IF(StandardResults[[#This Row],[Ind/Rel]]="Ind",_xlfn.XLOOKUP(StandardResults[[#This Row],[Code]],Std[Code],Std[Bs]),"-")</f>
        <v>#N/A</v>
      </c>
      <c r="X922" t="e">
        <f>IF(StandardResults[[#This Row],[Ind/Rel]]="Ind",_xlfn.XLOOKUP(StandardResults[[#This Row],[Code]],Std[Code],Std[EC]),"-")</f>
        <v>#N/A</v>
      </c>
      <c r="Y922" t="e">
        <f>IF(StandardResults[[#This Row],[Ind/Rel]]="Ind",_xlfn.XLOOKUP(StandardResults[[#This Row],[Code]],Std[Code],Std[Ecs]),"-")</f>
        <v>#N/A</v>
      </c>
      <c r="Z922">
        <f>COUNTIFS(StandardResults[Name],StandardResults[[#This Row],[Name]],StandardResults[Entry
Std],"B")+COUNTIFS(StandardResults[Name],StandardResults[[#This Row],[Name]],StandardResults[Entry
Std],"A")+COUNTIFS(StandardResults[Name],StandardResults[[#This Row],[Name]],StandardResults[Entry
Std],"AA")</f>
        <v>0</v>
      </c>
      <c r="AA922">
        <f>COUNTIFS(StandardResults[Name],StandardResults[[#This Row],[Name]],StandardResults[Entry
Std],"AA")</f>
        <v>0</v>
      </c>
    </row>
    <row r="923" spans="1:27" x14ac:dyDescent="0.25">
      <c r="A923">
        <f>TimeVR[[#This Row],[Club]]</f>
        <v>0</v>
      </c>
      <c r="B923" t="str">
        <f>IF(OR(RIGHT(TimeVR[[#This Row],[Event]],3)="M.R", RIGHT(TimeVR[[#This Row],[Event]],3)="F.R"),"Relay","Ind")</f>
        <v>Ind</v>
      </c>
      <c r="C923">
        <f>TimeVR[[#This Row],[gender]]</f>
        <v>0</v>
      </c>
      <c r="D923">
        <f>TimeVR[[#This Row],[Age]]</f>
        <v>0</v>
      </c>
      <c r="E923">
        <f>TimeVR[[#This Row],[name]]</f>
        <v>0</v>
      </c>
      <c r="F923">
        <f>TimeVR[[#This Row],[Event]]</f>
        <v>0</v>
      </c>
      <c r="G923" t="str">
        <f>IF(OR(StandardResults[[#This Row],[Entry]]="-",TimeVR[[#This Row],[validation]]="Validated"),"Y","N")</f>
        <v>N</v>
      </c>
      <c r="H923">
        <f>IF(OR(LEFT(TimeVR[[#This Row],[Times]],8)="00:00.00", LEFT(TimeVR[[#This Row],[Times]],2)="NT"),"-",TimeVR[[#This Row],[Times]])</f>
        <v>0</v>
      </c>
      <c r="I9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3" t="str">
        <f>IF(ISBLANK(TimeVR[[#This Row],[Best Time(S)]]),"-",TimeVR[[#This Row],[Best Time(S)]])</f>
        <v>-</v>
      </c>
      <c r="K923" t="str">
        <f>IF(StandardResults[[#This Row],[BT(SC)]]&lt;&gt;"-",IF(StandardResults[[#This Row],[BT(SC)]]&lt;=StandardResults[[#This Row],[AAs]],"AA",IF(StandardResults[[#This Row],[BT(SC)]]&lt;=StandardResults[[#This Row],[As]],"A",IF(StandardResults[[#This Row],[BT(SC)]]&lt;=StandardResults[[#This Row],[Bs]],"B","-"))),"")</f>
        <v/>
      </c>
      <c r="L923" t="str">
        <f>IF(ISBLANK(TimeVR[[#This Row],[Best Time(L)]]),"-",TimeVR[[#This Row],[Best Time(L)]])</f>
        <v>-</v>
      </c>
      <c r="M923" t="str">
        <f>IF(StandardResults[[#This Row],[BT(LC)]]&lt;&gt;"-",IF(StandardResults[[#This Row],[BT(LC)]]&lt;=StandardResults[[#This Row],[AA]],"AA",IF(StandardResults[[#This Row],[BT(LC)]]&lt;=StandardResults[[#This Row],[A]],"A",IF(StandardResults[[#This Row],[BT(LC)]]&lt;=StandardResults[[#This Row],[B]],"B","-"))),"")</f>
        <v/>
      </c>
      <c r="N923" s="14"/>
      <c r="O923" t="str">
        <f>IF(StandardResults[[#This Row],[BT(SC)]]&lt;&gt;"-",IF(StandardResults[[#This Row],[BT(SC)]]&lt;=StandardResults[[#This Row],[Ecs]],"EC","-"),"")</f>
        <v/>
      </c>
      <c r="Q923" t="str">
        <f>IF(StandardResults[[#This Row],[Ind/Rel]]="Ind",LEFT(StandardResults[[#This Row],[Gender]],1)&amp;MIN(MAX(StandardResults[[#This Row],[Age]],11),17)&amp;"-"&amp;StandardResults[[#This Row],[Event]],"")</f>
        <v>011-0</v>
      </c>
      <c r="R923" t="e">
        <f>IF(StandardResults[[#This Row],[Ind/Rel]]="Ind",_xlfn.XLOOKUP(StandardResults[[#This Row],[Code]],Std[Code],Std[AA]),"-")</f>
        <v>#N/A</v>
      </c>
      <c r="S923" t="e">
        <f>IF(StandardResults[[#This Row],[Ind/Rel]]="Ind",_xlfn.XLOOKUP(StandardResults[[#This Row],[Code]],Std[Code],Std[A]),"-")</f>
        <v>#N/A</v>
      </c>
      <c r="T923" t="e">
        <f>IF(StandardResults[[#This Row],[Ind/Rel]]="Ind",_xlfn.XLOOKUP(StandardResults[[#This Row],[Code]],Std[Code],Std[B]),"-")</f>
        <v>#N/A</v>
      </c>
      <c r="U923" t="e">
        <f>IF(StandardResults[[#This Row],[Ind/Rel]]="Ind",_xlfn.XLOOKUP(StandardResults[[#This Row],[Code]],Std[Code],Std[AAs]),"-")</f>
        <v>#N/A</v>
      </c>
      <c r="V923" t="e">
        <f>IF(StandardResults[[#This Row],[Ind/Rel]]="Ind",_xlfn.XLOOKUP(StandardResults[[#This Row],[Code]],Std[Code],Std[As]),"-")</f>
        <v>#N/A</v>
      </c>
      <c r="W923" t="e">
        <f>IF(StandardResults[[#This Row],[Ind/Rel]]="Ind",_xlfn.XLOOKUP(StandardResults[[#This Row],[Code]],Std[Code],Std[Bs]),"-")</f>
        <v>#N/A</v>
      </c>
      <c r="X923" t="e">
        <f>IF(StandardResults[[#This Row],[Ind/Rel]]="Ind",_xlfn.XLOOKUP(StandardResults[[#This Row],[Code]],Std[Code],Std[EC]),"-")</f>
        <v>#N/A</v>
      </c>
      <c r="Y923" t="e">
        <f>IF(StandardResults[[#This Row],[Ind/Rel]]="Ind",_xlfn.XLOOKUP(StandardResults[[#This Row],[Code]],Std[Code],Std[Ecs]),"-")</f>
        <v>#N/A</v>
      </c>
      <c r="Z923">
        <f>COUNTIFS(StandardResults[Name],StandardResults[[#This Row],[Name]],StandardResults[Entry
Std],"B")+COUNTIFS(StandardResults[Name],StandardResults[[#This Row],[Name]],StandardResults[Entry
Std],"A")+COUNTIFS(StandardResults[Name],StandardResults[[#This Row],[Name]],StandardResults[Entry
Std],"AA")</f>
        <v>0</v>
      </c>
      <c r="AA923">
        <f>COUNTIFS(StandardResults[Name],StandardResults[[#This Row],[Name]],StandardResults[Entry
Std],"AA")</f>
        <v>0</v>
      </c>
    </row>
    <row r="924" spans="1:27" x14ac:dyDescent="0.25">
      <c r="A924">
        <f>TimeVR[[#This Row],[Club]]</f>
        <v>0</v>
      </c>
      <c r="B924" t="str">
        <f>IF(OR(RIGHT(TimeVR[[#This Row],[Event]],3)="M.R", RIGHT(TimeVR[[#This Row],[Event]],3)="F.R"),"Relay","Ind")</f>
        <v>Ind</v>
      </c>
      <c r="C924">
        <f>TimeVR[[#This Row],[gender]]</f>
        <v>0</v>
      </c>
      <c r="D924">
        <f>TimeVR[[#This Row],[Age]]</f>
        <v>0</v>
      </c>
      <c r="E924">
        <f>TimeVR[[#This Row],[name]]</f>
        <v>0</v>
      </c>
      <c r="F924">
        <f>TimeVR[[#This Row],[Event]]</f>
        <v>0</v>
      </c>
      <c r="G924" t="str">
        <f>IF(OR(StandardResults[[#This Row],[Entry]]="-",TimeVR[[#This Row],[validation]]="Validated"),"Y","N")</f>
        <v>N</v>
      </c>
      <c r="H924">
        <f>IF(OR(LEFT(TimeVR[[#This Row],[Times]],8)="00:00.00", LEFT(TimeVR[[#This Row],[Times]],2)="NT"),"-",TimeVR[[#This Row],[Times]])</f>
        <v>0</v>
      </c>
      <c r="I9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4" t="str">
        <f>IF(ISBLANK(TimeVR[[#This Row],[Best Time(S)]]),"-",TimeVR[[#This Row],[Best Time(S)]])</f>
        <v>-</v>
      </c>
      <c r="K924" t="str">
        <f>IF(StandardResults[[#This Row],[BT(SC)]]&lt;&gt;"-",IF(StandardResults[[#This Row],[BT(SC)]]&lt;=StandardResults[[#This Row],[AAs]],"AA",IF(StandardResults[[#This Row],[BT(SC)]]&lt;=StandardResults[[#This Row],[As]],"A",IF(StandardResults[[#This Row],[BT(SC)]]&lt;=StandardResults[[#This Row],[Bs]],"B","-"))),"")</f>
        <v/>
      </c>
      <c r="L924" t="str">
        <f>IF(ISBLANK(TimeVR[[#This Row],[Best Time(L)]]),"-",TimeVR[[#This Row],[Best Time(L)]])</f>
        <v>-</v>
      </c>
      <c r="M924" t="str">
        <f>IF(StandardResults[[#This Row],[BT(LC)]]&lt;&gt;"-",IF(StandardResults[[#This Row],[BT(LC)]]&lt;=StandardResults[[#This Row],[AA]],"AA",IF(StandardResults[[#This Row],[BT(LC)]]&lt;=StandardResults[[#This Row],[A]],"A",IF(StandardResults[[#This Row],[BT(LC)]]&lt;=StandardResults[[#This Row],[B]],"B","-"))),"")</f>
        <v/>
      </c>
      <c r="N924" s="14"/>
      <c r="O924" t="str">
        <f>IF(StandardResults[[#This Row],[BT(SC)]]&lt;&gt;"-",IF(StandardResults[[#This Row],[BT(SC)]]&lt;=StandardResults[[#This Row],[Ecs]],"EC","-"),"")</f>
        <v/>
      </c>
      <c r="Q924" t="str">
        <f>IF(StandardResults[[#This Row],[Ind/Rel]]="Ind",LEFT(StandardResults[[#This Row],[Gender]],1)&amp;MIN(MAX(StandardResults[[#This Row],[Age]],11),17)&amp;"-"&amp;StandardResults[[#This Row],[Event]],"")</f>
        <v>011-0</v>
      </c>
      <c r="R924" t="e">
        <f>IF(StandardResults[[#This Row],[Ind/Rel]]="Ind",_xlfn.XLOOKUP(StandardResults[[#This Row],[Code]],Std[Code],Std[AA]),"-")</f>
        <v>#N/A</v>
      </c>
      <c r="S924" t="e">
        <f>IF(StandardResults[[#This Row],[Ind/Rel]]="Ind",_xlfn.XLOOKUP(StandardResults[[#This Row],[Code]],Std[Code],Std[A]),"-")</f>
        <v>#N/A</v>
      </c>
      <c r="T924" t="e">
        <f>IF(StandardResults[[#This Row],[Ind/Rel]]="Ind",_xlfn.XLOOKUP(StandardResults[[#This Row],[Code]],Std[Code],Std[B]),"-")</f>
        <v>#N/A</v>
      </c>
      <c r="U924" t="e">
        <f>IF(StandardResults[[#This Row],[Ind/Rel]]="Ind",_xlfn.XLOOKUP(StandardResults[[#This Row],[Code]],Std[Code],Std[AAs]),"-")</f>
        <v>#N/A</v>
      </c>
      <c r="V924" t="e">
        <f>IF(StandardResults[[#This Row],[Ind/Rel]]="Ind",_xlfn.XLOOKUP(StandardResults[[#This Row],[Code]],Std[Code],Std[As]),"-")</f>
        <v>#N/A</v>
      </c>
      <c r="W924" t="e">
        <f>IF(StandardResults[[#This Row],[Ind/Rel]]="Ind",_xlfn.XLOOKUP(StandardResults[[#This Row],[Code]],Std[Code],Std[Bs]),"-")</f>
        <v>#N/A</v>
      </c>
      <c r="X924" t="e">
        <f>IF(StandardResults[[#This Row],[Ind/Rel]]="Ind",_xlfn.XLOOKUP(StandardResults[[#This Row],[Code]],Std[Code],Std[EC]),"-")</f>
        <v>#N/A</v>
      </c>
      <c r="Y924" t="e">
        <f>IF(StandardResults[[#This Row],[Ind/Rel]]="Ind",_xlfn.XLOOKUP(StandardResults[[#This Row],[Code]],Std[Code],Std[Ecs]),"-")</f>
        <v>#N/A</v>
      </c>
      <c r="Z924">
        <f>COUNTIFS(StandardResults[Name],StandardResults[[#This Row],[Name]],StandardResults[Entry
Std],"B")+COUNTIFS(StandardResults[Name],StandardResults[[#This Row],[Name]],StandardResults[Entry
Std],"A")+COUNTIFS(StandardResults[Name],StandardResults[[#This Row],[Name]],StandardResults[Entry
Std],"AA")</f>
        <v>0</v>
      </c>
      <c r="AA924">
        <f>COUNTIFS(StandardResults[Name],StandardResults[[#This Row],[Name]],StandardResults[Entry
Std],"AA")</f>
        <v>0</v>
      </c>
    </row>
    <row r="925" spans="1:27" x14ac:dyDescent="0.25">
      <c r="A925">
        <f>TimeVR[[#This Row],[Club]]</f>
        <v>0</v>
      </c>
      <c r="B925" t="str">
        <f>IF(OR(RIGHT(TimeVR[[#This Row],[Event]],3)="M.R", RIGHT(TimeVR[[#This Row],[Event]],3)="F.R"),"Relay","Ind")</f>
        <v>Ind</v>
      </c>
      <c r="C925">
        <f>TimeVR[[#This Row],[gender]]</f>
        <v>0</v>
      </c>
      <c r="D925">
        <f>TimeVR[[#This Row],[Age]]</f>
        <v>0</v>
      </c>
      <c r="E925">
        <f>TimeVR[[#This Row],[name]]</f>
        <v>0</v>
      </c>
      <c r="F925">
        <f>TimeVR[[#This Row],[Event]]</f>
        <v>0</v>
      </c>
      <c r="G925" t="str">
        <f>IF(OR(StandardResults[[#This Row],[Entry]]="-",TimeVR[[#This Row],[validation]]="Validated"),"Y","N")</f>
        <v>N</v>
      </c>
      <c r="H925">
        <f>IF(OR(LEFT(TimeVR[[#This Row],[Times]],8)="00:00.00", LEFT(TimeVR[[#This Row],[Times]],2)="NT"),"-",TimeVR[[#This Row],[Times]])</f>
        <v>0</v>
      </c>
      <c r="I9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5" t="str">
        <f>IF(ISBLANK(TimeVR[[#This Row],[Best Time(S)]]),"-",TimeVR[[#This Row],[Best Time(S)]])</f>
        <v>-</v>
      </c>
      <c r="K925" t="str">
        <f>IF(StandardResults[[#This Row],[BT(SC)]]&lt;&gt;"-",IF(StandardResults[[#This Row],[BT(SC)]]&lt;=StandardResults[[#This Row],[AAs]],"AA",IF(StandardResults[[#This Row],[BT(SC)]]&lt;=StandardResults[[#This Row],[As]],"A",IF(StandardResults[[#This Row],[BT(SC)]]&lt;=StandardResults[[#This Row],[Bs]],"B","-"))),"")</f>
        <v/>
      </c>
      <c r="L925" t="str">
        <f>IF(ISBLANK(TimeVR[[#This Row],[Best Time(L)]]),"-",TimeVR[[#This Row],[Best Time(L)]])</f>
        <v>-</v>
      </c>
      <c r="M925" t="str">
        <f>IF(StandardResults[[#This Row],[BT(LC)]]&lt;&gt;"-",IF(StandardResults[[#This Row],[BT(LC)]]&lt;=StandardResults[[#This Row],[AA]],"AA",IF(StandardResults[[#This Row],[BT(LC)]]&lt;=StandardResults[[#This Row],[A]],"A",IF(StandardResults[[#This Row],[BT(LC)]]&lt;=StandardResults[[#This Row],[B]],"B","-"))),"")</f>
        <v/>
      </c>
      <c r="N925" s="14"/>
      <c r="O925" t="str">
        <f>IF(StandardResults[[#This Row],[BT(SC)]]&lt;&gt;"-",IF(StandardResults[[#This Row],[BT(SC)]]&lt;=StandardResults[[#This Row],[Ecs]],"EC","-"),"")</f>
        <v/>
      </c>
      <c r="Q925" t="str">
        <f>IF(StandardResults[[#This Row],[Ind/Rel]]="Ind",LEFT(StandardResults[[#This Row],[Gender]],1)&amp;MIN(MAX(StandardResults[[#This Row],[Age]],11),17)&amp;"-"&amp;StandardResults[[#This Row],[Event]],"")</f>
        <v>011-0</v>
      </c>
      <c r="R925" t="e">
        <f>IF(StandardResults[[#This Row],[Ind/Rel]]="Ind",_xlfn.XLOOKUP(StandardResults[[#This Row],[Code]],Std[Code],Std[AA]),"-")</f>
        <v>#N/A</v>
      </c>
      <c r="S925" t="e">
        <f>IF(StandardResults[[#This Row],[Ind/Rel]]="Ind",_xlfn.XLOOKUP(StandardResults[[#This Row],[Code]],Std[Code],Std[A]),"-")</f>
        <v>#N/A</v>
      </c>
      <c r="T925" t="e">
        <f>IF(StandardResults[[#This Row],[Ind/Rel]]="Ind",_xlfn.XLOOKUP(StandardResults[[#This Row],[Code]],Std[Code],Std[B]),"-")</f>
        <v>#N/A</v>
      </c>
      <c r="U925" t="e">
        <f>IF(StandardResults[[#This Row],[Ind/Rel]]="Ind",_xlfn.XLOOKUP(StandardResults[[#This Row],[Code]],Std[Code],Std[AAs]),"-")</f>
        <v>#N/A</v>
      </c>
      <c r="V925" t="e">
        <f>IF(StandardResults[[#This Row],[Ind/Rel]]="Ind",_xlfn.XLOOKUP(StandardResults[[#This Row],[Code]],Std[Code],Std[As]),"-")</f>
        <v>#N/A</v>
      </c>
      <c r="W925" t="e">
        <f>IF(StandardResults[[#This Row],[Ind/Rel]]="Ind",_xlfn.XLOOKUP(StandardResults[[#This Row],[Code]],Std[Code],Std[Bs]),"-")</f>
        <v>#N/A</v>
      </c>
      <c r="X925" t="e">
        <f>IF(StandardResults[[#This Row],[Ind/Rel]]="Ind",_xlfn.XLOOKUP(StandardResults[[#This Row],[Code]],Std[Code],Std[EC]),"-")</f>
        <v>#N/A</v>
      </c>
      <c r="Y925" t="e">
        <f>IF(StandardResults[[#This Row],[Ind/Rel]]="Ind",_xlfn.XLOOKUP(StandardResults[[#This Row],[Code]],Std[Code],Std[Ecs]),"-")</f>
        <v>#N/A</v>
      </c>
      <c r="Z925">
        <f>COUNTIFS(StandardResults[Name],StandardResults[[#This Row],[Name]],StandardResults[Entry
Std],"B")+COUNTIFS(StandardResults[Name],StandardResults[[#This Row],[Name]],StandardResults[Entry
Std],"A")+COUNTIFS(StandardResults[Name],StandardResults[[#This Row],[Name]],StandardResults[Entry
Std],"AA")</f>
        <v>0</v>
      </c>
      <c r="AA925">
        <f>COUNTIFS(StandardResults[Name],StandardResults[[#This Row],[Name]],StandardResults[Entry
Std],"AA")</f>
        <v>0</v>
      </c>
    </row>
    <row r="926" spans="1:27" x14ac:dyDescent="0.25">
      <c r="A926">
        <f>TimeVR[[#This Row],[Club]]</f>
        <v>0</v>
      </c>
      <c r="B926" t="str">
        <f>IF(OR(RIGHT(TimeVR[[#This Row],[Event]],3)="M.R", RIGHT(TimeVR[[#This Row],[Event]],3)="F.R"),"Relay","Ind")</f>
        <v>Ind</v>
      </c>
      <c r="C926">
        <f>TimeVR[[#This Row],[gender]]</f>
        <v>0</v>
      </c>
      <c r="D926">
        <f>TimeVR[[#This Row],[Age]]</f>
        <v>0</v>
      </c>
      <c r="E926">
        <f>TimeVR[[#This Row],[name]]</f>
        <v>0</v>
      </c>
      <c r="F926">
        <f>TimeVR[[#This Row],[Event]]</f>
        <v>0</v>
      </c>
      <c r="G926" t="str">
        <f>IF(OR(StandardResults[[#This Row],[Entry]]="-",TimeVR[[#This Row],[validation]]="Validated"),"Y","N")</f>
        <v>N</v>
      </c>
      <c r="H926">
        <f>IF(OR(LEFT(TimeVR[[#This Row],[Times]],8)="00:00.00", LEFT(TimeVR[[#This Row],[Times]],2)="NT"),"-",TimeVR[[#This Row],[Times]])</f>
        <v>0</v>
      </c>
      <c r="I9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6" t="str">
        <f>IF(ISBLANK(TimeVR[[#This Row],[Best Time(S)]]),"-",TimeVR[[#This Row],[Best Time(S)]])</f>
        <v>-</v>
      </c>
      <c r="K926" t="str">
        <f>IF(StandardResults[[#This Row],[BT(SC)]]&lt;&gt;"-",IF(StandardResults[[#This Row],[BT(SC)]]&lt;=StandardResults[[#This Row],[AAs]],"AA",IF(StandardResults[[#This Row],[BT(SC)]]&lt;=StandardResults[[#This Row],[As]],"A",IF(StandardResults[[#This Row],[BT(SC)]]&lt;=StandardResults[[#This Row],[Bs]],"B","-"))),"")</f>
        <v/>
      </c>
      <c r="L926" t="str">
        <f>IF(ISBLANK(TimeVR[[#This Row],[Best Time(L)]]),"-",TimeVR[[#This Row],[Best Time(L)]])</f>
        <v>-</v>
      </c>
      <c r="M926" t="str">
        <f>IF(StandardResults[[#This Row],[BT(LC)]]&lt;&gt;"-",IF(StandardResults[[#This Row],[BT(LC)]]&lt;=StandardResults[[#This Row],[AA]],"AA",IF(StandardResults[[#This Row],[BT(LC)]]&lt;=StandardResults[[#This Row],[A]],"A",IF(StandardResults[[#This Row],[BT(LC)]]&lt;=StandardResults[[#This Row],[B]],"B","-"))),"")</f>
        <v/>
      </c>
      <c r="N926" s="14"/>
      <c r="O926" t="str">
        <f>IF(StandardResults[[#This Row],[BT(SC)]]&lt;&gt;"-",IF(StandardResults[[#This Row],[BT(SC)]]&lt;=StandardResults[[#This Row],[Ecs]],"EC","-"),"")</f>
        <v/>
      </c>
      <c r="Q926" t="str">
        <f>IF(StandardResults[[#This Row],[Ind/Rel]]="Ind",LEFT(StandardResults[[#This Row],[Gender]],1)&amp;MIN(MAX(StandardResults[[#This Row],[Age]],11),17)&amp;"-"&amp;StandardResults[[#This Row],[Event]],"")</f>
        <v>011-0</v>
      </c>
      <c r="R926" t="e">
        <f>IF(StandardResults[[#This Row],[Ind/Rel]]="Ind",_xlfn.XLOOKUP(StandardResults[[#This Row],[Code]],Std[Code],Std[AA]),"-")</f>
        <v>#N/A</v>
      </c>
      <c r="S926" t="e">
        <f>IF(StandardResults[[#This Row],[Ind/Rel]]="Ind",_xlfn.XLOOKUP(StandardResults[[#This Row],[Code]],Std[Code],Std[A]),"-")</f>
        <v>#N/A</v>
      </c>
      <c r="T926" t="e">
        <f>IF(StandardResults[[#This Row],[Ind/Rel]]="Ind",_xlfn.XLOOKUP(StandardResults[[#This Row],[Code]],Std[Code],Std[B]),"-")</f>
        <v>#N/A</v>
      </c>
      <c r="U926" t="e">
        <f>IF(StandardResults[[#This Row],[Ind/Rel]]="Ind",_xlfn.XLOOKUP(StandardResults[[#This Row],[Code]],Std[Code],Std[AAs]),"-")</f>
        <v>#N/A</v>
      </c>
      <c r="V926" t="e">
        <f>IF(StandardResults[[#This Row],[Ind/Rel]]="Ind",_xlfn.XLOOKUP(StandardResults[[#This Row],[Code]],Std[Code],Std[As]),"-")</f>
        <v>#N/A</v>
      </c>
      <c r="W926" t="e">
        <f>IF(StandardResults[[#This Row],[Ind/Rel]]="Ind",_xlfn.XLOOKUP(StandardResults[[#This Row],[Code]],Std[Code],Std[Bs]),"-")</f>
        <v>#N/A</v>
      </c>
      <c r="X926" t="e">
        <f>IF(StandardResults[[#This Row],[Ind/Rel]]="Ind",_xlfn.XLOOKUP(StandardResults[[#This Row],[Code]],Std[Code],Std[EC]),"-")</f>
        <v>#N/A</v>
      </c>
      <c r="Y926" t="e">
        <f>IF(StandardResults[[#This Row],[Ind/Rel]]="Ind",_xlfn.XLOOKUP(StandardResults[[#This Row],[Code]],Std[Code],Std[Ecs]),"-")</f>
        <v>#N/A</v>
      </c>
      <c r="Z926">
        <f>COUNTIFS(StandardResults[Name],StandardResults[[#This Row],[Name]],StandardResults[Entry
Std],"B")+COUNTIFS(StandardResults[Name],StandardResults[[#This Row],[Name]],StandardResults[Entry
Std],"A")+COUNTIFS(StandardResults[Name],StandardResults[[#This Row],[Name]],StandardResults[Entry
Std],"AA")</f>
        <v>0</v>
      </c>
      <c r="AA926">
        <f>COUNTIFS(StandardResults[Name],StandardResults[[#This Row],[Name]],StandardResults[Entry
Std],"AA")</f>
        <v>0</v>
      </c>
    </row>
    <row r="927" spans="1:27" x14ac:dyDescent="0.25">
      <c r="A927">
        <f>TimeVR[[#This Row],[Club]]</f>
        <v>0</v>
      </c>
      <c r="B927" t="str">
        <f>IF(OR(RIGHT(TimeVR[[#This Row],[Event]],3)="M.R", RIGHT(TimeVR[[#This Row],[Event]],3)="F.R"),"Relay","Ind")</f>
        <v>Ind</v>
      </c>
      <c r="C927">
        <f>TimeVR[[#This Row],[gender]]</f>
        <v>0</v>
      </c>
      <c r="D927">
        <f>TimeVR[[#This Row],[Age]]</f>
        <v>0</v>
      </c>
      <c r="E927">
        <f>TimeVR[[#This Row],[name]]</f>
        <v>0</v>
      </c>
      <c r="F927">
        <f>TimeVR[[#This Row],[Event]]</f>
        <v>0</v>
      </c>
      <c r="G927" t="str">
        <f>IF(OR(StandardResults[[#This Row],[Entry]]="-",TimeVR[[#This Row],[validation]]="Validated"),"Y","N")</f>
        <v>N</v>
      </c>
      <c r="H927">
        <f>IF(OR(LEFT(TimeVR[[#This Row],[Times]],8)="00:00.00", LEFT(TimeVR[[#This Row],[Times]],2)="NT"),"-",TimeVR[[#This Row],[Times]])</f>
        <v>0</v>
      </c>
      <c r="I9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7" t="str">
        <f>IF(ISBLANK(TimeVR[[#This Row],[Best Time(S)]]),"-",TimeVR[[#This Row],[Best Time(S)]])</f>
        <v>-</v>
      </c>
      <c r="K927" t="str">
        <f>IF(StandardResults[[#This Row],[BT(SC)]]&lt;&gt;"-",IF(StandardResults[[#This Row],[BT(SC)]]&lt;=StandardResults[[#This Row],[AAs]],"AA",IF(StandardResults[[#This Row],[BT(SC)]]&lt;=StandardResults[[#This Row],[As]],"A",IF(StandardResults[[#This Row],[BT(SC)]]&lt;=StandardResults[[#This Row],[Bs]],"B","-"))),"")</f>
        <v/>
      </c>
      <c r="L927" t="str">
        <f>IF(ISBLANK(TimeVR[[#This Row],[Best Time(L)]]),"-",TimeVR[[#This Row],[Best Time(L)]])</f>
        <v>-</v>
      </c>
      <c r="M927" t="str">
        <f>IF(StandardResults[[#This Row],[BT(LC)]]&lt;&gt;"-",IF(StandardResults[[#This Row],[BT(LC)]]&lt;=StandardResults[[#This Row],[AA]],"AA",IF(StandardResults[[#This Row],[BT(LC)]]&lt;=StandardResults[[#This Row],[A]],"A",IF(StandardResults[[#This Row],[BT(LC)]]&lt;=StandardResults[[#This Row],[B]],"B","-"))),"")</f>
        <v/>
      </c>
      <c r="N927" s="14"/>
      <c r="O927" t="str">
        <f>IF(StandardResults[[#This Row],[BT(SC)]]&lt;&gt;"-",IF(StandardResults[[#This Row],[BT(SC)]]&lt;=StandardResults[[#This Row],[Ecs]],"EC","-"),"")</f>
        <v/>
      </c>
      <c r="Q927" t="str">
        <f>IF(StandardResults[[#This Row],[Ind/Rel]]="Ind",LEFT(StandardResults[[#This Row],[Gender]],1)&amp;MIN(MAX(StandardResults[[#This Row],[Age]],11),17)&amp;"-"&amp;StandardResults[[#This Row],[Event]],"")</f>
        <v>011-0</v>
      </c>
      <c r="R927" t="e">
        <f>IF(StandardResults[[#This Row],[Ind/Rel]]="Ind",_xlfn.XLOOKUP(StandardResults[[#This Row],[Code]],Std[Code],Std[AA]),"-")</f>
        <v>#N/A</v>
      </c>
      <c r="S927" t="e">
        <f>IF(StandardResults[[#This Row],[Ind/Rel]]="Ind",_xlfn.XLOOKUP(StandardResults[[#This Row],[Code]],Std[Code],Std[A]),"-")</f>
        <v>#N/A</v>
      </c>
      <c r="T927" t="e">
        <f>IF(StandardResults[[#This Row],[Ind/Rel]]="Ind",_xlfn.XLOOKUP(StandardResults[[#This Row],[Code]],Std[Code],Std[B]),"-")</f>
        <v>#N/A</v>
      </c>
      <c r="U927" t="e">
        <f>IF(StandardResults[[#This Row],[Ind/Rel]]="Ind",_xlfn.XLOOKUP(StandardResults[[#This Row],[Code]],Std[Code],Std[AAs]),"-")</f>
        <v>#N/A</v>
      </c>
      <c r="V927" t="e">
        <f>IF(StandardResults[[#This Row],[Ind/Rel]]="Ind",_xlfn.XLOOKUP(StandardResults[[#This Row],[Code]],Std[Code],Std[As]),"-")</f>
        <v>#N/A</v>
      </c>
      <c r="W927" t="e">
        <f>IF(StandardResults[[#This Row],[Ind/Rel]]="Ind",_xlfn.XLOOKUP(StandardResults[[#This Row],[Code]],Std[Code],Std[Bs]),"-")</f>
        <v>#N/A</v>
      </c>
      <c r="X927" t="e">
        <f>IF(StandardResults[[#This Row],[Ind/Rel]]="Ind",_xlfn.XLOOKUP(StandardResults[[#This Row],[Code]],Std[Code],Std[EC]),"-")</f>
        <v>#N/A</v>
      </c>
      <c r="Y927" t="e">
        <f>IF(StandardResults[[#This Row],[Ind/Rel]]="Ind",_xlfn.XLOOKUP(StandardResults[[#This Row],[Code]],Std[Code],Std[Ecs]),"-")</f>
        <v>#N/A</v>
      </c>
      <c r="Z927">
        <f>COUNTIFS(StandardResults[Name],StandardResults[[#This Row],[Name]],StandardResults[Entry
Std],"B")+COUNTIFS(StandardResults[Name],StandardResults[[#This Row],[Name]],StandardResults[Entry
Std],"A")+COUNTIFS(StandardResults[Name],StandardResults[[#This Row],[Name]],StandardResults[Entry
Std],"AA")</f>
        <v>0</v>
      </c>
      <c r="AA927">
        <f>COUNTIFS(StandardResults[Name],StandardResults[[#This Row],[Name]],StandardResults[Entry
Std],"AA")</f>
        <v>0</v>
      </c>
    </row>
    <row r="928" spans="1:27" x14ac:dyDescent="0.25">
      <c r="A928">
        <f>TimeVR[[#This Row],[Club]]</f>
        <v>0</v>
      </c>
      <c r="B928" t="str">
        <f>IF(OR(RIGHT(TimeVR[[#This Row],[Event]],3)="M.R", RIGHT(TimeVR[[#This Row],[Event]],3)="F.R"),"Relay","Ind")</f>
        <v>Ind</v>
      </c>
      <c r="C928">
        <f>TimeVR[[#This Row],[gender]]</f>
        <v>0</v>
      </c>
      <c r="D928">
        <f>TimeVR[[#This Row],[Age]]</f>
        <v>0</v>
      </c>
      <c r="E928">
        <f>TimeVR[[#This Row],[name]]</f>
        <v>0</v>
      </c>
      <c r="F928">
        <f>TimeVR[[#This Row],[Event]]</f>
        <v>0</v>
      </c>
      <c r="G928" t="str">
        <f>IF(OR(StandardResults[[#This Row],[Entry]]="-",TimeVR[[#This Row],[validation]]="Validated"),"Y","N")</f>
        <v>N</v>
      </c>
      <c r="H928">
        <f>IF(OR(LEFT(TimeVR[[#This Row],[Times]],8)="00:00.00", LEFT(TimeVR[[#This Row],[Times]],2)="NT"),"-",TimeVR[[#This Row],[Times]])</f>
        <v>0</v>
      </c>
      <c r="I9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8" t="str">
        <f>IF(ISBLANK(TimeVR[[#This Row],[Best Time(S)]]),"-",TimeVR[[#This Row],[Best Time(S)]])</f>
        <v>-</v>
      </c>
      <c r="K928" t="str">
        <f>IF(StandardResults[[#This Row],[BT(SC)]]&lt;&gt;"-",IF(StandardResults[[#This Row],[BT(SC)]]&lt;=StandardResults[[#This Row],[AAs]],"AA",IF(StandardResults[[#This Row],[BT(SC)]]&lt;=StandardResults[[#This Row],[As]],"A",IF(StandardResults[[#This Row],[BT(SC)]]&lt;=StandardResults[[#This Row],[Bs]],"B","-"))),"")</f>
        <v/>
      </c>
      <c r="L928" t="str">
        <f>IF(ISBLANK(TimeVR[[#This Row],[Best Time(L)]]),"-",TimeVR[[#This Row],[Best Time(L)]])</f>
        <v>-</v>
      </c>
      <c r="M928" t="str">
        <f>IF(StandardResults[[#This Row],[BT(LC)]]&lt;&gt;"-",IF(StandardResults[[#This Row],[BT(LC)]]&lt;=StandardResults[[#This Row],[AA]],"AA",IF(StandardResults[[#This Row],[BT(LC)]]&lt;=StandardResults[[#This Row],[A]],"A",IF(StandardResults[[#This Row],[BT(LC)]]&lt;=StandardResults[[#This Row],[B]],"B","-"))),"")</f>
        <v/>
      </c>
      <c r="N928" s="14"/>
      <c r="O928" t="str">
        <f>IF(StandardResults[[#This Row],[BT(SC)]]&lt;&gt;"-",IF(StandardResults[[#This Row],[BT(SC)]]&lt;=StandardResults[[#This Row],[Ecs]],"EC","-"),"")</f>
        <v/>
      </c>
      <c r="Q928" t="str">
        <f>IF(StandardResults[[#This Row],[Ind/Rel]]="Ind",LEFT(StandardResults[[#This Row],[Gender]],1)&amp;MIN(MAX(StandardResults[[#This Row],[Age]],11),17)&amp;"-"&amp;StandardResults[[#This Row],[Event]],"")</f>
        <v>011-0</v>
      </c>
      <c r="R928" t="e">
        <f>IF(StandardResults[[#This Row],[Ind/Rel]]="Ind",_xlfn.XLOOKUP(StandardResults[[#This Row],[Code]],Std[Code],Std[AA]),"-")</f>
        <v>#N/A</v>
      </c>
      <c r="S928" t="e">
        <f>IF(StandardResults[[#This Row],[Ind/Rel]]="Ind",_xlfn.XLOOKUP(StandardResults[[#This Row],[Code]],Std[Code],Std[A]),"-")</f>
        <v>#N/A</v>
      </c>
      <c r="T928" t="e">
        <f>IF(StandardResults[[#This Row],[Ind/Rel]]="Ind",_xlfn.XLOOKUP(StandardResults[[#This Row],[Code]],Std[Code],Std[B]),"-")</f>
        <v>#N/A</v>
      </c>
      <c r="U928" t="e">
        <f>IF(StandardResults[[#This Row],[Ind/Rel]]="Ind",_xlfn.XLOOKUP(StandardResults[[#This Row],[Code]],Std[Code],Std[AAs]),"-")</f>
        <v>#N/A</v>
      </c>
      <c r="V928" t="e">
        <f>IF(StandardResults[[#This Row],[Ind/Rel]]="Ind",_xlfn.XLOOKUP(StandardResults[[#This Row],[Code]],Std[Code],Std[As]),"-")</f>
        <v>#N/A</v>
      </c>
      <c r="W928" t="e">
        <f>IF(StandardResults[[#This Row],[Ind/Rel]]="Ind",_xlfn.XLOOKUP(StandardResults[[#This Row],[Code]],Std[Code],Std[Bs]),"-")</f>
        <v>#N/A</v>
      </c>
      <c r="X928" t="e">
        <f>IF(StandardResults[[#This Row],[Ind/Rel]]="Ind",_xlfn.XLOOKUP(StandardResults[[#This Row],[Code]],Std[Code],Std[EC]),"-")</f>
        <v>#N/A</v>
      </c>
      <c r="Y928" t="e">
        <f>IF(StandardResults[[#This Row],[Ind/Rel]]="Ind",_xlfn.XLOOKUP(StandardResults[[#This Row],[Code]],Std[Code],Std[Ecs]),"-")</f>
        <v>#N/A</v>
      </c>
      <c r="Z928">
        <f>COUNTIFS(StandardResults[Name],StandardResults[[#This Row],[Name]],StandardResults[Entry
Std],"B")+COUNTIFS(StandardResults[Name],StandardResults[[#This Row],[Name]],StandardResults[Entry
Std],"A")+COUNTIFS(StandardResults[Name],StandardResults[[#This Row],[Name]],StandardResults[Entry
Std],"AA")</f>
        <v>0</v>
      </c>
      <c r="AA928">
        <f>COUNTIFS(StandardResults[Name],StandardResults[[#This Row],[Name]],StandardResults[Entry
Std],"AA")</f>
        <v>0</v>
      </c>
    </row>
    <row r="929" spans="1:27" x14ac:dyDescent="0.25">
      <c r="A929">
        <f>TimeVR[[#This Row],[Club]]</f>
        <v>0</v>
      </c>
      <c r="B929" t="str">
        <f>IF(OR(RIGHT(TimeVR[[#This Row],[Event]],3)="M.R", RIGHT(TimeVR[[#This Row],[Event]],3)="F.R"),"Relay","Ind")</f>
        <v>Ind</v>
      </c>
      <c r="C929">
        <f>TimeVR[[#This Row],[gender]]</f>
        <v>0</v>
      </c>
      <c r="D929">
        <f>TimeVR[[#This Row],[Age]]</f>
        <v>0</v>
      </c>
      <c r="E929">
        <f>TimeVR[[#This Row],[name]]</f>
        <v>0</v>
      </c>
      <c r="F929">
        <f>TimeVR[[#This Row],[Event]]</f>
        <v>0</v>
      </c>
      <c r="G929" t="str">
        <f>IF(OR(StandardResults[[#This Row],[Entry]]="-",TimeVR[[#This Row],[validation]]="Validated"),"Y","N")</f>
        <v>N</v>
      </c>
      <c r="H929">
        <f>IF(OR(LEFT(TimeVR[[#This Row],[Times]],8)="00:00.00", LEFT(TimeVR[[#This Row],[Times]],2)="NT"),"-",TimeVR[[#This Row],[Times]])</f>
        <v>0</v>
      </c>
      <c r="I9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29" t="str">
        <f>IF(ISBLANK(TimeVR[[#This Row],[Best Time(S)]]),"-",TimeVR[[#This Row],[Best Time(S)]])</f>
        <v>-</v>
      </c>
      <c r="K929" t="str">
        <f>IF(StandardResults[[#This Row],[BT(SC)]]&lt;&gt;"-",IF(StandardResults[[#This Row],[BT(SC)]]&lt;=StandardResults[[#This Row],[AAs]],"AA",IF(StandardResults[[#This Row],[BT(SC)]]&lt;=StandardResults[[#This Row],[As]],"A",IF(StandardResults[[#This Row],[BT(SC)]]&lt;=StandardResults[[#This Row],[Bs]],"B","-"))),"")</f>
        <v/>
      </c>
      <c r="L929" t="str">
        <f>IF(ISBLANK(TimeVR[[#This Row],[Best Time(L)]]),"-",TimeVR[[#This Row],[Best Time(L)]])</f>
        <v>-</v>
      </c>
      <c r="M929" t="str">
        <f>IF(StandardResults[[#This Row],[BT(LC)]]&lt;&gt;"-",IF(StandardResults[[#This Row],[BT(LC)]]&lt;=StandardResults[[#This Row],[AA]],"AA",IF(StandardResults[[#This Row],[BT(LC)]]&lt;=StandardResults[[#This Row],[A]],"A",IF(StandardResults[[#This Row],[BT(LC)]]&lt;=StandardResults[[#This Row],[B]],"B","-"))),"")</f>
        <v/>
      </c>
      <c r="N929" s="14"/>
      <c r="O929" t="str">
        <f>IF(StandardResults[[#This Row],[BT(SC)]]&lt;&gt;"-",IF(StandardResults[[#This Row],[BT(SC)]]&lt;=StandardResults[[#This Row],[Ecs]],"EC","-"),"")</f>
        <v/>
      </c>
      <c r="Q929" t="str">
        <f>IF(StandardResults[[#This Row],[Ind/Rel]]="Ind",LEFT(StandardResults[[#This Row],[Gender]],1)&amp;MIN(MAX(StandardResults[[#This Row],[Age]],11),17)&amp;"-"&amp;StandardResults[[#This Row],[Event]],"")</f>
        <v>011-0</v>
      </c>
      <c r="R929" t="e">
        <f>IF(StandardResults[[#This Row],[Ind/Rel]]="Ind",_xlfn.XLOOKUP(StandardResults[[#This Row],[Code]],Std[Code],Std[AA]),"-")</f>
        <v>#N/A</v>
      </c>
      <c r="S929" t="e">
        <f>IF(StandardResults[[#This Row],[Ind/Rel]]="Ind",_xlfn.XLOOKUP(StandardResults[[#This Row],[Code]],Std[Code],Std[A]),"-")</f>
        <v>#N/A</v>
      </c>
      <c r="T929" t="e">
        <f>IF(StandardResults[[#This Row],[Ind/Rel]]="Ind",_xlfn.XLOOKUP(StandardResults[[#This Row],[Code]],Std[Code],Std[B]),"-")</f>
        <v>#N/A</v>
      </c>
      <c r="U929" t="e">
        <f>IF(StandardResults[[#This Row],[Ind/Rel]]="Ind",_xlfn.XLOOKUP(StandardResults[[#This Row],[Code]],Std[Code],Std[AAs]),"-")</f>
        <v>#N/A</v>
      </c>
      <c r="V929" t="e">
        <f>IF(StandardResults[[#This Row],[Ind/Rel]]="Ind",_xlfn.XLOOKUP(StandardResults[[#This Row],[Code]],Std[Code],Std[As]),"-")</f>
        <v>#N/A</v>
      </c>
      <c r="W929" t="e">
        <f>IF(StandardResults[[#This Row],[Ind/Rel]]="Ind",_xlfn.XLOOKUP(StandardResults[[#This Row],[Code]],Std[Code],Std[Bs]),"-")</f>
        <v>#N/A</v>
      </c>
      <c r="X929" t="e">
        <f>IF(StandardResults[[#This Row],[Ind/Rel]]="Ind",_xlfn.XLOOKUP(StandardResults[[#This Row],[Code]],Std[Code],Std[EC]),"-")</f>
        <v>#N/A</v>
      </c>
      <c r="Y929" t="e">
        <f>IF(StandardResults[[#This Row],[Ind/Rel]]="Ind",_xlfn.XLOOKUP(StandardResults[[#This Row],[Code]],Std[Code],Std[Ecs]),"-")</f>
        <v>#N/A</v>
      </c>
      <c r="Z929">
        <f>COUNTIFS(StandardResults[Name],StandardResults[[#This Row],[Name]],StandardResults[Entry
Std],"B")+COUNTIFS(StandardResults[Name],StandardResults[[#This Row],[Name]],StandardResults[Entry
Std],"A")+COUNTIFS(StandardResults[Name],StandardResults[[#This Row],[Name]],StandardResults[Entry
Std],"AA")</f>
        <v>0</v>
      </c>
      <c r="AA929">
        <f>COUNTIFS(StandardResults[Name],StandardResults[[#This Row],[Name]],StandardResults[Entry
Std],"AA")</f>
        <v>0</v>
      </c>
    </row>
    <row r="930" spans="1:27" x14ac:dyDescent="0.25">
      <c r="A930">
        <f>TimeVR[[#This Row],[Club]]</f>
        <v>0</v>
      </c>
      <c r="B930" t="str">
        <f>IF(OR(RIGHT(TimeVR[[#This Row],[Event]],3)="M.R", RIGHT(TimeVR[[#This Row],[Event]],3)="F.R"),"Relay","Ind")</f>
        <v>Ind</v>
      </c>
      <c r="C930">
        <f>TimeVR[[#This Row],[gender]]</f>
        <v>0</v>
      </c>
      <c r="D930">
        <f>TimeVR[[#This Row],[Age]]</f>
        <v>0</v>
      </c>
      <c r="E930">
        <f>TimeVR[[#This Row],[name]]</f>
        <v>0</v>
      </c>
      <c r="F930">
        <f>TimeVR[[#This Row],[Event]]</f>
        <v>0</v>
      </c>
      <c r="G930" t="str">
        <f>IF(OR(StandardResults[[#This Row],[Entry]]="-",TimeVR[[#This Row],[validation]]="Validated"),"Y","N")</f>
        <v>N</v>
      </c>
      <c r="H930">
        <f>IF(OR(LEFT(TimeVR[[#This Row],[Times]],8)="00:00.00", LEFT(TimeVR[[#This Row],[Times]],2)="NT"),"-",TimeVR[[#This Row],[Times]])</f>
        <v>0</v>
      </c>
      <c r="I9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0" t="str">
        <f>IF(ISBLANK(TimeVR[[#This Row],[Best Time(S)]]),"-",TimeVR[[#This Row],[Best Time(S)]])</f>
        <v>-</v>
      </c>
      <c r="K930" t="str">
        <f>IF(StandardResults[[#This Row],[BT(SC)]]&lt;&gt;"-",IF(StandardResults[[#This Row],[BT(SC)]]&lt;=StandardResults[[#This Row],[AAs]],"AA",IF(StandardResults[[#This Row],[BT(SC)]]&lt;=StandardResults[[#This Row],[As]],"A",IF(StandardResults[[#This Row],[BT(SC)]]&lt;=StandardResults[[#This Row],[Bs]],"B","-"))),"")</f>
        <v/>
      </c>
      <c r="L930" t="str">
        <f>IF(ISBLANK(TimeVR[[#This Row],[Best Time(L)]]),"-",TimeVR[[#This Row],[Best Time(L)]])</f>
        <v>-</v>
      </c>
      <c r="M930" t="str">
        <f>IF(StandardResults[[#This Row],[BT(LC)]]&lt;&gt;"-",IF(StandardResults[[#This Row],[BT(LC)]]&lt;=StandardResults[[#This Row],[AA]],"AA",IF(StandardResults[[#This Row],[BT(LC)]]&lt;=StandardResults[[#This Row],[A]],"A",IF(StandardResults[[#This Row],[BT(LC)]]&lt;=StandardResults[[#This Row],[B]],"B","-"))),"")</f>
        <v/>
      </c>
      <c r="N930" s="14"/>
      <c r="O930" t="str">
        <f>IF(StandardResults[[#This Row],[BT(SC)]]&lt;&gt;"-",IF(StandardResults[[#This Row],[BT(SC)]]&lt;=StandardResults[[#This Row],[Ecs]],"EC","-"),"")</f>
        <v/>
      </c>
      <c r="Q930" t="str">
        <f>IF(StandardResults[[#This Row],[Ind/Rel]]="Ind",LEFT(StandardResults[[#This Row],[Gender]],1)&amp;MIN(MAX(StandardResults[[#This Row],[Age]],11),17)&amp;"-"&amp;StandardResults[[#This Row],[Event]],"")</f>
        <v>011-0</v>
      </c>
      <c r="R930" t="e">
        <f>IF(StandardResults[[#This Row],[Ind/Rel]]="Ind",_xlfn.XLOOKUP(StandardResults[[#This Row],[Code]],Std[Code],Std[AA]),"-")</f>
        <v>#N/A</v>
      </c>
      <c r="S930" t="e">
        <f>IF(StandardResults[[#This Row],[Ind/Rel]]="Ind",_xlfn.XLOOKUP(StandardResults[[#This Row],[Code]],Std[Code],Std[A]),"-")</f>
        <v>#N/A</v>
      </c>
      <c r="T930" t="e">
        <f>IF(StandardResults[[#This Row],[Ind/Rel]]="Ind",_xlfn.XLOOKUP(StandardResults[[#This Row],[Code]],Std[Code],Std[B]),"-")</f>
        <v>#N/A</v>
      </c>
      <c r="U930" t="e">
        <f>IF(StandardResults[[#This Row],[Ind/Rel]]="Ind",_xlfn.XLOOKUP(StandardResults[[#This Row],[Code]],Std[Code],Std[AAs]),"-")</f>
        <v>#N/A</v>
      </c>
      <c r="V930" t="e">
        <f>IF(StandardResults[[#This Row],[Ind/Rel]]="Ind",_xlfn.XLOOKUP(StandardResults[[#This Row],[Code]],Std[Code],Std[As]),"-")</f>
        <v>#N/A</v>
      </c>
      <c r="W930" t="e">
        <f>IF(StandardResults[[#This Row],[Ind/Rel]]="Ind",_xlfn.XLOOKUP(StandardResults[[#This Row],[Code]],Std[Code],Std[Bs]),"-")</f>
        <v>#N/A</v>
      </c>
      <c r="X930" t="e">
        <f>IF(StandardResults[[#This Row],[Ind/Rel]]="Ind",_xlfn.XLOOKUP(StandardResults[[#This Row],[Code]],Std[Code],Std[EC]),"-")</f>
        <v>#N/A</v>
      </c>
      <c r="Y930" t="e">
        <f>IF(StandardResults[[#This Row],[Ind/Rel]]="Ind",_xlfn.XLOOKUP(StandardResults[[#This Row],[Code]],Std[Code],Std[Ecs]),"-")</f>
        <v>#N/A</v>
      </c>
      <c r="Z930">
        <f>COUNTIFS(StandardResults[Name],StandardResults[[#This Row],[Name]],StandardResults[Entry
Std],"B")+COUNTIFS(StandardResults[Name],StandardResults[[#This Row],[Name]],StandardResults[Entry
Std],"A")+COUNTIFS(StandardResults[Name],StandardResults[[#This Row],[Name]],StandardResults[Entry
Std],"AA")</f>
        <v>0</v>
      </c>
      <c r="AA930">
        <f>COUNTIFS(StandardResults[Name],StandardResults[[#This Row],[Name]],StandardResults[Entry
Std],"AA")</f>
        <v>0</v>
      </c>
    </row>
    <row r="931" spans="1:27" x14ac:dyDescent="0.25">
      <c r="A931">
        <f>TimeVR[[#This Row],[Club]]</f>
        <v>0</v>
      </c>
      <c r="B931" t="str">
        <f>IF(OR(RIGHT(TimeVR[[#This Row],[Event]],3)="M.R", RIGHT(TimeVR[[#This Row],[Event]],3)="F.R"),"Relay","Ind")</f>
        <v>Ind</v>
      </c>
      <c r="C931">
        <f>TimeVR[[#This Row],[gender]]</f>
        <v>0</v>
      </c>
      <c r="D931">
        <f>TimeVR[[#This Row],[Age]]</f>
        <v>0</v>
      </c>
      <c r="E931">
        <f>TimeVR[[#This Row],[name]]</f>
        <v>0</v>
      </c>
      <c r="F931">
        <f>TimeVR[[#This Row],[Event]]</f>
        <v>0</v>
      </c>
      <c r="G931" t="str">
        <f>IF(OR(StandardResults[[#This Row],[Entry]]="-",TimeVR[[#This Row],[validation]]="Validated"),"Y","N")</f>
        <v>N</v>
      </c>
      <c r="H931">
        <f>IF(OR(LEFT(TimeVR[[#This Row],[Times]],8)="00:00.00", LEFT(TimeVR[[#This Row],[Times]],2)="NT"),"-",TimeVR[[#This Row],[Times]])</f>
        <v>0</v>
      </c>
      <c r="I9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1" t="str">
        <f>IF(ISBLANK(TimeVR[[#This Row],[Best Time(S)]]),"-",TimeVR[[#This Row],[Best Time(S)]])</f>
        <v>-</v>
      </c>
      <c r="K931" t="str">
        <f>IF(StandardResults[[#This Row],[BT(SC)]]&lt;&gt;"-",IF(StandardResults[[#This Row],[BT(SC)]]&lt;=StandardResults[[#This Row],[AAs]],"AA",IF(StandardResults[[#This Row],[BT(SC)]]&lt;=StandardResults[[#This Row],[As]],"A",IF(StandardResults[[#This Row],[BT(SC)]]&lt;=StandardResults[[#This Row],[Bs]],"B","-"))),"")</f>
        <v/>
      </c>
      <c r="L931" t="str">
        <f>IF(ISBLANK(TimeVR[[#This Row],[Best Time(L)]]),"-",TimeVR[[#This Row],[Best Time(L)]])</f>
        <v>-</v>
      </c>
      <c r="M931" t="str">
        <f>IF(StandardResults[[#This Row],[BT(LC)]]&lt;&gt;"-",IF(StandardResults[[#This Row],[BT(LC)]]&lt;=StandardResults[[#This Row],[AA]],"AA",IF(StandardResults[[#This Row],[BT(LC)]]&lt;=StandardResults[[#This Row],[A]],"A",IF(StandardResults[[#This Row],[BT(LC)]]&lt;=StandardResults[[#This Row],[B]],"B","-"))),"")</f>
        <v/>
      </c>
      <c r="N931" s="14"/>
      <c r="O931" t="str">
        <f>IF(StandardResults[[#This Row],[BT(SC)]]&lt;&gt;"-",IF(StandardResults[[#This Row],[BT(SC)]]&lt;=StandardResults[[#This Row],[Ecs]],"EC","-"),"")</f>
        <v/>
      </c>
      <c r="Q931" t="str">
        <f>IF(StandardResults[[#This Row],[Ind/Rel]]="Ind",LEFT(StandardResults[[#This Row],[Gender]],1)&amp;MIN(MAX(StandardResults[[#This Row],[Age]],11),17)&amp;"-"&amp;StandardResults[[#This Row],[Event]],"")</f>
        <v>011-0</v>
      </c>
      <c r="R931" t="e">
        <f>IF(StandardResults[[#This Row],[Ind/Rel]]="Ind",_xlfn.XLOOKUP(StandardResults[[#This Row],[Code]],Std[Code],Std[AA]),"-")</f>
        <v>#N/A</v>
      </c>
      <c r="S931" t="e">
        <f>IF(StandardResults[[#This Row],[Ind/Rel]]="Ind",_xlfn.XLOOKUP(StandardResults[[#This Row],[Code]],Std[Code],Std[A]),"-")</f>
        <v>#N/A</v>
      </c>
      <c r="T931" t="e">
        <f>IF(StandardResults[[#This Row],[Ind/Rel]]="Ind",_xlfn.XLOOKUP(StandardResults[[#This Row],[Code]],Std[Code],Std[B]),"-")</f>
        <v>#N/A</v>
      </c>
      <c r="U931" t="e">
        <f>IF(StandardResults[[#This Row],[Ind/Rel]]="Ind",_xlfn.XLOOKUP(StandardResults[[#This Row],[Code]],Std[Code],Std[AAs]),"-")</f>
        <v>#N/A</v>
      </c>
      <c r="V931" t="e">
        <f>IF(StandardResults[[#This Row],[Ind/Rel]]="Ind",_xlfn.XLOOKUP(StandardResults[[#This Row],[Code]],Std[Code],Std[As]),"-")</f>
        <v>#N/A</v>
      </c>
      <c r="W931" t="e">
        <f>IF(StandardResults[[#This Row],[Ind/Rel]]="Ind",_xlfn.XLOOKUP(StandardResults[[#This Row],[Code]],Std[Code],Std[Bs]),"-")</f>
        <v>#N/A</v>
      </c>
      <c r="X931" t="e">
        <f>IF(StandardResults[[#This Row],[Ind/Rel]]="Ind",_xlfn.XLOOKUP(StandardResults[[#This Row],[Code]],Std[Code],Std[EC]),"-")</f>
        <v>#N/A</v>
      </c>
      <c r="Y931" t="e">
        <f>IF(StandardResults[[#This Row],[Ind/Rel]]="Ind",_xlfn.XLOOKUP(StandardResults[[#This Row],[Code]],Std[Code],Std[Ecs]),"-")</f>
        <v>#N/A</v>
      </c>
      <c r="Z931">
        <f>COUNTIFS(StandardResults[Name],StandardResults[[#This Row],[Name]],StandardResults[Entry
Std],"B")+COUNTIFS(StandardResults[Name],StandardResults[[#This Row],[Name]],StandardResults[Entry
Std],"A")+COUNTIFS(StandardResults[Name],StandardResults[[#This Row],[Name]],StandardResults[Entry
Std],"AA")</f>
        <v>0</v>
      </c>
      <c r="AA931">
        <f>COUNTIFS(StandardResults[Name],StandardResults[[#This Row],[Name]],StandardResults[Entry
Std],"AA")</f>
        <v>0</v>
      </c>
    </row>
    <row r="932" spans="1:27" x14ac:dyDescent="0.25">
      <c r="A932">
        <f>TimeVR[[#This Row],[Club]]</f>
        <v>0</v>
      </c>
      <c r="B932" t="str">
        <f>IF(OR(RIGHT(TimeVR[[#This Row],[Event]],3)="M.R", RIGHT(TimeVR[[#This Row],[Event]],3)="F.R"),"Relay","Ind")</f>
        <v>Ind</v>
      </c>
      <c r="C932">
        <f>TimeVR[[#This Row],[gender]]</f>
        <v>0</v>
      </c>
      <c r="D932">
        <f>TimeVR[[#This Row],[Age]]</f>
        <v>0</v>
      </c>
      <c r="E932">
        <f>TimeVR[[#This Row],[name]]</f>
        <v>0</v>
      </c>
      <c r="F932">
        <f>TimeVR[[#This Row],[Event]]</f>
        <v>0</v>
      </c>
      <c r="G932" t="str">
        <f>IF(OR(StandardResults[[#This Row],[Entry]]="-",TimeVR[[#This Row],[validation]]="Validated"),"Y","N")</f>
        <v>N</v>
      </c>
      <c r="H932">
        <f>IF(OR(LEFT(TimeVR[[#This Row],[Times]],8)="00:00.00", LEFT(TimeVR[[#This Row],[Times]],2)="NT"),"-",TimeVR[[#This Row],[Times]])</f>
        <v>0</v>
      </c>
      <c r="I9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2" t="str">
        <f>IF(ISBLANK(TimeVR[[#This Row],[Best Time(S)]]),"-",TimeVR[[#This Row],[Best Time(S)]])</f>
        <v>-</v>
      </c>
      <c r="K932" t="str">
        <f>IF(StandardResults[[#This Row],[BT(SC)]]&lt;&gt;"-",IF(StandardResults[[#This Row],[BT(SC)]]&lt;=StandardResults[[#This Row],[AAs]],"AA",IF(StandardResults[[#This Row],[BT(SC)]]&lt;=StandardResults[[#This Row],[As]],"A",IF(StandardResults[[#This Row],[BT(SC)]]&lt;=StandardResults[[#This Row],[Bs]],"B","-"))),"")</f>
        <v/>
      </c>
      <c r="L932" t="str">
        <f>IF(ISBLANK(TimeVR[[#This Row],[Best Time(L)]]),"-",TimeVR[[#This Row],[Best Time(L)]])</f>
        <v>-</v>
      </c>
      <c r="M932" t="str">
        <f>IF(StandardResults[[#This Row],[BT(LC)]]&lt;&gt;"-",IF(StandardResults[[#This Row],[BT(LC)]]&lt;=StandardResults[[#This Row],[AA]],"AA",IF(StandardResults[[#This Row],[BT(LC)]]&lt;=StandardResults[[#This Row],[A]],"A",IF(StandardResults[[#This Row],[BT(LC)]]&lt;=StandardResults[[#This Row],[B]],"B","-"))),"")</f>
        <v/>
      </c>
      <c r="N932" s="14"/>
      <c r="O932" t="str">
        <f>IF(StandardResults[[#This Row],[BT(SC)]]&lt;&gt;"-",IF(StandardResults[[#This Row],[BT(SC)]]&lt;=StandardResults[[#This Row],[Ecs]],"EC","-"),"")</f>
        <v/>
      </c>
      <c r="Q932" t="str">
        <f>IF(StandardResults[[#This Row],[Ind/Rel]]="Ind",LEFT(StandardResults[[#This Row],[Gender]],1)&amp;MIN(MAX(StandardResults[[#This Row],[Age]],11),17)&amp;"-"&amp;StandardResults[[#This Row],[Event]],"")</f>
        <v>011-0</v>
      </c>
      <c r="R932" t="e">
        <f>IF(StandardResults[[#This Row],[Ind/Rel]]="Ind",_xlfn.XLOOKUP(StandardResults[[#This Row],[Code]],Std[Code],Std[AA]),"-")</f>
        <v>#N/A</v>
      </c>
      <c r="S932" t="e">
        <f>IF(StandardResults[[#This Row],[Ind/Rel]]="Ind",_xlfn.XLOOKUP(StandardResults[[#This Row],[Code]],Std[Code],Std[A]),"-")</f>
        <v>#N/A</v>
      </c>
      <c r="T932" t="e">
        <f>IF(StandardResults[[#This Row],[Ind/Rel]]="Ind",_xlfn.XLOOKUP(StandardResults[[#This Row],[Code]],Std[Code],Std[B]),"-")</f>
        <v>#N/A</v>
      </c>
      <c r="U932" t="e">
        <f>IF(StandardResults[[#This Row],[Ind/Rel]]="Ind",_xlfn.XLOOKUP(StandardResults[[#This Row],[Code]],Std[Code],Std[AAs]),"-")</f>
        <v>#N/A</v>
      </c>
      <c r="V932" t="e">
        <f>IF(StandardResults[[#This Row],[Ind/Rel]]="Ind",_xlfn.XLOOKUP(StandardResults[[#This Row],[Code]],Std[Code],Std[As]),"-")</f>
        <v>#N/A</v>
      </c>
      <c r="W932" t="e">
        <f>IF(StandardResults[[#This Row],[Ind/Rel]]="Ind",_xlfn.XLOOKUP(StandardResults[[#This Row],[Code]],Std[Code],Std[Bs]),"-")</f>
        <v>#N/A</v>
      </c>
      <c r="X932" t="e">
        <f>IF(StandardResults[[#This Row],[Ind/Rel]]="Ind",_xlfn.XLOOKUP(StandardResults[[#This Row],[Code]],Std[Code],Std[EC]),"-")</f>
        <v>#N/A</v>
      </c>
      <c r="Y932" t="e">
        <f>IF(StandardResults[[#This Row],[Ind/Rel]]="Ind",_xlfn.XLOOKUP(StandardResults[[#This Row],[Code]],Std[Code],Std[Ecs]),"-")</f>
        <v>#N/A</v>
      </c>
      <c r="Z932">
        <f>COUNTIFS(StandardResults[Name],StandardResults[[#This Row],[Name]],StandardResults[Entry
Std],"B")+COUNTIFS(StandardResults[Name],StandardResults[[#This Row],[Name]],StandardResults[Entry
Std],"A")+COUNTIFS(StandardResults[Name],StandardResults[[#This Row],[Name]],StandardResults[Entry
Std],"AA")</f>
        <v>0</v>
      </c>
      <c r="AA932">
        <f>COUNTIFS(StandardResults[Name],StandardResults[[#This Row],[Name]],StandardResults[Entry
Std],"AA")</f>
        <v>0</v>
      </c>
    </row>
    <row r="933" spans="1:27" x14ac:dyDescent="0.25">
      <c r="A933">
        <f>TimeVR[[#This Row],[Club]]</f>
        <v>0</v>
      </c>
      <c r="B933" t="str">
        <f>IF(OR(RIGHT(TimeVR[[#This Row],[Event]],3)="M.R", RIGHT(TimeVR[[#This Row],[Event]],3)="F.R"),"Relay","Ind")</f>
        <v>Ind</v>
      </c>
      <c r="C933">
        <f>TimeVR[[#This Row],[gender]]</f>
        <v>0</v>
      </c>
      <c r="D933">
        <f>TimeVR[[#This Row],[Age]]</f>
        <v>0</v>
      </c>
      <c r="E933">
        <f>TimeVR[[#This Row],[name]]</f>
        <v>0</v>
      </c>
      <c r="F933">
        <f>TimeVR[[#This Row],[Event]]</f>
        <v>0</v>
      </c>
      <c r="G933" t="str">
        <f>IF(OR(StandardResults[[#This Row],[Entry]]="-",TimeVR[[#This Row],[validation]]="Validated"),"Y","N")</f>
        <v>N</v>
      </c>
      <c r="H933">
        <f>IF(OR(LEFT(TimeVR[[#This Row],[Times]],8)="00:00.00", LEFT(TimeVR[[#This Row],[Times]],2)="NT"),"-",TimeVR[[#This Row],[Times]])</f>
        <v>0</v>
      </c>
      <c r="I9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3" t="str">
        <f>IF(ISBLANK(TimeVR[[#This Row],[Best Time(S)]]),"-",TimeVR[[#This Row],[Best Time(S)]])</f>
        <v>-</v>
      </c>
      <c r="K933" t="str">
        <f>IF(StandardResults[[#This Row],[BT(SC)]]&lt;&gt;"-",IF(StandardResults[[#This Row],[BT(SC)]]&lt;=StandardResults[[#This Row],[AAs]],"AA",IF(StandardResults[[#This Row],[BT(SC)]]&lt;=StandardResults[[#This Row],[As]],"A",IF(StandardResults[[#This Row],[BT(SC)]]&lt;=StandardResults[[#This Row],[Bs]],"B","-"))),"")</f>
        <v/>
      </c>
      <c r="L933" t="str">
        <f>IF(ISBLANK(TimeVR[[#This Row],[Best Time(L)]]),"-",TimeVR[[#This Row],[Best Time(L)]])</f>
        <v>-</v>
      </c>
      <c r="M933" t="str">
        <f>IF(StandardResults[[#This Row],[BT(LC)]]&lt;&gt;"-",IF(StandardResults[[#This Row],[BT(LC)]]&lt;=StandardResults[[#This Row],[AA]],"AA",IF(StandardResults[[#This Row],[BT(LC)]]&lt;=StandardResults[[#This Row],[A]],"A",IF(StandardResults[[#This Row],[BT(LC)]]&lt;=StandardResults[[#This Row],[B]],"B","-"))),"")</f>
        <v/>
      </c>
      <c r="N933" s="14"/>
      <c r="O933" t="str">
        <f>IF(StandardResults[[#This Row],[BT(SC)]]&lt;&gt;"-",IF(StandardResults[[#This Row],[BT(SC)]]&lt;=StandardResults[[#This Row],[Ecs]],"EC","-"),"")</f>
        <v/>
      </c>
      <c r="Q933" t="str">
        <f>IF(StandardResults[[#This Row],[Ind/Rel]]="Ind",LEFT(StandardResults[[#This Row],[Gender]],1)&amp;MIN(MAX(StandardResults[[#This Row],[Age]],11),17)&amp;"-"&amp;StandardResults[[#This Row],[Event]],"")</f>
        <v>011-0</v>
      </c>
      <c r="R933" t="e">
        <f>IF(StandardResults[[#This Row],[Ind/Rel]]="Ind",_xlfn.XLOOKUP(StandardResults[[#This Row],[Code]],Std[Code],Std[AA]),"-")</f>
        <v>#N/A</v>
      </c>
      <c r="S933" t="e">
        <f>IF(StandardResults[[#This Row],[Ind/Rel]]="Ind",_xlfn.XLOOKUP(StandardResults[[#This Row],[Code]],Std[Code],Std[A]),"-")</f>
        <v>#N/A</v>
      </c>
      <c r="T933" t="e">
        <f>IF(StandardResults[[#This Row],[Ind/Rel]]="Ind",_xlfn.XLOOKUP(StandardResults[[#This Row],[Code]],Std[Code],Std[B]),"-")</f>
        <v>#N/A</v>
      </c>
      <c r="U933" t="e">
        <f>IF(StandardResults[[#This Row],[Ind/Rel]]="Ind",_xlfn.XLOOKUP(StandardResults[[#This Row],[Code]],Std[Code],Std[AAs]),"-")</f>
        <v>#N/A</v>
      </c>
      <c r="V933" t="e">
        <f>IF(StandardResults[[#This Row],[Ind/Rel]]="Ind",_xlfn.XLOOKUP(StandardResults[[#This Row],[Code]],Std[Code],Std[As]),"-")</f>
        <v>#N/A</v>
      </c>
      <c r="W933" t="e">
        <f>IF(StandardResults[[#This Row],[Ind/Rel]]="Ind",_xlfn.XLOOKUP(StandardResults[[#This Row],[Code]],Std[Code],Std[Bs]),"-")</f>
        <v>#N/A</v>
      </c>
      <c r="X933" t="e">
        <f>IF(StandardResults[[#This Row],[Ind/Rel]]="Ind",_xlfn.XLOOKUP(StandardResults[[#This Row],[Code]],Std[Code],Std[EC]),"-")</f>
        <v>#N/A</v>
      </c>
      <c r="Y933" t="e">
        <f>IF(StandardResults[[#This Row],[Ind/Rel]]="Ind",_xlfn.XLOOKUP(StandardResults[[#This Row],[Code]],Std[Code],Std[Ecs]),"-")</f>
        <v>#N/A</v>
      </c>
      <c r="Z933">
        <f>COUNTIFS(StandardResults[Name],StandardResults[[#This Row],[Name]],StandardResults[Entry
Std],"B")+COUNTIFS(StandardResults[Name],StandardResults[[#This Row],[Name]],StandardResults[Entry
Std],"A")+COUNTIFS(StandardResults[Name],StandardResults[[#This Row],[Name]],StandardResults[Entry
Std],"AA")</f>
        <v>0</v>
      </c>
      <c r="AA933">
        <f>COUNTIFS(StandardResults[Name],StandardResults[[#This Row],[Name]],StandardResults[Entry
Std],"AA")</f>
        <v>0</v>
      </c>
    </row>
    <row r="934" spans="1:27" x14ac:dyDescent="0.25">
      <c r="A934">
        <f>TimeVR[[#This Row],[Club]]</f>
        <v>0</v>
      </c>
      <c r="B934" t="str">
        <f>IF(OR(RIGHT(TimeVR[[#This Row],[Event]],3)="M.R", RIGHT(TimeVR[[#This Row],[Event]],3)="F.R"),"Relay","Ind")</f>
        <v>Ind</v>
      </c>
      <c r="C934">
        <f>TimeVR[[#This Row],[gender]]</f>
        <v>0</v>
      </c>
      <c r="D934">
        <f>TimeVR[[#This Row],[Age]]</f>
        <v>0</v>
      </c>
      <c r="E934">
        <f>TimeVR[[#This Row],[name]]</f>
        <v>0</v>
      </c>
      <c r="F934">
        <f>TimeVR[[#This Row],[Event]]</f>
        <v>0</v>
      </c>
      <c r="G934" t="str">
        <f>IF(OR(StandardResults[[#This Row],[Entry]]="-",TimeVR[[#This Row],[validation]]="Validated"),"Y","N")</f>
        <v>N</v>
      </c>
      <c r="H934">
        <f>IF(OR(LEFT(TimeVR[[#This Row],[Times]],8)="00:00.00", LEFT(TimeVR[[#This Row],[Times]],2)="NT"),"-",TimeVR[[#This Row],[Times]])</f>
        <v>0</v>
      </c>
      <c r="I9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4" t="str">
        <f>IF(ISBLANK(TimeVR[[#This Row],[Best Time(S)]]),"-",TimeVR[[#This Row],[Best Time(S)]])</f>
        <v>-</v>
      </c>
      <c r="K934" t="str">
        <f>IF(StandardResults[[#This Row],[BT(SC)]]&lt;&gt;"-",IF(StandardResults[[#This Row],[BT(SC)]]&lt;=StandardResults[[#This Row],[AAs]],"AA",IF(StandardResults[[#This Row],[BT(SC)]]&lt;=StandardResults[[#This Row],[As]],"A",IF(StandardResults[[#This Row],[BT(SC)]]&lt;=StandardResults[[#This Row],[Bs]],"B","-"))),"")</f>
        <v/>
      </c>
      <c r="L934" t="str">
        <f>IF(ISBLANK(TimeVR[[#This Row],[Best Time(L)]]),"-",TimeVR[[#This Row],[Best Time(L)]])</f>
        <v>-</v>
      </c>
      <c r="M934" t="str">
        <f>IF(StandardResults[[#This Row],[BT(LC)]]&lt;&gt;"-",IF(StandardResults[[#This Row],[BT(LC)]]&lt;=StandardResults[[#This Row],[AA]],"AA",IF(StandardResults[[#This Row],[BT(LC)]]&lt;=StandardResults[[#This Row],[A]],"A",IF(StandardResults[[#This Row],[BT(LC)]]&lt;=StandardResults[[#This Row],[B]],"B","-"))),"")</f>
        <v/>
      </c>
      <c r="N934" s="14"/>
      <c r="O934" t="str">
        <f>IF(StandardResults[[#This Row],[BT(SC)]]&lt;&gt;"-",IF(StandardResults[[#This Row],[BT(SC)]]&lt;=StandardResults[[#This Row],[Ecs]],"EC","-"),"")</f>
        <v/>
      </c>
      <c r="Q934" t="str">
        <f>IF(StandardResults[[#This Row],[Ind/Rel]]="Ind",LEFT(StandardResults[[#This Row],[Gender]],1)&amp;MIN(MAX(StandardResults[[#This Row],[Age]],11),17)&amp;"-"&amp;StandardResults[[#This Row],[Event]],"")</f>
        <v>011-0</v>
      </c>
      <c r="R934" t="e">
        <f>IF(StandardResults[[#This Row],[Ind/Rel]]="Ind",_xlfn.XLOOKUP(StandardResults[[#This Row],[Code]],Std[Code],Std[AA]),"-")</f>
        <v>#N/A</v>
      </c>
      <c r="S934" t="e">
        <f>IF(StandardResults[[#This Row],[Ind/Rel]]="Ind",_xlfn.XLOOKUP(StandardResults[[#This Row],[Code]],Std[Code],Std[A]),"-")</f>
        <v>#N/A</v>
      </c>
      <c r="T934" t="e">
        <f>IF(StandardResults[[#This Row],[Ind/Rel]]="Ind",_xlfn.XLOOKUP(StandardResults[[#This Row],[Code]],Std[Code],Std[B]),"-")</f>
        <v>#N/A</v>
      </c>
      <c r="U934" t="e">
        <f>IF(StandardResults[[#This Row],[Ind/Rel]]="Ind",_xlfn.XLOOKUP(StandardResults[[#This Row],[Code]],Std[Code],Std[AAs]),"-")</f>
        <v>#N/A</v>
      </c>
      <c r="V934" t="e">
        <f>IF(StandardResults[[#This Row],[Ind/Rel]]="Ind",_xlfn.XLOOKUP(StandardResults[[#This Row],[Code]],Std[Code],Std[As]),"-")</f>
        <v>#N/A</v>
      </c>
      <c r="W934" t="e">
        <f>IF(StandardResults[[#This Row],[Ind/Rel]]="Ind",_xlfn.XLOOKUP(StandardResults[[#This Row],[Code]],Std[Code],Std[Bs]),"-")</f>
        <v>#N/A</v>
      </c>
      <c r="X934" t="e">
        <f>IF(StandardResults[[#This Row],[Ind/Rel]]="Ind",_xlfn.XLOOKUP(StandardResults[[#This Row],[Code]],Std[Code],Std[EC]),"-")</f>
        <v>#N/A</v>
      </c>
      <c r="Y934" t="e">
        <f>IF(StandardResults[[#This Row],[Ind/Rel]]="Ind",_xlfn.XLOOKUP(StandardResults[[#This Row],[Code]],Std[Code],Std[Ecs]),"-")</f>
        <v>#N/A</v>
      </c>
      <c r="Z934">
        <f>COUNTIFS(StandardResults[Name],StandardResults[[#This Row],[Name]],StandardResults[Entry
Std],"B")+COUNTIFS(StandardResults[Name],StandardResults[[#This Row],[Name]],StandardResults[Entry
Std],"A")+COUNTIFS(StandardResults[Name],StandardResults[[#This Row],[Name]],StandardResults[Entry
Std],"AA")</f>
        <v>0</v>
      </c>
      <c r="AA934">
        <f>COUNTIFS(StandardResults[Name],StandardResults[[#This Row],[Name]],StandardResults[Entry
Std],"AA")</f>
        <v>0</v>
      </c>
    </row>
    <row r="935" spans="1:27" x14ac:dyDescent="0.25">
      <c r="A935">
        <f>TimeVR[[#This Row],[Club]]</f>
        <v>0</v>
      </c>
      <c r="B935" t="str">
        <f>IF(OR(RIGHT(TimeVR[[#This Row],[Event]],3)="M.R", RIGHT(TimeVR[[#This Row],[Event]],3)="F.R"),"Relay","Ind")</f>
        <v>Ind</v>
      </c>
      <c r="C935">
        <f>TimeVR[[#This Row],[gender]]</f>
        <v>0</v>
      </c>
      <c r="D935">
        <f>TimeVR[[#This Row],[Age]]</f>
        <v>0</v>
      </c>
      <c r="E935">
        <f>TimeVR[[#This Row],[name]]</f>
        <v>0</v>
      </c>
      <c r="F935">
        <f>TimeVR[[#This Row],[Event]]</f>
        <v>0</v>
      </c>
      <c r="G935" t="str">
        <f>IF(OR(StandardResults[[#This Row],[Entry]]="-",TimeVR[[#This Row],[validation]]="Validated"),"Y","N")</f>
        <v>N</v>
      </c>
      <c r="H935">
        <f>IF(OR(LEFT(TimeVR[[#This Row],[Times]],8)="00:00.00", LEFT(TimeVR[[#This Row],[Times]],2)="NT"),"-",TimeVR[[#This Row],[Times]])</f>
        <v>0</v>
      </c>
      <c r="I9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5" t="str">
        <f>IF(ISBLANK(TimeVR[[#This Row],[Best Time(S)]]),"-",TimeVR[[#This Row],[Best Time(S)]])</f>
        <v>-</v>
      </c>
      <c r="K935" t="str">
        <f>IF(StandardResults[[#This Row],[BT(SC)]]&lt;&gt;"-",IF(StandardResults[[#This Row],[BT(SC)]]&lt;=StandardResults[[#This Row],[AAs]],"AA",IF(StandardResults[[#This Row],[BT(SC)]]&lt;=StandardResults[[#This Row],[As]],"A",IF(StandardResults[[#This Row],[BT(SC)]]&lt;=StandardResults[[#This Row],[Bs]],"B","-"))),"")</f>
        <v/>
      </c>
      <c r="L935" t="str">
        <f>IF(ISBLANK(TimeVR[[#This Row],[Best Time(L)]]),"-",TimeVR[[#This Row],[Best Time(L)]])</f>
        <v>-</v>
      </c>
      <c r="M935" t="str">
        <f>IF(StandardResults[[#This Row],[BT(LC)]]&lt;&gt;"-",IF(StandardResults[[#This Row],[BT(LC)]]&lt;=StandardResults[[#This Row],[AA]],"AA",IF(StandardResults[[#This Row],[BT(LC)]]&lt;=StandardResults[[#This Row],[A]],"A",IF(StandardResults[[#This Row],[BT(LC)]]&lt;=StandardResults[[#This Row],[B]],"B","-"))),"")</f>
        <v/>
      </c>
      <c r="N935" s="14"/>
      <c r="O935" t="str">
        <f>IF(StandardResults[[#This Row],[BT(SC)]]&lt;&gt;"-",IF(StandardResults[[#This Row],[BT(SC)]]&lt;=StandardResults[[#This Row],[Ecs]],"EC","-"),"")</f>
        <v/>
      </c>
      <c r="Q935" t="str">
        <f>IF(StandardResults[[#This Row],[Ind/Rel]]="Ind",LEFT(StandardResults[[#This Row],[Gender]],1)&amp;MIN(MAX(StandardResults[[#This Row],[Age]],11),17)&amp;"-"&amp;StandardResults[[#This Row],[Event]],"")</f>
        <v>011-0</v>
      </c>
      <c r="R935" t="e">
        <f>IF(StandardResults[[#This Row],[Ind/Rel]]="Ind",_xlfn.XLOOKUP(StandardResults[[#This Row],[Code]],Std[Code],Std[AA]),"-")</f>
        <v>#N/A</v>
      </c>
      <c r="S935" t="e">
        <f>IF(StandardResults[[#This Row],[Ind/Rel]]="Ind",_xlfn.XLOOKUP(StandardResults[[#This Row],[Code]],Std[Code],Std[A]),"-")</f>
        <v>#N/A</v>
      </c>
      <c r="T935" t="e">
        <f>IF(StandardResults[[#This Row],[Ind/Rel]]="Ind",_xlfn.XLOOKUP(StandardResults[[#This Row],[Code]],Std[Code],Std[B]),"-")</f>
        <v>#N/A</v>
      </c>
      <c r="U935" t="e">
        <f>IF(StandardResults[[#This Row],[Ind/Rel]]="Ind",_xlfn.XLOOKUP(StandardResults[[#This Row],[Code]],Std[Code],Std[AAs]),"-")</f>
        <v>#N/A</v>
      </c>
      <c r="V935" t="e">
        <f>IF(StandardResults[[#This Row],[Ind/Rel]]="Ind",_xlfn.XLOOKUP(StandardResults[[#This Row],[Code]],Std[Code],Std[As]),"-")</f>
        <v>#N/A</v>
      </c>
      <c r="W935" t="e">
        <f>IF(StandardResults[[#This Row],[Ind/Rel]]="Ind",_xlfn.XLOOKUP(StandardResults[[#This Row],[Code]],Std[Code],Std[Bs]),"-")</f>
        <v>#N/A</v>
      </c>
      <c r="X935" t="e">
        <f>IF(StandardResults[[#This Row],[Ind/Rel]]="Ind",_xlfn.XLOOKUP(StandardResults[[#This Row],[Code]],Std[Code],Std[EC]),"-")</f>
        <v>#N/A</v>
      </c>
      <c r="Y935" t="e">
        <f>IF(StandardResults[[#This Row],[Ind/Rel]]="Ind",_xlfn.XLOOKUP(StandardResults[[#This Row],[Code]],Std[Code],Std[Ecs]),"-")</f>
        <v>#N/A</v>
      </c>
      <c r="Z935">
        <f>COUNTIFS(StandardResults[Name],StandardResults[[#This Row],[Name]],StandardResults[Entry
Std],"B")+COUNTIFS(StandardResults[Name],StandardResults[[#This Row],[Name]],StandardResults[Entry
Std],"A")+COUNTIFS(StandardResults[Name],StandardResults[[#This Row],[Name]],StandardResults[Entry
Std],"AA")</f>
        <v>0</v>
      </c>
      <c r="AA935">
        <f>COUNTIFS(StandardResults[Name],StandardResults[[#This Row],[Name]],StandardResults[Entry
Std],"AA")</f>
        <v>0</v>
      </c>
    </row>
    <row r="936" spans="1:27" x14ac:dyDescent="0.25">
      <c r="A936">
        <f>TimeVR[[#This Row],[Club]]</f>
        <v>0</v>
      </c>
      <c r="B936" t="str">
        <f>IF(OR(RIGHT(TimeVR[[#This Row],[Event]],3)="M.R", RIGHT(TimeVR[[#This Row],[Event]],3)="F.R"),"Relay","Ind")</f>
        <v>Ind</v>
      </c>
      <c r="C936">
        <f>TimeVR[[#This Row],[gender]]</f>
        <v>0</v>
      </c>
      <c r="D936">
        <f>TimeVR[[#This Row],[Age]]</f>
        <v>0</v>
      </c>
      <c r="E936">
        <f>TimeVR[[#This Row],[name]]</f>
        <v>0</v>
      </c>
      <c r="F936">
        <f>TimeVR[[#This Row],[Event]]</f>
        <v>0</v>
      </c>
      <c r="G936" t="str">
        <f>IF(OR(StandardResults[[#This Row],[Entry]]="-",TimeVR[[#This Row],[validation]]="Validated"),"Y","N")</f>
        <v>N</v>
      </c>
      <c r="H936">
        <f>IF(OR(LEFT(TimeVR[[#This Row],[Times]],8)="00:00.00", LEFT(TimeVR[[#This Row],[Times]],2)="NT"),"-",TimeVR[[#This Row],[Times]])</f>
        <v>0</v>
      </c>
      <c r="I9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6" t="str">
        <f>IF(ISBLANK(TimeVR[[#This Row],[Best Time(S)]]),"-",TimeVR[[#This Row],[Best Time(S)]])</f>
        <v>-</v>
      </c>
      <c r="K936" t="str">
        <f>IF(StandardResults[[#This Row],[BT(SC)]]&lt;&gt;"-",IF(StandardResults[[#This Row],[BT(SC)]]&lt;=StandardResults[[#This Row],[AAs]],"AA",IF(StandardResults[[#This Row],[BT(SC)]]&lt;=StandardResults[[#This Row],[As]],"A",IF(StandardResults[[#This Row],[BT(SC)]]&lt;=StandardResults[[#This Row],[Bs]],"B","-"))),"")</f>
        <v/>
      </c>
      <c r="L936" t="str">
        <f>IF(ISBLANK(TimeVR[[#This Row],[Best Time(L)]]),"-",TimeVR[[#This Row],[Best Time(L)]])</f>
        <v>-</v>
      </c>
      <c r="M936" t="str">
        <f>IF(StandardResults[[#This Row],[BT(LC)]]&lt;&gt;"-",IF(StandardResults[[#This Row],[BT(LC)]]&lt;=StandardResults[[#This Row],[AA]],"AA",IF(StandardResults[[#This Row],[BT(LC)]]&lt;=StandardResults[[#This Row],[A]],"A",IF(StandardResults[[#This Row],[BT(LC)]]&lt;=StandardResults[[#This Row],[B]],"B","-"))),"")</f>
        <v/>
      </c>
      <c r="N936" s="14"/>
      <c r="O936" t="str">
        <f>IF(StandardResults[[#This Row],[BT(SC)]]&lt;&gt;"-",IF(StandardResults[[#This Row],[BT(SC)]]&lt;=StandardResults[[#This Row],[Ecs]],"EC","-"),"")</f>
        <v/>
      </c>
      <c r="Q936" t="str">
        <f>IF(StandardResults[[#This Row],[Ind/Rel]]="Ind",LEFT(StandardResults[[#This Row],[Gender]],1)&amp;MIN(MAX(StandardResults[[#This Row],[Age]],11),17)&amp;"-"&amp;StandardResults[[#This Row],[Event]],"")</f>
        <v>011-0</v>
      </c>
      <c r="R936" t="e">
        <f>IF(StandardResults[[#This Row],[Ind/Rel]]="Ind",_xlfn.XLOOKUP(StandardResults[[#This Row],[Code]],Std[Code],Std[AA]),"-")</f>
        <v>#N/A</v>
      </c>
      <c r="S936" t="e">
        <f>IF(StandardResults[[#This Row],[Ind/Rel]]="Ind",_xlfn.XLOOKUP(StandardResults[[#This Row],[Code]],Std[Code],Std[A]),"-")</f>
        <v>#N/A</v>
      </c>
      <c r="T936" t="e">
        <f>IF(StandardResults[[#This Row],[Ind/Rel]]="Ind",_xlfn.XLOOKUP(StandardResults[[#This Row],[Code]],Std[Code],Std[B]),"-")</f>
        <v>#N/A</v>
      </c>
      <c r="U936" t="e">
        <f>IF(StandardResults[[#This Row],[Ind/Rel]]="Ind",_xlfn.XLOOKUP(StandardResults[[#This Row],[Code]],Std[Code],Std[AAs]),"-")</f>
        <v>#N/A</v>
      </c>
      <c r="V936" t="e">
        <f>IF(StandardResults[[#This Row],[Ind/Rel]]="Ind",_xlfn.XLOOKUP(StandardResults[[#This Row],[Code]],Std[Code],Std[As]),"-")</f>
        <v>#N/A</v>
      </c>
      <c r="W936" t="e">
        <f>IF(StandardResults[[#This Row],[Ind/Rel]]="Ind",_xlfn.XLOOKUP(StandardResults[[#This Row],[Code]],Std[Code],Std[Bs]),"-")</f>
        <v>#N/A</v>
      </c>
      <c r="X936" t="e">
        <f>IF(StandardResults[[#This Row],[Ind/Rel]]="Ind",_xlfn.XLOOKUP(StandardResults[[#This Row],[Code]],Std[Code],Std[EC]),"-")</f>
        <v>#N/A</v>
      </c>
      <c r="Y936" t="e">
        <f>IF(StandardResults[[#This Row],[Ind/Rel]]="Ind",_xlfn.XLOOKUP(StandardResults[[#This Row],[Code]],Std[Code],Std[Ecs]),"-")</f>
        <v>#N/A</v>
      </c>
      <c r="Z936">
        <f>COUNTIFS(StandardResults[Name],StandardResults[[#This Row],[Name]],StandardResults[Entry
Std],"B")+COUNTIFS(StandardResults[Name],StandardResults[[#This Row],[Name]],StandardResults[Entry
Std],"A")+COUNTIFS(StandardResults[Name],StandardResults[[#This Row],[Name]],StandardResults[Entry
Std],"AA")</f>
        <v>0</v>
      </c>
      <c r="AA936">
        <f>COUNTIFS(StandardResults[Name],StandardResults[[#This Row],[Name]],StandardResults[Entry
Std],"AA")</f>
        <v>0</v>
      </c>
    </row>
    <row r="937" spans="1:27" x14ac:dyDescent="0.25">
      <c r="A937">
        <f>TimeVR[[#This Row],[Club]]</f>
        <v>0</v>
      </c>
      <c r="B937" t="str">
        <f>IF(OR(RIGHT(TimeVR[[#This Row],[Event]],3)="M.R", RIGHT(TimeVR[[#This Row],[Event]],3)="F.R"),"Relay","Ind")</f>
        <v>Ind</v>
      </c>
      <c r="C937">
        <f>TimeVR[[#This Row],[gender]]</f>
        <v>0</v>
      </c>
      <c r="D937">
        <f>TimeVR[[#This Row],[Age]]</f>
        <v>0</v>
      </c>
      <c r="E937">
        <f>TimeVR[[#This Row],[name]]</f>
        <v>0</v>
      </c>
      <c r="F937">
        <f>TimeVR[[#This Row],[Event]]</f>
        <v>0</v>
      </c>
      <c r="G937" t="str">
        <f>IF(OR(StandardResults[[#This Row],[Entry]]="-",TimeVR[[#This Row],[validation]]="Validated"),"Y","N")</f>
        <v>N</v>
      </c>
      <c r="H937">
        <f>IF(OR(LEFT(TimeVR[[#This Row],[Times]],8)="00:00.00", LEFT(TimeVR[[#This Row],[Times]],2)="NT"),"-",TimeVR[[#This Row],[Times]])</f>
        <v>0</v>
      </c>
      <c r="I9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7" t="str">
        <f>IF(ISBLANK(TimeVR[[#This Row],[Best Time(S)]]),"-",TimeVR[[#This Row],[Best Time(S)]])</f>
        <v>-</v>
      </c>
      <c r="K937" t="str">
        <f>IF(StandardResults[[#This Row],[BT(SC)]]&lt;&gt;"-",IF(StandardResults[[#This Row],[BT(SC)]]&lt;=StandardResults[[#This Row],[AAs]],"AA",IF(StandardResults[[#This Row],[BT(SC)]]&lt;=StandardResults[[#This Row],[As]],"A",IF(StandardResults[[#This Row],[BT(SC)]]&lt;=StandardResults[[#This Row],[Bs]],"B","-"))),"")</f>
        <v/>
      </c>
      <c r="L937" t="str">
        <f>IF(ISBLANK(TimeVR[[#This Row],[Best Time(L)]]),"-",TimeVR[[#This Row],[Best Time(L)]])</f>
        <v>-</v>
      </c>
      <c r="M937" t="str">
        <f>IF(StandardResults[[#This Row],[BT(LC)]]&lt;&gt;"-",IF(StandardResults[[#This Row],[BT(LC)]]&lt;=StandardResults[[#This Row],[AA]],"AA",IF(StandardResults[[#This Row],[BT(LC)]]&lt;=StandardResults[[#This Row],[A]],"A",IF(StandardResults[[#This Row],[BT(LC)]]&lt;=StandardResults[[#This Row],[B]],"B","-"))),"")</f>
        <v/>
      </c>
      <c r="N937" s="14"/>
      <c r="O937" t="str">
        <f>IF(StandardResults[[#This Row],[BT(SC)]]&lt;&gt;"-",IF(StandardResults[[#This Row],[BT(SC)]]&lt;=StandardResults[[#This Row],[Ecs]],"EC","-"),"")</f>
        <v/>
      </c>
      <c r="Q937" t="str">
        <f>IF(StandardResults[[#This Row],[Ind/Rel]]="Ind",LEFT(StandardResults[[#This Row],[Gender]],1)&amp;MIN(MAX(StandardResults[[#This Row],[Age]],11),17)&amp;"-"&amp;StandardResults[[#This Row],[Event]],"")</f>
        <v>011-0</v>
      </c>
      <c r="R937" t="e">
        <f>IF(StandardResults[[#This Row],[Ind/Rel]]="Ind",_xlfn.XLOOKUP(StandardResults[[#This Row],[Code]],Std[Code],Std[AA]),"-")</f>
        <v>#N/A</v>
      </c>
      <c r="S937" t="e">
        <f>IF(StandardResults[[#This Row],[Ind/Rel]]="Ind",_xlfn.XLOOKUP(StandardResults[[#This Row],[Code]],Std[Code],Std[A]),"-")</f>
        <v>#N/A</v>
      </c>
      <c r="T937" t="e">
        <f>IF(StandardResults[[#This Row],[Ind/Rel]]="Ind",_xlfn.XLOOKUP(StandardResults[[#This Row],[Code]],Std[Code],Std[B]),"-")</f>
        <v>#N/A</v>
      </c>
      <c r="U937" t="e">
        <f>IF(StandardResults[[#This Row],[Ind/Rel]]="Ind",_xlfn.XLOOKUP(StandardResults[[#This Row],[Code]],Std[Code],Std[AAs]),"-")</f>
        <v>#N/A</v>
      </c>
      <c r="V937" t="e">
        <f>IF(StandardResults[[#This Row],[Ind/Rel]]="Ind",_xlfn.XLOOKUP(StandardResults[[#This Row],[Code]],Std[Code],Std[As]),"-")</f>
        <v>#N/A</v>
      </c>
      <c r="W937" t="e">
        <f>IF(StandardResults[[#This Row],[Ind/Rel]]="Ind",_xlfn.XLOOKUP(StandardResults[[#This Row],[Code]],Std[Code],Std[Bs]),"-")</f>
        <v>#N/A</v>
      </c>
      <c r="X937" t="e">
        <f>IF(StandardResults[[#This Row],[Ind/Rel]]="Ind",_xlfn.XLOOKUP(StandardResults[[#This Row],[Code]],Std[Code],Std[EC]),"-")</f>
        <v>#N/A</v>
      </c>
      <c r="Y937" t="e">
        <f>IF(StandardResults[[#This Row],[Ind/Rel]]="Ind",_xlfn.XLOOKUP(StandardResults[[#This Row],[Code]],Std[Code],Std[Ecs]),"-")</f>
        <v>#N/A</v>
      </c>
      <c r="Z937">
        <f>COUNTIFS(StandardResults[Name],StandardResults[[#This Row],[Name]],StandardResults[Entry
Std],"B")+COUNTIFS(StandardResults[Name],StandardResults[[#This Row],[Name]],StandardResults[Entry
Std],"A")+COUNTIFS(StandardResults[Name],StandardResults[[#This Row],[Name]],StandardResults[Entry
Std],"AA")</f>
        <v>0</v>
      </c>
      <c r="AA937">
        <f>COUNTIFS(StandardResults[Name],StandardResults[[#This Row],[Name]],StandardResults[Entry
Std],"AA")</f>
        <v>0</v>
      </c>
    </row>
    <row r="938" spans="1:27" x14ac:dyDescent="0.25">
      <c r="A938">
        <f>TimeVR[[#This Row],[Club]]</f>
        <v>0</v>
      </c>
      <c r="B938" t="str">
        <f>IF(OR(RIGHT(TimeVR[[#This Row],[Event]],3)="M.R", RIGHT(TimeVR[[#This Row],[Event]],3)="F.R"),"Relay","Ind")</f>
        <v>Ind</v>
      </c>
      <c r="C938">
        <f>TimeVR[[#This Row],[gender]]</f>
        <v>0</v>
      </c>
      <c r="D938">
        <f>TimeVR[[#This Row],[Age]]</f>
        <v>0</v>
      </c>
      <c r="E938">
        <f>TimeVR[[#This Row],[name]]</f>
        <v>0</v>
      </c>
      <c r="F938">
        <f>TimeVR[[#This Row],[Event]]</f>
        <v>0</v>
      </c>
      <c r="G938" t="str">
        <f>IF(OR(StandardResults[[#This Row],[Entry]]="-",TimeVR[[#This Row],[validation]]="Validated"),"Y","N")</f>
        <v>N</v>
      </c>
      <c r="H938">
        <f>IF(OR(LEFT(TimeVR[[#This Row],[Times]],8)="00:00.00", LEFT(TimeVR[[#This Row],[Times]],2)="NT"),"-",TimeVR[[#This Row],[Times]])</f>
        <v>0</v>
      </c>
      <c r="I9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8" t="str">
        <f>IF(ISBLANK(TimeVR[[#This Row],[Best Time(S)]]),"-",TimeVR[[#This Row],[Best Time(S)]])</f>
        <v>-</v>
      </c>
      <c r="K938" t="str">
        <f>IF(StandardResults[[#This Row],[BT(SC)]]&lt;&gt;"-",IF(StandardResults[[#This Row],[BT(SC)]]&lt;=StandardResults[[#This Row],[AAs]],"AA",IF(StandardResults[[#This Row],[BT(SC)]]&lt;=StandardResults[[#This Row],[As]],"A",IF(StandardResults[[#This Row],[BT(SC)]]&lt;=StandardResults[[#This Row],[Bs]],"B","-"))),"")</f>
        <v/>
      </c>
      <c r="L938" t="str">
        <f>IF(ISBLANK(TimeVR[[#This Row],[Best Time(L)]]),"-",TimeVR[[#This Row],[Best Time(L)]])</f>
        <v>-</v>
      </c>
      <c r="M938" t="str">
        <f>IF(StandardResults[[#This Row],[BT(LC)]]&lt;&gt;"-",IF(StandardResults[[#This Row],[BT(LC)]]&lt;=StandardResults[[#This Row],[AA]],"AA",IF(StandardResults[[#This Row],[BT(LC)]]&lt;=StandardResults[[#This Row],[A]],"A",IF(StandardResults[[#This Row],[BT(LC)]]&lt;=StandardResults[[#This Row],[B]],"B","-"))),"")</f>
        <v/>
      </c>
      <c r="N938" s="14"/>
      <c r="O938" t="str">
        <f>IF(StandardResults[[#This Row],[BT(SC)]]&lt;&gt;"-",IF(StandardResults[[#This Row],[BT(SC)]]&lt;=StandardResults[[#This Row],[Ecs]],"EC","-"),"")</f>
        <v/>
      </c>
      <c r="Q938" t="str">
        <f>IF(StandardResults[[#This Row],[Ind/Rel]]="Ind",LEFT(StandardResults[[#This Row],[Gender]],1)&amp;MIN(MAX(StandardResults[[#This Row],[Age]],11),17)&amp;"-"&amp;StandardResults[[#This Row],[Event]],"")</f>
        <v>011-0</v>
      </c>
      <c r="R938" t="e">
        <f>IF(StandardResults[[#This Row],[Ind/Rel]]="Ind",_xlfn.XLOOKUP(StandardResults[[#This Row],[Code]],Std[Code],Std[AA]),"-")</f>
        <v>#N/A</v>
      </c>
      <c r="S938" t="e">
        <f>IF(StandardResults[[#This Row],[Ind/Rel]]="Ind",_xlfn.XLOOKUP(StandardResults[[#This Row],[Code]],Std[Code],Std[A]),"-")</f>
        <v>#N/A</v>
      </c>
      <c r="T938" t="e">
        <f>IF(StandardResults[[#This Row],[Ind/Rel]]="Ind",_xlfn.XLOOKUP(StandardResults[[#This Row],[Code]],Std[Code],Std[B]),"-")</f>
        <v>#N/A</v>
      </c>
      <c r="U938" t="e">
        <f>IF(StandardResults[[#This Row],[Ind/Rel]]="Ind",_xlfn.XLOOKUP(StandardResults[[#This Row],[Code]],Std[Code],Std[AAs]),"-")</f>
        <v>#N/A</v>
      </c>
      <c r="V938" t="e">
        <f>IF(StandardResults[[#This Row],[Ind/Rel]]="Ind",_xlfn.XLOOKUP(StandardResults[[#This Row],[Code]],Std[Code],Std[As]),"-")</f>
        <v>#N/A</v>
      </c>
      <c r="W938" t="e">
        <f>IF(StandardResults[[#This Row],[Ind/Rel]]="Ind",_xlfn.XLOOKUP(StandardResults[[#This Row],[Code]],Std[Code],Std[Bs]),"-")</f>
        <v>#N/A</v>
      </c>
      <c r="X938" t="e">
        <f>IF(StandardResults[[#This Row],[Ind/Rel]]="Ind",_xlfn.XLOOKUP(StandardResults[[#This Row],[Code]],Std[Code],Std[EC]),"-")</f>
        <v>#N/A</v>
      </c>
      <c r="Y938" t="e">
        <f>IF(StandardResults[[#This Row],[Ind/Rel]]="Ind",_xlfn.XLOOKUP(StandardResults[[#This Row],[Code]],Std[Code],Std[Ecs]),"-")</f>
        <v>#N/A</v>
      </c>
      <c r="Z938">
        <f>COUNTIFS(StandardResults[Name],StandardResults[[#This Row],[Name]],StandardResults[Entry
Std],"B")+COUNTIFS(StandardResults[Name],StandardResults[[#This Row],[Name]],StandardResults[Entry
Std],"A")+COUNTIFS(StandardResults[Name],StandardResults[[#This Row],[Name]],StandardResults[Entry
Std],"AA")</f>
        <v>0</v>
      </c>
      <c r="AA938">
        <f>COUNTIFS(StandardResults[Name],StandardResults[[#This Row],[Name]],StandardResults[Entry
Std],"AA")</f>
        <v>0</v>
      </c>
    </row>
    <row r="939" spans="1:27" x14ac:dyDescent="0.25">
      <c r="A939">
        <f>TimeVR[[#This Row],[Club]]</f>
        <v>0</v>
      </c>
      <c r="B939" t="str">
        <f>IF(OR(RIGHT(TimeVR[[#This Row],[Event]],3)="M.R", RIGHT(TimeVR[[#This Row],[Event]],3)="F.R"),"Relay","Ind")</f>
        <v>Ind</v>
      </c>
      <c r="C939">
        <f>TimeVR[[#This Row],[gender]]</f>
        <v>0</v>
      </c>
      <c r="D939">
        <f>TimeVR[[#This Row],[Age]]</f>
        <v>0</v>
      </c>
      <c r="E939">
        <f>TimeVR[[#This Row],[name]]</f>
        <v>0</v>
      </c>
      <c r="F939">
        <f>TimeVR[[#This Row],[Event]]</f>
        <v>0</v>
      </c>
      <c r="G939" t="str">
        <f>IF(OR(StandardResults[[#This Row],[Entry]]="-",TimeVR[[#This Row],[validation]]="Validated"),"Y","N")</f>
        <v>N</v>
      </c>
      <c r="H939">
        <f>IF(OR(LEFT(TimeVR[[#This Row],[Times]],8)="00:00.00", LEFT(TimeVR[[#This Row],[Times]],2)="NT"),"-",TimeVR[[#This Row],[Times]])</f>
        <v>0</v>
      </c>
      <c r="I9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39" t="str">
        <f>IF(ISBLANK(TimeVR[[#This Row],[Best Time(S)]]),"-",TimeVR[[#This Row],[Best Time(S)]])</f>
        <v>-</v>
      </c>
      <c r="K939" t="str">
        <f>IF(StandardResults[[#This Row],[BT(SC)]]&lt;&gt;"-",IF(StandardResults[[#This Row],[BT(SC)]]&lt;=StandardResults[[#This Row],[AAs]],"AA",IF(StandardResults[[#This Row],[BT(SC)]]&lt;=StandardResults[[#This Row],[As]],"A",IF(StandardResults[[#This Row],[BT(SC)]]&lt;=StandardResults[[#This Row],[Bs]],"B","-"))),"")</f>
        <v/>
      </c>
      <c r="L939" t="str">
        <f>IF(ISBLANK(TimeVR[[#This Row],[Best Time(L)]]),"-",TimeVR[[#This Row],[Best Time(L)]])</f>
        <v>-</v>
      </c>
      <c r="M939" t="str">
        <f>IF(StandardResults[[#This Row],[BT(LC)]]&lt;&gt;"-",IF(StandardResults[[#This Row],[BT(LC)]]&lt;=StandardResults[[#This Row],[AA]],"AA",IF(StandardResults[[#This Row],[BT(LC)]]&lt;=StandardResults[[#This Row],[A]],"A",IF(StandardResults[[#This Row],[BT(LC)]]&lt;=StandardResults[[#This Row],[B]],"B","-"))),"")</f>
        <v/>
      </c>
      <c r="N939" s="14"/>
      <c r="O939" t="str">
        <f>IF(StandardResults[[#This Row],[BT(SC)]]&lt;&gt;"-",IF(StandardResults[[#This Row],[BT(SC)]]&lt;=StandardResults[[#This Row],[Ecs]],"EC","-"),"")</f>
        <v/>
      </c>
      <c r="Q939" t="str">
        <f>IF(StandardResults[[#This Row],[Ind/Rel]]="Ind",LEFT(StandardResults[[#This Row],[Gender]],1)&amp;MIN(MAX(StandardResults[[#This Row],[Age]],11),17)&amp;"-"&amp;StandardResults[[#This Row],[Event]],"")</f>
        <v>011-0</v>
      </c>
      <c r="R939" t="e">
        <f>IF(StandardResults[[#This Row],[Ind/Rel]]="Ind",_xlfn.XLOOKUP(StandardResults[[#This Row],[Code]],Std[Code],Std[AA]),"-")</f>
        <v>#N/A</v>
      </c>
      <c r="S939" t="e">
        <f>IF(StandardResults[[#This Row],[Ind/Rel]]="Ind",_xlfn.XLOOKUP(StandardResults[[#This Row],[Code]],Std[Code],Std[A]),"-")</f>
        <v>#N/A</v>
      </c>
      <c r="T939" t="e">
        <f>IF(StandardResults[[#This Row],[Ind/Rel]]="Ind",_xlfn.XLOOKUP(StandardResults[[#This Row],[Code]],Std[Code],Std[B]),"-")</f>
        <v>#N/A</v>
      </c>
      <c r="U939" t="e">
        <f>IF(StandardResults[[#This Row],[Ind/Rel]]="Ind",_xlfn.XLOOKUP(StandardResults[[#This Row],[Code]],Std[Code],Std[AAs]),"-")</f>
        <v>#N/A</v>
      </c>
      <c r="V939" t="e">
        <f>IF(StandardResults[[#This Row],[Ind/Rel]]="Ind",_xlfn.XLOOKUP(StandardResults[[#This Row],[Code]],Std[Code],Std[As]),"-")</f>
        <v>#N/A</v>
      </c>
      <c r="W939" t="e">
        <f>IF(StandardResults[[#This Row],[Ind/Rel]]="Ind",_xlfn.XLOOKUP(StandardResults[[#This Row],[Code]],Std[Code],Std[Bs]),"-")</f>
        <v>#N/A</v>
      </c>
      <c r="X939" t="e">
        <f>IF(StandardResults[[#This Row],[Ind/Rel]]="Ind",_xlfn.XLOOKUP(StandardResults[[#This Row],[Code]],Std[Code],Std[EC]),"-")</f>
        <v>#N/A</v>
      </c>
      <c r="Y939" t="e">
        <f>IF(StandardResults[[#This Row],[Ind/Rel]]="Ind",_xlfn.XLOOKUP(StandardResults[[#This Row],[Code]],Std[Code],Std[Ecs]),"-")</f>
        <v>#N/A</v>
      </c>
      <c r="Z939">
        <f>COUNTIFS(StandardResults[Name],StandardResults[[#This Row],[Name]],StandardResults[Entry
Std],"B")+COUNTIFS(StandardResults[Name],StandardResults[[#This Row],[Name]],StandardResults[Entry
Std],"A")+COUNTIFS(StandardResults[Name],StandardResults[[#This Row],[Name]],StandardResults[Entry
Std],"AA")</f>
        <v>0</v>
      </c>
      <c r="AA939">
        <f>COUNTIFS(StandardResults[Name],StandardResults[[#This Row],[Name]],StandardResults[Entry
Std],"AA")</f>
        <v>0</v>
      </c>
    </row>
    <row r="940" spans="1:27" x14ac:dyDescent="0.25">
      <c r="A940">
        <f>TimeVR[[#This Row],[Club]]</f>
        <v>0</v>
      </c>
      <c r="B940" t="str">
        <f>IF(OR(RIGHT(TimeVR[[#This Row],[Event]],3)="M.R", RIGHT(TimeVR[[#This Row],[Event]],3)="F.R"),"Relay","Ind")</f>
        <v>Ind</v>
      </c>
      <c r="C940">
        <f>TimeVR[[#This Row],[gender]]</f>
        <v>0</v>
      </c>
      <c r="D940">
        <f>TimeVR[[#This Row],[Age]]</f>
        <v>0</v>
      </c>
      <c r="E940">
        <f>TimeVR[[#This Row],[name]]</f>
        <v>0</v>
      </c>
      <c r="F940">
        <f>TimeVR[[#This Row],[Event]]</f>
        <v>0</v>
      </c>
      <c r="G940" t="str">
        <f>IF(OR(StandardResults[[#This Row],[Entry]]="-",TimeVR[[#This Row],[validation]]="Validated"),"Y","N")</f>
        <v>N</v>
      </c>
      <c r="H940">
        <f>IF(OR(LEFT(TimeVR[[#This Row],[Times]],8)="00:00.00", LEFT(TimeVR[[#This Row],[Times]],2)="NT"),"-",TimeVR[[#This Row],[Times]])</f>
        <v>0</v>
      </c>
      <c r="I9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0" t="str">
        <f>IF(ISBLANK(TimeVR[[#This Row],[Best Time(S)]]),"-",TimeVR[[#This Row],[Best Time(S)]])</f>
        <v>-</v>
      </c>
      <c r="K940" t="str">
        <f>IF(StandardResults[[#This Row],[BT(SC)]]&lt;&gt;"-",IF(StandardResults[[#This Row],[BT(SC)]]&lt;=StandardResults[[#This Row],[AAs]],"AA",IF(StandardResults[[#This Row],[BT(SC)]]&lt;=StandardResults[[#This Row],[As]],"A",IF(StandardResults[[#This Row],[BT(SC)]]&lt;=StandardResults[[#This Row],[Bs]],"B","-"))),"")</f>
        <v/>
      </c>
      <c r="L940" t="str">
        <f>IF(ISBLANK(TimeVR[[#This Row],[Best Time(L)]]),"-",TimeVR[[#This Row],[Best Time(L)]])</f>
        <v>-</v>
      </c>
      <c r="M940" t="str">
        <f>IF(StandardResults[[#This Row],[BT(LC)]]&lt;&gt;"-",IF(StandardResults[[#This Row],[BT(LC)]]&lt;=StandardResults[[#This Row],[AA]],"AA",IF(StandardResults[[#This Row],[BT(LC)]]&lt;=StandardResults[[#This Row],[A]],"A",IF(StandardResults[[#This Row],[BT(LC)]]&lt;=StandardResults[[#This Row],[B]],"B","-"))),"")</f>
        <v/>
      </c>
      <c r="N940" s="14"/>
      <c r="O940" t="str">
        <f>IF(StandardResults[[#This Row],[BT(SC)]]&lt;&gt;"-",IF(StandardResults[[#This Row],[BT(SC)]]&lt;=StandardResults[[#This Row],[Ecs]],"EC","-"),"")</f>
        <v/>
      </c>
      <c r="Q940" t="str">
        <f>IF(StandardResults[[#This Row],[Ind/Rel]]="Ind",LEFT(StandardResults[[#This Row],[Gender]],1)&amp;MIN(MAX(StandardResults[[#This Row],[Age]],11),17)&amp;"-"&amp;StandardResults[[#This Row],[Event]],"")</f>
        <v>011-0</v>
      </c>
      <c r="R940" t="e">
        <f>IF(StandardResults[[#This Row],[Ind/Rel]]="Ind",_xlfn.XLOOKUP(StandardResults[[#This Row],[Code]],Std[Code],Std[AA]),"-")</f>
        <v>#N/A</v>
      </c>
      <c r="S940" t="e">
        <f>IF(StandardResults[[#This Row],[Ind/Rel]]="Ind",_xlfn.XLOOKUP(StandardResults[[#This Row],[Code]],Std[Code],Std[A]),"-")</f>
        <v>#N/A</v>
      </c>
      <c r="T940" t="e">
        <f>IF(StandardResults[[#This Row],[Ind/Rel]]="Ind",_xlfn.XLOOKUP(StandardResults[[#This Row],[Code]],Std[Code],Std[B]),"-")</f>
        <v>#N/A</v>
      </c>
      <c r="U940" t="e">
        <f>IF(StandardResults[[#This Row],[Ind/Rel]]="Ind",_xlfn.XLOOKUP(StandardResults[[#This Row],[Code]],Std[Code],Std[AAs]),"-")</f>
        <v>#N/A</v>
      </c>
      <c r="V940" t="e">
        <f>IF(StandardResults[[#This Row],[Ind/Rel]]="Ind",_xlfn.XLOOKUP(StandardResults[[#This Row],[Code]],Std[Code],Std[As]),"-")</f>
        <v>#N/A</v>
      </c>
      <c r="W940" t="e">
        <f>IF(StandardResults[[#This Row],[Ind/Rel]]="Ind",_xlfn.XLOOKUP(StandardResults[[#This Row],[Code]],Std[Code],Std[Bs]),"-")</f>
        <v>#N/A</v>
      </c>
      <c r="X940" t="e">
        <f>IF(StandardResults[[#This Row],[Ind/Rel]]="Ind",_xlfn.XLOOKUP(StandardResults[[#This Row],[Code]],Std[Code],Std[EC]),"-")</f>
        <v>#N/A</v>
      </c>
      <c r="Y940" t="e">
        <f>IF(StandardResults[[#This Row],[Ind/Rel]]="Ind",_xlfn.XLOOKUP(StandardResults[[#This Row],[Code]],Std[Code],Std[Ecs]),"-")</f>
        <v>#N/A</v>
      </c>
      <c r="Z940">
        <f>COUNTIFS(StandardResults[Name],StandardResults[[#This Row],[Name]],StandardResults[Entry
Std],"B")+COUNTIFS(StandardResults[Name],StandardResults[[#This Row],[Name]],StandardResults[Entry
Std],"A")+COUNTIFS(StandardResults[Name],StandardResults[[#This Row],[Name]],StandardResults[Entry
Std],"AA")</f>
        <v>0</v>
      </c>
      <c r="AA940">
        <f>COUNTIFS(StandardResults[Name],StandardResults[[#This Row],[Name]],StandardResults[Entry
Std],"AA")</f>
        <v>0</v>
      </c>
    </row>
    <row r="941" spans="1:27" x14ac:dyDescent="0.25">
      <c r="A941">
        <f>TimeVR[[#This Row],[Club]]</f>
        <v>0</v>
      </c>
      <c r="B941" t="str">
        <f>IF(OR(RIGHT(TimeVR[[#This Row],[Event]],3)="M.R", RIGHT(TimeVR[[#This Row],[Event]],3)="F.R"),"Relay","Ind")</f>
        <v>Ind</v>
      </c>
      <c r="C941">
        <f>TimeVR[[#This Row],[gender]]</f>
        <v>0</v>
      </c>
      <c r="D941">
        <f>TimeVR[[#This Row],[Age]]</f>
        <v>0</v>
      </c>
      <c r="E941">
        <f>TimeVR[[#This Row],[name]]</f>
        <v>0</v>
      </c>
      <c r="F941">
        <f>TimeVR[[#This Row],[Event]]</f>
        <v>0</v>
      </c>
      <c r="G941" t="str">
        <f>IF(OR(StandardResults[[#This Row],[Entry]]="-",TimeVR[[#This Row],[validation]]="Validated"),"Y","N")</f>
        <v>N</v>
      </c>
      <c r="H941">
        <f>IF(OR(LEFT(TimeVR[[#This Row],[Times]],8)="00:00.00", LEFT(TimeVR[[#This Row],[Times]],2)="NT"),"-",TimeVR[[#This Row],[Times]])</f>
        <v>0</v>
      </c>
      <c r="I9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1" t="str">
        <f>IF(ISBLANK(TimeVR[[#This Row],[Best Time(S)]]),"-",TimeVR[[#This Row],[Best Time(S)]])</f>
        <v>-</v>
      </c>
      <c r="K941" t="str">
        <f>IF(StandardResults[[#This Row],[BT(SC)]]&lt;&gt;"-",IF(StandardResults[[#This Row],[BT(SC)]]&lt;=StandardResults[[#This Row],[AAs]],"AA",IF(StandardResults[[#This Row],[BT(SC)]]&lt;=StandardResults[[#This Row],[As]],"A",IF(StandardResults[[#This Row],[BT(SC)]]&lt;=StandardResults[[#This Row],[Bs]],"B","-"))),"")</f>
        <v/>
      </c>
      <c r="L941" t="str">
        <f>IF(ISBLANK(TimeVR[[#This Row],[Best Time(L)]]),"-",TimeVR[[#This Row],[Best Time(L)]])</f>
        <v>-</v>
      </c>
      <c r="M941" t="str">
        <f>IF(StandardResults[[#This Row],[BT(LC)]]&lt;&gt;"-",IF(StandardResults[[#This Row],[BT(LC)]]&lt;=StandardResults[[#This Row],[AA]],"AA",IF(StandardResults[[#This Row],[BT(LC)]]&lt;=StandardResults[[#This Row],[A]],"A",IF(StandardResults[[#This Row],[BT(LC)]]&lt;=StandardResults[[#This Row],[B]],"B","-"))),"")</f>
        <v/>
      </c>
      <c r="N941" s="14"/>
      <c r="O941" t="str">
        <f>IF(StandardResults[[#This Row],[BT(SC)]]&lt;&gt;"-",IF(StandardResults[[#This Row],[BT(SC)]]&lt;=StandardResults[[#This Row],[Ecs]],"EC","-"),"")</f>
        <v/>
      </c>
      <c r="Q941" t="str">
        <f>IF(StandardResults[[#This Row],[Ind/Rel]]="Ind",LEFT(StandardResults[[#This Row],[Gender]],1)&amp;MIN(MAX(StandardResults[[#This Row],[Age]],11),17)&amp;"-"&amp;StandardResults[[#This Row],[Event]],"")</f>
        <v>011-0</v>
      </c>
      <c r="R941" t="e">
        <f>IF(StandardResults[[#This Row],[Ind/Rel]]="Ind",_xlfn.XLOOKUP(StandardResults[[#This Row],[Code]],Std[Code],Std[AA]),"-")</f>
        <v>#N/A</v>
      </c>
      <c r="S941" t="e">
        <f>IF(StandardResults[[#This Row],[Ind/Rel]]="Ind",_xlfn.XLOOKUP(StandardResults[[#This Row],[Code]],Std[Code],Std[A]),"-")</f>
        <v>#N/A</v>
      </c>
      <c r="T941" t="e">
        <f>IF(StandardResults[[#This Row],[Ind/Rel]]="Ind",_xlfn.XLOOKUP(StandardResults[[#This Row],[Code]],Std[Code],Std[B]),"-")</f>
        <v>#N/A</v>
      </c>
      <c r="U941" t="e">
        <f>IF(StandardResults[[#This Row],[Ind/Rel]]="Ind",_xlfn.XLOOKUP(StandardResults[[#This Row],[Code]],Std[Code],Std[AAs]),"-")</f>
        <v>#N/A</v>
      </c>
      <c r="V941" t="e">
        <f>IF(StandardResults[[#This Row],[Ind/Rel]]="Ind",_xlfn.XLOOKUP(StandardResults[[#This Row],[Code]],Std[Code],Std[As]),"-")</f>
        <v>#N/A</v>
      </c>
      <c r="W941" t="e">
        <f>IF(StandardResults[[#This Row],[Ind/Rel]]="Ind",_xlfn.XLOOKUP(StandardResults[[#This Row],[Code]],Std[Code],Std[Bs]),"-")</f>
        <v>#N/A</v>
      </c>
      <c r="X941" t="e">
        <f>IF(StandardResults[[#This Row],[Ind/Rel]]="Ind",_xlfn.XLOOKUP(StandardResults[[#This Row],[Code]],Std[Code],Std[EC]),"-")</f>
        <v>#N/A</v>
      </c>
      <c r="Y941" t="e">
        <f>IF(StandardResults[[#This Row],[Ind/Rel]]="Ind",_xlfn.XLOOKUP(StandardResults[[#This Row],[Code]],Std[Code],Std[Ecs]),"-")</f>
        <v>#N/A</v>
      </c>
      <c r="Z941">
        <f>COUNTIFS(StandardResults[Name],StandardResults[[#This Row],[Name]],StandardResults[Entry
Std],"B")+COUNTIFS(StandardResults[Name],StandardResults[[#This Row],[Name]],StandardResults[Entry
Std],"A")+COUNTIFS(StandardResults[Name],StandardResults[[#This Row],[Name]],StandardResults[Entry
Std],"AA")</f>
        <v>0</v>
      </c>
      <c r="AA941">
        <f>COUNTIFS(StandardResults[Name],StandardResults[[#This Row],[Name]],StandardResults[Entry
Std],"AA")</f>
        <v>0</v>
      </c>
    </row>
    <row r="942" spans="1:27" x14ac:dyDescent="0.25">
      <c r="A942">
        <f>TimeVR[[#This Row],[Club]]</f>
        <v>0</v>
      </c>
      <c r="B942" t="str">
        <f>IF(OR(RIGHT(TimeVR[[#This Row],[Event]],3)="M.R", RIGHT(TimeVR[[#This Row],[Event]],3)="F.R"),"Relay","Ind")</f>
        <v>Ind</v>
      </c>
      <c r="C942">
        <f>TimeVR[[#This Row],[gender]]</f>
        <v>0</v>
      </c>
      <c r="D942">
        <f>TimeVR[[#This Row],[Age]]</f>
        <v>0</v>
      </c>
      <c r="E942">
        <f>TimeVR[[#This Row],[name]]</f>
        <v>0</v>
      </c>
      <c r="F942">
        <f>TimeVR[[#This Row],[Event]]</f>
        <v>0</v>
      </c>
      <c r="G942" t="str">
        <f>IF(OR(StandardResults[[#This Row],[Entry]]="-",TimeVR[[#This Row],[validation]]="Validated"),"Y","N")</f>
        <v>N</v>
      </c>
      <c r="H942">
        <f>IF(OR(LEFT(TimeVR[[#This Row],[Times]],8)="00:00.00", LEFT(TimeVR[[#This Row],[Times]],2)="NT"),"-",TimeVR[[#This Row],[Times]])</f>
        <v>0</v>
      </c>
      <c r="I9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2" t="str">
        <f>IF(ISBLANK(TimeVR[[#This Row],[Best Time(S)]]),"-",TimeVR[[#This Row],[Best Time(S)]])</f>
        <v>-</v>
      </c>
      <c r="K942" t="str">
        <f>IF(StandardResults[[#This Row],[BT(SC)]]&lt;&gt;"-",IF(StandardResults[[#This Row],[BT(SC)]]&lt;=StandardResults[[#This Row],[AAs]],"AA",IF(StandardResults[[#This Row],[BT(SC)]]&lt;=StandardResults[[#This Row],[As]],"A",IF(StandardResults[[#This Row],[BT(SC)]]&lt;=StandardResults[[#This Row],[Bs]],"B","-"))),"")</f>
        <v/>
      </c>
      <c r="L942" t="str">
        <f>IF(ISBLANK(TimeVR[[#This Row],[Best Time(L)]]),"-",TimeVR[[#This Row],[Best Time(L)]])</f>
        <v>-</v>
      </c>
      <c r="M942" t="str">
        <f>IF(StandardResults[[#This Row],[BT(LC)]]&lt;&gt;"-",IF(StandardResults[[#This Row],[BT(LC)]]&lt;=StandardResults[[#This Row],[AA]],"AA",IF(StandardResults[[#This Row],[BT(LC)]]&lt;=StandardResults[[#This Row],[A]],"A",IF(StandardResults[[#This Row],[BT(LC)]]&lt;=StandardResults[[#This Row],[B]],"B","-"))),"")</f>
        <v/>
      </c>
      <c r="N942" s="14"/>
      <c r="O942" t="str">
        <f>IF(StandardResults[[#This Row],[BT(SC)]]&lt;&gt;"-",IF(StandardResults[[#This Row],[BT(SC)]]&lt;=StandardResults[[#This Row],[Ecs]],"EC","-"),"")</f>
        <v/>
      </c>
      <c r="Q942" t="str">
        <f>IF(StandardResults[[#This Row],[Ind/Rel]]="Ind",LEFT(StandardResults[[#This Row],[Gender]],1)&amp;MIN(MAX(StandardResults[[#This Row],[Age]],11),17)&amp;"-"&amp;StandardResults[[#This Row],[Event]],"")</f>
        <v>011-0</v>
      </c>
      <c r="R942" t="e">
        <f>IF(StandardResults[[#This Row],[Ind/Rel]]="Ind",_xlfn.XLOOKUP(StandardResults[[#This Row],[Code]],Std[Code],Std[AA]),"-")</f>
        <v>#N/A</v>
      </c>
      <c r="S942" t="e">
        <f>IF(StandardResults[[#This Row],[Ind/Rel]]="Ind",_xlfn.XLOOKUP(StandardResults[[#This Row],[Code]],Std[Code],Std[A]),"-")</f>
        <v>#N/A</v>
      </c>
      <c r="T942" t="e">
        <f>IF(StandardResults[[#This Row],[Ind/Rel]]="Ind",_xlfn.XLOOKUP(StandardResults[[#This Row],[Code]],Std[Code],Std[B]),"-")</f>
        <v>#N/A</v>
      </c>
      <c r="U942" t="e">
        <f>IF(StandardResults[[#This Row],[Ind/Rel]]="Ind",_xlfn.XLOOKUP(StandardResults[[#This Row],[Code]],Std[Code],Std[AAs]),"-")</f>
        <v>#N/A</v>
      </c>
      <c r="V942" t="e">
        <f>IF(StandardResults[[#This Row],[Ind/Rel]]="Ind",_xlfn.XLOOKUP(StandardResults[[#This Row],[Code]],Std[Code],Std[As]),"-")</f>
        <v>#N/A</v>
      </c>
      <c r="W942" t="e">
        <f>IF(StandardResults[[#This Row],[Ind/Rel]]="Ind",_xlfn.XLOOKUP(StandardResults[[#This Row],[Code]],Std[Code],Std[Bs]),"-")</f>
        <v>#N/A</v>
      </c>
      <c r="X942" t="e">
        <f>IF(StandardResults[[#This Row],[Ind/Rel]]="Ind",_xlfn.XLOOKUP(StandardResults[[#This Row],[Code]],Std[Code],Std[EC]),"-")</f>
        <v>#N/A</v>
      </c>
      <c r="Y942" t="e">
        <f>IF(StandardResults[[#This Row],[Ind/Rel]]="Ind",_xlfn.XLOOKUP(StandardResults[[#This Row],[Code]],Std[Code],Std[Ecs]),"-")</f>
        <v>#N/A</v>
      </c>
      <c r="Z942">
        <f>COUNTIFS(StandardResults[Name],StandardResults[[#This Row],[Name]],StandardResults[Entry
Std],"B")+COUNTIFS(StandardResults[Name],StandardResults[[#This Row],[Name]],StandardResults[Entry
Std],"A")+COUNTIFS(StandardResults[Name],StandardResults[[#This Row],[Name]],StandardResults[Entry
Std],"AA")</f>
        <v>0</v>
      </c>
      <c r="AA942">
        <f>COUNTIFS(StandardResults[Name],StandardResults[[#This Row],[Name]],StandardResults[Entry
Std],"AA")</f>
        <v>0</v>
      </c>
    </row>
    <row r="943" spans="1:27" x14ac:dyDescent="0.25">
      <c r="A943">
        <f>TimeVR[[#This Row],[Club]]</f>
        <v>0</v>
      </c>
      <c r="B943" t="str">
        <f>IF(OR(RIGHT(TimeVR[[#This Row],[Event]],3)="M.R", RIGHT(TimeVR[[#This Row],[Event]],3)="F.R"),"Relay","Ind")</f>
        <v>Ind</v>
      </c>
      <c r="C943">
        <f>TimeVR[[#This Row],[gender]]</f>
        <v>0</v>
      </c>
      <c r="D943">
        <f>TimeVR[[#This Row],[Age]]</f>
        <v>0</v>
      </c>
      <c r="E943">
        <f>TimeVR[[#This Row],[name]]</f>
        <v>0</v>
      </c>
      <c r="F943">
        <f>TimeVR[[#This Row],[Event]]</f>
        <v>0</v>
      </c>
      <c r="G943" t="str">
        <f>IF(OR(StandardResults[[#This Row],[Entry]]="-",TimeVR[[#This Row],[validation]]="Validated"),"Y","N")</f>
        <v>N</v>
      </c>
      <c r="H943">
        <f>IF(OR(LEFT(TimeVR[[#This Row],[Times]],8)="00:00.00", LEFT(TimeVR[[#This Row],[Times]],2)="NT"),"-",TimeVR[[#This Row],[Times]])</f>
        <v>0</v>
      </c>
      <c r="I9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3" t="str">
        <f>IF(ISBLANK(TimeVR[[#This Row],[Best Time(S)]]),"-",TimeVR[[#This Row],[Best Time(S)]])</f>
        <v>-</v>
      </c>
      <c r="K943" t="str">
        <f>IF(StandardResults[[#This Row],[BT(SC)]]&lt;&gt;"-",IF(StandardResults[[#This Row],[BT(SC)]]&lt;=StandardResults[[#This Row],[AAs]],"AA",IF(StandardResults[[#This Row],[BT(SC)]]&lt;=StandardResults[[#This Row],[As]],"A",IF(StandardResults[[#This Row],[BT(SC)]]&lt;=StandardResults[[#This Row],[Bs]],"B","-"))),"")</f>
        <v/>
      </c>
      <c r="L943" t="str">
        <f>IF(ISBLANK(TimeVR[[#This Row],[Best Time(L)]]),"-",TimeVR[[#This Row],[Best Time(L)]])</f>
        <v>-</v>
      </c>
      <c r="M943" t="str">
        <f>IF(StandardResults[[#This Row],[BT(LC)]]&lt;&gt;"-",IF(StandardResults[[#This Row],[BT(LC)]]&lt;=StandardResults[[#This Row],[AA]],"AA",IF(StandardResults[[#This Row],[BT(LC)]]&lt;=StandardResults[[#This Row],[A]],"A",IF(StandardResults[[#This Row],[BT(LC)]]&lt;=StandardResults[[#This Row],[B]],"B","-"))),"")</f>
        <v/>
      </c>
      <c r="N943" s="14"/>
      <c r="O943" t="str">
        <f>IF(StandardResults[[#This Row],[BT(SC)]]&lt;&gt;"-",IF(StandardResults[[#This Row],[BT(SC)]]&lt;=StandardResults[[#This Row],[Ecs]],"EC","-"),"")</f>
        <v/>
      </c>
      <c r="Q943" t="str">
        <f>IF(StandardResults[[#This Row],[Ind/Rel]]="Ind",LEFT(StandardResults[[#This Row],[Gender]],1)&amp;MIN(MAX(StandardResults[[#This Row],[Age]],11),17)&amp;"-"&amp;StandardResults[[#This Row],[Event]],"")</f>
        <v>011-0</v>
      </c>
      <c r="R943" t="e">
        <f>IF(StandardResults[[#This Row],[Ind/Rel]]="Ind",_xlfn.XLOOKUP(StandardResults[[#This Row],[Code]],Std[Code],Std[AA]),"-")</f>
        <v>#N/A</v>
      </c>
      <c r="S943" t="e">
        <f>IF(StandardResults[[#This Row],[Ind/Rel]]="Ind",_xlfn.XLOOKUP(StandardResults[[#This Row],[Code]],Std[Code],Std[A]),"-")</f>
        <v>#N/A</v>
      </c>
      <c r="T943" t="e">
        <f>IF(StandardResults[[#This Row],[Ind/Rel]]="Ind",_xlfn.XLOOKUP(StandardResults[[#This Row],[Code]],Std[Code],Std[B]),"-")</f>
        <v>#N/A</v>
      </c>
      <c r="U943" t="e">
        <f>IF(StandardResults[[#This Row],[Ind/Rel]]="Ind",_xlfn.XLOOKUP(StandardResults[[#This Row],[Code]],Std[Code],Std[AAs]),"-")</f>
        <v>#N/A</v>
      </c>
      <c r="V943" t="e">
        <f>IF(StandardResults[[#This Row],[Ind/Rel]]="Ind",_xlfn.XLOOKUP(StandardResults[[#This Row],[Code]],Std[Code],Std[As]),"-")</f>
        <v>#N/A</v>
      </c>
      <c r="W943" t="e">
        <f>IF(StandardResults[[#This Row],[Ind/Rel]]="Ind",_xlfn.XLOOKUP(StandardResults[[#This Row],[Code]],Std[Code],Std[Bs]),"-")</f>
        <v>#N/A</v>
      </c>
      <c r="X943" t="e">
        <f>IF(StandardResults[[#This Row],[Ind/Rel]]="Ind",_xlfn.XLOOKUP(StandardResults[[#This Row],[Code]],Std[Code],Std[EC]),"-")</f>
        <v>#N/A</v>
      </c>
      <c r="Y943" t="e">
        <f>IF(StandardResults[[#This Row],[Ind/Rel]]="Ind",_xlfn.XLOOKUP(StandardResults[[#This Row],[Code]],Std[Code],Std[Ecs]),"-")</f>
        <v>#N/A</v>
      </c>
      <c r="Z943">
        <f>COUNTIFS(StandardResults[Name],StandardResults[[#This Row],[Name]],StandardResults[Entry
Std],"B")+COUNTIFS(StandardResults[Name],StandardResults[[#This Row],[Name]],StandardResults[Entry
Std],"A")+COUNTIFS(StandardResults[Name],StandardResults[[#This Row],[Name]],StandardResults[Entry
Std],"AA")</f>
        <v>0</v>
      </c>
      <c r="AA943">
        <f>COUNTIFS(StandardResults[Name],StandardResults[[#This Row],[Name]],StandardResults[Entry
Std],"AA")</f>
        <v>0</v>
      </c>
    </row>
    <row r="944" spans="1:27" x14ac:dyDescent="0.25">
      <c r="A944">
        <f>TimeVR[[#This Row],[Club]]</f>
        <v>0</v>
      </c>
      <c r="B944" t="str">
        <f>IF(OR(RIGHT(TimeVR[[#This Row],[Event]],3)="M.R", RIGHT(TimeVR[[#This Row],[Event]],3)="F.R"),"Relay","Ind")</f>
        <v>Ind</v>
      </c>
      <c r="C944">
        <f>TimeVR[[#This Row],[gender]]</f>
        <v>0</v>
      </c>
      <c r="D944">
        <f>TimeVR[[#This Row],[Age]]</f>
        <v>0</v>
      </c>
      <c r="E944">
        <f>TimeVR[[#This Row],[name]]</f>
        <v>0</v>
      </c>
      <c r="F944">
        <f>TimeVR[[#This Row],[Event]]</f>
        <v>0</v>
      </c>
      <c r="G944" t="str">
        <f>IF(OR(StandardResults[[#This Row],[Entry]]="-",TimeVR[[#This Row],[validation]]="Validated"),"Y","N")</f>
        <v>N</v>
      </c>
      <c r="H944">
        <f>IF(OR(LEFT(TimeVR[[#This Row],[Times]],8)="00:00.00", LEFT(TimeVR[[#This Row],[Times]],2)="NT"),"-",TimeVR[[#This Row],[Times]])</f>
        <v>0</v>
      </c>
      <c r="I9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4" t="str">
        <f>IF(ISBLANK(TimeVR[[#This Row],[Best Time(S)]]),"-",TimeVR[[#This Row],[Best Time(S)]])</f>
        <v>-</v>
      </c>
      <c r="K944" t="str">
        <f>IF(StandardResults[[#This Row],[BT(SC)]]&lt;&gt;"-",IF(StandardResults[[#This Row],[BT(SC)]]&lt;=StandardResults[[#This Row],[AAs]],"AA",IF(StandardResults[[#This Row],[BT(SC)]]&lt;=StandardResults[[#This Row],[As]],"A",IF(StandardResults[[#This Row],[BT(SC)]]&lt;=StandardResults[[#This Row],[Bs]],"B","-"))),"")</f>
        <v/>
      </c>
      <c r="L944" t="str">
        <f>IF(ISBLANK(TimeVR[[#This Row],[Best Time(L)]]),"-",TimeVR[[#This Row],[Best Time(L)]])</f>
        <v>-</v>
      </c>
      <c r="M944" t="str">
        <f>IF(StandardResults[[#This Row],[BT(LC)]]&lt;&gt;"-",IF(StandardResults[[#This Row],[BT(LC)]]&lt;=StandardResults[[#This Row],[AA]],"AA",IF(StandardResults[[#This Row],[BT(LC)]]&lt;=StandardResults[[#This Row],[A]],"A",IF(StandardResults[[#This Row],[BT(LC)]]&lt;=StandardResults[[#This Row],[B]],"B","-"))),"")</f>
        <v/>
      </c>
      <c r="N944" s="14"/>
      <c r="O944" t="str">
        <f>IF(StandardResults[[#This Row],[BT(SC)]]&lt;&gt;"-",IF(StandardResults[[#This Row],[BT(SC)]]&lt;=StandardResults[[#This Row],[Ecs]],"EC","-"),"")</f>
        <v/>
      </c>
      <c r="Q944" t="str">
        <f>IF(StandardResults[[#This Row],[Ind/Rel]]="Ind",LEFT(StandardResults[[#This Row],[Gender]],1)&amp;MIN(MAX(StandardResults[[#This Row],[Age]],11),17)&amp;"-"&amp;StandardResults[[#This Row],[Event]],"")</f>
        <v>011-0</v>
      </c>
      <c r="R944" t="e">
        <f>IF(StandardResults[[#This Row],[Ind/Rel]]="Ind",_xlfn.XLOOKUP(StandardResults[[#This Row],[Code]],Std[Code],Std[AA]),"-")</f>
        <v>#N/A</v>
      </c>
      <c r="S944" t="e">
        <f>IF(StandardResults[[#This Row],[Ind/Rel]]="Ind",_xlfn.XLOOKUP(StandardResults[[#This Row],[Code]],Std[Code],Std[A]),"-")</f>
        <v>#N/A</v>
      </c>
      <c r="T944" t="e">
        <f>IF(StandardResults[[#This Row],[Ind/Rel]]="Ind",_xlfn.XLOOKUP(StandardResults[[#This Row],[Code]],Std[Code],Std[B]),"-")</f>
        <v>#N/A</v>
      </c>
      <c r="U944" t="e">
        <f>IF(StandardResults[[#This Row],[Ind/Rel]]="Ind",_xlfn.XLOOKUP(StandardResults[[#This Row],[Code]],Std[Code],Std[AAs]),"-")</f>
        <v>#N/A</v>
      </c>
      <c r="V944" t="e">
        <f>IF(StandardResults[[#This Row],[Ind/Rel]]="Ind",_xlfn.XLOOKUP(StandardResults[[#This Row],[Code]],Std[Code],Std[As]),"-")</f>
        <v>#N/A</v>
      </c>
      <c r="W944" t="e">
        <f>IF(StandardResults[[#This Row],[Ind/Rel]]="Ind",_xlfn.XLOOKUP(StandardResults[[#This Row],[Code]],Std[Code],Std[Bs]),"-")</f>
        <v>#N/A</v>
      </c>
      <c r="X944" t="e">
        <f>IF(StandardResults[[#This Row],[Ind/Rel]]="Ind",_xlfn.XLOOKUP(StandardResults[[#This Row],[Code]],Std[Code],Std[EC]),"-")</f>
        <v>#N/A</v>
      </c>
      <c r="Y944" t="e">
        <f>IF(StandardResults[[#This Row],[Ind/Rel]]="Ind",_xlfn.XLOOKUP(StandardResults[[#This Row],[Code]],Std[Code],Std[Ecs]),"-")</f>
        <v>#N/A</v>
      </c>
      <c r="Z944">
        <f>COUNTIFS(StandardResults[Name],StandardResults[[#This Row],[Name]],StandardResults[Entry
Std],"B")+COUNTIFS(StandardResults[Name],StandardResults[[#This Row],[Name]],StandardResults[Entry
Std],"A")+COUNTIFS(StandardResults[Name],StandardResults[[#This Row],[Name]],StandardResults[Entry
Std],"AA")</f>
        <v>0</v>
      </c>
      <c r="AA944">
        <f>COUNTIFS(StandardResults[Name],StandardResults[[#This Row],[Name]],StandardResults[Entry
Std],"AA")</f>
        <v>0</v>
      </c>
    </row>
    <row r="945" spans="1:27" x14ac:dyDescent="0.25">
      <c r="A945">
        <f>TimeVR[[#This Row],[Club]]</f>
        <v>0</v>
      </c>
      <c r="B945" t="str">
        <f>IF(OR(RIGHT(TimeVR[[#This Row],[Event]],3)="M.R", RIGHT(TimeVR[[#This Row],[Event]],3)="F.R"),"Relay","Ind")</f>
        <v>Ind</v>
      </c>
      <c r="C945">
        <f>TimeVR[[#This Row],[gender]]</f>
        <v>0</v>
      </c>
      <c r="D945">
        <f>TimeVR[[#This Row],[Age]]</f>
        <v>0</v>
      </c>
      <c r="E945">
        <f>TimeVR[[#This Row],[name]]</f>
        <v>0</v>
      </c>
      <c r="F945">
        <f>TimeVR[[#This Row],[Event]]</f>
        <v>0</v>
      </c>
      <c r="G945" t="str">
        <f>IF(OR(StandardResults[[#This Row],[Entry]]="-",TimeVR[[#This Row],[validation]]="Validated"),"Y","N")</f>
        <v>N</v>
      </c>
      <c r="H945">
        <f>IF(OR(LEFT(TimeVR[[#This Row],[Times]],8)="00:00.00", LEFT(TimeVR[[#This Row],[Times]],2)="NT"),"-",TimeVR[[#This Row],[Times]])</f>
        <v>0</v>
      </c>
      <c r="I9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5" t="str">
        <f>IF(ISBLANK(TimeVR[[#This Row],[Best Time(S)]]),"-",TimeVR[[#This Row],[Best Time(S)]])</f>
        <v>-</v>
      </c>
      <c r="K945" t="str">
        <f>IF(StandardResults[[#This Row],[BT(SC)]]&lt;&gt;"-",IF(StandardResults[[#This Row],[BT(SC)]]&lt;=StandardResults[[#This Row],[AAs]],"AA",IF(StandardResults[[#This Row],[BT(SC)]]&lt;=StandardResults[[#This Row],[As]],"A",IF(StandardResults[[#This Row],[BT(SC)]]&lt;=StandardResults[[#This Row],[Bs]],"B","-"))),"")</f>
        <v/>
      </c>
      <c r="L945" t="str">
        <f>IF(ISBLANK(TimeVR[[#This Row],[Best Time(L)]]),"-",TimeVR[[#This Row],[Best Time(L)]])</f>
        <v>-</v>
      </c>
      <c r="M945" t="str">
        <f>IF(StandardResults[[#This Row],[BT(LC)]]&lt;&gt;"-",IF(StandardResults[[#This Row],[BT(LC)]]&lt;=StandardResults[[#This Row],[AA]],"AA",IF(StandardResults[[#This Row],[BT(LC)]]&lt;=StandardResults[[#This Row],[A]],"A",IF(StandardResults[[#This Row],[BT(LC)]]&lt;=StandardResults[[#This Row],[B]],"B","-"))),"")</f>
        <v/>
      </c>
      <c r="N945" s="14"/>
      <c r="O945" t="str">
        <f>IF(StandardResults[[#This Row],[BT(SC)]]&lt;&gt;"-",IF(StandardResults[[#This Row],[BT(SC)]]&lt;=StandardResults[[#This Row],[Ecs]],"EC","-"),"")</f>
        <v/>
      </c>
      <c r="Q945" t="str">
        <f>IF(StandardResults[[#This Row],[Ind/Rel]]="Ind",LEFT(StandardResults[[#This Row],[Gender]],1)&amp;MIN(MAX(StandardResults[[#This Row],[Age]],11),17)&amp;"-"&amp;StandardResults[[#This Row],[Event]],"")</f>
        <v>011-0</v>
      </c>
      <c r="R945" t="e">
        <f>IF(StandardResults[[#This Row],[Ind/Rel]]="Ind",_xlfn.XLOOKUP(StandardResults[[#This Row],[Code]],Std[Code],Std[AA]),"-")</f>
        <v>#N/A</v>
      </c>
      <c r="S945" t="e">
        <f>IF(StandardResults[[#This Row],[Ind/Rel]]="Ind",_xlfn.XLOOKUP(StandardResults[[#This Row],[Code]],Std[Code],Std[A]),"-")</f>
        <v>#N/A</v>
      </c>
      <c r="T945" t="e">
        <f>IF(StandardResults[[#This Row],[Ind/Rel]]="Ind",_xlfn.XLOOKUP(StandardResults[[#This Row],[Code]],Std[Code],Std[B]),"-")</f>
        <v>#N/A</v>
      </c>
      <c r="U945" t="e">
        <f>IF(StandardResults[[#This Row],[Ind/Rel]]="Ind",_xlfn.XLOOKUP(StandardResults[[#This Row],[Code]],Std[Code],Std[AAs]),"-")</f>
        <v>#N/A</v>
      </c>
      <c r="V945" t="e">
        <f>IF(StandardResults[[#This Row],[Ind/Rel]]="Ind",_xlfn.XLOOKUP(StandardResults[[#This Row],[Code]],Std[Code],Std[As]),"-")</f>
        <v>#N/A</v>
      </c>
      <c r="W945" t="e">
        <f>IF(StandardResults[[#This Row],[Ind/Rel]]="Ind",_xlfn.XLOOKUP(StandardResults[[#This Row],[Code]],Std[Code],Std[Bs]),"-")</f>
        <v>#N/A</v>
      </c>
      <c r="X945" t="e">
        <f>IF(StandardResults[[#This Row],[Ind/Rel]]="Ind",_xlfn.XLOOKUP(StandardResults[[#This Row],[Code]],Std[Code],Std[EC]),"-")</f>
        <v>#N/A</v>
      </c>
      <c r="Y945" t="e">
        <f>IF(StandardResults[[#This Row],[Ind/Rel]]="Ind",_xlfn.XLOOKUP(StandardResults[[#This Row],[Code]],Std[Code],Std[Ecs]),"-")</f>
        <v>#N/A</v>
      </c>
      <c r="Z945">
        <f>COUNTIFS(StandardResults[Name],StandardResults[[#This Row],[Name]],StandardResults[Entry
Std],"B")+COUNTIFS(StandardResults[Name],StandardResults[[#This Row],[Name]],StandardResults[Entry
Std],"A")+COUNTIFS(StandardResults[Name],StandardResults[[#This Row],[Name]],StandardResults[Entry
Std],"AA")</f>
        <v>0</v>
      </c>
      <c r="AA945">
        <f>COUNTIFS(StandardResults[Name],StandardResults[[#This Row],[Name]],StandardResults[Entry
Std],"AA")</f>
        <v>0</v>
      </c>
    </row>
    <row r="946" spans="1:27" x14ac:dyDescent="0.25">
      <c r="A946">
        <f>TimeVR[[#This Row],[Club]]</f>
        <v>0</v>
      </c>
      <c r="B946" t="str">
        <f>IF(OR(RIGHT(TimeVR[[#This Row],[Event]],3)="M.R", RIGHT(TimeVR[[#This Row],[Event]],3)="F.R"),"Relay","Ind")</f>
        <v>Ind</v>
      </c>
      <c r="C946">
        <f>TimeVR[[#This Row],[gender]]</f>
        <v>0</v>
      </c>
      <c r="D946">
        <f>TimeVR[[#This Row],[Age]]</f>
        <v>0</v>
      </c>
      <c r="E946">
        <f>TimeVR[[#This Row],[name]]</f>
        <v>0</v>
      </c>
      <c r="F946">
        <f>TimeVR[[#This Row],[Event]]</f>
        <v>0</v>
      </c>
      <c r="G946" t="str">
        <f>IF(OR(StandardResults[[#This Row],[Entry]]="-",TimeVR[[#This Row],[validation]]="Validated"),"Y","N")</f>
        <v>N</v>
      </c>
      <c r="H946">
        <f>IF(OR(LEFT(TimeVR[[#This Row],[Times]],8)="00:00.00", LEFT(TimeVR[[#This Row],[Times]],2)="NT"),"-",TimeVR[[#This Row],[Times]])</f>
        <v>0</v>
      </c>
      <c r="I9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6" t="str">
        <f>IF(ISBLANK(TimeVR[[#This Row],[Best Time(S)]]),"-",TimeVR[[#This Row],[Best Time(S)]])</f>
        <v>-</v>
      </c>
      <c r="K946" t="str">
        <f>IF(StandardResults[[#This Row],[BT(SC)]]&lt;&gt;"-",IF(StandardResults[[#This Row],[BT(SC)]]&lt;=StandardResults[[#This Row],[AAs]],"AA",IF(StandardResults[[#This Row],[BT(SC)]]&lt;=StandardResults[[#This Row],[As]],"A",IF(StandardResults[[#This Row],[BT(SC)]]&lt;=StandardResults[[#This Row],[Bs]],"B","-"))),"")</f>
        <v/>
      </c>
      <c r="L946" t="str">
        <f>IF(ISBLANK(TimeVR[[#This Row],[Best Time(L)]]),"-",TimeVR[[#This Row],[Best Time(L)]])</f>
        <v>-</v>
      </c>
      <c r="M946" t="str">
        <f>IF(StandardResults[[#This Row],[BT(LC)]]&lt;&gt;"-",IF(StandardResults[[#This Row],[BT(LC)]]&lt;=StandardResults[[#This Row],[AA]],"AA",IF(StandardResults[[#This Row],[BT(LC)]]&lt;=StandardResults[[#This Row],[A]],"A",IF(StandardResults[[#This Row],[BT(LC)]]&lt;=StandardResults[[#This Row],[B]],"B","-"))),"")</f>
        <v/>
      </c>
      <c r="N946" s="14"/>
      <c r="O946" t="str">
        <f>IF(StandardResults[[#This Row],[BT(SC)]]&lt;&gt;"-",IF(StandardResults[[#This Row],[BT(SC)]]&lt;=StandardResults[[#This Row],[Ecs]],"EC","-"),"")</f>
        <v/>
      </c>
      <c r="Q946" t="str">
        <f>IF(StandardResults[[#This Row],[Ind/Rel]]="Ind",LEFT(StandardResults[[#This Row],[Gender]],1)&amp;MIN(MAX(StandardResults[[#This Row],[Age]],11),17)&amp;"-"&amp;StandardResults[[#This Row],[Event]],"")</f>
        <v>011-0</v>
      </c>
      <c r="R946" t="e">
        <f>IF(StandardResults[[#This Row],[Ind/Rel]]="Ind",_xlfn.XLOOKUP(StandardResults[[#This Row],[Code]],Std[Code],Std[AA]),"-")</f>
        <v>#N/A</v>
      </c>
      <c r="S946" t="e">
        <f>IF(StandardResults[[#This Row],[Ind/Rel]]="Ind",_xlfn.XLOOKUP(StandardResults[[#This Row],[Code]],Std[Code],Std[A]),"-")</f>
        <v>#N/A</v>
      </c>
      <c r="T946" t="e">
        <f>IF(StandardResults[[#This Row],[Ind/Rel]]="Ind",_xlfn.XLOOKUP(StandardResults[[#This Row],[Code]],Std[Code],Std[B]),"-")</f>
        <v>#N/A</v>
      </c>
      <c r="U946" t="e">
        <f>IF(StandardResults[[#This Row],[Ind/Rel]]="Ind",_xlfn.XLOOKUP(StandardResults[[#This Row],[Code]],Std[Code],Std[AAs]),"-")</f>
        <v>#N/A</v>
      </c>
      <c r="V946" t="e">
        <f>IF(StandardResults[[#This Row],[Ind/Rel]]="Ind",_xlfn.XLOOKUP(StandardResults[[#This Row],[Code]],Std[Code],Std[As]),"-")</f>
        <v>#N/A</v>
      </c>
      <c r="W946" t="e">
        <f>IF(StandardResults[[#This Row],[Ind/Rel]]="Ind",_xlfn.XLOOKUP(StandardResults[[#This Row],[Code]],Std[Code],Std[Bs]),"-")</f>
        <v>#N/A</v>
      </c>
      <c r="X946" t="e">
        <f>IF(StandardResults[[#This Row],[Ind/Rel]]="Ind",_xlfn.XLOOKUP(StandardResults[[#This Row],[Code]],Std[Code],Std[EC]),"-")</f>
        <v>#N/A</v>
      </c>
      <c r="Y946" t="e">
        <f>IF(StandardResults[[#This Row],[Ind/Rel]]="Ind",_xlfn.XLOOKUP(StandardResults[[#This Row],[Code]],Std[Code],Std[Ecs]),"-")</f>
        <v>#N/A</v>
      </c>
      <c r="Z946">
        <f>COUNTIFS(StandardResults[Name],StandardResults[[#This Row],[Name]],StandardResults[Entry
Std],"B")+COUNTIFS(StandardResults[Name],StandardResults[[#This Row],[Name]],StandardResults[Entry
Std],"A")+COUNTIFS(StandardResults[Name],StandardResults[[#This Row],[Name]],StandardResults[Entry
Std],"AA")</f>
        <v>0</v>
      </c>
      <c r="AA946">
        <f>COUNTIFS(StandardResults[Name],StandardResults[[#This Row],[Name]],StandardResults[Entry
Std],"AA")</f>
        <v>0</v>
      </c>
    </row>
    <row r="947" spans="1:27" x14ac:dyDescent="0.25">
      <c r="A947">
        <f>TimeVR[[#This Row],[Club]]</f>
        <v>0</v>
      </c>
      <c r="B947" t="str">
        <f>IF(OR(RIGHT(TimeVR[[#This Row],[Event]],3)="M.R", RIGHT(TimeVR[[#This Row],[Event]],3)="F.R"),"Relay","Ind")</f>
        <v>Ind</v>
      </c>
      <c r="C947">
        <f>TimeVR[[#This Row],[gender]]</f>
        <v>0</v>
      </c>
      <c r="D947">
        <f>TimeVR[[#This Row],[Age]]</f>
        <v>0</v>
      </c>
      <c r="E947">
        <f>TimeVR[[#This Row],[name]]</f>
        <v>0</v>
      </c>
      <c r="F947">
        <f>TimeVR[[#This Row],[Event]]</f>
        <v>0</v>
      </c>
      <c r="G947" t="str">
        <f>IF(OR(StandardResults[[#This Row],[Entry]]="-",TimeVR[[#This Row],[validation]]="Validated"),"Y","N")</f>
        <v>N</v>
      </c>
      <c r="H947">
        <f>IF(OR(LEFT(TimeVR[[#This Row],[Times]],8)="00:00.00", LEFT(TimeVR[[#This Row],[Times]],2)="NT"),"-",TimeVR[[#This Row],[Times]])</f>
        <v>0</v>
      </c>
      <c r="I9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7" t="str">
        <f>IF(ISBLANK(TimeVR[[#This Row],[Best Time(S)]]),"-",TimeVR[[#This Row],[Best Time(S)]])</f>
        <v>-</v>
      </c>
      <c r="K947" t="str">
        <f>IF(StandardResults[[#This Row],[BT(SC)]]&lt;&gt;"-",IF(StandardResults[[#This Row],[BT(SC)]]&lt;=StandardResults[[#This Row],[AAs]],"AA",IF(StandardResults[[#This Row],[BT(SC)]]&lt;=StandardResults[[#This Row],[As]],"A",IF(StandardResults[[#This Row],[BT(SC)]]&lt;=StandardResults[[#This Row],[Bs]],"B","-"))),"")</f>
        <v/>
      </c>
      <c r="L947" t="str">
        <f>IF(ISBLANK(TimeVR[[#This Row],[Best Time(L)]]),"-",TimeVR[[#This Row],[Best Time(L)]])</f>
        <v>-</v>
      </c>
      <c r="M947" t="str">
        <f>IF(StandardResults[[#This Row],[BT(LC)]]&lt;&gt;"-",IF(StandardResults[[#This Row],[BT(LC)]]&lt;=StandardResults[[#This Row],[AA]],"AA",IF(StandardResults[[#This Row],[BT(LC)]]&lt;=StandardResults[[#This Row],[A]],"A",IF(StandardResults[[#This Row],[BT(LC)]]&lt;=StandardResults[[#This Row],[B]],"B","-"))),"")</f>
        <v/>
      </c>
      <c r="N947" s="14"/>
      <c r="O947" t="str">
        <f>IF(StandardResults[[#This Row],[BT(SC)]]&lt;&gt;"-",IF(StandardResults[[#This Row],[BT(SC)]]&lt;=StandardResults[[#This Row],[Ecs]],"EC","-"),"")</f>
        <v/>
      </c>
      <c r="Q947" t="str">
        <f>IF(StandardResults[[#This Row],[Ind/Rel]]="Ind",LEFT(StandardResults[[#This Row],[Gender]],1)&amp;MIN(MAX(StandardResults[[#This Row],[Age]],11),17)&amp;"-"&amp;StandardResults[[#This Row],[Event]],"")</f>
        <v>011-0</v>
      </c>
      <c r="R947" t="e">
        <f>IF(StandardResults[[#This Row],[Ind/Rel]]="Ind",_xlfn.XLOOKUP(StandardResults[[#This Row],[Code]],Std[Code],Std[AA]),"-")</f>
        <v>#N/A</v>
      </c>
      <c r="S947" t="e">
        <f>IF(StandardResults[[#This Row],[Ind/Rel]]="Ind",_xlfn.XLOOKUP(StandardResults[[#This Row],[Code]],Std[Code],Std[A]),"-")</f>
        <v>#N/A</v>
      </c>
      <c r="T947" t="e">
        <f>IF(StandardResults[[#This Row],[Ind/Rel]]="Ind",_xlfn.XLOOKUP(StandardResults[[#This Row],[Code]],Std[Code],Std[B]),"-")</f>
        <v>#N/A</v>
      </c>
      <c r="U947" t="e">
        <f>IF(StandardResults[[#This Row],[Ind/Rel]]="Ind",_xlfn.XLOOKUP(StandardResults[[#This Row],[Code]],Std[Code],Std[AAs]),"-")</f>
        <v>#N/A</v>
      </c>
      <c r="V947" t="e">
        <f>IF(StandardResults[[#This Row],[Ind/Rel]]="Ind",_xlfn.XLOOKUP(StandardResults[[#This Row],[Code]],Std[Code],Std[As]),"-")</f>
        <v>#N/A</v>
      </c>
      <c r="W947" t="e">
        <f>IF(StandardResults[[#This Row],[Ind/Rel]]="Ind",_xlfn.XLOOKUP(StandardResults[[#This Row],[Code]],Std[Code],Std[Bs]),"-")</f>
        <v>#N/A</v>
      </c>
      <c r="X947" t="e">
        <f>IF(StandardResults[[#This Row],[Ind/Rel]]="Ind",_xlfn.XLOOKUP(StandardResults[[#This Row],[Code]],Std[Code],Std[EC]),"-")</f>
        <v>#N/A</v>
      </c>
      <c r="Y947" t="e">
        <f>IF(StandardResults[[#This Row],[Ind/Rel]]="Ind",_xlfn.XLOOKUP(StandardResults[[#This Row],[Code]],Std[Code],Std[Ecs]),"-")</f>
        <v>#N/A</v>
      </c>
      <c r="Z947">
        <f>COUNTIFS(StandardResults[Name],StandardResults[[#This Row],[Name]],StandardResults[Entry
Std],"B")+COUNTIFS(StandardResults[Name],StandardResults[[#This Row],[Name]],StandardResults[Entry
Std],"A")+COUNTIFS(StandardResults[Name],StandardResults[[#This Row],[Name]],StandardResults[Entry
Std],"AA")</f>
        <v>0</v>
      </c>
      <c r="AA947">
        <f>COUNTIFS(StandardResults[Name],StandardResults[[#This Row],[Name]],StandardResults[Entry
Std],"AA")</f>
        <v>0</v>
      </c>
    </row>
    <row r="948" spans="1:27" x14ac:dyDescent="0.25">
      <c r="A948">
        <f>TimeVR[[#This Row],[Club]]</f>
        <v>0</v>
      </c>
      <c r="B948" t="str">
        <f>IF(OR(RIGHT(TimeVR[[#This Row],[Event]],3)="M.R", RIGHT(TimeVR[[#This Row],[Event]],3)="F.R"),"Relay","Ind")</f>
        <v>Ind</v>
      </c>
      <c r="C948">
        <f>TimeVR[[#This Row],[gender]]</f>
        <v>0</v>
      </c>
      <c r="D948">
        <f>TimeVR[[#This Row],[Age]]</f>
        <v>0</v>
      </c>
      <c r="E948">
        <f>TimeVR[[#This Row],[name]]</f>
        <v>0</v>
      </c>
      <c r="F948">
        <f>TimeVR[[#This Row],[Event]]</f>
        <v>0</v>
      </c>
      <c r="G948" t="str">
        <f>IF(OR(StandardResults[[#This Row],[Entry]]="-",TimeVR[[#This Row],[validation]]="Validated"),"Y","N")</f>
        <v>N</v>
      </c>
      <c r="H948">
        <f>IF(OR(LEFT(TimeVR[[#This Row],[Times]],8)="00:00.00", LEFT(TimeVR[[#This Row],[Times]],2)="NT"),"-",TimeVR[[#This Row],[Times]])</f>
        <v>0</v>
      </c>
      <c r="I9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8" t="str">
        <f>IF(ISBLANK(TimeVR[[#This Row],[Best Time(S)]]),"-",TimeVR[[#This Row],[Best Time(S)]])</f>
        <v>-</v>
      </c>
      <c r="K948" t="str">
        <f>IF(StandardResults[[#This Row],[BT(SC)]]&lt;&gt;"-",IF(StandardResults[[#This Row],[BT(SC)]]&lt;=StandardResults[[#This Row],[AAs]],"AA",IF(StandardResults[[#This Row],[BT(SC)]]&lt;=StandardResults[[#This Row],[As]],"A",IF(StandardResults[[#This Row],[BT(SC)]]&lt;=StandardResults[[#This Row],[Bs]],"B","-"))),"")</f>
        <v/>
      </c>
      <c r="L948" t="str">
        <f>IF(ISBLANK(TimeVR[[#This Row],[Best Time(L)]]),"-",TimeVR[[#This Row],[Best Time(L)]])</f>
        <v>-</v>
      </c>
      <c r="M948" t="str">
        <f>IF(StandardResults[[#This Row],[BT(LC)]]&lt;&gt;"-",IF(StandardResults[[#This Row],[BT(LC)]]&lt;=StandardResults[[#This Row],[AA]],"AA",IF(StandardResults[[#This Row],[BT(LC)]]&lt;=StandardResults[[#This Row],[A]],"A",IF(StandardResults[[#This Row],[BT(LC)]]&lt;=StandardResults[[#This Row],[B]],"B","-"))),"")</f>
        <v/>
      </c>
      <c r="N948" s="14"/>
      <c r="O948" t="str">
        <f>IF(StandardResults[[#This Row],[BT(SC)]]&lt;&gt;"-",IF(StandardResults[[#This Row],[BT(SC)]]&lt;=StandardResults[[#This Row],[Ecs]],"EC","-"),"")</f>
        <v/>
      </c>
      <c r="Q948" t="str">
        <f>IF(StandardResults[[#This Row],[Ind/Rel]]="Ind",LEFT(StandardResults[[#This Row],[Gender]],1)&amp;MIN(MAX(StandardResults[[#This Row],[Age]],11),17)&amp;"-"&amp;StandardResults[[#This Row],[Event]],"")</f>
        <v>011-0</v>
      </c>
      <c r="R948" t="e">
        <f>IF(StandardResults[[#This Row],[Ind/Rel]]="Ind",_xlfn.XLOOKUP(StandardResults[[#This Row],[Code]],Std[Code],Std[AA]),"-")</f>
        <v>#N/A</v>
      </c>
      <c r="S948" t="e">
        <f>IF(StandardResults[[#This Row],[Ind/Rel]]="Ind",_xlfn.XLOOKUP(StandardResults[[#This Row],[Code]],Std[Code],Std[A]),"-")</f>
        <v>#N/A</v>
      </c>
      <c r="T948" t="e">
        <f>IF(StandardResults[[#This Row],[Ind/Rel]]="Ind",_xlfn.XLOOKUP(StandardResults[[#This Row],[Code]],Std[Code],Std[B]),"-")</f>
        <v>#N/A</v>
      </c>
      <c r="U948" t="e">
        <f>IF(StandardResults[[#This Row],[Ind/Rel]]="Ind",_xlfn.XLOOKUP(StandardResults[[#This Row],[Code]],Std[Code],Std[AAs]),"-")</f>
        <v>#N/A</v>
      </c>
      <c r="V948" t="e">
        <f>IF(StandardResults[[#This Row],[Ind/Rel]]="Ind",_xlfn.XLOOKUP(StandardResults[[#This Row],[Code]],Std[Code],Std[As]),"-")</f>
        <v>#N/A</v>
      </c>
      <c r="W948" t="e">
        <f>IF(StandardResults[[#This Row],[Ind/Rel]]="Ind",_xlfn.XLOOKUP(StandardResults[[#This Row],[Code]],Std[Code],Std[Bs]),"-")</f>
        <v>#N/A</v>
      </c>
      <c r="X948" t="e">
        <f>IF(StandardResults[[#This Row],[Ind/Rel]]="Ind",_xlfn.XLOOKUP(StandardResults[[#This Row],[Code]],Std[Code],Std[EC]),"-")</f>
        <v>#N/A</v>
      </c>
      <c r="Y948" t="e">
        <f>IF(StandardResults[[#This Row],[Ind/Rel]]="Ind",_xlfn.XLOOKUP(StandardResults[[#This Row],[Code]],Std[Code],Std[Ecs]),"-")</f>
        <v>#N/A</v>
      </c>
      <c r="Z948">
        <f>COUNTIFS(StandardResults[Name],StandardResults[[#This Row],[Name]],StandardResults[Entry
Std],"B")+COUNTIFS(StandardResults[Name],StandardResults[[#This Row],[Name]],StandardResults[Entry
Std],"A")+COUNTIFS(StandardResults[Name],StandardResults[[#This Row],[Name]],StandardResults[Entry
Std],"AA")</f>
        <v>0</v>
      </c>
      <c r="AA948">
        <f>COUNTIFS(StandardResults[Name],StandardResults[[#This Row],[Name]],StandardResults[Entry
Std],"AA")</f>
        <v>0</v>
      </c>
    </row>
    <row r="949" spans="1:27" x14ac:dyDescent="0.25">
      <c r="A949">
        <f>TimeVR[[#This Row],[Club]]</f>
        <v>0</v>
      </c>
      <c r="B949" t="str">
        <f>IF(OR(RIGHT(TimeVR[[#This Row],[Event]],3)="M.R", RIGHT(TimeVR[[#This Row],[Event]],3)="F.R"),"Relay","Ind")</f>
        <v>Ind</v>
      </c>
      <c r="C949">
        <f>TimeVR[[#This Row],[gender]]</f>
        <v>0</v>
      </c>
      <c r="D949">
        <f>TimeVR[[#This Row],[Age]]</f>
        <v>0</v>
      </c>
      <c r="E949">
        <f>TimeVR[[#This Row],[name]]</f>
        <v>0</v>
      </c>
      <c r="F949">
        <f>TimeVR[[#This Row],[Event]]</f>
        <v>0</v>
      </c>
      <c r="G949" t="str">
        <f>IF(OR(StandardResults[[#This Row],[Entry]]="-",TimeVR[[#This Row],[validation]]="Validated"),"Y","N")</f>
        <v>N</v>
      </c>
      <c r="H949">
        <f>IF(OR(LEFT(TimeVR[[#This Row],[Times]],8)="00:00.00", LEFT(TimeVR[[#This Row],[Times]],2)="NT"),"-",TimeVR[[#This Row],[Times]])</f>
        <v>0</v>
      </c>
      <c r="I9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49" t="str">
        <f>IF(ISBLANK(TimeVR[[#This Row],[Best Time(S)]]),"-",TimeVR[[#This Row],[Best Time(S)]])</f>
        <v>-</v>
      </c>
      <c r="K949" t="str">
        <f>IF(StandardResults[[#This Row],[BT(SC)]]&lt;&gt;"-",IF(StandardResults[[#This Row],[BT(SC)]]&lt;=StandardResults[[#This Row],[AAs]],"AA",IF(StandardResults[[#This Row],[BT(SC)]]&lt;=StandardResults[[#This Row],[As]],"A",IF(StandardResults[[#This Row],[BT(SC)]]&lt;=StandardResults[[#This Row],[Bs]],"B","-"))),"")</f>
        <v/>
      </c>
      <c r="L949" t="str">
        <f>IF(ISBLANK(TimeVR[[#This Row],[Best Time(L)]]),"-",TimeVR[[#This Row],[Best Time(L)]])</f>
        <v>-</v>
      </c>
      <c r="M949" t="str">
        <f>IF(StandardResults[[#This Row],[BT(LC)]]&lt;&gt;"-",IF(StandardResults[[#This Row],[BT(LC)]]&lt;=StandardResults[[#This Row],[AA]],"AA",IF(StandardResults[[#This Row],[BT(LC)]]&lt;=StandardResults[[#This Row],[A]],"A",IF(StandardResults[[#This Row],[BT(LC)]]&lt;=StandardResults[[#This Row],[B]],"B","-"))),"")</f>
        <v/>
      </c>
      <c r="N949" s="14"/>
      <c r="O949" t="str">
        <f>IF(StandardResults[[#This Row],[BT(SC)]]&lt;&gt;"-",IF(StandardResults[[#This Row],[BT(SC)]]&lt;=StandardResults[[#This Row],[Ecs]],"EC","-"),"")</f>
        <v/>
      </c>
      <c r="Q949" t="str">
        <f>IF(StandardResults[[#This Row],[Ind/Rel]]="Ind",LEFT(StandardResults[[#This Row],[Gender]],1)&amp;MIN(MAX(StandardResults[[#This Row],[Age]],11),17)&amp;"-"&amp;StandardResults[[#This Row],[Event]],"")</f>
        <v>011-0</v>
      </c>
      <c r="R949" t="e">
        <f>IF(StandardResults[[#This Row],[Ind/Rel]]="Ind",_xlfn.XLOOKUP(StandardResults[[#This Row],[Code]],Std[Code],Std[AA]),"-")</f>
        <v>#N/A</v>
      </c>
      <c r="S949" t="e">
        <f>IF(StandardResults[[#This Row],[Ind/Rel]]="Ind",_xlfn.XLOOKUP(StandardResults[[#This Row],[Code]],Std[Code],Std[A]),"-")</f>
        <v>#N/A</v>
      </c>
      <c r="T949" t="e">
        <f>IF(StandardResults[[#This Row],[Ind/Rel]]="Ind",_xlfn.XLOOKUP(StandardResults[[#This Row],[Code]],Std[Code],Std[B]),"-")</f>
        <v>#N/A</v>
      </c>
      <c r="U949" t="e">
        <f>IF(StandardResults[[#This Row],[Ind/Rel]]="Ind",_xlfn.XLOOKUP(StandardResults[[#This Row],[Code]],Std[Code],Std[AAs]),"-")</f>
        <v>#N/A</v>
      </c>
      <c r="V949" t="e">
        <f>IF(StandardResults[[#This Row],[Ind/Rel]]="Ind",_xlfn.XLOOKUP(StandardResults[[#This Row],[Code]],Std[Code],Std[As]),"-")</f>
        <v>#N/A</v>
      </c>
      <c r="W949" t="e">
        <f>IF(StandardResults[[#This Row],[Ind/Rel]]="Ind",_xlfn.XLOOKUP(StandardResults[[#This Row],[Code]],Std[Code],Std[Bs]),"-")</f>
        <v>#N/A</v>
      </c>
      <c r="X949" t="e">
        <f>IF(StandardResults[[#This Row],[Ind/Rel]]="Ind",_xlfn.XLOOKUP(StandardResults[[#This Row],[Code]],Std[Code],Std[EC]),"-")</f>
        <v>#N/A</v>
      </c>
      <c r="Y949" t="e">
        <f>IF(StandardResults[[#This Row],[Ind/Rel]]="Ind",_xlfn.XLOOKUP(StandardResults[[#This Row],[Code]],Std[Code],Std[Ecs]),"-")</f>
        <v>#N/A</v>
      </c>
      <c r="Z949">
        <f>COUNTIFS(StandardResults[Name],StandardResults[[#This Row],[Name]],StandardResults[Entry
Std],"B")+COUNTIFS(StandardResults[Name],StandardResults[[#This Row],[Name]],StandardResults[Entry
Std],"A")+COUNTIFS(StandardResults[Name],StandardResults[[#This Row],[Name]],StandardResults[Entry
Std],"AA")</f>
        <v>0</v>
      </c>
      <c r="AA949">
        <f>COUNTIFS(StandardResults[Name],StandardResults[[#This Row],[Name]],StandardResults[Entry
Std],"AA")</f>
        <v>0</v>
      </c>
    </row>
    <row r="950" spans="1:27" x14ac:dyDescent="0.25">
      <c r="A950">
        <f>TimeVR[[#This Row],[Club]]</f>
        <v>0</v>
      </c>
      <c r="B950" t="str">
        <f>IF(OR(RIGHT(TimeVR[[#This Row],[Event]],3)="M.R", RIGHT(TimeVR[[#This Row],[Event]],3)="F.R"),"Relay","Ind")</f>
        <v>Ind</v>
      </c>
      <c r="C950">
        <f>TimeVR[[#This Row],[gender]]</f>
        <v>0</v>
      </c>
      <c r="D950">
        <f>TimeVR[[#This Row],[Age]]</f>
        <v>0</v>
      </c>
      <c r="E950">
        <f>TimeVR[[#This Row],[name]]</f>
        <v>0</v>
      </c>
      <c r="F950">
        <f>TimeVR[[#This Row],[Event]]</f>
        <v>0</v>
      </c>
      <c r="G950" t="str">
        <f>IF(OR(StandardResults[[#This Row],[Entry]]="-",TimeVR[[#This Row],[validation]]="Validated"),"Y","N")</f>
        <v>N</v>
      </c>
      <c r="H950">
        <f>IF(OR(LEFT(TimeVR[[#This Row],[Times]],8)="00:00.00", LEFT(TimeVR[[#This Row],[Times]],2)="NT"),"-",TimeVR[[#This Row],[Times]])</f>
        <v>0</v>
      </c>
      <c r="I9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0" t="str">
        <f>IF(ISBLANK(TimeVR[[#This Row],[Best Time(S)]]),"-",TimeVR[[#This Row],[Best Time(S)]])</f>
        <v>-</v>
      </c>
      <c r="K950" t="str">
        <f>IF(StandardResults[[#This Row],[BT(SC)]]&lt;&gt;"-",IF(StandardResults[[#This Row],[BT(SC)]]&lt;=StandardResults[[#This Row],[AAs]],"AA",IF(StandardResults[[#This Row],[BT(SC)]]&lt;=StandardResults[[#This Row],[As]],"A",IF(StandardResults[[#This Row],[BT(SC)]]&lt;=StandardResults[[#This Row],[Bs]],"B","-"))),"")</f>
        <v/>
      </c>
      <c r="L950" t="str">
        <f>IF(ISBLANK(TimeVR[[#This Row],[Best Time(L)]]),"-",TimeVR[[#This Row],[Best Time(L)]])</f>
        <v>-</v>
      </c>
      <c r="M950" t="str">
        <f>IF(StandardResults[[#This Row],[BT(LC)]]&lt;&gt;"-",IF(StandardResults[[#This Row],[BT(LC)]]&lt;=StandardResults[[#This Row],[AA]],"AA",IF(StandardResults[[#This Row],[BT(LC)]]&lt;=StandardResults[[#This Row],[A]],"A",IF(StandardResults[[#This Row],[BT(LC)]]&lt;=StandardResults[[#This Row],[B]],"B","-"))),"")</f>
        <v/>
      </c>
      <c r="N950" s="14"/>
      <c r="O950" t="str">
        <f>IF(StandardResults[[#This Row],[BT(SC)]]&lt;&gt;"-",IF(StandardResults[[#This Row],[BT(SC)]]&lt;=StandardResults[[#This Row],[Ecs]],"EC","-"),"")</f>
        <v/>
      </c>
      <c r="Q950" t="str">
        <f>IF(StandardResults[[#This Row],[Ind/Rel]]="Ind",LEFT(StandardResults[[#This Row],[Gender]],1)&amp;MIN(MAX(StandardResults[[#This Row],[Age]],11),17)&amp;"-"&amp;StandardResults[[#This Row],[Event]],"")</f>
        <v>011-0</v>
      </c>
      <c r="R950" t="e">
        <f>IF(StandardResults[[#This Row],[Ind/Rel]]="Ind",_xlfn.XLOOKUP(StandardResults[[#This Row],[Code]],Std[Code],Std[AA]),"-")</f>
        <v>#N/A</v>
      </c>
      <c r="S950" t="e">
        <f>IF(StandardResults[[#This Row],[Ind/Rel]]="Ind",_xlfn.XLOOKUP(StandardResults[[#This Row],[Code]],Std[Code],Std[A]),"-")</f>
        <v>#N/A</v>
      </c>
      <c r="T950" t="e">
        <f>IF(StandardResults[[#This Row],[Ind/Rel]]="Ind",_xlfn.XLOOKUP(StandardResults[[#This Row],[Code]],Std[Code],Std[B]),"-")</f>
        <v>#N/A</v>
      </c>
      <c r="U950" t="e">
        <f>IF(StandardResults[[#This Row],[Ind/Rel]]="Ind",_xlfn.XLOOKUP(StandardResults[[#This Row],[Code]],Std[Code],Std[AAs]),"-")</f>
        <v>#N/A</v>
      </c>
      <c r="V950" t="e">
        <f>IF(StandardResults[[#This Row],[Ind/Rel]]="Ind",_xlfn.XLOOKUP(StandardResults[[#This Row],[Code]],Std[Code],Std[As]),"-")</f>
        <v>#N/A</v>
      </c>
      <c r="W950" t="e">
        <f>IF(StandardResults[[#This Row],[Ind/Rel]]="Ind",_xlfn.XLOOKUP(StandardResults[[#This Row],[Code]],Std[Code],Std[Bs]),"-")</f>
        <v>#N/A</v>
      </c>
      <c r="X950" t="e">
        <f>IF(StandardResults[[#This Row],[Ind/Rel]]="Ind",_xlfn.XLOOKUP(StandardResults[[#This Row],[Code]],Std[Code],Std[EC]),"-")</f>
        <v>#N/A</v>
      </c>
      <c r="Y950" t="e">
        <f>IF(StandardResults[[#This Row],[Ind/Rel]]="Ind",_xlfn.XLOOKUP(StandardResults[[#This Row],[Code]],Std[Code],Std[Ecs]),"-")</f>
        <v>#N/A</v>
      </c>
      <c r="Z950">
        <f>COUNTIFS(StandardResults[Name],StandardResults[[#This Row],[Name]],StandardResults[Entry
Std],"B")+COUNTIFS(StandardResults[Name],StandardResults[[#This Row],[Name]],StandardResults[Entry
Std],"A")+COUNTIFS(StandardResults[Name],StandardResults[[#This Row],[Name]],StandardResults[Entry
Std],"AA")</f>
        <v>0</v>
      </c>
      <c r="AA950">
        <f>COUNTIFS(StandardResults[Name],StandardResults[[#This Row],[Name]],StandardResults[Entry
Std],"AA")</f>
        <v>0</v>
      </c>
    </row>
    <row r="951" spans="1:27" x14ac:dyDescent="0.25">
      <c r="A951">
        <f>TimeVR[[#This Row],[Club]]</f>
        <v>0</v>
      </c>
      <c r="B951" t="str">
        <f>IF(OR(RIGHT(TimeVR[[#This Row],[Event]],3)="M.R", RIGHT(TimeVR[[#This Row],[Event]],3)="F.R"),"Relay","Ind")</f>
        <v>Ind</v>
      </c>
      <c r="C951">
        <f>TimeVR[[#This Row],[gender]]</f>
        <v>0</v>
      </c>
      <c r="D951">
        <f>TimeVR[[#This Row],[Age]]</f>
        <v>0</v>
      </c>
      <c r="E951">
        <f>TimeVR[[#This Row],[name]]</f>
        <v>0</v>
      </c>
      <c r="F951">
        <f>TimeVR[[#This Row],[Event]]</f>
        <v>0</v>
      </c>
      <c r="G951" t="str">
        <f>IF(OR(StandardResults[[#This Row],[Entry]]="-",TimeVR[[#This Row],[validation]]="Validated"),"Y","N")</f>
        <v>N</v>
      </c>
      <c r="H951">
        <f>IF(OR(LEFT(TimeVR[[#This Row],[Times]],8)="00:00.00", LEFT(TimeVR[[#This Row],[Times]],2)="NT"),"-",TimeVR[[#This Row],[Times]])</f>
        <v>0</v>
      </c>
      <c r="I9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1" t="str">
        <f>IF(ISBLANK(TimeVR[[#This Row],[Best Time(S)]]),"-",TimeVR[[#This Row],[Best Time(S)]])</f>
        <v>-</v>
      </c>
      <c r="K951" t="str">
        <f>IF(StandardResults[[#This Row],[BT(SC)]]&lt;&gt;"-",IF(StandardResults[[#This Row],[BT(SC)]]&lt;=StandardResults[[#This Row],[AAs]],"AA",IF(StandardResults[[#This Row],[BT(SC)]]&lt;=StandardResults[[#This Row],[As]],"A",IF(StandardResults[[#This Row],[BT(SC)]]&lt;=StandardResults[[#This Row],[Bs]],"B","-"))),"")</f>
        <v/>
      </c>
      <c r="L951" t="str">
        <f>IF(ISBLANK(TimeVR[[#This Row],[Best Time(L)]]),"-",TimeVR[[#This Row],[Best Time(L)]])</f>
        <v>-</v>
      </c>
      <c r="M951" t="str">
        <f>IF(StandardResults[[#This Row],[BT(LC)]]&lt;&gt;"-",IF(StandardResults[[#This Row],[BT(LC)]]&lt;=StandardResults[[#This Row],[AA]],"AA",IF(StandardResults[[#This Row],[BT(LC)]]&lt;=StandardResults[[#This Row],[A]],"A",IF(StandardResults[[#This Row],[BT(LC)]]&lt;=StandardResults[[#This Row],[B]],"B","-"))),"")</f>
        <v/>
      </c>
      <c r="N951" s="14"/>
      <c r="O951" t="str">
        <f>IF(StandardResults[[#This Row],[BT(SC)]]&lt;&gt;"-",IF(StandardResults[[#This Row],[BT(SC)]]&lt;=StandardResults[[#This Row],[Ecs]],"EC","-"),"")</f>
        <v/>
      </c>
      <c r="Q951" t="str">
        <f>IF(StandardResults[[#This Row],[Ind/Rel]]="Ind",LEFT(StandardResults[[#This Row],[Gender]],1)&amp;MIN(MAX(StandardResults[[#This Row],[Age]],11),17)&amp;"-"&amp;StandardResults[[#This Row],[Event]],"")</f>
        <v>011-0</v>
      </c>
      <c r="R951" t="e">
        <f>IF(StandardResults[[#This Row],[Ind/Rel]]="Ind",_xlfn.XLOOKUP(StandardResults[[#This Row],[Code]],Std[Code],Std[AA]),"-")</f>
        <v>#N/A</v>
      </c>
      <c r="S951" t="e">
        <f>IF(StandardResults[[#This Row],[Ind/Rel]]="Ind",_xlfn.XLOOKUP(StandardResults[[#This Row],[Code]],Std[Code],Std[A]),"-")</f>
        <v>#N/A</v>
      </c>
      <c r="T951" t="e">
        <f>IF(StandardResults[[#This Row],[Ind/Rel]]="Ind",_xlfn.XLOOKUP(StandardResults[[#This Row],[Code]],Std[Code],Std[B]),"-")</f>
        <v>#N/A</v>
      </c>
      <c r="U951" t="e">
        <f>IF(StandardResults[[#This Row],[Ind/Rel]]="Ind",_xlfn.XLOOKUP(StandardResults[[#This Row],[Code]],Std[Code],Std[AAs]),"-")</f>
        <v>#N/A</v>
      </c>
      <c r="V951" t="e">
        <f>IF(StandardResults[[#This Row],[Ind/Rel]]="Ind",_xlfn.XLOOKUP(StandardResults[[#This Row],[Code]],Std[Code],Std[As]),"-")</f>
        <v>#N/A</v>
      </c>
      <c r="W951" t="e">
        <f>IF(StandardResults[[#This Row],[Ind/Rel]]="Ind",_xlfn.XLOOKUP(StandardResults[[#This Row],[Code]],Std[Code],Std[Bs]),"-")</f>
        <v>#N/A</v>
      </c>
      <c r="X951" t="e">
        <f>IF(StandardResults[[#This Row],[Ind/Rel]]="Ind",_xlfn.XLOOKUP(StandardResults[[#This Row],[Code]],Std[Code],Std[EC]),"-")</f>
        <v>#N/A</v>
      </c>
      <c r="Y951" t="e">
        <f>IF(StandardResults[[#This Row],[Ind/Rel]]="Ind",_xlfn.XLOOKUP(StandardResults[[#This Row],[Code]],Std[Code],Std[Ecs]),"-")</f>
        <v>#N/A</v>
      </c>
      <c r="Z951">
        <f>COUNTIFS(StandardResults[Name],StandardResults[[#This Row],[Name]],StandardResults[Entry
Std],"B")+COUNTIFS(StandardResults[Name],StandardResults[[#This Row],[Name]],StandardResults[Entry
Std],"A")+COUNTIFS(StandardResults[Name],StandardResults[[#This Row],[Name]],StandardResults[Entry
Std],"AA")</f>
        <v>0</v>
      </c>
      <c r="AA951">
        <f>COUNTIFS(StandardResults[Name],StandardResults[[#This Row],[Name]],StandardResults[Entry
Std],"AA")</f>
        <v>0</v>
      </c>
    </row>
    <row r="952" spans="1:27" x14ac:dyDescent="0.25">
      <c r="A952">
        <f>TimeVR[[#This Row],[Club]]</f>
        <v>0</v>
      </c>
      <c r="B952" t="str">
        <f>IF(OR(RIGHT(TimeVR[[#This Row],[Event]],3)="M.R", RIGHT(TimeVR[[#This Row],[Event]],3)="F.R"),"Relay","Ind")</f>
        <v>Ind</v>
      </c>
      <c r="C952">
        <f>TimeVR[[#This Row],[gender]]</f>
        <v>0</v>
      </c>
      <c r="D952">
        <f>TimeVR[[#This Row],[Age]]</f>
        <v>0</v>
      </c>
      <c r="E952">
        <f>TimeVR[[#This Row],[name]]</f>
        <v>0</v>
      </c>
      <c r="F952">
        <f>TimeVR[[#This Row],[Event]]</f>
        <v>0</v>
      </c>
      <c r="G952" t="str">
        <f>IF(OR(StandardResults[[#This Row],[Entry]]="-",TimeVR[[#This Row],[validation]]="Validated"),"Y","N")</f>
        <v>N</v>
      </c>
      <c r="H952">
        <f>IF(OR(LEFT(TimeVR[[#This Row],[Times]],8)="00:00.00", LEFT(TimeVR[[#This Row],[Times]],2)="NT"),"-",TimeVR[[#This Row],[Times]])</f>
        <v>0</v>
      </c>
      <c r="I9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2" t="str">
        <f>IF(ISBLANK(TimeVR[[#This Row],[Best Time(S)]]),"-",TimeVR[[#This Row],[Best Time(S)]])</f>
        <v>-</v>
      </c>
      <c r="K952" t="str">
        <f>IF(StandardResults[[#This Row],[BT(SC)]]&lt;&gt;"-",IF(StandardResults[[#This Row],[BT(SC)]]&lt;=StandardResults[[#This Row],[AAs]],"AA",IF(StandardResults[[#This Row],[BT(SC)]]&lt;=StandardResults[[#This Row],[As]],"A",IF(StandardResults[[#This Row],[BT(SC)]]&lt;=StandardResults[[#This Row],[Bs]],"B","-"))),"")</f>
        <v/>
      </c>
      <c r="L952" t="str">
        <f>IF(ISBLANK(TimeVR[[#This Row],[Best Time(L)]]),"-",TimeVR[[#This Row],[Best Time(L)]])</f>
        <v>-</v>
      </c>
      <c r="M952" t="str">
        <f>IF(StandardResults[[#This Row],[BT(LC)]]&lt;&gt;"-",IF(StandardResults[[#This Row],[BT(LC)]]&lt;=StandardResults[[#This Row],[AA]],"AA",IF(StandardResults[[#This Row],[BT(LC)]]&lt;=StandardResults[[#This Row],[A]],"A",IF(StandardResults[[#This Row],[BT(LC)]]&lt;=StandardResults[[#This Row],[B]],"B","-"))),"")</f>
        <v/>
      </c>
      <c r="N952" s="14"/>
      <c r="O952" t="str">
        <f>IF(StandardResults[[#This Row],[BT(SC)]]&lt;&gt;"-",IF(StandardResults[[#This Row],[BT(SC)]]&lt;=StandardResults[[#This Row],[Ecs]],"EC","-"),"")</f>
        <v/>
      </c>
      <c r="Q952" t="str">
        <f>IF(StandardResults[[#This Row],[Ind/Rel]]="Ind",LEFT(StandardResults[[#This Row],[Gender]],1)&amp;MIN(MAX(StandardResults[[#This Row],[Age]],11),17)&amp;"-"&amp;StandardResults[[#This Row],[Event]],"")</f>
        <v>011-0</v>
      </c>
      <c r="R952" t="e">
        <f>IF(StandardResults[[#This Row],[Ind/Rel]]="Ind",_xlfn.XLOOKUP(StandardResults[[#This Row],[Code]],Std[Code],Std[AA]),"-")</f>
        <v>#N/A</v>
      </c>
      <c r="S952" t="e">
        <f>IF(StandardResults[[#This Row],[Ind/Rel]]="Ind",_xlfn.XLOOKUP(StandardResults[[#This Row],[Code]],Std[Code],Std[A]),"-")</f>
        <v>#N/A</v>
      </c>
      <c r="T952" t="e">
        <f>IF(StandardResults[[#This Row],[Ind/Rel]]="Ind",_xlfn.XLOOKUP(StandardResults[[#This Row],[Code]],Std[Code],Std[B]),"-")</f>
        <v>#N/A</v>
      </c>
      <c r="U952" t="e">
        <f>IF(StandardResults[[#This Row],[Ind/Rel]]="Ind",_xlfn.XLOOKUP(StandardResults[[#This Row],[Code]],Std[Code],Std[AAs]),"-")</f>
        <v>#N/A</v>
      </c>
      <c r="V952" t="e">
        <f>IF(StandardResults[[#This Row],[Ind/Rel]]="Ind",_xlfn.XLOOKUP(StandardResults[[#This Row],[Code]],Std[Code],Std[As]),"-")</f>
        <v>#N/A</v>
      </c>
      <c r="W952" t="e">
        <f>IF(StandardResults[[#This Row],[Ind/Rel]]="Ind",_xlfn.XLOOKUP(StandardResults[[#This Row],[Code]],Std[Code],Std[Bs]),"-")</f>
        <v>#N/A</v>
      </c>
      <c r="X952" t="e">
        <f>IF(StandardResults[[#This Row],[Ind/Rel]]="Ind",_xlfn.XLOOKUP(StandardResults[[#This Row],[Code]],Std[Code],Std[EC]),"-")</f>
        <v>#N/A</v>
      </c>
      <c r="Y952" t="e">
        <f>IF(StandardResults[[#This Row],[Ind/Rel]]="Ind",_xlfn.XLOOKUP(StandardResults[[#This Row],[Code]],Std[Code],Std[Ecs]),"-")</f>
        <v>#N/A</v>
      </c>
      <c r="Z952">
        <f>COUNTIFS(StandardResults[Name],StandardResults[[#This Row],[Name]],StandardResults[Entry
Std],"B")+COUNTIFS(StandardResults[Name],StandardResults[[#This Row],[Name]],StandardResults[Entry
Std],"A")+COUNTIFS(StandardResults[Name],StandardResults[[#This Row],[Name]],StandardResults[Entry
Std],"AA")</f>
        <v>0</v>
      </c>
      <c r="AA952">
        <f>COUNTIFS(StandardResults[Name],StandardResults[[#This Row],[Name]],StandardResults[Entry
Std],"AA")</f>
        <v>0</v>
      </c>
    </row>
    <row r="953" spans="1:27" x14ac:dyDescent="0.25">
      <c r="A953">
        <f>TimeVR[[#This Row],[Club]]</f>
        <v>0</v>
      </c>
      <c r="B953" t="str">
        <f>IF(OR(RIGHT(TimeVR[[#This Row],[Event]],3)="M.R", RIGHT(TimeVR[[#This Row],[Event]],3)="F.R"),"Relay","Ind")</f>
        <v>Ind</v>
      </c>
      <c r="C953">
        <f>TimeVR[[#This Row],[gender]]</f>
        <v>0</v>
      </c>
      <c r="D953">
        <f>TimeVR[[#This Row],[Age]]</f>
        <v>0</v>
      </c>
      <c r="E953">
        <f>TimeVR[[#This Row],[name]]</f>
        <v>0</v>
      </c>
      <c r="F953">
        <f>TimeVR[[#This Row],[Event]]</f>
        <v>0</v>
      </c>
      <c r="G953" t="str">
        <f>IF(OR(StandardResults[[#This Row],[Entry]]="-",TimeVR[[#This Row],[validation]]="Validated"),"Y","N")</f>
        <v>N</v>
      </c>
      <c r="H953">
        <f>IF(OR(LEFT(TimeVR[[#This Row],[Times]],8)="00:00.00", LEFT(TimeVR[[#This Row],[Times]],2)="NT"),"-",TimeVR[[#This Row],[Times]])</f>
        <v>0</v>
      </c>
      <c r="I9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3" t="str">
        <f>IF(ISBLANK(TimeVR[[#This Row],[Best Time(S)]]),"-",TimeVR[[#This Row],[Best Time(S)]])</f>
        <v>-</v>
      </c>
      <c r="K953" t="str">
        <f>IF(StandardResults[[#This Row],[BT(SC)]]&lt;&gt;"-",IF(StandardResults[[#This Row],[BT(SC)]]&lt;=StandardResults[[#This Row],[AAs]],"AA",IF(StandardResults[[#This Row],[BT(SC)]]&lt;=StandardResults[[#This Row],[As]],"A",IF(StandardResults[[#This Row],[BT(SC)]]&lt;=StandardResults[[#This Row],[Bs]],"B","-"))),"")</f>
        <v/>
      </c>
      <c r="L953" t="str">
        <f>IF(ISBLANK(TimeVR[[#This Row],[Best Time(L)]]),"-",TimeVR[[#This Row],[Best Time(L)]])</f>
        <v>-</v>
      </c>
      <c r="M953" t="str">
        <f>IF(StandardResults[[#This Row],[BT(LC)]]&lt;&gt;"-",IF(StandardResults[[#This Row],[BT(LC)]]&lt;=StandardResults[[#This Row],[AA]],"AA",IF(StandardResults[[#This Row],[BT(LC)]]&lt;=StandardResults[[#This Row],[A]],"A",IF(StandardResults[[#This Row],[BT(LC)]]&lt;=StandardResults[[#This Row],[B]],"B","-"))),"")</f>
        <v/>
      </c>
      <c r="N953" s="14"/>
      <c r="O953" t="str">
        <f>IF(StandardResults[[#This Row],[BT(SC)]]&lt;&gt;"-",IF(StandardResults[[#This Row],[BT(SC)]]&lt;=StandardResults[[#This Row],[Ecs]],"EC","-"),"")</f>
        <v/>
      </c>
      <c r="Q953" t="str">
        <f>IF(StandardResults[[#This Row],[Ind/Rel]]="Ind",LEFT(StandardResults[[#This Row],[Gender]],1)&amp;MIN(MAX(StandardResults[[#This Row],[Age]],11),17)&amp;"-"&amp;StandardResults[[#This Row],[Event]],"")</f>
        <v>011-0</v>
      </c>
      <c r="R953" t="e">
        <f>IF(StandardResults[[#This Row],[Ind/Rel]]="Ind",_xlfn.XLOOKUP(StandardResults[[#This Row],[Code]],Std[Code],Std[AA]),"-")</f>
        <v>#N/A</v>
      </c>
      <c r="S953" t="e">
        <f>IF(StandardResults[[#This Row],[Ind/Rel]]="Ind",_xlfn.XLOOKUP(StandardResults[[#This Row],[Code]],Std[Code],Std[A]),"-")</f>
        <v>#N/A</v>
      </c>
      <c r="T953" t="e">
        <f>IF(StandardResults[[#This Row],[Ind/Rel]]="Ind",_xlfn.XLOOKUP(StandardResults[[#This Row],[Code]],Std[Code],Std[B]),"-")</f>
        <v>#N/A</v>
      </c>
      <c r="U953" t="e">
        <f>IF(StandardResults[[#This Row],[Ind/Rel]]="Ind",_xlfn.XLOOKUP(StandardResults[[#This Row],[Code]],Std[Code],Std[AAs]),"-")</f>
        <v>#N/A</v>
      </c>
      <c r="V953" t="e">
        <f>IF(StandardResults[[#This Row],[Ind/Rel]]="Ind",_xlfn.XLOOKUP(StandardResults[[#This Row],[Code]],Std[Code],Std[As]),"-")</f>
        <v>#N/A</v>
      </c>
      <c r="W953" t="e">
        <f>IF(StandardResults[[#This Row],[Ind/Rel]]="Ind",_xlfn.XLOOKUP(StandardResults[[#This Row],[Code]],Std[Code],Std[Bs]),"-")</f>
        <v>#N/A</v>
      </c>
      <c r="X953" t="e">
        <f>IF(StandardResults[[#This Row],[Ind/Rel]]="Ind",_xlfn.XLOOKUP(StandardResults[[#This Row],[Code]],Std[Code],Std[EC]),"-")</f>
        <v>#N/A</v>
      </c>
      <c r="Y953" t="e">
        <f>IF(StandardResults[[#This Row],[Ind/Rel]]="Ind",_xlfn.XLOOKUP(StandardResults[[#This Row],[Code]],Std[Code],Std[Ecs]),"-")</f>
        <v>#N/A</v>
      </c>
      <c r="Z953">
        <f>COUNTIFS(StandardResults[Name],StandardResults[[#This Row],[Name]],StandardResults[Entry
Std],"B")+COUNTIFS(StandardResults[Name],StandardResults[[#This Row],[Name]],StandardResults[Entry
Std],"A")+COUNTIFS(StandardResults[Name],StandardResults[[#This Row],[Name]],StandardResults[Entry
Std],"AA")</f>
        <v>0</v>
      </c>
      <c r="AA953">
        <f>COUNTIFS(StandardResults[Name],StandardResults[[#This Row],[Name]],StandardResults[Entry
Std],"AA")</f>
        <v>0</v>
      </c>
    </row>
    <row r="954" spans="1:27" x14ac:dyDescent="0.25">
      <c r="A954">
        <f>TimeVR[[#This Row],[Club]]</f>
        <v>0</v>
      </c>
      <c r="B954" t="str">
        <f>IF(OR(RIGHT(TimeVR[[#This Row],[Event]],3)="M.R", RIGHT(TimeVR[[#This Row],[Event]],3)="F.R"),"Relay","Ind")</f>
        <v>Ind</v>
      </c>
      <c r="C954">
        <f>TimeVR[[#This Row],[gender]]</f>
        <v>0</v>
      </c>
      <c r="D954">
        <f>TimeVR[[#This Row],[Age]]</f>
        <v>0</v>
      </c>
      <c r="E954">
        <f>TimeVR[[#This Row],[name]]</f>
        <v>0</v>
      </c>
      <c r="F954">
        <f>TimeVR[[#This Row],[Event]]</f>
        <v>0</v>
      </c>
      <c r="G954" t="str">
        <f>IF(OR(StandardResults[[#This Row],[Entry]]="-",TimeVR[[#This Row],[validation]]="Validated"),"Y","N")</f>
        <v>N</v>
      </c>
      <c r="H954">
        <f>IF(OR(LEFT(TimeVR[[#This Row],[Times]],8)="00:00.00", LEFT(TimeVR[[#This Row],[Times]],2)="NT"),"-",TimeVR[[#This Row],[Times]])</f>
        <v>0</v>
      </c>
      <c r="I9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4" t="str">
        <f>IF(ISBLANK(TimeVR[[#This Row],[Best Time(S)]]),"-",TimeVR[[#This Row],[Best Time(S)]])</f>
        <v>-</v>
      </c>
      <c r="K954" t="str">
        <f>IF(StandardResults[[#This Row],[BT(SC)]]&lt;&gt;"-",IF(StandardResults[[#This Row],[BT(SC)]]&lt;=StandardResults[[#This Row],[AAs]],"AA",IF(StandardResults[[#This Row],[BT(SC)]]&lt;=StandardResults[[#This Row],[As]],"A",IF(StandardResults[[#This Row],[BT(SC)]]&lt;=StandardResults[[#This Row],[Bs]],"B","-"))),"")</f>
        <v/>
      </c>
      <c r="L954" t="str">
        <f>IF(ISBLANK(TimeVR[[#This Row],[Best Time(L)]]),"-",TimeVR[[#This Row],[Best Time(L)]])</f>
        <v>-</v>
      </c>
      <c r="M954" t="str">
        <f>IF(StandardResults[[#This Row],[BT(LC)]]&lt;&gt;"-",IF(StandardResults[[#This Row],[BT(LC)]]&lt;=StandardResults[[#This Row],[AA]],"AA",IF(StandardResults[[#This Row],[BT(LC)]]&lt;=StandardResults[[#This Row],[A]],"A",IF(StandardResults[[#This Row],[BT(LC)]]&lt;=StandardResults[[#This Row],[B]],"B","-"))),"")</f>
        <v/>
      </c>
      <c r="N954" s="14"/>
      <c r="O954" t="str">
        <f>IF(StandardResults[[#This Row],[BT(SC)]]&lt;&gt;"-",IF(StandardResults[[#This Row],[BT(SC)]]&lt;=StandardResults[[#This Row],[Ecs]],"EC","-"),"")</f>
        <v/>
      </c>
      <c r="Q954" t="str">
        <f>IF(StandardResults[[#This Row],[Ind/Rel]]="Ind",LEFT(StandardResults[[#This Row],[Gender]],1)&amp;MIN(MAX(StandardResults[[#This Row],[Age]],11),17)&amp;"-"&amp;StandardResults[[#This Row],[Event]],"")</f>
        <v>011-0</v>
      </c>
      <c r="R954" t="e">
        <f>IF(StandardResults[[#This Row],[Ind/Rel]]="Ind",_xlfn.XLOOKUP(StandardResults[[#This Row],[Code]],Std[Code],Std[AA]),"-")</f>
        <v>#N/A</v>
      </c>
      <c r="S954" t="e">
        <f>IF(StandardResults[[#This Row],[Ind/Rel]]="Ind",_xlfn.XLOOKUP(StandardResults[[#This Row],[Code]],Std[Code],Std[A]),"-")</f>
        <v>#N/A</v>
      </c>
      <c r="T954" t="e">
        <f>IF(StandardResults[[#This Row],[Ind/Rel]]="Ind",_xlfn.XLOOKUP(StandardResults[[#This Row],[Code]],Std[Code],Std[B]),"-")</f>
        <v>#N/A</v>
      </c>
      <c r="U954" t="e">
        <f>IF(StandardResults[[#This Row],[Ind/Rel]]="Ind",_xlfn.XLOOKUP(StandardResults[[#This Row],[Code]],Std[Code],Std[AAs]),"-")</f>
        <v>#N/A</v>
      </c>
      <c r="V954" t="e">
        <f>IF(StandardResults[[#This Row],[Ind/Rel]]="Ind",_xlfn.XLOOKUP(StandardResults[[#This Row],[Code]],Std[Code],Std[As]),"-")</f>
        <v>#N/A</v>
      </c>
      <c r="W954" t="e">
        <f>IF(StandardResults[[#This Row],[Ind/Rel]]="Ind",_xlfn.XLOOKUP(StandardResults[[#This Row],[Code]],Std[Code],Std[Bs]),"-")</f>
        <v>#N/A</v>
      </c>
      <c r="X954" t="e">
        <f>IF(StandardResults[[#This Row],[Ind/Rel]]="Ind",_xlfn.XLOOKUP(StandardResults[[#This Row],[Code]],Std[Code],Std[EC]),"-")</f>
        <v>#N/A</v>
      </c>
      <c r="Y954" t="e">
        <f>IF(StandardResults[[#This Row],[Ind/Rel]]="Ind",_xlfn.XLOOKUP(StandardResults[[#This Row],[Code]],Std[Code],Std[Ecs]),"-")</f>
        <v>#N/A</v>
      </c>
      <c r="Z954">
        <f>COUNTIFS(StandardResults[Name],StandardResults[[#This Row],[Name]],StandardResults[Entry
Std],"B")+COUNTIFS(StandardResults[Name],StandardResults[[#This Row],[Name]],StandardResults[Entry
Std],"A")+COUNTIFS(StandardResults[Name],StandardResults[[#This Row],[Name]],StandardResults[Entry
Std],"AA")</f>
        <v>0</v>
      </c>
      <c r="AA954">
        <f>COUNTIFS(StandardResults[Name],StandardResults[[#This Row],[Name]],StandardResults[Entry
Std],"AA")</f>
        <v>0</v>
      </c>
    </row>
    <row r="955" spans="1:27" x14ac:dyDescent="0.25">
      <c r="A955">
        <f>TimeVR[[#This Row],[Club]]</f>
        <v>0</v>
      </c>
      <c r="B955" t="str">
        <f>IF(OR(RIGHT(TimeVR[[#This Row],[Event]],3)="M.R", RIGHT(TimeVR[[#This Row],[Event]],3)="F.R"),"Relay","Ind")</f>
        <v>Ind</v>
      </c>
      <c r="C955">
        <f>TimeVR[[#This Row],[gender]]</f>
        <v>0</v>
      </c>
      <c r="D955">
        <f>TimeVR[[#This Row],[Age]]</f>
        <v>0</v>
      </c>
      <c r="E955">
        <f>TimeVR[[#This Row],[name]]</f>
        <v>0</v>
      </c>
      <c r="F955">
        <f>TimeVR[[#This Row],[Event]]</f>
        <v>0</v>
      </c>
      <c r="G955" t="str">
        <f>IF(OR(StandardResults[[#This Row],[Entry]]="-",TimeVR[[#This Row],[validation]]="Validated"),"Y","N")</f>
        <v>N</v>
      </c>
      <c r="H955">
        <f>IF(OR(LEFT(TimeVR[[#This Row],[Times]],8)="00:00.00", LEFT(TimeVR[[#This Row],[Times]],2)="NT"),"-",TimeVR[[#This Row],[Times]])</f>
        <v>0</v>
      </c>
      <c r="I9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5" t="str">
        <f>IF(ISBLANK(TimeVR[[#This Row],[Best Time(S)]]),"-",TimeVR[[#This Row],[Best Time(S)]])</f>
        <v>-</v>
      </c>
      <c r="K955" t="str">
        <f>IF(StandardResults[[#This Row],[BT(SC)]]&lt;&gt;"-",IF(StandardResults[[#This Row],[BT(SC)]]&lt;=StandardResults[[#This Row],[AAs]],"AA",IF(StandardResults[[#This Row],[BT(SC)]]&lt;=StandardResults[[#This Row],[As]],"A",IF(StandardResults[[#This Row],[BT(SC)]]&lt;=StandardResults[[#This Row],[Bs]],"B","-"))),"")</f>
        <v/>
      </c>
      <c r="L955" t="str">
        <f>IF(ISBLANK(TimeVR[[#This Row],[Best Time(L)]]),"-",TimeVR[[#This Row],[Best Time(L)]])</f>
        <v>-</v>
      </c>
      <c r="M955" t="str">
        <f>IF(StandardResults[[#This Row],[BT(LC)]]&lt;&gt;"-",IF(StandardResults[[#This Row],[BT(LC)]]&lt;=StandardResults[[#This Row],[AA]],"AA",IF(StandardResults[[#This Row],[BT(LC)]]&lt;=StandardResults[[#This Row],[A]],"A",IF(StandardResults[[#This Row],[BT(LC)]]&lt;=StandardResults[[#This Row],[B]],"B","-"))),"")</f>
        <v/>
      </c>
      <c r="N955" s="14"/>
      <c r="O955" t="str">
        <f>IF(StandardResults[[#This Row],[BT(SC)]]&lt;&gt;"-",IF(StandardResults[[#This Row],[BT(SC)]]&lt;=StandardResults[[#This Row],[Ecs]],"EC","-"),"")</f>
        <v/>
      </c>
      <c r="Q955" t="str">
        <f>IF(StandardResults[[#This Row],[Ind/Rel]]="Ind",LEFT(StandardResults[[#This Row],[Gender]],1)&amp;MIN(MAX(StandardResults[[#This Row],[Age]],11),17)&amp;"-"&amp;StandardResults[[#This Row],[Event]],"")</f>
        <v>011-0</v>
      </c>
      <c r="R955" t="e">
        <f>IF(StandardResults[[#This Row],[Ind/Rel]]="Ind",_xlfn.XLOOKUP(StandardResults[[#This Row],[Code]],Std[Code],Std[AA]),"-")</f>
        <v>#N/A</v>
      </c>
      <c r="S955" t="e">
        <f>IF(StandardResults[[#This Row],[Ind/Rel]]="Ind",_xlfn.XLOOKUP(StandardResults[[#This Row],[Code]],Std[Code],Std[A]),"-")</f>
        <v>#N/A</v>
      </c>
      <c r="T955" t="e">
        <f>IF(StandardResults[[#This Row],[Ind/Rel]]="Ind",_xlfn.XLOOKUP(StandardResults[[#This Row],[Code]],Std[Code],Std[B]),"-")</f>
        <v>#N/A</v>
      </c>
      <c r="U955" t="e">
        <f>IF(StandardResults[[#This Row],[Ind/Rel]]="Ind",_xlfn.XLOOKUP(StandardResults[[#This Row],[Code]],Std[Code],Std[AAs]),"-")</f>
        <v>#N/A</v>
      </c>
      <c r="V955" t="e">
        <f>IF(StandardResults[[#This Row],[Ind/Rel]]="Ind",_xlfn.XLOOKUP(StandardResults[[#This Row],[Code]],Std[Code],Std[As]),"-")</f>
        <v>#N/A</v>
      </c>
      <c r="W955" t="e">
        <f>IF(StandardResults[[#This Row],[Ind/Rel]]="Ind",_xlfn.XLOOKUP(StandardResults[[#This Row],[Code]],Std[Code],Std[Bs]),"-")</f>
        <v>#N/A</v>
      </c>
      <c r="X955" t="e">
        <f>IF(StandardResults[[#This Row],[Ind/Rel]]="Ind",_xlfn.XLOOKUP(StandardResults[[#This Row],[Code]],Std[Code],Std[EC]),"-")</f>
        <v>#N/A</v>
      </c>
      <c r="Y955" t="e">
        <f>IF(StandardResults[[#This Row],[Ind/Rel]]="Ind",_xlfn.XLOOKUP(StandardResults[[#This Row],[Code]],Std[Code],Std[Ecs]),"-")</f>
        <v>#N/A</v>
      </c>
      <c r="Z955">
        <f>COUNTIFS(StandardResults[Name],StandardResults[[#This Row],[Name]],StandardResults[Entry
Std],"B")+COUNTIFS(StandardResults[Name],StandardResults[[#This Row],[Name]],StandardResults[Entry
Std],"A")+COUNTIFS(StandardResults[Name],StandardResults[[#This Row],[Name]],StandardResults[Entry
Std],"AA")</f>
        <v>0</v>
      </c>
      <c r="AA955">
        <f>COUNTIFS(StandardResults[Name],StandardResults[[#This Row],[Name]],StandardResults[Entry
Std],"AA")</f>
        <v>0</v>
      </c>
    </row>
    <row r="956" spans="1:27" x14ac:dyDescent="0.25">
      <c r="A956">
        <f>TimeVR[[#This Row],[Club]]</f>
        <v>0</v>
      </c>
      <c r="B956" t="str">
        <f>IF(OR(RIGHT(TimeVR[[#This Row],[Event]],3)="M.R", RIGHT(TimeVR[[#This Row],[Event]],3)="F.R"),"Relay","Ind")</f>
        <v>Ind</v>
      </c>
      <c r="C956">
        <f>TimeVR[[#This Row],[gender]]</f>
        <v>0</v>
      </c>
      <c r="D956">
        <f>TimeVR[[#This Row],[Age]]</f>
        <v>0</v>
      </c>
      <c r="E956">
        <f>TimeVR[[#This Row],[name]]</f>
        <v>0</v>
      </c>
      <c r="F956">
        <f>TimeVR[[#This Row],[Event]]</f>
        <v>0</v>
      </c>
      <c r="G956" t="str">
        <f>IF(OR(StandardResults[[#This Row],[Entry]]="-",TimeVR[[#This Row],[validation]]="Validated"),"Y","N")</f>
        <v>N</v>
      </c>
      <c r="H956">
        <f>IF(OR(LEFT(TimeVR[[#This Row],[Times]],8)="00:00.00", LEFT(TimeVR[[#This Row],[Times]],2)="NT"),"-",TimeVR[[#This Row],[Times]])</f>
        <v>0</v>
      </c>
      <c r="I9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6" t="str">
        <f>IF(ISBLANK(TimeVR[[#This Row],[Best Time(S)]]),"-",TimeVR[[#This Row],[Best Time(S)]])</f>
        <v>-</v>
      </c>
      <c r="K956" t="str">
        <f>IF(StandardResults[[#This Row],[BT(SC)]]&lt;&gt;"-",IF(StandardResults[[#This Row],[BT(SC)]]&lt;=StandardResults[[#This Row],[AAs]],"AA",IF(StandardResults[[#This Row],[BT(SC)]]&lt;=StandardResults[[#This Row],[As]],"A",IF(StandardResults[[#This Row],[BT(SC)]]&lt;=StandardResults[[#This Row],[Bs]],"B","-"))),"")</f>
        <v/>
      </c>
      <c r="L956" t="str">
        <f>IF(ISBLANK(TimeVR[[#This Row],[Best Time(L)]]),"-",TimeVR[[#This Row],[Best Time(L)]])</f>
        <v>-</v>
      </c>
      <c r="M956" t="str">
        <f>IF(StandardResults[[#This Row],[BT(LC)]]&lt;&gt;"-",IF(StandardResults[[#This Row],[BT(LC)]]&lt;=StandardResults[[#This Row],[AA]],"AA",IF(StandardResults[[#This Row],[BT(LC)]]&lt;=StandardResults[[#This Row],[A]],"A",IF(StandardResults[[#This Row],[BT(LC)]]&lt;=StandardResults[[#This Row],[B]],"B","-"))),"")</f>
        <v/>
      </c>
      <c r="N956" s="14"/>
      <c r="O956" t="str">
        <f>IF(StandardResults[[#This Row],[BT(SC)]]&lt;&gt;"-",IF(StandardResults[[#This Row],[BT(SC)]]&lt;=StandardResults[[#This Row],[Ecs]],"EC","-"),"")</f>
        <v/>
      </c>
      <c r="Q956" t="str">
        <f>IF(StandardResults[[#This Row],[Ind/Rel]]="Ind",LEFT(StandardResults[[#This Row],[Gender]],1)&amp;MIN(MAX(StandardResults[[#This Row],[Age]],11),17)&amp;"-"&amp;StandardResults[[#This Row],[Event]],"")</f>
        <v>011-0</v>
      </c>
      <c r="R956" t="e">
        <f>IF(StandardResults[[#This Row],[Ind/Rel]]="Ind",_xlfn.XLOOKUP(StandardResults[[#This Row],[Code]],Std[Code],Std[AA]),"-")</f>
        <v>#N/A</v>
      </c>
      <c r="S956" t="e">
        <f>IF(StandardResults[[#This Row],[Ind/Rel]]="Ind",_xlfn.XLOOKUP(StandardResults[[#This Row],[Code]],Std[Code],Std[A]),"-")</f>
        <v>#N/A</v>
      </c>
      <c r="T956" t="e">
        <f>IF(StandardResults[[#This Row],[Ind/Rel]]="Ind",_xlfn.XLOOKUP(StandardResults[[#This Row],[Code]],Std[Code],Std[B]),"-")</f>
        <v>#N/A</v>
      </c>
      <c r="U956" t="e">
        <f>IF(StandardResults[[#This Row],[Ind/Rel]]="Ind",_xlfn.XLOOKUP(StandardResults[[#This Row],[Code]],Std[Code],Std[AAs]),"-")</f>
        <v>#N/A</v>
      </c>
      <c r="V956" t="e">
        <f>IF(StandardResults[[#This Row],[Ind/Rel]]="Ind",_xlfn.XLOOKUP(StandardResults[[#This Row],[Code]],Std[Code],Std[As]),"-")</f>
        <v>#N/A</v>
      </c>
      <c r="W956" t="e">
        <f>IF(StandardResults[[#This Row],[Ind/Rel]]="Ind",_xlfn.XLOOKUP(StandardResults[[#This Row],[Code]],Std[Code],Std[Bs]),"-")</f>
        <v>#N/A</v>
      </c>
      <c r="X956" t="e">
        <f>IF(StandardResults[[#This Row],[Ind/Rel]]="Ind",_xlfn.XLOOKUP(StandardResults[[#This Row],[Code]],Std[Code],Std[EC]),"-")</f>
        <v>#N/A</v>
      </c>
      <c r="Y956" t="e">
        <f>IF(StandardResults[[#This Row],[Ind/Rel]]="Ind",_xlfn.XLOOKUP(StandardResults[[#This Row],[Code]],Std[Code],Std[Ecs]),"-")</f>
        <v>#N/A</v>
      </c>
      <c r="Z956">
        <f>COUNTIFS(StandardResults[Name],StandardResults[[#This Row],[Name]],StandardResults[Entry
Std],"B")+COUNTIFS(StandardResults[Name],StandardResults[[#This Row],[Name]],StandardResults[Entry
Std],"A")+COUNTIFS(StandardResults[Name],StandardResults[[#This Row],[Name]],StandardResults[Entry
Std],"AA")</f>
        <v>0</v>
      </c>
      <c r="AA956">
        <f>COUNTIFS(StandardResults[Name],StandardResults[[#This Row],[Name]],StandardResults[Entry
Std],"AA")</f>
        <v>0</v>
      </c>
    </row>
    <row r="957" spans="1:27" x14ac:dyDescent="0.25">
      <c r="A957">
        <f>TimeVR[[#This Row],[Club]]</f>
        <v>0</v>
      </c>
      <c r="B957" t="str">
        <f>IF(OR(RIGHT(TimeVR[[#This Row],[Event]],3)="M.R", RIGHT(TimeVR[[#This Row],[Event]],3)="F.R"),"Relay","Ind")</f>
        <v>Ind</v>
      </c>
      <c r="C957">
        <f>TimeVR[[#This Row],[gender]]</f>
        <v>0</v>
      </c>
      <c r="D957">
        <f>TimeVR[[#This Row],[Age]]</f>
        <v>0</v>
      </c>
      <c r="E957">
        <f>TimeVR[[#This Row],[name]]</f>
        <v>0</v>
      </c>
      <c r="F957">
        <f>TimeVR[[#This Row],[Event]]</f>
        <v>0</v>
      </c>
      <c r="G957" t="str">
        <f>IF(OR(StandardResults[[#This Row],[Entry]]="-",TimeVR[[#This Row],[validation]]="Validated"),"Y","N")</f>
        <v>N</v>
      </c>
      <c r="H957">
        <f>IF(OR(LEFT(TimeVR[[#This Row],[Times]],8)="00:00.00", LEFT(TimeVR[[#This Row],[Times]],2)="NT"),"-",TimeVR[[#This Row],[Times]])</f>
        <v>0</v>
      </c>
      <c r="I9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7" t="str">
        <f>IF(ISBLANK(TimeVR[[#This Row],[Best Time(S)]]),"-",TimeVR[[#This Row],[Best Time(S)]])</f>
        <v>-</v>
      </c>
      <c r="K957" t="str">
        <f>IF(StandardResults[[#This Row],[BT(SC)]]&lt;&gt;"-",IF(StandardResults[[#This Row],[BT(SC)]]&lt;=StandardResults[[#This Row],[AAs]],"AA",IF(StandardResults[[#This Row],[BT(SC)]]&lt;=StandardResults[[#This Row],[As]],"A",IF(StandardResults[[#This Row],[BT(SC)]]&lt;=StandardResults[[#This Row],[Bs]],"B","-"))),"")</f>
        <v/>
      </c>
      <c r="L957" t="str">
        <f>IF(ISBLANK(TimeVR[[#This Row],[Best Time(L)]]),"-",TimeVR[[#This Row],[Best Time(L)]])</f>
        <v>-</v>
      </c>
      <c r="M957" t="str">
        <f>IF(StandardResults[[#This Row],[BT(LC)]]&lt;&gt;"-",IF(StandardResults[[#This Row],[BT(LC)]]&lt;=StandardResults[[#This Row],[AA]],"AA",IF(StandardResults[[#This Row],[BT(LC)]]&lt;=StandardResults[[#This Row],[A]],"A",IF(StandardResults[[#This Row],[BT(LC)]]&lt;=StandardResults[[#This Row],[B]],"B","-"))),"")</f>
        <v/>
      </c>
      <c r="N957" s="14"/>
      <c r="O957" t="str">
        <f>IF(StandardResults[[#This Row],[BT(SC)]]&lt;&gt;"-",IF(StandardResults[[#This Row],[BT(SC)]]&lt;=StandardResults[[#This Row],[Ecs]],"EC","-"),"")</f>
        <v/>
      </c>
      <c r="Q957" t="str">
        <f>IF(StandardResults[[#This Row],[Ind/Rel]]="Ind",LEFT(StandardResults[[#This Row],[Gender]],1)&amp;MIN(MAX(StandardResults[[#This Row],[Age]],11),17)&amp;"-"&amp;StandardResults[[#This Row],[Event]],"")</f>
        <v>011-0</v>
      </c>
      <c r="R957" t="e">
        <f>IF(StandardResults[[#This Row],[Ind/Rel]]="Ind",_xlfn.XLOOKUP(StandardResults[[#This Row],[Code]],Std[Code],Std[AA]),"-")</f>
        <v>#N/A</v>
      </c>
      <c r="S957" t="e">
        <f>IF(StandardResults[[#This Row],[Ind/Rel]]="Ind",_xlfn.XLOOKUP(StandardResults[[#This Row],[Code]],Std[Code],Std[A]),"-")</f>
        <v>#N/A</v>
      </c>
      <c r="T957" t="e">
        <f>IF(StandardResults[[#This Row],[Ind/Rel]]="Ind",_xlfn.XLOOKUP(StandardResults[[#This Row],[Code]],Std[Code],Std[B]),"-")</f>
        <v>#N/A</v>
      </c>
      <c r="U957" t="e">
        <f>IF(StandardResults[[#This Row],[Ind/Rel]]="Ind",_xlfn.XLOOKUP(StandardResults[[#This Row],[Code]],Std[Code],Std[AAs]),"-")</f>
        <v>#N/A</v>
      </c>
      <c r="V957" t="e">
        <f>IF(StandardResults[[#This Row],[Ind/Rel]]="Ind",_xlfn.XLOOKUP(StandardResults[[#This Row],[Code]],Std[Code],Std[As]),"-")</f>
        <v>#N/A</v>
      </c>
      <c r="W957" t="e">
        <f>IF(StandardResults[[#This Row],[Ind/Rel]]="Ind",_xlfn.XLOOKUP(StandardResults[[#This Row],[Code]],Std[Code],Std[Bs]),"-")</f>
        <v>#N/A</v>
      </c>
      <c r="X957" t="e">
        <f>IF(StandardResults[[#This Row],[Ind/Rel]]="Ind",_xlfn.XLOOKUP(StandardResults[[#This Row],[Code]],Std[Code],Std[EC]),"-")</f>
        <v>#N/A</v>
      </c>
      <c r="Y957" t="e">
        <f>IF(StandardResults[[#This Row],[Ind/Rel]]="Ind",_xlfn.XLOOKUP(StandardResults[[#This Row],[Code]],Std[Code],Std[Ecs]),"-")</f>
        <v>#N/A</v>
      </c>
      <c r="Z957">
        <f>COUNTIFS(StandardResults[Name],StandardResults[[#This Row],[Name]],StandardResults[Entry
Std],"B")+COUNTIFS(StandardResults[Name],StandardResults[[#This Row],[Name]],StandardResults[Entry
Std],"A")+COUNTIFS(StandardResults[Name],StandardResults[[#This Row],[Name]],StandardResults[Entry
Std],"AA")</f>
        <v>0</v>
      </c>
      <c r="AA957">
        <f>COUNTIFS(StandardResults[Name],StandardResults[[#This Row],[Name]],StandardResults[Entry
Std],"AA")</f>
        <v>0</v>
      </c>
    </row>
    <row r="958" spans="1:27" x14ac:dyDescent="0.25">
      <c r="A958">
        <f>TimeVR[[#This Row],[Club]]</f>
        <v>0</v>
      </c>
      <c r="B958" t="str">
        <f>IF(OR(RIGHT(TimeVR[[#This Row],[Event]],3)="M.R", RIGHT(TimeVR[[#This Row],[Event]],3)="F.R"),"Relay","Ind")</f>
        <v>Ind</v>
      </c>
      <c r="C958">
        <f>TimeVR[[#This Row],[gender]]</f>
        <v>0</v>
      </c>
      <c r="D958">
        <f>TimeVR[[#This Row],[Age]]</f>
        <v>0</v>
      </c>
      <c r="E958">
        <f>TimeVR[[#This Row],[name]]</f>
        <v>0</v>
      </c>
      <c r="F958">
        <f>TimeVR[[#This Row],[Event]]</f>
        <v>0</v>
      </c>
      <c r="G958" t="str">
        <f>IF(OR(StandardResults[[#This Row],[Entry]]="-",TimeVR[[#This Row],[validation]]="Validated"),"Y","N")</f>
        <v>N</v>
      </c>
      <c r="H958">
        <f>IF(OR(LEFT(TimeVR[[#This Row],[Times]],8)="00:00.00", LEFT(TimeVR[[#This Row],[Times]],2)="NT"),"-",TimeVR[[#This Row],[Times]])</f>
        <v>0</v>
      </c>
      <c r="I9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8" t="str">
        <f>IF(ISBLANK(TimeVR[[#This Row],[Best Time(S)]]),"-",TimeVR[[#This Row],[Best Time(S)]])</f>
        <v>-</v>
      </c>
      <c r="K958" t="str">
        <f>IF(StandardResults[[#This Row],[BT(SC)]]&lt;&gt;"-",IF(StandardResults[[#This Row],[BT(SC)]]&lt;=StandardResults[[#This Row],[AAs]],"AA",IF(StandardResults[[#This Row],[BT(SC)]]&lt;=StandardResults[[#This Row],[As]],"A",IF(StandardResults[[#This Row],[BT(SC)]]&lt;=StandardResults[[#This Row],[Bs]],"B","-"))),"")</f>
        <v/>
      </c>
      <c r="L958" t="str">
        <f>IF(ISBLANK(TimeVR[[#This Row],[Best Time(L)]]),"-",TimeVR[[#This Row],[Best Time(L)]])</f>
        <v>-</v>
      </c>
      <c r="M958" t="str">
        <f>IF(StandardResults[[#This Row],[BT(LC)]]&lt;&gt;"-",IF(StandardResults[[#This Row],[BT(LC)]]&lt;=StandardResults[[#This Row],[AA]],"AA",IF(StandardResults[[#This Row],[BT(LC)]]&lt;=StandardResults[[#This Row],[A]],"A",IF(StandardResults[[#This Row],[BT(LC)]]&lt;=StandardResults[[#This Row],[B]],"B","-"))),"")</f>
        <v/>
      </c>
      <c r="N958" s="14"/>
      <c r="O958" t="str">
        <f>IF(StandardResults[[#This Row],[BT(SC)]]&lt;&gt;"-",IF(StandardResults[[#This Row],[BT(SC)]]&lt;=StandardResults[[#This Row],[Ecs]],"EC","-"),"")</f>
        <v/>
      </c>
      <c r="Q958" t="str">
        <f>IF(StandardResults[[#This Row],[Ind/Rel]]="Ind",LEFT(StandardResults[[#This Row],[Gender]],1)&amp;MIN(MAX(StandardResults[[#This Row],[Age]],11),17)&amp;"-"&amp;StandardResults[[#This Row],[Event]],"")</f>
        <v>011-0</v>
      </c>
      <c r="R958" t="e">
        <f>IF(StandardResults[[#This Row],[Ind/Rel]]="Ind",_xlfn.XLOOKUP(StandardResults[[#This Row],[Code]],Std[Code],Std[AA]),"-")</f>
        <v>#N/A</v>
      </c>
      <c r="S958" t="e">
        <f>IF(StandardResults[[#This Row],[Ind/Rel]]="Ind",_xlfn.XLOOKUP(StandardResults[[#This Row],[Code]],Std[Code],Std[A]),"-")</f>
        <v>#N/A</v>
      </c>
      <c r="T958" t="e">
        <f>IF(StandardResults[[#This Row],[Ind/Rel]]="Ind",_xlfn.XLOOKUP(StandardResults[[#This Row],[Code]],Std[Code],Std[B]),"-")</f>
        <v>#N/A</v>
      </c>
      <c r="U958" t="e">
        <f>IF(StandardResults[[#This Row],[Ind/Rel]]="Ind",_xlfn.XLOOKUP(StandardResults[[#This Row],[Code]],Std[Code],Std[AAs]),"-")</f>
        <v>#N/A</v>
      </c>
      <c r="V958" t="e">
        <f>IF(StandardResults[[#This Row],[Ind/Rel]]="Ind",_xlfn.XLOOKUP(StandardResults[[#This Row],[Code]],Std[Code],Std[As]),"-")</f>
        <v>#N/A</v>
      </c>
      <c r="W958" t="e">
        <f>IF(StandardResults[[#This Row],[Ind/Rel]]="Ind",_xlfn.XLOOKUP(StandardResults[[#This Row],[Code]],Std[Code],Std[Bs]),"-")</f>
        <v>#N/A</v>
      </c>
      <c r="X958" t="e">
        <f>IF(StandardResults[[#This Row],[Ind/Rel]]="Ind",_xlfn.XLOOKUP(StandardResults[[#This Row],[Code]],Std[Code],Std[EC]),"-")</f>
        <v>#N/A</v>
      </c>
      <c r="Y958" t="e">
        <f>IF(StandardResults[[#This Row],[Ind/Rel]]="Ind",_xlfn.XLOOKUP(StandardResults[[#This Row],[Code]],Std[Code],Std[Ecs]),"-")</f>
        <v>#N/A</v>
      </c>
      <c r="Z958">
        <f>COUNTIFS(StandardResults[Name],StandardResults[[#This Row],[Name]],StandardResults[Entry
Std],"B")+COUNTIFS(StandardResults[Name],StandardResults[[#This Row],[Name]],StandardResults[Entry
Std],"A")+COUNTIFS(StandardResults[Name],StandardResults[[#This Row],[Name]],StandardResults[Entry
Std],"AA")</f>
        <v>0</v>
      </c>
      <c r="AA958">
        <f>COUNTIFS(StandardResults[Name],StandardResults[[#This Row],[Name]],StandardResults[Entry
Std],"AA")</f>
        <v>0</v>
      </c>
    </row>
    <row r="959" spans="1:27" x14ac:dyDescent="0.25">
      <c r="A959">
        <f>TimeVR[[#This Row],[Club]]</f>
        <v>0</v>
      </c>
      <c r="B959" t="str">
        <f>IF(OR(RIGHT(TimeVR[[#This Row],[Event]],3)="M.R", RIGHT(TimeVR[[#This Row],[Event]],3)="F.R"),"Relay","Ind")</f>
        <v>Ind</v>
      </c>
      <c r="C959">
        <f>TimeVR[[#This Row],[gender]]</f>
        <v>0</v>
      </c>
      <c r="D959">
        <f>TimeVR[[#This Row],[Age]]</f>
        <v>0</v>
      </c>
      <c r="E959">
        <f>TimeVR[[#This Row],[name]]</f>
        <v>0</v>
      </c>
      <c r="F959">
        <f>TimeVR[[#This Row],[Event]]</f>
        <v>0</v>
      </c>
      <c r="G959" t="str">
        <f>IF(OR(StandardResults[[#This Row],[Entry]]="-",TimeVR[[#This Row],[validation]]="Validated"),"Y","N")</f>
        <v>N</v>
      </c>
      <c r="H959">
        <f>IF(OR(LEFT(TimeVR[[#This Row],[Times]],8)="00:00.00", LEFT(TimeVR[[#This Row],[Times]],2)="NT"),"-",TimeVR[[#This Row],[Times]])</f>
        <v>0</v>
      </c>
      <c r="I9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59" t="str">
        <f>IF(ISBLANK(TimeVR[[#This Row],[Best Time(S)]]),"-",TimeVR[[#This Row],[Best Time(S)]])</f>
        <v>-</v>
      </c>
      <c r="K959" t="str">
        <f>IF(StandardResults[[#This Row],[BT(SC)]]&lt;&gt;"-",IF(StandardResults[[#This Row],[BT(SC)]]&lt;=StandardResults[[#This Row],[AAs]],"AA",IF(StandardResults[[#This Row],[BT(SC)]]&lt;=StandardResults[[#This Row],[As]],"A",IF(StandardResults[[#This Row],[BT(SC)]]&lt;=StandardResults[[#This Row],[Bs]],"B","-"))),"")</f>
        <v/>
      </c>
      <c r="L959" t="str">
        <f>IF(ISBLANK(TimeVR[[#This Row],[Best Time(L)]]),"-",TimeVR[[#This Row],[Best Time(L)]])</f>
        <v>-</v>
      </c>
      <c r="M959" t="str">
        <f>IF(StandardResults[[#This Row],[BT(LC)]]&lt;&gt;"-",IF(StandardResults[[#This Row],[BT(LC)]]&lt;=StandardResults[[#This Row],[AA]],"AA",IF(StandardResults[[#This Row],[BT(LC)]]&lt;=StandardResults[[#This Row],[A]],"A",IF(StandardResults[[#This Row],[BT(LC)]]&lt;=StandardResults[[#This Row],[B]],"B","-"))),"")</f>
        <v/>
      </c>
      <c r="N959" s="14"/>
      <c r="O959" t="str">
        <f>IF(StandardResults[[#This Row],[BT(SC)]]&lt;&gt;"-",IF(StandardResults[[#This Row],[BT(SC)]]&lt;=StandardResults[[#This Row],[Ecs]],"EC","-"),"")</f>
        <v/>
      </c>
      <c r="Q959" t="str">
        <f>IF(StandardResults[[#This Row],[Ind/Rel]]="Ind",LEFT(StandardResults[[#This Row],[Gender]],1)&amp;MIN(MAX(StandardResults[[#This Row],[Age]],11),17)&amp;"-"&amp;StandardResults[[#This Row],[Event]],"")</f>
        <v>011-0</v>
      </c>
      <c r="R959" t="e">
        <f>IF(StandardResults[[#This Row],[Ind/Rel]]="Ind",_xlfn.XLOOKUP(StandardResults[[#This Row],[Code]],Std[Code],Std[AA]),"-")</f>
        <v>#N/A</v>
      </c>
      <c r="S959" t="e">
        <f>IF(StandardResults[[#This Row],[Ind/Rel]]="Ind",_xlfn.XLOOKUP(StandardResults[[#This Row],[Code]],Std[Code],Std[A]),"-")</f>
        <v>#N/A</v>
      </c>
      <c r="T959" t="e">
        <f>IF(StandardResults[[#This Row],[Ind/Rel]]="Ind",_xlfn.XLOOKUP(StandardResults[[#This Row],[Code]],Std[Code],Std[B]),"-")</f>
        <v>#N/A</v>
      </c>
      <c r="U959" t="e">
        <f>IF(StandardResults[[#This Row],[Ind/Rel]]="Ind",_xlfn.XLOOKUP(StandardResults[[#This Row],[Code]],Std[Code],Std[AAs]),"-")</f>
        <v>#N/A</v>
      </c>
      <c r="V959" t="e">
        <f>IF(StandardResults[[#This Row],[Ind/Rel]]="Ind",_xlfn.XLOOKUP(StandardResults[[#This Row],[Code]],Std[Code],Std[As]),"-")</f>
        <v>#N/A</v>
      </c>
      <c r="W959" t="e">
        <f>IF(StandardResults[[#This Row],[Ind/Rel]]="Ind",_xlfn.XLOOKUP(StandardResults[[#This Row],[Code]],Std[Code],Std[Bs]),"-")</f>
        <v>#N/A</v>
      </c>
      <c r="X959" t="e">
        <f>IF(StandardResults[[#This Row],[Ind/Rel]]="Ind",_xlfn.XLOOKUP(StandardResults[[#This Row],[Code]],Std[Code],Std[EC]),"-")</f>
        <v>#N/A</v>
      </c>
      <c r="Y959" t="e">
        <f>IF(StandardResults[[#This Row],[Ind/Rel]]="Ind",_xlfn.XLOOKUP(StandardResults[[#This Row],[Code]],Std[Code],Std[Ecs]),"-")</f>
        <v>#N/A</v>
      </c>
      <c r="Z959">
        <f>COUNTIFS(StandardResults[Name],StandardResults[[#This Row],[Name]],StandardResults[Entry
Std],"B")+COUNTIFS(StandardResults[Name],StandardResults[[#This Row],[Name]],StandardResults[Entry
Std],"A")+COUNTIFS(StandardResults[Name],StandardResults[[#This Row],[Name]],StandardResults[Entry
Std],"AA")</f>
        <v>0</v>
      </c>
      <c r="AA959">
        <f>COUNTIFS(StandardResults[Name],StandardResults[[#This Row],[Name]],StandardResults[Entry
Std],"AA")</f>
        <v>0</v>
      </c>
    </row>
    <row r="960" spans="1:27" x14ac:dyDescent="0.25">
      <c r="A960">
        <f>TimeVR[[#This Row],[Club]]</f>
        <v>0</v>
      </c>
      <c r="B960" t="str">
        <f>IF(OR(RIGHT(TimeVR[[#This Row],[Event]],3)="M.R", RIGHT(TimeVR[[#This Row],[Event]],3)="F.R"),"Relay","Ind")</f>
        <v>Ind</v>
      </c>
      <c r="C960">
        <f>TimeVR[[#This Row],[gender]]</f>
        <v>0</v>
      </c>
      <c r="D960">
        <f>TimeVR[[#This Row],[Age]]</f>
        <v>0</v>
      </c>
      <c r="E960">
        <f>TimeVR[[#This Row],[name]]</f>
        <v>0</v>
      </c>
      <c r="F960">
        <f>TimeVR[[#This Row],[Event]]</f>
        <v>0</v>
      </c>
      <c r="G960" t="str">
        <f>IF(OR(StandardResults[[#This Row],[Entry]]="-",TimeVR[[#This Row],[validation]]="Validated"),"Y","N")</f>
        <v>N</v>
      </c>
      <c r="H960">
        <f>IF(OR(LEFT(TimeVR[[#This Row],[Times]],8)="00:00.00", LEFT(TimeVR[[#This Row],[Times]],2)="NT"),"-",TimeVR[[#This Row],[Times]])</f>
        <v>0</v>
      </c>
      <c r="I9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0" t="str">
        <f>IF(ISBLANK(TimeVR[[#This Row],[Best Time(S)]]),"-",TimeVR[[#This Row],[Best Time(S)]])</f>
        <v>-</v>
      </c>
      <c r="K960" t="str">
        <f>IF(StandardResults[[#This Row],[BT(SC)]]&lt;&gt;"-",IF(StandardResults[[#This Row],[BT(SC)]]&lt;=StandardResults[[#This Row],[AAs]],"AA",IF(StandardResults[[#This Row],[BT(SC)]]&lt;=StandardResults[[#This Row],[As]],"A",IF(StandardResults[[#This Row],[BT(SC)]]&lt;=StandardResults[[#This Row],[Bs]],"B","-"))),"")</f>
        <v/>
      </c>
      <c r="L960" t="str">
        <f>IF(ISBLANK(TimeVR[[#This Row],[Best Time(L)]]),"-",TimeVR[[#This Row],[Best Time(L)]])</f>
        <v>-</v>
      </c>
      <c r="M960" t="str">
        <f>IF(StandardResults[[#This Row],[BT(LC)]]&lt;&gt;"-",IF(StandardResults[[#This Row],[BT(LC)]]&lt;=StandardResults[[#This Row],[AA]],"AA",IF(StandardResults[[#This Row],[BT(LC)]]&lt;=StandardResults[[#This Row],[A]],"A",IF(StandardResults[[#This Row],[BT(LC)]]&lt;=StandardResults[[#This Row],[B]],"B","-"))),"")</f>
        <v/>
      </c>
      <c r="N960" s="14"/>
      <c r="O960" t="str">
        <f>IF(StandardResults[[#This Row],[BT(SC)]]&lt;&gt;"-",IF(StandardResults[[#This Row],[BT(SC)]]&lt;=StandardResults[[#This Row],[Ecs]],"EC","-"),"")</f>
        <v/>
      </c>
      <c r="Q960" t="str">
        <f>IF(StandardResults[[#This Row],[Ind/Rel]]="Ind",LEFT(StandardResults[[#This Row],[Gender]],1)&amp;MIN(MAX(StandardResults[[#This Row],[Age]],11),17)&amp;"-"&amp;StandardResults[[#This Row],[Event]],"")</f>
        <v>011-0</v>
      </c>
      <c r="R960" t="e">
        <f>IF(StandardResults[[#This Row],[Ind/Rel]]="Ind",_xlfn.XLOOKUP(StandardResults[[#This Row],[Code]],Std[Code],Std[AA]),"-")</f>
        <v>#N/A</v>
      </c>
      <c r="S960" t="e">
        <f>IF(StandardResults[[#This Row],[Ind/Rel]]="Ind",_xlfn.XLOOKUP(StandardResults[[#This Row],[Code]],Std[Code],Std[A]),"-")</f>
        <v>#N/A</v>
      </c>
      <c r="T960" t="e">
        <f>IF(StandardResults[[#This Row],[Ind/Rel]]="Ind",_xlfn.XLOOKUP(StandardResults[[#This Row],[Code]],Std[Code],Std[B]),"-")</f>
        <v>#N/A</v>
      </c>
      <c r="U960" t="e">
        <f>IF(StandardResults[[#This Row],[Ind/Rel]]="Ind",_xlfn.XLOOKUP(StandardResults[[#This Row],[Code]],Std[Code],Std[AAs]),"-")</f>
        <v>#N/A</v>
      </c>
      <c r="V960" t="e">
        <f>IF(StandardResults[[#This Row],[Ind/Rel]]="Ind",_xlfn.XLOOKUP(StandardResults[[#This Row],[Code]],Std[Code],Std[As]),"-")</f>
        <v>#N/A</v>
      </c>
      <c r="W960" t="e">
        <f>IF(StandardResults[[#This Row],[Ind/Rel]]="Ind",_xlfn.XLOOKUP(StandardResults[[#This Row],[Code]],Std[Code],Std[Bs]),"-")</f>
        <v>#N/A</v>
      </c>
      <c r="X960" t="e">
        <f>IF(StandardResults[[#This Row],[Ind/Rel]]="Ind",_xlfn.XLOOKUP(StandardResults[[#This Row],[Code]],Std[Code],Std[EC]),"-")</f>
        <v>#N/A</v>
      </c>
      <c r="Y960" t="e">
        <f>IF(StandardResults[[#This Row],[Ind/Rel]]="Ind",_xlfn.XLOOKUP(StandardResults[[#This Row],[Code]],Std[Code],Std[Ecs]),"-")</f>
        <v>#N/A</v>
      </c>
      <c r="Z960">
        <f>COUNTIFS(StandardResults[Name],StandardResults[[#This Row],[Name]],StandardResults[Entry
Std],"B")+COUNTIFS(StandardResults[Name],StandardResults[[#This Row],[Name]],StandardResults[Entry
Std],"A")+COUNTIFS(StandardResults[Name],StandardResults[[#This Row],[Name]],StandardResults[Entry
Std],"AA")</f>
        <v>0</v>
      </c>
      <c r="AA960">
        <f>COUNTIFS(StandardResults[Name],StandardResults[[#This Row],[Name]],StandardResults[Entry
Std],"AA")</f>
        <v>0</v>
      </c>
    </row>
    <row r="961" spans="1:27" x14ac:dyDescent="0.25">
      <c r="A961">
        <f>TimeVR[[#This Row],[Club]]</f>
        <v>0</v>
      </c>
      <c r="B961" t="str">
        <f>IF(OR(RIGHT(TimeVR[[#This Row],[Event]],3)="M.R", RIGHT(TimeVR[[#This Row],[Event]],3)="F.R"),"Relay","Ind")</f>
        <v>Ind</v>
      </c>
      <c r="C961">
        <f>TimeVR[[#This Row],[gender]]</f>
        <v>0</v>
      </c>
      <c r="D961">
        <f>TimeVR[[#This Row],[Age]]</f>
        <v>0</v>
      </c>
      <c r="E961">
        <f>TimeVR[[#This Row],[name]]</f>
        <v>0</v>
      </c>
      <c r="F961">
        <f>TimeVR[[#This Row],[Event]]</f>
        <v>0</v>
      </c>
      <c r="G961" t="str">
        <f>IF(OR(StandardResults[[#This Row],[Entry]]="-",TimeVR[[#This Row],[validation]]="Validated"),"Y","N")</f>
        <v>N</v>
      </c>
      <c r="H961">
        <f>IF(OR(LEFT(TimeVR[[#This Row],[Times]],8)="00:00.00", LEFT(TimeVR[[#This Row],[Times]],2)="NT"),"-",TimeVR[[#This Row],[Times]])</f>
        <v>0</v>
      </c>
      <c r="I9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1" t="str">
        <f>IF(ISBLANK(TimeVR[[#This Row],[Best Time(S)]]),"-",TimeVR[[#This Row],[Best Time(S)]])</f>
        <v>-</v>
      </c>
      <c r="K961" t="str">
        <f>IF(StandardResults[[#This Row],[BT(SC)]]&lt;&gt;"-",IF(StandardResults[[#This Row],[BT(SC)]]&lt;=StandardResults[[#This Row],[AAs]],"AA",IF(StandardResults[[#This Row],[BT(SC)]]&lt;=StandardResults[[#This Row],[As]],"A",IF(StandardResults[[#This Row],[BT(SC)]]&lt;=StandardResults[[#This Row],[Bs]],"B","-"))),"")</f>
        <v/>
      </c>
      <c r="L961" t="str">
        <f>IF(ISBLANK(TimeVR[[#This Row],[Best Time(L)]]),"-",TimeVR[[#This Row],[Best Time(L)]])</f>
        <v>-</v>
      </c>
      <c r="M961" t="str">
        <f>IF(StandardResults[[#This Row],[BT(LC)]]&lt;&gt;"-",IF(StandardResults[[#This Row],[BT(LC)]]&lt;=StandardResults[[#This Row],[AA]],"AA",IF(StandardResults[[#This Row],[BT(LC)]]&lt;=StandardResults[[#This Row],[A]],"A",IF(StandardResults[[#This Row],[BT(LC)]]&lt;=StandardResults[[#This Row],[B]],"B","-"))),"")</f>
        <v/>
      </c>
      <c r="N961" s="14"/>
      <c r="O961" t="str">
        <f>IF(StandardResults[[#This Row],[BT(SC)]]&lt;&gt;"-",IF(StandardResults[[#This Row],[BT(SC)]]&lt;=StandardResults[[#This Row],[Ecs]],"EC","-"),"")</f>
        <v/>
      </c>
      <c r="Q961" t="str">
        <f>IF(StandardResults[[#This Row],[Ind/Rel]]="Ind",LEFT(StandardResults[[#This Row],[Gender]],1)&amp;MIN(MAX(StandardResults[[#This Row],[Age]],11),17)&amp;"-"&amp;StandardResults[[#This Row],[Event]],"")</f>
        <v>011-0</v>
      </c>
      <c r="R961" t="e">
        <f>IF(StandardResults[[#This Row],[Ind/Rel]]="Ind",_xlfn.XLOOKUP(StandardResults[[#This Row],[Code]],Std[Code],Std[AA]),"-")</f>
        <v>#N/A</v>
      </c>
      <c r="S961" t="e">
        <f>IF(StandardResults[[#This Row],[Ind/Rel]]="Ind",_xlfn.XLOOKUP(StandardResults[[#This Row],[Code]],Std[Code],Std[A]),"-")</f>
        <v>#N/A</v>
      </c>
      <c r="T961" t="e">
        <f>IF(StandardResults[[#This Row],[Ind/Rel]]="Ind",_xlfn.XLOOKUP(StandardResults[[#This Row],[Code]],Std[Code],Std[B]),"-")</f>
        <v>#N/A</v>
      </c>
      <c r="U961" t="e">
        <f>IF(StandardResults[[#This Row],[Ind/Rel]]="Ind",_xlfn.XLOOKUP(StandardResults[[#This Row],[Code]],Std[Code],Std[AAs]),"-")</f>
        <v>#N/A</v>
      </c>
      <c r="V961" t="e">
        <f>IF(StandardResults[[#This Row],[Ind/Rel]]="Ind",_xlfn.XLOOKUP(StandardResults[[#This Row],[Code]],Std[Code],Std[As]),"-")</f>
        <v>#N/A</v>
      </c>
      <c r="W961" t="e">
        <f>IF(StandardResults[[#This Row],[Ind/Rel]]="Ind",_xlfn.XLOOKUP(StandardResults[[#This Row],[Code]],Std[Code],Std[Bs]),"-")</f>
        <v>#N/A</v>
      </c>
      <c r="X961" t="e">
        <f>IF(StandardResults[[#This Row],[Ind/Rel]]="Ind",_xlfn.XLOOKUP(StandardResults[[#This Row],[Code]],Std[Code],Std[EC]),"-")</f>
        <v>#N/A</v>
      </c>
      <c r="Y961" t="e">
        <f>IF(StandardResults[[#This Row],[Ind/Rel]]="Ind",_xlfn.XLOOKUP(StandardResults[[#This Row],[Code]],Std[Code],Std[Ecs]),"-")</f>
        <v>#N/A</v>
      </c>
      <c r="Z961">
        <f>COUNTIFS(StandardResults[Name],StandardResults[[#This Row],[Name]],StandardResults[Entry
Std],"B")+COUNTIFS(StandardResults[Name],StandardResults[[#This Row],[Name]],StandardResults[Entry
Std],"A")+COUNTIFS(StandardResults[Name],StandardResults[[#This Row],[Name]],StandardResults[Entry
Std],"AA")</f>
        <v>0</v>
      </c>
      <c r="AA961">
        <f>COUNTIFS(StandardResults[Name],StandardResults[[#This Row],[Name]],StandardResults[Entry
Std],"AA")</f>
        <v>0</v>
      </c>
    </row>
    <row r="962" spans="1:27" x14ac:dyDescent="0.25">
      <c r="A962">
        <f>TimeVR[[#This Row],[Club]]</f>
        <v>0</v>
      </c>
      <c r="B962" t="str">
        <f>IF(OR(RIGHT(TimeVR[[#This Row],[Event]],3)="M.R", RIGHT(TimeVR[[#This Row],[Event]],3)="F.R"),"Relay","Ind")</f>
        <v>Ind</v>
      </c>
      <c r="C962">
        <f>TimeVR[[#This Row],[gender]]</f>
        <v>0</v>
      </c>
      <c r="D962">
        <f>TimeVR[[#This Row],[Age]]</f>
        <v>0</v>
      </c>
      <c r="E962">
        <f>TimeVR[[#This Row],[name]]</f>
        <v>0</v>
      </c>
      <c r="F962">
        <f>TimeVR[[#This Row],[Event]]</f>
        <v>0</v>
      </c>
      <c r="G962" t="str">
        <f>IF(OR(StandardResults[[#This Row],[Entry]]="-",TimeVR[[#This Row],[validation]]="Validated"),"Y","N")</f>
        <v>N</v>
      </c>
      <c r="H962">
        <f>IF(OR(LEFT(TimeVR[[#This Row],[Times]],8)="00:00.00", LEFT(TimeVR[[#This Row],[Times]],2)="NT"),"-",TimeVR[[#This Row],[Times]])</f>
        <v>0</v>
      </c>
      <c r="I9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2" t="str">
        <f>IF(ISBLANK(TimeVR[[#This Row],[Best Time(S)]]),"-",TimeVR[[#This Row],[Best Time(S)]])</f>
        <v>-</v>
      </c>
      <c r="K962" t="str">
        <f>IF(StandardResults[[#This Row],[BT(SC)]]&lt;&gt;"-",IF(StandardResults[[#This Row],[BT(SC)]]&lt;=StandardResults[[#This Row],[AAs]],"AA",IF(StandardResults[[#This Row],[BT(SC)]]&lt;=StandardResults[[#This Row],[As]],"A",IF(StandardResults[[#This Row],[BT(SC)]]&lt;=StandardResults[[#This Row],[Bs]],"B","-"))),"")</f>
        <v/>
      </c>
      <c r="L962" t="str">
        <f>IF(ISBLANK(TimeVR[[#This Row],[Best Time(L)]]),"-",TimeVR[[#This Row],[Best Time(L)]])</f>
        <v>-</v>
      </c>
      <c r="M962" t="str">
        <f>IF(StandardResults[[#This Row],[BT(LC)]]&lt;&gt;"-",IF(StandardResults[[#This Row],[BT(LC)]]&lt;=StandardResults[[#This Row],[AA]],"AA",IF(StandardResults[[#This Row],[BT(LC)]]&lt;=StandardResults[[#This Row],[A]],"A",IF(StandardResults[[#This Row],[BT(LC)]]&lt;=StandardResults[[#This Row],[B]],"B","-"))),"")</f>
        <v/>
      </c>
      <c r="N962" s="14"/>
      <c r="O962" t="str">
        <f>IF(StandardResults[[#This Row],[BT(SC)]]&lt;&gt;"-",IF(StandardResults[[#This Row],[BT(SC)]]&lt;=StandardResults[[#This Row],[Ecs]],"EC","-"),"")</f>
        <v/>
      </c>
      <c r="Q962" t="str">
        <f>IF(StandardResults[[#This Row],[Ind/Rel]]="Ind",LEFT(StandardResults[[#This Row],[Gender]],1)&amp;MIN(MAX(StandardResults[[#This Row],[Age]],11),17)&amp;"-"&amp;StandardResults[[#This Row],[Event]],"")</f>
        <v>011-0</v>
      </c>
      <c r="R962" t="e">
        <f>IF(StandardResults[[#This Row],[Ind/Rel]]="Ind",_xlfn.XLOOKUP(StandardResults[[#This Row],[Code]],Std[Code],Std[AA]),"-")</f>
        <v>#N/A</v>
      </c>
      <c r="S962" t="e">
        <f>IF(StandardResults[[#This Row],[Ind/Rel]]="Ind",_xlfn.XLOOKUP(StandardResults[[#This Row],[Code]],Std[Code],Std[A]),"-")</f>
        <v>#N/A</v>
      </c>
      <c r="T962" t="e">
        <f>IF(StandardResults[[#This Row],[Ind/Rel]]="Ind",_xlfn.XLOOKUP(StandardResults[[#This Row],[Code]],Std[Code],Std[B]),"-")</f>
        <v>#N/A</v>
      </c>
      <c r="U962" t="e">
        <f>IF(StandardResults[[#This Row],[Ind/Rel]]="Ind",_xlfn.XLOOKUP(StandardResults[[#This Row],[Code]],Std[Code],Std[AAs]),"-")</f>
        <v>#N/A</v>
      </c>
      <c r="V962" t="e">
        <f>IF(StandardResults[[#This Row],[Ind/Rel]]="Ind",_xlfn.XLOOKUP(StandardResults[[#This Row],[Code]],Std[Code],Std[As]),"-")</f>
        <v>#N/A</v>
      </c>
      <c r="W962" t="e">
        <f>IF(StandardResults[[#This Row],[Ind/Rel]]="Ind",_xlfn.XLOOKUP(StandardResults[[#This Row],[Code]],Std[Code],Std[Bs]),"-")</f>
        <v>#N/A</v>
      </c>
      <c r="X962" t="e">
        <f>IF(StandardResults[[#This Row],[Ind/Rel]]="Ind",_xlfn.XLOOKUP(StandardResults[[#This Row],[Code]],Std[Code],Std[EC]),"-")</f>
        <v>#N/A</v>
      </c>
      <c r="Y962" t="e">
        <f>IF(StandardResults[[#This Row],[Ind/Rel]]="Ind",_xlfn.XLOOKUP(StandardResults[[#This Row],[Code]],Std[Code],Std[Ecs]),"-")</f>
        <v>#N/A</v>
      </c>
      <c r="Z962">
        <f>COUNTIFS(StandardResults[Name],StandardResults[[#This Row],[Name]],StandardResults[Entry
Std],"B")+COUNTIFS(StandardResults[Name],StandardResults[[#This Row],[Name]],StandardResults[Entry
Std],"A")+COUNTIFS(StandardResults[Name],StandardResults[[#This Row],[Name]],StandardResults[Entry
Std],"AA")</f>
        <v>0</v>
      </c>
      <c r="AA962">
        <f>COUNTIFS(StandardResults[Name],StandardResults[[#This Row],[Name]],StandardResults[Entry
Std],"AA")</f>
        <v>0</v>
      </c>
    </row>
    <row r="963" spans="1:27" x14ac:dyDescent="0.25">
      <c r="A963">
        <f>TimeVR[[#This Row],[Club]]</f>
        <v>0</v>
      </c>
      <c r="B963" t="str">
        <f>IF(OR(RIGHT(TimeVR[[#This Row],[Event]],3)="M.R", RIGHT(TimeVR[[#This Row],[Event]],3)="F.R"),"Relay","Ind")</f>
        <v>Ind</v>
      </c>
      <c r="C963">
        <f>TimeVR[[#This Row],[gender]]</f>
        <v>0</v>
      </c>
      <c r="D963">
        <f>TimeVR[[#This Row],[Age]]</f>
        <v>0</v>
      </c>
      <c r="E963">
        <f>TimeVR[[#This Row],[name]]</f>
        <v>0</v>
      </c>
      <c r="F963">
        <f>TimeVR[[#This Row],[Event]]</f>
        <v>0</v>
      </c>
      <c r="G963" t="str">
        <f>IF(OR(StandardResults[[#This Row],[Entry]]="-",TimeVR[[#This Row],[validation]]="Validated"),"Y","N")</f>
        <v>N</v>
      </c>
      <c r="H963">
        <f>IF(OR(LEFT(TimeVR[[#This Row],[Times]],8)="00:00.00", LEFT(TimeVR[[#This Row],[Times]],2)="NT"),"-",TimeVR[[#This Row],[Times]])</f>
        <v>0</v>
      </c>
      <c r="I9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3" t="str">
        <f>IF(ISBLANK(TimeVR[[#This Row],[Best Time(S)]]),"-",TimeVR[[#This Row],[Best Time(S)]])</f>
        <v>-</v>
      </c>
      <c r="K963" t="str">
        <f>IF(StandardResults[[#This Row],[BT(SC)]]&lt;&gt;"-",IF(StandardResults[[#This Row],[BT(SC)]]&lt;=StandardResults[[#This Row],[AAs]],"AA",IF(StandardResults[[#This Row],[BT(SC)]]&lt;=StandardResults[[#This Row],[As]],"A",IF(StandardResults[[#This Row],[BT(SC)]]&lt;=StandardResults[[#This Row],[Bs]],"B","-"))),"")</f>
        <v/>
      </c>
      <c r="L963" t="str">
        <f>IF(ISBLANK(TimeVR[[#This Row],[Best Time(L)]]),"-",TimeVR[[#This Row],[Best Time(L)]])</f>
        <v>-</v>
      </c>
      <c r="M963" t="str">
        <f>IF(StandardResults[[#This Row],[BT(LC)]]&lt;&gt;"-",IF(StandardResults[[#This Row],[BT(LC)]]&lt;=StandardResults[[#This Row],[AA]],"AA",IF(StandardResults[[#This Row],[BT(LC)]]&lt;=StandardResults[[#This Row],[A]],"A",IF(StandardResults[[#This Row],[BT(LC)]]&lt;=StandardResults[[#This Row],[B]],"B","-"))),"")</f>
        <v/>
      </c>
      <c r="N963" s="14"/>
      <c r="O963" t="str">
        <f>IF(StandardResults[[#This Row],[BT(SC)]]&lt;&gt;"-",IF(StandardResults[[#This Row],[BT(SC)]]&lt;=StandardResults[[#This Row],[Ecs]],"EC","-"),"")</f>
        <v/>
      </c>
      <c r="Q963" t="str">
        <f>IF(StandardResults[[#This Row],[Ind/Rel]]="Ind",LEFT(StandardResults[[#This Row],[Gender]],1)&amp;MIN(MAX(StandardResults[[#This Row],[Age]],11),17)&amp;"-"&amp;StandardResults[[#This Row],[Event]],"")</f>
        <v>011-0</v>
      </c>
      <c r="R963" t="e">
        <f>IF(StandardResults[[#This Row],[Ind/Rel]]="Ind",_xlfn.XLOOKUP(StandardResults[[#This Row],[Code]],Std[Code],Std[AA]),"-")</f>
        <v>#N/A</v>
      </c>
      <c r="S963" t="e">
        <f>IF(StandardResults[[#This Row],[Ind/Rel]]="Ind",_xlfn.XLOOKUP(StandardResults[[#This Row],[Code]],Std[Code],Std[A]),"-")</f>
        <v>#N/A</v>
      </c>
      <c r="T963" t="e">
        <f>IF(StandardResults[[#This Row],[Ind/Rel]]="Ind",_xlfn.XLOOKUP(StandardResults[[#This Row],[Code]],Std[Code],Std[B]),"-")</f>
        <v>#N/A</v>
      </c>
      <c r="U963" t="e">
        <f>IF(StandardResults[[#This Row],[Ind/Rel]]="Ind",_xlfn.XLOOKUP(StandardResults[[#This Row],[Code]],Std[Code],Std[AAs]),"-")</f>
        <v>#N/A</v>
      </c>
      <c r="V963" t="e">
        <f>IF(StandardResults[[#This Row],[Ind/Rel]]="Ind",_xlfn.XLOOKUP(StandardResults[[#This Row],[Code]],Std[Code],Std[As]),"-")</f>
        <v>#N/A</v>
      </c>
      <c r="W963" t="e">
        <f>IF(StandardResults[[#This Row],[Ind/Rel]]="Ind",_xlfn.XLOOKUP(StandardResults[[#This Row],[Code]],Std[Code],Std[Bs]),"-")</f>
        <v>#N/A</v>
      </c>
      <c r="X963" t="e">
        <f>IF(StandardResults[[#This Row],[Ind/Rel]]="Ind",_xlfn.XLOOKUP(StandardResults[[#This Row],[Code]],Std[Code],Std[EC]),"-")</f>
        <v>#N/A</v>
      </c>
      <c r="Y963" t="e">
        <f>IF(StandardResults[[#This Row],[Ind/Rel]]="Ind",_xlfn.XLOOKUP(StandardResults[[#This Row],[Code]],Std[Code],Std[Ecs]),"-")</f>
        <v>#N/A</v>
      </c>
      <c r="Z963">
        <f>COUNTIFS(StandardResults[Name],StandardResults[[#This Row],[Name]],StandardResults[Entry
Std],"B")+COUNTIFS(StandardResults[Name],StandardResults[[#This Row],[Name]],StandardResults[Entry
Std],"A")+COUNTIFS(StandardResults[Name],StandardResults[[#This Row],[Name]],StandardResults[Entry
Std],"AA")</f>
        <v>0</v>
      </c>
      <c r="AA963">
        <f>COUNTIFS(StandardResults[Name],StandardResults[[#This Row],[Name]],StandardResults[Entry
Std],"AA")</f>
        <v>0</v>
      </c>
    </row>
    <row r="964" spans="1:27" x14ac:dyDescent="0.25">
      <c r="A964">
        <f>TimeVR[[#This Row],[Club]]</f>
        <v>0</v>
      </c>
      <c r="B964" t="str">
        <f>IF(OR(RIGHT(TimeVR[[#This Row],[Event]],3)="M.R", RIGHT(TimeVR[[#This Row],[Event]],3)="F.R"),"Relay","Ind")</f>
        <v>Ind</v>
      </c>
      <c r="C964">
        <f>TimeVR[[#This Row],[gender]]</f>
        <v>0</v>
      </c>
      <c r="D964">
        <f>TimeVR[[#This Row],[Age]]</f>
        <v>0</v>
      </c>
      <c r="E964">
        <f>TimeVR[[#This Row],[name]]</f>
        <v>0</v>
      </c>
      <c r="F964">
        <f>TimeVR[[#This Row],[Event]]</f>
        <v>0</v>
      </c>
      <c r="G964" t="str">
        <f>IF(OR(StandardResults[[#This Row],[Entry]]="-",TimeVR[[#This Row],[validation]]="Validated"),"Y","N")</f>
        <v>N</v>
      </c>
      <c r="H964">
        <f>IF(OR(LEFT(TimeVR[[#This Row],[Times]],8)="00:00.00", LEFT(TimeVR[[#This Row],[Times]],2)="NT"),"-",TimeVR[[#This Row],[Times]])</f>
        <v>0</v>
      </c>
      <c r="I9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4" t="str">
        <f>IF(ISBLANK(TimeVR[[#This Row],[Best Time(S)]]),"-",TimeVR[[#This Row],[Best Time(S)]])</f>
        <v>-</v>
      </c>
      <c r="K964" t="str">
        <f>IF(StandardResults[[#This Row],[BT(SC)]]&lt;&gt;"-",IF(StandardResults[[#This Row],[BT(SC)]]&lt;=StandardResults[[#This Row],[AAs]],"AA",IF(StandardResults[[#This Row],[BT(SC)]]&lt;=StandardResults[[#This Row],[As]],"A",IF(StandardResults[[#This Row],[BT(SC)]]&lt;=StandardResults[[#This Row],[Bs]],"B","-"))),"")</f>
        <v/>
      </c>
      <c r="L964" t="str">
        <f>IF(ISBLANK(TimeVR[[#This Row],[Best Time(L)]]),"-",TimeVR[[#This Row],[Best Time(L)]])</f>
        <v>-</v>
      </c>
      <c r="M964" t="str">
        <f>IF(StandardResults[[#This Row],[BT(LC)]]&lt;&gt;"-",IF(StandardResults[[#This Row],[BT(LC)]]&lt;=StandardResults[[#This Row],[AA]],"AA",IF(StandardResults[[#This Row],[BT(LC)]]&lt;=StandardResults[[#This Row],[A]],"A",IF(StandardResults[[#This Row],[BT(LC)]]&lt;=StandardResults[[#This Row],[B]],"B","-"))),"")</f>
        <v/>
      </c>
      <c r="N964" s="14"/>
      <c r="O964" t="str">
        <f>IF(StandardResults[[#This Row],[BT(SC)]]&lt;&gt;"-",IF(StandardResults[[#This Row],[BT(SC)]]&lt;=StandardResults[[#This Row],[Ecs]],"EC","-"),"")</f>
        <v/>
      </c>
      <c r="Q964" t="str">
        <f>IF(StandardResults[[#This Row],[Ind/Rel]]="Ind",LEFT(StandardResults[[#This Row],[Gender]],1)&amp;MIN(MAX(StandardResults[[#This Row],[Age]],11),17)&amp;"-"&amp;StandardResults[[#This Row],[Event]],"")</f>
        <v>011-0</v>
      </c>
      <c r="R964" t="e">
        <f>IF(StandardResults[[#This Row],[Ind/Rel]]="Ind",_xlfn.XLOOKUP(StandardResults[[#This Row],[Code]],Std[Code],Std[AA]),"-")</f>
        <v>#N/A</v>
      </c>
      <c r="S964" t="e">
        <f>IF(StandardResults[[#This Row],[Ind/Rel]]="Ind",_xlfn.XLOOKUP(StandardResults[[#This Row],[Code]],Std[Code],Std[A]),"-")</f>
        <v>#N/A</v>
      </c>
      <c r="T964" t="e">
        <f>IF(StandardResults[[#This Row],[Ind/Rel]]="Ind",_xlfn.XLOOKUP(StandardResults[[#This Row],[Code]],Std[Code],Std[B]),"-")</f>
        <v>#N/A</v>
      </c>
      <c r="U964" t="e">
        <f>IF(StandardResults[[#This Row],[Ind/Rel]]="Ind",_xlfn.XLOOKUP(StandardResults[[#This Row],[Code]],Std[Code],Std[AAs]),"-")</f>
        <v>#N/A</v>
      </c>
      <c r="V964" t="e">
        <f>IF(StandardResults[[#This Row],[Ind/Rel]]="Ind",_xlfn.XLOOKUP(StandardResults[[#This Row],[Code]],Std[Code],Std[As]),"-")</f>
        <v>#N/A</v>
      </c>
      <c r="W964" t="e">
        <f>IF(StandardResults[[#This Row],[Ind/Rel]]="Ind",_xlfn.XLOOKUP(StandardResults[[#This Row],[Code]],Std[Code],Std[Bs]),"-")</f>
        <v>#N/A</v>
      </c>
      <c r="X964" t="e">
        <f>IF(StandardResults[[#This Row],[Ind/Rel]]="Ind",_xlfn.XLOOKUP(StandardResults[[#This Row],[Code]],Std[Code],Std[EC]),"-")</f>
        <v>#N/A</v>
      </c>
      <c r="Y964" t="e">
        <f>IF(StandardResults[[#This Row],[Ind/Rel]]="Ind",_xlfn.XLOOKUP(StandardResults[[#This Row],[Code]],Std[Code],Std[Ecs]),"-")</f>
        <v>#N/A</v>
      </c>
      <c r="Z964">
        <f>COUNTIFS(StandardResults[Name],StandardResults[[#This Row],[Name]],StandardResults[Entry
Std],"B")+COUNTIFS(StandardResults[Name],StandardResults[[#This Row],[Name]],StandardResults[Entry
Std],"A")+COUNTIFS(StandardResults[Name],StandardResults[[#This Row],[Name]],StandardResults[Entry
Std],"AA")</f>
        <v>0</v>
      </c>
      <c r="AA964">
        <f>COUNTIFS(StandardResults[Name],StandardResults[[#This Row],[Name]],StandardResults[Entry
Std],"AA")</f>
        <v>0</v>
      </c>
    </row>
    <row r="965" spans="1:27" x14ac:dyDescent="0.25">
      <c r="A965">
        <f>TimeVR[[#This Row],[Club]]</f>
        <v>0</v>
      </c>
      <c r="B965" t="str">
        <f>IF(OR(RIGHT(TimeVR[[#This Row],[Event]],3)="M.R", RIGHT(TimeVR[[#This Row],[Event]],3)="F.R"),"Relay","Ind")</f>
        <v>Ind</v>
      </c>
      <c r="C965">
        <f>TimeVR[[#This Row],[gender]]</f>
        <v>0</v>
      </c>
      <c r="D965">
        <f>TimeVR[[#This Row],[Age]]</f>
        <v>0</v>
      </c>
      <c r="E965">
        <f>TimeVR[[#This Row],[name]]</f>
        <v>0</v>
      </c>
      <c r="F965">
        <f>TimeVR[[#This Row],[Event]]</f>
        <v>0</v>
      </c>
      <c r="G965" t="str">
        <f>IF(OR(StandardResults[[#This Row],[Entry]]="-",TimeVR[[#This Row],[validation]]="Validated"),"Y","N")</f>
        <v>N</v>
      </c>
      <c r="H965">
        <f>IF(OR(LEFT(TimeVR[[#This Row],[Times]],8)="00:00.00", LEFT(TimeVR[[#This Row],[Times]],2)="NT"),"-",TimeVR[[#This Row],[Times]])</f>
        <v>0</v>
      </c>
      <c r="I9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5" t="str">
        <f>IF(ISBLANK(TimeVR[[#This Row],[Best Time(S)]]),"-",TimeVR[[#This Row],[Best Time(S)]])</f>
        <v>-</v>
      </c>
      <c r="K965" t="str">
        <f>IF(StandardResults[[#This Row],[BT(SC)]]&lt;&gt;"-",IF(StandardResults[[#This Row],[BT(SC)]]&lt;=StandardResults[[#This Row],[AAs]],"AA",IF(StandardResults[[#This Row],[BT(SC)]]&lt;=StandardResults[[#This Row],[As]],"A",IF(StandardResults[[#This Row],[BT(SC)]]&lt;=StandardResults[[#This Row],[Bs]],"B","-"))),"")</f>
        <v/>
      </c>
      <c r="L965" t="str">
        <f>IF(ISBLANK(TimeVR[[#This Row],[Best Time(L)]]),"-",TimeVR[[#This Row],[Best Time(L)]])</f>
        <v>-</v>
      </c>
      <c r="M965" t="str">
        <f>IF(StandardResults[[#This Row],[BT(LC)]]&lt;&gt;"-",IF(StandardResults[[#This Row],[BT(LC)]]&lt;=StandardResults[[#This Row],[AA]],"AA",IF(StandardResults[[#This Row],[BT(LC)]]&lt;=StandardResults[[#This Row],[A]],"A",IF(StandardResults[[#This Row],[BT(LC)]]&lt;=StandardResults[[#This Row],[B]],"B","-"))),"")</f>
        <v/>
      </c>
      <c r="N965" s="14"/>
      <c r="O965" t="str">
        <f>IF(StandardResults[[#This Row],[BT(SC)]]&lt;&gt;"-",IF(StandardResults[[#This Row],[BT(SC)]]&lt;=StandardResults[[#This Row],[Ecs]],"EC","-"),"")</f>
        <v/>
      </c>
      <c r="Q965" t="str">
        <f>IF(StandardResults[[#This Row],[Ind/Rel]]="Ind",LEFT(StandardResults[[#This Row],[Gender]],1)&amp;MIN(MAX(StandardResults[[#This Row],[Age]],11),17)&amp;"-"&amp;StandardResults[[#This Row],[Event]],"")</f>
        <v>011-0</v>
      </c>
      <c r="R965" t="e">
        <f>IF(StandardResults[[#This Row],[Ind/Rel]]="Ind",_xlfn.XLOOKUP(StandardResults[[#This Row],[Code]],Std[Code],Std[AA]),"-")</f>
        <v>#N/A</v>
      </c>
      <c r="S965" t="e">
        <f>IF(StandardResults[[#This Row],[Ind/Rel]]="Ind",_xlfn.XLOOKUP(StandardResults[[#This Row],[Code]],Std[Code],Std[A]),"-")</f>
        <v>#N/A</v>
      </c>
      <c r="T965" t="e">
        <f>IF(StandardResults[[#This Row],[Ind/Rel]]="Ind",_xlfn.XLOOKUP(StandardResults[[#This Row],[Code]],Std[Code],Std[B]),"-")</f>
        <v>#N/A</v>
      </c>
      <c r="U965" t="e">
        <f>IF(StandardResults[[#This Row],[Ind/Rel]]="Ind",_xlfn.XLOOKUP(StandardResults[[#This Row],[Code]],Std[Code],Std[AAs]),"-")</f>
        <v>#N/A</v>
      </c>
      <c r="V965" t="e">
        <f>IF(StandardResults[[#This Row],[Ind/Rel]]="Ind",_xlfn.XLOOKUP(StandardResults[[#This Row],[Code]],Std[Code],Std[As]),"-")</f>
        <v>#N/A</v>
      </c>
      <c r="W965" t="e">
        <f>IF(StandardResults[[#This Row],[Ind/Rel]]="Ind",_xlfn.XLOOKUP(StandardResults[[#This Row],[Code]],Std[Code],Std[Bs]),"-")</f>
        <v>#N/A</v>
      </c>
      <c r="X965" t="e">
        <f>IF(StandardResults[[#This Row],[Ind/Rel]]="Ind",_xlfn.XLOOKUP(StandardResults[[#This Row],[Code]],Std[Code],Std[EC]),"-")</f>
        <v>#N/A</v>
      </c>
      <c r="Y965" t="e">
        <f>IF(StandardResults[[#This Row],[Ind/Rel]]="Ind",_xlfn.XLOOKUP(StandardResults[[#This Row],[Code]],Std[Code],Std[Ecs]),"-")</f>
        <v>#N/A</v>
      </c>
      <c r="Z965">
        <f>COUNTIFS(StandardResults[Name],StandardResults[[#This Row],[Name]],StandardResults[Entry
Std],"B")+COUNTIFS(StandardResults[Name],StandardResults[[#This Row],[Name]],StandardResults[Entry
Std],"A")+COUNTIFS(StandardResults[Name],StandardResults[[#This Row],[Name]],StandardResults[Entry
Std],"AA")</f>
        <v>0</v>
      </c>
      <c r="AA965">
        <f>COUNTIFS(StandardResults[Name],StandardResults[[#This Row],[Name]],StandardResults[Entry
Std],"AA")</f>
        <v>0</v>
      </c>
    </row>
    <row r="966" spans="1:27" x14ac:dyDescent="0.25">
      <c r="A966">
        <f>TimeVR[[#This Row],[Club]]</f>
        <v>0</v>
      </c>
      <c r="B966" t="str">
        <f>IF(OR(RIGHT(TimeVR[[#This Row],[Event]],3)="M.R", RIGHT(TimeVR[[#This Row],[Event]],3)="F.R"),"Relay","Ind")</f>
        <v>Ind</v>
      </c>
      <c r="C966">
        <f>TimeVR[[#This Row],[gender]]</f>
        <v>0</v>
      </c>
      <c r="D966">
        <f>TimeVR[[#This Row],[Age]]</f>
        <v>0</v>
      </c>
      <c r="E966">
        <f>TimeVR[[#This Row],[name]]</f>
        <v>0</v>
      </c>
      <c r="F966">
        <f>TimeVR[[#This Row],[Event]]</f>
        <v>0</v>
      </c>
      <c r="G966" t="str">
        <f>IF(OR(StandardResults[[#This Row],[Entry]]="-",TimeVR[[#This Row],[validation]]="Validated"),"Y","N")</f>
        <v>N</v>
      </c>
      <c r="H966">
        <f>IF(OR(LEFT(TimeVR[[#This Row],[Times]],8)="00:00.00", LEFT(TimeVR[[#This Row],[Times]],2)="NT"),"-",TimeVR[[#This Row],[Times]])</f>
        <v>0</v>
      </c>
      <c r="I9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6" t="str">
        <f>IF(ISBLANK(TimeVR[[#This Row],[Best Time(S)]]),"-",TimeVR[[#This Row],[Best Time(S)]])</f>
        <v>-</v>
      </c>
      <c r="K966" t="str">
        <f>IF(StandardResults[[#This Row],[BT(SC)]]&lt;&gt;"-",IF(StandardResults[[#This Row],[BT(SC)]]&lt;=StandardResults[[#This Row],[AAs]],"AA",IF(StandardResults[[#This Row],[BT(SC)]]&lt;=StandardResults[[#This Row],[As]],"A",IF(StandardResults[[#This Row],[BT(SC)]]&lt;=StandardResults[[#This Row],[Bs]],"B","-"))),"")</f>
        <v/>
      </c>
      <c r="L966" t="str">
        <f>IF(ISBLANK(TimeVR[[#This Row],[Best Time(L)]]),"-",TimeVR[[#This Row],[Best Time(L)]])</f>
        <v>-</v>
      </c>
      <c r="M966" t="str">
        <f>IF(StandardResults[[#This Row],[BT(LC)]]&lt;&gt;"-",IF(StandardResults[[#This Row],[BT(LC)]]&lt;=StandardResults[[#This Row],[AA]],"AA",IF(StandardResults[[#This Row],[BT(LC)]]&lt;=StandardResults[[#This Row],[A]],"A",IF(StandardResults[[#This Row],[BT(LC)]]&lt;=StandardResults[[#This Row],[B]],"B","-"))),"")</f>
        <v/>
      </c>
      <c r="N966" s="14"/>
      <c r="O966" t="str">
        <f>IF(StandardResults[[#This Row],[BT(SC)]]&lt;&gt;"-",IF(StandardResults[[#This Row],[BT(SC)]]&lt;=StandardResults[[#This Row],[Ecs]],"EC","-"),"")</f>
        <v/>
      </c>
      <c r="Q966" t="str">
        <f>IF(StandardResults[[#This Row],[Ind/Rel]]="Ind",LEFT(StandardResults[[#This Row],[Gender]],1)&amp;MIN(MAX(StandardResults[[#This Row],[Age]],11),17)&amp;"-"&amp;StandardResults[[#This Row],[Event]],"")</f>
        <v>011-0</v>
      </c>
      <c r="R966" t="e">
        <f>IF(StandardResults[[#This Row],[Ind/Rel]]="Ind",_xlfn.XLOOKUP(StandardResults[[#This Row],[Code]],Std[Code],Std[AA]),"-")</f>
        <v>#N/A</v>
      </c>
      <c r="S966" t="e">
        <f>IF(StandardResults[[#This Row],[Ind/Rel]]="Ind",_xlfn.XLOOKUP(StandardResults[[#This Row],[Code]],Std[Code],Std[A]),"-")</f>
        <v>#N/A</v>
      </c>
      <c r="T966" t="e">
        <f>IF(StandardResults[[#This Row],[Ind/Rel]]="Ind",_xlfn.XLOOKUP(StandardResults[[#This Row],[Code]],Std[Code],Std[B]),"-")</f>
        <v>#N/A</v>
      </c>
      <c r="U966" t="e">
        <f>IF(StandardResults[[#This Row],[Ind/Rel]]="Ind",_xlfn.XLOOKUP(StandardResults[[#This Row],[Code]],Std[Code],Std[AAs]),"-")</f>
        <v>#N/A</v>
      </c>
      <c r="V966" t="e">
        <f>IF(StandardResults[[#This Row],[Ind/Rel]]="Ind",_xlfn.XLOOKUP(StandardResults[[#This Row],[Code]],Std[Code],Std[As]),"-")</f>
        <v>#N/A</v>
      </c>
      <c r="W966" t="e">
        <f>IF(StandardResults[[#This Row],[Ind/Rel]]="Ind",_xlfn.XLOOKUP(StandardResults[[#This Row],[Code]],Std[Code],Std[Bs]),"-")</f>
        <v>#N/A</v>
      </c>
      <c r="X966" t="e">
        <f>IF(StandardResults[[#This Row],[Ind/Rel]]="Ind",_xlfn.XLOOKUP(StandardResults[[#This Row],[Code]],Std[Code],Std[EC]),"-")</f>
        <v>#N/A</v>
      </c>
      <c r="Y966" t="e">
        <f>IF(StandardResults[[#This Row],[Ind/Rel]]="Ind",_xlfn.XLOOKUP(StandardResults[[#This Row],[Code]],Std[Code],Std[Ecs]),"-")</f>
        <v>#N/A</v>
      </c>
      <c r="Z966">
        <f>COUNTIFS(StandardResults[Name],StandardResults[[#This Row],[Name]],StandardResults[Entry
Std],"B")+COUNTIFS(StandardResults[Name],StandardResults[[#This Row],[Name]],StandardResults[Entry
Std],"A")+COUNTIFS(StandardResults[Name],StandardResults[[#This Row],[Name]],StandardResults[Entry
Std],"AA")</f>
        <v>0</v>
      </c>
      <c r="AA966">
        <f>COUNTIFS(StandardResults[Name],StandardResults[[#This Row],[Name]],StandardResults[Entry
Std],"AA")</f>
        <v>0</v>
      </c>
    </row>
    <row r="967" spans="1:27" x14ac:dyDescent="0.25">
      <c r="A967">
        <f>TimeVR[[#This Row],[Club]]</f>
        <v>0</v>
      </c>
      <c r="B967" t="str">
        <f>IF(OR(RIGHT(TimeVR[[#This Row],[Event]],3)="M.R", RIGHT(TimeVR[[#This Row],[Event]],3)="F.R"),"Relay","Ind")</f>
        <v>Ind</v>
      </c>
      <c r="C967">
        <f>TimeVR[[#This Row],[gender]]</f>
        <v>0</v>
      </c>
      <c r="D967">
        <f>TimeVR[[#This Row],[Age]]</f>
        <v>0</v>
      </c>
      <c r="E967">
        <f>TimeVR[[#This Row],[name]]</f>
        <v>0</v>
      </c>
      <c r="F967">
        <f>TimeVR[[#This Row],[Event]]</f>
        <v>0</v>
      </c>
      <c r="G967" t="str">
        <f>IF(OR(StandardResults[[#This Row],[Entry]]="-",TimeVR[[#This Row],[validation]]="Validated"),"Y","N")</f>
        <v>N</v>
      </c>
      <c r="H967">
        <f>IF(OR(LEFT(TimeVR[[#This Row],[Times]],8)="00:00.00", LEFT(TimeVR[[#This Row],[Times]],2)="NT"),"-",TimeVR[[#This Row],[Times]])</f>
        <v>0</v>
      </c>
      <c r="I9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7" t="str">
        <f>IF(ISBLANK(TimeVR[[#This Row],[Best Time(S)]]),"-",TimeVR[[#This Row],[Best Time(S)]])</f>
        <v>-</v>
      </c>
      <c r="K967" t="str">
        <f>IF(StandardResults[[#This Row],[BT(SC)]]&lt;&gt;"-",IF(StandardResults[[#This Row],[BT(SC)]]&lt;=StandardResults[[#This Row],[AAs]],"AA",IF(StandardResults[[#This Row],[BT(SC)]]&lt;=StandardResults[[#This Row],[As]],"A",IF(StandardResults[[#This Row],[BT(SC)]]&lt;=StandardResults[[#This Row],[Bs]],"B","-"))),"")</f>
        <v/>
      </c>
      <c r="L967" t="str">
        <f>IF(ISBLANK(TimeVR[[#This Row],[Best Time(L)]]),"-",TimeVR[[#This Row],[Best Time(L)]])</f>
        <v>-</v>
      </c>
      <c r="M967" t="str">
        <f>IF(StandardResults[[#This Row],[BT(LC)]]&lt;&gt;"-",IF(StandardResults[[#This Row],[BT(LC)]]&lt;=StandardResults[[#This Row],[AA]],"AA",IF(StandardResults[[#This Row],[BT(LC)]]&lt;=StandardResults[[#This Row],[A]],"A",IF(StandardResults[[#This Row],[BT(LC)]]&lt;=StandardResults[[#This Row],[B]],"B","-"))),"")</f>
        <v/>
      </c>
      <c r="N967" s="14"/>
      <c r="O967" t="str">
        <f>IF(StandardResults[[#This Row],[BT(SC)]]&lt;&gt;"-",IF(StandardResults[[#This Row],[BT(SC)]]&lt;=StandardResults[[#This Row],[Ecs]],"EC","-"),"")</f>
        <v/>
      </c>
      <c r="Q967" t="str">
        <f>IF(StandardResults[[#This Row],[Ind/Rel]]="Ind",LEFT(StandardResults[[#This Row],[Gender]],1)&amp;MIN(MAX(StandardResults[[#This Row],[Age]],11),17)&amp;"-"&amp;StandardResults[[#This Row],[Event]],"")</f>
        <v>011-0</v>
      </c>
      <c r="R967" t="e">
        <f>IF(StandardResults[[#This Row],[Ind/Rel]]="Ind",_xlfn.XLOOKUP(StandardResults[[#This Row],[Code]],Std[Code],Std[AA]),"-")</f>
        <v>#N/A</v>
      </c>
      <c r="S967" t="e">
        <f>IF(StandardResults[[#This Row],[Ind/Rel]]="Ind",_xlfn.XLOOKUP(StandardResults[[#This Row],[Code]],Std[Code],Std[A]),"-")</f>
        <v>#N/A</v>
      </c>
      <c r="T967" t="e">
        <f>IF(StandardResults[[#This Row],[Ind/Rel]]="Ind",_xlfn.XLOOKUP(StandardResults[[#This Row],[Code]],Std[Code],Std[B]),"-")</f>
        <v>#N/A</v>
      </c>
      <c r="U967" t="e">
        <f>IF(StandardResults[[#This Row],[Ind/Rel]]="Ind",_xlfn.XLOOKUP(StandardResults[[#This Row],[Code]],Std[Code],Std[AAs]),"-")</f>
        <v>#N/A</v>
      </c>
      <c r="V967" t="e">
        <f>IF(StandardResults[[#This Row],[Ind/Rel]]="Ind",_xlfn.XLOOKUP(StandardResults[[#This Row],[Code]],Std[Code],Std[As]),"-")</f>
        <v>#N/A</v>
      </c>
      <c r="W967" t="e">
        <f>IF(StandardResults[[#This Row],[Ind/Rel]]="Ind",_xlfn.XLOOKUP(StandardResults[[#This Row],[Code]],Std[Code],Std[Bs]),"-")</f>
        <v>#N/A</v>
      </c>
      <c r="X967" t="e">
        <f>IF(StandardResults[[#This Row],[Ind/Rel]]="Ind",_xlfn.XLOOKUP(StandardResults[[#This Row],[Code]],Std[Code],Std[EC]),"-")</f>
        <v>#N/A</v>
      </c>
      <c r="Y967" t="e">
        <f>IF(StandardResults[[#This Row],[Ind/Rel]]="Ind",_xlfn.XLOOKUP(StandardResults[[#This Row],[Code]],Std[Code],Std[Ecs]),"-")</f>
        <v>#N/A</v>
      </c>
      <c r="Z967">
        <f>COUNTIFS(StandardResults[Name],StandardResults[[#This Row],[Name]],StandardResults[Entry
Std],"B")+COUNTIFS(StandardResults[Name],StandardResults[[#This Row],[Name]],StandardResults[Entry
Std],"A")+COUNTIFS(StandardResults[Name],StandardResults[[#This Row],[Name]],StandardResults[Entry
Std],"AA")</f>
        <v>0</v>
      </c>
      <c r="AA967">
        <f>COUNTIFS(StandardResults[Name],StandardResults[[#This Row],[Name]],StandardResults[Entry
Std],"AA")</f>
        <v>0</v>
      </c>
    </row>
    <row r="968" spans="1:27" x14ac:dyDescent="0.25">
      <c r="A968">
        <f>TimeVR[[#This Row],[Club]]</f>
        <v>0</v>
      </c>
      <c r="B968" t="str">
        <f>IF(OR(RIGHT(TimeVR[[#This Row],[Event]],3)="M.R", RIGHT(TimeVR[[#This Row],[Event]],3)="F.R"),"Relay","Ind")</f>
        <v>Ind</v>
      </c>
      <c r="C968">
        <f>TimeVR[[#This Row],[gender]]</f>
        <v>0</v>
      </c>
      <c r="D968">
        <f>TimeVR[[#This Row],[Age]]</f>
        <v>0</v>
      </c>
      <c r="E968">
        <f>TimeVR[[#This Row],[name]]</f>
        <v>0</v>
      </c>
      <c r="F968">
        <f>TimeVR[[#This Row],[Event]]</f>
        <v>0</v>
      </c>
      <c r="G968" t="str">
        <f>IF(OR(StandardResults[[#This Row],[Entry]]="-",TimeVR[[#This Row],[validation]]="Validated"),"Y","N")</f>
        <v>N</v>
      </c>
      <c r="H968">
        <f>IF(OR(LEFT(TimeVR[[#This Row],[Times]],8)="00:00.00", LEFT(TimeVR[[#This Row],[Times]],2)="NT"),"-",TimeVR[[#This Row],[Times]])</f>
        <v>0</v>
      </c>
      <c r="I9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8" t="str">
        <f>IF(ISBLANK(TimeVR[[#This Row],[Best Time(S)]]),"-",TimeVR[[#This Row],[Best Time(S)]])</f>
        <v>-</v>
      </c>
      <c r="K968" t="str">
        <f>IF(StandardResults[[#This Row],[BT(SC)]]&lt;&gt;"-",IF(StandardResults[[#This Row],[BT(SC)]]&lt;=StandardResults[[#This Row],[AAs]],"AA",IF(StandardResults[[#This Row],[BT(SC)]]&lt;=StandardResults[[#This Row],[As]],"A",IF(StandardResults[[#This Row],[BT(SC)]]&lt;=StandardResults[[#This Row],[Bs]],"B","-"))),"")</f>
        <v/>
      </c>
      <c r="L968" t="str">
        <f>IF(ISBLANK(TimeVR[[#This Row],[Best Time(L)]]),"-",TimeVR[[#This Row],[Best Time(L)]])</f>
        <v>-</v>
      </c>
      <c r="M968" t="str">
        <f>IF(StandardResults[[#This Row],[BT(LC)]]&lt;&gt;"-",IF(StandardResults[[#This Row],[BT(LC)]]&lt;=StandardResults[[#This Row],[AA]],"AA",IF(StandardResults[[#This Row],[BT(LC)]]&lt;=StandardResults[[#This Row],[A]],"A",IF(StandardResults[[#This Row],[BT(LC)]]&lt;=StandardResults[[#This Row],[B]],"B","-"))),"")</f>
        <v/>
      </c>
      <c r="N968" s="14"/>
      <c r="O968" t="str">
        <f>IF(StandardResults[[#This Row],[BT(SC)]]&lt;&gt;"-",IF(StandardResults[[#This Row],[BT(SC)]]&lt;=StandardResults[[#This Row],[Ecs]],"EC","-"),"")</f>
        <v/>
      </c>
      <c r="Q968" t="str">
        <f>IF(StandardResults[[#This Row],[Ind/Rel]]="Ind",LEFT(StandardResults[[#This Row],[Gender]],1)&amp;MIN(MAX(StandardResults[[#This Row],[Age]],11),17)&amp;"-"&amp;StandardResults[[#This Row],[Event]],"")</f>
        <v>011-0</v>
      </c>
      <c r="R968" t="e">
        <f>IF(StandardResults[[#This Row],[Ind/Rel]]="Ind",_xlfn.XLOOKUP(StandardResults[[#This Row],[Code]],Std[Code],Std[AA]),"-")</f>
        <v>#N/A</v>
      </c>
      <c r="S968" t="e">
        <f>IF(StandardResults[[#This Row],[Ind/Rel]]="Ind",_xlfn.XLOOKUP(StandardResults[[#This Row],[Code]],Std[Code],Std[A]),"-")</f>
        <v>#N/A</v>
      </c>
      <c r="T968" t="e">
        <f>IF(StandardResults[[#This Row],[Ind/Rel]]="Ind",_xlfn.XLOOKUP(StandardResults[[#This Row],[Code]],Std[Code],Std[B]),"-")</f>
        <v>#N/A</v>
      </c>
      <c r="U968" t="e">
        <f>IF(StandardResults[[#This Row],[Ind/Rel]]="Ind",_xlfn.XLOOKUP(StandardResults[[#This Row],[Code]],Std[Code],Std[AAs]),"-")</f>
        <v>#N/A</v>
      </c>
      <c r="V968" t="e">
        <f>IF(StandardResults[[#This Row],[Ind/Rel]]="Ind",_xlfn.XLOOKUP(StandardResults[[#This Row],[Code]],Std[Code],Std[As]),"-")</f>
        <v>#N/A</v>
      </c>
      <c r="W968" t="e">
        <f>IF(StandardResults[[#This Row],[Ind/Rel]]="Ind",_xlfn.XLOOKUP(StandardResults[[#This Row],[Code]],Std[Code],Std[Bs]),"-")</f>
        <v>#N/A</v>
      </c>
      <c r="X968" t="e">
        <f>IF(StandardResults[[#This Row],[Ind/Rel]]="Ind",_xlfn.XLOOKUP(StandardResults[[#This Row],[Code]],Std[Code],Std[EC]),"-")</f>
        <v>#N/A</v>
      </c>
      <c r="Y968" t="e">
        <f>IF(StandardResults[[#This Row],[Ind/Rel]]="Ind",_xlfn.XLOOKUP(StandardResults[[#This Row],[Code]],Std[Code],Std[Ecs]),"-")</f>
        <v>#N/A</v>
      </c>
      <c r="Z968">
        <f>COUNTIFS(StandardResults[Name],StandardResults[[#This Row],[Name]],StandardResults[Entry
Std],"B")+COUNTIFS(StandardResults[Name],StandardResults[[#This Row],[Name]],StandardResults[Entry
Std],"A")+COUNTIFS(StandardResults[Name],StandardResults[[#This Row],[Name]],StandardResults[Entry
Std],"AA")</f>
        <v>0</v>
      </c>
      <c r="AA968">
        <f>COUNTIFS(StandardResults[Name],StandardResults[[#This Row],[Name]],StandardResults[Entry
Std],"AA")</f>
        <v>0</v>
      </c>
    </row>
    <row r="969" spans="1:27" x14ac:dyDescent="0.25">
      <c r="A969">
        <f>TimeVR[[#This Row],[Club]]</f>
        <v>0</v>
      </c>
      <c r="B969" t="str">
        <f>IF(OR(RIGHT(TimeVR[[#This Row],[Event]],3)="M.R", RIGHT(TimeVR[[#This Row],[Event]],3)="F.R"),"Relay","Ind")</f>
        <v>Ind</v>
      </c>
      <c r="C969">
        <f>TimeVR[[#This Row],[gender]]</f>
        <v>0</v>
      </c>
      <c r="D969">
        <f>TimeVR[[#This Row],[Age]]</f>
        <v>0</v>
      </c>
      <c r="E969">
        <f>TimeVR[[#This Row],[name]]</f>
        <v>0</v>
      </c>
      <c r="F969">
        <f>TimeVR[[#This Row],[Event]]</f>
        <v>0</v>
      </c>
      <c r="G969" t="str">
        <f>IF(OR(StandardResults[[#This Row],[Entry]]="-",TimeVR[[#This Row],[validation]]="Validated"),"Y","N")</f>
        <v>N</v>
      </c>
      <c r="H969">
        <f>IF(OR(LEFT(TimeVR[[#This Row],[Times]],8)="00:00.00", LEFT(TimeVR[[#This Row],[Times]],2)="NT"),"-",TimeVR[[#This Row],[Times]])</f>
        <v>0</v>
      </c>
      <c r="I9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69" t="str">
        <f>IF(ISBLANK(TimeVR[[#This Row],[Best Time(S)]]),"-",TimeVR[[#This Row],[Best Time(S)]])</f>
        <v>-</v>
      </c>
      <c r="K969" t="str">
        <f>IF(StandardResults[[#This Row],[BT(SC)]]&lt;&gt;"-",IF(StandardResults[[#This Row],[BT(SC)]]&lt;=StandardResults[[#This Row],[AAs]],"AA",IF(StandardResults[[#This Row],[BT(SC)]]&lt;=StandardResults[[#This Row],[As]],"A",IF(StandardResults[[#This Row],[BT(SC)]]&lt;=StandardResults[[#This Row],[Bs]],"B","-"))),"")</f>
        <v/>
      </c>
      <c r="L969" t="str">
        <f>IF(ISBLANK(TimeVR[[#This Row],[Best Time(L)]]),"-",TimeVR[[#This Row],[Best Time(L)]])</f>
        <v>-</v>
      </c>
      <c r="M969" t="str">
        <f>IF(StandardResults[[#This Row],[BT(LC)]]&lt;&gt;"-",IF(StandardResults[[#This Row],[BT(LC)]]&lt;=StandardResults[[#This Row],[AA]],"AA",IF(StandardResults[[#This Row],[BT(LC)]]&lt;=StandardResults[[#This Row],[A]],"A",IF(StandardResults[[#This Row],[BT(LC)]]&lt;=StandardResults[[#This Row],[B]],"B","-"))),"")</f>
        <v/>
      </c>
      <c r="N969" s="14"/>
      <c r="O969" t="str">
        <f>IF(StandardResults[[#This Row],[BT(SC)]]&lt;&gt;"-",IF(StandardResults[[#This Row],[BT(SC)]]&lt;=StandardResults[[#This Row],[Ecs]],"EC","-"),"")</f>
        <v/>
      </c>
      <c r="Q969" t="str">
        <f>IF(StandardResults[[#This Row],[Ind/Rel]]="Ind",LEFT(StandardResults[[#This Row],[Gender]],1)&amp;MIN(MAX(StandardResults[[#This Row],[Age]],11),17)&amp;"-"&amp;StandardResults[[#This Row],[Event]],"")</f>
        <v>011-0</v>
      </c>
      <c r="R969" t="e">
        <f>IF(StandardResults[[#This Row],[Ind/Rel]]="Ind",_xlfn.XLOOKUP(StandardResults[[#This Row],[Code]],Std[Code],Std[AA]),"-")</f>
        <v>#N/A</v>
      </c>
      <c r="S969" t="e">
        <f>IF(StandardResults[[#This Row],[Ind/Rel]]="Ind",_xlfn.XLOOKUP(StandardResults[[#This Row],[Code]],Std[Code],Std[A]),"-")</f>
        <v>#N/A</v>
      </c>
      <c r="T969" t="e">
        <f>IF(StandardResults[[#This Row],[Ind/Rel]]="Ind",_xlfn.XLOOKUP(StandardResults[[#This Row],[Code]],Std[Code],Std[B]),"-")</f>
        <v>#N/A</v>
      </c>
      <c r="U969" t="e">
        <f>IF(StandardResults[[#This Row],[Ind/Rel]]="Ind",_xlfn.XLOOKUP(StandardResults[[#This Row],[Code]],Std[Code],Std[AAs]),"-")</f>
        <v>#N/A</v>
      </c>
      <c r="V969" t="e">
        <f>IF(StandardResults[[#This Row],[Ind/Rel]]="Ind",_xlfn.XLOOKUP(StandardResults[[#This Row],[Code]],Std[Code],Std[As]),"-")</f>
        <v>#N/A</v>
      </c>
      <c r="W969" t="e">
        <f>IF(StandardResults[[#This Row],[Ind/Rel]]="Ind",_xlfn.XLOOKUP(StandardResults[[#This Row],[Code]],Std[Code],Std[Bs]),"-")</f>
        <v>#N/A</v>
      </c>
      <c r="X969" t="e">
        <f>IF(StandardResults[[#This Row],[Ind/Rel]]="Ind",_xlfn.XLOOKUP(StandardResults[[#This Row],[Code]],Std[Code],Std[EC]),"-")</f>
        <v>#N/A</v>
      </c>
      <c r="Y969" t="e">
        <f>IF(StandardResults[[#This Row],[Ind/Rel]]="Ind",_xlfn.XLOOKUP(StandardResults[[#This Row],[Code]],Std[Code],Std[Ecs]),"-")</f>
        <v>#N/A</v>
      </c>
      <c r="Z969">
        <f>COUNTIFS(StandardResults[Name],StandardResults[[#This Row],[Name]],StandardResults[Entry
Std],"B")+COUNTIFS(StandardResults[Name],StandardResults[[#This Row],[Name]],StandardResults[Entry
Std],"A")+COUNTIFS(StandardResults[Name],StandardResults[[#This Row],[Name]],StandardResults[Entry
Std],"AA")</f>
        <v>0</v>
      </c>
      <c r="AA969">
        <f>COUNTIFS(StandardResults[Name],StandardResults[[#This Row],[Name]],StandardResults[Entry
Std],"AA")</f>
        <v>0</v>
      </c>
    </row>
    <row r="970" spans="1:27" x14ac:dyDescent="0.25">
      <c r="A970">
        <f>TimeVR[[#This Row],[Club]]</f>
        <v>0</v>
      </c>
      <c r="B970" t="str">
        <f>IF(OR(RIGHT(TimeVR[[#This Row],[Event]],3)="M.R", RIGHT(TimeVR[[#This Row],[Event]],3)="F.R"),"Relay","Ind")</f>
        <v>Ind</v>
      </c>
      <c r="C970">
        <f>TimeVR[[#This Row],[gender]]</f>
        <v>0</v>
      </c>
      <c r="D970">
        <f>TimeVR[[#This Row],[Age]]</f>
        <v>0</v>
      </c>
      <c r="E970">
        <f>TimeVR[[#This Row],[name]]</f>
        <v>0</v>
      </c>
      <c r="F970">
        <f>TimeVR[[#This Row],[Event]]</f>
        <v>0</v>
      </c>
      <c r="G970" t="str">
        <f>IF(OR(StandardResults[[#This Row],[Entry]]="-",TimeVR[[#This Row],[validation]]="Validated"),"Y","N")</f>
        <v>N</v>
      </c>
      <c r="H970">
        <f>IF(OR(LEFT(TimeVR[[#This Row],[Times]],8)="00:00.00", LEFT(TimeVR[[#This Row],[Times]],2)="NT"),"-",TimeVR[[#This Row],[Times]])</f>
        <v>0</v>
      </c>
      <c r="I9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0" t="str">
        <f>IF(ISBLANK(TimeVR[[#This Row],[Best Time(S)]]),"-",TimeVR[[#This Row],[Best Time(S)]])</f>
        <v>-</v>
      </c>
      <c r="K970" t="str">
        <f>IF(StandardResults[[#This Row],[BT(SC)]]&lt;&gt;"-",IF(StandardResults[[#This Row],[BT(SC)]]&lt;=StandardResults[[#This Row],[AAs]],"AA",IF(StandardResults[[#This Row],[BT(SC)]]&lt;=StandardResults[[#This Row],[As]],"A",IF(StandardResults[[#This Row],[BT(SC)]]&lt;=StandardResults[[#This Row],[Bs]],"B","-"))),"")</f>
        <v/>
      </c>
      <c r="L970" t="str">
        <f>IF(ISBLANK(TimeVR[[#This Row],[Best Time(L)]]),"-",TimeVR[[#This Row],[Best Time(L)]])</f>
        <v>-</v>
      </c>
      <c r="M970" t="str">
        <f>IF(StandardResults[[#This Row],[BT(LC)]]&lt;&gt;"-",IF(StandardResults[[#This Row],[BT(LC)]]&lt;=StandardResults[[#This Row],[AA]],"AA",IF(StandardResults[[#This Row],[BT(LC)]]&lt;=StandardResults[[#This Row],[A]],"A",IF(StandardResults[[#This Row],[BT(LC)]]&lt;=StandardResults[[#This Row],[B]],"B","-"))),"")</f>
        <v/>
      </c>
      <c r="N970" s="14"/>
      <c r="O970" t="str">
        <f>IF(StandardResults[[#This Row],[BT(SC)]]&lt;&gt;"-",IF(StandardResults[[#This Row],[BT(SC)]]&lt;=StandardResults[[#This Row],[Ecs]],"EC","-"),"")</f>
        <v/>
      </c>
      <c r="Q970" t="str">
        <f>IF(StandardResults[[#This Row],[Ind/Rel]]="Ind",LEFT(StandardResults[[#This Row],[Gender]],1)&amp;MIN(MAX(StandardResults[[#This Row],[Age]],11),17)&amp;"-"&amp;StandardResults[[#This Row],[Event]],"")</f>
        <v>011-0</v>
      </c>
      <c r="R970" t="e">
        <f>IF(StandardResults[[#This Row],[Ind/Rel]]="Ind",_xlfn.XLOOKUP(StandardResults[[#This Row],[Code]],Std[Code],Std[AA]),"-")</f>
        <v>#N/A</v>
      </c>
      <c r="S970" t="e">
        <f>IF(StandardResults[[#This Row],[Ind/Rel]]="Ind",_xlfn.XLOOKUP(StandardResults[[#This Row],[Code]],Std[Code],Std[A]),"-")</f>
        <v>#N/A</v>
      </c>
      <c r="T970" t="e">
        <f>IF(StandardResults[[#This Row],[Ind/Rel]]="Ind",_xlfn.XLOOKUP(StandardResults[[#This Row],[Code]],Std[Code],Std[B]),"-")</f>
        <v>#N/A</v>
      </c>
      <c r="U970" t="e">
        <f>IF(StandardResults[[#This Row],[Ind/Rel]]="Ind",_xlfn.XLOOKUP(StandardResults[[#This Row],[Code]],Std[Code],Std[AAs]),"-")</f>
        <v>#N/A</v>
      </c>
      <c r="V970" t="e">
        <f>IF(StandardResults[[#This Row],[Ind/Rel]]="Ind",_xlfn.XLOOKUP(StandardResults[[#This Row],[Code]],Std[Code],Std[As]),"-")</f>
        <v>#N/A</v>
      </c>
      <c r="W970" t="e">
        <f>IF(StandardResults[[#This Row],[Ind/Rel]]="Ind",_xlfn.XLOOKUP(StandardResults[[#This Row],[Code]],Std[Code],Std[Bs]),"-")</f>
        <v>#N/A</v>
      </c>
      <c r="X970" t="e">
        <f>IF(StandardResults[[#This Row],[Ind/Rel]]="Ind",_xlfn.XLOOKUP(StandardResults[[#This Row],[Code]],Std[Code],Std[EC]),"-")</f>
        <v>#N/A</v>
      </c>
      <c r="Y970" t="e">
        <f>IF(StandardResults[[#This Row],[Ind/Rel]]="Ind",_xlfn.XLOOKUP(StandardResults[[#This Row],[Code]],Std[Code],Std[Ecs]),"-")</f>
        <v>#N/A</v>
      </c>
      <c r="Z970">
        <f>COUNTIFS(StandardResults[Name],StandardResults[[#This Row],[Name]],StandardResults[Entry
Std],"B")+COUNTIFS(StandardResults[Name],StandardResults[[#This Row],[Name]],StandardResults[Entry
Std],"A")+COUNTIFS(StandardResults[Name],StandardResults[[#This Row],[Name]],StandardResults[Entry
Std],"AA")</f>
        <v>0</v>
      </c>
      <c r="AA970">
        <f>COUNTIFS(StandardResults[Name],StandardResults[[#This Row],[Name]],StandardResults[Entry
Std],"AA")</f>
        <v>0</v>
      </c>
    </row>
    <row r="971" spans="1:27" x14ac:dyDescent="0.25">
      <c r="A971">
        <f>TimeVR[[#This Row],[Club]]</f>
        <v>0</v>
      </c>
      <c r="B971" t="str">
        <f>IF(OR(RIGHT(TimeVR[[#This Row],[Event]],3)="M.R", RIGHT(TimeVR[[#This Row],[Event]],3)="F.R"),"Relay","Ind")</f>
        <v>Ind</v>
      </c>
      <c r="C971">
        <f>TimeVR[[#This Row],[gender]]</f>
        <v>0</v>
      </c>
      <c r="D971">
        <f>TimeVR[[#This Row],[Age]]</f>
        <v>0</v>
      </c>
      <c r="E971">
        <f>TimeVR[[#This Row],[name]]</f>
        <v>0</v>
      </c>
      <c r="F971">
        <f>TimeVR[[#This Row],[Event]]</f>
        <v>0</v>
      </c>
      <c r="G971" t="str">
        <f>IF(OR(StandardResults[[#This Row],[Entry]]="-",TimeVR[[#This Row],[validation]]="Validated"),"Y","N")</f>
        <v>N</v>
      </c>
      <c r="H971">
        <f>IF(OR(LEFT(TimeVR[[#This Row],[Times]],8)="00:00.00", LEFT(TimeVR[[#This Row],[Times]],2)="NT"),"-",TimeVR[[#This Row],[Times]])</f>
        <v>0</v>
      </c>
      <c r="I9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1" t="str">
        <f>IF(ISBLANK(TimeVR[[#This Row],[Best Time(S)]]),"-",TimeVR[[#This Row],[Best Time(S)]])</f>
        <v>-</v>
      </c>
      <c r="K971" t="str">
        <f>IF(StandardResults[[#This Row],[BT(SC)]]&lt;&gt;"-",IF(StandardResults[[#This Row],[BT(SC)]]&lt;=StandardResults[[#This Row],[AAs]],"AA",IF(StandardResults[[#This Row],[BT(SC)]]&lt;=StandardResults[[#This Row],[As]],"A",IF(StandardResults[[#This Row],[BT(SC)]]&lt;=StandardResults[[#This Row],[Bs]],"B","-"))),"")</f>
        <v/>
      </c>
      <c r="L971" t="str">
        <f>IF(ISBLANK(TimeVR[[#This Row],[Best Time(L)]]),"-",TimeVR[[#This Row],[Best Time(L)]])</f>
        <v>-</v>
      </c>
      <c r="M971" t="str">
        <f>IF(StandardResults[[#This Row],[BT(LC)]]&lt;&gt;"-",IF(StandardResults[[#This Row],[BT(LC)]]&lt;=StandardResults[[#This Row],[AA]],"AA",IF(StandardResults[[#This Row],[BT(LC)]]&lt;=StandardResults[[#This Row],[A]],"A",IF(StandardResults[[#This Row],[BT(LC)]]&lt;=StandardResults[[#This Row],[B]],"B","-"))),"")</f>
        <v/>
      </c>
      <c r="N971" s="14"/>
      <c r="O971" t="str">
        <f>IF(StandardResults[[#This Row],[BT(SC)]]&lt;&gt;"-",IF(StandardResults[[#This Row],[BT(SC)]]&lt;=StandardResults[[#This Row],[Ecs]],"EC","-"),"")</f>
        <v/>
      </c>
      <c r="Q971" t="str">
        <f>IF(StandardResults[[#This Row],[Ind/Rel]]="Ind",LEFT(StandardResults[[#This Row],[Gender]],1)&amp;MIN(MAX(StandardResults[[#This Row],[Age]],11),17)&amp;"-"&amp;StandardResults[[#This Row],[Event]],"")</f>
        <v>011-0</v>
      </c>
      <c r="R971" t="e">
        <f>IF(StandardResults[[#This Row],[Ind/Rel]]="Ind",_xlfn.XLOOKUP(StandardResults[[#This Row],[Code]],Std[Code],Std[AA]),"-")</f>
        <v>#N/A</v>
      </c>
      <c r="S971" t="e">
        <f>IF(StandardResults[[#This Row],[Ind/Rel]]="Ind",_xlfn.XLOOKUP(StandardResults[[#This Row],[Code]],Std[Code],Std[A]),"-")</f>
        <v>#N/A</v>
      </c>
      <c r="T971" t="e">
        <f>IF(StandardResults[[#This Row],[Ind/Rel]]="Ind",_xlfn.XLOOKUP(StandardResults[[#This Row],[Code]],Std[Code],Std[B]),"-")</f>
        <v>#N/A</v>
      </c>
      <c r="U971" t="e">
        <f>IF(StandardResults[[#This Row],[Ind/Rel]]="Ind",_xlfn.XLOOKUP(StandardResults[[#This Row],[Code]],Std[Code],Std[AAs]),"-")</f>
        <v>#N/A</v>
      </c>
      <c r="V971" t="e">
        <f>IF(StandardResults[[#This Row],[Ind/Rel]]="Ind",_xlfn.XLOOKUP(StandardResults[[#This Row],[Code]],Std[Code],Std[As]),"-")</f>
        <v>#N/A</v>
      </c>
      <c r="W971" t="e">
        <f>IF(StandardResults[[#This Row],[Ind/Rel]]="Ind",_xlfn.XLOOKUP(StandardResults[[#This Row],[Code]],Std[Code],Std[Bs]),"-")</f>
        <v>#N/A</v>
      </c>
      <c r="X971" t="e">
        <f>IF(StandardResults[[#This Row],[Ind/Rel]]="Ind",_xlfn.XLOOKUP(StandardResults[[#This Row],[Code]],Std[Code],Std[EC]),"-")</f>
        <v>#N/A</v>
      </c>
      <c r="Y971" t="e">
        <f>IF(StandardResults[[#This Row],[Ind/Rel]]="Ind",_xlfn.XLOOKUP(StandardResults[[#This Row],[Code]],Std[Code],Std[Ecs]),"-")</f>
        <v>#N/A</v>
      </c>
      <c r="Z971">
        <f>COUNTIFS(StandardResults[Name],StandardResults[[#This Row],[Name]],StandardResults[Entry
Std],"B")+COUNTIFS(StandardResults[Name],StandardResults[[#This Row],[Name]],StandardResults[Entry
Std],"A")+COUNTIFS(StandardResults[Name],StandardResults[[#This Row],[Name]],StandardResults[Entry
Std],"AA")</f>
        <v>0</v>
      </c>
      <c r="AA971">
        <f>COUNTIFS(StandardResults[Name],StandardResults[[#This Row],[Name]],StandardResults[Entry
Std],"AA")</f>
        <v>0</v>
      </c>
    </row>
    <row r="972" spans="1:27" x14ac:dyDescent="0.25">
      <c r="A972">
        <f>TimeVR[[#This Row],[Club]]</f>
        <v>0</v>
      </c>
      <c r="B972" t="str">
        <f>IF(OR(RIGHT(TimeVR[[#This Row],[Event]],3)="M.R", RIGHT(TimeVR[[#This Row],[Event]],3)="F.R"),"Relay","Ind")</f>
        <v>Ind</v>
      </c>
      <c r="C972">
        <f>TimeVR[[#This Row],[gender]]</f>
        <v>0</v>
      </c>
      <c r="D972">
        <f>TimeVR[[#This Row],[Age]]</f>
        <v>0</v>
      </c>
      <c r="E972">
        <f>TimeVR[[#This Row],[name]]</f>
        <v>0</v>
      </c>
      <c r="F972">
        <f>TimeVR[[#This Row],[Event]]</f>
        <v>0</v>
      </c>
      <c r="G972" t="str">
        <f>IF(OR(StandardResults[[#This Row],[Entry]]="-",TimeVR[[#This Row],[validation]]="Validated"),"Y","N")</f>
        <v>N</v>
      </c>
      <c r="H972">
        <f>IF(OR(LEFT(TimeVR[[#This Row],[Times]],8)="00:00.00", LEFT(TimeVR[[#This Row],[Times]],2)="NT"),"-",TimeVR[[#This Row],[Times]])</f>
        <v>0</v>
      </c>
      <c r="I9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2" t="str">
        <f>IF(ISBLANK(TimeVR[[#This Row],[Best Time(S)]]),"-",TimeVR[[#This Row],[Best Time(S)]])</f>
        <v>-</v>
      </c>
      <c r="K972" t="str">
        <f>IF(StandardResults[[#This Row],[BT(SC)]]&lt;&gt;"-",IF(StandardResults[[#This Row],[BT(SC)]]&lt;=StandardResults[[#This Row],[AAs]],"AA",IF(StandardResults[[#This Row],[BT(SC)]]&lt;=StandardResults[[#This Row],[As]],"A",IF(StandardResults[[#This Row],[BT(SC)]]&lt;=StandardResults[[#This Row],[Bs]],"B","-"))),"")</f>
        <v/>
      </c>
      <c r="L972" t="str">
        <f>IF(ISBLANK(TimeVR[[#This Row],[Best Time(L)]]),"-",TimeVR[[#This Row],[Best Time(L)]])</f>
        <v>-</v>
      </c>
      <c r="M972" t="str">
        <f>IF(StandardResults[[#This Row],[BT(LC)]]&lt;&gt;"-",IF(StandardResults[[#This Row],[BT(LC)]]&lt;=StandardResults[[#This Row],[AA]],"AA",IF(StandardResults[[#This Row],[BT(LC)]]&lt;=StandardResults[[#This Row],[A]],"A",IF(StandardResults[[#This Row],[BT(LC)]]&lt;=StandardResults[[#This Row],[B]],"B","-"))),"")</f>
        <v/>
      </c>
      <c r="N972" s="14"/>
      <c r="O972" t="str">
        <f>IF(StandardResults[[#This Row],[BT(SC)]]&lt;&gt;"-",IF(StandardResults[[#This Row],[BT(SC)]]&lt;=StandardResults[[#This Row],[Ecs]],"EC","-"),"")</f>
        <v/>
      </c>
      <c r="Q972" t="str">
        <f>IF(StandardResults[[#This Row],[Ind/Rel]]="Ind",LEFT(StandardResults[[#This Row],[Gender]],1)&amp;MIN(MAX(StandardResults[[#This Row],[Age]],11),17)&amp;"-"&amp;StandardResults[[#This Row],[Event]],"")</f>
        <v>011-0</v>
      </c>
      <c r="R972" t="e">
        <f>IF(StandardResults[[#This Row],[Ind/Rel]]="Ind",_xlfn.XLOOKUP(StandardResults[[#This Row],[Code]],Std[Code],Std[AA]),"-")</f>
        <v>#N/A</v>
      </c>
      <c r="S972" t="e">
        <f>IF(StandardResults[[#This Row],[Ind/Rel]]="Ind",_xlfn.XLOOKUP(StandardResults[[#This Row],[Code]],Std[Code],Std[A]),"-")</f>
        <v>#N/A</v>
      </c>
      <c r="T972" t="e">
        <f>IF(StandardResults[[#This Row],[Ind/Rel]]="Ind",_xlfn.XLOOKUP(StandardResults[[#This Row],[Code]],Std[Code],Std[B]),"-")</f>
        <v>#N/A</v>
      </c>
      <c r="U972" t="e">
        <f>IF(StandardResults[[#This Row],[Ind/Rel]]="Ind",_xlfn.XLOOKUP(StandardResults[[#This Row],[Code]],Std[Code],Std[AAs]),"-")</f>
        <v>#N/A</v>
      </c>
      <c r="V972" t="e">
        <f>IF(StandardResults[[#This Row],[Ind/Rel]]="Ind",_xlfn.XLOOKUP(StandardResults[[#This Row],[Code]],Std[Code],Std[As]),"-")</f>
        <v>#N/A</v>
      </c>
      <c r="W972" t="e">
        <f>IF(StandardResults[[#This Row],[Ind/Rel]]="Ind",_xlfn.XLOOKUP(StandardResults[[#This Row],[Code]],Std[Code],Std[Bs]),"-")</f>
        <v>#N/A</v>
      </c>
      <c r="X972" t="e">
        <f>IF(StandardResults[[#This Row],[Ind/Rel]]="Ind",_xlfn.XLOOKUP(StandardResults[[#This Row],[Code]],Std[Code],Std[EC]),"-")</f>
        <v>#N/A</v>
      </c>
      <c r="Y972" t="e">
        <f>IF(StandardResults[[#This Row],[Ind/Rel]]="Ind",_xlfn.XLOOKUP(StandardResults[[#This Row],[Code]],Std[Code],Std[Ecs]),"-")</f>
        <v>#N/A</v>
      </c>
      <c r="Z972">
        <f>COUNTIFS(StandardResults[Name],StandardResults[[#This Row],[Name]],StandardResults[Entry
Std],"B")+COUNTIFS(StandardResults[Name],StandardResults[[#This Row],[Name]],StandardResults[Entry
Std],"A")+COUNTIFS(StandardResults[Name],StandardResults[[#This Row],[Name]],StandardResults[Entry
Std],"AA")</f>
        <v>0</v>
      </c>
      <c r="AA972">
        <f>COUNTIFS(StandardResults[Name],StandardResults[[#This Row],[Name]],StandardResults[Entry
Std],"AA")</f>
        <v>0</v>
      </c>
    </row>
    <row r="973" spans="1:27" x14ac:dyDescent="0.25">
      <c r="A973">
        <f>TimeVR[[#This Row],[Club]]</f>
        <v>0</v>
      </c>
      <c r="B973" t="str">
        <f>IF(OR(RIGHT(TimeVR[[#This Row],[Event]],3)="M.R", RIGHT(TimeVR[[#This Row],[Event]],3)="F.R"),"Relay","Ind")</f>
        <v>Ind</v>
      </c>
      <c r="C973">
        <f>TimeVR[[#This Row],[gender]]</f>
        <v>0</v>
      </c>
      <c r="D973">
        <f>TimeVR[[#This Row],[Age]]</f>
        <v>0</v>
      </c>
      <c r="E973">
        <f>TimeVR[[#This Row],[name]]</f>
        <v>0</v>
      </c>
      <c r="F973">
        <f>TimeVR[[#This Row],[Event]]</f>
        <v>0</v>
      </c>
      <c r="G973" t="str">
        <f>IF(OR(StandardResults[[#This Row],[Entry]]="-",TimeVR[[#This Row],[validation]]="Validated"),"Y","N")</f>
        <v>N</v>
      </c>
      <c r="H973">
        <f>IF(OR(LEFT(TimeVR[[#This Row],[Times]],8)="00:00.00", LEFT(TimeVR[[#This Row],[Times]],2)="NT"),"-",TimeVR[[#This Row],[Times]])</f>
        <v>0</v>
      </c>
      <c r="I9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3" t="str">
        <f>IF(ISBLANK(TimeVR[[#This Row],[Best Time(S)]]),"-",TimeVR[[#This Row],[Best Time(S)]])</f>
        <v>-</v>
      </c>
      <c r="K973" t="str">
        <f>IF(StandardResults[[#This Row],[BT(SC)]]&lt;&gt;"-",IF(StandardResults[[#This Row],[BT(SC)]]&lt;=StandardResults[[#This Row],[AAs]],"AA",IF(StandardResults[[#This Row],[BT(SC)]]&lt;=StandardResults[[#This Row],[As]],"A",IF(StandardResults[[#This Row],[BT(SC)]]&lt;=StandardResults[[#This Row],[Bs]],"B","-"))),"")</f>
        <v/>
      </c>
      <c r="L973" t="str">
        <f>IF(ISBLANK(TimeVR[[#This Row],[Best Time(L)]]),"-",TimeVR[[#This Row],[Best Time(L)]])</f>
        <v>-</v>
      </c>
      <c r="M973" t="str">
        <f>IF(StandardResults[[#This Row],[BT(LC)]]&lt;&gt;"-",IF(StandardResults[[#This Row],[BT(LC)]]&lt;=StandardResults[[#This Row],[AA]],"AA",IF(StandardResults[[#This Row],[BT(LC)]]&lt;=StandardResults[[#This Row],[A]],"A",IF(StandardResults[[#This Row],[BT(LC)]]&lt;=StandardResults[[#This Row],[B]],"B","-"))),"")</f>
        <v/>
      </c>
      <c r="N973" s="14"/>
      <c r="O973" t="str">
        <f>IF(StandardResults[[#This Row],[BT(SC)]]&lt;&gt;"-",IF(StandardResults[[#This Row],[BT(SC)]]&lt;=StandardResults[[#This Row],[Ecs]],"EC","-"),"")</f>
        <v/>
      </c>
      <c r="Q973" t="str">
        <f>IF(StandardResults[[#This Row],[Ind/Rel]]="Ind",LEFT(StandardResults[[#This Row],[Gender]],1)&amp;MIN(MAX(StandardResults[[#This Row],[Age]],11),17)&amp;"-"&amp;StandardResults[[#This Row],[Event]],"")</f>
        <v>011-0</v>
      </c>
      <c r="R973" t="e">
        <f>IF(StandardResults[[#This Row],[Ind/Rel]]="Ind",_xlfn.XLOOKUP(StandardResults[[#This Row],[Code]],Std[Code],Std[AA]),"-")</f>
        <v>#N/A</v>
      </c>
      <c r="S973" t="e">
        <f>IF(StandardResults[[#This Row],[Ind/Rel]]="Ind",_xlfn.XLOOKUP(StandardResults[[#This Row],[Code]],Std[Code],Std[A]),"-")</f>
        <v>#N/A</v>
      </c>
      <c r="T973" t="e">
        <f>IF(StandardResults[[#This Row],[Ind/Rel]]="Ind",_xlfn.XLOOKUP(StandardResults[[#This Row],[Code]],Std[Code],Std[B]),"-")</f>
        <v>#N/A</v>
      </c>
      <c r="U973" t="e">
        <f>IF(StandardResults[[#This Row],[Ind/Rel]]="Ind",_xlfn.XLOOKUP(StandardResults[[#This Row],[Code]],Std[Code],Std[AAs]),"-")</f>
        <v>#N/A</v>
      </c>
      <c r="V973" t="e">
        <f>IF(StandardResults[[#This Row],[Ind/Rel]]="Ind",_xlfn.XLOOKUP(StandardResults[[#This Row],[Code]],Std[Code],Std[As]),"-")</f>
        <v>#N/A</v>
      </c>
      <c r="W973" t="e">
        <f>IF(StandardResults[[#This Row],[Ind/Rel]]="Ind",_xlfn.XLOOKUP(StandardResults[[#This Row],[Code]],Std[Code],Std[Bs]),"-")</f>
        <v>#N/A</v>
      </c>
      <c r="X973" t="e">
        <f>IF(StandardResults[[#This Row],[Ind/Rel]]="Ind",_xlfn.XLOOKUP(StandardResults[[#This Row],[Code]],Std[Code],Std[EC]),"-")</f>
        <v>#N/A</v>
      </c>
      <c r="Y973" t="e">
        <f>IF(StandardResults[[#This Row],[Ind/Rel]]="Ind",_xlfn.XLOOKUP(StandardResults[[#This Row],[Code]],Std[Code],Std[Ecs]),"-")</f>
        <v>#N/A</v>
      </c>
      <c r="Z973">
        <f>COUNTIFS(StandardResults[Name],StandardResults[[#This Row],[Name]],StandardResults[Entry
Std],"B")+COUNTIFS(StandardResults[Name],StandardResults[[#This Row],[Name]],StandardResults[Entry
Std],"A")+COUNTIFS(StandardResults[Name],StandardResults[[#This Row],[Name]],StandardResults[Entry
Std],"AA")</f>
        <v>0</v>
      </c>
      <c r="AA973">
        <f>COUNTIFS(StandardResults[Name],StandardResults[[#This Row],[Name]],StandardResults[Entry
Std],"AA")</f>
        <v>0</v>
      </c>
    </row>
    <row r="974" spans="1:27" x14ac:dyDescent="0.25">
      <c r="A974">
        <f>TimeVR[[#This Row],[Club]]</f>
        <v>0</v>
      </c>
      <c r="B974" t="str">
        <f>IF(OR(RIGHT(TimeVR[[#This Row],[Event]],3)="M.R", RIGHT(TimeVR[[#This Row],[Event]],3)="F.R"),"Relay","Ind")</f>
        <v>Ind</v>
      </c>
      <c r="C974">
        <f>TimeVR[[#This Row],[gender]]</f>
        <v>0</v>
      </c>
      <c r="D974">
        <f>TimeVR[[#This Row],[Age]]</f>
        <v>0</v>
      </c>
      <c r="E974">
        <f>TimeVR[[#This Row],[name]]</f>
        <v>0</v>
      </c>
      <c r="F974">
        <f>TimeVR[[#This Row],[Event]]</f>
        <v>0</v>
      </c>
      <c r="G974" t="str">
        <f>IF(OR(StandardResults[[#This Row],[Entry]]="-",TimeVR[[#This Row],[validation]]="Validated"),"Y","N")</f>
        <v>N</v>
      </c>
      <c r="H974">
        <f>IF(OR(LEFT(TimeVR[[#This Row],[Times]],8)="00:00.00", LEFT(TimeVR[[#This Row],[Times]],2)="NT"),"-",TimeVR[[#This Row],[Times]])</f>
        <v>0</v>
      </c>
      <c r="I9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4" t="str">
        <f>IF(ISBLANK(TimeVR[[#This Row],[Best Time(S)]]),"-",TimeVR[[#This Row],[Best Time(S)]])</f>
        <v>-</v>
      </c>
      <c r="K974" t="str">
        <f>IF(StandardResults[[#This Row],[BT(SC)]]&lt;&gt;"-",IF(StandardResults[[#This Row],[BT(SC)]]&lt;=StandardResults[[#This Row],[AAs]],"AA",IF(StandardResults[[#This Row],[BT(SC)]]&lt;=StandardResults[[#This Row],[As]],"A",IF(StandardResults[[#This Row],[BT(SC)]]&lt;=StandardResults[[#This Row],[Bs]],"B","-"))),"")</f>
        <v/>
      </c>
      <c r="L974" t="str">
        <f>IF(ISBLANK(TimeVR[[#This Row],[Best Time(L)]]),"-",TimeVR[[#This Row],[Best Time(L)]])</f>
        <v>-</v>
      </c>
      <c r="M974" t="str">
        <f>IF(StandardResults[[#This Row],[BT(LC)]]&lt;&gt;"-",IF(StandardResults[[#This Row],[BT(LC)]]&lt;=StandardResults[[#This Row],[AA]],"AA",IF(StandardResults[[#This Row],[BT(LC)]]&lt;=StandardResults[[#This Row],[A]],"A",IF(StandardResults[[#This Row],[BT(LC)]]&lt;=StandardResults[[#This Row],[B]],"B","-"))),"")</f>
        <v/>
      </c>
      <c r="N974" s="14"/>
      <c r="O974" t="str">
        <f>IF(StandardResults[[#This Row],[BT(SC)]]&lt;&gt;"-",IF(StandardResults[[#This Row],[BT(SC)]]&lt;=StandardResults[[#This Row],[Ecs]],"EC","-"),"")</f>
        <v/>
      </c>
      <c r="Q974" t="str">
        <f>IF(StandardResults[[#This Row],[Ind/Rel]]="Ind",LEFT(StandardResults[[#This Row],[Gender]],1)&amp;MIN(MAX(StandardResults[[#This Row],[Age]],11),17)&amp;"-"&amp;StandardResults[[#This Row],[Event]],"")</f>
        <v>011-0</v>
      </c>
      <c r="R974" t="e">
        <f>IF(StandardResults[[#This Row],[Ind/Rel]]="Ind",_xlfn.XLOOKUP(StandardResults[[#This Row],[Code]],Std[Code],Std[AA]),"-")</f>
        <v>#N/A</v>
      </c>
      <c r="S974" t="e">
        <f>IF(StandardResults[[#This Row],[Ind/Rel]]="Ind",_xlfn.XLOOKUP(StandardResults[[#This Row],[Code]],Std[Code],Std[A]),"-")</f>
        <v>#N/A</v>
      </c>
      <c r="T974" t="e">
        <f>IF(StandardResults[[#This Row],[Ind/Rel]]="Ind",_xlfn.XLOOKUP(StandardResults[[#This Row],[Code]],Std[Code],Std[B]),"-")</f>
        <v>#N/A</v>
      </c>
      <c r="U974" t="e">
        <f>IF(StandardResults[[#This Row],[Ind/Rel]]="Ind",_xlfn.XLOOKUP(StandardResults[[#This Row],[Code]],Std[Code],Std[AAs]),"-")</f>
        <v>#N/A</v>
      </c>
      <c r="V974" t="e">
        <f>IF(StandardResults[[#This Row],[Ind/Rel]]="Ind",_xlfn.XLOOKUP(StandardResults[[#This Row],[Code]],Std[Code],Std[As]),"-")</f>
        <v>#N/A</v>
      </c>
      <c r="W974" t="e">
        <f>IF(StandardResults[[#This Row],[Ind/Rel]]="Ind",_xlfn.XLOOKUP(StandardResults[[#This Row],[Code]],Std[Code],Std[Bs]),"-")</f>
        <v>#N/A</v>
      </c>
      <c r="X974" t="e">
        <f>IF(StandardResults[[#This Row],[Ind/Rel]]="Ind",_xlfn.XLOOKUP(StandardResults[[#This Row],[Code]],Std[Code],Std[EC]),"-")</f>
        <v>#N/A</v>
      </c>
      <c r="Y974" t="e">
        <f>IF(StandardResults[[#This Row],[Ind/Rel]]="Ind",_xlfn.XLOOKUP(StandardResults[[#This Row],[Code]],Std[Code],Std[Ecs]),"-")</f>
        <v>#N/A</v>
      </c>
      <c r="Z974">
        <f>COUNTIFS(StandardResults[Name],StandardResults[[#This Row],[Name]],StandardResults[Entry
Std],"B")+COUNTIFS(StandardResults[Name],StandardResults[[#This Row],[Name]],StandardResults[Entry
Std],"A")+COUNTIFS(StandardResults[Name],StandardResults[[#This Row],[Name]],StandardResults[Entry
Std],"AA")</f>
        <v>0</v>
      </c>
      <c r="AA974">
        <f>COUNTIFS(StandardResults[Name],StandardResults[[#This Row],[Name]],StandardResults[Entry
Std],"AA")</f>
        <v>0</v>
      </c>
    </row>
    <row r="975" spans="1:27" x14ac:dyDescent="0.25">
      <c r="A975">
        <f>TimeVR[[#This Row],[Club]]</f>
        <v>0</v>
      </c>
      <c r="B975" t="str">
        <f>IF(OR(RIGHT(TimeVR[[#This Row],[Event]],3)="M.R", RIGHT(TimeVR[[#This Row],[Event]],3)="F.R"),"Relay","Ind")</f>
        <v>Ind</v>
      </c>
      <c r="C975">
        <f>TimeVR[[#This Row],[gender]]</f>
        <v>0</v>
      </c>
      <c r="D975">
        <f>TimeVR[[#This Row],[Age]]</f>
        <v>0</v>
      </c>
      <c r="E975">
        <f>TimeVR[[#This Row],[name]]</f>
        <v>0</v>
      </c>
      <c r="F975">
        <f>TimeVR[[#This Row],[Event]]</f>
        <v>0</v>
      </c>
      <c r="G975" t="str">
        <f>IF(OR(StandardResults[[#This Row],[Entry]]="-",TimeVR[[#This Row],[validation]]="Validated"),"Y","N")</f>
        <v>N</v>
      </c>
      <c r="H975">
        <f>IF(OR(LEFT(TimeVR[[#This Row],[Times]],8)="00:00.00", LEFT(TimeVR[[#This Row],[Times]],2)="NT"),"-",TimeVR[[#This Row],[Times]])</f>
        <v>0</v>
      </c>
      <c r="I9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5" t="str">
        <f>IF(ISBLANK(TimeVR[[#This Row],[Best Time(S)]]),"-",TimeVR[[#This Row],[Best Time(S)]])</f>
        <v>-</v>
      </c>
      <c r="K975" t="str">
        <f>IF(StandardResults[[#This Row],[BT(SC)]]&lt;&gt;"-",IF(StandardResults[[#This Row],[BT(SC)]]&lt;=StandardResults[[#This Row],[AAs]],"AA",IF(StandardResults[[#This Row],[BT(SC)]]&lt;=StandardResults[[#This Row],[As]],"A",IF(StandardResults[[#This Row],[BT(SC)]]&lt;=StandardResults[[#This Row],[Bs]],"B","-"))),"")</f>
        <v/>
      </c>
      <c r="L975" t="str">
        <f>IF(ISBLANK(TimeVR[[#This Row],[Best Time(L)]]),"-",TimeVR[[#This Row],[Best Time(L)]])</f>
        <v>-</v>
      </c>
      <c r="M975" t="str">
        <f>IF(StandardResults[[#This Row],[BT(LC)]]&lt;&gt;"-",IF(StandardResults[[#This Row],[BT(LC)]]&lt;=StandardResults[[#This Row],[AA]],"AA",IF(StandardResults[[#This Row],[BT(LC)]]&lt;=StandardResults[[#This Row],[A]],"A",IF(StandardResults[[#This Row],[BT(LC)]]&lt;=StandardResults[[#This Row],[B]],"B","-"))),"")</f>
        <v/>
      </c>
      <c r="N975" s="14"/>
      <c r="O975" t="str">
        <f>IF(StandardResults[[#This Row],[BT(SC)]]&lt;&gt;"-",IF(StandardResults[[#This Row],[BT(SC)]]&lt;=StandardResults[[#This Row],[Ecs]],"EC","-"),"")</f>
        <v/>
      </c>
      <c r="Q975" t="str">
        <f>IF(StandardResults[[#This Row],[Ind/Rel]]="Ind",LEFT(StandardResults[[#This Row],[Gender]],1)&amp;MIN(MAX(StandardResults[[#This Row],[Age]],11),17)&amp;"-"&amp;StandardResults[[#This Row],[Event]],"")</f>
        <v>011-0</v>
      </c>
      <c r="R975" t="e">
        <f>IF(StandardResults[[#This Row],[Ind/Rel]]="Ind",_xlfn.XLOOKUP(StandardResults[[#This Row],[Code]],Std[Code],Std[AA]),"-")</f>
        <v>#N/A</v>
      </c>
      <c r="S975" t="e">
        <f>IF(StandardResults[[#This Row],[Ind/Rel]]="Ind",_xlfn.XLOOKUP(StandardResults[[#This Row],[Code]],Std[Code],Std[A]),"-")</f>
        <v>#N/A</v>
      </c>
      <c r="T975" t="e">
        <f>IF(StandardResults[[#This Row],[Ind/Rel]]="Ind",_xlfn.XLOOKUP(StandardResults[[#This Row],[Code]],Std[Code],Std[B]),"-")</f>
        <v>#N/A</v>
      </c>
      <c r="U975" t="e">
        <f>IF(StandardResults[[#This Row],[Ind/Rel]]="Ind",_xlfn.XLOOKUP(StandardResults[[#This Row],[Code]],Std[Code],Std[AAs]),"-")</f>
        <v>#N/A</v>
      </c>
      <c r="V975" t="e">
        <f>IF(StandardResults[[#This Row],[Ind/Rel]]="Ind",_xlfn.XLOOKUP(StandardResults[[#This Row],[Code]],Std[Code],Std[As]),"-")</f>
        <v>#N/A</v>
      </c>
      <c r="W975" t="e">
        <f>IF(StandardResults[[#This Row],[Ind/Rel]]="Ind",_xlfn.XLOOKUP(StandardResults[[#This Row],[Code]],Std[Code],Std[Bs]),"-")</f>
        <v>#N/A</v>
      </c>
      <c r="X975" t="e">
        <f>IF(StandardResults[[#This Row],[Ind/Rel]]="Ind",_xlfn.XLOOKUP(StandardResults[[#This Row],[Code]],Std[Code],Std[EC]),"-")</f>
        <v>#N/A</v>
      </c>
      <c r="Y975" t="e">
        <f>IF(StandardResults[[#This Row],[Ind/Rel]]="Ind",_xlfn.XLOOKUP(StandardResults[[#This Row],[Code]],Std[Code],Std[Ecs]),"-")</f>
        <v>#N/A</v>
      </c>
      <c r="Z975">
        <f>COUNTIFS(StandardResults[Name],StandardResults[[#This Row],[Name]],StandardResults[Entry
Std],"B")+COUNTIFS(StandardResults[Name],StandardResults[[#This Row],[Name]],StandardResults[Entry
Std],"A")+COUNTIFS(StandardResults[Name],StandardResults[[#This Row],[Name]],StandardResults[Entry
Std],"AA")</f>
        <v>0</v>
      </c>
      <c r="AA975">
        <f>COUNTIFS(StandardResults[Name],StandardResults[[#This Row],[Name]],StandardResults[Entry
Std],"AA")</f>
        <v>0</v>
      </c>
    </row>
    <row r="976" spans="1:27" x14ac:dyDescent="0.25">
      <c r="A976">
        <f>TimeVR[[#This Row],[Club]]</f>
        <v>0</v>
      </c>
      <c r="B976" t="str">
        <f>IF(OR(RIGHT(TimeVR[[#This Row],[Event]],3)="M.R", RIGHT(TimeVR[[#This Row],[Event]],3)="F.R"),"Relay","Ind")</f>
        <v>Ind</v>
      </c>
      <c r="C976">
        <f>TimeVR[[#This Row],[gender]]</f>
        <v>0</v>
      </c>
      <c r="D976">
        <f>TimeVR[[#This Row],[Age]]</f>
        <v>0</v>
      </c>
      <c r="E976">
        <f>TimeVR[[#This Row],[name]]</f>
        <v>0</v>
      </c>
      <c r="F976">
        <f>TimeVR[[#This Row],[Event]]</f>
        <v>0</v>
      </c>
      <c r="G976" t="str">
        <f>IF(OR(StandardResults[[#This Row],[Entry]]="-",TimeVR[[#This Row],[validation]]="Validated"),"Y","N")</f>
        <v>N</v>
      </c>
      <c r="H976">
        <f>IF(OR(LEFT(TimeVR[[#This Row],[Times]],8)="00:00.00", LEFT(TimeVR[[#This Row],[Times]],2)="NT"),"-",TimeVR[[#This Row],[Times]])</f>
        <v>0</v>
      </c>
      <c r="I9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6" t="str">
        <f>IF(ISBLANK(TimeVR[[#This Row],[Best Time(S)]]),"-",TimeVR[[#This Row],[Best Time(S)]])</f>
        <v>-</v>
      </c>
      <c r="K976" t="str">
        <f>IF(StandardResults[[#This Row],[BT(SC)]]&lt;&gt;"-",IF(StandardResults[[#This Row],[BT(SC)]]&lt;=StandardResults[[#This Row],[AAs]],"AA",IF(StandardResults[[#This Row],[BT(SC)]]&lt;=StandardResults[[#This Row],[As]],"A",IF(StandardResults[[#This Row],[BT(SC)]]&lt;=StandardResults[[#This Row],[Bs]],"B","-"))),"")</f>
        <v/>
      </c>
      <c r="L976" t="str">
        <f>IF(ISBLANK(TimeVR[[#This Row],[Best Time(L)]]),"-",TimeVR[[#This Row],[Best Time(L)]])</f>
        <v>-</v>
      </c>
      <c r="M976" t="str">
        <f>IF(StandardResults[[#This Row],[BT(LC)]]&lt;&gt;"-",IF(StandardResults[[#This Row],[BT(LC)]]&lt;=StandardResults[[#This Row],[AA]],"AA",IF(StandardResults[[#This Row],[BT(LC)]]&lt;=StandardResults[[#This Row],[A]],"A",IF(StandardResults[[#This Row],[BT(LC)]]&lt;=StandardResults[[#This Row],[B]],"B","-"))),"")</f>
        <v/>
      </c>
      <c r="N976" s="14"/>
      <c r="O976" t="str">
        <f>IF(StandardResults[[#This Row],[BT(SC)]]&lt;&gt;"-",IF(StandardResults[[#This Row],[BT(SC)]]&lt;=StandardResults[[#This Row],[Ecs]],"EC","-"),"")</f>
        <v/>
      </c>
      <c r="Q976" t="str">
        <f>IF(StandardResults[[#This Row],[Ind/Rel]]="Ind",LEFT(StandardResults[[#This Row],[Gender]],1)&amp;MIN(MAX(StandardResults[[#This Row],[Age]],11),17)&amp;"-"&amp;StandardResults[[#This Row],[Event]],"")</f>
        <v>011-0</v>
      </c>
      <c r="R976" t="e">
        <f>IF(StandardResults[[#This Row],[Ind/Rel]]="Ind",_xlfn.XLOOKUP(StandardResults[[#This Row],[Code]],Std[Code],Std[AA]),"-")</f>
        <v>#N/A</v>
      </c>
      <c r="S976" t="e">
        <f>IF(StandardResults[[#This Row],[Ind/Rel]]="Ind",_xlfn.XLOOKUP(StandardResults[[#This Row],[Code]],Std[Code],Std[A]),"-")</f>
        <v>#N/A</v>
      </c>
      <c r="T976" t="e">
        <f>IF(StandardResults[[#This Row],[Ind/Rel]]="Ind",_xlfn.XLOOKUP(StandardResults[[#This Row],[Code]],Std[Code],Std[B]),"-")</f>
        <v>#N/A</v>
      </c>
      <c r="U976" t="e">
        <f>IF(StandardResults[[#This Row],[Ind/Rel]]="Ind",_xlfn.XLOOKUP(StandardResults[[#This Row],[Code]],Std[Code],Std[AAs]),"-")</f>
        <v>#N/A</v>
      </c>
      <c r="V976" t="e">
        <f>IF(StandardResults[[#This Row],[Ind/Rel]]="Ind",_xlfn.XLOOKUP(StandardResults[[#This Row],[Code]],Std[Code],Std[As]),"-")</f>
        <v>#N/A</v>
      </c>
      <c r="W976" t="e">
        <f>IF(StandardResults[[#This Row],[Ind/Rel]]="Ind",_xlfn.XLOOKUP(StandardResults[[#This Row],[Code]],Std[Code],Std[Bs]),"-")</f>
        <v>#N/A</v>
      </c>
      <c r="X976" t="e">
        <f>IF(StandardResults[[#This Row],[Ind/Rel]]="Ind",_xlfn.XLOOKUP(StandardResults[[#This Row],[Code]],Std[Code],Std[EC]),"-")</f>
        <v>#N/A</v>
      </c>
      <c r="Y976" t="e">
        <f>IF(StandardResults[[#This Row],[Ind/Rel]]="Ind",_xlfn.XLOOKUP(StandardResults[[#This Row],[Code]],Std[Code],Std[Ecs]),"-")</f>
        <v>#N/A</v>
      </c>
      <c r="Z976">
        <f>COUNTIFS(StandardResults[Name],StandardResults[[#This Row],[Name]],StandardResults[Entry
Std],"B")+COUNTIFS(StandardResults[Name],StandardResults[[#This Row],[Name]],StandardResults[Entry
Std],"A")+COUNTIFS(StandardResults[Name],StandardResults[[#This Row],[Name]],StandardResults[Entry
Std],"AA")</f>
        <v>0</v>
      </c>
      <c r="AA976">
        <f>COUNTIFS(StandardResults[Name],StandardResults[[#This Row],[Name]],StandardResults[Entry
Std],"AA")</f>
        <v>0</v>
      </c>
    </row>
    <row r="977" spans="1:27" x14ac:dyDescent="0.25">
      <c r="A977">
        <f>TimeVR[[#This Row],[Club]]</f>
        <v>0</v>
      </c>
      <c r="B977" t="str">
        <f>IF(OR(RIGHT(TimeVR[[#This Row],[Event]],3)="M.R", RIGHT(TimeVR[[#This Row],[Event]],3)="F.R"),"Relay","Ind")</f>
        <v>Ind</v>
      </c>
      <c r="C977">
        <f>TimeVR[[#This Row],[gender]]</f>
        <v>0</v>
      </c>
      <c r="D977">
        <f>TimeVR[[#This Row],[Age]]</f>
        <v>0</v>
      </c>
      <c r="E977">
        <f>TimeVR[[#This Row],[name]]</f>
        <v>0</v>
      </c>
      <c r="F977">
        <f>TimeVR[[#This Row],[Event]]</f>
        <v>0</v>
      </c>
      <c r="G977" t="str">
        <f>IF(OR(StandardResults[[#This Row],[Entry]]="-",TimeVR[[#This Row],[validation]]="Validated"),"Y","N")</f>
        <v>N</v>
      </c>
      <c r="H977">
        <f>IF(OR(LEFT(TimeVR[[#This Row],[Times]],8)="00:00.00", LEFT(TimeVR[[#This Row],[Times]],2)="NT"),"-",TimeVR[[#This Row],[Times]])</f>
        <v>0</v>
      </c>
      <c r="I9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7" t="str">
        <f>IF(ISBLANK(TimeVR[[#This Row],[Best Time(S)]]),"-",TimeVR[[#This Row],[Best Time(S)]])</f>
        <v>-</v>
      </c>
      <c r="K977" t="str">
        <f>IF(StandardResults[[#This Row],[BT(SC)]]&lt;&gt;"-",IF(StandardResults[[#This Row],[BT(SC)]]&lt;=StandardResults[[#This Row],[AAs]],"AA",IF(StandardResults[[#This Row],[BT(SC)]]&lt;=StandardResults[[#This Row],[As]],"A",IF(StandardResults[[#This Row],[BT(SC)]]&lt;=StandardResults[[#This Row],[Bs]],"B","-"))),"")</f>
        <v/>
      </c>
      <c r="L977" t="str">
        <f>IF(ISBLANK(TimeVR[[#This Row],[Best Time(L)]]),"-",TimeVR[[#This Row],[Best Time(L)]])</f>
        <v>-</v>
      </c>
      <c r="M977" t="str">
        <f>IF(StandardResults[[#This Row],[BT(LC)]]&lt;&gt;"-",IF(StandardResults[[#This Row],[BT(LC)]]&lt;=StandardResults[[#This Row],[AA]],"AA",IF(StandardResults[[#This Row],[BT(LC)]]&lt;=StandardResults[[#This Row],[A]],"A",IF(StandardResults[[#This Row],[BT(LC)]]&lt;=StandardResults[[#This Row],[B]],"B","-"))),"")</f>
        <v/>
      </c>
      <c r="N977" s="14"/>
      <c r="O977" t="str">
        <f>IF(StandardResults[[#This Row],[BT(SC)]]&lt;&gt;"-",IF(StandardResults[[#This Row],[BT(SC)]]&lt;=StandardResults[[#This Row],[Ecs]],"EC","-"),"")</f>
        <v/>
      </c>
      <c r="Q977" t="str">
        <f>IF(StandardResults[[#This Row],[Ind/Rel]]="Ind",LEFT(StandardResults[[#This Row],[Gender]],1)&amp;MIN(MAX(StandardResults[[#This Row],[Age]],11),17)&amp;"-"&amp;StandardResults[[#This Row],[Event]],"")</f>
        <v>011-0</v>
      </c>
      <c r="R977" t="e">
        <f>IF(StandardResults[[#This Row],[Ind/Rel]]="Ind",_xlfn.XLOOKUP(StandardResults[[#This Row],[Code]],Std[Code],Std[AA]),"-")</f>
        <v>#N/A</v>
      </c>
      <c r="S977" t="e">
        <f>IF(StandardResults[[#This Row],[Ind/Rel]]="Ind",_xlfn.XLOOKUP(StandardResults[[#This Row],[Code]],Std[Code],Std[A]),"-")</f>
        <v>#N/A</v>
      </c>
      <c r="T977" t="e">
        <f>IF(StandardResults[[#This Row],[Ind/Rel]]="Ind",_xlfn.XLOOKUP(StandardResults[[#This Row],[Code]],Std[Code],Std[B]),"-")</f>
        <v>#N/A</v>
      </c>
      <c r="U977" t="e">
        <f>IF(StandardResults[[#This Row],[Ind/Rel]]="Ind",_xlfn.XLOOKUP(StandardResults[[#This Row],[Code]],Std[Code],Std[AAs]),"-")</f>
        <v>#N/A</v>
      </c>
      <c r="V977" t="e">
        <f>IF(StandardResults[[#This Row],[Ind/Rel]]="Ind",_xlfn.XLOOKUP(StandardResults[[#This Row],[Code]],Std[Code],Std[As]),"-")</f>
        <v>#N/A</v>
      </c>
      <c r="W977" t="e">
        <f>IF(StandardResults[[#This Row],[Ind/Rel]]="Ind",_xlfn.XLOOKUP(StandardResults[[#This Row],[Code]],Std[Code],Std[Bs]),"-")</f>
        <v>#N/A</v>
      </c>
      <c r="X977" t="e">
        <f>IF(StandardResults[[#This Row],[Ind/Rel]]="Ind",_xlfn.XLOOKUP(StandardResults[[#This Row],[Code]],Std[Code],Std[EC]),"-")</f>
        <v>#N/A</v>
      </c>
      <c r="Y977" t="e">
        <f>IF(StandardResults[[#This Row],[Ind/Rel]]="Ind",_xlfn.XLOOKUP(StandardResults[[#This Row],[Code]],Std[Code],Std[Ecs]),"-")</f>
        <v>#N/A</v>
      </c>
      <c r="Z977">
        <f>COUNTIFS(StandardResults[Name],StandardResults[[#This Row],[Name]],StandardResults[Entry
Std],"B")+COUNTIFS(StandardResults[Name],StandardResults[[#This Row],[Name]],StandardResults[Entry
Std],"A")+COUNTIFS(StandardResults[Name],StandardResults[[#This Row],[Name]],StandardResults[Entry
Std],"AA")</f>
        <v>0</v>
      </c>
      <c r="AA977">
        <f>COUNTIFS(StandardResults[Name],StandardResults[[#This Row],[Name]],StandardResults[Entry
Std],"AA")</f>
        <v>0</v>
      </c>
    </row>
    <row r="978" spans="1:27" x14ac:dyDescent="0.25">
      <c r="A978">
        <f>TimeVR[[#This Row],[Club]]</f>
        <v>0</v>
      </c>
      <c r="B978" t="str">
        <f>IF(OR(RIGHT(TimeVR[[#This Row],[Event]],3)="M.R", RIGHT(TimeVR[[#This Row],[Event]],3)="F.R"),"Relay","Ind")</f>
        <v>Ind</v>
      </c>
      <c r="C978">
        <f>TimeVR[[#This Row],[gender]]</f>
        <v>0</v>
      </c>
      <c r="D978">
        <f>TimeVR[[#This Row],[Age]]</f>
        <v>0</v>
      </c>
      <c r="E978">
        <f>TimeVR[[#This Row],[name]]</f>
        <v>0</v>
      </c>
      <c r="F978">
        <f>TimeVR[[#This Row],[Event]]</f>
        <v>0</v>
      </c>
      <c r="G978" t="str">
        <f>IF(OR(StandardResults[[#This Row],[Entry]]="-",TimeVR[[#This Row],[validation]]="Validated"),"Y","N")</f>
        <v>N</v>
      </c>
      <c r="H978">
        <f>IF(OR(LEFT(TimeVR[[#This Row],[Times]],8)="00:00.00", LEFT(TimeVR[[#This Row],[Times]],2)="NT"),"-",TimeVR[[#This Row],[Times]])</f>
        <v>0</v>
      </c>
      <c r="I9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8" t="str">
        <f>IF(ISBLANK(TimeVR[[#This Row],[Best Time(S)]]),"-",TimeVR[[#This Row],[Best Time(S)]])</f>
        <v>-</v>
      </c>
      <c r="K978" t="str">
        <f>IF(StandardResults[[#This Row],[BT(SC)]]&lt;&gt;"-",IF(StandardResults[[#This Row],[BT(SC)]]&lt;=StandardResults[[#This Row],[AAs]],"AA",IF(StandardResults[[#This Row],[BT(SC)]]&lt;=StandardResults[[#This Row],[As]],"A",IF(StandardResults[[#This Row],[BT(SC)]]&lt;=StandardResults[[#This Row],[Bs]],"B","-"))),"")</f>
        <v/>
      </c>
      <c r="L978" t="str">
        <f>IF(ISBLANK(TimeVR[[#This Row],[Best Time(L)]]),"-",TimeVR[[#This Row],[Best Time(L)]])</f>
        <v>-</v>
      </c>
      <c r="M978" t="str">
        <f>IF(StandardResults[[#This Row],[BT(LC)]]&lt;&gt;"-",IF(StandardResults[[#This Row],[BT(LC)]]&lt;=StandardResults[[#This Row],[AA]],"AA",IF(StandardResults[[#This Row],[BT(LC)]]&lt;=StandardResults[[#This Row],[A]],"A",IF(StandardResults[[#This Row],[BT(LC)]]&lt;=StandardResults[[#This Row],[B]],"B","-"))),"")</f>
        <v/>
      </c>
      <c r="N978" s="14"/>
      <c r="O978" t="str">
        <f>IF(StandardResults[[#This Row],[BT(SC)]]&lt;&gt;"-",IF(StandardResults[[#This Row],[BT(SC)]]&lt;=StandardResults[[#This Row],[Ecs]],"EC","-"),"")</f>
        <v/>
      </c>
      <c r="Q978" t="str">
        <f>IF(StandardResults[[#This Row],[Ind/Rel]]="Ind",LEFT(StandardResults[[#This Row],[Gender]],1)&amp;MIN(MAX(StandardResults[[#This Row],[Age]],11),17)&amp;"-"&amp;StandardResults[[#This Row],[Event]],"")</f>
        <v>011-0</v>
      </c>
      <c r="R978" t="e">
        <f>IF(StandardResults[[#This Row],[Ind/Rel]]="Ind",_xlfn.XLOOKUP(StandardResults[[#This Row],[Code]],Std[Code],Std[AA]),"-")</f>
        <v>#N/A</v>
      </c>
      <c r="S978" t="e">
        <f>IF(StandardResults[[#This Row],[Ind/Rel]]="Ind",_xlfn.XLOOKUP(StandardResults[[#This Row],[Code]],Std[Code],Std[A]),"-")</f>
        <v>#N/A</v>
      </c>
      <c r="T978" t="e">
        <f>IF(StandardResults[[#This Row],[Ind/Rel]]="Ind",_xlfn.XLOOKUP(StandardResults[[#This Row],[Code]],Std[Code],Std[B]),"-")</f>
        <v>#N/A</v>
      </c>
      <c r="U978" t="e">
        <f>IF(StandardResults[[#This Row],[Ind/Rel]]="Ind",_xlfn.XLOOKUP(StandardResults[[#This Row],[Code]],Std[Code],Std[AAs]),"-")</f>
        <v>#N/A</v>
      </c>
      <c r="V978" t="e">
        <f>IF(StandardResults[[#This Row],[Ind/Rel]]="Ind",_xlfn.XLOOKUP(StandardResults[[#This Row],[Code]],Std[Code],Std[As]),"-")</f>
        <v>#N/A</v>
      </c>
      <c r="W978" t="e">
        <f>IF(StandardResults[[#This Row],[Ind/Rel]]="Ind",_xlfn.XLOOKUP(StandardResults[[#This Row],[Code]],Std[Code],Std[Bs]),"-")</f>
        <v>#N/A</v>
      </c>
      <c r="X978" t="e">
        <f>IF(StandardResults[[#This Row],[Ind/Rel]]="Ind",_xlfn.XLOOKUP(StandardResults[[#This Row],[Code]],Std[Code],Std[EC]),"-")</f>
        <v>#N/A</v>
      </c>
      <c r="Y978" t="e">
        <f>IF(StandardResults[[#This Row],[Ind/Rel]]="Ind",_xlfn.XLOOKUP(StandardResults[[#This Row],[Code]],Std[Code],Std[Ecs]),"-")</f>
        <v>#N/A</v>
      </c>
      <c r="Z978">
        <f>COUNTIFS(StandardResults[Name],StandardResults[[#This Row],[Name]],StandardResults[Entry
Std],"B")+COUNTIFS(StandardResults[Name],StandardResults[[#This Row],[Name]],StandardResults[Entry
Std],"A")+COUNTIFS(StandardResults[Name],StandardResults[[#This Row],[Name]],StandardResults[Entry
Std],"AA")</f>
        <v>0</v>
      </c>
      <c r="AA978">
        <f>COUNTIFS(StandardResults[Name],StandardResults[[#This Row],[Name]],StandardResults[Entry
Std],"AA")</f>
        <v>0</v>
      </c>
    </row>
    <row r="979" spans="1:27" x14ac:dyDescent="0.25">
      <c r="A979">
        <f>TimeVR[[#This Row],[Club]]</f>
        <v>0</v>
      </c>
      <c r="B979" t="str">
        <f>IF(OR(RIGHT(TimeVR[[#This Row],[Event]],3)="M.R", RIGHT(TimeVR[[#This Row],[Event]],3)="F.R"),"Relay","Ind")</f>
        <v>Ind</v>
      </c>
      <c r="C979">
        <f>TimeVR[[#This Row],[gender]]</f>
        <v>0</v>
      </c>
      <c r="D979">
        <f>TimeVR[[#This Row],[Age]]</f>
        <v>0</v>
      </c>
      <c r="E979">
        <f>TimeVR[[#This Row],[name]]</f>
        <v>0</v>
      </c>
      <c r="F979">
        <f>TimeVR[[#This Row],[Event]]</f>
        <v>0</v>
      </c>
      <c r="G979" t="str">
        <f>IF(OR(StandardResults[[#This Row],[Entry]]="-",TimeVR[[#This Row],[validation]]="Validated"),"Y","N")</f>
        <v>N</v>
      </c>
      <c r="H979">
        <f>IF(OR(LEFT(TimeVR[[#This Row],[Times]],8)="00:00.00", LEFT(TimeVR[[#This Row],[Times]],2)="NT"),"-",TimeVR[[#This Row],[Times]])</f>
        <v>0</v>
      </c>
      <c r="I9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79" t="str">
        <f>IF(ISBLANK(TimeVR[[#This Row],[Best Time(S)]]),"-",TimeVR[[#This Row],[Best Time(S)]])</f>
        <v>-</v>
      </c>
      <c r="K979" t="str">
        <f>IF(StandardResults[[#This Row],[BT(SC)]]&lt;&gt;"-",IF(StandardResults[[#This Row],[BT(SC)]]&lt;=StandardResults[[#This Row],[AAs]],"AA",IF(StandardResults[[#This Row],[BT(SC)]]&lt;=StandardResults[[#This Row],[As]],"A",IF(StandardResults[[#This Row],[BT(SC)]]&lt;=StandardResults[[#This Row],[Bs]],"B","-"))),"")</f>
        <v/>
      </c>
      <c r="L979" t="str">
        <f>IF(ISBLANK(TimeVR[[#This Row],[Best Time(L)]]),"-",TimeVR[[#This Row],[Best Time(L)]])</f>
        <v>-</v>
      </c>
      <c r="M979" t="str">
        <f>IF(StandardResults[[#This Row],[BT(LC)]]&lt;&gt;"-",IF(StandardResults[[#This Row],[BT(LC)]]&lt;=StandardResults[[#This Row],[AA]],"AA",IF(StandardResults[[#This Row],[BT(LC)]]&lt;=StandardResults[[#This Row],[A]],"A",IF(StandardResults[[#This Row],[BT(LC)]]&lt;=StandardResults[[#This Row],[B]],"B","-"))),"")</f>
        <v/>
      </c>
      <c r="N979" s="14"/>
      <c r="O979" t="str">
        <f>IF(StandardResults[[#This Row],[BT(SC)]]&lt;&gt;"-",IF(StandardResults[[#This Row],[BT(SC)]]&lt;=StandardResults[[#This Row],[Ecs]],"EC","-"),"")</f>
        <v/>
      </c>
      <c r="Q979" t="str">
        <f>IF(StandardResults[[#This Row],[Ind/Rel]]="Ind",LEFT(StandardResults[[#This Row],[Gender]],1)&amp;MIN(MAX(StandardResults[[#This Row],[Age]],11),17)&amp;"-"&amp;StandardResults[[#This Row],[Event]],"")</f>
        <v>011-0</v>
      </c>
      <c r="R979" t="e">
        <f>IF(StandardResults[[#This Row],[Ind/Rel]]="Ind",_xlfn.XLOOKUP(StandardResults[[#This Row],[Code]],Std[Code],Std[AA]),"-")</f>
        <v>#N/A</v>
      </c>
      <c r="S979" t="e">
        <f>IF(StandardResults[[#This Row],[Ind/Rel]]="Ind",_xlfn.XLOOKUP(StandardResults[[#This Row],[Code]],Std[Code],Std[A]),"-")</f>
        <v>#N/A</v>
      </c>
      <c r="T979" t="e">
        <f>IF(StandardResults[[#This Row],[Ind/Rel]]="Ind",_xlfn.XLOOKUP(StandardResults[[#This Row],[Code]],Std[Code],Std[B]),"-")</f>
        <v>#N/A</v>
      </c>
      <c r="U979" t="e">
        <f>IF(StandardResults[[#This Row],[Ind/Rel]]="Ind",_xlfn.XLOOKUP(StandardResults[[#This Row],[Code]],Std[Code],Std[AAs]),"-")</f>
        <v>#N/A</v>
      </c>
      <c r="V979" t="e">
        <f>IF(StandardResults[[#This Row],[Ind/Rel]]="Ind",_xlfn.XLOOKUP(StandardResults[[#This Row],[Code]],Std[Code],Std[As]),"-")</f>
        <v>#N/A</v>
      </c>
      <c r="W979" t="e">
        <f>IF(StandardResults[[#This Row],[Ind/Rel]]="Ind",_xlfn.XLOOKUP(StandardResults[[#This Row],[Code]],Std[Code],Std[Bs]),"-")</f>
        <v>#N/A</v>
      </c>
      <c r="X979" t="e">
        <f>IF(StandardResults[[#This Row],[Ind/Rel]]="Ind",_xlfn.XLOOKUP(StandardResults[[#This Row],[Code]],Std[Code],Std[EC]),"-")</f>
        <v>#N/A</v>
      </c>
      <c r="Y979" t="e">
        <f>IF(StandardResults[[#This Row],[Ind/Rel]]="Ind",_xlfn.XLOOKUP(StandardResults[[#This Row],[Code]],Std[Code],Std[Ecs]),"-")</f>
        <v>#N/A</v>
      </c>
      <c r="Z979">
        <f>COUNTIFS(StandardResults[Name],StandardResults[[#This Row],[Name]],StandardResults[Entry
Std],"B")+COUNTIFS(StandardResults[Name],StandardResults[[#This Row],[Name]],StandardResults[Entry
Std],"A")+COUNTIFS(StandardResults[Name],StandardResults[[#This Row],[Name]],StandardResults[Entry
Std],"AA")</f>
        <v>0</v>
      </c>
      <c r="AA979">
        <f>COUNTIFS(StandardResults[Name],StandardResults[[#This Row],[Name]],StandardResults[Entry
Std],"AA")</f>
        <v>0</v>
      </c>
    </row>
    <row r="980" spans="1:27" x14ac:dyDescent="0.25">
      <c r="A980">
        <f>TimeVR[[#This Row],[Club]]</f>
        <v>0</v>
      </c>
      <c r="B980" t="str">
        <f>IF(OR(RIGHT(TimeVR[[#This Row],[Event]],3)="M.R", RIGHT(TimeVR[[#This Row],[Event]],3)="F.R"),"Relay","Ind")</f>
        <v>Ind</v>
      </c>
      <c r="C980">
        <f>TimeVR[[#This Row],[gender]]</f>
        <v>0</v>
      </c>
      <c r="D980">
        <f>TimeVR[[#This Row],[Age]]</f>
        <v>0</v>
      </c>
      <c r="E980">
        <f>TimeVR[[#This Row],[name]]</f>
        <v>0</v>
      </c>
      <c r="F980">
        <f>TimeVR[[#This Row],[Event]]</f>
        <v>0</v>
      </c>
      <c r="G980" t="str">
        <f>IF(OR(StandardResults[[#This Row],[Entry]]="-",TimeVR[[#This Row],[validation]]="Validated"),"Y","N")</f>
        <v>N</v>
      </c>
      <c r="H980">
        <f>IF(OR(LEFT(TimeVR[[#This Row],[Times]],8)="00:00.00", LEFT(TimeVR[[#This Row],[Times]],2)="NT"),"-",TimeVR[[#This Row],[Times]])</f>
        <v>0</v>
      </c>
      <c r="I9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0" t="str">
        <f>IF(ISBLANK(TimeVR[[#This Row],[Best Time(S)]]),"-",TimeVR[[#This Row],[Best Time(S)]])</f>
        <v>-</v>
      </c>
      <c r="K980" t="str">
        <f>IF(StandardResults[[#This Row],[BT(SC)]]&lt;&gt;"-",IF(StandardResults[[#This Row],[BT(SC)]]&lt;=StandardResults[[#This Row],[AAs]],"AA",IF(StandardResults[[#This Row],[BT(SC)]]&lt;=StandardResults[[#This Row],[As]],"A",IF(StandardResults[[#This Row],[BT(SC)]]&lt;=StandardResults[[#This Row],[Bs]],"B","-"))),"")</f>
        <v/>
      </c>
      <c r="L980" t="str">
        <f>IF(ISBLANK(TimeVR[[#This Row],[Best Time(L)]]),"-",TimeVR[[#This Row],[Best Time(L)]])</f>
        <v>-</v>
      </c>
      <c r="M980" t="str">
        <f>IF(StandardResults[[#This Row],[BT(LC)]]&lt;&gt;"-",IF(StandardResults[[#This Row],[BT(LC)]]&lt;=StandardResults[[#This Row],[AA]],"AA",IF(StandardResults[[#This Row],[BT(LC)]]&lt;=StandardResults[[#This Row],[A]],"A",IF(StandardResults[[#This Row],[BT(LC)]]&lt;=StandardResults[[#This Row],[B]],"B","-"))),"")</f>
        <v/>
      </c>
      <c r="N980" s="14"/>
      <c r="O980" t="str">
        <f>IF(StandardResults[[#This Row],[BT(SC)]]&lt;&gt;"-",IF(StandardResults[[#This Row],[BT(SC)]]&lt;=StandardResults[[#This Row],[Ecs]],"EC","-"),"")</f>
        <v/>
      </c>
      <c r="Q980" t="str">
        <f>IF(StandardResults[[#This Row],[Ind/Rel]]="Ind",LEFT(StandardResults[[#This Row],[Gender]],1)&amp;MIN(MAX(StandardResults[[#This Row],[Age]],11),17)&amp;"-"&amp;StandardResults[[#This Row],[Event]],"")</f>
        <v>011-0</v>
      </c>
      <c r="R980" t="e">
        <f>IF(StandardResults[[#This Row],[Ind/Rel]]="Ind",_xlfn.XLOOKUP(StandardResults[[#This Row],[Code]],Std[Code],Std[AA]),"-")</f>
        <v>#N/A</v>
      </c>
      <c r="S980" t="e">
        <f>IF(StandardResults[[#This Row],[Ind/Rel]]="Ind",_xlfn.XLOOKUP(StandardResults[[#This Row],[Code]],Std[Code],Std[A]),"-")</f>
        <v>#N/A</v>
      </c>
      <c r="T980" t="e">
        <f>IF(StandardResults[[#This Row],[Ind/Rel]]="Ind",_xlfn.XLOOKUP(StandardResults[[#This Row],[Code]],Std[Code],Std[B]),"-")</f>
        <v>#N/A</v>
      </c>
      <c r="U980" t="e">
        <f>IF(StandardResults[[#This Row],[Ind/Rel]]="Ind",_xlfn.XLOOKUP(StandardResults[[#This Row],[Code]],Std[Code],Std[AAs]),"-")</f>
        <v>#N/A</v>
      </c>
      <c r="V980" t="e">
        <f>IF(StandardResults[[#This Row],[Ind/Rel]]="Ind",_xlfn.XLOOKUP(StandardResults[[#This Row],[Code]],Std[Code],Std[As]),"-")</f>
        <v>#N/A</v>
      </c>
      <c r="W980" t="e">
        <f>IF(StandardResults[[#This Row],[Ind/Rel]]="Ind",_xlfn.XLOOKUP(StandardResults[[#This Row],[Code]],Std[Code],Std[Bs]),"-")</f>
        <v>#N/A</v>
      </c>
      <c r="X980" t="e">
        <f>IF(StandardResults[[#This Row],[Ind/Rel]]="Ind",_xlfn.XLOOKUP(StandardResults[[#This Row],[Code]],Std[Code],Std[EC]),"-")</f>
        <v>#N/A</v>
      </c>
      <c r="Y980" t="e">
        <f>IF(StandardResults[[#This Row],[Ind/Rel]]="Ind",_xlfn.XLOOKUP(StandardResults[[#This Row],[Code]],Std[Code],Std[Ecs]),"-")</f>
        <v>#N/A</v>
      </c>
      <c r="Z980">
        <f>COUNTIFS(StandardResults[Name],StandardResults[[#This Row],[Name]],StandardResults[Entry
Std],"B")+COUNTIFS(StandardResults[Name],StandardResults[[#This Row],[Name]],StandardResults[Entry
Std],"A")+COUNTIFS(StandardResults[Name],StandardResults[[#This Row],[Name]],StandardResults[Entry
Std],"AA")</f>
        <v>0</v>
      </c>
      <c r="AA980">
        <f>COUNTIFS(StandardResults[Name],StandardResults[[#This Row],[Name]],StandardResults[Entry
Std],"AA")</f>
        <v>0</v>
      </c>
    </row>
    <row r="981" spans="1:27" x14ac:dyDescent="0.25">
      <c r="A981">
        <f>TimeVR[[#This Row],[Club]]</f>
        <v>0</v>
      </c>
      <c r="B981" t="str">
        <f>IF(OR(RIGHT(TimeVR[[#This Row],[Event]],3)="M.R", RIGHT(TimeVR[[#This Row],[Event]],3)="F.R"),"Relay","Ind")</f>
        <v>Ind</v>
      </c>
      <c r="C981">
        <f>TimeVR[[#This Row],[gender]]</f>
        <v>0</v>
      </c>
      <c r="D981">
        <f>TimeVR[[#This Row],[Age]]</f>
        <v>0</v>
      </c>
      <c r="E981">
        <f>TimeVR[[#This Row],[name]]</f>
        <v>0</v>
      </c>
      <c r="F981">
        <f>TimeVR[[#This Row],[Event]]</f>
        <v>0</v>
      </c>
      <c r="G981" t="str">
        <f>IF(OR(StandardResults[[#This Row],[Entry]]="-",TimeVR[[#This Row],[validation]]="Validated"),"Y","N")</f>
        <v>N</v>
      </c>
      <c r="H981">
        <f>IF(OR(LEFT(TimeVR[[#This Row],[Times]],8)="00:00.00", LEFT(TimeVR[[#This Row],[Times]],2)="NT"),"-",TimeVR[[#This Row],[Times]])</f>
        <v>0</v>
      </c>
      <c r="I9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1" t="str">
        <f>IF(ISBLANK(TimeVR[[#This Row],[Best Time(S)]]),"-",TimeVR[[#This Row],[Best Time(S)]])</f>
        <v>-</v>
      </c>
      <c r="K981" t="str">
        <f>IF(StandardResults[[#This Row],[BT(SC)]]&lt;&gt;"-",IF(StandardResults[[#This Row],[BT(SC)]]&lt;=StandardResults[[#This Row],[AAs]],"AA",IF(StandardResults[[#This Row],[BT(SC)]]&lt;=StandardResults[[#This Row],[As]],"A",IF(StandardResults[[#This Row],[BT(SC)]]&lt;=StandardResults[[#This Row],[Bs]],"B","-"))),"")</f>
        <v/>
      </c>
      <c r="L981" t="str">
        <f>IF(ISBLANK(TimeVR[[#This Row],[Best Time(L)]]),"-",TimeVR[[#This Row],[Best Time(L)]])</f>
        <v>-</v>
      </c>
      <c r="M981" t="str">
        <f>IF(StandardResults[[#This Row],[BT(LC)]]&lt;&gt;"-",IF(StandardResults[[#This Row],[BT(LC)]]&lt;=StandardResults[[#This Row],[AA]],"AA",IF(StandardResults[[#This Row],[BT(LC)]]&lt;=StandardResults[[#This Row],[A]],"A",IF(StandardResults[[#This Row],[BT(LC)]]&lt;=StandardResults[[#This Row],[B]],"B","-"))),"")</f>
        <v/>
      </c>
      <c r="N981" s="14"/>
      <c r="O981" t="str">
        <f>IF(StandardResults[[#This Row],[BT(SC)]]&lt;&gt;"-",IF(StandardResults[[#This Row],[BT(SC)]]&lt;=StandardResults[[#This Row],[Ecs]],"EC","-"),"")</f>
        <v/>
      </c>
      <c r="Q981" t="str">
        <f>IF(StandardResults[[#This Row],[Ind/Rel]]="Ind",LEFT(StandardResults[[#This Row],[Gender]],1)&amp;MIN(MAX(StandardResults[[#This Row],[Age]],11),17)&amp;"-"&amp;StandardResults[[#This Row],[Event]],"")</f>
        <v>011-0</v>
      </c>
      <c r="R981" t="e">
        <f>IF(StandardResults[[#This Row],[Ind/Rel]]="Ind",_xlfn.XLOOKUP(StandardResults[[#This Row],[Code]],Std[Code],Std[AA]),"-")</f>
        <v>#N/A</v>
      </c>
      <c r="S981" t="e">
        <f>IF(StandardResults[[#This Row],[Ind/Rel]]="Ind",_xlfn.XLOOKUP(StandardResults[[#This Row],[Code]],Std[Code],Std[A]),"-")</f>
        <v>#N/A</v>
      </c>
      <c r="T981" t="e">
        <f>IF(StandardResults[[#This Row],[Ind/Rel]]="Ind",_xlfn.XLOOKUP(StandardResults[[#This Row],[Code]],Std[Code],Std[B]),"-")</f>
        <v>#N/A</v>
      </c>
      <c r="U981" t="e">
        <f>IF(StandardResults[[#This Row],[Ind/Rel]]="Ind",_xlfn.XLOOKUP(StandardResults[[#This Row],[Code]],Std[Code],Std[AAs]),"-")</f>
        <v>#N/A</v>
      </c>
      <c r="V981" t="e">
        <f>IF(StandardResults[[#This Row],[Ind/Rel]]="Ind",_xlfn.XLOOKUP(StandardResults[[#This Row],[Code]],Std[Code],Std[As]),"-")</f>
        <v>#N/A</v>
      </c>
      <c r="W981" t="e">
        <f>IF(StandardResults[[#This Row],[Ind/Rel]]="Ind",_xlfn.XLOOKUP(StandardResults[[#This Row],[Code]],Std[Code],Std[Bs]),"-")</f>
        <v>#N/A</v>
      </c>
      <c r="X981" t="e">
        <f>IF(StandardResults[[#This Row],[Ind/Rel]]="Ind",_xlfn.XLOOKUP(StandardResults[[#This Row],[Code]],Std[Code],Std[EC]),"-")</f>
        <v>#N/A</v>
      </c>
      <c r="Y981" t="e">
        <f>IF(StandardResults[[#This Row],[Ind/Rel]]="Ind",_xlfn.XLOOKUP(StandardResults[[#This Row],[Code]],Std[Code],Std[Ecs]),"-")</f>
        <v>#N/A</v>
      </c>
      <c r="Z981">
        <f>COUNTIFS(StandardResults[Name],StandardResults[[#This Row],[Name]],StandardResults[Entry
Std],"B")+COUNTIFS(StandardResults[Name],StandardResults[[#This Row],[Name]],StandardResults[Entry
Std],"A")+COUNTIFS(StandardResults[Name],StandardResults[[#This Row],[Name]],StandardResults[Entry
Std],"AA")</f>
        <v>0</v>
      </c>
      <c r="AA981">
        <f>COUNTIFS(StandardResults[Name],StandardResults[[#This Row],[Name]],StandardResults[Entry
Std],"AA")</f>
        <v>0</v>
      </c>
    </row>
    <row r="982" spans="1:27" x14ac:dyDescent="0.25">
      <c r="A982">
        <f>TimeVR[[#This Row],[Club]]</f>
        <v>0</v>
      </c>
      <c r="B982" t="str">
        <f>IF(OR(RIGHT(TimeVR[[#This Row],[Event]],3)="M.R", RIGHT(TimeVR[[#This Row],[Event]],3)="F.R"),"Relay","Ind")</f>
        <v>Ind</v>
      </c>
      <c r="C982">
        <f>TimeVR[[#This Row],[gender]]</f>
        <v>0</v>
      </c>
      <c r="D982">
        <f>TimeVR[[#This Row],[Age]]</f>
        <v>0</v>
      </c>
      <c r="E982">
        <f>TimeVR[[#This Row],[name]]</f>
        <v>0</v>
      </c>
      <c r="F982">
        <f>TimeVR[[#This Row],[Event]]</f>
        <v>0</v>
      </c>
      <c r="G982" t="str">
        <f>IF(OR(StandardResults[[#This Row],[Entry]]="-",TimeVR[[#This Row],[validation]]="Validated"),"Y","N")</f>
        <v>N</v>
      </c>
      <c r="H982">
        <f>IF(OR(LEFT(TimeVR[[#This Row],[Times]],8)="00:00.00", LEFT(TimeVR[[#This Row],[Times]],2)="NT"),"-",TimeVR[[#This Row],[Times]])</f>
        <v>0</v>
      </c>
      <c r="I9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2" t="str">
        <f>IF(ISBLANK(TimeVR[[#This Row],[Best Time(S)]]),"-",TimeVR[[#This Row],[Best Time(S)]])</f>
        <v>-</v>
      </c>
      <c r="K982" t="str">
        <f>IF(StandardResults[[#This Row],[BT(SC)]]&lt;&gt;"-",IF(StandardResults[[#This Row],[BT(SC)]]&lt;=StandardResults[[#This Row],[AAs]],"AA",IF(StandardResults[[#This Row],[BT(SC)]]&lt;=StandardResults[[#This Row],[As]],"A",IF(StandardResults[[#This Row],[BT(SC)]]&lt;=StandardResults[[#This Row],[Bs]],"B","-"))),"")</f>
        <v/>
      </c>
      <c r="L982" t="str">
        <f>IF(ISBLANK(TimeVR[[#This Row],[Best Time(L)]]),"-",TimeVR[[#This Row],[Best Time(L)]])</f>
        <v>-</v>
      </c>
      <c r="M982" t="str">
        <f>IF(StandardResults[[#This Row],[BT(LC)]]&lt;&gt;"-",IF(StandardResults[[#This Row],[BT(LC)]]&lt;=StandardResults[[#This Row],[AA]],"AA",IF(StandardResults[[#This Row],[BT(LC)]]&lt;=StandardResults[[#This Row],[A]],"A",IF(StandardResults[[#This Row],[BT(LC)]]&lt;=StandardResults[[#This Row],[B]],"B","-"))),"")</f>
        <v/>
      </c>
      <c r="N982" s="14"/>
      <c r="O982" t="str">
        <f>IF(StandardResults[[#This Row],[BT(SC)]]&lt;&gt;"-",IF(StandardResults[[#This Row],[BT(SC)]]&lt;=StandardResults[[#This Row],[Ecs]],"EC","-"),"")</f>
        <v/>
      </c>
      <c r="Q982" t="str">
        <f>IF(StandardResults[[#This Row],[Ind/Rel]]="Ind",LEFT(StandardResults[[#This Row],[Gender]],1)&amp;MIN(MAX(StandardResults[[#This Row],[Age]],11),17)&amp;"-"&amp;StandardResults[[#This Row],[Event]],"")</f>
        <v>011-0</v>
      </c>
      <c r="R982" t="e">
        <f>IF(StandardResults[[#This Row],[Ind/Rel]]="Ind",_xlfn.XLOOKUP(StandardResults[[#This Row],[Code]],Std[Code],Std[AA]),"-")</f>
        <v>#N/A</v>
      </c>
      <c r="S982" t="e">
        <f>IF(StandardResults[[#This Row],[Ind/Rel]]="Ind",_xlfn.XLOOKUP(StandardResults[[#This Row],[Code]],Std[Code],Std[A]),"-")</f>
        <v>#N/A</v>
      </c>
      <c r="T982" t="e">
        <f>IF(StandardResults[[#This Row],[Ind/Rel]]="Ind",_xlfn.XLOOKUP(StandardResults[[#This Row],[Code]],Std[Code],Std[B]),"-")</f>
        <v>#N/A</v>
      </c>
      <c r="U982" t="e">
        <f>IF(StandardResults[[#This Row],[Ind/Rel]]="Ind",_xlfn.XLOOKUP(StandardResults[[#This Row],[Code]],Std[Code],Std[AAs]),"-")</f>
        <v>#N/A</v>
      </c>
      <c r="V982" t="e">
        <f>IF(StandardResults[[#This Row],[Ind/Rel]]="Ind",_xlfn.XLOOKUP(StandardResults[[#This Row],[Code]],Std[Code],Std[As]),"-")</f>
        <v>#N/A</v>
      </c>
      <c r="W982" t="e">
        <f>IF(StandardResults[[#This Row],[Ind/Rel]]="Ind",_xlfn.XLOOKUP(StandardResults[[#This Row],[Code]],Std[Code],Std[Bs]),"-")</f>
        <v>#N/A</v>
      </c>
      <c r="X982" t="e">
        <f>IF(StandardResults[[#This Row],[Ind/Rel]]="Ind",_xlfn.XLOOKUP(StandardResults[[#This Row],[Code]],Std[Code],Std[EC]),"-")</f>
        <v>#N/A</v>
      </c>
      <c r="Y982" t="e">
        <f>IF(StandardResults[[#This Row],[Ind/Rel]]="Ind",_xlfn.XLOOKUP(StandardResults[[#This Row],[Code]],Std[Code],Std[Ecs]),"-")</f>
        <v>#N/A</v>
      </c>
      <c r="Z982">
        <f>COUNTIFS(StandardResults[Name],StandardResults[[#This Row],[Name]],StandardResults[Entry
Std],"B")+COUNTIFS(StandardResults[Name],StandardResults[[#This Row],[Name]],StandardResults[Entry
Std],"A")+COUNTIFS(StandardResults[Name],StandardResults[[#This Row],[Name]],StandardResults[Entry
Std],"AA")</f>
        <v>0</v>
      </c>
      <c r="AA982">
        <f>COUNTIFS(StandardResults[Name],StandardResults[[#This Row],[Name]],StandardResults[Entry
Std],"AA")</f>
        <v>0</v>
      </c>
    </row>
    <row r="983" spans="1:27" x14ac:dyDescent="0.25">
      <c r="A983">
        <f>TimeVR[[#This Row],[Club]]</f>
        <v>0</v>
      </c>
      <c r="B983" t="str">
        <f>IF(OR(RIGHT(TimeVR[[#This Row],[Event]],3)="M.R", RIGHT(TimeVR[[#This Row],[Event]],3)="F.R"),"Relay","Ind")</f>
        <v>Ind</v>
      </c>
      <c r="C983">
        <f>TimeVR[[#This Row],[gender]]</f>
        <v>0</v>
      </c>
      <c r="D983">
        <f>TimeVR[[#This Row],[Age]]</f>
        <v>0</v>
      </c>
      <c r="E983">
        <f>TimeVR[[#This Row],[name]]</f>
        <v>0</v>
      </c>
      <c r="F983">
        <f>TimeVR[[#This Row],[Event]]</f>
        <v>0</v>
      </c>
      <c r="G983" t="str">
        <f>IF(OR(StandardResults[[#This Row],[Entry]]="-",TimeVR[[#This Row],[validation]]="Validated"),"Y","N")</f>
        <v>N</v>
      </c>
      <c r="H983">
        <f>IF(OR(LEFT(TimeVR[[#This Row],[Times]],8)="00:00.00", LEFT(TimeVR[[#This Row],[Times]],2)="NT"),"-",TimeVR[[#This Row],[Times]])</f>
        <v>0</v>
      </c>
      <c r="I9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3" t="str">
        <f>IF(ISBLANK(TimeVR[[#This Row],[Best Time(S)]]),"-",TimeVR[[#This Row],[Best Time(S)]])</f>
        <v>-</v>
      </c>
      <c r="K983" t="str">
        <f>IF(StandardResults[[#This Row],[BT(SC)]]&lt;&gt;"-",IF(StandardResults[[#This Row],[BT(SC)]]&lt;=StandardResults[[#This Row],[AAs]],"AA",IF(StandardResults[[#This Row],[BT(SC)]]&lt;=StandardResults[[#This Row],[As]],"A",IF(StandardResults[[#This Row],[BT(SC)]]&lt;=StandardResults[[#This Row],[Bs]],"B","-"))),"")</f>
        <v/>
      </c>
      <c r="L983" t="str">
        <f>IF(ISBLANK(TimeVR[[#This Row],[Best Time(L)]]),"-",TimeVR[[#This Row],[Best Time(L)]])</f>
        <v>-</v>
      </c>
      <c r="M983" t="str">
        <f>IF(StandardResults[[#This Row],[BT(LC)]]&lt;&gt;"-",IF(StandardResults[[#This Row],[BT(LC)]]&lt;=StandardResults[[#This Row],[AA]],"AA",IF(StandardResults[[#This Row],[BT(LC)]]&lt;=StandardResults[[#This Row],[A]],"A",IF(StandardResults[[#This Row],[BT(LC)]]&lt;=StandardResults[[#This Row],[B]],"B","-"))),"")</f>
        <v/>
      </c>
      <c r="N983" s="14"/>
      <c r="O983" t="str">
        <f>IF(StandardResults[[#This Row],[BT(SC)]]&lt;&gt;"-",IF(StandardResults[[#This Row],[BT(SC)]]&lt;=StandardResults[[#This Row],[Ecs]],"EC","-"),"")</f>
        <v/>
      </c>
      <c r="Q983" t="str">
        <f>IF(StandardResults[[#This Row],[Ind/Rel]]="Ind",LEFT(StandardResults[[#This Row],[Gender]],1)&amp;MIN(MAX(StandardResults[[#This Row],[Age]],11),17)&amp;"-"&amp;StandardResults[[#This Row],[Event]],"")</f>
        <v>011-0</v>
      </c>
      <c r="R983" t="e">
        <f>IF(StandardResults[[#This Row],[Ind/Rel]]="Ind",_xlfn.XLOOKUP(StandardResults[[#This Row],[Code]],Std[Code],Std[AA]),"-")</f>
        <v>#N/A</v>
      </c>
      <c r="S983" t="e">
        <f>IF(StandardResults[[#This Row],[Ind/Rel]]="Ind",_xlfn.XLOOKUP(StandardResults[[#This Row],[Code]],Std[Code],Std[A]),"-")</f>
        <v>#N/A</v>
      </c>
      <c r="T983" t="e">
        <f>IF(StandardResults[[#This Row],[Ind/Rel]]="Ind",_xlfn.XLOOKUP(StandardResults[[#This Row],[Code]],Std[Code],Std[B]),"-")</f>
        <v>#N/A</v>
      </c>
      <c r="U983" t="e">
        <f>IF(StandardResults[[#This Row],[Ind/Rel]]="Ind",_xlfn.XLOOKUP(StandardResults[[#This Row],[Code]],Std[Code],Std[AAs]),"-")</f>
        <v>#N/A</v>
      </c>
      <c r="V983" t="e">
        <f>IF(StandardResults[[#This Row],[Ind/Rel]]="Ind",_xlfn.XLOOKUP(StandardResults[[#This Row],[Code]],Std[Code],Std[As]),"-")</f>
        <v>#N/A</v>
      </c>
      <c r="W983" t="e">
        <f>IF(StandardResults[[#This Row],[Ind/Rel]]="Ind",_xlfn.XLOOKUP(StandardResults[[#This Row],[Code]],Std[Code],Std[Bs]),"-")</f>
        <v>#N/A</v>
      </c>
      <c r="X983" t="e">
        <f>IF(StandardResults[[#This Row],[Ind/Rel]]="Ind",_xlfn.XLOOKUP(StandardResults[[#This Row],[Code]],Std[Code],Std[EC]),"-")</f>
        <v>#N/A</v>
      </c>
      <c r="Y983" t="e">
        <f>IF(StandardResults[[#This Row],[Ind/Rel]]="Ind",_xlfn.XLOOKUP(StandardResults[[#This Row],[Code]],Std[Code],Std[Ecs]),"-")</f>
        <v>#N/A</v>
      </c>
      <c r="Z983">
        <f>COUNTIFS(StandardResults[Name],StandardResults[[#This Row],[Name]],StandardResults[Entry
Std],"B")+COUNTIFS(StandardResults[Name],StandardResults[[#This Row],[Name]],StandardResults[Entry
Std],"A")+COUNTIFS(StandardResults[Name],StandardResults[[#This Row],[Name]],StandardResults[Entry
Std],"AA")</f>
        <v>0</v>
      </c>
      <c r="AA983">
        <f>COUNTIFS(StandardResults[Name],StandardResults[[#This Row],[Name]],StandardResults[Entry
Std],"AA")</f>
        <v>0</v>
      </c>
    </row>
    <row r="984" spans="1:27" x14ac:dyDescent="0.25">
      <c r="A984">
        <f>TimeVR[[#This Row],[Club]]</f>
        <v>0</v>
      </c>
      <c r="B984" t="str">
        <f>IF(OR(RIGHT(TimeVR[[#This Row],[Event]],3)="M.R", RIGHT(TimeVR[[#This Row],[Event]],3)="F.R"),"Relay","Ind")</f>
        <v>Ind</v>
      </c>
      <c r="C984">
        <f>TimeVR[[#This Row],[gender]]</f>
        <v>0</v>
      </c>
      <c r="D984">
        <f>TimeVR[[#This Row],[Age]]</f>
        <v>0</v>
      </c>
      <c r="E984">
        <f>TimeVR[[#This Row],[name]]</f>
        <v>0</v>
      </c>
      <c r="F984">
        <f>TimeVR[[#This Row],[Event]]</f>
        <v>0</v>
      </c>
      <c r="G984" t="str">
        <f>IF(OR(StandardResults[[#This Row],[Entry]]="-",TimeVR[[#This Row],[validation]]="Validated"),"Y","N")</f>
        <v>N</v>
      </c>
      <c r="H984">
        <f>IF(OR(LEFT(TimeVR[[#This Row],[Times]],8)="00:00.00", LEFT(TimeVR[[#This Row],[Times]],2)="NT"),"-",TimeVR[[#This Row],[Times]])</f>
        <v>0</v>
      </c>
      <c r="I9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4" t="str">
        <f>IF(ISBLANK(TimeVR[[#This Row],[Best Time(S)]]),"-",TimeVR[[#This Row],[Best Time(S)]])</f>
        <v>-</v>
      </c>
      <c r="K984" t="str">
        <f>IF(StandardResults[[#This Row],[BT(SC)]]&lt;&gt;"-",IF(StandardResults[[#This Row],[BT(SC)]]&lt;=StandardResults[[#This Row],[AAs]],"AA",IF(StandardResults[[#This Row],[BT(SC)]]&lt;=StandardResults[[#This Row],[As]],"A",IF(StandardResults[[#This Row],[BT(SC)]]&lt;=StandardResults[[#This Row],[Bs]],"B","-"))),"")</f>
        <v/>
      </c>
      <c r="L984" t="str">
        <f>IF(ISBLANK(TimeVR[[#This Row],[Best Time(L)]]),"-",TimeVR[[#This Row],[Best Time(L)]])</f>
        <v>-</v>
      </c>
      <c r="M984" t="str">
        <f>IF(StandardResults[[#This Row],[BT(LC)]]&lt;&gt;"-",IF(StandardResults[[#This Row],[BT(LC)]]&lt;=StandardResults[[#This Row],[AA]],"AA",IF(StandardResults[[#This Row],[BT(LC)]]&lt;=StandardResults[[#This Row],[A]],"A",IF(StandardResults[[#This Row],[BT(LC)]]&lt;=StandardResults[[#This Row],[B]],"B","-"))),"")</f>
        <v/>
      </c>
      <c r="N984" s="14"/>
      <c r="O984" t="str">
        <f>IF(StandardResults[[#This Row],[BT(SC)]]&lt;&gt;"-",IF(StandardResults[[#This Row],[BT(SC)]]&lt;=StandardResults[[#This Row],[Ecs]],"EC","-"),"")</f>
        <v/>
      </c>
      <c r="Q984" t="str">
        <f>IF(StandardResults[[#This Row],[Ind/Rel]]="Ind",LEFT(StandardResults[[#This Row],[Gender]],1)&amp;MIN(MAX(StandardResults[[#This Row],[Age]],11),17)&amp;"-"&amp;StandardResults[[#This Row],[Event]],"")</f>
        <v>011-0</v>
      </c>
      <c r="R984" t="e">
        <f>IF(StandardResults[[#This Row],[Ind/Rel]]="Ind",_xlfn.XLOOKUP(StandardResults[[#This Row],[Code]],Std[Code],Std[AA]),"-")</f>
        <v>#N/A</v>
      </c>
      <c r="S984" t="e">
        <f>IF(StandardResults[[#This Row],[Ind/Rel]]="Ind",_xlfn.XLOOKUP(StandardResults[[#This Row],[Code]],Std[Code],Std[A]),"-")</f>
        <v>#N/A</v>
      </c>
      <c r="T984" t="e">
        <f>IF(StandardResults[[#This Row],[Ind/Rel]]="Ind",_xlfn.XLOOKUP(StandardResults[[#This Row],[Code]],Std[Code],Std[B]),"-")</f>
        <v>#N/A</v>
      </c>
      <c r="U984" t="e">
        <f>IF(StandardResults[[#This Row],[Ind/Rel]]="Ind",_xlfn.XLOOKUP(StandardResults[[#This Row],[Code]],Std[Code],Std[AAs]),"-")</f>
        <v>#N/A</v>
      </c>
      <c r="V984" t="e">
        <f>IF(StandardResults[[#This Row],[Ind/Rel]]="Ind",_xlfn.XLOOKUP(StandardResults[[#This Row],[Code]],Std[Code],Std[As]),"-")</f>
        <v>#N/A</v>
      </c>
      <c r="W984" t="e">
        <f>IF(StandardResults[[#This Row],[Ind/Rel]]="Ind",_xlfn.XLOOKUP(StandardResults[[#This Row],[Code]],Std[Code],Std[Bs]),"-")</f>
        <v>#N/A</v>
      </c>
      <c r="X984" t="e">
        <f>IF(StandardResults[[#This Row],[Ind/Rel]]="Ind",_xlfn.XLOOKUP(StandardResults[[#This Row],[Code]],Std[Code],Std[EC]),"-")</f>
        <v>#N/A</v>
      </c>
      <c r="Y984" t="e">
        <f>IF(StandardResults[[#This Row],[Ind/Rel]]="Ind",_xlfn.XLOOKUP(StandardResults[[#This Row],[Code]],Std[Code],Std[Ecs]),"-")</f>
        <v>#N/A</v>
      </c>
      <c r="Z984">
        <f>COUNTIFS(StandardResults[Name],StandardResults[[#This Row],[Name]],StandardResults[Entry
Std],"B")+COUNTIFS(StandardResults[Name],StandardResults[[#This Row],[Name]],StandardResults[Entry
Std],"A")+COUNTIFS(StandardResults[Name],StandardResults[[#This Row],[Name]],StandardResults[Entry
Std],"AA")</f>
        <v>0</v>
      </c>
      <c r="AA984">
        <f>COUNTIFS(StandardResults[Name],StandardResults[[#This Row],[Name]],StandardResults[Entry
Std],"AA")</f>
        <v>0</v>
      </c>
    </row>
    <row r="985" spans="1:27" x14ac:dyDescent="0.25">
      <c r="A985">
        <f>TimeVR[[#This Row],[Club]]</f>
        <v>0</v>
      </c>
      <c r="B985" t="str">
        <f>IF(OR(RIGHT(TimeVR[[#This Row],[Event]],3)="M.R", RIGHT(TimeVR[[#This Row],[Event]],3)="F.R"),"Relay","Ind")</f>
        <v>Ind</v>
      </c>
      <c r="C985">
        <f>TimeVR[[#This Row],[gender]]</f>
        <v>0</v>
      </c>
      <c r="D985">
        <f>TimeVR[[#This Row],[Age]]</f>
        <v>0</v>
      </c>
      <c r="E985">
        <f>TimeVR[[#This Row],[name]]</f>
        <v>0</v>
      </c>
      <c r="F985">
        <f>TimeVR[[#This Row],[Event]]</f>
        <v>0</v>
      </c>
      <c r="G985" t="str">
        <f>IF(OR(StandardResults[[#This Row],[Entry]]="-",TimeVR[[#This Row],[validation]]="Validated"),"Y","N")</f>
        <v>N</v>
      </c>
      <c r="H985">
        <f>IF(OR(LEFT(TimeVR[[#This Row],[Times]],8)="00:00.00", LEFT(TimeVR[[#This Row],[Times]],2)="NT"),"-",TimeVR[[#This Row],[Times]])</f>
        <v>0</v>
      </c>
      <c r="I9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5" t="str">
        <f>IF(ISBLANK(TimeVR[[#This Row],[Best Time(S)]]),"-",TimeVR[[#This Row],[Best Time(S)]])</f>
        <v>-</v>
      </c>
      <c r="K985" t="str">
        <f>IF(StandardResults[[#This Row],[BT(SC)]]&lt;&gt;"-",IF(StandardResults[[#This Row],[BT(SC)]]&lt;=StandardResults[[#This Row],[AAs]],"AA",IF(StandardResults[[#This Row],[BT(SC)]]&lt;=StandardResults[[#This Row],[As]],"A",IF(StandardResults[[#This Row],[BT(SC)]]&lt;=StandardResults[[#This Row],[Bs]],"B","-"))),"")</f>
        <v/>
      </c>
      <c r="L985" t="str">
        <f>IF(ISBLANK(TimeVR[[#This Row],[Best Time(L)]]),"-",TimeVR[[#This Row],[Best Time(L)]])</f>
        <v>-</v>
      </c>
      <c r="M985" t="str">
        <f>IF(StandardResults[[#This Row],[BT(LC)]]&lt;&gt;"-",IF(StandardResults[[#This Row],[BT(LC)]]&lt;=StandardResults[[#This Row],[AA]],"AA",IF(StandardResults[[#This Row],[BT(LC)]]&lt;=StandardResults[[#This Row],[A]],"A",IF(StandardResults[[#This Row],[BT(LC)]]&lt;=StandardResults[[#This Row],[B]],"B","-"))),"")</f>
        <v/>
      </c>
      <c r="N985" s="14"/>
      <c r="O985" t="str">
        <f>IF(StandardResults[[#This Row],[BT(SC)]]&lt;&gt;"-",IF(StandardResults[[#This Row],[BT(SC)]]&lt;=StandardResults[[#This Row],[Ecs]],"EC","-"),"")</f>
        <v/>
      </c>
      <c r="Q985" t="str">
        <f>IF(StandardResults[[#This Row],[Ind/Rel]]="Ind",LEFT(StandardResults[[#This Row],[Gender]],1)&amp;MIN(MAX(StandardResults[[#This Row],[Age]],11),17)&amp;"-"&amp;StandardResults[[#This Row],[Event]],"")</f>
        <v>011-0</v>
      </c>
      <c r="R985" t="e">
        <f>IF(StandardResults[[#This Row],[Ind/Rel]]="Ind",_xlfn.XLOOKUP(StandardResults[[#This Row],[Code]],Std[Code],Std[AA]),"-")</f>
        <v>#N/A</v>
      </c>
      <c r="S985" t="e">
        <f>IF(StandardResults[[#This Row],[Ind/Rel]]="Ind",_xlfn.XLOOKUP(StandardResults[[#This Row],[Code]],Std[Code],Std[A]),"-")</f>
        <v>#N/A</v>
      </c>
      <c r="T985" t="e">
        <f>IF(StandardResults[[#This Row],[Ind/Rel]]="Ind",_xlfn.XLOOKUP(StandardResults[[#This Row],[Code]],Std[Code],Std[B]),"-")</f>
        <v>#N/A</v>
      </c>
      <c r="U985" t="e">
        <f>IF(StandardResults[[#This Row],[Ind/Rel]]="Ind",_xlfn.XLOOKUP(StandardResults[[#This Row],[Code]],Std[Code],Std[AAs]),"-")</f>
        <v>#N/A</v>
      </c>
      <c r="V985" t="e">
        <f>IF(StandardResults[[#This Row],[Ind/Rel]]="Ind",_xlfn.XLOOKUP(StandardResults[[#This Row],[Code]],Std[Code],Std[As]),"-")</f>
        <v>#N/A</v>
      </c>
      <c r="W985" t="e">
        <f>IF(StandardResults[[#This Row],[Ind/Rel]]="Ind",_xlfn.XLOOKUP(StandardResults[[#This Row],[Code]],Std[Code],Std[Bs]),"-")</f>
        <v>#N/A</v>
      </c>
      <c r="X985" t="e">
        <f>IF(StandardResults[[#This Row],[Ind/Rel]]="Ind",_xlfn.XLOOKUP(StandardResults[[#This Row],[Code]],Std[Code],Std[EC]),"-")</f>
        <v>#N/A</v>
      </c>
      <c r="Y985" t="e">
        <f>IF(StandardResults[[#This Row],[Ind/Rel]]="Ind",_xlfn.XLOOKUP(StandardResults[[#This Row],[Code]],Std[Code],Std[Ecs]),"-")</f>
        <v>#N/A</v>
      </c>
      <c r="Z985">
        <f>COUNTIFS(StandardResults[Name],StandardResults[[#This Row],[Name]],StandardResults[Entry
Std],"B")+COUNTIFS(StandardResults[Name],StandardResults[[#This Row],[Name]],StandardResults[Entry
Std],"A")+COUNTIFS(StandardResults[Name],StandardResults[[#This Row],[Name]],StandardResults[Entry
Std],"AA")</f>
        <v>0</v>
      </c>
      <c r="AA985">
        <f>COUNTIFS(StandardResults[Name],StandardResults[[#This Row],[Name]],StandardResults[Entry
Std],"AA")</f>
        <v>0</v>
      </c>
    </row>
    <row r="986" spans="1:27" x14ac:dyDescent="0.25">
      <c r="A986">
        <f>TimeVR[[#This Row],[Club]]</f>
        <v>0</v>
      </c>
      <c r="B986" t="str">
        <f>IF(OR(RIGHT(TimeVR[[#This Row],[Event]],3)="M.R", RIGHT(TimeVR[[#This Row],[Event]],3)="F.R"),"Relay","Ind")</f>
        <v>Ind</v>
      </c>
      <c r="C986">
        <f>TimeVR[[#This Row],[gender]]</f>
        <v>0</v>
      </c>
      <c r="D986">
        <f>TimeVR[[#This Row],[Age]]</f>
        <v>0</v>
      </c>
      <c r="E986">
        <f>TimeVR[[#This Row],[name]]</f>
        <v>0</v>
      </c>
      <c r="F986">
        <f>TimeVR[[#This Row],[Event]]</f>
        <v>0</v>
      </c>
      <c r="G986" t="str">
        <f>IF(OR(StandardResults[[#This Row],[Entry]]="-",TimeVR[[#This Row],[validation]]="Validated"),"Y","N")</f>
        <v>N</v>
      </c>
      <c r="H986">
        <f>IF(OR(LEFT(TimeVR[[#This Row],[Times]],8)="00:00.00", LEFT(TimeVR[[#This Row],[Times]],2)="NT"),"-",TimeVR[[#This Row],[Times]])</f>
        <v>0</v>
      </c>
      <c r="I9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6" t="str">
        <f>IF(ISBLANK(TimeVR[[#This Row],[Best Time(S)]]),"-",TimeVR[[#This Row],[Best Time(S)]])</f>
        <v>-</v>
      </c>
      <c r="K986" t="str">
        <f>IF(StandardResults[[#This Row],[BT(SC)]]&lt;&gt;"-",IF(StandardResults[[#This Row],[BT(SC)]]&lt;=StandardResults[[#This Row],[AAs]],"AA",IF(StandardResults[[#This Row],[BT(SC)]]&lt;=StandardResults[[#This Row],[As]],"A",IF(StandardResults[[#This Row],[BT(SC)]]&lt;=StandardResults[[#This Row],[Bs]],"B","-"))),"")</f>
        <v/>
      </c>
      <c r="L986" t="str">
        <f>IF(ISBLANK(TimeVR[[#This Row],[Best Time(L)]]),"-",TimeVR[[#This Row],[Best Time(L)]])</f>
        <v>-</v>
      </c>
      <c r="M986" t="str">
        <f>IF(StandardResults[[#This Row],[BT(LC)]]&lt;&gt;"-",IF(StandardResults[[#This Row],[BT(LC)]]&lt;=StandardResults[[#This Row],[AA]],"AA",IF(StandardResults[[#This Row],[BT(LC)]]&lt;=StandardResults[[#This Row],[A]],"A",IF(StandardResults[[#This Row],[BT(LC)]]&lt;=StandardResults[[#This Row],[B]],"B","-"))),"")</f>
        <v/>
      </c>
      <c r="N986" s="14"/>
      <c r="O986" t="str">
        <f>IF(StandardResults[[#This Row],[BT(SC)]]&lt;&gt;"-",IF(StandardResults[[#This Row],[BT(SC)]]&lt;=StandardResults[[#This Row],[Ecs]],"EC","-"),"")</f>
        <v/>
      </c>
      <c r="Q986" t="str">
        <f>IF(StandardResults[[#This Row],[Ind/Rel]]="Ind",LEFT(StandardResults[[#This Row],[Gender]],1)&amp;MIN(MAX(StandardResults[[#This Row],[Age]],11),17)&amp;"-"&amp;StandardResults[[#This Row],[Event]],"")</f>
        <v>011-0</v>
      </c>
      <c r="R986" t="e">
        <f>IF(StandardResults[[#This Row],[Ind/Rel]]="Ind",_xlfn.XLOOKUP(StandardResults[[#This Row],[Code]],Std[Code],Std[AA]),"-")</f>
        <v>#N/A</v>
      </c>
      <c r="S986" t="e">
        <f>IF(StandardResults[[#This Row],[Ind/Rel]]="Ind",_xlfn.XLOOKUP(StandardResults[[#This Row],[Code]],Std[Code],Std[A]),"-")</f>
        <v>#N/A</v>
      </c>
      <c r="T986" t="e">
        <f>IF(StandardResults[[#This Row],[Ind/Rel]]="Ind",_xlfn.XLOOKUP(StandardResults[[#This Row],[Code]],Std[Code],Std[B]),"-")</f>
        <v>#N/A</v>
      </c>
      <c r="U986" t="e">
        <f>IF(StandardResults[[#This Row],[Ind/Rel]]="Ind",_xlfn.XLOOKUP(StandardResults[[#This Row],[Code]],Std[Code],Std[AAs]),"-")</f>
        <v>#N/A</v>
      </c>
      <c r="V986" t="e">
        <f>IF(StandardResults[[#This Row],[Ind/Rel]]="Ind",_xlfn.XLOOKUP(StandardResults[[#This Row],[Code]],Std[Code],Std[As]),"-")</f>
        <v>#N/A</v>
      </c>
      <c r="W986" t="e">
        <f>IF(StandardResults[[#This Row],[Ind/Rel]]="Ind",_xlfn.XLOOKUP(StandardResults[[#This Row],[Code]],Std[Code],Std[Bs]),"-")</f>
        <v>#N/A</v>
      </c>
      <c r="X986" t="e">
        <f>IF(StandardResults[[#This Row],[Ind/Rel]]="Ind",_xlfn.XLOOKUP(StandardResults[[#This Row],[Code]],Std[Code],Std[EC]),"-")</f>
        <v>#N/A</v>
      </c>
      <c r="Y986" t="e">
        <f>IF(StandardResults[[#This Row],[Ind/Rel]]="Ind",_xlfn.XLOOKUP(StandardResults[[#This Row],[Code]],Std[Code],Std[Ecs]),"-")</f>
        <v>#N/A</v>
      </c>
      <c r="Z986">
        <f>COUNTIFS(StandardResults[Name],StandardResults[[#This Row],[Name]],StandardResults[Entry
Std],"B")+COUNTIFS(StandardResults[Name],StandardResults[[#This Row],[Name]],StandardResults[Entry
Std],"A")+COUNTIFS(StandardResults[Name],StandardResults[[#This Row],[Name]],StandardResults[Entry
Std],"AA")</f>
        <v>0</v>
      </c>
      <c r="AA986">
        <f>COUNTIFS(StandardResults[Name],StandardResults[[#This Row],[Name]],StandardResults[Entry
Std],"AA")</f>
        <v>0</v>
      </c>
    </row>
    <row r="987" spans="1:27" x14ac:dyDescent="0.25">
      <c r="A987">
        <f>TimeVR[[#This Row],[Club]]</f>
        <v>0</v>
      </c>
      <c r="B987" t="str">
        <f>IF(OR(RIGHT(TimeVR[[#This Row],[Event]],3)="M.R", RIGHT(TimeVR[[#This Row],[Event]],3)="F.R"),"Relay","Ind")</f>
        <v>Ind</v>
      </c>
      <c r="C987">
        <f>TimeVR[[#This Row],[gender]]</f>
        <v>0</v>
      </c>
      <c r="D987">
        <f>TimeVR[[#This Row],[Age]]</f>
        <v>0</v>
      </c>
      <c r="E987">
        <f>TimeVR[[#This Row],[name]]</f>
        <v>0</v>
      </c>
      <c r="F987">
        <f>TimeVR[[#This Row],[Event]]</f>
        <v>0</v>
      </c>
      <c r="G987" t="str">
        <f>IF(OR(StandardResults[[#This Row],[Entry]]="-",TimeVR[[#This Row],[validation]]="Validated"),"Y","N")</f>
        <v>N</v>
      </c>
      <c r="H987">
        <f>IF(OR(LEFT(TimeVR[[#This Row],[Times]],8)="00:00.00", LEFT(TimeVR[[#This Row],[Times]],2)="NT"),"-",TimeVR[[#This Row],[Times]])</f>
        <v>0</v>
      </c>
      <c r="I9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7" t="str">
        <f>IF(ISBLANK(TimeVR[[#This Row],[Best Time(S)]]),"-",TimeVR[[#This Row],[Best Time(S)]])</f>
        <v>-</v>
      </c>
      <c r="K987" t="str">
        <f>IF(StandardResults[[#This Row],[BT(SC)]]&lt;&gt;"-",IF(StandardResults[[#This Row],[BT(SC)]]&lt;=StandardResults[[#This Row],[AAs]],"AA",IF(StandardResults[[#This Row],[BT(SC)]]&lt;=StandardResults[[#This Row],[As]],"A",IF(StandardResults[[#This Row],[BT(SC)]]&lt;=StandardResults[[#This Row],[Bs]],"B","-"))),"")</f>
        <v/>
      </c>
      <c r="L987" t="str">
        <f>IF(ISBLANK(TimeVR[[#This Row],[Best Time(L)]]),"-",TimeVR[[#This Row],[Best Time(L)]])</f>
        <v>-</v>
      </c>
      <c r="M987" t="str">
        <f>IF(StandardResults[[#This Row],[BT(LC)]]&lt;&gt;"-",IF(StandardResults[[#This Row],[BT(LC)]]&lt;=StandardResults[[#This Row],[AA]],"AA",IF(StandardResults[[#This Row],[BT(LC)]]&lt;=StandardResults[[#This Row],[A]],"A",IF(StandardResults[[#This Row],[BT(LC)]]&lt;=StandardResults[[#This Row],[B]],"B","-"))),"")</f>
        <v/>
      </c>
      <c r="N987" s="14"/>
      <c r="O987" t="str">
        <f>IF(StandardResults[[#This Row],[BT(SC)]]&lt;&gt;"-",IF(StandardResults[[#This Row],[BT(SC)]]&lt;=StandardResults[[#This Row],[Ecs]],"EC","-"),"")</f>
        <v/>
      </c>
      <c r="Q987" t="str">
        <f>IF(StandardResults[[#This Row],[Ind/Rel]]="Ind",LEFT(StandardResults[[#This Row],[Gender]],1)&amp;MIN(MAX(StandardResults[[#This Row],[Age]],11),17)&amp;"-"&amp;StandardResults[[#This Row],[Event]],"")</f>
        <v>011-0</v>
      </c>
      <c r="R987" t="e">
        <f>IF(StandardResults[[#This Row],[Ind/Rel]]="Ind",_xlfn.XLOOKUP(StandardResults[[#This Row],[Code]],Std[Code],Std[AA]),"-")</f>
        <v>#N/A</v>
      </c>
      <c r="S987" t="e">
        <f>IF(StandardResults[[#This Row],[Ind/Rel]]="Ind",_xlfn.XLOOKUP(StandardResults[[#This Row],[Code]],Std[Code],Std[A]),"-")</f>
        <v>#N/A</v>
      </c>
      <c r="T987" t="e">
        <f>IF(StandardResults[[#This Row],[Ind/Rel]]="Ind",_xlfn.XLOOKUP(StandardResults[[#This Row],[Code]],Std[Code],Std[B]),"-")</f>
        <v>#N/A</v>
      </c>
      <c r="U987" t="e">
        <f>IF(StandardResults[[#This Row],[Ind/Rel]]="Ind",_xlfn.XLOOKUP(StandardResults[[#This Row],[Code]],Std[Code],Std[AAs]),"-")</f>
        <v>#N/A</v>
      </c>
      <c r="V987" t="e">
        <f>IF(StandardResults[[#This Row],[Ind/Rel]]="Ind",_xlfn.XLOOKUP(StandardResults[[#This Row],[Code]],Std[Code],Std[As]),"-")</f>
        <v>#N/A</v>
      </c>
      <c r="W987" t="e">
        <f>IF(StandardResults[[#This Row],[Ind/Rel]]="Ind",_xlfn.XLOOKUP(StandardResults[[#This Row],[Code]],Std[Code],Std[Bs]),"-")</f>
        <v>#N/A</v>
      </c>
      <c r="X987" t="e">
        <f>IF(StandardResults[[#This Row],[Ind/Rel]]="Ind",_xlfn.XLOOKUP(StandardResults[[#This Row],[Code]],Std[Code],Std[EC]),"-")</f>
        <v>#N/A</v>
      </c>
      <c r="Y987" t="e">
        <f>IF(StandardResults[[#This Row],[Ind/Rel]]="Ind",_xlfn.XLOOKUP(StandardResults[[#This Row],[Code]],Std[Code],Std[Ecs]),"-")</f>
        <v>#N/A</v>
      </c>
      <c r="Z987">
        <f>COUNTIFS(StandardResults[Name],StandardResults[[#This Row],[Name]],StandardResults[Entry
Std],"B")+COUNTIFS(StandardResults[Name],StandardResults[[#This Row],[Name]],StandardResults[Entry
Std],"A")+COUNTIFS(StandardResults[Name],StandardResults[[#This Row],[Name]],StandardResults[Entry
Std],"AA")</f>
        <v>0</v>
      </c>
      <c r="AA987">
        <f>COUNTIFS(StandardResults[Name],StandardResults[[#This Row],[Name]],StandardResults[Entry
Std],"AA")</f>
        <v>0</v>
      </c>
    </row>
    <row r="988" spans="1:27" x14ac:dyDescent="0.25">
      <c r="A988">
        <f>TimeVR[[#This Row],[Club]]</f>
        <v>0</v>
      </c>
      <c r="B988" t="str">
        <f>IF(OR(RIGHT(TimeVR[[#This Row],[Event]],3)="M.R", RIGHT(TimeVR[[#This Row],[Event]],3)="F.R"),"Relay","Ind")</f>
        <v>Ind</v>
      </c>
      <c r="C988">
        <f>TimeVR[[#This Row],[gender]]</f>
        <v>0</v>
      </c>
      <c r="D988">
        <f>TimeVR[[#This Row],[Age]]</f>
        <v>0</v>
      </c>
      <c r="E988">
        <f>TimeVR[[#This Row],[name]]</f>
        <v>0</v>
      </c>
      <c r="F988">
        <f>TimeVR[[#This Row],[Event]]</f>
        <v>0</v>
      </c>
      <c r="G988" t="str">
        <f>IF(OR(StandardResults[[#This Row],[Entry]]="-",TimeVR[[#This Row],[validation]]="Validated"),"Y","N")</f>
        <v>N</v>
      </c>
      <c r="H988">
        <f>IF(OR(LEFT(TimeVR[[#This Row],[Times]],8)="00:00.00", LEFT(TimeVR[[#This Row],[Times]],2)="NT"),"-",TimeVR[[#This Row],[Times]])</f>
        <v>0</v>
      </c>
      <c r="I9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8" t="str">
        <f>IF(ISBLANK(TimeVR[[#This Row],[Best Time(S)]]),"-",TimeVR[[#This Row],[Best Time(S)]])</f>
        <v>-</v>
      </c>
      <c r="K988" t="str">
        <f>IF(StandardResults[[#This Row],[BT(SC)]]&lt;&gt;"-",IF(StandardResults[[#This Row],[BT(SC)]]&lt;=StandardResults[[#This Row],[AAs]],"AA",IF(StandardResults[[#This Row],[BT(SC)]]&lt;=StandardResults[[#This Row],[As]],"A",IF(StandardResults[[#This Row],[BT(SC)]]&lt;=StandardResults[[#This Row],[Bs]],"B","-"))),"")</f>
        <v/>
      </c>
      <c r="L988" t="str">
        <f>IF(ISBLANK(TimeVR[[#This Row],[Best Time(L)]]),"-",TimeVR[[#This Row],[Best Time(L)]])</f>
        <v>-</v>
      </c>
      <c r="M988" t="str">
        <f>IF(StandardResults[[#This Row],[BT(LC)]]&lt;&gt;"-",IF(StandardResults[[#This Row],[BT(LC)]]&lt;=StandardResults[[#This Row],[AA]],"AA",IF(StandardResults[[#This Row],[BT(LC)]]&lt;=StandardResults[[#This Row],[A]],"A",IF(StandardResults[[#This Row],[BT(LC)]]&lt;=StandardResults[[#This Row],[B]],"B","-"))),"")</f>
        <v/>
      </c>
      <c r="N988" s="14"/>
      <c r="O988" t="str">
        <f>IF(StandardResults[[#This Row],[BT(SC)]]&lt;&gt;"-",IF(StandardResults[[#This Row],[BT(SC)]]&lt;=StandardResults[[#This Row],[Ecs]],"EC","-"),"")</f>
        <v/>
      </c>
      <c r="Q988" t="str">
        <f>IF(StandardResults[[#This Row],[Ind/Rel]]="Ind",LEFT(StandardResults[[#This Row],[Gender]],1)&amp;MIN(MAX(StandardResults[[#This Row],[Age]],11),17)&amp;"-"&amp;StandardResults[[#This Row],[Event]],"")</f>
        <v>011-0</v>
      </c>
      <c r="R988" t="e">
        <f>IF(StandardResults[[#This Row],[Ind/Rel]]="Ind",_xlfn.XLOOKUP(StandardResults[[#This Row],[Code]],Std[Code],Std[AA]),"-")</f>
        <v>#N/A</v>
      </c>
      <c r="S988" t="e">
        <f>IF(StandardResults[[#This Row],[Ind/Rel]]="Ind",_xlfn.XLOOKUP(StandardResults[[#This Row],[Code]],Std[Code],Std[A]),"-")</f>
        <v>#N/A</v>
      </c>
      <c r="T988" t="e">
        <f>IF(StandardResults[[#This Row],[Ind/Rel]]="Ind",_xlfn.XLOOKUP(StandardResults[[#This Row],[Code]],Std[Code],Std[B]),"-")</f>
        <v>#N/A</v>
      </c>
      <c r="U988" t="e">
        <f>IF(StandardResults[[#This Row],[Ind/Rel]]="Ind",_xlfn.XLOOKUP(StandardResults[[#This Row],[Code]],Std[Code],Std[AAs]),"-")</f>
        <v>#N/A</v>
      </c>
      <c r="V988" t="e">
        <f>IF(StandardResults[[#This Row],[Ind/Rel]]="Ind",_xlfn.XLOOKUP(StandardResults[[#This Row],[Code]],Std[Code],Std[As]),"-")</f>
        <v>#N/A</v>
      </c>
      <c r="W988" t="e">
        <f>IF(StandardResults[[#This Row],[Ind/Rel]]="Ind",_xlfn.XLOOKUP(StandardResults[[#This Row],[Code]],Std[Code],Std[Bs]),"-")</f>
        <v>#N/A</v>
      </c>
      <c r="X988" t="e">
        <f>IF(StandardResults[[#This Row],[Ind/Rel]]="Ind",_xlfn.XLOOKUP(StandardResults[[#This Row],[Code]],Std[Code],Std[EC]),"-")</f>
        <v>#N/A</v>
      </c>
      <c r="Y988" t="e">
        <f>IF(StandardResults[[#This Row],[Ind/Rel]]="Ind",_xlfn.XLOOKUP(StandardResults[[#This Row],[Code]],Std[Code],Std[Ecs]),"-")</f>
        <v>#N/A</v>
      </c>
      <c r="Z988">
        <f>COUNTIFS(StandardResults[Name],StandardResults[[#This Row],[Name]],StandardResults[Entry
Std],"B")+COUNTIFS(StandardResults[Name],StandardResults[[#This Row],[Name]],StandardResults[Entry
Std],"A")+COUNTIFS(StandardResults[Name],StandardResults[[#This Row],[Name]],StandardResults[Entry
Std],"AA")</f>
        <v>0</v>
      </c>
      <c r="AA988">
        <f>COUNTIFS(StandardResults[Name],StandardResults[[#This Row],[Name]],StandardResults[Entry
Std],"AA")</f>
        <v>0</v>
      </c>
    </row>
    <row r="989" spans="1:27" x14ac:dyDescent="0.25">
      <c r="A989">
        <f>TimeVR[[#This Row],[Club]]</f>
        <v>0</v>
      </c>
      <c r="B989" t="str">
        <f>IF(OR(RIGHT(TimeVR[[#This Row],[Event]],3)="M.R", RIGHT(TimeVR[[#This Row],[Event]],3)="F.R"),"Relay","Ind")</f>
        <v>Ind</v>
      </c>
      <c r="C989">
        <f>TimeVR[[#This Row],[gender]]</f>
        <v>0</v>
      </c>
      <c r="D989">
        <f>TimeVR[[#This Row],[Age]]</f>
        <v>0</v>
      </c>
      <c r="E989">
        <f>TimeVR[[#This Row],[name]]</f>
        <v>0</v>
      </c>
      <c r="F989">
        <f>TimeVR[[#This Row],[Event]]</f>
        <v>0</v>
      </c>
      <c r="G989" t="str">
        <f>IF(OR(StandardResults[[#This Row],[Entry]]="-",TimeVR[[#This Row],[validation]]="Validated"),"Y","N")</f>
        <v>N</v>
      </c>
      <c r="H989">
        <f>IF(OR(LEFT(TimeVR[[#This Row],[Times]],8)="00:00.00", LEFT(TimeVR[[#This Row],[Times]],2)="NT"),"-",TimeVR[[#This Row],[Times]])</f>
        <v>0</v>
      </c>
      <c r="I9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89" t="str">
        <f>IF(ISBLANK(TimeVR[[#This Row],[Best Time(S)]]),"-",TimeVR[[#This Row],[Best Time(S)]])</f>
        <v>-</v>
      </c>
      <c r="K989" t="str">
        <f>IF(StandardResults[[#This Row],[BT(SC)]]&lt;&gt;"-",IF(StandardResults[[#This Row],[BT(SC)]]&lt;=StandardResults[[#This Row],[AAs]],"AA",IF(StandardResults[[#This Row],[BT(SC)]]&lt;=StandardResults[[#This Row],[As]],"A",IF(StandardResults[[#This Row],[BT(SC)]]&lt;=StandardResults[[#This Row],[Bs]],"B","-"))),"")</f>
        <v/>
      </c>
      <c r="L989" t="str">
        <f>IF(ISBLANK(TimeVR[[#This Row],[Best Time(L)]]),"-",TimeVR[[#This Row],[Best Time(L)]])</f>
        <v>-</v>
      </c>
      <c r="M989" t="str">
        <f>IF(StandardResults[[#This Row],[BT(LC)]]&lt;&gt;"-",IF(StandardResults[[#This Row],[BT(LC)]]&lt;=StandardResults[[#This Row],[AA]],"AA",IF(StandardResults[[#This Row],[BT(LC)]]&lt;=StandardResults[[#This Row],[A]],"A",IF(StandardResults[[#This Row],[BT(LC)]]&lt;=StandardResults[[#This Row],[B]],"B","-"))),"")</f>
        <v/>
      </c>
      <c r="N989" s="14"/>
      <c r="O989" t="str">
        <f>IF(StandardResults[[#This Row],[BT(SC)]]&lt;&gt;"-",IF(StandardResults[[#This Row],[BT(SC)]]&lt;=StandardResults[[#This Row],[Ecs]],"EC","-"),"")</f>
        <v/>
      </c>
      <c r="Q989" t="str">
        <f>IF(StandardResults[[#This Row],[Ind/Rel]]="Ind",LEFT(StandardResults[[#This Row],[Gender]],1)&amp;MIN(MAX(StandardResults[[#This Row],[Age]],11),17)&amp;"-"&amp;StandardResults[[#This Row],[Event]],"")</f>
        <v>011-0</v>
      </c>
      <c r="R989" t="e">
        <f>IF(StandardResults[[#This Row],[Ind/Rel]]="Ind",_xlfn.XLOOKUP(StandardResults[[#This Row],[Code]],Std[Code],Std[AA]),"-")</f>
        <v>#N/A</v>
      </c>
      <c r="S989" t="e">
        <f>IF(StandardResults[[#This Row],[Ind/Rel]]="Ind",_xlfn.XLOOKUP(StandardResults[[#This Row],[Code]],Std[Code],Std[A]),"-")</f>
        <v>#N/A</v>
      </c>
      <c r="T989" t="e">
        <f>IF(StandardResults[[#This Row],[Ind/Rel]]="Ind",_xlfn.XLOOKUP(StandardResults[[#This Row],[Code]],Std[Code],Std[B]),"-")</f>
        <v>#N/A</v>
      </c>
      <c r="U989" t="e">
        <f>IF(StandardResults[[#This Row],[Ind/Rel]]="Ind",_xlfn.XLOOKUP(StandardResults[[#This Row],[Code]],Std[Code],Std[AAs]),"-")</f>
        <v>#N/A</v>
      </c>
      <c r="V989" t="e">
        <f>IF(StandardResults[[#This Row],[Ind/Rel]]="Ind",_xlfn.XLOOKUP(StandardResults[[#This Row],[Code]],Std[Code],Std[As]),"-")</f>
        <v>#N/A</v>
      </c>
      <c r="W989" t="e">
        <f>IF(StandardResults[[#This Row],[Ind/Rel]]="Ind",_xlfn.XLOOKUP(StandardResults[[#This Row],[Code]],Std[Code],Std[Bs]),"-")</f>
        <v>#N/A</v>
      </c>
      <c r="X989" t="e">
        <f>IF(StandardResults[[#This Row],[Ind/Rel]]="Ind",_xlfn.XLOOKUP(StandardResults[[#This Row],[Code]],Std[Code],Std[EC]),"-")</f>
        <v>#N/A</v>
      </c>
      <c r="Y989" t="e">
        <f>IF(StandardResults[[#This Row],[Ind/Rel]]="Ind",_xlfn.XLOOKUP(StandardResults[[#This Row],[Code]],Std[Code],Std[Ecs]),"-")</f>
        <v>#N/A</v>
      </c>
      <c r="Z989">
        <f>COUNTIFS(StandardResults[Name],StandardResults[[#This Row],[Name]],StandardResults[Entry
Std],"B")+COUNTIFS(StandardResults[Name],StandardResults[[#This Row],[Name]],StandardResults[Entry
Std],"A")+COUNTIFS(StandardResults[Name],StandardResults[[#This Row],[Name]],StandardResults[Entry
Std],"AA")</f>
        <v>0</v>
      </c>
      <c r="AA989">
        <f>COUNTIFS(StandardResults[Name],StandardResults[[#This Row],[Name]],StandardResults[Entry
Std],"AA")</f>
        <v>0</v>
      </c>
    </row>
    <row r="990" spans="1:27" x14ac:dyDescent="0.25">
      <c r="A990">
        <f>TimeVR[[#This Row],[Club]]</f>
        <v>0</v>
      </c>
      <c r="B990" t="str">
        <f>IF(OR(RIGHT(TimeVR[[#This Row],[Event]],3)="M.R", RIGHT(TimeVR[[#This Row],[Event]],3)="F.R"),"Relay","Ind")</f>
        <v>Ind</v>
      </c>
      <c r="C990">
        <f>TimeVR[[#This Row],[gender]]</f>
        <v>0</v>
      </c>
      <c r="D990">
        <f>TimeVR[[#This Row],[Age]]</f>
        <v>0</v>
      </c>
      <c r="E990">
        <f>TimeVR[[#This Row],[name]]</f>
        <v>0</v>
      </c>
      <c r="F990">
        <f>TimeVR[[#This Row],[Event]]</f>
        <v>0</v>
      </c>
      <c r="G990" t="str">
        <f>IF(OR(StandardResults[[#This Row],[Entry]]="-",TimeVR[[#This Row],[validation]]="Validated"),"Y","N")</f>
        <v>N</v>
      </c>
      <c r="H990">
        <f>IF(OR(LEFT(TimeVR[[#This Row],[Times]],8)="00:00.00", LEFT(TimeVR[[#This Row],[Times]],2)="NT"),"-",TimeVR[[#This Row],[Times]])</f>
        <v>0</v>
      </c>
      <c r="I9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0" t="str">
        <f>IF(ISBLANK(TimeVR[[#This Row],[Best Time(S)]]),"-",TimeVR[[#This Row],[Best Time(S)]])</f>
        <v>-</v>
      </c>
      <c r="K990" t="str">
        <f>IF(StandardResults[[#This Row],[BT(SC)]]&lt;&gt;"-",IF(StandardResults[[#This Row],[BT(SC)]]&lt;=StandardResults[[#This Row],[AAs]],"AA",IF(StandardResults[[#This Row],[BT(SC)]]&lt;=StandardResults[[#This Row],[As]],"A",IF(StandardResults[[#This Row],[BT(SC)]]&lt;=StandardResults[[#This Row],[Bs]],"B","-"))),"")</f>
        <v/>
      </c>
      <c r="L990" t="str">
        <f>IF(ISBLANK(TimeVR[[#This Row],[Best Time(L)]]),"-",TimeVR[[#This Row],[Best Time(L)]])</f>
        <v>-</v>
      </c>
      <c r="M990" t="str">
        <f>IF(StandardResults[[#This Row],[BT(LC)]]&lt;&gt;"-",IF(StandardResults[[#This Row],[BT(LC)]]&lt;=StandardResults[[#This Row],[AA]],"AA",IF(StandardResults[[#This Row],[BT(LC)]]&lt;=StandardResults[[#This Row],[A]],"A",IF(StandardResults[[#This Row],[BT(LC)]]&lt;=StandardResults[[#This Row],[B]],"B","-"))),"")</f>
        <v/>
      </c>
      <c r="N990" s="14"/>
      <c r="O990" t="str">
        <f>IF(StandardResults[[#This Row],[BT(SC)]]&lt;&gt;"-",IF(StandardResults[[#This Row],[BT(SC)]]&lt;=StandardResults[[#This Row],[Ecs]],"EC","-"),"")</f>
        <v/>
      </c>
      <c r="Q990" t="str">
        <f>IF(StandardResults[[#This Row],[Ind/Rel]]="Ind",LEFT(StandardResults[[#This Row],[Gender]],1)&amp;MIN(MAX(StandardResults[[#This Row],[Age]],11),17)&amp;"-"&amp;StandardResults[[#This Row],[Event]],"")</f>
        <v>011-0</v>
      </c>
      <c r="R990" t="e">
        <f>IF(StandardResults[[#This Row],[Ind/Rel]]="Ind",_xlfn.XLOOKUP(StandardResults[[#This Row],[Code]],Std[Code],Std[AA]),"-")</f>
        <v>#N/A</v>
      </c>
      <c r="S990" t="e">
        <f>IF(StandardResults[[#This Row],[Ind/Rel]]="Ind",_xlfn.XLOOKUP(StandardResults[[#This Row],[Code]],Std[Code],Std[A]),"-")</f>
        <v>#N/A</v>
      </c>
      <c r="T990" t="e">
        <f>IF(StandardResults[[#This Row],[Ind/Rel]]="Ind",_xlfn.XLOOKUP(StandardResults[[#This Row],[Code]],Std[Code],Std[B]),"-")</f>
        <v>#N/A</v>
      </c>
      <c r="U990" t="e">
        <f>IF(StandardResults[[#This Row],[Ind/Rel]]="Ind",_xlfn.XLOOKUP(StandardResults[[#This Row],[Code]],Std[Code],Std[AAs]),"-")</f>
        <v>#N/A</v>
      </c>
      <c r="V990" t="e">
        <f>IF(StandardResults[[#This Row],[Ind/Rel]]="Ind",_xlfn.XLOOKUP(StandardResults[[#This Row],[Code]],Std[Code],Std[As]),"-")</f>
        <v>#N/A</v>
      </c>
      <c r="W990" t="e">
        <f>IF(StandardResults[[#This Row],[Ind/Rel]]="Ind",_xlfn.XLOOKUP(StandardResults[[#This Row],[Code]],Std[Code],Std[Bs]),"-")</f>
        <v>#N/A</v>
      </c>
      <c r="X990" t="e">
        <f>IF(StandardResults[[#This Row],[Ind/Rel]]="Ind",_xlfn.XLOOKUP(StandardResults[[#This Row],[Code]],Std[Code],Std[EC]),"-")</f>
        <v>#N/A</v>
      </c>
      <c r="Y990" t="e">
        <f>IF(StandardResults[[#This Row],[Ind/Rel]]="Ind",_xlfn.XLOOKUP(StandardResults[[#This Row],[Code]],Std[Code],Std[Ecs]),"-")</f>
        <v>#N/A</v>
      </c>
      <c r="Z990">
        <f>COUNTIFS(StandardResults[Name],StandardResults[[#This Row],[Name]],StandardResults[Entry
Std],"B")+COUNTIFS(StandardResults[Name],StandardResults[[#This Row],[Name]],StandardResults[Entry
Std],"A")+COUNTIFS(StandardResults[Name],StandardResults[[#This Row],[Name]],StandardResults[Entry
Std],"AA")</f>
        <v>0</v>
      </c>
      <c r="AA990">
        <f>COUNTIFS(StandardResults[Name],StandardResults[[#This Row],[Name]],StandardResults[Entry
Std],"AA")</f>
        <v>0</v>
      </c>
    </row>
    <row r="991" spans="1:27" x14ac:dyDescent="0.25">
      <c r="A991">
        <f>TimeVR[[#This Row],[Club]]</f>
        <v>0</v>
      </c>
      <c r="B991" t="str">
        <f>IF(OR(RIGHT(TimeVR[[#This Row],[Event]],3)="M.R", RIGHT(TimeVR[[#This Row],[Event]],3)="F.R"),"Relay","Ind")</f>
        <v>Ind</v>
      </c>
      <c r="C991">
        <f>TimeVR[[#This Row],[gender]]</f>
        <v>0</v>
      </c>
      <c r="D991">
        <f>TimeVR[[#This Row],[Age]]</f>
        <v>0</v>
      </c>
      <c r="E991">
        <f>TimeVR[[#This Row],[name]]</f>
        <v>0</v>
      </c>
      <c r="F991">
        <f>TimeVR[[#This Row],[Event]]</f>
        <v>0</v>
      </c>
      <c r="G991" t="str">
        <f>IF(OR(StandardResults[[#This Row],[Entry]]="-",TimeVR[[#This Row],[validation]]="Validated"),"Y","N")</f>
        <v>N</v>
      </c>
      <c r="H991">
        <f>IF(OR(LEFT(TimeVR[[#This Row],[Times]],8)="00:00.00", LEFT(TimeVR[[#This Row],[Times]],2)="NT"),"-",TimeVR[[#This Row],[Times]])</f>
        <v>0</v>
      </c>
      <c r="I9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1" t="str">
        <f>IF(ISBLANK(TimeVR[[#This Row],[Best Time(S)]]),"-",TimeVR[[#This Row],[Best Time(S)]])</f>
        <v>-</v>
      </c>
      <c r="K991" t="str">
        <f>IF(StandardResults[[#This Row],[BT(SC)]]&lt;&gt;"-",IF(StandardResults[[#This Row],[BT(SC)]]&lt;=StandardResults[[#This Row],[AAs]],"AA",IF(StandardResults[[#This Row],[BT(SC)]]&lt;=StandardResults[[#This Row],[As]],"A",IF(StandardResults[[#This Row],[BT(SC)]]&lt;=StandardResults[[#This Row],[Bs]],"B","-"))),"")</f>
        <v/>
      </c>
      <c r="L991" t="str">
        <f>IF(ISBLANK(TimeVR[[#This Row],[Best Time(L)]]),"-",TimeVR[[#This Row],[Best Time(L)]])</f>
        <v>-</v>
      </c>
      <c r="M991" t="str">
        <f>IF(StandardResults[[#This Row],[BT(LC)]]&lt;&gt;"-",IF(StandardResults[[#This Row],[BT(LC)]]&lt;=StandardResults[[#This Row],[AA]],"AA",IF(StandardResults[[#This Row],[BT(LC)]]&lt;=StandardResults[[#This Row],[A]],"A",IF(StandardResults[[#This Row],[BT(LC)]]&lt;=StandardResults[[#This Row],[B]],"B","-"))),"")</f>
        <v/>
      </c>
      <c r="N991" s="14"/>
      <c r="O991" t="str">
        <f>IF(StandardResults[[#This Row],[BT(SC)]]&lt;&gt;"-",IF(StandardResults[[#This Row],[BT(SC)]]&lt;=StandardResults[[#This Row],[Ecs]],"EC","-"),"")</f>
        <v/>
      </c>
      <c r="Q991" t="str">
        <f>IF(StandardResults[[#This Row],[Ind/Rel]]="Ind",LEFT(StandardResults[[#This Row],[Gender]],1)&amp;MIN(MAX(StandardResults[[#This Row],[Age]],11),17)&amp;"-"&amp;StandardResults[[#This Row],[Event]],"")</f>
        <v>011-0</v>
      </c>
      <c r="R991" t="e">
        <f>IF(StandardResults[[#This Row],[Ind/Rel]]="Ind",_xlfn.XLOOKUP(StandardResults[[#This Row],[Code]],Std[Code],Std[AA]),"-")</f>
        <v>#N/A</v>
      </c>
      <c r="S991" t="e">
        <f>IF(StandardResults[[#This Row],[Ind/Rel]]="Ind",_xlfn.XLOOKUP(StandardResults[[#This Row],[Code]],Std[Code],Std[A]),"-")</f>
        <v>#N/A</v>
      </c>
      <c r="T991" t="e">
        <f>IF(StandardResults[[#This Row],[Ind/Rel]]="Ind",_xlfn.XLOOKUP(StandardResults[[#This Row],[Code]],Std[Code],Std[B]),"-")</f>
        <v>#N/A</v>
      </c>
      <c r="U991" t="e">
        <f>IF(StandardResults[[#This Row],[Ind/Rel]]="Ind",_xlfn.XLOOKUP(StandardResults[[#This Row],[Code]],Std[Code],Std[AAs]),"-")</f>
        <v>#N/A</v>
      </c>
      <c r="V991" t="e">
        <f>IF(StandardResults[[#This Row],[Ind/Rel]]="Ind",_xlfn.XLOOKUP(StandardResults[[#This Row],[Code]],Std[Code],Std[As]),"-")</f>
        <v>#N/A</v>
      </c>
      <c r="W991" t="e">
        <f>IF(StandardResults[[#This Row],[Ind/Rel]]="Ind",_xlfn.XLOOKUP(StandardResults[[#This Row],[Code]],Std[Code],Std[Bs]),"-")</f>
        <v>#N/A</v>
      </c>
      <c r="X991" t="e">
        <f>IF(StandardResults[[#This Row],[Ind/Rel]]="Ind",_xlfn.XLOOKUP(StandardResults[[#This Row],[Code]],Std[Code],Std[EC]),"-")</f>
        <v>#N/A</v>
      </c>
      <c r="Y991" t="e">
        <f>IF(StandardResults[[#This Row],[Ind/Rel]]="Ind",_xlfn.XLOOKUP(StandardResults[[#This Row],[Code]],Std[Code],Std[Ecs]),"-")</f>
        <v>#N/A</v>
      </c>
      <c r="Z991">
        <f>COUNTIFS(StandardResults[Name],StandardResults[[#This Row],[Name]],StandardResults[Entry
Std],"B")+COUNTIFS(StandardResults[Name],StandardResults[[#This Row],[Name]],StandardResults[Entry
Std],"A")+COUNTIFS(StandardResults[Name],StandardResults[[#This Row],[Name]],StandardResults[Entry
Std],"AA")</f>
        <v>0</v>
      </c>
      <c r="AA991">
        <f>COUNTIFS(StandardResults[Name],StandardResults[[#This Row],[Name]],StandardResults[Entry
Std],"AA")</f>
        <v>0</v>
      </c>
    </row>
    <row r="992" spans="1:27" x14ac:dyDescent="0.25">
      <c r="A992">
        <f>TimeVR[[#This Row],[Club]]</f>
        <v>0</v>
      </c>
      <c r="B992" t="str">
        <f>IF(OR(RIGHT(TimeVR[[#This Row],[Event]],3)="M.R", RIGHT(TimeVR[[#This Row],[Event]],3)="F.R"),"Relay","Ind")</f>
        <v>Ind</v>
      </c>
      <c r="C992">
        <f>TimeVR[[#This Row],[gender]]</f>
        <v>0</v>
      </c>
      <c r="D992">
        <f>TimeVR[[#This Row],[Age]]</f>
        <v>0</v>
      </c>
      <c r="E992">
        <f>TimeVR[[#This Row],[name]]</f>
        <v>0</v>
      </c>
      <c r="F992">
        <f>TimeVR[[#This Row],[Event]]</f>
        <v>0</v>
      </c>
      <c r="G992" t="str">
        <f>IF(OR(StandardResults[[#This Row],[Entry]]="-",TimeVR[[#This Row],[validation]]="Validated"),"Y","N")</f>
        <v>N</v>
      </c>
      <c r="H992">
        <f>IF(OR(LEFT(TimeVR[[#This Row],[Times]],8)="00:00.00", LEFT(TimeVR[[#This Row],[Times]],2)="NT"),"-",TimeVR[[#This Row],[Times]])</f>
        <v>0</v>
      </c>
      <c r="I9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2" t="str">
        <f>IF(ISBLANK(TimeVR[[#This Row],[Best Time(S)]]),"-",TimeVR[[#This Row],[Best Time(S)]])</f>
        <v>-</v>
      </c>
      <c r="K992" t="str">
        <f>IF(StandardResults[[#This Row],[BT(SC)]]&lt;&gt;"-",IF(StandardResults[[#This Row],[BT(SC)]]&lt;=StandardResults[[#This Row],[AAs]],"AA",IF(StandardResults[[#This Row],[BT(SC)]]&lt;=StandardResults[[#This Row],[As]],"A",IF(StandardResults[[#This Row],[BT(SC)]]&lt;=StandardResults[[#This Row],[Bs]],"B","-"))),"")</f>
        <v/>
      </c>
      <c r="L992" t="str">
        <f>IF(ISBLANK(TimeVR[[#This Row],[Best Time(L)]]),"-",TimeVR[[#This Row],[Best Time(L)]])</f>
        <v>-</v>
      </c>
      <c r="M992" t="str">
        <f>IF(StandardResults[[#This Row],[BT(LC)]]&lt;&gt;"-",IF(StandardResults[[#This Row],[BT(LC)]]&lt;=StandardResults[[#This Row],[AA]],"AA",IF(StandardResults[[#This Row],[BT(LC)]]&lt;=StandardResults[[#This Row],[A]],"A",IF(StandardResults[[#This Row],[BT(LC)]]&lt;=StandardResults[[#This Row],[B]],"B","-"))),"")</f>
        <v/>
      </c>
      <c r="N992" s="14"/>
      <c r="O992" t="str">
        <f>IF(StandardResults[[#This Row],[BT(SC)]]&lt;&gt;"-",IF(StandardResults[[#This Row],[BT(SC)]]&lt;=StandardResults[[#This Row],[Ecs]],"EC","-"),"")</f>
        <v/>
      </c>
      <c r="Q992" t="str">
        <f>IF(StandardResults[[#This Row],[Ind/Rel]]="Ind",LEFT(StandardResults[[#This Row],[Gender]],1)&amp;MIN(MAX(StandardResults[[#This Row],[Age]],11),17)&amp;"-"&amp;StandardResults[[#This Row],[Event]],"")</f>
        <v>011-0</v>
      </c>
      <c r="R992" t="e">
        <f>IF(StandardResults[[#This Row],[Ind/Rel]]="Ind",_xlfn.XLOOKUP(StandardResults[[#This Row],[Code]],Std[Code],Std[AA]),"-")</f>
        <v>#N/A</v>
      </c>
      <c r="S992" t="e">
        <f>IF(StandardResults[[#This Row],[Ind/Rel]]="Ind",_xlfn.XLOOKUP(StandardResults[[#This Row],[Code]],Std[Code],Std[A]),"-")</f>
        <v>#N/A</v>
      </c>
      <c r="T992" t="e">
        <f>IF(StandardResults[[#This Row],[Ind/Rel]]="Ind",_xlfn.XLOOKUP(StandardResults[[#This Row],[Code]],Std[Code],Std[B]),"-")</f>
        <v>#N/A</v>
      </c>
      <c r="U992" t="e">
        <f>IF(StandardResults[[#This Row],[Ind/Rel]]="Ind",_xlfn.XLOOKUP(StandardResults[[#This Row],[Code]],Std[Code],Std[AAs]),"-")</f>
        <v>#N/A</v>
      </c>
      <c r="V992" t="e">
        <f>IF(StandardResults[[#This Row],[Ind/Rel]]="Ind",_xlfn.XLOOKUP(StandardResults[[#This Row],[Code]],Std[Code],Std[As]),"-")</f>
        <v>#N/A</v>
      </c>
      <c r="W992" t="e">
        <f>IF(StandardResults[[#This Row],[Ind/Rel]]="Ind",_xlfn.XLOOKUP(StandardResults[[#This Row],[Code]],Std[Code],Std[Bs]),"-")</f>
        <v>#N/A</v>
      </c>
      <c r="X992" t="e">
        <f>IF(StandardResults[[#This Row],[Ind/Rel]]="Ind",_xlfn.XLOOKUP(StandardResults[[#This Row],[Code]],Std[Code],Std[EC]),"-")</f>
        <v>#N/A</v>
      </c>
      <c r="Y992" t="e">
        <f>IF(StandardResults[[#This Row],[Ind/Rel]]="Ind",_xlfn.XLOOKUP(StandardResults[[#This Row],[Code]],Std[Code],Std[Ecs]),"-")</f>
        <v>#N/A</v>
      </c>
      <c r="Z992">
        <f>COUNTIFS(StandardResults[Name],StandardResults[[#This Row],[Name]],StandardResults[Entry
Std],"B")+COUNTIFS(StandardResults[Name],StandardResults[[#This Row],[Name]],StandardResults[Entry
Std],"A")+COUNTIFS(StandardResults[Name],StandardResults[[#This Row],[Name]],StandardResults[Entry
Std],"AA")</f>
        <v>0</v>
      </c>
      <c r="AA992">
        <f>COUNTIFS(StandardResults[Name],StandardResults[[#This Row],[Name]],StandardResults[Entry
Std],"AA")</f>
        <v>0</v>
      </c>
    </row>
    <row r="993" spans="1:27" x14ac:dyDescent="0.25">
      <c r="A993">
        <f>TimeVR[[#This Row],[Club]]</f>
        <v>0</v>
      </c>
      <c r="B993" t="str">
        <f>IF(OR(RIGHT(TimeVR[[#This Row],[Event]],3)="M.R", RIGHT(TimeVR[[#This Row],[Event]],3)="F.R"),"Relay","Ind")</f>
        <v>Ind</v>
      </c>
      <c r="C993">
        <f>TimeVR[[#This Row],[gender]]</f>
        <v>0</v>
      </c>
      <c r="D993">
        <f>TimeVR[[#This Row],[Age]]</f>
        <v>0</v>
      </c>
      <c r="E993">
        <f>TimeVR[[#This Row],[name]]</f>
        <v>0</v>
      </c>
      <c r="F993">
        <f>TimeVR[[#This Row],[Event]]</f>
        <v>0</v>
      </c>
      <c r="G993" t="str">
        <f>IF(OR(StandardResults[[#This Row],[Entry]]="-",TimeVR[[#This Row],[validation]]="Validated"),"Y","N")</f>
        <v>N</v>
      </c>
      <c r="H993">
        <f>IF(OR(LEFT(TimeVR[[#This Row],[Times]],8)="00:00.00", LEFT(TimeVR[[#This Row],[Times]],2)="NT"),"-",TimeVR[[#This Row],[Times]])</f>
        <v>0</v>
      </c>
      <c r="I9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3" t="str">
        <f>IF(ISBLANK(TimeVR[[#This Row],[Best Time(S)]]),"-",TimeVR[[#This Row],[Best Time(S)]])</f>
        <v>-</v>
      </c>
      <c r="K993" t="str">
        <f>IF(StandardResults[[#This Row],[BT(SC)]]&lt;&gt;"-",IF(StandardResults[[#This Row],[BT(SC)]]&lt;=StandardResults[[#This Row],[AAs]],"AA",IF(StandardResults[[#This Row],[BT(SC)]]&lt;=StandardResults[[#This Row],[As]],"A",IF(StandardResults[[#This Row],[BT(SC)]]&lt;=StandardResults[[#This Row],[Bs]],"B","-"))),"")</f>
        <v/>
      </c>
      <c r="L993" t="str">
        <f>IF(ISBLANK(TimeVR[[#This Row],[Best Time(L)]]),"-",TimeVR[[#This Row],[Best Time(L)]])</f>
        <v>-</v>
      </c>
      <c r="M993" t="str">
        <f>IF(StandardResults[[#This Row],[BT(LC)]]&lt;&gt;"-",IF(StandardResults[[#This Row],[BT(LC)]]&lt;=StandardResults[[#This Row],[AA]],"AA",IF(StandardResults[[#This Row],[BT(LC)]]&lt;=StandardResults[[#This Row],[A]],"A",IF(StandardResults[[#This Row],[BT(LC)]]&lt;=StandardResults[[#This Row],[B]],"B","-"))),"")</f>
        <v/>
      </c>
      <c r="N993" s="14"/>
      <c r="O993" t="str">
        <f>IF(StandardResults[[#This Row],[BT(SC)]]&lt;&gt;"-",IF(StandardResults[[#This Row],[BT(SC)]]&lt;=StandardResults[[#This Row],[Ecs]],"EC","-"),"")</f>
        <v/>
      </c>
      <c r="Q993" t="str">
        <f>IF(StandardResults[[#This Row],[Ind/Rel]]="Ind",LEFT(StandardResults[[#This Row],[Gender]],1)&amp;MIN(MAX(StandardResults[[#This Row],[Age]],11),17)&amp;"-"&amp;StandardResults[[#This Row],[Event]],"")</f>
        <v>011-0</v>
      </c>
      <c r="R993" t="e">
        <f>IF(StandardResults[[#This Row],[Ind/Rel]]="Ind",_xlfn.XLOOKUP(StandardResults[[#This Row],[Code]],Std[Code],Std[AA]),"-")</f>
        <v>#N/A</v>
      </c>
      <c r="S993" t="e">
        <f>IF(StandardResults[[#This Row],[Ind/Rel]]="Ind",_xlfn.XLOOKUP(StandardResults[[#This Row],[Code]],Std[Code],Std[A]),"-")</f>
        <v>#N/A</v>
      </c>
      <c r="T993" t="e">
        <f>IF(StandardResults[[#This Row],[Ind/Rel]]="Ind",_xlfn.XLOOKUP(StandardResults[[#This Row],[Code]],Std[Code],Std[B]),"-")</f>
        <v>#N/A</v>
      </c>
      <c r="U993" t="e">
        <f>IF(StandardResults[[#This Row],[Ind/Rel]]="Ind",_xlfn.XLOOKUP(StandardResults[[#This Row],[Code]],Std[Code],Std[AAs]),"-")</f>
        <v>#N/A</v>
      </c>
      <c r="V993" t="e">
        <f>IF(StandardResults[[#This Row],[Ind/Rel]]="Ind",_xlfn.XLOOKUP(StandardResults[[#This Row],[Code]],Std[Code],Std[As]),"-")</f>
        <v>#N/A</v>
      </c>
      <c r="W993" t="e">
        <f>IF(StandardResults[[#This Row],[Ind/Rel]]="Ind",_xlfn.XLOOKUP(StandardResults[[#This Row],[Code]],Std[Code],Std[Bs]),"-")</f>
        <v>#N/A</v>
      </c>
      <c r="X993" t="e">
        <f>IF(StandardResults[[#This Row],[Ind/Rel]]="Ind",_xlfn.XLOOKUP(StandardResults[[#This Row],[Code]],Std[Code],Std[EC]),"-")</f>
        <v>#N/A</v>
      </c>
      <c r="Y993" t="e">
        <f>IF(StandardResults[[#This Row],[Ind/Rel]]="Ind",_xlfn.XLOOKUP(StandardResults[[#This Row],[Code]],Std[Code],Std[Ecs]),"-")</f>
        <v>#N/A</v>
      </c>
      <c r="Z993">
        <f>COUNTIFS(StandardResults[Name],StandardResults[[#This Row],[Name]],StandardResults[Entry
Std],"B")+COUNTIFS(StandardResults[Name],StandardResults[[#This Row],[Name]],StandardResults[Entry
Std],"A")+COUNTIFS(StandardResults[Name],StandardResults[[#This Row],[Name]],StandardResults[Entry
Std],"AA")</f>
        <v>0</v>
      </c>
      <c r="AA993">
        <f>COUNTIFS(StandardResults[Name],StandardResults[[#This Row],[Name]],StandardResults[Entry
Std],"AA")</f>
        <v>0</v>
      </c>
    </row>
    <row r="994" spans="1:27" x14ac:dyDescent="0.25">
      <c r="A994">
        <f>TimeVR[[#This Row],[Club]]</f>
        <v>0</v>
      </c>
      <c r="B994" t="str">
        <f>IF(OR(RIGHT(TimeVR[[#This Row],[Event]],3)="M.R", RIGHT(TimeVR[[#This Row],[Event]],3)="F.R"),"Relay","Ind")</f>
        <v>Ind</v>
      </c>
      <c r="C994">
        <f>TimeVR[[#This Row],[gender]]</f>
        <v>0</v>
      </c>
      <c r="D994">
        <f>TimeVR[[#This Row],[Age]]</f>
        <v>0</v>
      </c>
      <c r="E994">
        <f>TimeVR[[#This Row],[name]]</f>
        <v>0</v>
      </c>
      <c r="F994">
        <f>TimeVR[[#This Row],[Event]]</f>
        <v>0</v>
      </c>
      <c r="G994" t="str">
        <f>IF(OR(StandardResults[[#This Row],[Entry]]="-",TimeVR[[#This Row],[validation]]="Validated"),"Y","N")</f>
        <v>N</v>
      </c>
      <c r="H994">
        <f>IF(OR(LEFT(TimeVR[[#This Row],[Times]],8)="00:00.00", LEFT(TimeVR[[#This Row],[Times]],2)="NT"),"-",TimeVR[[#This Row],[Times]])</f>
        <v>0</v>
      </c>
      <c r="I9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4" t="str">
        <f>IF(ISBLANK(TimeVR[[#This Row],[Best Time(S)]]),"-",TimeVR[[#This Row],[Best Time(S)]])</f>
        <v>-</v>
      </c>
      <c r="K994" t="str">
        <f>IF(StandardResults[[#This Row],[BT(SC)]]&lt;&gt;"-",IF(StandardResults[[#This Row],[BT(SC)]]&lt;=StandardResults[[#This Row],[AAs]],"AA",IF(StandardResults[[#This Row],[BT(SC)]]&lt;=StandardResults[[#This Row],[As]],"A",IF(StandardResults[[#This Row],[BT(SC)]]&lt;=StandardResults[[#This Row],[Bs]],"B","-"))),"")</f>
        <v/>
      </c>
      <c r="L994" t="str">
        <f>IF(ISBLANK(TimeVR[[#This Row],[Best Time(L)]]),"-",TimeVR[[#This Row],[Best Time(L)]])</f>
        <v>-</v>
      </c>
      <c r="M994" t="str">
        <f>IF(StandardResults[[#This Row],[BT(LC)]]&lt;&gt;"-",IF(StandardResults[[#This Row],[BT(LC)]]&lt;=StandardResults[[#This Row],[AA]],"AA",IF(StandardResults[[#This Row],[BT(LC)]]&lt;=StandardResults[[#This Row],[A]],"A",IF(StandardResults[[#This Row],[BT(LC)]]&lt;=StandardResults[[#This Row],[B]],"B","-"))),"")</f>
        <v/>
      </c>
      <c r="N994" s="14"/>
      <c r="O994" t="str">
        <f>IF(StandardResults[[#This Row],[BT(SC)]]&lt;&gt;"-",IF(StandardResults[[#This Row],[BT(SC)]]&lt;=StandardResults[[#This Row],[Ecs]],"EC","-"),"")</f>
        <v/>
      </c>
      <c r="Q994" t="str">
        <f>IF(StandardResults[[#This Row],[Ind/Rel]]="Ind",LEFT(StandardResults[[#This Row],[Gender]],1)&amp;MIN(MAX(StandardResults[[#This Row],[Age]],11),17)&amp;"-"&amp;StandardResults[[#This Row],[Event]],"")</f>
        <v>011-0</v>
      </c>
      <c r="R994" t="e">
        <f>IF(StandardResults[[#This Row],[Ind/Rel]]="Ind",_xlfn.XLOOKUP(StandardResults[[#This Row],[Code]],Std[Code],Std[AA]),"-")</f>
        <v>#N/A</v>
      </c>
      <c r="S994" t="e">
        <f>IF(StandardResults[[#This Row],[Ind/Rel]]="Ind",_xlfn.XLOOKUP(StandardResults[[#This Row],[Code]],Std[Code],Std[A]),"-")</f>
        <v>#N/A</v>
      </c>
      <c r="T994" t="e">
        <f>IF(StandardResults[[#This Row],[Ind/Rel]]="Ind",_xlfn.XLOOKUP(StandardResults[[#This Row],[Code]],Std[Code],Std[B]),"-")</f>
        <v>#N/A</v>
      </c>
      <c r="U994" t="e">
        <f>IF(StandardResults[[#This Row],[Ind/Rel]]="Ind",_xlfn.XLOOKUP(StandardResults[[#This Row],[Code]],Std[Code],Std[AAs]),"-")</f>
        <v>#N/A</v>
      </c>
      <c r="V994" t="e">
        <f>IF(StandardResults[[#This Row],[Ind/Rel]]="Ind",_xlfn.XLOOKUP(StandardResults[[#This Row],[Code]],Std[Code],Std[As]),"-")</f>
        <v>#N/A</v>
      </c>
      <c r="W994" t="e">
        <f>IF(StandardResults[[#This Row],[Ind/Rel]]="Ind",_xlfn.XLOOKUP(StandardResults[[#This Row],[Code]],Std[Code],Std[Bs]),"-")</f>
        <v>#N/A</v>
      </c>
      <c r="X994" t="e">
        <f>IF(StandardResults[[#This Row],[Ind/Rel]]="Ind",_xlfn.XLOOKUP(StandardResults[[#This Row],[Code]],Std[Code],Std[EC]),"-")</f>
        <v>#N/A</v>
      </c>
      <c r="Y994" t="e">
        <f>IF(StandardResults[[#This Row],[Ind/Rel]]="Ind",_xlfn.XLOOKUP(StandardResults[[#This Row],[Code]],Std[Code],Std[Ecs]),"-")</f>
        <v>#N/A</v>
      </c>
      <c r="Z994">
        <f>COUNTIFS(StandardResults[Name],StandardResults[[#This Row],[Name]],StandardResults[Entry
Std],"B")+COUNTIFS(StandardResults[Name],StandardResults[[#This Row],[Name]],StandardResults[Entry
Std],"A")+COUNTIFS(StandardResults[Name],StandardResults[[#This Row],[Name]],StandardResults[Entry
Std],"AA")</f>
        <v>0</v>
      </c>
      <c r="AA994">
        <f>COUNTIFS(StandardResults[Name],StandardResults[[#This Row],[Name]],StandardResults[Entry
Std],"AA")</f>
        <v>0</v>
      </c>
    </row>
    <row r="995" spans="1:27" x14ac:dyDescent="0.25">
      <c r="A995">
        <f>TimeVR[[#This Row],[Club]]</f>
        <v>0</v>
      </c>
      <c r="B995" t="str">
        <f>IF(OR(RIGHT(TimeVR[[#This Row],[Event]],3)="M.R", RIGHT(TimeVR[[#This Row],[Event]],3)="F.R"),"Relay","Ind")</f>
        <v>Ind</v>
      </c>
      <c r="C995">
        <f>TimeVR[[#This Row],[gender]]</f>
        <v>0</v>
      </c>
      <c r="D995">
        <f>TimeVR[[#This Row],[Age]]</f>
        <v>0</v>
      </c>
      <c r="E995">
        <f>TimeVR[[#This Row],[name]]</f>
        <v>0</v>
      </c>
      <c r="F995">
        <f>TimeVR[[#This Row],[Event]]</f>
        <v>0</v>
      </c>
      <c r="G995" t="str">
        <f>IF(OR(StandardResults[[#This Row],[Entry]]="-",TimeVR[[#This Row],[validation]]="Validated"),"Y","N")</f>
        <v>N</v>
      </c>
      <c r="H995">
        <f>IF(OR(LEFT(TimeVR[[#This Row],[Times]],8)="00:00.00", LEFT(TimeVR[[#This Row],[Times]],2)="NT"),"-",TimeVR[[#This Row],[Times]])</f>
        <v>0</v>
      </c>
      <c r="I9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5" t="str">
        <f>IF(ISBLANK(TimeVR[[#This Row],[Best Time(S)]]),"-",TimeVR[[#This Row],[Best Time(S)]])</f>
        <v>-</v>
      </c>
      <c r="K995" t="str">
        <f>IF(StandardResults[[#This Row],[BT(SC)]]&lt;&gt;"-",IF(StandardResults[[#This Row],[BT(SC)]]&lt;=StandardResults[[#This Row],[AAs]],"AA",IF(StandardResults[[#This Row],[BT(SC)]]&lt;=StandardResults[[#This Row],[As]],"A",IF(StandardResults[[#This Row],[BT(SC)]]&lt;=StandardResults[[#This Row],[Bs]],"B","-"))),"")</f>
        <v/>
      </c>
      <c r="L995" t="str">
        <f>IF(ISBLANK(TimeVR[[#This Row],[Best Time(L)]]),"-",TimeVR[[#This Row],[Best Time(L)]])</f>
        <v>-</v>
      </c>
      <c r="M995" t="str">
        <f>IF(StandardResults[[#This Row],[BT(LC)]]&lt;&gt;"-",IF(StandardResults[[#This Row],[BT(LC)]]&lt;=StandardResults[[#This Row],[AA]],"AA",IF(StandardResults[[#This Row],[BT(LC)]]&lt;=StandardResults[[#This Row],[A]],"A",IF(StandardResults[[#This Row],[BT(LC)]]&lt;=StandardResults[[#This Row],[B]],"B","-"))),"")</f>
        <v/>
      </c>
      <c r="N995" s="14"/>
      <c r="O995" t="str">
        <f>IF(StandardResults[[#This Row],[BT(SC)]]&lt;&gt;"-",IF(StandardResults[[#This Row],[BT(SC)]]&lt;=StandardResults[[#This Row],[Ecs]],"EC","-"),"")</f>
        <v/>
      </c>
      <c r="Q995" t="str">
        <f>IF(StandardResults[[#This Row],[Ind/Rel]]="Ind",LEFT(StandardResults[[#This Row],[Gender]],1)&amp;MIN(MAX(StandardResults[[#This Row],[Age]],11),17)&amp;"-"&amp;StandardResults[[#This Row],[Event]],"")</f>
        <v>011-0</v>
      </c>
      <c r="R995" t="e">
        <f>IF(StandardResults[[#This Row],[Ind/Rel]]="Ind",_xlfn.XLOOKUP(StandardResults[[#This Row],[Code]],Std[Code],Std[AA]),"-")</f>
        <v>#N/A</v>
      </c>
      <c r="S995" t="e">
        <f>IF(StandardResults[[#This Row],[Ind/Rel]]="Ind",_xlfn.XLOOKUP(StandardResults[[#This Row],[Code]],Std[Code],Std[A]),"-")</f>
        <v>#N/A</v>
      </c>
      <c r="T995" t="e">
        <f>IF(StandardResults[[#This Row],[Ind/Rel]]="Ind",_xlfn.XLOOKUP(StandardResults[[#This Row],[Code]],Std[Code],Std[B]),"-")</f>
        <v>#N/A</v>
      </c>
      <c r="U995" t="e">
        <f>IF(StandardResults[[#This Row],[Ind/Rel]]="Ind",_xlfn.XLOOKUP(StandardResults[[#This Row],[Code]],Std[Code],Std[AAs]),"-")</f>
        <v>#N/A</v>
      </c>
      <c r="V995" t="e">
        <f>IF(StandardResults[[#This Row],[Ind/Rel]]="Ind",_xlfn.XLOOKUP(StandardResults[[#This Row],[Code]],Std[Code],Std[As]),"-")</f>
        <v>#N/A</v>
      </c>
      <c r="W995" t="e">
        <f>IF(StandardResults[[#This Row],[Ind/Rel]]="Ind",_xlfn.XLOOKUP(StandardResults[[#This Row],[Code]],Std[Code],Std[Bs]),"-")</f>
        <v>#N/A</v>
      </c>
      <c r="X995" t="e">
        <f>IF(StandardResults[[#This Row],[Ind/Rel]]="Ind",_xlfn.XLOOKUP(StandardResults[[#This Row],[Code]],Std[Code],Std[EC]),"-")</f>
        <v>#N/A</v>
      </c>
      <c r="Y995" t="e">
        <f>IF(StandardResults[[#This Row],[Ind/Rel]]="Ind",_xlfn.XLOOKUP(StandardResults[[#This Row],[Code]],Std[Code],Std[Ecs]),"-")</f>
        <v>#N/A</v>
      </c>
      <c r="Z995">
        <f>COUNTIFS(StandardResults[Name],StandardResults[[#This Row],[Name]],StandardResults[Entry
Std],"B")+COUNTIFS(StandardResults[Name],StandardResults[[#This Row],[Name]],StandardResults[Entry
Std],"A")+COUNTIFS(StandardResults[Name],StandardResults[[#This Row],[Name]],StandardResults[Entry
Std],"AA")</f>
        <v>0</v>
      </c>
      <c r="AA995">
        <f>COUNTIFS(StandardResults[Name],StandardResults[[#This Row],[Name]],StandardResults[Entry
Std],"AA")</f>
        <v>0</v>
      </c>
    </row>
    <row r="996" spans="1:27" x14ac:dyDescent="0.25">
      <c r="A996">
        <f>TimeVR[[#This Row],[Club]]</f>
        <v>0</v>
      </c>
      <c r="B996" t="str">
        <f>IF(OR(RIGHT(TimeVR[[#This Row],[Event]],3)="M.R", RIGHT(TimeVR[[#This Row],[Event]],3)="F.R"),"Relay","Ind")</f>
        <v>Ind</v>
      </c>
      <c r="C996">
        <f>TimeVR[[#This Row],[gender]]</f>
        <v>0</v>
      </c>
      <c r="D996">
        <f>TimeVR[[#This Row],[Age]]</f>
        <v>0</v>
      </c>
      <c r="E996">
        <f>TimeVR[[#This Row],[name]]</f>
        <v>0</v>
      </c>
      <c r="F996">
        <f>TimeVR[[#This Row],[Event]]</f>
        <v>0</v>
      </c>
      <c r="G996" t="str">
        <f>IF(OR(StandardResults[[#This Row],[Entry]]="-",TimeVR[[#This Row],[validation]]="Validated"),"Y","N")</f>
        <v>N</v>
      </c>
      <c r="H996">
        <f>IF(OR(LEFT(TimeVR[[#This Row],[Times]],8)="00:00.00", LEFT(TimeVR[[#This Row],[Times]],2)="NT"),"-",TimeVR[[#This Row],[Times]])</f>
        <v>0</v>
      </c>
      <c r="I9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6" t="str">
        <f>IF(ISBLANK(TimeVR[[#This Row],[Best Time(S)]]),"-",TimeVR[[#This Row],[Best Time(S)]])</f>
        <v>-</v>
      </c>
      <c r="K996" t="str">
        <f>IF(StandardResults[[#This Row],[BT(SC)]]&lt;&gt;"-",IF(StandardResults[[#This Row],[BT(SC)]]&lt;=StandardResults[[#This Row],[AAs]],"AA",IF(StandardResults[[#This Row],[BT(SC)]]&lt;=StandardResults[[#This Row],[As]],"A",IF(StandardResults[[#This Row],[BT(SC)]]&lt;=StandardResults[[#This Row],[Bs]],"B","-"))),"")</f>
        <v/>
      </c>
      <c r="L996" t="str">
        <f>IF(ISBLANK(TimeVR[[#This Row],[Best Time(L)]]),"-",TimeVR[[#This Row],[Best Time(L)]])</f>
        <v>-</v>
      </c>
      <c r="M996" t="str">
        <f>IF(StandardResults[[#This Row],[BT(LC)]]&lt;&gt;"-",IF(StandardResults[[#This Row],[BT(LC)]]&lt;=StandardResults[[#This Row],[AA]],"AA",IF(StandardResults[[#This Row],[BT(LC)]]&lt;=StandardResults[[#This Row],[A]],"A",IF(StandardResults[[#This Row],[BT(LC)]]&lt;=StandardResults[[#This Row],[B]],"B","-"))),"")</f>
        <v/>
      </c>
      <c r="N996" s="14"/>
      <c r="O996" t="str">
        <f>IF(StandardResults[[#This Row],[BT(SC)]]&lt;&gt;"-",IF(StandardResults[[#This Row],[BT(SC)]]&lt;=StandardResults[[#This Row],[Ecs]],"EC","-"),"")</f>
        <v/>
      </c>
      <c r="Q996" t="str">
        <f>IF(StandardResults[[#This Row],[Ind/Rel]]="Ind",LEFT(StandardResults[[#This Row],[Gender]],1)&amp;MIN(MAX(StandardResults[[#This Row],[Age]],11),17)&amp;"-"&amp;StandardResults[[#This Row],[Event]],"")</f>
        <v>011-0</v>
      </c>
      <c r="R996" t="e">
        <f>IF(StandardResults[[#This Row],[Ind/Rel]]="Ind",_xlfn.XLOOKUP(StandardResults[[#This Row],[Code]],Std[Code],Std[AA]),"-")</f>
        <v>#N/A</v>
      </c>
      <c r="S996" t="e">
        <f>IF(StandardResults[[#This Row],[Ind/Rel]]="Ind",_xlfn.XLOOKUP(StandardResults[[#This Row],[Code]],Std[Code],Std[A]),"-")</f>
        <v>#N/A</v>
      </c>
      <c r="T996" t="e">
        <f>IF(StandardResults[[#This Row],[Ind/Rel]]="Ind",_xlfn.XLOOKUP(StandardResults[[#This Row],[Code]],Std[Code],Std[B]),"-")</f>
        <v>#N/A</v>
      </c>
      <c r="U996" t="e">
        <f>IF(StandardResults[[#This Row],[Ind/Rel]]="Ind",_xlfn.XLOOKUP(StandardResults[[#This Row],[Code]],Std[Code],Std[AAs]),"-")</f>
        <v>#N/A</v>
      </c>
      <c r="V996" t="e">
        <f>IF(StandardResults[[#This Row],[Ind/Rel]]="Ind",_xlfn.XLOOKUP(StandardResults[[#This Row],[Code]],Std[Code],Std[As]),"-")</f>
        <v>#N/A</v>
      </c>
      <c r="W996" t="e">
        <f>IF(StandardResults[[#This Row],[Ind/Rel]]="Ind",_xlfn.XLOOKUP(StandardResults[[#This Row],[Code]],Std[Code],Std[Bs]),"-")</f>
        <v>#N/A</v>
      </c>
      <c r="X996" t="e">
        <f>IF(StandardResults[[#This Row],[Ind/Rel]]="Ind",_xlfn.XLOOKUP(StandardResults[[#This Row],[Code]],Std[Code],Std[EC]),"-")</f>
        <v>#N/A</v>
      </c>
      <c r="Y996" t="e">
        <f>IF(StandardResults[[#This Row],[Ind/Rel]]="Ind",_xlfn.XLOOKUP(StandardResults[[#This Row],[Code]],Std[Code],Std[Ecs]),"-")</f>
        <v>#N/A</v>
      </c>
      <c r="Z996">
        <f>COUNTIFS(StandardResults[Name],StandardResults[[#This Row],[Name]],StandardResults[Entry
Std],"B")+COUNTIFS(StandardResults[Name],StandardResults[[#This Row],[Name]],StandardResults[Entry
Std],"A")+COUNTIFS(StandardResults[Name],StandardResults[[#This Row],[Name]],StandardResults[Entry
Std],"AA")</f>
        <v>0</v>
      </c>
      <c r="AA996">
        <f>COUNTIFS(StandardResults[Name],StandardResults[[#This Row],[Name]],StandardResults[Entry
Std],"AA")</f>
        <v>0</v>
      </c>
    </row>
    <row r="997" spans="1:27" x14ac:dyDescent="0.25">
      <c r="A997">
        <f>TimeVR[[#This Row],[Club]]</f>
        <v>0</v>
      </c>
      <c r="B997" t="str">
        <f>IF(OR(RIGHT(TimeVR[[#This Row],[Event]],3)="M.R", RIGHT(TimeVR[[#This Row],[Event]],3)="F.R"),"Relay","Ind")</f>
        <v>Ind</v>
      </c>
      <c r="C997">
        <f>TimeVR[[#This Row],[gender]]</f>
        <v>0</v>
      </c>
      <c r="D997">
        <f>TimeVR[[#This Row],[Age]]</f>
        <v>0</v>
      </c>
      <c r="E997">
        <f>TimeVR[[#This Row],[name]]</f>
        <v>0</v>
      </c>
      <c r="F997">
        <f>TimeVR[[#This Row],[Event]]</f>
        <v>0</v>
      </c>
      <c r="G997" t="str">
        <f>IF(OR(StandardResults[[#This Row],[Entry]]="-",TimeVR[[#This Row],[validation]]="Validated"),"Y","N")</f>
        <v>N</v>
      </c>
      <c r="H997">
        <f>IF(OR(LEFT(TimeVR[[#This Row],[Times]],8)="00:00.00", LEFT(TimeVR[[#This Row],[Times]],2)="NT"),"-",TimeVR[[#This Row],[Times]])</f>
        <v>0</v>
      </c>
      <c r="I9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7" t="str">
        <f>IF(ISBLANK(TimeVR[[#This Row],[Best Time(S)]]),"-",TimeVR[[#This Row],[Best Time(S)]])</f>
        <v>-</v>
      </c>
      <c r="K997" t="str">
        <f>IF(StandardResults[[#This Row],[BT(SC)]]&lt;&gt;"-",IF(StandardResults[[#This Row],[BT(SC)]]&lt;=StandardResults[[#This Row],[AAs]],"AA",IF(StandardResults[[#This Row],[BT(SC)]]&lt;=StandardResults[[#This Row],[As]],"A",IF(StandardResults[[#This Row],[BT(SC)]]&lt;=StandardResults[[#This Row],[Bs]],"B","-"))),"")</f>
        <v/>
      </c>
      <c r="L997" t="str">
        <f>IF(ISBLANK(TimeVR[[#This Row],[Best Time(L)]]),"-",TimeVR[[#This Row],[Best Time(L)]])</f>
        <v>-</v>
      </c>
      <c r="M997" t="str">
        <f>IF(StandardResults[[#This Row],[BT(LC)]]&lt;&gt;"-",IF(StandardResults[[#This Row],[BT(LC)]]&lt;=StandardResults[[#This Row],[AA]],"AA",IF(StandardResults[[#This Row],[BT(LC)]]&lt;=StandardResults[[#This Row],[A]],"A",IF(StandardResults[[#This Row],[BT(LC)]]&lt;=StandardResults[[#This Row],[B]],"B","-"))),"")</f>
        <v/>
      </c>
      <c r="N997" s="14"/>
      <c r="O997" t="str">
        <f>IF(StandardResults[[#This Row],[BT(SC)]]&lt;&gt;"-",IF(StandardResults[[#This Row],[BT(SC)]]&lt;=StandardResults[[#This Row],[Ecs]],"EC","-"),"")</f>
        <v/>
      </c>
      <c r="Q997" t="str">
        <f>IF(StandardResults[[#This Row],[Ind/Rel]]="Ind",LEFT(StandardResults[[#This Row],[Gender]],1)&amp;MIN(MAX(StandardResults[[#This Row],[Age]],11),17)&amp;"-"&amp;StandardResults[[#This Row],[Event]],"")</f>
        <v>011-0</v>
      </c>
      <c r="R997" t="e">
        <f>IF(StandardResults[[#This Row],[Ind/Rel]]="Ind",_xlfn.XLOOKUP(StandardResults[[#This Row],[Code]],Std[Code],Std[AA]),"-")</f>
        <v>#N/A</v>
      </c>
      <c r="S997" t="e">
        <f>IF(StandardResults[[#This Row],[Ind/Rel]]="Ind",_xlfn.XLOOKUP(StandardResults[[#This Row],[Code]],Std[Code],Std[A]),"-")</f>
        <v>#N/A</v>
      </c>
      <c r="T997" t="e">
        <f>IF(StandardResults[[#This Row],[Ind/Rel]]="Ind",_xlfn.XLOOKUP(StandardResults[[#This Row],[Code]],Std[Code],Std[B]),"-")</f>
        <v>#N/A</v>
      </c>
      <c r="U997" t="e">
        <f>IF(StandardResults[[#This Row],[Ind/Rel]]="Ind",_xlfn.XLOOKUP(StandardResults[[#This Row],[Code]],Std[Code],Std[AAs]),"-")</f>
        <v>#N/A</v>
      </c>
      <c r="V997" t="e">
        <f>IF(StandardResults[[#This Row],[Ind/Rel]]="Ind",_xlfn.XLOOKUP(StandardResults[[#This Row],[Code]],Std[Code],Std[As]),"-")</f>
        <v>#N/A</v>
      </c>
      <c r="W997" t="e">
        <f>IF(StandardResults[[#This Row],[Ind/Rel]]="Ind",_xlfn.XLOOKUP(StandardResults[[#This Row],[Code]],Std[Code],Std[Bs]),"-")</f>
        <v>#N/A</v>
      </c>
      <c r="X997" t="e">
        <f>IF(StandardResults[[#This Row],[Ind/Rel]]="Ind",_xlfn.XLOOKUP(StandardResults[[#This Row],[Code]],Std[Code],Std[EC]),"-")</f>
        <v>#N/A</v>
      </c>
      <c r="Y997" t="e">
        <f>IF(StandardResults[[#This Row],[Ind/Rel]]="Ind",_xlfn.XLOOKUP(StandardResults[[#This Row],[Code]],Std[Code],Std[Ecs]),"-")</f>
        <v>#N/A</v>
      </c>
      <c r="Z997">
        <f>COUNTIFS(StandardResults[Name],StandardResults[[#This Row],[Name]],StandardResults[Entry
Std],"B")+COUNTIFS(StandardResults[Name],StandardResults[[#This Row],[Name]],StandardResults[Entry
Std],"A")+COUNTIFS(StandardResults[Name],StandardResults[[#This Row],[Name]],StandardResults[Entry
Std],"AA")</f>
        <v>0</v>
      </c>
      <c r="AA997">
        <f>COUNTIFS(StandardResults[Name],StandardResults[[#This Row],[Name]],StandardResults[Entry
Std],"AA")</f>
        <v>0</v>
      </c>
    </row>
    <row r="998" spans="1:27" x14ac:dyDescent="0.25">
      <c r="A998">
        <f>TimeVR[[#This Row],[Club]]</f>
        <v>0</v>
      </c>
      <c r="B998" t="str">
        <f>IF(OR(RIGHT(TimeVR[[#This Row],[Event]],3)="M.R", RIGHT(TimeVR[[#This Row],[Event]],3)="F.R"),"Relay","Ind")</f>
        <v>Ind</v>
      </c>
      <c r="C998">
        <f>TimeVR[[#This Row],[gender]]</f>
        <v>0</v>
      </c>
      <c r="D998">
        <f>TimeVR[[#This Row],[Age]]</f>
        <v>0</v>
      </c>
      <c r="E998">
        <f>TimeVR[[#This Row],[name]]</f>
        <v>0</v>
      </c>
      <c r="F998">
        <f>TimeVR[[#This Row],[Event]]</f>
        <v>0</v>
      </c>
      <c r="G998" t="str">
        <f>IF(OR(StandardResults[[#This Row],[Entry]]="-",TimeVR[[#This Row],[validation]]="Validated"),"Y","N")</f>
        <v>N</v>
      </c>
      <c r="H998">
        <f>IF(OR(LEFT(TimeVR[[#This Row],[Times]],8)="00:00.00", LEFT(TimeVR[[#This Row],[Times]],2)="NT"),"-",TimeVR[[#This Row],[Times]])</f>
        <v>0</v>
      </c>
      <c r="I9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8" t="str">
        <f>IF(ISBLANK(TimeVR[[#This Row],[Best Time(S)]]),"-",TimeVR[[#This Row],[Best Time(S)]])</f>
        <v>-</v>
      </c>
      <c r="K998" t="str">
        <f>IF(StandardResults[[#This Row],[BT(SC)]]&lt;&gt;"-",IF(StandardResults[[#This Row],[BT(SC)]]&lt;=StandardResults[[#This Row],[AAs]],"AA",IF(StandardResults[[#This Row],[BT(SC)]]&lt;=StandardResults[[#This Row],[As]],"A",IF(StandardResults[[#This Row],[BT(SC)]]&lt;=StandardResults[[#This Row],[Bs]],"B","-"))),"")</f>
        <v/>
      </c>
      <c r="L998" t="str">
        <f>IF(ISBLANK(TimeVR[[#This Row],[Best Time(L)]]),"-",TimeVR[[#This Row],[Best Time(L)]])</f>
        <v>-</v>
      </c>
      <c r="M998" t="str">
        <f>IF(StandardResults[[#This Row],[BT(LC)]]&lt;&gt;"-",IF(StandardResults[[#This Row],[BT(LC)]]&lt;=StandardResults[[#This Row],[AA]],"AA",IF(StandardResults[[#This Row],[BT(LC)]]&lt;=StandardResults[[#This Row],[A]],"A",IF(StandardResults[[#This Row],[BT(LC)]]&lt;=StandardResults[[#This Row],[B]],"B","-"))),"")</f>
        <v/>
      </c>
      <c r="N998" s="14"/>
      <c r="O998" t="str">
        <f>IF(StandardResults[[#This Row],[BT(SC)]]&lt;&gt;"-",IF(StandardResults[[#This Row],[BT(SC)]]&lt;=StandardResults[[#This Row],[Ecs]],"EC","-"),"")</f>
        <v/>
      </c>
      <c r="Q998" t="str">
        <f>IF(StandardResults[[#This Row],[Ind/Rel]]="Ind",LEFT(StandardResults[[#This Row],[Gender]],1)&amp;MIN(MAX(StandardResults[[#This Row],[Age]],11),17)&amp;"-"&amp;StandardResults[[#This Row],[Event]],"")</f>
        <v>011-0</v>
      </c>
      <c r="R998" t="e">
        <f>IF(StandardResults[[#This Row],[Ind/Rel]]="Ind",_xlfn.XLOOKUP(StandardResults[[#This Row],[Code]],Std[Code],Std[AA]),"-")</f>
        <v>#N/A</v>
      </c>
      <c r="S998" t="e">
        <f>IF(StandardResults[[#This Row],[Ind/Rel]]="Ind",_xlfn.XLOOKUP(StandardResults[[#This Row],[Code]],Std[Code],Std[A]),"-")</f>
        <v>#N/A</v>
      </c>
      <c r="T998" t="e">
        <f>IF(StandardResults[[#This Row],[Ind/Rel]]="Ind",_xlfn.XLOOKUP(StandardResults[[#This Row],[Code]],Std[Code],Std[B]),"-")</f>
        <v>#N/A</v>
      </c>
      <c r="U998" t="e">
        <f>IF(StandardResults[[#This Row],[Ind/Rel]]="Ind",_xlfn.XLOOKUP(StandardResults[[#This Row],[Code]],Std[Code],Std[AAs]),"-")</f>
        <v>#N/A</v>
      </c>
      <c r="V998" t="e">
        <f>IF(StandardResults[[#This Row],[Ind/Rel]]="Ind",_xlfn.XLOOKUP(StandardResults[[#This Row],[Code]],Std[Code],Std[As]),"-")</f>
        <v>#N/A</v>
      </c>
      <c r="W998" t="e">
        <f>IF(StandardResults[[#This Row],[Ind/Rel]]="Ind",_xlfn.XLOOKUP(StandardResults[[#This Row],[Code]],Std[Code],Std[Bs]),"-")</f>
        <v>#N/A</v>
      </c>
      <c r="X998" t="e">
        <f>IF(StandardResults[[#This Row],[Ind/Rel]]="Ind",_xlfn.XLOOKUP(StandardResults[[#This Row],[Code]],Std[Code],Std[EC]),"-")</f>
        <v>#N/A</v>
      </c>
      <c r="Y998" t="e">
        <f>IF(StandardResults[[#This Row],[Ind/Rel]]="Ind",_xlfn.XLOOKUP(StandardResults[[#This Row],[Code]],Std[Code],Std[Ecs]),"-")</f>
        <v>#N/A</v>
      </c>
      <c r="Z998">
        <f>COUNTIFS(StandardResults[Name],StandardResults[[#This Row],[Name]],StandardResults[Entry
Std],"B")+COUNTIFS(StandardResults[Name],StandardResults[[#This Row],[Name]],StandardResults[Entry
Std],"A")+COUNTIFS(StandardResults[Name],StandardResults[[#This Row],[Name]],StandardResults[Entry
Std],"AA")</f>
        <v>0</v>
      </c>
      <c r="AA998">
        <f>COUNTIFS(StandardResults[Name],StandardResults[[#This Row],[Name]],StandardResults[Entry
Std],"AA")</f>
        <v>0</v>
      </c>
    </row>
    <row r="999" spans="1:27" x14ac:dyDescent="0.25">
      <c r="A999">
        <f>TimeVR[[#This Row],[Club]]</f>
        <v>0</v>
      </c>
      <c r="B999" t="str">
        <f>IF(OR(RIGHT(TimeVR[[#This Row],[Event]],3)="M.R", RIGHT(TimeVR[[#This Row],[Event]],3)="F.R"),"Relay","Ind")</f>
        <v>Ind</v>
      </c>
      <c r="C999">
        <f>TimeVR[[#This Row],[gender]]</f>
        <v>0</v>
      </c>
      <c r="D999">
        <f>TimeVR[[#This Row],[Age]]</f>
        <v>0</v>
      </c>
      <c r="E999">
        <f>TimeVR[[#This Row],[name]]</f>
        <v>0</v>
      </c>
      <c r="F999">
        <f>TimeVR[[#This Row],[Event]]</f>
        <v>0</v>
      </c>
      <c r="G999" t="str">
        <f>IF(OR(StandardResults[[#This Row],[Entry]]="-",TimeVR[[#This Row],[validation]]="Validated"),"Y","N")</f>
        <v>N</v>
      </c>
      <c r="H999">
        <f>IF(OR(LEFT(TimeVR[[#This Row],[Times]],8)="00:00.00", LEFT(TimeVR[[#This Row],[Times]],2)="NT"),"-",TimeVR[[#This Row],[Times]])</f>
        <v>0</v>
      </c>
      <c r="I9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999" t="str">
        <f>IF(ISBLANK(TimeVR[[#This Row],[Best Time(S)]]),"-",TimeVR[[#This Row],[Best Time(S)]])</f>
        <v>-</v>
      </c>
      <c r="K999" t="str">
        <f>IF(StandardResults[[#This Row],[BT(SC)]]&lt;&gt;"-",IF(StandardResults[[#This Row],[BT(SC)]]&lt;=StandardResults[[#This Row],[AAs]],"AA",IF(StandardResults[[#This Row],[BT(SC)]]&lt;=StandardResults[[#This Row],[As]],"A",IF(StandardResults[[#This Row],[BT(SC)]]&lt;=StandardResults[[#This Row],[Bs]],"B","-"))),"")</f>
        <v/>
      </c>
      <c r="L999" t="str">
        <f>IF(ISBLANK(TimeVR[[#This Row],[Best Time(L)]]),"-",TimeVR[[#This Row],[Best Time(L)]])</f>
        <v>-</v>
      </c>
      <c r="M999" t="str">
        <f>IF(StandardResults[[#This Row],[BT(LC)]]&lt;&gt;"-",IF(StandardResults[[#This Row],[BT(LC)]]&lt;=StandardResults[[#This Row],[AA]],"AA",IF(StandardResults[[#This Row],[BT(LC)]]&lt;=StandardResults[[#This Row],[A]],"A",IF(StandardResults[[#This Row],[BT(LC)]]&lt;=StandardResults[[#This Row],[B]],"B","-"))),"")</f>
        <v/>
      </c>
      <c r="N999" s="14"/>
      <c r="O999" t="str">
        <f>IF(StandardResults[[#This Row],[BT(SC)]]&lt;&gt;"-",IF(StandardResults[[#This Row],[BT(SC)]]&lt;=StandardResults[[#This Row],[Ecs]],"EC","-"),"")</f>
        <v/>
      </c>
      <c r="Q999" t="str">
        <f>IF(StandardResults[[#This Row],[Ind/Rel]]="Ind",LEFT(StandardResults[[#This Row],[Gender]],1)&amp;MIN(MAX(StandardResults[[#This Row],[Age]],11),17)&amp;"-"&amp;StandardResults[[#This Row],[Event]],"")</f>
        <v>011-0</v>
      </c>
      <c r="R999" t="e">
        <f>IF(StandardResults[[#This Row],[Ind/Rel]]="Ind",_xlfn.XLOOKUP(StandardResults[[#This Row],[Code]],Std[Code],Std[AA]),"-")</f>
        <v>#N/A</v>
      </c>
      <c r="S999" t="e">
        <f>IF(StandardResults[[#This Row],[Ind/Rel]]="Ind",_xlfn.XLOOKUP(StandardResults[[#This Row],[Code]],Std[Code],Std[A]),"-")</f>
        <v>#N/A</v>
      </c>
      <c r="T999" t="e">
        <f>IF(StandardResults[[#This Row],[Ind/Rel]]="Ind",_xlfn.XLOOKUP(StandardResults[[#This Row],[Code]],Std[Code],Std[B]),"-")</f>
        <v>#N/A</v>
      </c>
      <c r="U999" t="e">
        <f>IF(StandardResults[[#This Row],[Ind/Rel]]="Ind",_xlfn.XLOOKUP(StandardResults[[#This Row],[Code]],Std[Code],Std[AAs]),"-")</f>
        <v>#N/A</v>
      </c>
      <c r="V999" t="e">
        <f>IF(StandardResults[[#This Row],[Ind/Rel]]="Ind",_xlfn.XLOOKUP(StandardResults[[#This Row],[Code]],Std[Code],Std[As]),"-")</f>
        <v>#N/A</v>
      </c>
      <c r="W999" t="e">
        <f>IF(StandardResults[[#This Row],[Ind/Rel]]="Ind",_xlfn.XLOOKUP(StandardResults[[#This Row],[Code]],Std[Code],Std[Bs]),"-")</f>
        <v>#N/A</v>
      </c>
      <c r="X999" t="e">
        <f>IF(StandardResults[[#This Row],[Ind/Rel]]="Ind",_xlfn.XLOOKUP(StandardResults[[#This Row],[Code]],Std[Code],Std[EC]),"-")</f>
        <v>#N/A</v>
      </c>
      <c r="Y999" t="e">
        <f>IF(StandardResults[[#This Row],[Ind/Rel]]="Ind",_xlfn.XLOOKUP(StandardResults[[#This Row],[Code]],Std[Code],Std[Ecs]),"-")</f>
        <v>#N/A</v>
      </c>
      <c r="Z999">
        <f>COUNTIFS(StandardResults[Name],StandardResults[[#This Row],[Name]],StandardResults[Entry
Std],"B")+COUNTIFS(StandardResults[Name],StandardResults[[#This Row],[Name]],StandardResults[Entry
Std],"A")+COUNTIFS(StandardResults[Name],StandardResults[[#This Row],[Name]],StandardResults[Entry
Std],"AA")</f>
        <v>0</v>
      </c>
      <c r="AA999">
        <f>COUNTIFS(StandardResults[Name],StandardResults[[#This Row],[Name]],StandardResults[Entry
Std],"AA")</f>
        <v>0</v>
      </c>
    </row>
    <row r="1000" spans="1:27" x14ac:dyDescent="0.25">
      <c r="A1000">
        <f>TimeVR[[#This Row],[Club]]</f>
        <v>0</v>
      </c>
      <c r="B1000" t="str">
        <f>IF(OR(RIGHT(TimeVR[[#This Row],[Event]],3)="M.R", RIGHT(TimeVR[[#This Row],[Event]],3)="F.R"),"Relay","Ind")</f>
        <v>Ind</v>
      </c>
      <c r="C1000">
        <f>TimeVR[[#This Row],[gender]]</f>
        <v>0</v>
      </c>
      <c r="D1000">
        <f>TimeVR[[#This Row],[Age]]</f>
        <v>0</v>
      </c>
      <c r="E1000">
        <f>TimeVR[[#This Row],[name]]</f>
        <v>0</v>
      </c>
      <c r="F1000">
        <f>TimeVR[[#This Row],[Event]]</f>
        <v>0</v>
      </c>
      <c r="G1000" t="str">
        <f>IF(OR(StandardResults[[#This Row],[Entry]]="-",TimeVR[[#This Row],[validation]]="Validated"),"Y","N")</f>
        <v>N</v>
      </c>
      <c r="H1000">
        <f>IF(OR(LEFT(TimeVR[[#This Row],[Times]],8)="00:00.00", LEFT(TimeVR[[#This Row],[Times]],2)="NT"),"-",TimeVR[[#This Row],[Times]])</f>
        <v>0</v>
      </c>
      <c r="I10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0" t="str">
        <f>IF(ISBLANK(TimeVR[[#This Row],[Best Time(S)]]),"-",TimeVR[[#This Row],[Best Time(S)]])</f>
        <v>-</v>
      </c>
      <c r="K1000" t="str">
        <f>IF(StandardResults[[#This Row],[BT(SC)]]&lt;&gt;"-",IF(StandardResults[[#This Row],[BT(SC)]]&lt;=StandardResults[[#This Row],[AAs]],"AA",IF(StandardResults[[#This Row],[BT(SC)]]&lt;=StandardResults[[#This Row],[As]],"A",IF(StandardResults[[#This Row],[BT(SC)]]&lt;=StandardResults[[#This Row],[Bs]],"B","-"))),"")</f>
        <v/>
      </c>
      <c r="L1000" t="str">
        <f>IF(ISBLANK(TimeVR[[#This Row],[Best Time(L)]]),"-",TimeVR[[#This Row],[Best Time(L)]])</f>
        <v>-</v>
      </c>
      <c r="M1000" t="str">
        <f>IF(StandardResults[[#This Row],[BT(LC)]]&lt;&gt;"-",IF(StandardResults[[#This Row],[BT(LC)]]&lt;=StandardResults[[#This Row],[AA]],"AA",IF(StandardResults[[#This Row],[BT(LC)]]&lt;=StandardResults[[#This Row],[A]],"A",IF(StandardResults[[#This Row],[BT(LC)]]&lt;=StandardResults[[#This Row],[B]],"B","-"))),"")</f>
        <v/>
      </c>
      <c r="N1000" s="14"/>
      <c r="O1000" t="str">
        <f>IF(StandardResults[[#This Row],[BT(SC)]]&lt;&gt;"-",IF(StandardResults[[#This Row],[BT(SC)]]&lt;=StandardResults[[#This Row],[Ecs]],"EC","-"),"")</f>
        <v/>
      </c>
      <c r="Q1000" t="str">
        <f>IF(StandardResults[[#This Row],[Ind/Rel]]="Ind",LEFT(StandardResults[[#This Row],[Gender]],1)&amp;MIN(MAX(StandardResults[[#This Row],[Age]],11),17)&amp;"-"&amp;StandardResults[[#This Row],[Event]],"")</f>
        <v>011-0</v>
      </c>
      <c r="R1000" t="e">
        <f>IF(StandardResults[[#This Row],[Ind/Rel]]="Ind",_xlfn.XLOOKUP(StandardResults[[#This Row],[Code]],Std[Code],Std[AA]),"-")</f>
        <v>#N/A</v>
      </c>
      <c r="S1000" t="e">
        <f>IF(StandardResults[[#This Row],[Ind/Rel]]="Ind",_xlfn.XLOOKUP(StandardResults[[#This Row],[Code]],Std[Code],Std[A]),"-")</f>
        <v>#N/A</v>
      </c>
      <c r="T1000" t="e">
        <f>IF(StandardResults[[#This Row],[Ind/Rel]]="Ind",_xlfn.XLOOKUP(StandardResults[[#This Row],[Code]],Std[Code],Std[B]),"-")</f>
        <v>#N/A</v>
      </c>
      <c r="U1000" t="e">
        <f>IF(StandardResults[[#This Row],[Ind/Rel]]="Ind",_xlfn.XLOOKUP(StandardResults[[#This Row],[Code]],Std[Code],Std[AAs]),"-")</f>
        <v>#N/A</v>
      </c>
      <c r="V1000" t="e">
        <f>IF(StandardResults[[#This Row],[Ind/Rel]]="Ind",_xlfn.XLOOKUP(StandardResults[[#This Row],[Code]],Std[Code],Std[As]),"-")</f>
        <v>#N/A</v>
      </c>
      <c r="W1000" t="e">
        <f>IF(StandardResults[[#This Row],[Ind/Rel]]="Ind",_xlfn.XLOOKUP(StandardResults[[#This Row],[Code]],Std[Code],Std[Bs]),"-")</f>
        <v>#N/A</v>
      </c>
      <c r="X1000" t="e">
        <f>IF(StandardResults[[#This Row],[Ind/Rel]]="Ind",_xlfn.XLOOKUP(StandardResults[[#This Row],[Code]],Std[Code],Std[EC]),"-")</f>
        <v>#N/A</v>
      </c>
      <c r="Y1000" t="e">
        <f>IF(StandardResults[[#This Row],[Ind/Rel]]="Ind",_xlfn.XLOOKUP(StandardResults[[#This Row],[Code]],Std[Code],Std[Ecs]),"-")</f>
        <v>#N/A</v>
      </c>
      <c r="Z1000">
        <f>COUNTIFS(StandardResults[Name],StandardResults[[#This Row],[Name]],StandardResults[Entry
Std],"B")+COUNTIFS(StandardResults[Name],StandardResults[[#This Row],[Name]],StandardResults[Entry
Std],"A")+COUNTIFS(StandardResults[Name],StandardResults[[#This Row],[Name]],StandardResults[Entry
Std],"AA")</f>
        <v>0</v>
      </c>
      <c r="AA1000">
        <f>COUNTIFS(StandardResults[Name],StandardResults[[#This Row],[Name]],StandardResults[Entry
Std],"AA")</f>
        <v>0</v>
      </c>
    </row>
    <row r="1001" spans="1:27" x14ac:dyDescent="0.25">
      <c r="A1001">
        <f>TimeVR[[#This Row],[Club]]</f>
        <v>0</v>
      </c>
      <c r="B1001" t="str">
        <f>IF(OR(RIGHT(TimeVR[[#This Row],[Event]],3)="M.R", RIGHT(TimeVR[[#This Row],[Event]],3)="F.R"),"Relay","Ind")</f>
        <v>Ind</v>
      </c>
      <c r="C1001">
        <f>TimeVR[[#This Row],[gender]]</f>
        <v>0</v>
      </c>
      <c r="D1001">
        <f>TimeVR[[#This Row],[Age]]</f>
        <v>0</v>
      </c>
      <c r="E1001">
        <f>TimeVR[[#This Row],[name]]</f>
        <v>0</v>
      </c>
      <c r="F1001">
        <f>TimeVR[[#This Row],[Event]]</f>
        <v>0</v>
      </c>
      <c r="G1001" t="str">
        <f>IF(OR(StandardResults[[#This Row],[Entry]]="-",TimeVR[[#This Row],[validation]]="Validated"),"Y","N")</f>
        <v>N</v>
      </c>
      <c r="H1001">
        <f>IF(OR(LEFT(TimeVR[[#This Row],[Times]],8)="00:00.00", LEFT(TimeVR[[#This Row],[Times]],2)="NT"),"-",TimeVR[[#This Row],[Times]])</f>
        <v>0</v>
      </c>
      <c r="I10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1" t="str">
        <f>IF(ISBLANK(TimeVR[[#This Row],[Best Time(S)]]),"-",TimeVR[[#This Row],[Best Time(S)]])</f>
        <v>-</v>
      </c>
      <c r="K1001" t="str">
        <f>IF(StandardResults[[#This Row],[BT(SC)]]&lt;&gt;"-",IF(StandardResults[[#This Row],[BT(SC)]]&lt;=StandardResults[[#This Row],[AAs]],"AA",IF(StandardResults[[#This Row],[BT(SC)]]&lt;=StandardResults[[#This Row],[As]],"A",IF(StandardResults[[#This Row],[BT(SC)]]&lt;=StandardResults[[#This Row],[Bs]],"B","-"))),"")</f>
        <v/>
      </c>
      <c r="L1001" t="str">
        <f>IF(ISBLANK(TimeVR[[#This Row],[Best Time(L)]]),"-",TimeVR[[#This Row],[Best Time(L)]])</f>
        <v>-</v>
      </c>
      <c r="M1001" t="str">
        <f>IF(StandardResults[[#This Row],[BT(LC)]]&lt;&gt;"-",IF(StandardResults[[#This Row],[BT(LC)]]&lt;=StandardResults[[#This Row],[AA]],"AA",IF(StandardResults[[#This Row],[BT(LC)]]&lt;=StandardResults[[#This Row],[A]],"A",IF(StandardResults[[#This Row],[BT(LC)]]&lt;=StandardResults[[#This Row],[B]],"B","-"))),"")</f>
        <v/>
      </c>
      <c r="N1001" s="14"/>
      <c r="O1001" t="str">
        <f>IF(StandardResults[[#This Row],[BT(SC)]]&lt;&gt;"-",IF(StandardResults[[#This Row],[BT(SC)]]&lt;=StandardResults[[#This Row],[Ecs]],"EC","-"),"")</f>
        <v/>
      </c>
      <c r="Q1001" t="str">
        <f>IF(StandardResults[[#This Row],[Ind/Rel]]="Ind",LEFT(StandardResults[[#This Row],[Gender]],1)&amp;MIN(MAX(StandardResults[[#This Row],[Age]],11),17)&amp;"-"&amp;StandardResults[[#This Row],[Event]],"")</f>
        <v>011-0</v>
      </c>
      <c r="R1001" t="e">
        <f>IF(StandardResults[[#This Row],[Ind/Rel]]="Ind",_xlfn.XLOOKUP(StandardResults[[#This Row],[Code]],Std[Code],Std[AA]),"-")</f>
        <v>#N/A</v>
      </c>
      <c r="S1001" t="e">
        <f>IF(StandardResults[[#This Row],[Ind/Rel]]="Ind",_xlfn.XLOOKUP(StandardResults[[#This Row],[Code]],Std[Code],Std[A]),"-")</f>
        <v>#N/A</v>
      </c>
      <c r="T1001" t="e">
        <f>IF(StandardResults[[#This Row],[Ind/Rel]]="Ind",_xlfn.XLOOKUP(StandardResults[[#This Row],[Code]],Std[Code],Std[B]),"-")</f>
        <v>#N/A</v>
      </c>
      <c r="U1001" t="e">
        <f>IF(StandardResults[[#This Row],[Ind/Rel]]="Ind",_xlfn.XLOOKUP(StandardResults[[#This Row],[Code]],Std[Code],Std[AAs]),"-")</f>
        <v>#N/A</v>
      </c>
      <c r="V1001" t="e">
        <f>IF(StandardResults[[#This Row],[Ind/Rel]]="Ind",_xlfn.XLOOKUP(StandardResults[[#This Row],[Code]],Std[Code],Std[As]),"-")</f>
        <v>#N/A</v>
      </c>
      <c r="W1001" t="e">
        <f>IF(StandardResults[[#This Row],[Ind/Rel]]="Ind",_xlfn.XLOOKUP(StandardResults[[#This Row],[Code]],Std[Code],Std[Bs]),"-")</f>
        <v>#N/A</v>
      </c>
      <c r="X1001" t="e">
        <f>IF(StandardResults[[#This Row],[Ind/Rel]]="Ind",_xlfn.XLOOKUP(StandardResults[[#This Row],[Code]],Std[Code],Std[EC]),"-")</f>
        <v>#N/A</v>
      </c>
      <c r="Y1001" t="e">
        <f>IF(StandardResults[[#This Row],[Ind/Rel]]="Ind",_xlfn.XLOOKUP(StandardResults[[#This Row],[Code]],Std[Code],Std[Ecs]),"-")</f>
        <v>#N/A</v>
      </c>
      <c r="Z1001">
        <f>COUNTIFS(StandardResults[Name],StandardResults[[#This Row],[Name]],StandardResults[Entry
Std],"B")+COUNTIFS(StandardResults[Name],StandardResults[[#This Row],[Name]],StandardResults[Entry
Std],"A")+COUNTIFS(StandardResults[Name],StandardResults[[#This Row],[Name]],StandardResults[Entry
Std],"AA")</f>
        <v>0</v>
      </c>
      <c r="AA1001">
        <f>COUNTIFS(StandardResults[Name],StandardResults[[#This Row],[Name]],StandardResults[Entry
Std],"AA")</f>
        <v>0</v>
      </c>
    </row>
    <row r="1002" spans="1:27" x14ac:dyDescent="0.25">
      <c r="A1002">
        <f>TimeVR[[#This Row],[Club]]</f>
        <v>0</v>
      </c>
      <c r="B1002" t="str">
        <f>IF(OR(RIGHT(TimeVR[[#This Row],[Event]],3)="M.R", RIGHT(TimeVR[[#This Row],[Event]],3)="F.R"),"Relay","Ind")</f>
        <v>Ind</v>
      </c>
      <c r="C1002">
        <f>TimeVR[[#This Row],[gender]]</f>
        <v>0</v>
      </c>
      <c r="D1002">
        <f>TimeVR[[#This Row],[Age]]</f>
        <v>0</v>
      </c>
      <c r="E1002">
        <f>TimeVR[[#This Row],[name]]</f>
        <v>0</v>
      </c>
      <c r="F1002">
        <f>TimeVR[[#This Row],[Event]]</f>
        <v>0</v>
      </c>
      <c r="G1002" t="str">
        <f>IF(OR(StandardResults[[#This Row],[Entry]]="-",TimeVR[[#This Row],[validation]]="Validated"),"Y","N")</f>
        <v>N</v>
      </c>
      <c r="H1002">
        <f>IF(OR(LEFT(TimeVR[[#This Row],[Times]],8)="00:00.00", LEFT(TimeVR[[#This Row],[Times]],2)="NT"),"-",TimeVR[[#This Row],[Times]])</f>
        <v>0</v>
      </c>
      <c r="I10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2" t="str">
        <f>IF(ISBLANK(TimeVR[[#This Row],[Best Time(S)]]),"-",TimeVR[[#This Row],[Best Time(S)]])</f>
        <v>-</v>
      </c>
      <c r="K1002" t="str">
        <f>IF(StandardResults[[#This Row],[BT(SC)]]&lt;&gt;"-",IF(StandardResults[[#This Row],[BT(SC)]]&lt;=StandardResults[[#This Row],[AAs]],"AA",IF(StandardResults[[#This Row],[BT(SC)]]&lt;=StandardResults[[#This Row],[As]],"A",IF(StandardResults[[#This Row],[BT(SC)]]&lt;=StandardResults[[#This Row],[Bs]],"B","-"))),"")</f>
        <v/>
      </c>
      <c r="L1002" t="str">
        <f>IF(ISBLANK(TimeVR[[#This Row],[Best Time(L)]]),"-",TimeVR[[#This Row],[Best Time(L)]])</f>
        <v>-</v>
      </c>
      <c r="M1002" t="str">
        <f>IF(StandardResults[[#This Row],[BT(LC)]]&lt;&gt;"-",IF(StandardResults[[#This Row],[BT(LC)]]&lt;=StandardResults[[#This Row],[AA]],"AA",IF(StandardResults[[#This Row],[BT(LC)]]&lt;=StandardResults[[#This Row],[A]],"A",IF(StandardResults[[#This Row],[BT(LC)]]&lt;=StandardResults[[#This Row],[B]],"B","-"))),"")</f>
        <v/>
      </c>
      <c r="N1002" s="14"/>
      <c r="O1002" t="str">
        <f>IF(StandardResults[[#This Row],[BT(SC)]]&lt;&gt;"-",IF(StandardResults[[#This Row],[BT(SC)]]&lt;=StandardResults[[#This Row],[Ecs]],"EC","-"),"")</f>
        <v/>
      </c>
      <c r="Q1002" t="str">
        <f>IF(StandardResults[[#This Row],[Ind/Rel]]="Ind",LEFT(StandardResults[[#This Row],[Gender]],1)&amp;MIN(MAX(StandardResults[[#This Row],[Age]],11),17)&amp;"-"&amp;StandardResults[[#This Row],[Event]],"")</f>
        <v>011-0</v>
      </c>
      <c r="R1002" t="e">
        <f>IF(StandardResults[[#This Row],[Ind/Rel]]="Ind",_xlfn.XLOOKUP(StandardResults[[#This Row],[Code]],Std[Code],Std[AA]),"-")</f>
        <v>#N/A</v>
      </c>
      <c r="S1002" t="e">
        <f>IF(StandardResults[[#This Row],[Ind/Rel]]="Ind",_xlfn.XLOOKUP(StandardResults[[#This Row],[Code]],Std[Code],Std[A]),"-")</f>
        <v>#N/A</v>
      </c>
      <c r="T1002" t="e">
        <f>IF(StandardResults[[#This Row],[Ind/Rel]]="Ind",_xlfn.XLOOKUP(StandardResults[[#This Row],[Code]],Std[Code],Std[B]),"-")</f>
        <v>#N/A</v>
      </c>
      <c r="U1002" t="e">
        <f>IF(StandardResults[[#This Row],[Ind/Rel]]="Ind",_xlfn.XLOOKUP(StandardResults[[#This Row],[Code]],Std[Code],Std[AAs]),"-")</f>
        <v>#N/A</v>
      </c>
      <c r="V1002" t="e">
        <f>IF(StandardResults[[#This Row],[Ind/Rel]]="Ind",_xlfn.XLOOKUP(StandardResults[[#This Row],[Code]],Std[Code],Std[As]),"-")</f>
        <v>#N/A</v>
      </c>
      <c r="W1002" t="e">
        <f>IF(StandardResults[[#This Row],[Ind/Rel]]="Ind",_xlfn.XLOOKUP(StandardResults[[#This Row],[Code]],Std[Code],Std[Bs]),"-")</f>
        <v>#N/A</v>
      </c>
      <c r="X1002" t="e">
        <f>IF(StandardResults[[#This Row],[Ind/Rel]]="Ind",_xlfn.XLOOKUP(StandardResults[[#This Row],[Code]],Std[Code],Std[EC]),"-")</f>
        <v>#N/A</v>
      </c>
      <c r="Y1002" t="e">
        <f>IF(StandardResults[[#This Row],[Ind/Rel]]="Ind",_xlfn.XLOOKUP(StandardResults[[#This Row],[Code]],Std[Code],Std[Ecs]),"-")</f>
        <v>#N/A</v>
      </c>
      <c r="Z1002">
        <f>COUNTIFS(StandardResults[Name],StandardResults[[#This Row],[Name]],StandardResults[Entry
Std],"B")+COUNTIFS(StandardResults[Name],StandardResults[[#This Row],[Name]],StandardResults[Entry
Std],"A")+COUNTIFS(StandardResults[Name],StandardResults[[#This Row],[Name]],StandardResults[Entry
Std],"AA")</f>
        <v>0</v>
      </c>
      <c r="AA1002">
        <f>COUNTIFS(StandardResults[Name],StandardResults[[#This Row],[Name]],StandardResults[Entry
Std],"AA")</f>
        <v>0</v>
      </c>
    </row>
    <row r="1003" spans="1:27" x14ac:dyDescent="0.25">
      <c r="A1003">
        <f>TimeVR[[#This Row],[Club]]</f>
        <v>0</v>
      </c>
      <c r="B1003" t="str">
        <f>IF(OR(RIGHT(TimeVR[[#This Row],[Event]],3)="M.R", RIGHT(TimeVR[[#This Row],[Event]],3)="F.R"),"Relay","Ind")</f>
        <v>Ind</v>
      </c>
      <c r="C1003">
        <f>TimeVR[[#This Row],[gender]]</f>
        <v>0</v>
      </c>
      <c r="D1003">
        <f>TimeVR[[#This Row],[Age]]</f>
        <v>0</v>
      </c>
      <c r="E1003">
        <f>TimeVR[[#This Row],[name]]</f>
        <v>0</v>
      </c>
      <c r="F1003">
        <f>TimeVR[[#This Row],[Event]]</f>
        <v>0</v>
      </c>
      <c r="G1003" t="str">
        <f>IF(OR(StandardResults[[#This Row],[Entry]]="-",TimeVR[[#This Row],[validation]]="Validated"),"Y","N")</f>
        <v>N</v>
      </c>
      <c r="H1003">
        <f>IF(OR(LEFT(TimeVR[[#This Row],[Times]],8)="00:00.00", LEFT(TimeVR[[#This Row],[Times]],2)="NT"),"-",TimeVR[[#This Row],[Times]])</f>
        <v>0</v>
      </c>
      <c r="I10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3" t="str">
        <f>IF(ISBLANK(TimeVR[[#This Row],[Best Time(S)]]),"-",TimeVR[[#This Row],[Best Time(S)]])</f>
        <v>-</v>
      </c>
      <c r="K1003" t="str">
        <f>IF(StandardResults[[#This Row],[BT(SC)]]&lt;&gt;"-",IF(StandardResults[[#This Row],[BT(SC)]]&lt;=StandardResults[[#This Row],[AAs]],"AA",IF(StandardResults[[#This Row],[BT(SC)]]&lt;=StandardResults[[#This Row],[As]],"A",IF(StandardResults[[#This Row],[BT(SC)]]&lt;=StandardResults[[#This Row],[Bs]],"B","-"))),"")</f>
        <v/>
      </c>
      <c r="L1003" t="str">
        <f>IF(ISBLANK(TimeVR[[#This Row],[Best Time(L)]]),"-",TimeVR[[#This Row],[Best Time(L)]])</f>
        <v>-</v>
      </c>
      <c r="M1003" t="str">
        <f>IF(StandardResults[[#This Row],[BT(LC)]]&lt;&gt;"-",IF(StandardResults[[#This Row],[BT(LC)]]&lt;=StandardResults[[#This Row],[AA]],"AA",IF(StandardResults[[#This Row],[BT(LC)]]&lt;=StandardResults[[#This Row],[A]],"A",IF(StandardResults[[#This Row],[BT(LC)]]&lt;=StandardResults[[#This Row],[B]],"B","-"))),"")</f>
        <v/>
      </c>
      <c r="N1003" s="14"/>
      <c r="O1003" t="str">
        <f>IF(StandardResults[[#This Row],[BT(SC)]]&lt;&gt;"-",IF(StandardResults[[#This Row],[BT(SC)]]&lt;=StandardResults[[#This Row],[Ecs]],"EC","-"),"")</f>
        <v/>
      </c>
      <c r="Q1003" t="str">
        <f>IF(StandardResults[[#This Row],[Ind/Rel]]="Ind",LEFT(StandardResults[[#This Row],[Gender]],1)&amp;MIN(MAX(StandardResults[[#This Row],[Age]],11),17)&amp;"-"&amp;StandardResults[[#This Row],[Event]],"")</f>
        <v>011-0</v>
      </c>
      <c r="R1003" t="e">
        <f>IF(StandardResults[[#This Row],[Ind/Rel]]="Ind",_xlfn.XLOOKUP(StandardResults[[#This Row],[Code]],Std[Code],Std[AA]),"-")</f>
        <v>#N/A</v>
      </c>
      <c r="S1003" t="e">
        <f>IF(StandardResults[[#This Row],[Ind/Rel]]="Ind",_xlfn.XLOOKUP(StandardResults[[#This Row],[Code]],Std[Code],Std[A]),"-")</f>
        <v>#N/A</v>
      </c>
      <c r="T1003" t="e">
        <f>IF(StandardResults[[#This Row],[Ind/Rel]]="Ind",_xlfn.XLOOKUP(StandardResults[[#This Row],[Code]],Std[Code],Std[B]),"-")</f>
        <v>#N/A</v>
      </c>
      <c r="U1003" t="e">
        <f>IF(StandardResults[[#This Row],[Ind/Rel]]="Ind",_xlfn.XLOOKUP(StandardResults[[#This Row],[Code]],Std[Code],Std[AAs]),"-")</f>
        <v>#N/A</v>
      </c>
      <c r="V1003" t="e">
        <f>IF(StandardResults[[#This Row],[Ind/Rel]]="Ind",_xlfn.XLOOKUP(StandardResults[[#This Row],[Code]],Std[Code],Std[As]),"-")</f>
        <v>#N/A</v>
      </c>
      <c r="W1003" t="e">
        <f>IF(StandardResults[[#This Row],[Ind/Rel]]="Ind",_xlfn.XLOOKUP(StandardResults[[#This Row],[Code]],Std[Code],Std[Bs]),"-")</f>
        <v>#N/A</v>
      </c>
      <c r="X1003" t="e">
        <f>IF(StandardResults[[#This Row],[Ind/Rel]]="Ind",_xlfn.XLOOKUP(StandardResults[[#This Row],[Code]],Std[Code],Std[EC]),"-")</f>
        <v>#N/A</v>
      </c>
      <c r="Y1003" t="e">
        <f>IF(StandardResults[[#This Row],[Ind/Rel]]="Ind",_xlfn.XLOOKUP(StandardResults[[#This Row],[Code]],Std[Code],Std[Ecs]),"-")</f>
        <v>#N/A</v>
      </c>
      <c r="Z1003">
        <f>COUNTIFS(StandardResults[Name],StandardResults[[#This Row],[Name]],StandardResults[Entry
Std],"B")+COUNTIFS(StandardResults[Name],StandardResults[[#This Row],[Name]],StandardResults[Entry
Std],"A")+COUNTIFS(StandardResults[Name],StandardResults[[#This Row],[Name]],StandardResults[Entry
Std],"AA")</f>
        <v>0</v>
      </c>
      <c r="AA1003">
        <f>COUNTIFS(StandardResults[Name],StandardResults[[#This Row],[Name]],StandardResults[Entry
Std],"AA")</f>
        <v>0</v>
      </c>
    </row>
    <row r="1004" spans="1:27" x14ac:dyDescent="0.25">
      <c r="A1004">
        <f>TimeVR[[#This Row],[Club]]</f>
        <v>0</v>
      </c>
      <c r="B1004" t="str">
        <f>IF(OR(RIGHT(TimeVR[[#This Row],[Event]],3)="M.R", RIGHT(TimeVR[[#This Row],[Event]],3)="F.R"),"Relay","Ind")</f>
        <v>Ind</v>
      </c>
      <c r="C1004">
        <f>TimeVR[[#This Row],[gender]]</f>
        <v>0</v>
      </c>
      <c r="D1004">
        <f>TimeVR[[#This Row],[Age]]</f>
        <v>0</v>
      </c>
      <c r="E1004">
        <f>TimeVR[[#This Row],[name]]</f>
        <v>0</v>
      </c>
      <c r="F1004">
        <f>TimeVR[[#This Row],[Event]]</f>
        <v>0</v>
      </c>
      <c r="G1004" t="str">
        <f>IF(OR(StandardResults[[#This Row],[Entry]]="-",TimeVR[[#This Row],[validation]]="Validated"),"Y","N")</f>
        <v>N</v>
      </c>
      <c r="H1004">
        <f>IF(OR(LEFT(TimeVR[[#This Row],[Times]],8)="00:00.00", LEFT(TimeVR[[#This Row],[Times]],2)="NT"),"-",TimeVR[[#This Row],[Times]])</f>
        <v>0</v>
      </c>
      <c r="I10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4" t="str">
        <f>IF(ISBLANK(TimeVR[[#This Row],[Best Time(S)]]),"-",TimeVR[[#This Row],[Best Time(S)]])</f>
        <v>-</v>
      </c>
      <c r="K1004" t="str">
        <f>IF(StandardResults[[#This Row],[BT(SC)]]&lt;&gt;"-",IF(StandardResults[[#This Row],[BT(SC)]]&lt;=StandardResults[[#This Row],[AAs]],"AA",IF(StandardResults[[#This Row],[BT(SC)]]&lt;=StandardResults[[#This Row],[As]],"A",IF(StandardResults[[#This Row],[BT(SC)]]&lt;=StandardResults[[#This Row],[Bs]],"B","-"))),"")</f>
        <v/>
      </c>
      <c r="L1004" t="str">
        <f>IF(ISBLANK(TimeVR[[#This Row],[Best Time(L)]]),"-",TimeVR[[#This Row],[Best Time(L)]])</f>
        <v>-</v>
      </c>
      <c r="M1004" t="str">
        <f>IF(StandardResults[[#This Row],[BT(LC)]]&lt;&gt;"-",IF(StandardResults[[#This Row],[BT(LC)]]&lt;=StandardResults[[#This Row],[AA]],"AA",IF(StandardResults[[#This Row],[BT(LC)]]&lt;=StandardResults[[#This Row],[A]],"A",IF(StandardResults[[#This Row],[BT(LC)]]&lt;=StandardResults[[#This Row],[B]],"B","-"))),"")</f>
        <v/>
      </c>
      <c r="N1004" s="14"/>
      <c r="O1004" t="str">
        <f>IF(StandardResults[[#This Row],[BT(SC)]]&lt;&gt;"-",IF(StandardResults[[#This Row],[BT(SC)]]&lt;=StandardResults[[#This Row],[Ecs]],"EC","-"),"")</f>
        <v/>
      </c>
      <c r="Q1004" t="str">
        <f>IF(StandardResults[[#This Row],[Ind/Rel]]="Ind",LEFT(StandardResults[[#This Row],[Gender]],1)&amp;MIN(MAX(StandardResults[[#This Row],[Age]],11),17)&amp;"-"&amp;StandardResults[[#This Row],[Event]],"")</f>
        <v>011-0</v>
      </c>
      <c r="R1004" t="e">
        <f>IF(StandardResults[[#This Row],[Ind/Rel]]="Ind",_xlfn.XLOOKUP(StandardResults[[#This Row],[Code]],Std[Code],Std[AA]),"-")</f>
        <v>#N/A</v>
      </c>
      <c r="S1004" t="e">
        <f>IF(StandardResults[[#This Row],[Ind/Rel]]="Ind",_xlfn.XLOOKUP(StandardResults[[#This Row],[Code]],Std[Code],Std[A]),"-")</f>
        <v>#N/A</v>
      </c>
      <c r="T1004" t="e">
        <f>IF(StandardResults[[#This Row],[Ind/Rel]]="Ind",_xlfn.XLOOKUP(StandardResults[[#This Row],[Code]],Std[Code],Std[B]),"-")</f>
        <v>#N/A</v>
      </c>
      <c r="U1004" t="e">
        <f>IF(StandardResults[[#This Row],[Ind/Rel]]="Ind",_xlfn.XLOOKUP(StandardResults[[#This Row],[Code]],Std[Code],Std[AAs]),"-")</f>
        <v>#N/A</v>
      </c>
      <c r="V1004" t="e">
        <f>IF(StandardResults[[#This Row],[Ind/Rel]]="Ind",_xlfn.XLOOKUP(StandardResults[[#This Row],[Code]],Std[Code],Std[As]),"-")</f>
        <v>#N/A</v>
      </c>
      <c r="W1004" t="e">
        <f>IF(StandardResults[[#This Row],[Ind/Rel]]="Ind",_xlfn.XLOOKUP(StandardResults[[#This Row],[Code]],Std[Code],Std[Bs]),"-")</f>
        <v>#N/A</v>
      </c>
      <c r="X1004" t="e">
        <f>IF(StandardResults[[#This Row],[Ind/Rel]]="Ind",_xlfn.XLOOKUP(StandardResults[[#This Row],[Code]],Std[Code],Std[EC]),"-")</f>
        <v>#N/A</v>
      </c>
      <c r="Y1004" t="e">
        <f>IF(StandardResults[[#This Row],[Ind/Rel]]="Ind",_xlfn.XLOOKUP(StandardResults[[#This Row],[Code]],Std[Code],Std[Ecs]),"-")</f>
        <v>#N/A</v>
      </c>
      <c r="Z1004">
        <f>COUNTIFS(StandardResults[Name],StandardResults[[#This Row],[Name]],StandardResults[Entry
Std],"B")+COUNTIFS(StandardResults[Name],StandardResults[[#This Row],[Name]],StandardResults[Entry
Std],"A")+COUNTIFS(StandardResults[Name],StandardResults[[#This Row],[Name]],StandardResults[Entry
Std],"AA")</f>
        <v>0</v>
      </c>
      <c r="AA1004">
        <f>COUNTIFS(StandardResults[Name],StandardResults[[#This Row],[Name]],StandardResults[Entry
Std],"AA")</f>
        <v>0</v>
      </c>
    </row>
    <row r="1005" spans="1:27" x14ac:dyDescent="0.25">
      <c r="A1005">
        <f>TimeVR[[#This Row],[Club]]</f>
        <v>0</v>
      </c>
      <c r="B1005" t="str">
        <f>IF(OR(RIGHT(TimeVR[[#This Row],[Event]],3)="M.R", RIGHT(TimeVR[[#This Row],[Event]],3)="F.R"),"Relay","Ind")</f>
        <v>Ind</v>
      </c>
      <c r="C1005">
        <f>TimeVR[[#This Row],[gender]]</f>
        <v>0</v>
      </c>
      <c r="D1005">
        <f>TimeVR[[#This Row],[Age]]</f>
        <v>0</v>
      </c>
      <c r="E1005">
        <f>TimeVR[[#This Row],[name]]</f>
        <v>0</v>
      </c>
      <c r="F1005">
        <f>TimeVR[[#This Row],[Event]]</f>
        <v>0</v>
      </c>
      <c r="G1005" t="str">
        <f>IF(OR(StandardResults[[#This Row],[Entry]]="-",TimeVR[[#This Row],[validation]]="Validated"),"Y","N")</f>
        <v>N</v>
      </c>
      <c r="H1005">
        <f>IF(OR(LEFT(TimeVR[[#This Row],[Times]],8)="00:00.00", LEFT(TimeVR[[#This Row],[Times]],2)="NT"),"-",TimeVR[[#This Row],[Times]])</f>
        <v>0</v>
      </c>
      <c r="I10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5" t="str">
        <f>IF(ISBLANK(TimeVR[[#This Row],[Best Time(S)]]),"-",TimeVR[[#This Row],[Best Time(S)]])</f>
        <v>-</v>
      </c>
      <c r="K1005" t="str">
        <f>IF(StandardResults[[#This Row],[BT(SC)]]&lt;&gt;"-",IF(StandardResults[[#This Row],[BT(SC)]]&lt;=StandardResults[[#This Row],[AAs]],"AA",IF(StandardResults[[#This Row],[BT(SC)]]&lt;=StandardResults[[#This Row],[As]],"A",IF(StandardResults[[#This Row],[BT(SC)]]&lt;=StandardResults[[#This Row],[Bs]],"B","-"))),"")</f>
        <v/>
      </c>
      <c r="L1005" t="str">
        <f>IF(ISBLANK(TimeVR[[#This Row],[Best Time(L)]]),"-",TimeVR[[#This Row],[Best Time(L)]])</f>
        <v>-</v>
      </c>
      <c r="M1005" t="str">
        <f>IF(StandardResults[[#This Row],[BT(LC)]]&lt;&gt;"-",IF(StandardResults[[#This Row],[BT(LC)]]&lt;=StandardResults[[#This Row],[AA]],"AA",IF(StandardResults[[#This Row],[BT(LC)]]&lt;=StandardResults[[#This Row],[A]],"A",IF(StandardResults[[#This Row],[BT(LC)]]&lt;=StandardResults[[#This Row],[B]],"B","-"))),"")</f>
        <v/>
      </c>
      <c r="N1005" s="14"/>
      <c r="O1005" t="str">
        <f>IF(StandardResults[[#This Row],[BT(SC)]]&lt;&gt;"-",IF(StandardResults[[#This Row],[BT(SC)]]&lt;=StandardResults[[#This Row],[Ecs]],"EC","-"),"")</f>
        <v/>
      </c>
      <c r="Q1005" t="str">
        <f>IF(StandardResults[[#This Row],[Ind/Rel]]="Ind",LEFT(StandardResults[[#This Row],[Gender]],1)&amp;MIN(MAX(StandardResults[[#This Row],[Age]],11),17)&amp;"-"&amp;StandardResults[[#This Row],[Event]],"")</f>
        <v>011-0</v>
      </c>
      <c r="R1005" t="e">
        <f>IF(StandardResults[[#This Row],[Ind/Rel]]="Ind",_xlfn.XLOOKUP(StandardResults[[#This Row],[Code]],Std[Code],Std[AA]),"-")</f>
        <v>#N/A</v>
      </c>
      <c r="S1005" t="e">
        <f>IF(StandardResults[[#This Row],[Ind/Rel]]="Ind",_xlfn.XLOOKUP(StandardResults[[#This Row],[Code]],Std[Code],Std[A]),"-")</f>
        <v>#N/A</v>
      </c>
      <c r="T1005" t="e">
        <f>IF(StandardResults[[#This Row],[Ind/Rel]]="Ind",_xlfn.XLOOKUP(StandardResults[[#This Row],[Code]],Std[Code],Std[B]),"-")</f>
        <v>#N/A</v>
      </c>
      <c r="U1005" t="e">
        <f>IF(StandardResults[[#This Row],[Ind/Rel]]="Ind",_xlfn.XLOOKUP(StandardResults[[#This Row],[Code]],Std[Code],Std[AAs]),"-")</f>
        <v>#N/A</v>
      </c>
      <c r="V1005" t="e">
        <f>IF(StandardResults[[#This Row],[Ind/Rel]]="Ind",_xlfn.XLOOKUP(StandardResults[[#This Row],[Code]],Std[Code],Std[As]),"-")</f>
        <v>#N/A</v>
      </c>
      <c r="W1005" t="e">
        <f>IF(StandardResults[[#This Row],[Ind/Rel]]="Ind",_xlfn.XLOOKUP(StandardResults[[#This Row],[Code]],Std[Code],Std[Bs]),"-")</f>
        <v>#N/A</v>
      </c>
      <c r="X1005" t="e">
        <f>IF(StandardResults[[#This Row],[Ind/Rel]]="Ind",_xlfn.XLOOKUP(StandardResults[[#This Row],[Code]],Std[Code],Std[EC]),"-")</f>
        <v>#N/A</v>
      </c>
      <c r="Y1005" t="e">
        <f>IF(StandardResults[[#This Row],[Ind/Rel]]="Ind",_xlfn.XLOOKUP(StandardResults[[#This Row],[Code]],Std[Code],Std[Ecs]),"-")</f>
        <v>#N/A</v>
      </c>
      <c r="Z1005">
        <f>COUNTIFS(StandardResults[Name],StandardResults[[#This Row],[Name]],StandardResults[Entry
Std],"B")+COUNTIFS(StandardResults[Name],StandardResults[[#This Row],[Name]],StandardResults[Entry
Std],"A")+COUNTIFS(StandardResults[Name],StandardResults[[#This Row],[Name]],StandardResults[Entry
Std],"AA")</f>
        <v>0</v>
      </c>
      <c r="AA1005">
        <f>COUNTIFS(StandardResults[Name],StandardResults[[#This Row],[Name]],StandardResults[Entry
Std],"AA")</f>
        <v>0</v>
      </c>
    </row>
    <row r="1006" spans="1:27" x14ac:dyDescent="0.25">
      <c r="A1006">
        <f>TimeVR[[#This Row],[Club]]</f>
        <v>0</v>
      </c>
      <c r="B1006" t="str">
        <f>IF(OR(RIGHT(TimeVR[[#This Row],[Event]],3)="M.R", RIGHT(TimeVR[[#This Row],[Event]],3)="F.R"),"Relay","Ind")</f>
        <v>Ind</v>
      </c>
      <c r="C1006">
        <f>TimeVR[[#This Row],[gender]]</f>
        <v>0</v>
      </c>
      <c r="D1006">
        <f>TimeVR[[#This Row],[Age]]</f>
        <v>0</v>
      </c>
      <c r="E1006">
        <f>TimeVR[[#This Row],[name]]</f>
        <v>0</v>
      </c>
      <c r="F1006">
        <f>TimeVR[[#This Row],[Event]]</f>
        <v>0</v>
      </c>
      <c r="G1006" t="str">
        <f>IF(OR(StandardResults[[#This Row],[Entry]]="-",TimeVR[[#This Row],[validation]]="Validated"),"Y","N")</f>
        <v>N</v>
      </c>
      <c r="H1006">
        <f>IF(OR(LEFT(TimeVR[[#This Row],[Times]],8)="00:00.00", LEFT(TimeVR[[#This Row],[Times]],2)="NT"),"-",TimeVR[[#This Row],[Times]])</f>
        <v>0</v>
      </c>
      <c r="I10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6" t="str">
        <f>IF(ISBLANK(TimeVR[[#This Row],[Best Time(S)]]),"-",TimeVR[[#This Row],[Best Time(S)]])</f>
        <v>-</v>
      </c>
      <c r="K1006" t="str">
        <f>IF(StandardResults[[#This Row],[BT(SC)]]&lt;&gt;"-",IF(StandardResults[[#This Row],[BT(SC)]]&lt;=StandardResults[[#This Row],[AAs]],"AA",IF(StandardResults[[#This Row],[BT(SC)]]&lt;=StandardResults[[#This Row],[As]],"A",IF(StandardResults[[#This Row],[BT(SC)]]&lt;=StandardResults[[#This Row],[Bs]],"B","-"))),"")</f>
        <v/>
      </c>
      <c r="L1006" t="str">
        <f>IF(ISBLANK(TimeVR[[#This Row],[Best Time(L)]]),"-",TimeVR[[#This Row],[Best Time(L)]])</f>
        <v>-</v>
      </c>
      <c r="M1006" t="str">
        <f>IF(StandardResults[[#This Row],[BT(LC)]]&lt;&gt;"-",IF(StandardResults[[#This Row],[BT(LC)]]&lt;=StandardResults[[#This Row],[AA]],"AA",IF(StandardResults[[#This Row],[BT(LC)]]&lt;=StandardResults[[#This Row],[A]],"A",IF(StandardResults[[#This Row],[BT(LC)]]&lt;=StandardResults[[#This Row],[B]],"B","-"))),"")</f>
        <v/>
      </c>
      <c r="N1006" s="14"/>
      <c r="O1006" t="str">
        <f>IF(StandardResults[[#This Row],[BT(SC)]]&lt;&gt;"-",IF(StandardResults[[#This Row],[BT(SC)]]&lt;=StandardResults[[#This Row],[Ecs]],"EC","-"),"")</f>
        <v/>
      </c>
      <c r="Q1006" t="str">
        <f>IF(StandardResults[[#This Row],[Ind/Rel]]="Ind",LEFT(StandardResults[[#This Row],[Gender]],1)&amp;MIN(MAX(StandardResults[[#This Row],[Age]],11),17)&amp;"-"&amp;StandardResults[[#This Row],[Event]],"")</f>
        <v>011-0</v>
      </c>
      <c r="R1006" t="e">
        <f>IF(StandardResults[[#This Row],[Ind/Rel]]="Ind",_xlfn.XLOOKUP(StandardResults[[#This Row],[Code]],Std[Code],Std[AA]),"-")</f>
        <v>#N/A</v>
      </c>
      <c r="S1006" t="e">
        <f>IF(StandardResults[[#This Row],[Ind/Rel]]="Ind",_xlfn.XLOOKUP(StandardResults[[#This Row],[Code]],Std[Code],Std[A]),"-")</f>
        <v>#N/A</v>
      </c>
      <c r="T1006" t="e">
        <f>IF(StandardResults[[#This Row],[Ind/Rel]]="Ind",_xlfn.XLOOKUP(StandardResults[[#This Row],[Code]],Std[Code],Std[B]),"-")</f>
        <v>#N/A</v>
      </c>
      <c r="U1006" t="e">
        <f>IF(StandardResults[[#This Row],[Ind/Rel]]="Ind",_xlfn.XLOOKUP(StandardResults[[#This Row],[Code]],Std[Code],Std[AAs]),"-")</f>
        <v>#N/A</v>
      </c>
      <c r="V1006" t="e">
        <f>IF(StandardResults[[#This Row],[Ind/Rel]]="Ind",_xlfn.XLOOKUP(StandardResults[[#This Row],[Code]],Std[Code],Std[As]),"-")</f>
        <v>#N/A</v>
      </c>
      <c r="W1006" t="e">
        <f>IF(StandardResults[[#This Row],[Ind/Rel]]="Ind",_xlfn.XLOOKUP(StandardResults[[#This Row],[Code]],Std[Code],Std[Bs]),"-")</f>
        <v>#N/A</v>
      </c>
      <c r="X1006" t="e">
        <f>IF(StandardResults[[#This Row],[Ind/Rel]]="Ind",_xlfn.XLOOKUP(StandardResults[[#This Row],[Code]],Std[Code],Std[EC]),"-")</f>
        <v>#N/A</v>
      </c>
      <c r="Y1006" t="e">
        <f>IF(StandardResults[[#This Row],[Ind/Rel]]="Ind",_xlfn.XLOOKUP(StandardResults[[#This Row],[Code]],Std[Code],Std[Ecs]),"-")</f>
        <v>#N/A</v>
      </c>
      <c r="Z1006">
        <f>COUNTIFS(StandardResults[Name],StandardResults[[#This Row],[Name]],StandardResults[Entry
Std],"B")+COUNTIFS(StandardResults[Name],StandardResults[[#This Row],[Name]],StandardResults[Entry
Std],"A")+COUNTIFS(StandardResults[Name],StandardResults[[#This Row],[Name]],StandardResults[Entry
Std],"AA")</f>
        <v>0</v>
      </c>
      <c r="AA1006">
        <f>COUNTIFS(StandardResults[Name],StandardResults[[#This Row],[Name]],StandardResults[Entry
Std],"AA")</f>
        <v>0</v>
      </c>
    </row>
    <row r="1007" spans="1:27" x14ac:dyDescent="0.25">
      <c r="A1007">
        <f>TimeVR[[#This Row],[Club]]</f>
        <v>0</v>
      </c>
      <c r="B1007" t="str">
        <f>IF(OR(RIGHT(TimeVR[[#This Row],[Event]],3)="M.R", RIGHT(TimeVR[[#This Row],[Event]],3)="F.R"),"Relay","Ind")</f>
        <v>Ind</v>
      </c>
      <c r="C1007">
        <f>TimeVR[[#This Row],[gender]]</f>
        <v>0</v>
      </c>
      <c r="D1007">
        <f>TimeVR[[#This Row],[Age]]</f>
        <v>0</v>
      </c>
      <c r="E1007">
        <f>TimeVR[[#This Row],[name]]</f>
        <v>0</v>
      </c>
      <c r="F1007">
        <f>TimeVR[[#This Row],[Event]]</f>
        <v>0</v>
      </c>
      <c r="G1007" t="str">
        <f>IF(OR(StandardResults[[#This Row],[Entry]]="-",TimeVR[[#This Row],[validation]]="Validated"),"Y","N")</f>
        <v>N</v>
      </c>
      <c r="H1007">
        <f>IF(OR(LEFT(TimeVR[[#This Row],[Times]],8)="00:00.00", LEFT(TimeVR[[#This Row],[Times]],2)="NT"),"-",TimeVR[[#This Row],[Times]])</f>
        <v>0</v>
      </c>
      <c r="I10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7" t="str">
        <f>IF(ISBLANK(TimeVR[[#This Row],[Best Time(S)]]),"-",TimeVR[[#This Row],[Best Time(S)]])</f>
        <v>-</v>
      </c>
      <c r="K1007" t="str">
        <f>IF(StandardResults[[#This Row],[BT(SC)]]&lt;&gt;"-",IF(StandardResults[[#This Row],[BT(SC)]]&lt;=StandardResults[[#This Row],[AAs]],"AA",IF(StandardResults[[#This Row],[BT(SC)]]&lt;=StandardResults[[#This Row],[As]],"A",IF(StandardResults[[#This Row],[BT(SC)]]&lt;=StandardResults[[#This Row],[Bs]],"B","-"))),"")</f>
        <v/>
      </c>
      <c r="L1007" t="str">
        <f>IF(ISBLANK(TimeVR[[#This Row],[Best Time(L)]]),"-",TimeVR[[#This Row],[Best Time(L)]])</f>
        <v>-</v>
      </c>
      <c r="M1007" t="str">
        <f>IF(StandardResults[[#This Row],[BT(LC)]]&lt;&gt;"-",IF(StandardResults[[#This Row],[BT(LC)]]&lt;=StandardResults[[#This Row],[AA]],"AA",IF(StandardResults[[#This Row],[BT(LC)]]&lt;=StandardResults[[#This Row],[A]],"A",IF(StandardResults[[#This Row],[BT(LC)]]&lt;=StandardResults[[#This Row],[B]],"B","-"))),"")</f>
        <v/>
      </c>
      <c r="N1007" s="14"/>
      <c r="O1007" t="str">
        <f>IF(StandardResults[[#This Row],[BT(SC)]]&lt;&gt;"-",IF(StandardResults[[#This Row],[BT(SC)]]&lt;=StandardResults[[#This Row],[Ecs]],"EC","-"),"")</f>
        <v/>
      </c>
      <c r="Q1007" t="str">
        <f>IF(StandardResults[[#This Row],[Ind/Rel]]="Ind",LEFT(StandardResults[[#This Row],[Gender]],1)&amp;MIN(MAX(StandardResults[[#This Row],[Age]],11),17)&amp;"-"&amp;StandardResults[[#This Row],[Event]],"")</f>
        <v>011-0</v>
      </c>
      <c r="R1007" t="e">
        <f>IF(StandardResults[[#This Row],[Ind/Rel]]="Ind",_xlfn.XLOOKUP(StandardResults[[#This Row],[Code]],Std[Code],Std[AA]),"-")</f>
        <v>#N/A</v>
      </c>
      <c r="S1007" t="e">
        <f>IF(StandardResults[[#This Row],[Ind/Rel]]="Ind",_xlfn.XLOOKUP(StandardResults[[#This Row],[Code]],Std[Code],Std[A]),"-")</f>
        <v>#N/A</v>
      </c>
      <c r="T1007" t="e">
        <f>IF(StandardResults[[#This Row],[Ind/Rel]]="Ind",_xlfn.XLOOKUP(StandardResults[[#This Row],[Code]],Std[Code],Std[B]),"-")</f>
        <v>#N/A</v>
      </c>
      <c r="U1007" t="e">
        <f>IF(StandardResults[[#This Row],[Ind/Rel]]="Ind",_xlfn.XLOOKUP(StandardResults[[#This Row],[Code]],Std[Code],Std[AAs]),"-")</f>
        <v>#N/A</v>
      </c>
      <c r="V1007" t="e">
        <f>IF(StandardResults[[#This Row],[Ind/Rel]]="Ind",_xlfn.XLOOKUP(StandardResults[[#This Row],[Code]],Std[Code],Std[As]),"-")</f>
        <v>#N/A</v>
      </c>
      <c r="W1007" t="e">
        <f>IF(StandardResults[[#This Row],[Ind/Rel]]="Ind",_xlfn.XLOOKUP(StandardResults[[#This Row],[Code]],Std[Code],Std[Bs]),"-")</f>
        <v>#N/A</v>
      </c>
      <c r="X1007" t="e">
        <f>IF(StandardResults[[#This Row],[Ind/Rel]]="Ind",_xlfn.XLOOKUP(StandardResults[[#This Row],[Code]],Std[Code],Std[EC]),"-")</f>
        <v>#N/A</v>
      </c>
      <c r="Y1007" t="e">
        <f>IF(StandardResults[[#This Row],[Ind/Rel]]="Ind",_xlfn.XLOOKUP(StandardResults[[#This Row],[Code]],Std[Code],Std[Ecs]),"-")</f>
        <v>#N/A</v>
      </c>
      <c r="Z1007">
        <f>COUNTIFS(StandardResults[Name],StandardResults[[#This Row],[Name]],StandardResults[Entry
Std],"B")+COUNTIFS(StandardResults[Name],StandardResults[[#This Row],[Name]],StandardResults[Entry
Std],"A")+COUNTIFS(StandardResults[Name],StandardResults[[#This Row],[Name]],StandardResults[Entry
Std],"AA")</f>
        <v>0</v>
      </c>
      <c r="AA1007">
        <f>COUNTIFS(StandardResults[Name],StandardResults[[#This Row],[Name]],StandardResults[Entry
Std],"AA")</f>
        <v>0</v>
      </c>
    </row>
    <row r="1008" spans="1:27" x14ac:dyDescent="0.25">
      <c r="A1008">
        <f>TimeVR[[#This Row],[Club]]</f>
        <v>0</v>
      </c>
      <c r="B1008" t="str">
        <f>IF(OR(RIGHT(TimeVR[[#This Row],[Event]],3)="M.R", RIGHT(TimeVR[[#This Row],[Event]],3)="F.R"),"Relay","Ind")</f>
        <v>Ind</v>
      </c>
      <c r="C1008">
        <f>TimeVR[[#This Row],[gender]]</f>
        <v>0</v>
      </c>
      <c r="D1008">
        <f>TimeVR[[#This Row],[Age]]</f>
        <v>0</v>
      </c>
      <c r="E1008">
        <f>TimeVR[[#This Row],[name]]</f>
        <v>0</v>
      </c>
      <c r="F1008">
        <f>TimeVR[[#This Row],[Event]]</f>
        <v>0</v>
      </c>
      <c r="G1008" t="str">
        <f>IF(OR(StandardResults[[#This Row],[Entry]]="-",TimeVR[[#This Row],[validation]]="Validated"),"Y","N")</f>
        <v>N</v>
      </c>
      <c r="H1008">
        <f>IF(OR(LEFT(TimeVR[[#This Row],[Times]],8)="00:00.00", LEFT(TimeVR[[#This Row],[Times]],2)="NT"),"-",TimeVR[[#This Row],[Times]])</f>
        <v>0</v>
      </c>
      <c r="I10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8" t="str">
        <f>IF(ISBLANK(TimeVR[[#This Row],[Best Time(S)]]),"-",TimeVR[[#This Row],[Best Time(S)]])</f>
        <v>-</v>
      </c>
      <c r="K1008" t="str">
        <f>IF(StandardResults[[#This Row],[BT(SC)]]&lt;&gt;"-",IF(StandardResults[[#This Row],[BT(SC)]]&lt;=StandardResults[[#This Row],[AAs]],"AA",IF(StandardResults[[#This Row],[BT(SC)]]&lt;=StandardResults[[#This Row],[As]],"A",IF(StandardResults[[#This Row],[BT(SC)]]&lt;=StandardResults[[#This Row],[Bs]],"B","-"))),"")</f>
        <v/>
      </c>
      <c r="L1008" t="str">
        <f>IF(ISBLANK(TimeVR[[#This Row],[Best Time(L)]]),"-",TimeVR[[#This Row],[Best Time(L)]])</f>
        <v>-</v>
      </c>
      <c r="M1008" t="str">
        <f>IF(StandardResults[[#This Row],[BT(LC)]]&lt;&gt;"-",IF(StandardResults[[#This Row],[BT(LC)]]&lt;=StandardResults[[#This Row],[AA]],"AA",IF(StandardResults[[#This Row],[BT(LC)]]&lt;=StandardResults[[#This Row],[A]],"A",IF(StandardResults[[#This Row],[BT(LC)]]&lt;=StandardResults[[#This Row],[B]],"B","-"))),"")</f>
        <v/>
      </c>
      <c r="N1008" s="14"/>
      <c r="O1008" t="str">
        <f>IF(StandardResults[[#This Row],[BT(SC)]]&lt;&gt;"-",IF(StandardResults[[#This Row],[BT(SC)]]&lt;=StandardResults[[#This Row],[Ecs]],"EC","-"),"")</f>
        <v/>
      </c>
      <c r="Q1008" t="str">
        <f>IF(StandardResults[[#This Row],[Ind/Rel]]="Ind",LEFT(StandardResults[[#This Row],[Gender]],1)&amp;MIN(MAX(StandardResults[[#This Row],[Age]],11),17)&amp;"-"&amp;StandardResults[[#This Row],[Event]],"")</f>
        <v>011-0</v>
      </c>
      <c r="R1008" t="e">
        <f>IF(StandardResults[[#This Row],[Ind/Rel]]="Ind",_xlfn.XLOOKUP(StandardResults[[#This Row],[Code]],Std[Code],Std[AA]),"-")</f>
        <v>#N/A</v>
      </c>
      <c r="S1008" t="e">
        <f>IF(StandardResults[[#This Row],[Ind/Rel]]="Ind",_xlfn.XLOOKUP(StandardResults[[#This Row],[Code]],Std[Code],Std[A]),"-")</f>
        <v>#N/A</v>
      </c>
      <c r="T1008" t="e">
        <f>IF(StandardResults[[#This Row],[Ind/Rel]]="Ind",_xlfn.XLOOKUP(StandardResults[[#This Row],[Code]],Std[Code],Std[B]),"-")</f>
        <v>#N/A</v>
      </c>
      <c r="U1008" t="e">
        <f>IF(StandardResults[[#This Row],[Ind/Rel]]="Ind",_xlfn.XLOOKUP(StandardResults[[#This Row],[Code]],Std[Code],Std[AAs]),"-")</f>
        <v>#N/A</v>
      </c>
      <c r="V1008" t="e">
        <f>IF(StandardResults[[#This Row],[Ind/Rel]]="Ind",_xlfn.XLOOKUP(StandardResults[[#This Row],[Code]],Std[Code],Std[As]),"-")</f>
        <v>#N/A</v>
      </c>
      <c r="W1008" t="e">
        <f>IF(StandardResults[[#This Row],[Ind/Rel]]="Ind",_xlfn.XLOOKUP(StandardResults[[#This Row],[Code]],Std[Code],Std[Bs]),"-")</f>
        <v>#N/A</v>
      </c>
      <c r="X1008" t="e">
        <f>IF(StandardResults[[#This Row],[Ind/Rel]]="Ind",_xlfn.XLOOKUP(StandardResults[[#This Row],[Code]],Std[Code],Std[EC]),"-")</f>
        <v>#N/A</v>
      </c>
      <c r="Y1008" t="e">
        <f>IF(StandardResults[[#This Row],[Ind/Rel]]="Ind",_xlfn.XLOOKUP(StandardResults[[#This Row],[Code]],Std[Code],Std[Ecs]),"-")</f>
        <v>#N/A</v>
      </c>
      <c r="Z1008">
        <f>COUNTIFS(StandardResults[Name],StandardResults[[#This Row],[Name]],StandardResults[Entry
Std],"B")+COUNTIFS(StandardResults[Name],StandardResults[[#This Row],[Name]],StandardResults[Entry
Std],"A")+COUNTIFS(StandardResults[Name],StandardResults[[#This Row],[Name]],StandardResults[Entry
Std],"AA")</f>
        <v>0</v>
      </c>
      <c r="AA1008">
        <f>COUNTIFS(StandardResults[Name],StandardResults[[#This Row],[Name]],StandardResults[Entry
Std],"AA")</f>
        <v>0</v>
      </c>
    </row>
    <row r="1009" spans="1:27" x14ac:dyDescent="0.25">
      <c r="A1009">
        <f>TimeVR[[#This Row],[Club]]</f>
        <v>0</v>
      </c>
      <c r="B1009" t="str">
        <f>IF(OR(RIGHT(TimeVR[[#This Row],[Event]],3)="M.R", RIGHT(TimeVR[[#This Row],[Event]],3)="F.R"),"Relay","Ind")</f>
        <v>Ind</v>
      </c>
      <c r="C1009">
        <f>TimeVR[[#This Row],[gender]]</f>
        <v>0</v>
      </c>
      <c r="D1009">
        <f>TimeVR[[#This Row],[Age]]</f>
        <v>0</v>
      </c>
      <c r="E1009">
        <f>TimeVR[[#This Row],[name]]</f>
        <v>0</v>
      </c>
      <c r="F1009">
        <f>TimeVR[[#This Row],[Event]]</f>
        <v>0</v>
      </c>
      <c r="G1009" t="str">
        <f>IF(OR(StandardResults[[#This Row],[Entry]]="-",TimeVR[[#This Row],[validation]]="Validated"),"Y","N")</f>
        <v>N</v>
      </c>
      <c r="H1009">
        <f>IF(OR(LEFT(TimeVR[[#This Row],[Times]],8)="00:00.00", LEFT(TimeVR[[#This Row],[Times]],2)="NT"),"-",TimeVR[[#This Row],[Times]])</f>
        <v>0</v>
      </c>
      <c r="I10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09" t="str">
        <f>IF(ISBLANK(TimeVR[[#This Row],[Best Time(S)]]),"-",TimeVR[[#This Row],[Best Time(S)]])</f>
        <v>-</v>
      </c>
      <c r="K1009" t="str">
        <f>IF(StandardResults[[#This Row],[BT(SC)]]&lt;&gt;"-",IF(StandardResults[[#This Row],[BT(SC)]]&lt;=StandardResults[[#This Row],[AAs]],"AA",IF(StandardResults[[#This Row],[BT(SC)]]&lt;=StandardResults[[#This Row],[As]],"A",IF(StandardResults[[#This Row],[BT(SC)]]&lt;=StandardResults[[#This Row],[Bs]],"B","-"))),"")</f>
        <v/>
      </c>
      <c r="L1009" t="str">
        <f>IF(ISBLANK(TimeVR[[#This Row],[Best Time(L)]]),"-",TimeVR[[#This Row],[Best Time(L)]])</f>
        <v>-</v>
      </c>
      <c r="M1009" t="str">
        <f>IF(StandardResults[[#This Row],[BT(LC)]]&lt;&gt;"-",IF(StandardResults[[#This Row],[BT(LC)]]&lt;=StandardResults[[#This Row],[AA]],"AA",IF(StandardResults[[#This Row],[BT(LC)]]&lt;=StandardResults[[#This Row],[A]],"A",IF(StandardResults[[#This Row],[BT(LC)]]&lt;=StandardResults[[#This Row],[B]],"B","-"))),"")</f>
        <v/>
      </c>
      <c r="N1009" s="14"/>
      <c r="O1009" t="str">
        <f>IF(StandardResults[[#This Row],[BT(SC)]]&lt;&gt;"-",IF(StandardResults[[#This Row],[BT(SC)]]&lt;=StandardResults[[#This Row],[Ecs]],"EC","-"),"")</f>
        <v/>
      </c>
      <c r="Q1009" t="str">
        <f>IF(StandardResults[[#This Row],[Ind/Rel]]="Ind",LEFT(StandardResults[[#This Row],[Gender]],1)&amp;MIN(MAX(StandardResults[[#This Row],[Age]],11),17)&amp;"-"&amp;StandardResults[[#This Row],[Event]],"")</f>
        <v>011-0</v>
      </c>
      <c r="R1009" t="e">
        <f>IF(StandardResults[[#This Row],[Ind/Rel]]="Ind",_xlfn.XLOOKUP(StandardResults[[#This Row],[Code]],Std[Code],Std[AA]),"-")</f>
        <v>#N/A</v>
      </c>
      <c r="S1009" t="e">
        <f>IF(StandardResults[[#This Row],[Ind/Rel]]="Ind",_xlfn.XLOOKUP(StandardResults[[#This Row],[Code]],Std[Code],Std[A]),"-")</f>
        <v>#N/A</v>
      </c>
      <c r="T1009" t="e">
        <f>IF(StandardResults[[#This Row],[Ind/Rel]]="Ind",_xlfn.XLOOKUP(StandardResults[[#This Row],[Code]],Std[Code],Std[B]),"-")</f>
        <v>#N/A</v>
      </c>
      <c r="U1009" t="e">
        <f>IF(StandardResults[[#This Row],[Ind/Rel]]="Ind",_xlfn.XLOOKUP(StandardResults[[#This Row],[Code]],Std[Code],Std[AAs]),"-")</f>
        <v>#N/A</v>
      </c>
      <c r="V1009" t="e">
        <f>IF(StandardResults[[#This Row],[Ind/Rel]]="Ind",_xlfn.XLOOKUP(StandardResults[[#This Row],[Code]],Std[Code],Std[As]),"-")</f>
        <v>#N/A</v>
      </c>
      <c r="W1009" t="e">
        <f>IF(StandardResults[[#This Row],[Ind/Rel]]="Ind",_xlfn.XLOOKUP(StandardResults[[#This Row],[Code]],Std[Code],Std[Bs]),"-")</f>
        <v>#N/A</v>
      </c>
      <c r="X1009" t="e">
        <f>IF(StandardResults[[#This Row],[Ind/Rel]]="Ind",_xlfn.XLOOKUP(StandardResults[[#This Row],[Code]],Std[Code],Std[EC]),"-")</f>
        <v>#N/A</v>
      </c>
      <c r="Y1009" t="e">
        <f>IF(StandardResults[[#This Row],[Ind/Rel]]="Ind",_xlfn.XLOOKUP(StandardResults[[#This Row],[Code]],Std[Code],Std[Ecs]),"-")</f>
        <v>#N/A</v>
      </c>
      <c r="Z1009">
        <f>COUNTIFS(StandardResults[Name],StandardResults[[#This Row],[Name]],StandardResults[Entry
Std],"B")+COUNTIFS(StandardResults[Name],StandardResults[[#This Row],[Name]],StandardResults[Entry
Std],"A")+COUNTIFS(StandardResults[Name],StandardResults[[#This Row],[Name]],StandardResults[Entry
Std],"AA")</f>
        <v>0</v>
      </c>
      <c r="AA1009">
        <f>COUNTIFS(StandardResults[Name],StandardResults[[#This Row],[Name]],StandardResults[Entry
Std],"AA")</f>
        <v>0</v>
      </c>
    </row>
    <row r="1010" spans="1:27" x14ac:dyDescent="0.25">
      <c r="A1010">
        <f>TimeVR[[#This Row],[Club]]</f>
        <v>0</v>
      </c>
      <c r="B1010" t="str">
        <f>IF(OR(RIGHT(TimeVR[[#This Row],[Event]],3)="M.R", RIGHT(TimeVR[[#This Row],[Event]],3)="F.R"),"Relay","Ind")</f>
        <v>Ind</v>
      </c>
      <c r="C1010">
        <f>TimeVR[[#This Row],[gender]]</f>
        <v>0</v>
      </c>
      <c r="D1010">
        <f>TimeVR[[#This Row],[Age]]</f>
        <v>0</v>
      </c>
      <c r="E1010">
        <f>TimeVR[[#This Row],[name]]</f>
        <v>0</v>
      </c>
      <c r="F1010">
        <f>TimeVR[[#This Row],[Event]]</f>
        <v>0</v>
      </c>
      <c r="G1010" t="str">
        <f>IF(OR(StandardResults[[#This Row],[Entry]]="-",TimeVR[[#This Row],[validation]]="Validated"),"Y","N")</f>
        <v>N</v>
      </c>
      <c r="H1010">
        <f>IF(OR(LEFT(TimeVR[[#This Row],[Times]],8)="00:00.00", LEFT(TimeVR[[#This Row],[Times]],2)="NT"),"-",TimeVR[[#This Row],[Times]])</f>
        <v>0</v>
      </c>
      <c r="I10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0" t="str">
        <f>IF(ISBLANK(TimeVR[[#This Row],[Best Time(S)]]),"-",TimeVR[[#This Row],[Best Time(S)]])</f>
        <v>-</v>
      </c>
      <c r="K1010" t="str">
        <f>IF(StandardResults[[#This Row],[BT(SC)]]&lt;&gt;"-",IF(StandardResults[[#This Row],[BT(SC)]]&lt;=StandardResults[[#This Row],[AAs]],"AA",IF(StandardResults[[#This Row],[BT(SC)]]&lt;=StandardResults[[#This Row],[As]],"A",IF(StandardResults[[#This Row],[BT(SC)]]&lt;=StandardResults[[#This Row],[Bs]],"B","-"))),"")</f>
        <v/>
      </c>
      <c r="L1010" t="str">
        <f>IF(ISBLANK(TimeVR[[#This Row],[Best Time(L)]]),"-",TimeVR[[#This Row],[Best Time(L)]])</f>
        <v>-</v>
      </c>
      <c r="M1010" t="str">
        <f>IF(StandardResults[[#This Row],[BT(LC)]]&lt;&gt;"-",IF(StandardResults[[#This Row],[BT(LC)]]&lt;=StandardResults[[#This Row],[AA]],"AA",IF(StandardResults[[#This Row],[BT(LC)]]&lt;=StandardResults[[#This Row],[A]],"A",IF(StandardResults[[#This Row],[BT(LC)]]&lt;=StandardResults[[#This Row],[B]],"B","-"))),"")</f>
        <v/>
      </c>
      <c r="N1010" s="14"/>
      <c r="O1010" t="str">
        <f>IF(StandardResults[[#This Row],[BT(SC)]]&lt;&gt;"-",IF(StandardResults[[#This Row],[BT(SC)]]&lt;=StandardResults[[#This Row],[Ecs]],"EC","-"),"")</f>
        <v/>
      </c>
      <c r="Q1010" t="str">
        <f>IF(StandardResults[[#This Row],[Ind/Rel]]="Ind",LEFT(StandardResults[[#This Row],[Gender]],1)&amp;MIN(MAX(StandardResults[[#This Row],[Age]],11),17)&amp;"-"&amp;StandardResults[[#This Row],[Event]],"")</f>
        <v>011-0</v>
      </c>
      <c r="R1010" t="e">
        <f>IF(StandardResults[[#This Row],[Ind/Rel]]="Ind",_xlfn.XLOOKUP(StandardResults[[#This Row],[Code]],Std[Code],Std[AA]),"-")</f>
        <v>#N/A</v>
      </c>
      <c r="S1010" t="e">
        <f>IF(StandardResults[[#This Row],[Ind/Rel]]="Ind",_xlfn.XLOOKUP(StandardResults[[#This Row],[Code]],Std[Code],Std[A]),"-")</f>
        <v>#N/A</v>
      </c>
      <c r="T1010" t="e">
        <f>IF(StandardResults[[#This Row],[Ind/Rel]]="Ind",_xlfn.XLOOKUP(StandardResults[[#This Row],[Code]],Std[Code],Std[B]),"-")</f>
        <v>#N/A</v>
      </c>
      <c r="U1010" t="e">
        <f>IF(StandardResults[[#This Row],[Ind/Rel]]="Ind",_xlfn.XLOOKUP(StandardResults[[#This Row],[Code]],Std[Code],Std[AAs]),"-")</f>
        <v>#N/A</v>
      </c>
      <c r="V1010" t="e">
        <f>IF(StandardResults[[#This Row],[Ind/Rel]]="Ind",_xlfn.XLOOKUP(StandardResults[[#This Row],[Code]],Std[Code],Std[As]),"-")</f>
        <v>#N/A</v>
      </c>
      <c r="W1010" t="e">
        <f>IF(StandardResults[[#This Row],[Ind/Rel]]="Ind",_xlfn.XLOOKUP(StandardResults[[#This Row],[Code]],Std[Code],Std[Bs]),"-")</f>
        <v>#N/A</v>
      </c>
      <c r="X1010" t="e">
        <f>IF(StandardResults[[#This Row],[Ind/Rel]]="Ind",_xlfn.XLOOKUP(StandardResults[[#This Row],[Code]],Std[Code],Std[EC]),"-")</f>
        <v>#N/A</v>
      </c>
      <c r="Y1010" t="e">
        <f>IF(StandardResults[[#This Row],[Ind/Rel]]="Ind",_xlfn.XLOOKUP(StandardResults[[#This Row],[Code]],Std[Code],Std[Ecs]),"-")</f>
        <v>#N/A</v>
      </c>
      <c r="Z1010">
        <f>COUNTIFS(StandardResults[Name],StandardResults[[#This Row],[Name]],StandardResults[Entry
Std],"B")+COUNTIFS(StandardResults[Name],StandardResults[[#This Row],[Name]],StandardResults[Entry
Std],"A")+COUNTIFS(StandardResults[Name],StandardResults[[#This Row],[Name]],StandardResults[Entry
Std],"AA")</f>
        <v>0</v>
      </c>
      <c r="AA1010">
        <f>COUNTIFS(StandardResults[Name],StandardResults[[#This Row],[Name]],StandardResults[Entry
Std],"AA")</f>
        <v>0</v>
      </c>
    </row>
    <row r="1011" spans="1:27" x14ac:dyDescent="0.25">
      <c r="A1011">
        <f>TimeVR[[#This Row],[Club]]</f>
        <v>0</v>
      </c>
      <c r="B1011" t="str">
        <f>IF(OR(RIGHT(TimeVR[[#This Row],[Event]],3)="M.R", RIGHT(TimeVR[[#This Row],[Event]],3)="F.R"),"Relay","Ind")</f>
        <v>Ind</v>
      </c>
      <c r="C1011">
        <f>TimeVR[[#This Row],[gender]]</f>
        <v>0</v>
      </c>
      <c r="D1011">
        <f>TimeVR[[#This Row],[Age]]</f>
        <v>0</v>
      </c>
      <c r="E1011">
        <f>TimeVR[[#This Row],[name]]</f>
        <v>0</v>
      </c>
      <c r="F1011">
        <f>TimeVR[[#This Row],[Event]]</f>
        <v>0</v>
      </c>
      <c r="G1011" t="str">
        <f>IF(OR(StandardResults[[#This Row],[Entry]]="-",TimeVR[[#This Row],[validation]]="Validated"),"Y","N")</f>
        <v>N</v>
      </c>
      <c r="H1011">
        <f>IF(OR(LEFT(TimeVR[[#This Row],[Times]],8)="00:00.00", LEFT(TimeVR[[#This Row],[Times]],2)="NT"),"-",TimeVR[[#This Row],[Times]])</f>
        <v>0</v>
      </c>
      <c r="I10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1" t="str">
        <f>IF(ISBLANK(TimeVR[[#This Row],[Best Time(S)]]),"-",TimeVR[[#This Row],[Best Time(S)]])</f>
        <v>-</v>
      </c>
      <c r="K1011" t="str">
        <f>IF(StandardResults[[#This Row],[BT(SC)]]&lt;&gt;"-",IF(StandardResults[[#This Row],[BT(SC)]]&lt;=StandardResults[[#This Row],[AAs]],"AA",IF(StandardResults[[#This Row],[BT(SC)]]&lt;=StandardResults[[#This Row],[As]],"A",IF(StandardResults[[#This Row],[BT(SC)]]&lt;=StandardResults[[#This Row],[Bs]],"B","-"))),"")</f>
        <v/>
      </c>
      <c r="L1011" t="str">
        <f>IF(ISBLANK(TimeVR[[#This Row],[Best Time(L)]]),"-",TimeVR[[#This Row],[Best Time(L)]])</f>
        <v>-</v>
      </c>
      <c r="M1011" t="str">
        <f>IF(StandardResults[[#This Row],[BT(LC)]]&lt;&gt;"-",IF(StandardResults[[#This Row],[BT(LC)]]&lt;=StandardResults[[#This Row],[AA]],"AA",IF(StandardResults[[#This Row],[BT(LC)]]&lt;=StandardResults[[#This Row],[A]],"A",IF(StandardResults[[#This Row],[BT(LC)]]&lt;=StandardResults[[#This Row],[B]],"B","-"))),"")</f>
        <v/>
      </c>
      <c r="N1011" s="14"/>
      <c r="O1011" t="str">
        <f>IF(StandardResults[[#This Row],[BT(SC)]]&lt;&gt;"-",IF(StandardResults[[#This Row],[BT(SC)]]&lt;=StandardResults[[#This Row],[Ecs]],"EC","-"),"")</f>
        <v/>
      </c>
      <c r="Q1011" t="str">
        <f>IF(StandardResults[[#This Row],[Ind/Rel]]="Ind",LEFT(StandardResults[[#This Row],[Gender]],1)&amp;MIN(MAX(StandardResults[[#This Row],[Age]],11),17)&amp;"-"&amp;StandardResults[[#This Row],[Event]],"")</f>
        <v>011-0</v>
      </c>
      <c r="R1011" t="e">
        <f>IF(StandardResults[[#This Row],[Ind/Rel]]="Ind",_xlfn.XLOOKUP(StandardResults[[#This Row],[Code]],Std[Code],Std[AA]),"-")</f>
        <v>#N/A</v>
      </c>
      <c r="S1011" t="e">
        <f>IF(StandardResults[[#This Row],[Ind/Rel]]="Ind",_xlfn.XLOOKUP(StandardResults[[#This Row],[Code]],Std[Code],Std[A]),"-")</f>
        <v>#N/A</v>
      </c>
      <c r="T1011" t="e">
        <f>IF(StandardResults[[#This Row],[Ind/Rel]]="Ind",_xlfn.XLOOKUP(StandardResults[[#This Row],[Code]],Std[Code],Std[B]),"-")</f>
        <v>#N/A</v>
      </c>
      <c r="U1011" t="e">
        <f>IF(StandardResults[[#This Row],[Ind/Rel]]="Ind",_xlfn.XLOOKUP(StandardResults[[#This Row],[Code]],Std[Code],Std[AAs]),"-")</f>
        <v>#N/A</v>
      </c>
      <c r="V1011" t="e">
        <f>IF(StandardResults[[#This Row],[Ind/Rel]]="Ind",_xlfn.XLOOKUP(StandardResults[[#This Row],[Code]],Std[Code],Std[As]),"-")</f>
        <v>#N/A</v>
      </c>
      <c r="W1011" t="e">
        <f>IF(StandardResults[[#This Row],[Ind/Rel]]="Ind",_xlfn.XLOOKUP(StandardResults[[#This Row],[Code]],Std[Code],Std[Bs]),"-")</f>
        <v>#N/A</v>
      </c>
      <c r="X1011" t="e">
        <f>IF(StandardResults[[#This Row],[Ind/Rel]]="Ind",_xlfn.XLOOKUP(StandardResults[[#This Row],[Code]],Std[Code],Std[EC]),"-")</f>
        <v>#N/A</v>
      </c>
      <c r="Y1011" t="e">
        <f>IF(StandardResults[[#This Row],[Ind/Rel]]="Ind",_xlfn.XLOOKUP(StandardResults[[#This Row],[Code]],Std[Code],Std[Ecs]),"-")</f>
        <v>#N/A</v>
      </c>
      <c r="Z1011">
        <f>COUNTIFS(StandardResults[Name],StandardResults[[#This Row],[Name]],StandardResults[Entry
Std],"B")+COUNTIFS(StandardResults[Name],StandardResults[[#This Row],[Name]],StandardResults[Entry
Std],"A")+COUNTIFS(StandardResults[Name],StandardResults[[#This Row],[Name]],StandardResults[Entry
Std],"AA")</f>
        <v>0</v>
      </c>
      <c r="AA1011">
        <f>COUNTIFS(StandardResults[Name],StandardResults[[#This Row],[Name]],StandardResults[Entry
Std],"AA")</f>
        <v>0</v>
      </c>
    </row>
    <row r="1012" spans="1:27" x14ac:dyDescent="0.25">
      <c r="A1012">
        <f>TimeVR[[#This Row],[Club]]</f>
        <v>0</v>
      </c>
      <c r="B1012" t="str">
        <f>IF(OR(RIGHT(TimeVR[[#This Row],[Event]],3)="M.R", RIGHT(TimeVR[[#This Row],[Event]],3)="F.R"),"Relay","Ind")</f>
        <v>Ind</v>
      </c>
      <c r="C1012">
        <f>TimeVR[[#This Row],[gender]]</f>
        <v>0</v>
      </c>
      <c r="D1012">
        <f>TimeVR[[#This Row],[Age]]</f>
        <v>0</v>
      </c>
      <c r="E1012">
        <f>TimeVR[[#This Row],[name]]</f>
        <v>0</v>
      </c>
      <c r="F1012">
        <f>TimeVR[[#This Row],[Event]]</f>
        <v>0</v>
      </c>
      <c r="G1012" t="str">
        <f>IF(OR(StandardResults[[#This Row],[Entry]]="-",TimeVR[[#This Row],[validation]]="Validated"),"Y","N")</f>
        <v>N</v>
      </c>
      <c r="H1012">
        <f>IF(OR(LEFT(TimeVR[[#This Row],[Times]],8)="00:00.00", LEFT(TimeVR[[#This Row],[Times]],2)="NT"),"-",TimeVR[[#This Row],[Times]])</f>
        <v>0</v>
      </c>
      <c r="I10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2" t="str">
        <f>IF(ISBLANK(TimeVR[[#This Row],[Best Time(S)]]),"-",TimeVR[[#This Row],[Best Time(S)]])</f>
        <v>-</v>
      </c>
      <c r="K1012" t="str">
        <f>IF(StandardResults[[#This Row],[BT(SC)]]&lt;&gt;"-",IF(StandardResults[[#This Row],[BT(SC)]]&lt;=StandardResults[[#This Row],[AAs]],"AA",IF(StandardResults[[#This Row],[BT(SC)]]&lt;=StandardResults[[#This Row],[As]],"A",IF(StandardResults[[#This Row],[BT(SC)]]&lt;=StandardResults[[#This Row],[Bs]],"B","-"))),"")</f>
        <v/>
      </c>
      <c r="L1012" t="str">
        <f>IF(ISBLANK(TimeVR[[#This Row],[Best Time(L)]]),"-",TimeVR[[#This Row],[Best Time(L)]])</f>
        <v>-</v>
      </c>
      <c r="M1012" t="str">
        <f>IF(StandardResults[[#This Row],[BT(LC)]]&lt;&gt;"-",IF(StandardResults[[#This Row],[BT(LC)]]&lt;=StandardResults[[#This Row],[AA]],"AA",IF(StandardResults[[#This Row],[BT(LC)]]&lt;=StandardResults[[#This Row],[A]],"A",IF(StandardResults[[#This Row],[BT(LC)]]&lt;=StandardResults[[#This Row],[B]],"B","-"))),"")</f>
        <v/>
      </c>
      <c r="N1012" s="14"/>
      <c r="O1012" t="str">
        <f>IF(StandardResults[[#This Row],[BT(SC)]]&lt;&gt;"-",IF(StandardResults[[#This Row],[BT(SC)]]&lt;=StandardResults[[#This Row],[Ecs]],"EC","-"),"")</f>
        <v/>
      </c>
      <c r="Q1012" t="str">
        <f>IF(StandardResults[[#This Row],[Ind/Rel]]="Ind",LEFT(StandardResults[[#This Row],[Gender]],1)&amp;MIN(MAX(StandardResults[[#This Row],[Age]],11),17)&amp;"-"&amp;StandardResults[[#This Row],[Event]],"")</f>
        <v>011-0</v>
      </c>
      <c r="R1012" t="e">
        <f>IF(StandardResults[[#This Row],[Ind/Rel]]="Ind",_xlfn.XLOOKUP(StandardResults[[#This Row],[Code]],Std[Code],Std[AA]),"-")</f>
        <v>#N/A</v>
      </c>
      <c r="S1012" t="e">
        <f>IF(StandardResults[[#This Row],[Ind/Rel]]="Ind",_xlfn.XLOOKUP(StandardResults[[#This Row],[Code]],Std[Code],Std[A]),"-")</f>
        <v>#N/A</v>
      </c>
      <c r="T1012" t="e">
        <f>IF(StandardResults[[#This Row],[Ind/Rel]]="Ind",_xlfn.XLOOKUP(StandardResults[[#This Row],[Code]],Std[Code],Std[B]),"-")</f>
        <v>#N/A</v>
      </c>
      <c r="U1012" t="e">
        <f>IF(StandardResults[[#This Row],[Ind/Rel]]="Ind",_xlfn.XLOOKUP(StandardResults[[#This Row],[Code]],Std[Code],Std[AAs]),"-")</f>
        <v>#N/A</v>
      </c>
      <c r="V1012" t="e">
        <f>IF(StandardResults[[#This Row],[Ind/Rel]]="Ind",_xlfn.XLOOKUP(StandardResults[[#This Row],[Code]],Std[Code],Std[As]),"-")</f>
        <v>#N/A</v>
      </c>
      <c r="W1012" t="e">
        <f>IF(StandardResults[[#This Row],[Ind/Rel]]="Ind",_xlfn.XLOOKUP(StandardResults[[#This Row],[Code]],Std[Code],Std[Bs]),"-")</f>
        <v>#N/A</v>
      </c>
      <c r="X1012" t="e">
        <f>IF(StandardResults[[#This Row],[Ind/Rel]]="Ind",_xlfn.XLOOKUP(StandardResults[[#This Row],[Code]],Std[Code],Std[EC]),"-")</f>
        <v>#N/A</v>
      </c>
      <c r="Y1012" t="e">
        <f>IF(StandardResults[[#This Row],[Ind/Rel]]="Ind",_xlfn.XLOOKUP(StandardResults[[#This Row],[Code]],Std[Code],Std[Ecs]),"-")</f>
        <v>#N/A</v>
      </c>
      <c r="Z1012">
        <f>COUNTIFS(StandardResults[Name],StandardResults[[#This Row],[Name]],StandardResults[Entry
Std],"B")+COUNTIFS(StandardResults[Name],StandardResults[[#This Row],[Name]],StandardResults[Entry
Std],"A")+COUNTIFS(StandardResults[Name],StandardResults[[#This Row],[Name]],StandardResults[Entry
Std],"AA")</f>
        <v>0</v>
      </c>
      <c r="AA1012">
        <f>COUNTIFS(StandardResults[Name],StandardResults[[#This Row],[Name]],StandardResults[Entry
Std],"AA")</f>
        <v>0</v>
      </c>
    </row>
    <row r="1013" spans="1:27" x14ac:dyDescent="0.25">
      <c r="A1013">
        <f>TimeVR[[#This Row],[Club]]</f>
        <v>0</v>
      </c>
      <c r="B1013" t="str">
        <f>IF(OR(RIGHT(TimeVR[[#This Row],[Event]],3)="M.R", RIGHT(TimeVR[[#This Row],[Event]],3)="F.R"),"Relay","Ind")</f>
        <v>Ind</v>
      </c>
      <c r="C1013">
        <f>TimeVR[[#This Row],[gender]]</f>
        <v>0</v>
      </c>
      <c r="D1013">
        <f>TimeVR[[#This Row],[Age]]</f>
        <v>0</v>
      </c>
      <c r="E1013">
        <f>TimeVR[[#This Row],[name]]</f>
        <v>0</v>
      </c>
      <c r="F1013">
        <f>TimeVR[[#This Row],[Event]]</f>
        <v>0</v>
      </c>
      <c r="G1013" t="str">
        <f>IF(OR(StandardResults[[#This Row],[Entry]]="-",TimeVR[[#This Row],[validation]]="Validated"),"Y","N")</f>
        <v>N</v>
      </c>
      <c r="H1013">
        <f>IF(OR(LEFT(TimeVR[[#This Row],[Times]],8)="00:00.00", LEFT(TimeVR[[#This Row],[Times]],2)="NT"),"-",TimeVR[[#This Row],[Times]])</f>
        <v>0</v>
      </c>
      <c r="I10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3" t="str">
        <f>IF(ISBLANK(TimeVR[[#This Row],[Best Time(S)]]),"-",TimeVR[[#This Row],[Best Time(S)]])</f>
        <v>-</v>
      </c>
      <c r="K1013" t="str">
        <f>IF(StandardResults[[#This Row],[BT(SC)]]&lt;&gt;"-",IF(StandardResults[[#This Row],[BT(SC)]]&lt;=StandardResults[[#This Row],[AAs]],"AA",IF(StandardResults[[#This Row],[BT(SC)]]&lt;=StandardResults[[#This Row],[As]],"A",IF(StandardResults[[#This Row],[BT(SC)]]&lt;=StandardResults[[#This Row],[Bs]],"B","-"))),"")</f>
        <v/>
      </c>
      <c r="L1013" t="str">
        <f>IF(ISBLANK(TimeVR[[#This Row],[Best Time(L)]]),"-",TimeVR[[#This Row],[Best Time(L)]])</f>
        <v>-</v>
      </c>
      <c r="M1013" t="str">
        <f>IF(StandardResults[[#This Row],[BT(LC)]]&lt;&gt;"-",IF(StandardResults[[#This Row],[BT(LC)]]&lt;=StandardResults[[#This Row],[AA]],"AA",IF(StandardResults[[#This Row],[BT(LC)]]&lt;=StandardResults[[#This Row],[A]],"A",IF(StandardResults[[#This Row],[BT(LC)]]&lt;=StandardResults[[#This Row],[B]],"B","-"))),"")</f>
        <v/>
      </c>
      <c r="N1013" s="14"/>
      <c r="O1013" t="str">
        <f>IF(StandardResults[[#This Row],[BT(SC)]]&lt;&gt;"-",IF(StandardResults[[#This Row],[BT(SC)]]&lt;=StandardResults[[#This Row],[Ecs]],"EC","-"),"")</f>
        <v/>
      </c>
      <c r="Q1013" t="str">
        <f>IF(StandardResults[[#This Row],[Ind/Rel]]="Ind",LEFT(StandardResults[[#This Row],[Gender]],1)&amp;MIN(MAX(StandardResults[[#This Row],[Age]],11),17)&amp;"-"&amp;StandardResults[[#This Row],[Event]],"")</f>
        <v>011-0</v>
      </c>
      <c r="R1013" t="e">
        <f>IF(StandardResults[[#This Row],[Ind/Rel]]="Ind",_xlfn.XLOOKUP(StandardResults[[#This Row],[Code]],Std[Code],Std[AA]),"-")</f>
        <v>#N/A</v>
      </c>
      <c r="S1013" t="e">
        <f>IF(StandardResults[[#This Row],[Ind/Rel]]="Ind",_xlfn.XLOOKUP(StandardResults[[#This Row],[Code]],Std[Code],Std[A]),"-")</f>
        <v>#N/A</v>
      </c>
      <c r="T1013" t="e">
        <f>IF(StandardResults[[#This Row],[Ind/Rel]]="Ind",_xlfn.XLOOKUP(StandardResults[[#This Row],[Code]],Std[Code],Std[B]),"-")</f>
        <v>#N/A</v>
      </c>
      <c r="U1013" t="e">
        <f>IF(StandardResults[[#This Row],[Ind/Rel]]="Ind",_xlfn.XLOOKUP(StandardResults[[#This Row],[Code]],Std[Code],Std[AAs]),"-")</f>
        <v>#N/A</v>
      </c>
      <c r="V1013" t="e">
        <f>IF(StandardResults[[#This Row],[Ind/Rel]]="Ind",_xlfn.XLOOKUP(StandardResults[[#This Row],[Code]],Std[Code],Std[As]),"-")</f>
        <v>#N/A</v>
      </c>
      <c r="W1013" t="e">
        <f>IF(StandardResults[[#This Row],[Ind/Rel]]="Ind",_xlfn.XLOOKUP(StandardResults[[#This Row],[Code]],Std[Code],Std[Bs]),"-")</f>
        <v>#N/A</v>
      </c>
      <c r="X1013" t="e">
        <f>IF(StandardResults[[#This Row],[Ind/Rel]]="Ind",_xlfn.XLOOKUP(StandardResults[[#This Row],[Code]],Std[Code],Std[EC]),"-")</f>
        <v>#N/A</v>
      </c>
      <c r="Y1013" t="e">
        <f>IF(StandardResults[[#This Row],[Ind/Rel]]="Ind",_xlfn.XLOOKUP(StandardResults[[#This Row],[Code]],Std[Code],Std[Ecs]),"-")</f>
        <v>#N/A</v>
      </c>
      <c r="Z1013">
        <f>COUNTIFS(StandardResults[Name],StandardResults[[#This Row],[Name]],StandardResults[Entry
Std],"B")+COUNTIFS(StandardResults[Name],StandardResults[[#This Row],[Name]],StandardResults[Entry
Std],"A")+COUNTIFS(StandardResults[Name],StandardResults[[#This Row],[Name]],StandardResults[Entry
Std],"AA")</f>
        <v>0</v>
      </c>
      <c r="AA1013">
        <f>COUNTIFS(StandardResults[Name],StandardResults[[#This Row],[Name]],StandardResults[Entry
Std],"AA")</f>
        <v>0</v>
      </c>
    </row>
    <row r="1014" spans="1:27" x14ac:dyDescent="0.25">
      <c r="A1014">
        <f>TimeVR[[#This Row],[Club]]</f>
        <v>0</v>
      </c>
      <c r="B1014" t="str">
        <f>IF(OR(RIGHT(TimeVR[[#This Row],[Event]],3)="M.R", RIGHT(TimeVR[[#This Row],[Event]],3)="F.R"),"Relay","Ind")</f>
        <v>Ind</v>
      </c>
      <c r="C1014">
        <f>TimeVR[[#This Row],[gender]]</f>
        <v>0</v>
      </c>
      <c r="D1014">
        <f>TimeVR[[#This Row],[Age]]</f>
        <v>0</v>
      </c>
      <c r="E1014">
        <f>TimeVR[[#This Row],[name]]</f>
        <v>0</v>
      </c>
      <c r="F1014">
        <f>TimeVR[[#This Row],[Event]]</f>
        <v>0</v>
      </c>
      <c r="G1014" t="str">
        <f>IF(OR(StandardResults[[#This Row],[Entry]]="-",TimeVR[[#This Row],[validation]]="Validated"),"Y","N")</f>
        <v>N</v>
      </c>
      <c r="H1014">
        <f>IF(OR(LEFT(TimeVR[[#This Row],[Times]],8)="00:00.00", LEFT(TimeVR[[#This Row],[Times]],2)="NT"),"-",TimeVR[[#This Row],[Times]])</f>
        <v>0</v>
      </c>
      <c r="I10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4" t="str">
        <f>IF(ISBLANK(TimeVR[[#This Row],[Best Time(S)]]),"-",TimeVR[[#This Row],[Best Time(S)]])</f>
        <v>-</v>
      </c>
      <c r="K1014" t="str">
        <f>IF(StandardResults[[#This Row],[BT(SC)]]&lt;&gt;"-",IF(StandardResults[[#This Row],[BT(SC)]]&lt;=StandardResults[[#This Row],[AAs]],"AA",IF(StandardResults[[#This Row],[BT(SC)]]&lt;=StandardResults[[#This Row],[As]],"A",IF(StandardResults[[#This Row],[BT(SC)]]&lt;=StandardResults[[#This Row],[Bs]],"B","-"))),"")</f>
        <v/>
      </c>
      <c r="L1014" t="str">
        <f>IF(ISBLANK(TimeVR[[#This Row],[Best Time(L)]]),"-",TimeVR[[#This Row],[Best Time(L)]])</f>
        <v>-</v>
      </c>
      <c r="M1014" t="str">
        <f>IF(StandardResults[[#This Row],[BT(LC)]]&lt;&gt;"-",IF(StandardResults[[#This Row],[BT(LC)]]&lt;=StandardResults[[#This Row],[AA]],"AA",IF(StandardResults[[#This Row],[BT(LC)]]&lt;=StandardResults[[#This Row],[A]],"A",IF(StandardResults[[#This Row],[BT(LC)]]&lt;=StandardResults[[#This Row],[B]],"B","-"))),"")</f>
        <v/>
      </c>
      <c r="N1014" s="14"/>
      <c r="O1014" t="str">
        <f>IF(StandardResults[[#This Row],[BT(SC)]]&lt;&gt;"-",IF(StandardResults[[#This Row],[BT(SC)]]&lt;=StandardResults[[#This Row],[Ecs]],"EC","-"),"")</f>
        <v/>
      </c>
      <c r="Q1014" t="str">
        <f>IF(StandardResults[[#This Row],[Ind/Rel]]="Ind",LEFT(StandardResults[[#This Row],[Gender]],1)&amp;MIN(MAX(StandardResults[[#This Row],[Age]],11),17)&amp;"-"&amp;StandardResults[[#This Row],[Event]],"")</f>
        <v>011-0</v>
      </c>
      <c r="R1014" t="e">
        <f>IF(StandardResults[[#This Row],[Ind/Rel]]="Ind",_xlfn.XLOOKUP(StandardResults[[#This Row],[Code]],Std[Code],Std[AA]),"-")</f>
        <v>#N/A</v>
      </c>
      <c r="S1014" t="e">
        <f>IF(StandardResults[[#This Row],[Ind/Rel]]="Ind",_xlfn.XLOOKUP(StandardResults[[#This Row],[Code]],Std[Code],Std[A]),"-")</f>
        <v>#N/A</v>
      </c>
      <c r="T1014" t="e">
        <f>IF(StandardResults[[#This Row],[Ind/Rel]]="Ind",_xlfn.XLOOKUP(StandardResults[[#This Row],[Code]],Std[Code],Std[B]),"-")</f>
        <v>#N/A</v>
      </c>
      <c r="U1014" t="e">
        <f>IF(StandardResults[[#This Row],[Ind/Rel]]="Ind",_xlfn.XLOOKUP(StandardResults[[#This Row],[Code]],Std[Code],Std[AAs]),"-")</f>
        <v>#N/A</v>
      </c>
      <c r="V1014" t="e">
        <f>IF(StandardResults[[#This Row],[Ind/Rel]]="Ind",_xlfn.XLOOKUP(StandardResults[[#This Row],[Code]],Std[Code],Std[As]),"-")</f>
        <v>#N/A</v>
      </c>
      <c r="W1014" t="e">
        <f>IF(StandardResults[[#This Row],[Ind/Rel]]="Ind",_xlfn.XLOOKUP(StandardResults[[#This Row],[Code]],Std[Code],Std[Bs]),"-")</f>
        <v>#N/A</v>
      </c>
      <c r="X1014" t="e">
        <f>IF(StandardResults[[#This Row],[Ind/Rel]]="Ind",_xlfn.XLOOKUP(StandardResults[[#This Row],[Code]],Std[Code],Std[EC]),"-")</f>
        <v>#N/A</v>
      </c>
      <c r="Y1014" t="e">
        <f>IF(StandardResults[[#This Row],[Ind/Rel]]="Ind",_xlfn.XLOOKUP(StandardResults[[#This Row],[Code]],Std[Code],Std[Ecs]),"-")</f>
        <v>#N/A</v>
      </c>
      <c r="Z1014">
        <f>COUNTIFS(StandardResults[Name],StandardResults[[#This Row],[Name]],StandardResults[Entry
Std],"B")+COUNTIFS(StandardResults[Name],StandardResults[[#This Row],[Name]],StandardResults[Entry
Std],"A")+COUNTIFS(StandardResults[Name],StandardResults[[#This Row],[Name]],StandardResults[Entry
Std],"AA")</f>
        <v>0</v>
      </c>
      <c r="AA1014">
        <f>COUNTIFS(StandardResults[Name],StandardResults[[#This Row],[Name]],StandardResults[Entry
Std],"AA")</f>
        <v>0</v>
      </c>
    </row>
    <row r="1015" spans="1:27" x14ac:dyDescent="0.25">
      <c r="A1015">
        <f>TimeVR[[#This Row],[Club]]</f>
        <v>0</v>
      </c>
      <c r="B1015" t="str">
        <f>IF(OR(RIGHT(TimeVR[[#This Row],[Event]],3)="M.R", RIGHT(TimeVR[[#This Row],[Event]],3)="F.R"),"Relay","Ind")</f>
        <v>Ind</v>
      </c>
      <c r="C1015">
        <f>TimeVR[[#This Row],[gender]]</f>
        <v>0</v>
      </c>
      <c r="D1015">
        <f>TimeVR[[#This Row],[Age]]</f>
        <v>0</v>
      </c>
      <c r="E1015">
        <f>TimeVR[[#This Row],[name]]</f>
        <v>0</v>
      </c>
      <c r="F1015">
        <f>TimeVR[[#This Row],[Event]]</f>
        <v>0</v>
      </c>
      <c r="G1015" t="str">
        <f>IF(OR(StandardResults[[#This Row],[Entry]]="-",TimeVR[[#This Row],[validation]]="Validated"),"Y","N")</f>
        <v>N</v>
      </c>
      <c r="H1015">
        <f>IF(OR(LEFT(TimeVR[[#This Row],[Times]],8)="00:00.00", LEFT(TimeVR[[#This Row],[Times]],2)="NT"),"-",TimeVR[[#This Row],[Times]])</f>
        <v>0</v>
      </c>
      <c r="I10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5" t="str">
        <f>IF(ISBLANK(TimeVR[[#This Row],[Best Time(S)]]),"-",TimeVR[[#This Row],[Best Time(S)]])</f>
        <v>-</v>
      </c>
      <c r="K1015" t="str">
        <f>IF(StandardResults[[#This Row],[BT(SC)]]&lt;&gt;"-",IF(StandardResults[[#This Row],[BT(SC)]]&lt;=StandardResults[[#This Row],[AAs]],"AA",IF(StandardResults[[#This Row],[BT(SC)]]&lt;=StandardResults[[#This Row],[As]],"A",IF(StandardResults[[#This Row],[BT(SC)]]&lt;=StandardResults[[#This Row],[Bs]],"B","-"))),"")</f>
        <v/>
      </c>
      <c r="L1015" t="str">
        <f>IF(ISBLANK(TimeVR[[#This Row],[Best Time(L)]]),"-",TimeVR[[#This Row],[Best Time(L)]])</f>
        <v>-</v>
      </c>
      <c r="M1015" t="str">
        <f>IF(StandardResults[[#This Row],[BT(LC)]]&lt;&gt;"-",IF(StandardResults[[#This Row],[BT(LC)]]&lt;=StandardResults[[#This Row],[AA]],"AA",IF(StandardResults[[#This Row],[BT(LC)]]&lt;=StandardResults[[#This Row],[A]],"A",IF(StandardResults[[#This Row],[BT(LC)]]&lt;=StandardResults[[#This Row],[B]],"B","-"))),"")</f>
        <v/>
      </c>
      <c r="N1015" s="14"/>
      <c r="O1015" t="str">
        <f>IF(StandardResults[[#This Row],[BT(SC)]]&lt;&gt;"-",IF(StandardResults[[#This Row],[BT(SC)]]&lt;=StandardResults[[#This Row],[Ecs]],"EC","-"),"")</f>
        <v/>
      </c>
      <c r="Q1015" t="str">
        <f>IF(StandardResults[[#This Row],[Ind/Rel]]="Ind",LEFT(StandardResults[[#This Row],[Gender]],1)&amp;MIN(MAX(StandardResults[[#This Row],[Age]],11),17)&amp;"-"&amp;StandardResults[[#This Row],[Event]],"")</f>
        <v>011-0</v>
      </c>
      <c r="R1015" t="e">
        <f>IF(StandardResults[[#This Row],[Ind/Rel]]="Ind",_xlfn.XLOOKUP(StandardResults[[#This Row],[Code]],Std[Code],Std[AA]),"-")</f>
        <v>#N/A</v>
      </c>
      <c r="S1015" t="e">
        <f>IF(StandardResults[[#This Row],[Ind/Rel]]="Ind",_xlfn.XLOOKUP(StandardResults[[#This Row],[Code]],Std[Code],Std[A]),"-")</f>
        <v>#N/A</v>
      </c>
      <c r="T1015" t="e">
        <f>IF(StandardResults[[#This Row],[Ind/Rel]]="Ind",_xlfn.XLOOKUP(StandardResults[[#This Row],[Code]],Std[Code],Std[B]),"-")</f>
        <v>#N/A</v>
      </c>
      <c r="U1015" t="e">
        <f>IF(StandardResults[[#This Row],[Ind/Rel]]="Ind",_xlfn.XLOOKUP(StandardResults[[#This Row],[Code]],Std[Code],Std[AAs]),"-")</f>
        <v>#N/A</v>
      </c>
      <c r="V1015" t="e">
        <f>IF(StandardResults[[#This Row],[Ind/Rel]]="Ind",_xlfn.XLOOKUP(StandardResults[[#This Row],[Code]],Std[Code],Std[As]),"-")</f>
        <v>#N/A</v>
      </c>
      <c r="W1015" t="e">
        <f>IF(StandardResults[[#This Row],[Ind/Rel]]="Ind",_xlfn.XLOOKUP(StandardResults[[#This Row],[Code]],Std[Code],Std[Bs]),"-")</f>
        <v>#N/A</v>
      </c>
      <c r="X1015" t="e">
        <f>IF(StandardResults[[#This Row],[Ind/Rel]]="Ind",_xlfn.XLOOKUP(StandardResults[[#This Row],[Code]],Std[Code],Std[EC]),"-")</f>
        <v>#N/A</v>
      </c>
      <c r="Y1015" t="e">
        <f>IF(StandardResults[[#This Row],[Ind/Rel]]="Ind",_xlfn.XLOOKUP(StandardResults[[#This Row],[Code]],Std[Code],Std[Ecs]),"-")</f>
        <v>#N/A</v>
      </c>
      <c r="Z1015">
        <f>COUNTIFS(StandardResults[Name],StandardResults[[#This Row],[Name]],StandardResults[Entry
Std],"B")+COUNTIFS(StandardResults[Name],StandardResults[[#This Row],[Name]],StandardResults[Entry
Std],"A")+COUNTIFS(StandardResults[Name],StandardResults[[#This Row],[Name]],StandardResults[Entry
Std],"AA")</f>
        <v>0</v>
      </c>
      <c r="AA1015">
        <f>COUNTIFS(StandardResults[Name],StandardResults[[#This Row],[Name]],StandardResults[Entry
Std],"AA")</f>
        <v>0</v>
      </c>
    </row>
    <row r="1016" spans="1:27" x14ac:dyDescent="0.25">
      <c r="A1016">
        <f>TimeVR[[#This Row],[Club]]</f>
        <v>0</v>
      </c>
      <c r="B1016" t="str">
        <f>IF(OR(RIGHT(TimeVR[[#This Row],[Event]],3)="M.R", RIGHT(TimeVR[[#This Row],[Event]],3)="F.R"),"Relay","Ind")</f>
        <v>Ind</v>
      </c>
      <c r="C1016">
        <f>TimeVR[[#This Row],[gender]]</f>
        <v>0</v>
      </c>
      <c r="D1016">
        <f>TimeVR[[#This Row],[Age]]</f>
        <v>0</v>
      </c>
      <c r="E1016">
        <f>TimeVR[[#This Row],[name]]</f>
        <v>0</v>
      </c>
      <c r="F1016">
        <f>TimeVR[[#This Row],[Event]]</f>
        <v>0</v>
      </c>
      <c r="G1016" t="str">
        <f>IF(OR(StandardResults[[#This Row],[Entry]]="-",TimeVR[[#This Row],[validation]]="Validated"),"Y","N")</f>
        <v>N</v>
      </c>
      <c r="H1016">
        <f>IF(OR(LEFT(TimeVR[[#This Row],[Times]],8)="00:00.00", LEFT(TimeVR[[#This Row],[Times]],2)="NT"),"-",TimeVR[[#This Row],[Times]])</f>
        <v>0</v>
      </c>
      <c r="I10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6" t="str">
        <f>IF(ISBLANK(TimeVR[[#This Row],[Best Time(S)]]),"-",TimeVR[[#This Row],[Best Time(S)]])</f>
        <v>-</v>
      </c>
      <c r="K1016" t="str">
        <f>IF(StandardResults[[#This Row],[BT(SC)]]&lt;&gt;"-",IF(StandardResults[[#This Row],[BT(SC)]]&lt;=StandardResults[[#This Row],[AAs]],"AA",IF(StandardResults[[#This Row],[BT(SC)]]&lt;=StandardResults[[#This Row],[As]],"A",IF(StandardResults[[#This Row],[BT(SC)]]&lt;=StandardResults[[#This Row],[Bs]],"B","-"))),"")</f>
        <v/>
      </c>
      <c r="L1016" t="str">
        <f>IF(ISBLANK(TimeVR[[#This Row],[Best Time(L)]]),"-",TimeVR[[#This Row],[Best Time(L)]])</f>
        <v>-</v>
      </c>
      <c r="M1016" t="str">
        <f>IF(StandardResults[[#This Row],[BT(LC)]]&lt;&gt;"-",IF(StandardResults[[#This Row],[BT(LC)]]&lt;=StandardResults[[#This Row],[AA]],"AA",IF(StandardResults[[#This Row],[BT(LC)]]&lt;=StandardResults[[#This Row],[A]],"A",IF(StandardResults[[#This Row],[BT(LC)]]&lt;=StandardResults[[#This Row],[B]],"B","-"))),"")</f>
        <v/>
      </c>
      <c r="N1016" s="14"/>
      <c r="O1016" t="str">
        <f>IF(StandardResults[[#This Row],[BT(SC)]]&lt;&gt;"-",IF(StandardResults[[#This Row],[BT(SC)]]&lt;=StandardResults[[#This Row],[Ecs]],"EC","-"),"")</f>
        <v/>
      </c>
      <c r="Q1016" t="str">
        <f>IF(StandardResults[[#This Row],[Ind/Rel]]="Ind",LEFT(StandardResults[[#This Row],[Gender]],1)&amp;MIN(MAX(StandardResults[[#This Row],[Age]],11),17)&amp;"-"&amp;StandardResults[[#This Row],[Event]],"")</f>
        <v>011-0</v>
      </c>
      <c r="R1016" t="e">
        <f>IF(StandardResults[[#This Row],[Ind/Rel]]="Ind",_xlfn.XLOOKUP(StandardResults[[#This Row],[Code]],Std[Code],Std[AA]),"-")</f>
        <v>#N/A</v>
      </c>
      <c r="S1016" t="e">
        <f>IF(StandardResults[[#This Row],[Ind/Rel]]="Ind",_xlfn.XLOOKUP(StandardResults[[#This Row],[Code]],Std[Code],Std[A]),"-")</f>
        <v>#N/A</v>
      </c>
      <c r="T1016" t="e">
        <f>IF(StandardResults[[#This Row],[Ind/Rel]]="Ind",_xlfn.XLOOKUP(StandardResults[[#This Row],[Code]],Std[Code],Std[B]),"-")</f>
        <v>#N/A</v>
      </c>
      <c r="U1016" t="e">
        <f>IF(StandardResults[[#This Row],[Ind/Rel]]="Ind",_xlfn.XLOOKUP(StandardResults[[#This Row],[Code]],Std[Code],Std[AAs]),"-")</f>
        <v>#N/A</v>
      </c>
      <c r="V1016" t="e">
        <f>IF(StandardResults[[#This Row],[Ind/Rel]]="Ind",_xlfn.XLOOKUP(StandardResults[[#This Row],[Code]],Std[Code],Std[As]),"-")</f>
        <v>#N/A</v>
      </c>
      <c r="W1016" t="e">
        <f>IF(StandardResults[[#This Row],[Ind/Rel]]="Ind",_xlfn.XLOOKUP(StandardResults[[#This Row],[Code]],Std[Code],Std[Bs]),"-")</f>
        <v>#N/A</v>
      </c>
      <c r="X1016" t="e">
        <f>IF(StandardResults[[#This Row],[Ind/Rel]]="Ind",_xlfn.XLOOKUP(StandardResults[[#This Row],[Code]],Std[Code],Std[EC]),"-")</f>
        <v>#N/A</v>
      </c>
      <c r="Y1016" t="e">
        <f>IF(StandardResults[[#This Row],[Ind/Rel]]="Ind",_xlfn.XLOOKUP(StandardResults[[#This Row],[Code]],Std[Code],Std[Ecs]),"-")</f>
        <v>#N/A</v>
      </c>
      <c r="Z1016">
        <f>COUNTIFS(StandardResults[Name],StandardResults[[#This Row],[Name]],StandardResults[Entry
Std],"B")+COUNTIFS(StandardResults[Name],StandardResults[[#This Row],[Name]],StandardResults[Entry
Std],"A")+COUNTIFS(StandardResults[Name],StandardResults[[#This Row],[Name]],StandardResults[Entry
Std],"AA")</f>
        <v>0</v>
      </c>
      <c r="AA1016">
        <f>COUNTIFS(StandardResults[Name],StandardResults[[#This Row],[Name]],StandardResults[Entry
Std],"AA")</f>
        <v>0</v>
      </c>
    </row>
    <row r="1017" spans="1:27" x14ac:dyDescent="0.25">
      <c r="A1017">
        <f>TimeVR[[#This Row],[Club]]</f>
        <v>0</v>
      </c>
      <c r="B1017" t="str">
        <f>IF(OR(RIGHT(TimeVR[[#This Row],[Event]],3)="M.R", RIGHT(TimeVR[[#This Row],[Event]],3)="F.R"),"Relay","Ind")</f>
        <v>Ind</v>
      </c>
      <c r="C1017">
        <f>TimeVR[[#This Row],[gender]]</f>
        <v>0</v>
      </c>
      <c r="D1017">
        <f>TimeVR[[#This Row],[Age]]</f>
        <v>0</v>
      </c>
      <c r="E1017">
        <f>TimeVR[[#This Row],[name]]</f>
        <v>0</v>
      </c>
      <c r="F1017">
        <f>TimeVR[[#This Row],[Event]]</f>
        <v>0</v>
      </c>
      <c r="G1017" t="str">
        <f>IF(OR(StandardResults[[#This Row],[Entry]]="-",TimeVR[[#This Row],[validation]]="Validated"),"Y","N")</f>
        <v>N</v>
      </c>
      <c r="H1017">
        <f>IF(OR(LEFT(TimeVR[[#This Row],[Times]],8)="00:00.00", LEFT(TimeVR[[#This Row],[Times]],2)="NT"),"-",TimeVR[[#This Row],[Times]])</f>
        <v>0</v>
      </c>
      <c r="I10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7" t="str">
        <f>IF(ISBLANK(TimeVR[[#This Row],[Best Time(S)]]),"-",TimeVR[[#This Row],[Best Time(S)]])</f>
        <v>-</v>
      </c>
      <c r="K1017" t="str">
        <f>IF(StandardResults[[#This Row],[BT(SC)]]&lt;&gt;"-",IF(StandardResults[[#This Row],[BT(SC)]]&lt;=StandardResults[[#This Row],[AAs]],"AA",IF(StandardResults[[#This Row],[BT(SC)]]&lt;=StandardResults[[#This Row],[As]],"A",IF(StandardResults[[#This Row],[BT(SC)]]&lt;=StandardResults[[#This Row],[Bs]],"B","-"))),"")</f>
        <v/>
      </c>
      <c r="L1017" t="str">
        <f>IF(ISBLANK(TimeVR[[#This Row],[Best Time(L)]]),"-",TimeVR[[#This Row],[Best Time(L)]])</f>
        <v>-</v>
      </c>
      <c r="M1017" t="str">
        <f>IF(StandardResults[[#This Row],[BT(LC)]]&lt;&gt;"-",IF(StandardResults[[#This Row],[BT(LC)]]&lt;=StandardResults[[#This Row],[AA]],"AA",IF(StandardResults[[#This Row],[BT(LC)]]&lt;=StandardResults[[#This Row],[A]],"A",IF(StandardResults[[#This Row],[BT(LC)]]&lt;=StandardResults[[#This Row],[B]],"B","-"))),"")</f>
        <v/>
      </c>
      <c r="N1017" s="14"/>
      <c r="O1017" t="str">
        <f>IF(StandardResults[[#This Row],[BT(SC)]]&lt;&gt;"-",IF(StandardResults[[#This Row],[BT(SC)]]&lt;=StandardResults[[#This Row],[Ecs]],"EC","-"),"")</f>
        <v/>
      </c>
      <c r="Q1017" t="str">
        <f>IF(StandardResults[[#This Row],[Ind/Rel]]="Ind",LEFT(StandardResults[[#This Row],[Gender]],1)&amp;MIN(MAX(StandardResults[[#This Row],[Age]],11),17)&amp;"-"&amp;StandardResults[[#This Row],[Event]],"")</f>
        <v>011-0</v>
      </c>
      <c r="R1017" t="e">
        <f>IF(StandardResults[[#This Row],[Ind/Rel]]="Ind",_xlfn.XLOOKUP(StandardResults[[#This Row],[Code]],Std[Code],Std[AA]),"-")</f>
        <v>#N/A</v>
      </c>
      <c r="S1017" t="e">
        <f>IF(StandardResults[[#This Row],[Ind/Rel]]="Ind",_xlfn.XLOOKUP(StandardResults[[#This Row],[Code]],Std[Code],Std[A]),"-")</f>
        <v>#N/A</v>
      </c>
      <c r="T1017" t="e">
        <f>IF(StandardResults[[#This Row],[Ind/Rel]]="Ind",_xlfn.XLOOKUP(StandardResults[[#This Row],[Code]],Std[Code],Std[B]),"-")</f>
        <v>#N/A</v>
      </c>
      <c r="U1017" t="e">
        <f>IF(StandardResults[[#This Row],[Ind/Rel]]="Ind",_xlfn.XLOOKUP(StandardResults[[#This Row],[Code]],Std[Code],Std[AAs]),"-")</f>
        <v>#N/A</v>
      </c>
      <c r="V1017" t="e">
        <f>IF(StandardResults[[#This Row],[Ind/Rel]]="Ind",_xlfn.XLOOKUP(StandardResults[[#This Row],[Code]],Std[Code],Std[As]),"-")</f>
        <v>#N/A</v>
      </c>
      <c r="W1017" t="e">
        <f>IF(StandardResults[[#This Row],[Ind/Rel]]="Ind",_xlfn.XLOOKUP(StandardResults[[#This Row],[Code]],Std[Code],Std[Bs]),"-")</f>
        <v>#N/A</v>
      </c>
      <c r="X1017" t="e">
        <f>IF(StandardResults[[#This Row],[Ind/Rel]]="Ind",_xlfn.XLOOKUP(StandardResults[[#This Row],[Code]],Std[Code],Std[EC]),"-")</f>
        <v>#N/A</v>
      </c>
      <c r="Y1017" t="e">
        <f>IF(StandardResults[[#This Row],[Ind/Rel]]="Ind",_xlfn.XLOOKUP(StandardResults[[#This Row],[Code]],Std[Code],Std[Ecs]),"-")</f>
        <v>#N/A</v>
      </c>
      <c r="Z1017">
        <f>COUNTIFS(StandardResults[Name],StandardResults[[#This Row],[Name]],StandardResults[Entry
Std],"B")+COUNTIFS(StandardResults[Name],StandardResults[[#This Row],[Name]],StandardResults[Entry
Std],"A")+COUNTIFS(StandardResults[Name],StandardResults[[#This Row],[Name]],StandardResults[Entry
Std],"AA")</f>
        <v>0</v>
      </c>
      <c r="AA1017">
        <f>COUNTIFS(StandardResults[Name],StandardResults[[#This Row],[Name]],StandardResults[Entry
Std],"AA")</f>
        <v>0</v>
      </c>
    </row>
    <row r="1018" spans="1:27" x14ac:dyDescent="0.25">
      <c r="A1018">
        <f>TimeVR[[#This Row],[Club]]</f>
        <v>0</v>
      </c>
      <c r="B1018" t="str">
        <f>IF(OR(RIGHT(TimeVR[[#This Row],[Event]],3)="M.R", RIGHT(TimeVR[[#This Row],[Event]],3)="F.R"),"Relay","Ind")</f>
        <v>Ind</v>
      </c>
      <c r="C1018">
        <f>TimeVR[[#This Row],[gender]]</f>
        <v>0</v>
      </c>
      <c r="D1018">
        <f>TimeVR[[#This Row],[Age]]</f>
        <v>0</v>
      </c>
      <c r="E1018">
        <f>TimeVR[[#This Row],[name]]</f>
        <v>0</v>
      </c>
      <c r="F1018">
        <f>TimeVR[[#This Row],[Event]]</f>
        <v>0</v>
      </c>
      <c r="G1018" t="str">
        <f>IF(OR(StandardResults[[#This Row],[Entry]]="-",TimeVR[[#This Row],[validation]]="Validated"),"Y","N")</f>
        <v>N</v>
      </c>
      <c r="H1018">
        <f>IF(OR(LEFT(TimeVR[[#This Row],[Times]],8)="00:00.00", LEFT(TimeVR[[#This Row],[Times]],2)="NT"),"-",TimeVR[[#This Row],[Times]])</f>
        <v>0</v>
      </c>
      <c r="I10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8" t="str">
        <f>IF(ISBLANK(TimeVR[[#This Row],[Best Time(S)]]),"-",TimeVR[[#This Row],[Best Time(S)]])</f>
        <v>-</v>
      </c>
      <c r="K1018" t="str">
        <f>IF(StandardResults[[#This Row],[BT(SC)]]&lt;&gt;"-",IF(StandardResults[[#This Row],[BT(SC)]]&lt;=StandardResults[[#This Row],[AAs]],"AA",IF(StandardResults[[#This Row],[BT(SC)]]&lt;=StandardResults[[#This Row],[As]],"A",IF(StandardResults[[#This Row],[BT(SC)]]&lt;=StandardResults[[#This Row],[Bs]],"B","-"))),"")</f>
        <v/>
      </c>
      <c r="L1018" t="str">
        <f>IF(ISBLANK(TimeVR[[#This Row],[Best Time(L)]]),"-",TimeVR[[#This Row],[Best Time(L)]])</f>
        <v>-</v>
      </c>
      <c r="M1018" t="str">
        <f>IF(StandardResults[[#This Row],[BT(LC)]]&lt;&gt;"-",IF(StandardResults[[#This Row],[BT(LC)]]&lt;=StandardResults[[#This Row],[AA]],"AA",IF(StandardResults[[#This Row],[BT(LC)]]&lt;=StandardResults[[#This Row],[A]],"A",IF(StandardResults[[#This Row],[BT(LC)]]&lt;=StandardResults[[#This Row],[B]],"B","-"))),"")</f>
        <v/>
      </c>
      <c r="N1018" s="14"/>
      <c r="O1018" t="str">
        <f>IF(StandardResults[[#This Row],[BT(SC)]]&lt;&gt;"-",IF(StandardResults[[#This Row],[BT(SC)]]&lt;=StandardResults[[#This Row],[Ecs]],"EC","-"),"")</f>
        <v/>
      </c>
      <c r="Q1018" t="str">
        <f>IF(StandardResults[[#This Row],[Ind/Rel]]="Ind",LEFT(StandardResults[[#This Row],[Gender]],1)&amp;MIN(MAX(StandardResults[[#This Row],[Age]],11),17)&amp;"-"&amp;StandardResults[[#This Row],[Event]],"")</f>
        <v>011-0</v>
      </c>
      <c r="R1018" t="e">
        <f>IF(StandardResults[[#This Row],[Ind/Rel]]="Ind",_xlfn.XLOOKUP(StandardResults[[#This Row],[Code]],Std[Code],Std[AA]),"-")</f>
        <v>#N/A</v>
      </c>
      <c r="S1018" t="e">
        <f>IF(StandardResults[[#This Row],[Ind/Rel]]="Ind",_xlfn.XLOOKUP(StandardResults[[#This Row],[Code]],Std[Code],Std[A]),"-")</f>
        <v>#N/A</v>
      </c>
      <c r="T1018" t="e">
        <f>IF(StandardResults[[#This Row],[Ind/Rel]]="Ind",_xlfn.XLOOKUP(StandardResults[[#This Row],[Code]],Std[Code],Std[B]),"-")</f>
        <v>#N/A</v>
      </c>
      <c r="U1018" t="e">
        <f>IF(StandardResults[[#This Row],[Ind/Rel]]="Ind",_xlfn.XLOOKUP(StandardResults[[#This Row],[Code]],Std[Code],Std[AAs]),"-")</f>
        <v>#N/A</v>
      </c>
      <c r="V1018" t="e">
        <f>IF(StandardResults[[#This Row],[Ind/Rel]]="Ind",_xlfn.XLOOKUP(StandardResults[[#This Row],[Code]],Std[Code],Std[As]),"-")</f>
        <v>#N/A</v>
      </c>
      <c r="W1018" t="e">
        <f>IF(StandardResults[[#This Row],[Ind/Rel]]="Ind",_xlfn.XLOOKUP(StandardResults[[#This Row],[Code]],Std[Code],Std[Bs]),"-")</f>
        <v>#N/A</v>
      </c>
      <c r="X1018" t="e">
        <f>IF(StandardResults[[#This Row],[Ind/Rel]]="Ind",_xlfn.XLOOKUP(StandardResults[[#This Row],[Code]],Std[Code],Std[EC]),"-")</f>
        <v>#N/A</v>
      </c>
      <c r="Y1018" t="e">
        <f>IF(StandardResults[[#This Row],[Ind/Rel]]="Ind",_xlfn.XLOOKUP(StandardResults[[#This Row],[Code]],Std[Code],Std[Ecs]),"-")</f>
        <v>#N/A</v>
      </c>
      <c r="Z1018">
        <f>COUNTIFS(StandardResults[Name],StandardResults[[#This Row],[Name]],StandardResults[Entry
Std],"B")+COUNTIFS(StandardResults[Name],StandardResults[[#This Row],[Name]],StandardResults[Entry
Std],"A")+COUNTIFS(StandardResults[Name],StandardResults[[#This Row],[Name]],StandardResults[Entry
Std],"AA")</f>
        <v>0</v>
      </c>
      <c r="AA1018">
        <f>COUNTIFS(StandardResults[Name],StandardResults[[#This Row],[Name]],StandardResults[Entry
Std],"AA")</f>
        <v>0</v>
      </c>
    </row>
    <row r="1019" spans="1:27" x14ac:dyDescent="0.25">
      <c r="A1019">
        <f>TimeVR[[#This Row],[Club]]</f>
        <v>0</v>
      </c>
      <c r="B1019" t="str">
        <f>IF(OR(RIGHT(TimeVR[[#This Row],[Event]],3)="M.R", RIGHT(TimeVR[[#This Row],[Event]],3)="F.R"),"Relay","Ind")</f>
        <v>Ind</v>
      </c>
      <c r="C1019">
        <f>TimeVR[[#This Row],[gender]]</f>
        <v>0</v>
      </c>
      <c r="D1019">
        <f>TimeVR[[#This Row],[Age]]</f>
        <v>0</v>
      </c>
      <c r="E1019">
        <f>TimeVR[[#This Row],[name]]</f>
        <v>0</v>
      </c>
      <c r="F1019">
        <f>TimeVR[[#This Row],[Event]]</f>
        <v>0</v>
      </c>
      <c r="G1019" t="str">
        <f>IF(OR(StandardResults[[#This Row],[Entry]]="-",TimeVR[[#This Row],[validation]]="Validated"),"Y","N")</f>
        <v>N</v>
      </c>
      <c r="H1019">
        <f>IF(OR(LEFT(TimeVR[[#This Row],[Times]],8)="00:00.00", LEFT(TimeVR[[#This Row],[Times]],2)="NT"),"-",TimeVR[[#This Row],[Times]])</f>
        <v>0</v>
      </c>
      <c r="I10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19" t="str">
        <f>IF(ISBLANK(TimeVR[[#This Row],[Best Time(S)]]),"-",TimeVR[[#This Row],[Best Time(S)]])</f>
        <v>-</v>
      </c>
      <c r="K1019" t="str">
        <f>IF(StandardResults[[#This Row],[BT(SC)]]&lt;&gt;"-",IF(StandardResults[[#This Row],[BT(SC)]]&lt;=StandardResults[[#This Row],[AAs]],"AA",IF(StandardResults[[#This Row],[BT(SC)]]&lt;=StandardResults[[#This Row],[As]],"A",IF(StandardResults[[#This Row],[BT(SC)]]&lt;=StandardResults[[#This Row],[Bs]],"B","-"))),"")</f>
        <v/>
      </c>
      <c r="L1019" t="str">
        <f>IF(ISBLANK(TimeVR[[#This Row],[Best Time(L)]]),"-",TimeVR[[#This Row],[Best Time(L)]])</f>
        <v>-</v>
      </c>
      <c r="M1019" t="str">
        <f>IF(StandardResults[[#This Row],[BT(LC)]]&lt;&gt;"-",IF(StandardResults[[#This Row],[BT(LC)]]&lt;=StandardResults[[#This Row],[AA]],"AA",IF(StandardResults[[#This Row],[BT(LC)]]&lt;=StandardResults[[#This Row],[A]],"A",IF(StandardResults[[#This Row],[BT(LC)]]&lt;=StandardResults[[#This Row],[B]],"B","-"))),"")</f>
        <v/>
      </c>
      <c r="N1019" s="14"/>
      <c r="O1019" t="str">
        <f>IF(StandardResults[[#This Row],[BT(SC)]]&lt;&gt;"-",IF(StandardResults[[#This Row],[BT(SC)]]&lt;=StandardResults[[#This Row],[Ecs]],"EC","-"),"")</f>
        <v/>
      </c>
      <c r="Q1019" t="str">
        <f>IF(StandardResults[[#This Row],[Ind/Rel]]="Ind",LEFT(StandardResults[[#This Row],[Gender]],1)&amp;MIN(MAX(StandardResults[[#This Row],[Age]],11),17)&amp;"-"&amp;StandardResults[[#This Row],[Event]],"")</f>
        <v>011-0</v>
      </c>
      <c r="R1019" t="e">
        <f>IF(StandardResults[[#This Row],[Ind/Rel]]="Ind",_xlfn.XLOOKUP(StandardResults[[#This Row],[Code]],Std[Code],Std[AA]),"-")</f>
        <v>#N/A</v>
      </c>
      <c r="S1019" t="e">
        <f>IF(StandardResults[[#This Row],[Ind/Rel]]="Ind",_xlfn.XLOOKUP(StandardResults[[#This Row],[Code]],Std[Code],Std[A]),"-")</f>
        <v>#N/A</v>
      </c>
      <c r="T1019" t="e">
        <f>IF(StandardResults[[#This Row],[Ind/Rel]]="Ind",_xlfn.XLOOKUP(StandardResults[[#This Row],[Code]],Std[Code],Std[B]),"-")</f>
        <v>#N/A</v>
      </c>
      <c r="U1019" t="e">
        <f>IF(StandardResults[[#This Row],[Ind/Rel]]="Ind",_xlfn.XLOOKUP(StandardResults[[#This Row],[Code]],Std[Code],Std[AAs]),"-")</f>
        <v>#N/A</v>
      </c>
      <c r="V1019" t="e">
        <f>IF(StandardResults[[#This Row],[Ind/Rel]]="Ind",_xlfn.XLOOKUP(StandardResults[[#This Row],[Code]],Std[Code],Std[As]),"-")</f>
        <v>#N/A</v>
      </c>
      <c r="W1019" t="e">
        <f>IF(StandardResults[[#This Row],[Ind/Rel]]="Ind",_xlfn.XLOOKUP(StandardResults[[#This Row],[Code]],Std[Code],Std[Bs]),"-")</f>
        <v>#N/A</v>
      </c>
      <c r="X1019" t="e">
        <f>IF(StandardResults[[#This Row],[Ind/Rel]]="Ind",_xlfn.XLOOKUP(StandardResults[[#This Row],[Code]],Std[Code],Std[EC]),"-")</f>
        <v>#N/A</v>
      </c>
      <c r="Y1019" t="e">
        <f>IF(StandardResults[[#This Row],[Ind/Rel]]="Ind",_xlfn.XLOOKUP(StandardResults[[#This Row],[Code]],Std[Code],Std[Ecs]),"-")</f>
        <v>#N/A</v>
      </c>
      <c r="Z1019">
        <f>COUNTIFS(StandardResults[Name],StandardResults[[#This Row],[Name]],StandardResults[Entry
Std],"B")+COUNTIFS(StandardResults[Name],StandardResults[[#This Row],[Name]],StandardResults[Entry
Std],"A")+COUNTIFS(StandardResults[Name],StandardResults[[#This Row],[Name]],StandardResults[Entry
Std],"AA")</f>
        <v>0</v>
      </c>
      <c r="AA1019">
        <f>COUNTIFS(StandardResults[Name],StandardResults[[#This Row],[Name]],StandardResults[Entry
Std],"AA")</f>
        <v>0</v>
      </c>
    </row>
    <row r="1020" spans="1:27" x14ac:dyDescent="0.25">
      <c r="A1020">
        <f>TimeVR[[#This Row],[Club]]</f>
        <v>0</v>
      </c>
      <c r="B1020" t="str">
        <f>IF(OR(RIGHT(TimeVR[[#This Row],[Event]],3)="M.R", RIGHT(TimeVR[[#This Row],[Event]],3)="F.R"),"Relay","Ind")</f>
        <v>Ind</v>
      </c>
      <c r="C1020">
        <f>TimeVR[[#This Row],[gender]]</f>
        <v>0</v>
      </c>
      <c r="D1020">
        <f>TimeVR[[#This Row],[Age]]</f>
        <v>0</v>
      </c>
      <c r="E1020">
        <f>TimeVR[[#This Row],[name]]</f>
        <v>0</v>
      </c>
      <c r="F1020">
        <f>TimeVR[[#This Row],[Event]]</f>
        <v>0</v>
      </c>
      <c r="G1020" t="str">
        <f>IF(OR(StandardResults[[#This Row],[Entry]]="-",TimeVR[[#This Row],[validation]]="Validated"),"Y","N")</f>
        <v>N</v>
      </c>
      <c r="H1020">
        <f>IF(OR(LEFT(TimeVR[[#This Row],[Times]],8)="00:00.00", LEFT(TimeVR[[#This Row],[Times]],2)="NT"),"-",TimeVR[[#This Row],[Times]])</f>
        <v>0</v>
      </c>
      <c r="I10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0" t="str">
        <f>IF(ISBLANK(TimeVR[[#This Row],[Best Time(S)]]),"-",TimeVR[[#This Row],[Best Time(S)]])</f>
        <v>-</v>
      </c>
      <c r="K1020" t="str">
        <f>IF(StandardResults[[#This Row],[BT(SC)]]&lt;&gt;"-",IF(StandardResults[[#This Row],[BT(SC)]]&lt;=StandardResults[[#This Row],[AAs]],"AA",IF(StandardResults[[#This Row],[BT(SC)]]&lt;=StandardResults[[#This Row],[As]],"A",IF(StandardResults[[#This Row],[BT(SC)]]&lt;=StandardResults[[#This Row],[Bs]],"B","-"))),"")</f>
        <v/>
      </c>
      <c r="L1020" t="str">
        <f>IF(ISBLANK(TimeVR[[#This Row],[Best Time(L)]]),"-",TimeVR[[#This Row],[Best Time(L)]])</f>
        <v>-</v>
      </c>
      <c r="M1020" t="str">
        <f>IF(StandardResults[[#This Row],[BT(LC)]]&lt;&gt;"-",IF(StandardResults[[#This Row],[BT(LC)]]&lt;=StandardResults[[#This Row],[AA]],"AA",IF(StandardResults[[#This Row],[BT(LC)]]&lt;=StandardResults[[#This Row],[A]],"A",IF(StandardResults[[#This Row],[BT(LC)]]&lt;=StandardResults[[#This Row],[B]],"B","-"))),"")</f>
        <v/>
      </c>
      <c r="N1020" s="14"/>
      <c r="O1020" t="str">
        <f>IF(StandardResults[[#This Row],[BT(SC)]]&lt;&gt;"-",IF(StandardResults[[#This Row],[BT(SC)]]&lt;=StandardResults[[#This Row],[Ecs]],"EC","-"),"")</f>
        <v/>
      </c>
      <c r="Q1020" t="str">
        <f>IF(StandardResults[[#This Row],[Ind/Rel]]="Ind",LEFT(StandardResults[[#This Row],[Gender]],1)&amp;MIN(MAX(StandardResults[[#This Row],[Age]],11),17)&amp;"-"&amp;StandardResults[[#This Row],[Event]],"")</f>
        <v>011-0</v>
      </c>
      <c r="R1020" t="e">
        <f>IF(StandardResults[[#This Row],[Ind/Rel]]="Ind",_xlfn.XLOOKUP(StandardResults[[#This Row],[Code]],Std[Code],Std[AA]),"-")</f>
        <v>#N/A</v>
      </c>
      <c r="S1020" t="e">
        <f>IF(StandardResults[[#This Row],[Ind/Rel]]="Ind",_xlfn.XLOOKUP(StandardResults[[#This Row],[Code]],Std[Code],Std[A]),"-")</f>
        <v>#N/A</v>
      </c>
      <c r="T1020" t="e">
        <f>IF(StandardResults[[#This Row],[Ind/Rel]]="Ind",_xlfn.XLOOKUP(StandardResults[[#This Row],[Code]],Std[Code],Std[B]),"-")</f>
        <v>#N/A</v>
      </c>
      <c r="U1020" t="e">
        <f>IF(StandardResults[[#This Row],[Ind/Rel]]="Ind",_xlfn.XLOOKUP(StandardResults[[#This Row],[Code]],Std[Code],Std[AAs]),"-")</f>
        <v>#N/A</v>
      </c>
      <c r="V1020" t="e">
        <f>IF(StandardResults[[#This Row],[Ind/Rel]]="Ind",_xlfn.XLOOKUP(StandardResults[[#This Row],[Code]],Std[Code],Std[As]),"-")</f>
        <v>#N/A</v>
      </c>
      <c r="W1020" t="e">
        <f>IF(StandardResults[[#This Row],[Ind/Rel]]="Ind",_xlfn.XLOOKUP(StandardResults[[#This Row],[Code]],Std[Code],Std[Bs]),"-")</f>
        <v>#N/A</v>
      </c>
      <c r="X1020" t="e">
        <f>IF(StandardResults[[#This Row],[Ind/Rel]]="Ind",_xlfn.XLOOKUP(StandardResults[[#This Row],[Code]],Std[Code],Std[EC]),"-")</f>
        <v>#N/A</v>
      </c>
      <c r="Y1020" t="e">
        <f>IF(StandardResults[[#This Row],[Ind/Rel]]="Ind",_xlfn.XLOOKUP(StandardResults[[#This Row],[Code]],Std[Code],Std[Ecs]),"-")</f>
        <v>#N/A</v>
      </c>
      <c r="Z1020">
        <f>COUNTIFS(StandardResults[Name],StandardResults[[#This Row],[Name]],StandardResults[Entry
Std],"B")+COUNTIFS(StandardResults[Name],StandardResults[[#This Row],[Name]],StandardResults[Entry
Std],"A")+COUNTIFS(StandardResults[Name],StandardResults[[#This Row],[Name]],StandardResults[Entry
Std],"AA")</f>
        <v>0</v>
      </c>
      <c r="AA1020">
        <f>COUNTIFS(StandardResults[Name],StandardResults[[#This Row],[Name]],StandardResults[Entry
Std],"AA")</f>
        <v>0</v>
      </c>
    </row>
    <row r="1021" spans="1:27" x14ac:dyDescent="0.25">
      <c r="A1021">
        <f>TimeVR[[#This Row],[Club]]</f>
        <v>0</v>
      </c>
      <c r="B1021" t="str">
        <f>IF(OR(RIGHT(TimeVR[[#This Row],[Event]],3)="M.R", RIGHT(TimeVR[[#This Row],[Event]],3)="F.R"),"Relay","Ind")</f>
        <v>Ind</v>
      </c>
      <c r="C1021">
        <f>TimeVR[[#This Row],[gender]]</f>
        <v>0</v>
      </c>
      <c r="D1021">
        <f>TimeVR[[#This Row],[Age]]</f>
        <v>0</v>
      </c>
      <c r="E1021">
        <f>TimeVR[[#This Row],[name]]</f>
        <v>0</v>
      </c>
      <c r="F1021">
        <f>TimeVR[[#This Row],[Event]]</f>
        <v>0</v>
      </c>
      <c r="G1021" t="str">
        <f>IF(OR(StandardResults[[#This Row],[Entry]]="-",TimeVR[[#This Row],[validation]]="Validated"),"Y","N")</f>
        <v>N</v>
      </c>
      <c r="H1021">
        <f>IF(OR(LEFT(TimeVR[[#This Row],[Times]],8)="00:00.00", LEFT(TimeVR[[#This Row],[Times]],2)="NT"),"-",TimeVR[[#This Row],[Times]])</f>
        <v>0</v>
      </c>
      <c r="I10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1" t="str">
        <f>IF(ISBLANK(TimeVR[[#This Row],[Best Time(S)]]),"-",TimeVR[[#This Row],[Best Time(S)]])</f>
        <v>-</v>
      </c>
      <c r="K1021" t="str">
        <f>IF(StandardResults[[#This Row],[BT(SC)]]&lt;&gt;"-",IF(StandardResults[[#This Row],[BT(SC)]]&lt;=StandardResults[[#This Row],[AAs]],"AA",IF(StandardResults[[#This Row],[BT(SC)]]&lt;=StandardResults[[#This Row],[As]],"A",IF(StandardResults[[#This Row],[BT(SC)]]&lt;=StandardResults[[#This Row],[Bs]],"B","-"))),"")</f>
        <v/>
      </c>
      <c r="L1021" t="str">
        <f>IF(ISBLANK(TimeVR[[#This Row],[Best Time(L)]]),"-",TimeVR[[#This Row],[Best Time(L)]])</f>
        <v>-</v>
      </c>
      <c r="M1021" t="str">
        <f>IF(StandardResults[[#This Row],[BT(LC)]]&lt;&gt;"-",IF(StandardResults[[#This Row],[BT(LC)]]&lt;=StandardResults[[#This Row],[AA]],"AA",IF(StandardResults[[#This Row],[BT(LC)]]&lt;=StandardResults[[#This Row],[A]],"A",IF(StandardResults[[#This Row],[BT(LC)]]&lt;=StandardResults[[#This Row],[B]],"B","-"))),"")</f>
        <v/>
      </c>
      <c r="N1021" s="14"/>
      <c r="O1021" t="str">
        <f>IF(StandardResults[[#This Row],[BT(SC)]]&lt;&gt;"-",IF(StandardResults[[#This Row],[BT(SC)]]&lt;=StandardResults[[#This Row],[Ecs]],"EC","-"),"")</f>
        <v/>
      </c>
      <c r="Q1021" t="str">
        <f>IF(StandardResults[[#This Row],[Ind/Rel]]="Ind",LEFT(StandardResults[[#This Row],[Gender]],1)&amp;MIN(MAX(StandardResults[[#This Row],[Age]],11),17)&amp;"-"&amp;StandardResults[[#This Row],[Event]],"")</f>
        <v>011-0</v>
      </c>
      <c r="R1021" t="e">
        <f>IF(StandardResults[[#This Row],[Ind/Rel]]="Ind",_xlfn.XLOOKUP(StandardResults[[#This Row],[Code]],Std[Code],Std[AA]),"-")</f>
        <v>#N/A</v>
      </c>
      <c r="S1021" t="e">
        <f>IF(StandardResults[[#This Row],[Ind/Rel]]="Ind",_xlfn.XLOOKUP(StandardResults[[#This Row],[Code]],Std[Code],Std[A]),"-")</f>
        <v>#N/A</v>
      </c>
      <c r="T1021" t="e">
        <f>IF(StandardResults[[#This Row],[Ind/Rel]]="Ind",_xlfn.XLOOKUP(StandardResults[[#This Row],[Code]],Std[Code],Std[B]),"-")</f>
        <v>#N/A</v>
      </c>
      <c r="U1021" t="e">
        <f>IF(StandardResults[[#This Row],[Ind/Rel]]="Ind",_xlfn.XLOOKUP(StandardResults[[#This Row],[Code]],Std[Code],Std[AAs]),"-")</f>
        <v>#N/A</v>
      </c>
      <c r="V1021" t="e">
        <f>IF(StandardResults[[#This Row],[Ind/Rel]]="Ind",_xlfn.XLOOKUP(StandardResults[[#This Row],[Code]],Std[Code],Std[As]),"-")</f>
        <v>#N/A</v>
      </c>
      <c r="W1021" t="e">
        <f>IF(StandardResults[[#This Row],[Ind/Rel]]="Ind",_xlfn.XLOOKUP(StandardResults[[#This Row],[Code]],Std[Code],Std[Bs]),"-")</f>
        <v>#N/A</v>
      </c>
      <c r="X1021" t="e">
        <f>IF(StandardResults[[#This Row],[Ind/Rel]]="Ind",_xlfn.XLOOKUP(StandardResults[[#This Row],[Code]],Std[Code],Std[EC]),"-")</f>
        <v>#N/A</v>
      </c>
      <c r="Y1021" t="e">
        <f>IF(StandardResults[[#This Row],[Ind/Rel]]="Ind",_xlfn.XLOOKUP(StandardResults[[#This Row],[Code]],Std[Code],Std[Ecs]),"-")</f>
        <v>#N/A</v>
      </c>
      <c r="Z1021">
        <f>COUNTIFS(StandardResults[Name],StandardResults[[#This Row],[Name]],StandardResults[Entry
Std],"B")+COUNTIFS(StandardResults[Name],StandardResults[[#This Row],[Name]],StandardResults[Entry
Std],"A")+COUNTIFS(StandardResults[Name],StandardResults[[#This Row],[Name]],StandardResults[Entry
Std],"AA")</f>
        <v>0</v>
      </c>
      <c r="AA1021">
        <f>COUNTIFS(StandardResults[Name],StandardResults[[#This Row],[Name]],StandardResults[Entry
Std],"AA")</f>
        <v>0</v>
      </c>
    </row>
    <row r="1022" spans="1:27" x14ac:dyDescent="0.25">
      <c r="A1022">
        <f>TimeVR[[#This Row],[Club]]</f>
        <v>0</v>
      </c>
      <c r="B1022" t="str">
        <f>IF(OR(RIGHT(TimeVR[[#This Row],[Event]],3)="M.R", RIGHT(TimeVR[[#This Row],[Event]],3)="F.R"),"Relay","Ind")</f>
        <v>Ind</v>
      </c>
      <c r="C1022">
        <f>TimeVR[[#This Row],[gender]]</f>
        <v>0</v>
      </c>
      <c r="D1022">
        <f>TimeVR[[#This Row],[Age]]</f>
        <v>0</v>
      </c>
      <c r="E1022">
        <f>TimeVR[[#This Row],[name]]</f>
        <v>0</v>
      </c>
      <c r="F1022">
        <f>TimeVR[[#This Row],[Event]]</f>
        <v>0</v>
      </c>
      <c r="G1022" t="str">
        <f>IF(OR(StandardResults[[#This Row],[Entry]]="-",TimeVR[[#This Row],[validation]]="Validated"),"Y","N")</f>
        <v>N</v>
      </c>
      <c r="H1022">
        <f>IF(OR(LEFT(TimeVR[[#This Row],[Times]],8)="00:00.00", LEFT(TimeVR[[#This Row],[Times]],2)="NT"),"-",TimeVR[[#This Row],[Times]])</f>
        <v>0</v>
      </c>
      <c r="I10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2" t="str">
        <f>IF(ISBLANK(TimeVR[[#This Row],[Best Time(S)]]),"-",TimeVR[[#This Row],[Best Time(S)]])</f>
        <v>-</v>
      </c>
      <c r="K1022" t="str">
        <f>IF(StandardResults[[#This Row],[BT(SC)]]&lt;&gt;"-",IF(StandardResults[[#This Row],[BT(SC)]]&lt;=StandardResults[[#This Row],[AAs]],"AA",IF(StandardResults[[#This Row],[BT(SC)]]&lt;=StandardResults[[#This Row],[As]],"A",IF(StandardResults[[#This Row],[BT(SC)]]&lt;=StandardResults[[#This Row],[Bs]],"B","-"))),"")</f>
        <v/>
      </c>
      <c r="L1022" t="str">
        <f>IF(ISBLANK(TimeVR[[#This Row],[Best Time(L)]]),"-",TimeVR[[#This Row],[Best Time(L)]])</f>
        <v>-</v>
      </c>
      <c r="M1022" t="str">
        <f>IF(StandardResults[[#This Row],[BT(LC)]]&lt;&gt;"-",IF(StandardResults[[#This Row],[BT(LC)]]&lt;=StandardResults[[#This Row],[AA]],"AA",IF(StandardResults[[#This Row],[BT(LC)]]&lt;=StandardResults[[#This Row],[A]],"A",IF(StandardResults[[#This Row],[BT(LC)]]&lt;=StandardResults[[#This Row],[B]],"B","-"))),"")</f>
        <v/>
      </c>
      <c r="N1022" s="14"/>
      <c r="O1022" t="str">
        <f>IF(StandardResults[[#This Row],[BT(SC)]]&lt;&gt;"-",IF(StandardResults[[#This Row],[BT(SC)]]&lt;=StandardResults[[#This Row],[Ecs]],"EC","-"),"")</f>
        <v/>
      </c>
      <c r="Q1022" t="str">
        <f>IF(StandardResults[[#This Row],[Ind/Rel]]="Ind",LEFT(StandardResults[[#This Row],[Gender]],1)&amp;MIN(MAX(StandardResults[[#This Row],[Age]],11),17)&amp;"-"&amp;StandardResults[[#This Row],[Event]],"")</f>
        <v>011-0</v>
      </c>
      <c r="R1022" t="e">
        <f>IF(StandardResults[[#This Row],[Ind/Rel]]="Ind",_xlfn.XLOOKUP(StandardResults[[#This Row],[Code]],Std[Code],Std[AA]),"-")</f>
        <v>#N/A</v>
      </c>
      <c r="S1022" t="e">
        <f>IF(StandardResults[[#This Row],[Ind/Rel]]="Ind",_xlfn.XLOOKUP(StandardResults[[#This Row],[Code]],Std[Code],Std[A]),"-")</f>
        <v>#N/A</v>
      </c>
      <c r="T1022" t="e">
        <f>IF(StandardResults[[#This Row],[Ind/Rel]]="Ind",_xlfn.XLOOKUP(StandardResults[[#This Row],[Code]],Std[Code],Std[B]),"-")</f>
        <v>#N/A</v>
      </c>
      <c r="U1022" t="e">
        <f>IF(StandardResults[[#This Row],[Ind/Rel]]="Ind",_xlfn.XLOOKUP(StandardResults[[#This Row],[Code]],Std[Code],Std[AAs]),"-")</f>
        <v>#N/A</v>
      </c>
      <c r="V1022" t="e">
        <f>IF(StandardResults[[#This Row],[Ind/Rel]]="Ind",_xlfn.XLOOKUP(StandardResults[[#This Row],[Code]],Std[Code],Std[As]),"-")</f>
        <v>#N/A</v>
      </c>
      <c r="W1022" t="e">
        <f>IF(StandardResults[[#This Row],[Ind/Rel]]="Ind",_xlfn.XLOOKUP(StandardResults[[#This Row],[Code]],Std[Code],Std[Bs]),"-")</f>
        <v>#N/A</v>
      </c>
      <c r="X1022" t="e">
        <f>IF(StandardResults[[#This Row],[Ind/Rel]]="Ind",_xlfn.XLOOKUP(StandardResults[[#This Row],[Code]],Std[Code],Std[EC]),"-")</f>
        <v>#N/A</v>
      </c>
      <c r="Y1022" t="e">
        <f>IF(StandardResults[[#This Row],[Ind/Rel]]="Ind",_xlfn.XLOOKUP(StandardResults[[#This Row],[Code]],Std[Code],Std[Ecs]),"-")</f>
        <v>#N/A</v>
      </c>
      <c r="Z1022">
        <f>COUNTIFS(StandardResults[Name],StandardResults[[#This Row],[Name]],StandardResults[Entry
Std],"B")+COUNTIFS(StandardResults[Name],StandardResults[[#This Row],[Name]],StandardResults[Entry
Std],"A")+COUNTIFS(StandardResults[Name],StandardResults[[#This Row],[Name]],StandardResults[Entry
Std],"AA")</f>
        <v>0</v>
      </c>
      <c r="AA1022">
        <f>COUNTIFS(StandardResults[Name],StandardResults[[#This Row],[Name]],StandardResults[Entry
Std],"AA")</f>
        <v>0</v>
      </c>
    </row>
    <row r="1023" spans="1:27" x14ac:dyDescent="0.25">
      <c r="A1023">
        <f>TimeVR[[#This Row],[Club]]</f>
        <v>0</v>
      </c>
      <c r="B1023" t="str">
        <f>IF(OR(RIGHT(TimeVR[[#This Row],[Event]],3)="M.R", RIGHT(TimeVR[[#This Row],[Event]],3)="F.R"),"Relay","Ind")</f>
        <v>Ind</v>
      </c>
      <c r="C1023">
        <f>TimeVR[[#This Row],[gender]]</f>
        <v>0</v>
      </c>
      <c r="D1023">
        <f>TimeVR[[#This Row],[Age]]</f>
        <v>0</v>
      </c>
      <c r="E1023">
        <f>TimeVR[[#This Row],[name]]</f>
        <v>0</v>
      </c>
      <c r="F1023">
        <f>TimeVR[[#This Row],[Event]]</f>
        <v>0</v>
      </c>
      <c r="G1023" t="str">
        <f>IF(OR(StandardResults[[#This Row],[Entry]]="-",TimeVR[[#This Row],[validation]]="Validated"),"Y","N")</f>
        <v>N</v>
      </c>
      <c r="H1023">
        <f>IF(OR(LEFT(TimeVR[[#This Row],[Times]],8)="00:00.00", LEFT(TimeVR[[#This Row],[Times]],2)="NT"),"-",TimeVR[[#This Row],[Times]])</f>
        <v>0</v>
      </c>
      <c r="I10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3" t="str">
        <f>IF(ISBLANK(TimeVR[[#This Row],[Best Time(S)]]),"-",TimeVR[[#This Row],[Best Time(S)]])</f>
        <v>-</v>
      </c>
      <c r="K1023" t="str">
        <f>IF(StandardResults[[#This Row],[BT(SC)]]&lt;&gt;"-",IF(StandardResults[[#This Row],[BT(SC)]]&lt;=StandardResults[[#This Row],[AAs]],"AA",IF(StandardResults[[#This Row],[BT(SC)]]&lt;=StandardResults[[#This Row],[As]],"A",IF(StandardResults[[#This Row],[BT(SC)]]&lt;=StandardResults[[#This Row],[Bs]],"B","-"))),"")</f>
        <v/>
      </c>
      <c r="L1023" t="str">
        <f>IF(ISBLANK(TimeVR[[#This Row],[Best Time(L)]]),"-",TimeVR[[#This Row],[Best Time(L)]])</f>
        <v>-</v>
      </c>
      <c r="M1023" t="str">
        <f>IF(StandardResults[[#This Row],[BT(LC)]]&lt;&gt;"-",IF(StandardResults[[#This Row],[BT(LC)]]&lt;=StandardResults[[#This Row],[AA]],"AA",IF(StandardResults[[#This Row],[BT(LC)]]&lt;=StandardResults[[#This Row],[A]],"A",IF(StandardResults[[#This Row],[BT(LC)]]&lt;=StandardResults[[#This Row],[B]],"B","-"))),"")</f>
        <v/>
      </c>
      <c r="N1023" s="14"/>
      <c r="O1023" t="str">
        <f>IF(StandardResults[[#This Row],[BT(SC)]]&lt;&gt;"-",IF(StandardResults[[#This Row],[BT(SC)]]&lt;=StandardResults[[#This Row],[Ecs]],"EC","-"),"")</f>
        <v/>
      </c>
      <c r="Q1023" t="str">
        <f>IF(StandardResults[[#This Row],[Ind/Rel]]="Ind",LEFT(StandardResults[[#This Row],[Gender]],1)&amp;MIN(MAX(StandardResults[[#This Row],[Age]],11),17)&amp;"-"&amp;StandardResults[[#This Row],[Event]],"")</f>
        <v>011-0</v>
      </c>
      <c r="R1023" t="e">
        <f>IF(StandardResults[[#This Row],[Ind/Rel]]="Ind",_xlfn.XLOOKUP(StandardResults[[#This Row],[Code]],Std[Code],Std[AA]),"-")</f>
        <v>#N/A</v>
      </c>
      <c r="S1023" t="e">
        <f>IF(StandardResults[[#This Row],[Ind/Rel]]="Ind",_xlfn.XLOOKUP(StandardResults[[#This Row],[Code]],Std[Code],Std[A]),"-")</f>
        <v>#N/A</v>
      </c>
      <c r="T1023" t="e">
        <f>IF(StandardResults[[#This Row],[Ind/Rel]]="Ind",_xlfn.XLOOKUP(StandardResults[[#This Row],[Code]],Std[Code],Std[B]),"-")</f>
        <v>#N/A</v>
      </c>
      <c r="U1023" t="e">
        <f>IF(StandardResults[[#This Row],[Ind/Rel]]="Ind",_xlfn.XLOOKUP(StandardResults[[#This Row],[Code]],Std[Code],Std[AAs]),"-")</f>
        <v>#N/A</v>
      </c>
      <c r="V1023" t="e">
        <f>IF(StandardResults[[#This Row],[Ind/Rel]]="Ind",_xlfn.XLOOKUP(StandardResults[[#This Row],[Code]],Std[Code],Std[As]),"-")</f>
        <v>#N/A</v>
      </c>
      <c r="W1023" t="e">
        <f>IF(StandardResults[[#This Row],[Ind/Rel]]="Ind",_xlfn.XLOOKUP(StandardResults[[#This Row],[Code]],Std[Code],Std[Bs]),"-")</f>
        <v>#N/A</v>
      </c>
      <c r="X1023" t="e">
        <f>IF(StandardResults[[#This Row],[Ind/Rel]]="Ind",_xlfn.XLOOKUP(StandardResults[[#This Row],[Code]],Std[Code],Std[EC]),"-")</f>
        <v>#N/A</v>
      </c>
      <c r="Y1023" t="e">
        <f>IF(StandardResults[[#This Row],[Ind/Rel]]="Ind",_xlfn.XLOOKUP(StandardResults[[#This Row],[Code]],Std[Code],Std[Ecs]),"-")</f>
        <v>#N/A</v>
      </c>
      <c r="Z1023">
        <f>COUNTIFS(StandardResults[Name],StandardResults[[#This Row],[Name]],StandardResults[Entry
Std],"B")+COUNTIFS(StandardResults[Name],StandardResults[[#This Row],[Name]],StandardResults[Entry
Std],"A")+COUNTIFS(StandardResults[Name],StandardResults[[#This Row],[Name]],StandardResults[Entry
Std],"AA")</f>
        <v>0</v>
      </c>
      <c r="AA1023">
        <f>COUNTIFS(StandardResults[Name],StandardResults[[#This Row],[Name]],StandardResults[Entry
Std],"AA")</f>
        <v>0</v>
      </c>
    </row>
    <row r="1024" spans="1:27" x14ac:dyDescent="0.25">
      <c r="A1024">
        <f>TimeVR[[#This Row],[Club]]</f>
        <v>0</v>
      </c>
      <c r="B1024" t="str">
        <f>IF(OR(RIGHT(TimeVR[[#This Row],[Event]],3)="M.R", RIGHT(TimeVR[[#This Row],[Event]],3)="F.R"),"Relay","Ind")</f>
        <v>Ind</v>
      </c>
      <c r="C1024">
        <f>TimeVR[[#This Row],[gender]]</f>
        <v>0</v>
      </c>
      <c r="D1024">
        <f>TimeVR[[#This Row],[Age]]</f>
        <v>0</v>
      </c>
      <c r="E1024">
        <f>TimeVR[[#This Row],[name]]</f>
        <v>0</v>
      </c>
      <c r="F1024">
        <f>TimeVR[[#This Row],[Event]]</f>
        <v>0</v>
      </c>
      <c r="G1024" t="str">
        <f>IF(OR(StandardResults[[#This Row],[Entry]]="-",TimeVR[[#This Row],[validation]]="Validated"),"Y","N")</f>
        <v>N</v>
      </c>
      <c r="H1024">
        <f>IF(OR(LEFT(TimeVR[[#This Row],[Times]],8)="00:00.00", LEFT(TimeVR[[#This Row],[Times]],2)="NT"),"-",TimeVR[[#This Row],[Times]])</f>
        <v>0</v>
      </c>
      <c r="I10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4" t="str">
        <f>IF(ISBLANK(TimeVR[[#This Row],[Best Time(S)]]),"-",TimeVR[[#This Row],[Best Time(S)]])</f>
        <v>-</v>
      </c>
      <c r="K1024" t="str">
        <f>IF(StandardResults[[#This Row],[BT(SC)]]&lt;&gt;"-",IF(StandardResults[[#This Row],[BT(SC)]]&lt;=StandardResults[[#This Row],[AAs]],"AA",IF(StandardResults[[#This Row],[BT(SC)]]&lt;=StandardResults[[#This Row],[As]],"A",IF(StandardResults[[#This Row],[BT(SC)]]&lt;=StandardResults[[#This Row],[Bs]],"B","-"))),"")</f>
        <v/>
      </c>
      <c r="L1024" t="str">
        <f>IF(ISBLANK(TimeVR[[#This Row],[Best Time(L)]]),"-",TimeVR[[#This Row],[Best Time(L)]])</f>
        <v>-</v>
      </c>
      <c r="M1024" t="str">
        <f>IF(StandardResults[[#This Row],[BT(LC)]]&lt;&gt;"-",IF(StandardResults[[#This Row],[BT(LC)]]&lt;=StandardResults[[#This Row],[AA]],"AA",IF(StandardResults[[#This Row],[BT(LC)]]&lt;=StandardResults[[#This Row],[A]],"A",IF(StandardResults[[#This Row],[BT(LC)]]&lt;=StandardResults[[#This Row],[B]],"B","-"))),"")</f>
        <v/>
      </c>
      <c r="N1024" s="14"/>
      <c r="O1024" t="str">
        <f>IF(StandardResults[[#This Row],[BT(SC)]]&lt;&gt;"-",IF(StandardResults[[#This Row],[BT(SC)]]&lt;=StandardResults[[#This Row],[Ecs]],"EC","-"),"")</f>
        <v/>
      </c>
      <c r="Q1024" t="str">
        <f>IF(StandardResults[[#This Row],[Ind/Rel]]="Ind",LEFT(StandardResults[[#This Row],[Gender]],1)&amp;MIN(MAX(StandardResults[[#This Row],[Age]],11),17)&amp;"-"&amp;StandardResults[[#This Row],[Event]],"")</f>
        <v>011-0</v>
      </c>
      <c r="R1024" t="e">
        <f>IF(StandardResults[[#This Row],[Ind/Rel]]="Ind",_xlfn.XLOOKUP(StandardResults[[#This Row],[Code]],Std[Code],Std[AA]),"-")</f>
        <v>#N/A</v>
      </c>
      <c r="S1024" t="e">
        <f>IF(StandardResults[[#This Row],[Ind/Rel]]="Ind",_xlfn.XLOOKUP(StandardResults[[#This Row],[Code]],Std[Code],Std[A]),"-")</f>
        <v>#N/A</v>
      </c>
      <c r="T1024" t="e">
        <f>IF(StandardResults[[#This Row],[Ind/Rel]]="Ind",_xlfn.XLOOKUP(StandardResults[[#This Row],[Code]],Std[Code],Std[B]),"-")</f>
        <v>#N/A</v>
      </c>
      <c r="U1024" t="e">
        <f>IF(StandardResults[[#This Row],[Ind/Rel]]="Ind",_xlfn.XLOOKUP(StandardResults[[#This Row],[Code]],Std[Code],Std[AAs]),"-")</f>
        <v>#N/A</v>
      </c>
      <c r="V1024" t="e">
        <f>IF(StandardResults[[#This Row],[Ind/Rel]]="Ind",_xlfn.XLOOKUP(StandardResults[[#This Row],[Code]],Std[Code],Std[As]),"-")</f>
        <v>#N/A</v>
      </c>
      <c r="W1024" t="e">
        <f>IF(StandardResults[[#This Row],[Ind/Rel]]="Ind",_xlfn.XLOOKUP(StandardResults[[#This Row],[Code]],Std[Code],Std[Bs]),"-")</f>
        <v>#N/A</v>
      </c>
      <c r="X1024" t="e">
        <f>IF(StandardResults[[#This Row],[Ind/Rel]]="Ind",_xlfn.XLOOKUP(StandardResults[[#This Row],[Code]],Std[Code],Std[EC]),"-")</f>
        <v>#N/A</v>
      </c>
      <c r="Y1024" t="e">
        <f>IF(StandardResults[[#This Row],[Ind/Rel]]="Ind",_xlfn.XLOOKUP(StandardResults[[#This Row],[Code]],Std[Code],Std[Ecs]),"-")</f>
        <v>#N/A</v>
      </c>
      <c r="Z1024">
        <f>COUNTIFS(StandardResults[Name],StandardResults[[#This Row],[Name]],StandardResults[Entry
Std],"B")+COUNTIFS(StandardResults[Name],StandardResults[[#This Row],[Name]],StandardResults[Entry
Std],"A")+COUNTIFS(StandardResults[Name],StandardResults[[#This Row],[Name]],StandardResults[Entry
Std],"AA")</f>
        <v>0</v>
      </c>
      <c r="AA1024">
        <f>COUNTIFS(StandardResults[Name],StandardResults[[#This Row],[Name]],StandardResults[Entry
Std],"AA")</f>
        <v>0</v>
      </c>
    </row>
    <row r="1025" spans="1:27" x14ac:dyDescent="0.25">
      <c r="A1025">
        <f>TimeVR[[#This Row],[Club]]</f>
        <v>0</v>
      </c>
      <c r="B1025" t="str">
        <f>IF(OR(RIGHT(TimeVR[[#This Row],[Event]],3)="M.R", RIGHT(TimeVR[[#This Row],[Event]],3)="F.R"),"Relay","Ind")</f>
        <v>Ind</v>
      </c>
      <c r="C1025">
        <f>TimeVR[[#This Row],[gender]]</f>
        <v>0</v>
      </c>
      <c r="D1025">
        <f>TimeVR[[#This Row],[Age]]</f>
        <v>0</v>
      </c>
      <c r="E1025">
        <f>TimeVR[[#This Row],[name]]</f>
        <v>0</v>
      </c>
      <c r="F1025">
        <f>TimeVR[[#This Row],[Event]]</f>
        <v>0</v>
      </c>
      <c r="G1025" t="str">
        <f>IF(OR(StandardResults[[#This Row],[Entry]]="-",TimeVR[[#This Row],[validation]]="Validated"),"Y","N")</f>
        <v>N</v>
      </c>
      <c r="H1025">
        <f>IF(OR(LEFT(TimeVR[[#This Row],[Times]],8)="00:00.00", LEFT(TimeVR[[#This Row],[Times]],2)="NT"),"-",TimeVR[[#This Row],[Times]])</f>
        <v>0</v>
      </c>
      <c r="I10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5" t="str">
        <f>IF(ISBLANK(TimeVR[[#This Row],[Best Time(S)]]),"-",TimeVR[[#This Row],[Best Time(S)]])</f>
        <v>-</v>
      </c>
      <c r="K1025" t="str">
        <f>IF(StandardResults[[#This Row],[BT(SC)]]&lt;&gt;"-",IF(StandardResults[[#This Row],[BT(SC)]]&lt;=StandardResults[[#This Row],[AAs]],"AA",IF(StandardResults[[#This Row],[BT(SC)]]&lt;=StandardResults[[#This Row],[As]],"A",IF(StandardResults[[#This Row],[BT(SC)]]&lt;=StandardResults[[#This Row],[Bs]],"B","-"))),"")</f>
        <v/>
      </c>
      <c r="L1025" t="str">
        <f>IF(ISBLANK(TimeVR[[#This Row],[Best Time(L)]]),"-",TimeVR[[#This Row],[Best Time(L)]])</f>
        <v>-</v>
      </c>
      <c r="M1025" t="str">
        <f>IF(StandardResults[[#This Row],[BT(LC)]]&lt;&gt;"-",IF(StandardResults[[#This Row],[BT(LC)]]&lt;=StandardResults[[#This Row],[AA]],"AA",IF(StandardResults[[#This Row],[BT(LC)]]&lt;=StandardResults[[#This Row],[A]],"A",IF(StandardResults[[#This Row],[BT(LC)]]&lt;=StandardResults[[#This Row],[B]],"B","-"))),"")</f>
        <v/>
      </c>
      <c r="N1025" s="14"/>
      <c r="O1025" t="str">
        <f>IF(StandardResults[[#This Row],[BT(SC)]]&lt;&gt;"-",IF(StandardResults[[#This Row],[BT(SC)]]&lt;=StandardResults[[#This Row],[Ecs]],"EC","-"),"")</f>
        <v/>
      </c>
      <c r="Q1025" t="str">
        <f>IF(StandardResults[[#This Row],[Ind/Rel]]="Ind",LEFT(StandardResults[[#This Row],[Gender]],1)&amp;MIN(MAX(StandardResults[[#This Row],[Age]],11),17)&amp;"-"&amp;StandardResults[[#This Row],[Event]],"")</f>
        <v>011-0</v>
      </c>
      <c r="R1025" t="e">
        <f>IF(StandardResults[[#This Row],[Ind/Rel]]="Ind",_xlfn.XLOOKUP(StandardResults[[#This Row],[Code]],Std[Code],Std[AA]),"-")</f>
        <v>#N/A</v>
      </c>
      <c r="S1025" t="e">
        <f>IF(StandardResults[[#This Row],[Ind/Rel]]="Ind",_xlfn.XLOOKUP(StandardResults[[#This Row],[Code]],Std[Code],Std[A]),"-")</f>
        <v>#N/A</v>
      </c>
      <c r="T1025" t="e">
        <f>IF(StandardResults[[#This Row],[Ind/Rel]]="Ind",_xlfn.XLOOKUP(StandardResults[[#This Row],[Code]],Std[Code],Std[B]),"-")</f>
        <v>#N/A</v>
      </c>
      <c r="U1025" t="e">
        <f>IF(StandardResults[[#This Row],[Ind/Rel]]="Ind",_xlfn.XLOOKUP(StandardResults[[#This Row],[Code]],Std[Code],Std[AAs]),"-")</f>
        <v>#N/A</v>
      </c>
      <c r="V1025" t="e">
        <f>IF(StandardResults[[#This Row],[Ind/Rel]]="Ind",_xlfn.XLOOKUP(StandardResults[[#This Row],[Code]],Std[Code],Std[As]),"-")</f>
        <v>#N/A</v>
      </c>
      <c r="W1025" t="e">
        <f>IF(StandardResults[[#This Row],[Ind/Rel]]="Ind",_xlfn.XLOOKUP(StandardResults[[#This Row],[Code]],Std[Code],Std[Bs]),"-")</f>
        <v>#N/A</v>
      </c>
      <c r="X1025" t="e">
        <f>IF(StandardResults[[#This Row],[Ind/Rel]]="Ind",_xlfn.XLOOKUP(StandardResults[[#This Row],[Code]],Std[Code],Std[EC]),"-")</f>
        <v>#N/A</v>
      </c>
      <c r="Y1025" t="e">
        <f>IF(StandardResults[[#This Row],[Ind/Rel]]="Ind",_xlfn.XLOOKUP(StandardResults[[#This Row],[Code]],Std[Code],Std[Ecs]),"-")</f>
        <v>#N/A</v>
      </c>
      <c r="Z1025">
        <f>COUNTIFS(StandardResults[Name],StandardResults[[#This Row],[Name]],StandardResults[Entry
Std],"B")+COUNTIFS(StandardResults[Name],StandardResults[[#This Row],[Name]],StandardResults[Entry
Std],"A")+COUNTIFS(StandardResults[Name],StandardResults[[#This Row],[Name]],StandardResults[Entry
Std],"AA")</f>
        <v>0</v>
      </c>
      <c r="AA1025">
        <f>COUNTIFS(StandardResults[Name],StandardResults[[#This Row],[Name]],StandardResults[Entry
Std],"AA")</f>
        <v>0</v>
      </c>
    </row>
    <row r="1026" spans="1:27" x14ac:dyDescent="0.25">
      <c r="A1026">
        <f>TimeVR[[#This Row],[Club]]</f>
        <v>0</v>
      </c>
      <c r="B1026" t="str">
        <f>IF(OR(RIGHT(TimeVR[[#This Row],[Event]],3)="M.R", RIGHT(TimeVR[[#This Row],[Event]],3)="F.R"),"Relay","Ind")</f>
        <v>Ind</v>
      </c>
      <c r="C1026">
        <f>TimeVR[[#This Row],[gender]]</f>
        <v>0</v>
      </c>
      <c r="D1026">
        <f>TimeVR[[#This Row],[Age]]</f>
        <v>0</v>
      </c>
      <c r="E1026">
        <f>TimeVR[[#This Row],[name]]</f>
        <v>0</v>
      </c>
      <c r="F1026">
        <f>TimeVR[[#This Row],[Event]]</f>
        <v>0</v>
      </c>
      <c r="G1026" t="str">
        <f>IF(OR(StandardResults[[#This Row],[Entry]]="-",TimeVR[[#This Row],[validation]]="Validated"),"Y","N")</f>
        <v>N</v>
      </c>
      <c r="H1026">
        <f>IF(OR(LEFT(TimeVR[[#This Row],[Times]],8)="00:00.00", LEFT(TimeVR[[#This Row],[Times]],2)="NT"),"-",TimeVR[[#This Row],[Times]])</f>
        <v>0</v>
      </c>
      <c r="I10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6" t="str">
        <f>IF(ISBLANK(TimeVR[[#This Row],[Best Time(S)]]),"-",TimeVR[[#This Row],[Best Time(S)]])</f>
        <v>-</v>
      </c>
      <c r="K1026" t="str">
        <f>IF(StandardResults[[#This Row],[BT(SC)]]&lt;&gt;"-",IF(StandardResults[[#This Row],[BT(SC)]]&lt;=StandardResults[[#This Row],[AAs]],"AA",IF(StandardResults[[#This Row],[BT(SC)]]&lt;=StandardResults[[#This Row],[As]],"A",IF(StandardResults[[#This Row],[BT(SC)]]&lt;=StandardResults[[#This Row],[Bs]],"B","-"))),"")</f>
        <v/>
      </c>
      <c r="L1026" t="str">
        <f>IF(ISBLANK(TimeVR[[#This Row],[Best Time(L)]]),"-",TimeVR[[#This Row],[Best Time(L)]])</f>
        <v>-</v>
      </c>
      <c r="M1026" t="str">
        <f>IF(StandardResults[[#This Row],[BT(LC)]]&lt;&gt;"-",IF(StandardResults[[#This Row],[BT(LC)]]&lt;=StandardResults[[#This Row],[AA]],"AA",IF(StandardResults[[#This Row],[BT(LC)]]&lt;=StandardResults[[#This Row],[A]],"A",IF(StandardResults[[#This Row],[BT(LC)]]&lt;=StandardResults[[#This Row],[B]],"B","-"))),"")</f>
        <v/>
      </c>
      <c r="N1026" s="14"/>
      <c r="O1026" t="str">
        <f>IF(StandardResults[[#This Row],[BT(SC)]]&lt;&gt;"-",IF(StandardResults[[#This Row],[BT(SC)]]&lt;=StandardResults[[#This Row],[Ecs]],"EC","-"),"")</f>
        <v/>
      </c>
      <c r="Q1026" t="str">
        <f>IF(StandardResults[[#This Row],[Ind/Rel]]="Ind",LEFT(StandardResults[[#This Row],[Gender]],1)&amp;MIN(MAX(StandardResults[[#This Row],[Age]],11),17)&amp;"-"&amp;StandardResults[[#This Row],[Event]],"")</f>
        <v>011-0</v>
      </c>
      <c r="R1026" t="e">
        <f>IF(StandardResults[[#This Row],[Ind/Rel]]="Ind",_xlfn.XLOOKUP(StandardResults[[#This Row],[Code]],Std[Code],Std[AA]),"-")</f>
        <v>#N/A</v>
      </c>
      <c r="S1026" t="e">
        <f>IF(StandardResults[[#This Row],[Ind/Rel]]="Ind",_xlfn.XLOOKUP(StandardResults[[#This Row],[Code]],Std[Code],Std[A]),"-")</f>
        <v>#N/A</v>
      </c>
      <c r="T1026" t="e">
        <f>IF(StandardResults[[#This Row],[Ind/Rel]]="Ind",_xlfn.XLOOKUP(StandardResults[[#This Row],[Code]],Std[Code],Std[B]),"-")</f>
        <v>#N/A</v>
      </c>
      <c r="U1026" t="e">
        <f>IF(StandardResults[[#This Row],[Ind/Rel]]="Ind",_xlfn.XLOOKUP(StandardResults[[#This Row],[Code]],Std[Code],Std[AAs]),"-")</f>
        <v>#N/A</v>
      </c>
      <c r="V1026" t="e">
        <f>IF(StandardResults[[#This Row],[Ind/Rel]]="Ind",_xlfn.XLOOKUP(StandardResults[[#This Row],[Code]],Std[Code],Std[As]),"-")</f>
        <v>#N/A</v>
      </c>
      <c r="W1026" t="e">
        <f>IF(StandardResults[[#This Row],[Ind/Rel]]="Ind",_xlfn.XLOOKUP(StandardResults[[#This Row],[Code]],Std[Code],Std[Bs]),"-")</f>
        <v>#N/A</v>
      </c>
      <c r="X1026" t="e">
        <f>IF(StandardResults[[#This Row],[Ind/Rel]]="Ind",_xlfn.XLOOKUP(StandardResults[[#This Row],[Code]],Std[Code],Std[EC]),"-")</f>
        <v>#N/A</v>
      </c>
      <c r="Y1026" t="e">
        <f>IF(StandardResults[[#This Row],[Ind/Rel]]="Ind",_xlfn.XLOOKUP(StandardResults[[#This Row],[Code]],Std[Code],Std[Ecs]),"-")</f>
        <v>#N/A</v>
      </c>
      <c r="Z1026">
        <f>COUNTIFS(StandardResults[Name],StandardResults[[#This Row],[Name]],StandardResults[Entry
Std],"B")+COUNTIFS(StandardResults[Name],StandardResults[[#This Row],[Name]],StandardResults[Entry
Std],"A")+COUNTIFS(StandardResults[Name],StandardResults[[#This Row],[Name]],StandardResults[Entry
Std],"AA")</f>
        <v>0</v>
      </c>
      <c r="AA1026">
        <f>COUNTIFS(StandardResults[Name],StandardResults[[#This Row],[Name]],StandardResults[Entry
Std],"AA")</f>
        <v>0</v>
      </c>
    </row>
    <row r="1027" spans="1:27" x14ac:dyDescent="0.25">
      <c r="A1027">
        <f>TimeVR[[#This Row],[Club]]</f>
        <v>0</v>
      </c>
      <c r="B1027" t="str">
        <f>IF(OR(RIGHT(TimeVR[[#This Row],[Event]],3)="M.R", RIGHT(TimeVR[[#This Row],[Event]],3)="F.R"),"Relay","Ind")</f>
        <v>Ind</v>
      </c>
      <c r="C1027">
        <f>TimeVR[[#This Row],[gender]]</f>
        <v>0</v>
      </c>
      <c r="D1027">
        <f>TimeVR[[#This Row],[Age]]</f>
        <v>0</v>
      </c>
      <c r="E1027">
        <f>TimeVR[[#This Row],[name]]</f>
        <v>0</v>
      </c>
      <c r="F1027">
        <f>TimeVR[[#This Row],[Event]]</f>
        <v>0</v>
      </c>
      <c r="G1027" t="str">
        <f>IF(OR(StandardResults[[#This Row],[Entry]]="-",TimeVR[[#This Row],[validation]]="Validated"),"Y","N")</f>
        <v>N</v>
      </c>
      <c r="H1027">
        <f>IF(OR(LEFT(TimeVR[[#This Row],[Times]],8)="00:00.00", LEFT(TimeVR[[#This Row],[Times]],2)="NT"),"-",TimeVR[[#This Row],[Times]])</f>
        <v>0</v>
      </c>
      <c r="I10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7" t="str">
        <f>IF(ISBLANK(TimeVR[[#This Row],[Best Time(S)]]),"-",TimeVR[[#This Row],[Best Time(S)]])</f>
        <v>-</v>
      </c>
      <c r="K1027" t="str">
        <f>IF(StandardResults[[#This Row],[BT(SC)]]&lt;&gt;"-",IF(StandardResults[[#This Row],[BT(SC)]]&lt;=StandardResults[[#This Row],[AAs]],"AA",IF(StandardResults[[#This Row],[BT(SC)]]&lt;=StandardResults[[#This Row],[As]],"A",IF(StandardResults[[#This Row],[BT(SC)]]&lt;=StandardResults[[#This Row],[Bs]],"B","-"))),"")</f>
        <v/>
      </c>
      <c r="L1027" t="str">
        <f>IF(ISBLANK(TimeVR[[#This Row],[Best Time(L)]]),"-",TimeVR[[#This Row],[Best Time(L)]])</f>
        <v>-</v>
      </c>
      <c r="M1027" t="str">
        <f>IF(StandardResults[[#This Row],[BT(LC)]]&lt;&gt;"-",IF(StandardResults[[#This Row],[BT(LC)]]&lt;=StandardResults[[#This Row],[AA]],"AA",IF(StandardResults[[#This Row],[BT(LC)]]&lt;=StandardResults[[#This Row],[A]],"A",IF(StandardResults[[#This Row],[BT(LC)]]&lt;=StandardResults[[#This Row],[B]],"B","-"))),"")</f>
        <v/>
      </c>
      <c r="N1027" s="14"/>
      <c r="O1027" t="str">
        <f>IF(StandardResults[[#This Row],[BT(SC)]]&lt;&gt;"-",IF(StandardResults[[#This Row],[BT(SC)]]&lt;=StandardResults[[#This Row],[Ecs]],"EC","-"),"")</f>
        <v/>
      </c>
      <c r="Q1027" t="str">
        <f>IF(StandardResults[[#This Row],[Ind/Rel]]="Ind",LEFT(StandardResults[[#This Row],[Gender]],1)&amp;MIN(MAX(StandardResults[[#This Row],[Age]],11),17)&amp;"-"&amp;StandardResults[[#This Row],[Event]],"")</f>
        <v>011-0</v>
      </c>
      <c r="R1027" t="e">
        <f>IF(StandardResults[[#This Row],[Ind/Rel]]="Ind",_xlfn.XLOOKUP(StandardResults[[#This Row],[Code]],Std[Code],Std[AA]),"-")</f>
        <v>#N/A</v>
      </c>
      <c r="S1027" t="e">
        <f>IF(StandardResults[[#This Row],[Ind/Rel]]="Ind",_xlfn.XLOOKUP(StandardResults[[#This Row],[Code]],Std[Code],Std[A]),"-")</f>
        <v>#N/A</v>
      </c>
      <c r="T1027" t="e">
        <f>IF(StandardResults[[#This Row],[Ind/Rel]]="Ind",_xlfn.XLOOKUP(StandardResults[[#This Row],[Code]],Std[Code],Std[B]),"-")</f>
        <v>#N/A</v>
      </c>
      <c r="U1027" t="e">
        <f>IF(StandardResults[[#This Row],[Ind/Rel]]="Ind",_xlfn.XLOOKUP(StandardResults[[#This Row],[Code]],Std[Code],Std[AAs]),"-")</f>
        <v>#N/A</v>
      </c>
      <c r="V1027" t="e">
        <f>IF(StandardResults[[#This Row],[Ind/Rel]]="Ind",_xlfn.XLOOKUP(StandardResults[[#This Row],[Code]],Std[Code],Std[As]),"-")</f>
        <v>#N/A</v>
      </c>
      <c r="W1027" t="e">
        <f>IF(StandardResults[[#This Row],[Ind/Rel]]="Ind",_xlfn.XLOOKUP(StandardResults[[#This Row],[Code]],Std[Code],Std[Bs]),"-")</f>
        <v>#N/A</v>
      </c>
      <c r="X1027" t="e">
        <f>IF(StandardResults[[#This Row],[Ind/Rel]]="Ind",_xlfn.XLOOKUP(StandardResults[[#This Row],[Code]],Std[Code],Std[EC]),"-")</f>
        <v>#N/A</v>
      </c>
      <c r="Y1027" t="e">
        <f>IF(StandardResults[[#This Row],[Ind/Rel]]="Ind",_xlfn.XLOOKUP(StandardResults[[#This Row],[Code]],Std[Code],Std[Ecs]),"-")</f>
        <v>#N/A</v>
      </c>
      <c r="Z1027">
        <f>COUNTIFS(StandardResults[Name],StandardResults[[#This Row],[Name]],StandardResults[Entry
Std],"B")+COUNTIFS(StandardResults[Name],StandardResults[[#This Row],[Name]],StandardResults[Entry
Std],"A")+COUNTIFS(StandardResults[Name],StandardResults[[#This Row],[Name]],StandardResults[Entry
Std],"AA")</f>
        <v>0</v>
      </c>
      <c r="AA1027">
        <f>COUNTIFS(StandardResults[Name],StandardResults[[#This Row],[Name]],StandardResults[Entry
Std],"AA")</f>
        <v>0</v>
      </c>
    </row>
    <row r="1028" spans="1:27" x14ac:dyDescent="0.25">
      <c r="A1028">
        <f>TimeVR[[#This Row],[Club]]</f>
        <v>0</v>
      </c>
      <c r="B1028" t="str">
        <f>IF(OR(RIGHT(TimeVR[[#This Row],[Event]],3)="M.R", RIGHT(TimeVR[[#This Row],[Event]],3)="F.R"),"Relay","Ind")</f>
        <v>Ind</v>
      </c>
      <c r="C1028">
        <f>TimeVR[[#This Row],[gender]]</f>
        <v>0</v>
      </c>
      <c r="D1028">
        <f>TimeVR[[#This Row],[Age]]</f>
        <v>0</v>
      </c>
      <c r="E1028">
        <f>TimeVR[[#This Row],[name]]</f>
        <v>0</v>
      </c>
      <c r="F1028">
        <f>TimeVR[[#This Row],[Event]]</f>
        <v>0</v>
      </c>
      <c r="G1028" t="str">
        <f>IF(OR(StandardResults[[#This Row],[Entry]]="-",TimeVR[[#This Row],[validation]]="Validated"),"Y","N")</f>
        <v>N</v>
      </c>
      <c r="H1028">
        <f>IF(OR(LEFT(TimeVR[[#This Row],[Times]],8)="00:00.00", LEFT(TimeVR[[#This Row],[Times]],2)="NT"),"-",TimeVR[[#This Row],[Times]])</f>
        <v>0</v>
      </c>
      <c r="I10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8" t="str">
        <f>IF(ISBLANK(TimeVR[[#This Row],[Best Time(S)]]),"-",TimeVR[[#This Row],[Best Time(S)]])</f>
        <v>-</v>
      </c>
      <c r="K1028" t="str">
        <f>IF(StandardResults[[#This Row],[BT(SC)]]&lt;&gt;"-",IF(StandardResults[[#This Row],[BT(SC)]]&lt;=StandardResults[[#This Row],[AAs]],"AA",IF(StandardResults[[#This Row],[BT(SC)]]&lt;=StandardResults[[#This Row],[As]],"A",IF(StandardResults[[#This Row],[BT(SC)]]&lt;=StandardResults[[#This Row],[Bs]],"B","-"))),"")</f>
        <v/>
      </c>
      <c r="L1028" t="str">
        <f>IF(ISBLANK(TimeVR[[#This Row],[Best Time(L)]]),"-",TimeVR[[#This Row],[Best Time(L)]])</f>
        <v>-</v>
      </c>
      <c r="M1028" t="str">
        <f>IF(StandardResults[[#This Row],[BT(LC)]]&lt;&gt;"-",IF(StandardResults[[#This Row],[BT(LC)]]&lt;=StandardResults[[#This Row],[AA]],"AA",IF(StandardResults[[#This Row],[BT(LC)]]&lt;=StandardResults[[#This Row],[A]],"A",IF(StandardResults[[#This Row],[BT(LC)]]&lt;=StandardResults[[#This Row],[B]],"B","-"))),"")</f>
        <v/>
      </c>
      <c r="N1028" s="14"/>
      <c r="O1028" t="str">
        <f>IF(StandardResults[[#This Row],[BT(SC)]]&lt;&gt;"-",IF(StandardResults[[#This Row],[BT(SC)]]&lt;=StandardResults[[#This Row],[Ecs]],"EC","-"),"")</f>
        <v/>
      </c>
      <c r="Q1028" t="str">
        <f>IF(StandardResults[[#This Row],[Ind/Rel]]="Ind",LEFT(StandardResults[[#This Row],[Gender]],1)&amp;MIN(MAX(StandardResults[[#This Row],[Age]],11),17)&amp;"-"&amp;StandardResults[[#This Row],[Event]],"")</f>
        <v>011-0</v>
      </c>
      <c r="R1028" t="e">
        <f>IF(StandardResults[[#This Row],[Ind/Rel]]="Ind",_xlfn.XLOOKUP(StandardResults[[#This Row],[Code]],Std[Code],Std[AA]),"-")</f>
        <v>#N/A</v>
      </c>
      <c r="S1028" t="e">
        <f>IF(StandardResults[[#This Row],[Ind/Rel]]="Ind",_xlfn.XLOOKUP(StandardResults[[#This Row],[Code]],Std[Code],Std[A]),"-")</f>
        <v>#N/A</v>
      </c>
      <c r="T1028" t="e">
        <f>IF(StandardResults[[#This Row],[Ind/Rel]]="Ind",_xlfn.XLOOKUP(StandardResults[[#This Row],[Code]],Std[Code],Std[B]),"-")</f>
        <v>#N/A</v>
      </c>
      <c r="U1028" t="e">
        <f>IF(StandardResults[[#This Row],[Ind/Rel]]="Ind",_xlfn.XLOOKUP(StandardResults[[#This Row],[Code]],Std[Code],Std[AAs]),"-")</f>
        <v>#N/A</v>
      </c>
      <c r="V1028" t="e">
        <f>IF(StandardResults[[#This Row],[Ind/Rel]]="Ind",_xlfn.XLOOKUP(StandardResults[[#This Row],[Code]],Std[Code],Std[As]),"-")</f>
        <v>#N/A</v>
      </c>
      <c r="W1028" t="e">
        <f>IF(StandardResults[[#This Row],[Ind/Rel]]="Ind",_xlfn.XLOOKUP(StandardResults[[#This Row],[Code]],Std[Code],Std[Bs]),"-")</f>
        <v>#N/A</v>
      </c>
      <c r="X1028" t="e">
        <f>IF(StandardResults[[#This Row],[Ind/Rel]]="Ind",_xlfn.XLOOKUP(StandardResults[[#This Row],[Code]],Std[Code],Std[EC]),"-")</f>
        <v>#N/A</v>
      </c>
      <c r="Y1028" t="e">
        <f>IF(StandardResults[[#This Row],[Ind/Rel]]="Ind",_xlfn.XLOOKUP(StandardResults[[#This Row],[Code]],Std[Code],Std[Ecs]),"-")</f>
        <v>#N/A</v>
      </c>
      <c r="Z1028">
        <f>COUNTIFS(StandardResults[Name],StandardResults[[#This Row],[Name]],StandardResults[Entry
Std],"B")+COUNTIFS(StandardResults[Name],StandardResults[[#This Row],[Name]],StandardResults[Entry
Std],"A")+COUNTIFS(StandardResults[Name],StandardResults[[#This Row],[Name]],StandardResults[Entry
Std],"AA")</f>
        <v>0</v>
      </c>
      <c r="AA1028">
        <f>COUNTIFS(StandardResults[Name],StandardResults[[#This Row],[Name]],StandardResults[Entry
Std],"AA")</f>
        <v>0</v>
      </c>
    </row>
    <row r="1029" spans="1:27" x14ac:dyDescent="0.25">
      <c r="A1029">
        <f>TimeVR[[#This Row],[Club]]</f>
        <v>0</v>
      </c>
      <c r="B1029" t="str">
        <f>IF(OR(RIGHT(TimeVR[[#This Row],[Event]],3)="M.R", RIGHT(TimeVR[[#This Row],[Event]],3)="F.R"),"Relay","Ind")</f>
        <v>Ind</v>
      </c>
      <c r="C1029">
        <f>TimeVR[[#This Row],[gender]]</f>
        <v>0</v>
      </c>
      <c r="D1029">
        <f>TimeVR[[#This Row],[Age]]</f>
        <v>0</v>
      </c>
      <c r="E1029">
        <f>TimeVR[[#This Row],[name]]</f>
        <v>0</v>
      </c>
      <c r="F1029">
        <f>TimeVR[[#This Row],[Event]]</f>
        <v>0</v>
      </c>
      <c r="G1029" t="str">
        <f>IF(OR(StandardResults[[#This Row],[Entry]]="-",TimeVR[[#This Row],[validation]]="Validated"),"Y","N")</f>
        <v>N</v>
      </c>
      <c r="H1029">
        <f>IF(OR(LEFT(TimeVR[[#This Row],[Times]],8)="00:00.00", LEFT(TimeVR[[#This Row],[Times]],2)="NT"),"-",TimeVR[[#This Row],[Times]])</f>
        <v>0</v>
      </c>
      <c r="I10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29" t="str">
        <f>IF(ISBLANK(TimeVR[[#This Row],[Best Time(S)]]),"-",TimeVR[[#This Row],[Best Time(S)]])</f>
        <v>-</v>
      </c>
      <c r="K1029" t="str">
        <f>IF(StandardResults[[#This Row],[BT(SC)]]&lt;&gt;"-",IF(StandardResults[[#This Row],[BT(SC)]]&lt;=StandardResults[[#This Row],[AAs]],"AA",IF(StandardResults[[#This Row],[BT(SC)]]&lt;=StandardResults[[#This Row],[As]],"A",IF(StandardResults[[#This Row],[BT(SC)]]&lt;=StandardResults[[#This Row],[Bs]],"B","-"))),"")</f>
        <v/>
      </c>
      <c r="L1029" t="str">
        <f>IF(ISBLANK(TimeVR[[#This Row],[Best Time(L)]]),"-",TimeVR[[#This Row],[Best Time(L)]])</f>
        <v>-</v>
      </c>
      <c r="M1029" t="str">
        <f>IF(StandardResults[[#This Row],[BT(LC)]]&lt;&gt;"-",IF(StandardResults[[#This Row],[BT(LC)]]&lt;=StandardResults[[#This Row],[AA]],"AA",IF(StandardResults[[#This Row],[BT(LC)]]&lt;=StandardResults[[#This Row],[A]],"A",IF(StandardResults[[#This Row],[BT(LC)]]&lt;=StandardResults[[#This Row],[B]],"B","-"))),"")</f>
        <v/>
      </c>
      <c r="N1029" s="14"/>
      <c r="O1029" t="str">
        <f>IF(StandardResults[[#This Row],[BT(SC)]]&lt;&gt;"-",IF(StandardResults[[#This Row],[BT(SC)]]&lt;=StandardResults[[#This Row],[Ecs]],"EC","-"),"")</f>
        <v/>
      </c>
      <c r="Q1029" t="str">
        <f>IF(StandardResults[[#This Row],[Ind/Rel]]="Ind",LEFT(StandardResults[[#This Row],[Gender]],1)&amp;MIN(MAX(StandardResults[[#This Row],[Age]],11),17)&amp;"-"&amp;StandardResults[[#This Row],[Event]],"")</f>
        <v>011-0</v>
      </c>
      <c r="R1029" t="e">
        <f>IF(StandardResults[[#This Row],[Ind/Rel]]="Ind",_xlfn.XLOOKUP(StandardResults[[#This Row],[Code]],Std[Code],Std[AA]),"-")</f>
        <v>#N/A</v>
      </c>
      <c r="S1029" t="e">
        <f>IF(StandardResults[[#This Row],[Ind/Rel]]="Ind",_xlfn.XLOOKUP(StandardResults[[#This Row],[Code]],Std[Code],Std[A]),"-")</f>
        <v>#N/A</v>
      </c>
      <c r="T1029" t="e">
        <f>IF(StandardResults[[#This Row],[Ind/Rel]]="Ind",_xlfn.XLOOKUP(StandardResults[[#This Row],[Code]],Std[Code],Std[B]),"-")</f>
        <v>#N/A</v>
      </c>
      <c r="U1029" t="e">
        <f>IF(StandardResults[[#This Row],[Ind/Rel]]="Ind",_xlfn.XLOOKUP(StandardResults[[#This Row],[Code]],Std[Code],Std[AAs]),"-")</f>
        <v>#N/A</v>
      </c>
      <c r="V1029" t="e">
        <f>IF(StandardResults[[#This Row],[Ind/Rel]]="Ind",_xlfn.XLOOKUP(StandardResults[[#This Row],[Code]],Std[Code],Std[As]),"-")</f>
        <v>#N/A</v>
      </c>
      <c r="W1029" t="e">
        <f>IF(StandardResults[[#This Row],[Ind/Rel]]="Ind",_xlfn.XLOOKUP(StandardResults[[#This Row],[Code]],Std[Code],Std[Bs]),"-")</f>
        <v>#N/A</v>
      </c>
      <c r="X1029" t="e">
        <f>IF(StandardResults[[#This Row],[Ind/Rel]]="Ind",_xlfn.XLOOKUP(StandardResults[[#This Row],[Code]],Std[Code],Std[EC]),"-")</f>
        <v>#N/A</v>
      </c>
      <c r="Y1029" t="e">
        <f>IF(StandardResults[[#This Row],[Ind/Rel]]="Ind",_xlfn.XLOOKUP(StandardResults[[#This Row],[Code]],Std[Code],Std[Ecs]),"-")</f>
        <v>#N/A</v>
      </c>
      <c r="Z1029">
        <f>COUNTIFS(StandardResults[Name],StandardResults[[#This Row],[Name]],StandardResults[Entry
Std],"B")+COUNTIFS(StandardResults[Name],StandardResults[[#This Row],[Name]],StandardResults[Entry
Std],"A")+COUNTIFS(StandardResults[Name],StandardResults[[#This Row],[Name]],StandardResults[Entry
Std],"AA")</f>
        <v>0</v>
      </c>
      <c r="AA1029">
        <f>COUNTIFS(StandardResults[Name],StandardResults[[#This Row],[Name]],StandardResults[Entry
Std],"AA")</f>
        <v>0</v>
      </c>
    </row>
    <row r="1030" spans="1:27" x14ac:dyDescent="0.25">
      <c r="A1030">
        <f>TimeVR[[#This Row],[Club]]</f>
        <v>0</v>
      </c>
      <c r="B1030" t="str">
        <f>IF(OR(RIGHT(TimeVR[[#This Row],[Event]],3)="M.R", RIGHT(TimeVR[[#This Row],[Event]],3)="F.R"),"Relay","Ind")</f>
        <v>Ind</v>
      </c>
      <c r="C1030">
        <f>TimeVR[[#This Row],[gender]]</f>
        <v>0</v>
      </c>
      <c r="D1030">
        <f>TimeVR[[#This Row],[Age]]</f>
        <v>0</v>
      </c>
      <c r="E1030">
        <f>TimeVR[[#This Row],[name]]</f>
        <v>0</v>
      </c>
      <c r="F1030">
        <f>TimeVR[[#This Row],[Event]]</f>
        <v>0</v>
      </c>
      <c r="G1030" t="str">
        <f>IF(OR(StandardResults[[#This Row],[Entry]]="-",TimeVR[[#This Row],[validation]]="Validated"),"Y","N")</f>
        <v>N</v>
      </c>
      <c r="H1030">
        <f>IF(OR(LEFT(TimeVR[[#This Row],[Times]],8)="00:00.00", LEFT(TimeVR[[#This Row],[Times]],2)="NT"),"-",TimeVR[[#This Row],[Times]])</f>
        <v>0</v>
      </c>
      <c r="I10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0" t="str">
        <f>IF(ISBLANK(TimeVR[[#This Row],[Best Time(S)]]),"-",TimeVR[[#This Row],[Best Time(S)]])</f>
        <v>-</v>
      </c>
      <c r="K1030" t="str">
        <f>IF(StandardResults[[#This Row],[BT(SC)]]&lt;&gt;"-",IF(StandardResults[[#This Row],[BT(SC)]]&lt;=StandardResults[[#This Row],[AAs]],"AA",IF(StandardResults[[#This Row],[BT(SC)]]&lt;=StandardResults[[#This Row],[As]],"A",IF(StandardResults[[#This Row],[BT(SC)]]&lt;=StandardResults[[#This Row],[Bs]],"B","-"))),"")</f>
        <v/>
      </c>
      <c r="L1030" t="str">
        <f>IF(ISBLANK(TimeVR[[#This Row],[Best Time(L)]]),"-",TimeVR[[#This Row],[Best Time(L)]])</f>
        <v>-</v>
      </c>
      <c r="M1030" t="str">
        <f>IF(StandardResults[[#This Row],[BT(LC)]]&lt;&gt;"-",IF(StandardResults[[#This Row],[BT(LC)]]&lt;=StandardResults[[#This Row],[AA]],"AA",IF(StandardResults[[#This Row],[BT(LC)]]&lt;=StandardResults[[#This Row],[A]],"A",IF(StandardResults[[#This Row],[BT(LC)]]&lt;=StandardResults[[#This Row],[B]],"B","-"))),"")</f>
        <v/>
      </c>
      <c r="N1030" s="14"/>
      <c r="O1030" t="str">
        <f>IF(StandardResults[[#This Row],[BT(SC)]]&lt;&gt;"-",IF(StandardResults[[#This Row],[BT(SC)]]&lt;=StandardResults[[#This Row],[Ecs]],"EC","-"),"")</f>
        <v/>
      </c>
      <c r="Q1030" t="str">
        <f>IF(StandardResults[[#This Row],[Ind/Rel]]="Ind",LEFT(StandardResults[[#This Row],[Gender]],1)&amp;MIN(MAX(StandardResults[[#This Row],[Age]],11),17)&amp;"-"&amp;StandardResults[[#This Row],[Event]],"")</f>
        <v>011-0</v>
      </c>
      <c r="R1030" t="e">
        <f>IF(StandardResults[[#This Row],[Ind/Rel]]="Ind",_xlfn.XLOOKUP(StandardResults[[#This Row],[Code]],Std[Code],Std[AA]),"-")</f>
        <v>#N/A</v>
      </c>
      <c r="S1030" t="e">
        <f>IF(StandardResults[[#This Row],[Ind/Rel]]="Ind",_xlfn.XLOOKUP(StandardResults[[#This Row],[Code]],Std[Code],Std[A]),"-")</f>
        <v>#N/A</v>
      </c>
      <c r="T1030" t="e">
        <f>IF(StandardResults[[#This Row],[Ind/Rel]]="Ind",_xlfn.XLOOKUP(StandardResults[[#This Row],[Code]],Std[Code],Std[B]),"-")</f>
        <v>#N/A</v>
      </c>
      <c r="U1030" t="e">
        <f>IF(StandardResults[[#This Row],[Ind/Rel]]="Ind",_xlfn.XLOOKUP(StandardResults[[#This Row],[Code]],Std[Code],Std[AAs]),"-")</f>
        <v>#N/A</v>
      </c>
      <c r="V1030" t="e">
        <f>IF(StandardResults[[#This Row],[Ind/Rel]]="Ind",_xlfn.XLOOKUP(StandardResults[[#This Row],[Code]],Std[Code],Std[As]),"-")</f>
        <v>#N/A</v>
      </c>
      <c r="W1030" t="e">
        <f>IF(StandardResults[[#This Row],[Ind/Rel]]="Ind",_xlfn.XLOOKUP(StandardResults[[#This Row],[Code]],Std[Code],Std[Bs]),"-")</f>
        <v>#N/A</v>
      </c>
      <c r="X1030" t="e">
        <f>IF(StandardResults[[#This Row],[Ind/Rel]]="Ind",_xlfn.XLOOKUP(StandardResults[[#This Row],[Code]],Std[Code],Std[EC]),"-")</f>
        <v>#N/A</v>
      </c>
      <c r="Y1030" t="e">
        <f>IF(StandardResults[[#This Row],[Ind/Rel]]="Ind",_xlfn.XLOOKUP(StandardResults[[#This Row],[Code]],Std[Code],Std[Ecs]),"-")</f>
        <v>#N/A</v>
      </c>
      <c r="Z1030">
        <f>COUNTIFS(StandardResults[Name],StandardResults[[#This Row],[Name]],StandardResults[Entry
Std],"B")+COUNTIFS(StandardResults[Name],StandardResults[[#This Row],[Name]],StandardResults[Entry
Std],"A")+COUNTIFS(StandardResults[Name],StandardResults[[#This Row],[Name]],StandardResults[Entry
Std],"AA")</f>
        <v>0</v>
      </c>
      <c r="AA1030">
        <f>COUNTIFS(StandardResults[Name],StandardResults[[#This Row],[Name]],StandardResults[Entry
Std],"AA")</f>
        <v>0</v>
      </c>
    </row>
    <row r="1031" spans="1:27" x14ac:dyDescent="0.25">
      <c r="A1031">
        <f>TimeVR[[#This Row],[Club]]</f>
        <v>0</v>
      </c>
      <c r="B1031" t="str">
        <f>IF(OR(RIGHT(TimeVR[[#This Row],[Event]],3)="M.R", RIGHT(TimeVR[[#This Row],[Event]],3)="F.R"),"Relay","Ind")</f>
        <v>Ind</v>
      </c>
      <c r="C1031">
        <f>TimeVR[[#This Row],[gender]]</f>
        <v>0</v>
      </c>
      <c r="D1031">
        <f>TimeVR[[#This Row],[Age]]</f>
        <v>0</v>
      </c>
      <c r="E1031">
        <f>TimeVR[[#This Row],[name]]</f>
        <v>0</v>
      </c>
      <c r="F1031">
        <f>TimeVR[[#This Row],[Event]]</f>
        <v>0</v>
      </c>
      <c r="G1031" t="str">
        <f>IF(OR(StandardResults[[#This Row],[Entry]]="-",TimeVR[[#This Row],[validation]]="Validated"),"Y","N")</f>
        <v>N</v>
      </c>
      <c r="H1031">
        <f>IF(OR(LEFT(TimeVR[[#This Row],[Times]],8)="00:00.00", LEFT(TimeVR[[#This Row],[Times]],2)="NT"),"-",TimeVR[[#This Row],[Times]])</f>
        <v>0</v>
      </c>
      <c r="I10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1" t="str">
        <f>IF(ISBLANK(TimeVR[[#This Row],[Best Time(S)]]),"-",TimeVR[[#This Row],[Best Time(S)]])</f>
        <v>-</v>
      </c>
      <c r="K1031" t="str">
        <f>IF(StandardResults[[#This Row],[BT(SC)]]&lt;&gt;"-",IF(StandardResults[[#This Row],[BT(SC)]]&lt;=StandardResults[[#This Row],[AAs]],"AA",IF(StandardResults[[#This Row],[BT(SC)]]&lt;=StandardResults[[#This Row],[As]],"A",IF(StandardResults[[#This Row],[BT(SC)]]&lt;=StandardResults[[#This Row],[Bs]],"B","-"))),"")</f>
        <v/>
      </c>
      <c r="L1031" t="str">
        <f>IF(ISBLANK(TimeVR[[#This Row],[Best Time(L)]]),"-",TimeVR[[#This Row],[Best Time(L)]])</f>
        <v>-</v>
      </c>
      <c r="M1031" t="str">
        <f>IF(StandardResults[[#This Row],[BT(LC)]]&lt;&gt;"-",IF(StandardResults[[#This Row],[BT(LC)]]&lt;=StandardResults[[#This Row],[AA]],"AA",IF(StandardResults[[#This Row],[BT(LC)]]&lt;=StandardResults[[#This Row],[A]],"A",IF(StandardResults[[#This Row],[BT(LC)]]&lt;=StandardResults[[#This Row],[B]],"B","-"))),"")</f>
        <v/>
      </c>
      <c r="N1031" s="14"/>
      <c r="O1031" t="str">
        <f>IF(StandardResults[[#This Row],[BT(SC)]]&lt;&gt;"-",IF(StandardResults[[#This Row],[BT(SC)]]&lt;=StandardResults[[#This Row],[Ecs]],"EC","-"),"")</f>
        <v/>
      </c>
      <c r="Q1031" t="str">
        <f>IF(StandardResults[[#This Row],[Ind/Rel]]="Ind",LEFT(StandardResults[[#This Row],[Gender]],1)&amp;MIN(MAX(StandardResults[[#This Row],[Age]],11),17)&amp;"-"&amp;StandardResults[[#This Row],[Event]],"")</f>
        <v>011-0</v>
      </c>
      <c r="R1031" t="e">
        <f>IF(StandardResults[[#This Row],[Ind/Rel]]="Ind",_xlfn.XLOOKUP(StandardResults[[#This Row],[Code]],Std[Code],Std[AA]),"-")</f>
        <v>#N/A</v>
      </c>
      <c r="S1031" t="e">
        <f>IF(StandardResults[[#This Row],[Ind/Rel]]="Ind",_xlfn.XLOOKUP(StandardResults[[#This Row],[Code]],Std[Code],Std[A]),"-")</f>
        <v>#N/A</v>
      </c>
      <c r="T1031" t="e">
        <f>IF(StandardResults[[#This Row],[Ind/Rel]]="Ind",_xlfn.XLOOKUP(StandardResults[[#This Row],[Code]],Std[Code],Std[B]),"-")</f>
        <v>#N/A</v>
      </c>
      <c r="U1031" t="e">
        <f>IF(StandardResults[[#This Row],[Ind/Rel]]="Ind",_xlfn.XLOOKUP(StandardResults[[#This Row],[Code]],Std[Code],Std[AAs]),"-")</f>
        <v>#N/A</v>
      </c>
      <c r="V1031" t="e">
        <f>IF(StandardResults[[#This Row],[Ind/Rel]]="Ind",_xlfn.XLOOKUP(StandardResults[[#This Row],[Code]],Std[Code],Std[As]),"-")</f>
        <v>#N/A</v>
      </c>
      <c r="W1031" t="e">
        <f>IF(StandardResults[[#This Row],[Ind/Rel]]="Ind",_xlfn.XLOOKUP(StandardResults[[#This Row],[Code]],Std[Code],Std[Bs]),"-")</f>
        <v>#N/A</v>
      </c>
      <c r="X1031" t="e">
        <f>IF(StandardResults[[#This Row],[Ind/Rel]]="Ind",_xlfn.XLOOKUP(StandardResults[[#This Row],[Code]],Std[Code],Std[EC]),"-")</f>
        <v>#N/A</v>
      </c>
      <c r="Y1031" t="e">
        <f>IF(StandardResults[[#This Row],[Ind/Rel]]="Ind",_xlfn.XLOOKUP(StandardResults[[#This Row],[Code]],Std[Code],Std[Ecs]),"-")</f>
        <v>#N/A</v>
      </c>
      <c r="Z1031">
        <f>COUNTIFS(StandardResults[Name],StandardResults[[#This Row],[Name]],StandardResults[Entry
Std],"B")+COUNTIFS(StandardResults[Name],StandardResults[[#This Row],[Name]],StandardResults[Entry
Std],"A")+COUNTIFS(StandardResults[Name],StandardResults[[#This Row],[Name]],StandardResults[Entry
Std],"AA")</f>
        <v>0</v>
      </c>
      <c r="AA1031">
        <f>COUNTIFS(StandardResults[Name],StandardResults[[#This Row],[Name]],StandardResults[Entry
Std],"AA")</f>
        <v>0</v>
      </c>
    </row>
    <row r="1032" spans="1:27" x14ac:dyDescent="0.25">
      <c r="A1032">
        <f>TimeVR[[#This Row],[Club]]</f>
        <v>0</v>
      </c>
      <c r="B1032" t="str">
        <f>IF(OR(RIGHT(TimeVR[[#This Row],[Event]],3)="M.R", RIGHT(TimeVR[[#This Row],[Event]],3)="F.R"),"Relay","Ind")</f>
        <v>Ind</v>
      </c>
      <c r="C1032">
        <f>TimeVR[[#This Row],[gender]]</f>
        <v>0</v>
      </c>
      <c r="D1032">
        <f>TimeVR[[#This Row],[Age]]</f>
        <v>0</v>
      </c>
      <c r="E1032">
        <f>TimeVR[[#This Row],[name]]</f>
        <v>0</v>
      </c>
      <c r="F1032">
        <f>TimeVR[[#This Row],[Event]]</f>
        <v>0</v>
      </c>
      <c r="G1032" t="str">
        <f>IF(OR(StandardResults[[#This Row],[Entry]]="-",TimeVR[[#This Row],[validation]]="Validated"),"Y","N")</f>
        <v>N</v>
      </c>
      <c r="H1032">
        <f>IF(OR(LEFT(TimeVR[[#This Row],[Times]],8)="00:00.00", LEFT(TimeVR[[#This Row],[Times]],2)="NT"),"-",TimeVR[[#This Row],[Times]])</f>
        <v>0</v>
      </c>
      <c r="I10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2" t="str">
        <f>IF(ISBLANK(TimeVR[[#This Row],[Best Time(S)]]),"-",TimeVR[[#This Row],[Best Time(S)]])</f>
        <v>-</v>
      </c>
      <c r="K1032" t="str">
        <f>IF(StandardResults[[#This Row],[BT(SC)]]&lt;&gt;"-",IF(StandardResults[[#This Row],[BT(SC)]]&lt;=StandardResults[[#This Row],[AAs]],"AA",IF(StandardResults[[#This Row],[BT(SC)]]&lt;=StandardResults[[#This Row],[As]],"A",IF(StandardResults[[#This Row],[BT(SC)]]&lt;=StandardResults[[#This Row],[Bs]],"B","-"))),"")</f>
        <v/>
      </c>
      <c r="L1032" t="str">
        <f>IF(ISBLANK(TimeVR[[#This Row],[Best Time(L)]]),"-",TimeVR[[#This Row],[Best Time(L)]])</f>
        <v>-</v>
      </c>
      <c r="M1032" t="str">
        <f>IF(StandardResults[[#This Row],[BT(LC)]]&lt;&gt;"-",IF(StandardResults[[#This Row],[BT(LC)]]&lt;=StandardResults[[#This Row],[AA]],"AA",IF(StandardResults[[#This Row],[BT(LC)]]&lt;=StandardResults[[#This Row],[A]],"A",IF(StandardResults[[#This Row],[BT(LC)]]&lt;=StandardResults[[#This Row],[B]],"B","-"))),"")</f>
        <v/>
      </c>
      <c r="N1032" s="14"/>
      <c r="O1032" t="str">
        <f>IF(StandardResults[[#This Row],[BT(SC)]]&lt;&gt;"-",IF(StandardResults[[#This Row],[BT(SC)]]&lt;=StandardResults[[#This Row],[Ecs]],"EC","-"),"")</f>
        <v/>
      </c>
      <c r="Q1032" t="str">
        <f>IF(StandardResults[[#This Row],[Ind/Rel]]="Ind",LEFT(StandardResults[[#This Row],[Gender]],1)&amp;MIN(MAX(StandardResults[[#This Row],[Age]],11),17)&amp;"-"&amp;StandardResults[[#This Row],[Event]],"")</f>
        <v>011-0</v>
      </c>
      <c r="R1032" t="e">
        <f>IF(StandardResults[[#This Row],[Ind/Rel]]="Ind",_xlfn.XLOOKUP(StandardResults[[#This Row],[Code]],Std[Code],Std[AA]),"-")</f>
        <v>#N/A</v>
      </c>
      <c r="S1032" t="e">
        <f>IF(StandardResults[[#This Row],[Ind/Rel]]="Ind",_xlfn.XLOOKUP(StandardResults[[#This Row],[Code]],Std[Code],Std[A]),"-")</f>
        <v>#N/A</v>
      </c>
      <c r="T1032" t="e">
        <f>IF(StandardResults[[#This Row],[Ind/Rel]]="Ind",_xlfn.XLOOKUP(StandardResults[[#This Row],[Code]],Std[Code],Std[B]),"-")</f>
        <v>#N/A</v>
      </c>
      <c r="U1032" t="e">
        <f>IF(StandardResults[[#This Row],[Ind/Rel]]="Ind",_xlfn.XLOOKUP(StandardResults[[#This Row],[Code]],Std[Code],Std[AAs]),"-")</f>
        <v>#N/A</v>
      </c>
      <c r="V1032" t="e">
        <f>IF(StandardResults[[#This Row],[Ind/Rel]]="Ind",_xlfn.XLOOKUP(StandardResults[[#This Row],[Code]],Std[Code],Std[As]),"-")</f>
        <v>#N/A</v>
      </c>
      <c r="W1032" t="e">
        <f>IF(StandardResults[[#This Row],[Ind/Rel]]="Ind",_xlfn.XLOOKUP(StandardResults[[#This Row],[Code]],Std[Code],Std[Bs]),"-")</f>
        <v>#N/A</v>
      </c>
      <c r="X1032" t="e">
        <f>IF(StandardResults[[#This Row],[Ind/Rel]]="Ind",_xlfn.XLOOKUP(StandardResults[[#This Row],[Code]],Std[Code],Std[EC]),"-")</f>
        <v>#N/A</v>
      </c>
      <c r="Y1032" t="e">
        <f>IF(StandardResults[[#This Row],[Ind/Rel]]="Ind",_xlfn.XLOOKUP(StandardResults[[#This Row],[Code]],Std[Code],Std[Ecs]),"-")</f>
        <v>#N/A</v>
      </c>
      <c r="Z1032">
        <f>COUNTIFS(StandardResults[Name],StandardResults[[#This Row],[Name]],StandardResults[Entry
Std],"B")+COUNTIFS(StandardResults[Name],StandardResults[[#This Row],[Name]],StandardResults[Entry
Std],"A")+COUNTIFS(StandardResults[Name],StandardResults[[#This Row],[Name]],StandardResults[Entry
Std],"AA")</f>
        <v>0</v>
      </c>
      <c r="AA1032">
        <f>COUNTIFS(StandardResults[Name],StandardResults[[#This Row],[Name]],StandardResults[Entry
Std],"AA")</f>
        <v>0</v>
      </c>
    </row>
    <row r="1033" spans="1:27" x14ac:dyDescent="0.25">
      <c r="A1033">
        <f>TimeVR[[#This Row],[Club]]</f>
        <v>0</v>
      </c>
      <c r="B1033" t="str">
        <f>IF(OR(RIGHT(TimeVR[[#This Row],[Event]],3)="M.R", RIGHT(TimeVR[[#This Row],[Event]],3)="F.R"),"Relay","Ind")</f>
        <v>Ind</v>
      </c>
      <c r="C1033">
        <f>TimeVR[[#This Row],[gender]]</f>
        <v>0</v>
      </c>
      <c r="D1033">
        <f>TimeVR[[#This Row],[Age]]</f>
        <v>0</v>
      </c>
      <c r="E1033">
        <f>TimeVR[[#This Row],[name]]</f>
        <v>0</v>
      </c>
      <c r="F1033">
        <f>TimeVR[[#This Row],[Event]]</f>
        <v>0</v>
      </c>
      <c r="G1033" t="str">
        <f>IF(OR(StandardResults[[#This Row],[Entry]]="-",TimeVR[[#This Row],[validation]]="Validated"),"Y","N")</f>
        <v>N</v>
      </c>
      <c r="H1033">
        <f>IF(OR(LEFT(TimeVR[[#This Row],[Times]],8)="00:00.00", LEFT(TimeVR[[#This Row],[Times]],2)="NT"),"-",TimeVR[[#This Row],[Times]])</f>
        <v>0</v>
      </c>
      <c r="I10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3" t="str">
        <f>IF(ISBLANK(TimeVR[[#This Row],[Best Time(S)]]),"-",TimeVR[[#This Row],[Best Time(S)]])</f>
        <v>-</v>
      </c>
      <c r="K1033" t="str">
        <f>IF(StandardResults[[#This Row],[BT(SC)]]&lt;&gt;"-",IF(StandardResults[[#This Row],[BT(SC)]]&lt;=StandardResults[[#This Row],[AAs]],"AA",IF(StandardResults[[#This Row],[BT(SC)]]&lt;=StandardResults[[#This Row],[As]],"A",IF(StandardResults[[#This Row],[BT(SC)]]&lt;=StandardResults[[#This Row],[Bs]],"B","-"))),"")</f>
        <v/>
      </c>
      <c r="L1033" t="str">
        <f>IF(ISBLANK(TimeVR[[#This Row],[Best Time(L)]]),"-",TimeVR[[#This Row],[Best Time(L)]])</f>
        <v>-</v>
      </c>
      <c r="M1033" t="str">
        <f>IF(StandardResults[[#This Row],[BT(LC)]]&lt;&gt;"-",IF(StandardResults[[#This Row],[BT(LC)]]&lt;=StandardResults[[#This Row],[AA]],"AA",IF(StandardResults[[#This Row],[BT(LC)]]&lt;=StandardResults[[#This Row],[A]],"A",IF(StandardResults[[#This Row],[BT(LC)]]&lt;=StandardResults[[#This Row],[B]],"B","-"))),"")</f>
        <v/>
      </c>
      <c r="N1033" s="14"/>
      <c r="O1033" t="str">
        <f>IF(StandardResults[[#This Row],[BT(SC)]]&lt;&gt;"-",IF(StandardResults[[#This Row],[BT(SC)]]&lt;=StandardResults[[#This Row],[Ecs]],"EC","-"),"")</f>
        <v/>
      </c>
      <c r="Q1033" t="str">
        <f>IF(StandardResults[[#This Row],[Ind/Rel]]="Ind",LEFT(StandardResults[[#This Row],[Gender]],1)&amp;MIN(MAX(StandardResults[[#This Row],[Age]],11),17)&amp;"-"&amp;StandardResults[[#This Row],[Event]],"")</f>
        <v>011-0</v>
      </c>
      <c r="R1033" t="e">
        <f>IF(StandardResults[[#This Row],[Ind/Rel]]="Ind",_xlfn.XLOOKUP(StandardResults[[#This Row],[Code]],Std[Code],Std[AA]),"-")</f>
        <v>#N/A</v>
      </c>
      <c r="S1033" t="e">
        <f>IF(StandardResults[[#This Row],[Ind/Rel]]="Ind",_xlfn.XLOOKUP(StandardResults[[#This Row],[Code]],Std[Code],Std[A]),"-")</f>
        <v>#N/A</v>
      </c>
      <c r="T1033" t="e">
        <f>IF(StandardResults[[#This Row],[Ind/Rel]]="Ind",_xlfn.XLOOKUP(StandardResults[[#This Row],[Code]],Std[Code],Std[B]),"-")</f>
        <v>#N/A</v>
      </c>
      <c r="U1033" t="e">
        <f>IF(StandardResults[[#This Row],[Ind/Rel]]="Ind",_xlfn.XLOOKUP(StandardResults[[#This Row],[Code]],Std[Code],Std[AAs]),"-")</f>
        <v>#N/A</v>
      </c>
      <c r="V1033" t="e">
        <f>IF(StandardResults[[#This Row],[Ind/Rel]]="Ind",_xlfn.XLOOKUP(StandardResults[[#This Row],[Code]],Std[Code],Std[As]),"-")</f>
        <v>#N/A</v>
      </c>
      <c r="W1033" t="e">
        <f>IF(StandardResults[[#This Row],[Ind/Rel]]="Ind",_xlfn.XLOOKUP(StandardResults[[#This Row],[Code]],Std[Code],Std[Bs]),"-")</f>
        <v>#N/A</v>
      </c>
      <c r="X1033" t="e">
        <f>IF(StandardResults[[#This Row],[Ind/Rel]]="Ind",_xlfn.XLOOKUP(StandardResults[[#This Row],[Code]],Std[Code],Std[EC]),"-")</f>
        <v>#N/A</v>
      </c>
      <c r="Y1033" t="e">
        <f>IF(StandardResults[[#This Row],[Ind/Rel]]="Ind",_xlfn.XLOOKUP(StandardResults[[#This Row],[Code]],Std[Code],Std[Ecs]),"-")</f>
        <v>#N/A</v>
      </c>
      <c r="Z1033">
        <f>COUNTIFS(StandardResults[Name],StandardResults[[#This Row],[Name]],StandardResults[Entry
Std],"B")+COUNTIFS(StandardResults[Name],StandardResults[[#This Row],[Name]],StandardResults[Entry
Std],"A")+COUNTIFS(StandardResults[Name],StandardResults[[#This Row],[Name]],StandardResults[Entry
Std],"AA")</f>
        <v>0</v>
      </c>
      <c r="AA1033">
        <f>COUNTIFS(StandardResults[Name],StandardResults[[#This Row],[Name]],StandardResults[Entry
Std],"AA")</f>
        <v>0</v>
      </c>
    </row>
    <row r="1034" spans="1:27" x14ac:dyDescent="0.25">
      <c r="A1034">
        <f>TimeVR[[#This Row],[Club]]</f>
        <v>0</v>
      </c>
      <c r="B1034" t="str">
        <f>IF(OR(RIGHT(TimeVR[[#This Row],[Event]],3)="M.R", RIGHT(TimeVR[[#This Row],[Event]],3)="F.R"),"Relay","Ind")</f>
        <v>Ind</v>
      </c>
      <c r="C1034">
        <f>TimeVR[[#This Row],[gender]]</f>
        <v>0</v>
      </c>
      <c r="D1034">
        <f>TimeVR[[#This Row],[Age]]</f>
        <v>0</v>
      </c>
      <c r="E1034">
        <f>TimeVR[[#This Row],[name]]</f>
        <v>0</v>
      </c>
      <c r="F1034">
        <f>TimeVR[[#This Row],[Event]]</f>
        <v>0</v>
      </c>
      <c r="G1034" t="str">
        <f>IF(OR(StandardResults[[#This Row],[Entry]]="-",TimeVR[[#This Row],[validation]]="Validated"),"Y","N")</f>
        <v>N</v>
      </c>
      <c r="H1034">
        <f>IF(OR(LEFT(TimeVR[[#This Row],[Times]],8)="00:00.00", LEFT(TimeVR[[#This Row],[Times]],2)="NT"),"-",TimeVR[[#This Row],[Times]])</f>
        <v>0</v>
      </c>
      <c r="I10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4" t="str">
        <f>IF(ISBLANK(TimeVR[[#This Row],[Best Time(S)]]),"-",TimeVR[[#This Row],[Best Time(S)]])</f>
        <v>-</v>
      </c>
      <c r="K1034" t="str">
        <f>IF(StandardResults[[#This Row],[BT(SC)]]&lt;&gt;"-",IF(StandardResults[[#This Row],[BT(SC)]]&lt;=StandardResults[[#This Row],[AAs]],"AA",IF(StandardResults[[#This Row],[BT(SC)]]&lt;=StandardResults[[#This Row],[As]],"A",IF(StandardResults[[#This Row],[BT(SC)]]&lt;=StandardResults[[#This Row],[Bs]],"B","-"))),"")</f>
        <v/>
      </c>
      <c r="L1034" t="str">
        <f>IF(ISBLANK(TimeVR[[#This Row],[Best Time(L)]]),"-",TimeVR[[#This Row],[Best Time(L)]])</f>
        <v>-</v>
      </c>
      <c r="M1034" t="str">
        <f>IF(StandardResults[[#This Row],[BT(LC)]]&lt;&gt;"-",IF(StandardResults[[#This Row],[BT(LC)]]&lt;=StandardResults[[#This Row],[AA]],"AA",IF(StandardResults[[#This Row],[BT(LC)]]&lt;=StandardResults[[#This Row],[A]],"A",IF(StandardResults[[#This Row],[BT(LC)]]&lt;=StandardResults[[#This Row],[B]],"B","-"))),"")</f>
        <v/>
      </c>
      <c r="N1034" s="14"/>
      <c r="O1034" t="str">
        <f>IF(StandardResults[[#This Row],[BT(SC)]]&lt;&gt;"-",IF(StandardResults[[#This Row],[BT(SC)]]&lt;=StandardResults[[#This Row],[Ecs]],"EC","-"),"")</f>
        <v/>
      </c>
      <c r="Q1034" t="str">
        <f>IF(StandardResults[[#This Row],[Ind/Rel]]="Ind",LEFT(StandardResults[[#This Row],[Gender]],1)&amp;MIN(MAX(StandardResults[[#This Row],[Age]],11),17)&amp;"-"&amp;StandardResults[[#This Row],[Event]],"")</f>
        <v>011-0</v>
      </c>
      <c r="R1034" t="e">
        <f>IF(StandardResults[[#This Row],[Ind/Rel]]="Ind",_xlfn.XLOOKUP(StandardResults[[#This Row],[Code]],Std[Code],Std[AA]),"-")</f>
        <v>#N/A</v>
      </c>
      <c r="S1034" t="e">
        <f>IF(StandardResults[[#This Row],[Ind/Rel]]="Ind",_xlfn.XLOOKUP(StandardResults[[#This Row],[Code]],Std[Code],Std[A]),"-")</f>
        <v>#N/A</v>
      </c>
      <c r="T1034" t="e">
        <f>IF(StandardResults[[#This Row],[Ind/Rel]]="Ind",_xlfn.XLOOKUP(StandardResults[[#This Row],[Code]],Std[Code],Std[B]),"-")</f>
        <v>#N/A</v>
      </c>
      <c r="U1034" t="e">
        <f>IF(StandardResults[[#This Row],[Ind/Rel]]="Ind",_xlfn.XLOOKUP(StandardResults[[#This Row],[Code]],Std[Code],Std[AAs]),"-")</f>
        <v>#N/A</v>
      </c>
      <c r="V1034" t="e">
        <f>IF(StandardResults[[#This Row],[Ind/Rel]]="Ind",_xlfn.XLOOKUP(StandardResults[[#This Row],[Code]],Std[Code],Std[As]),"-")</f>
        <v>#N/A</v>
      </c>
      <c r="W1034" t="e">
        <f>IF(StandardResults[[#This Row],[Ind/Rel]]="Ind",_xlfn.XLOOKUP(StandardResults[[#This Row],[Code]],Std[Code],Std[Bs]),"-")</f>
        <v>#N/A</v>
      </c>
      <c r="X1034" t="e">
        <f>IF(StandardResults[[#This Row],[Ind/Rel]]="Ind",_xlfn.XLOOKUP(StandardResults[[#This Row],[Code]],Std[Code],Std[EC]),"-")</f>
        <v>#N/A</v>
      </c>
      <c r="Y1034" t="e">
        <f>IF(StandardResults[[#This Row],[Ind/Rel]]="Ind",_xlfn.XLOOKUP(StandardResults[[#This Row],[Code]],Std[Code],Std[Ecs]),"-")</f>
        <v>#N/A</v>
      </c>
      <c r="Z1034">
        <f>COUNTIFS(StandardResults[Name],StandardResults[[#This Row],[Name]],StandardResults[Entry
Std],"B")+COUNTIFS(StandardResults[Name],StandardResults[[#This Row],[Name]],StandardResults[Entry
Std],"A")+COUNTIFS(StandardResults[Name],StandardResults[[#This Row],[Name]],StandardResults[Entry
Std],"AA")</f>
        <v>0</v>
      </c>
      <c r="AA1034">
        <f>COUNTIFS(StandardResults[Name],StandardResults[[#This Row],[Name]],StandardResults[Entry
Std],"AA")</f>
        <v>0</v>
      </c>
    </row>
    <row r="1035" spans="1:27" x14ac:dyDescent="0.25">
      <c r="A1035">
        <f>TimeVR[[#This Row],[Club]]</f>
        <v>0</v>
      </c>
      <c r="B1035" t="str">
        <f>IF(OR(RIGHT(TimeVR[[#This Row],[Event]],3)="M.R", RIGHT(TimeVR[[#This Row],[Event]],3)="F.R"),"Relay","Ind")</f>
        <v>Ind</v>
      </c>
      <c r="C1035">
        <f>TimeVR[[#This Row],[gender]]</f>
        <v>0</v>
      </c>
      <c r="D1035">
        <f>TimeVR[[#This Row],[Age]]</f>
        <v>0</v>
      </c>
      <c r="E1035">
        <f>TimeVR[[#This Row],[name]]</f>
        <v>0</v>
      </c>
      <c r="F1035">
        <f>TimeVR[[#This Row],[Event]]</f>
        <v>0</v>
      </c>
      <c r="G1035" t="str">
        <f>IF(OR(StandardResults[[#This Row],[Entry]]="-",TimeVR[[#This Row],[validation]]="Validated"),"Y","N")</f>
        <v>N</v>
      </c>
      <c r="H1035">
        <f>IF(OR(LEFT(TimeVR[[#This Row],[Times]],8)="00:00.00", LEFT(TimeVR[[#This Row],[Times]],2)="NT"),"-",TimeVR[[#This Row],[Times]])</f>
        <v>0</v>
      </c>
      <c r="I10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5" t="str">
        <f>IF(ISBLANK(TimeVR[[#This Row],[Best Time(S)]]),"-",TimeVR[[#This Row],[Best Time(S)]])</f>
        <v>-</v>
      </c>
      <c r="K1035" t="str">
        <f>IF(StandardResults[[#This Row],[BT(SC)]]&lt;&gt;"-",IF(StandardResults[[#This Row],[BT(SC)]]&lt;=StandardResults[[#This Row],[AAs]],"AA",IF(StandardResults[[#This Row],[BT(SC)]]&lt;=StandardResults[[#This Row],[As]],"A",IF(StandardResults[[#This Row],[BT(SC)]]&lt;=StandardResults[[#This Row],[Bs]],"B","-"))),"")</f>
        <v/>
      </c>
      <c r="L1035" t="str">
        <f>IF(ISBLANK(TimeVR[[#This Row],[Best Time(L)]]),"-",TimeVR[[#This Row],[Best Time(L)]])</f>
        <v>-</v>
      </c>
      <c r="M1035" t="str">
        <f>IF(StandardResults[[#This Row],[BT(LC)]]&lt;&gt;"-",IF(StandardResults[[#This Row],[BT(LC)]]&lt;=StandardResults[[#This Row],[AA]],"AA",IF(StandardResults[[#This Row],[BT(LC)]]&lt;=StandardResults[[#This Row],[A]],"A",IF(StandardResults[[#This Row],[BT(LC)]]&lt;=StandardResults[[#This Row],[B]],"B","-"))),"")</f>
        <v/>
      </c>
      <c r="N1035" s="14"/>
      <c r="O1035" t="str">
        <f>IF(StandardResults[[#This Row],[BT(SC)]]&lt;&gt;"-",IF(StandardResults[[#This Row],[BT(SC)]]&lt;=StandardResults[[#This Row],[Ecs]],"EC","-"),"")</f>
        <v/>
      </c>
      <c r="Q1035" t="str">
        <f>IF(StandardResults[[#This Row],[Ind/Rel]]="Ind",LEFT(StandardResults[[#This Row],[Gender]],1)&amp;MIN(MAX(StandardResults[[#This Row],[Age]],11),17)&amp;"-"&amp;StandardResults[[#This Row],[Event]],"")</f>
        <v>011-0</v>
      </c>
      <c r="R1035" t="e">
        <f>IF(StandardResults[[#This Row],[Ind/Rel]]="Ind",_xlfn.XLOOKUP(StandardResults[[#This Row],[Code]],Std[Code],Std[AA]),"-")</f>
        <v>#N/A</v>
      </c>
      <c r="S1035" t="e">
        <f>IF(StandardResults[[#This Row],[Ind/Rel]]="Ind",_xlfn.XLOOKUP(StandardResults[[#This Row],[Code]],Std[Code],Std[A]),"-")</f>
        <v>#N/A</v>
      </c>
      <c r="T1035" t="e">
        <f>IF(StandardResults[[#This Row],[Ind/Rel]]="Ind",_xlfn.XLOOKUP(StandardResults[[#This Row],[Code]],Std[Code],Std[B]),"-")</f>
        <v>#N/A</v>
      </c>
      <c r="U1035" t="e">
        <f>IF(StandardResults[[#This Row],[Ind/Rel]]="Ind",_xlfn.XLOOKUP(StandardResults[[#This Row],[Code]],Std[Code],Std[AAs]),"-")</f>
        <v>#N/A</v>
      </c>
      <c r="V1035" t="e">
        <f>IF(StandardResults[[#This Row],[Ind/Rel]]="Ind",_xlfn.XLOOKUP(StandardResults[[#This Row],[Code]],Std[Code],Std[As]),"-")</f>
        <v>#N/A</v>
      </c>
      <c r="W1035" t="e">
        <f>IF(StandardResults[[#This Row],[Ind/Rel]]="Ind",_xlfn.XLOOKUP(StandardResults[[#This Row],[Code]],Std[Code],Std[Bs]),"-")</f>
        <v>#N/A</v>
      </c>
      <c r="X1035" t="e">
        <f>IF(StandardResults[[#This Row],[Ind/Rel]]="Ind",_xlfn.XLOOKUP(StandardResults[[#This Row],[Code]],Std[Code],Std[EC]),"-")</f>
        <v>#N/A</v>
      </c>
      <c r="Y1035" t="e">
        <f>IF(StandardResults[[#This Row],[Ind/Rel]]="Ind",_xlfn.XLOOKUP(StandardResults[[#This Row],[Code]],Std[Code],Std[Ecs]),"-")</f>
        <v>#N/A</v>
      </c>
      <c r="Z1035">
        <f>COUNTIFS(StandardResults[Name],StandardResults[[#This Row],[Name]],StandardResults[Entry
Std],"B")+COUNTIFS(StandardResults[Name],StandardResults[[#This Row],[Name]],StandardResults[Entry
Std],"A")+COUNTIFS(StandardResults[Name],StandardResults[[#This Row],[Name]],StandardResults[Entry
Std],"AA")</f>
        <v>0</v>
      </c>
      <c r="AA1035">
        <f>COUNTIFS(StandardResults[Name],StandardResults[[#This Row],[Name]],StandardResults[Entry
Std],"AA")</f>
        <v>0</v>
      </c>
    </row>
    <row r="1036" spans="1:27" x14ac:dyDescent="0.25">
      <c r="A1036">
        <f>TimeVR[[#This Row],[Club]]</f>
        <v>0</v>
      </c>
      <c r="B1036" t="str">
        <f>IF(OR(RIGHT(TimeVR[[#This Row],[Event]],3)="M.R", RIGHT(TimeVR[[#This Row],[Event]],3)="F.R"),"Relay","Ind")</f>
        <v>Ind</v>
      </c>
      <c r="C1036">
        <f>TimeVR[[#This Row],[gender]]</f>
        <v>0</v>
      </c>
      <c r="D1036">
        <f>TimeVR[[#This Row],[Age]]</f>
        <v>0</v>
      </c>
      <c r="E1036">
        <f>TimeVR[[#This Row],[name]]</f>
        <v>0</v>
      </c>
      <c r="F1036">
        <f>TimeVR[[#This Row],[Event]]</f>
        <v>0</v>
      </c>
      <c r="G1036" t="str">
        <f>IF(OR(StandardResults[[#This Row],[Entry]]="-",TimeVR[[#This Row],[validation]]="Validated"),"Y","N")</f>
        <v>N</v>
      </c>
      <c r="H1036">
        <f>IF(OR(LEFT(TimeVR[[#This Row],[Times]],8)="00:00.00", LEFT(TimeVR[[#This Row],[Times]],2)="NT"),"-",TimeVR[[#This Row],[Times]])</f>
        <v>0</v>
      </c>
      <c r="I10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6" t="str">
        <f>IF(ISBLANK(TimeVR[[#This Row],[Best Time(S)]]),"-",TimeVR[[#This Row],[Best Time(S)]])</f>
        <v>-</v>
      </c>
      <c r="K1036" t="str">
        <f>IF(StandardResults[[#This Row],[BT(SC)]]&lt;&gt;"-",IF(StandardResults[[#This Row],[BT(SC)]]&lt;=StandardResults[[#This Row],[AAs]],"AA",IF(StandardResults[[#This Row],[BT(SC)]]&lt;=StandardResults[[#This Row],[As]],"A",IF(StandardResults[[#This Row],[BT(SC)]]&lt;=StandardResults[[#This Row],[Bs]],"B","-"))),"")</f>
        <v/>
      </c>
      <c r="L1036" t="str">
        <f>IF(ISBLANK(TimeVR[[#This Row],[Best Time(L)]]),"-",TimeVR[[#This Row],[Best Time(L)]])</f>
        <v>-</v>
      </c>
      <c r="M1036" t="str">
        <f>IF(StandardResults[[#This Row],[BT(LC)]]&lt;&gt;"-",IF(StandardResults[[#This Row],[BT(LC)]]&lt;=StandardResults[[#This Row],[AA]],"AA",IF(StandardResults[[#This Row],[BT(LC)]]&lt;=StandardResults[[#This Row],[A]],"A",IF(StandardResults[[#This Row],[BT(LC)]]&lt;=StandardResults[[#This Row],[B]],"B","-"))),"")</f>
        <v/>
      </c>
      <c r="N1036" s="14"/>
      <c r="O1036" t="str">
        <f>IF(StandardResults[[#This Row],[BT(SC)]]&lt;&gt;"-",IF(StandardResults[[#This Row],[BT(SC)]]&lt;=StandardResults[[#This Row],[Ecs]],"EC","-"),"")</f>
        <v/>
      </c>
      <c r="Q1036" t="str">
        <f>IF(StandardResults[[#This Row],[Ind/Rel]]="Ind",LEFT(StandardResults[[#This Row],[Gender]],1)&amp;MIN(MAX(StandardResults[[#This Row],[Age]],11),17)&amp;"-"&amp;StandardResults[[#This Row],[Event]],"")</f>
        <v>011-0</v>
      </c>
      <c r="R1036" t="e">
        <f>IF(StandardResults[[#This Row],[Ind/Rel]]="Ind",_xlfn.XLOOKUP(StandardResults[[#This Row],[Code]],Std[Code],Std[AA]),"-")</f>
        <v>#N/A</v>
      </c>
      <c r="S1036" t="e">
        <f>IF(StandardResults[[#This Row],[Ind/Rel]]="Ind",_xlfn.XLOOKUP(StandardResults[[#This Row],[Code]],Std[Code],Std[A]),"-")</f>
        <v>#N/A</v>
      </c>
      <c r="T1036" t="e">
        <f>IF(StandardResults[[#This Row],[Ind/Rel]]="Ind",_xlfn.XLOOKUP(StandardResults[[#This Row],[Code]],Std[Code],Std[B]),"-")</f>
        <v>#N/A</v>
      </c>
      <c r="U1036" t="e">
        <f>IF(StandardResults[[#This Row],[Ind/Rel]]="Ind",_xlfn.XLOOKUP(StandardResults[[#This Row],[Code]],Std[Code],Std[AAs]),"-")</f>
        <v>#N/A</v>
      </c>
      <c r="V1036" t="e">
        <f>IF(StandardResults[[#This Row],[Ind/Rel]]="Ind",_xlfn.XLOOKUP(StandardResults[[#This Row],[Code]],Std[Code],Std[As]),"-")</f>
        <v>#N/A</v>
      </c>
      <c r="W1036" t="e">
        <f>IF(StandardResults[[#This Row],[Ind/Rel]]="Ind",_xlfn.XLOOKUP(StandardResults[[#This Row],[Code]],Std[Code],Std[Bs]),"-")</f>
        <v>#N/A</v>
      </c>
      <c r="X1036" t="e">
        <f>IF(StandardResults[[#This Row],[Ind/Rel]]="Ind",_xlfn.XLOOKUP(StandardResults[[#This Row],[Code]],Std[Code],Std[EC]),"-")</f>
        <v>#N/A</v>
      </c>
      <c r="Y1036" t="e">
        <f>IF(StandardResults[[#This Row],[Ind/Rel]]="Ind",_xlfn.XLOOKUP(StandardResults[[#This Row],[Code]],Std[Code],Std[Ecs]),"-")</f>
        <v>#N/A</v>
      </c>
      <c r="Z1036">
        <f>COUNTIFS(StandardResults[Name],StandardResults[[#This Row],[Name]],StandardResults[Entry
Std],"B")+COUNTIFS(StandardResults[Name],StandardResults[[#This Row],[Name]],StandardResults[Entry
Std],"A")+COUNTIFS(StandardResults[Name],StandardResults[[#This Row],[Name]],StandardResults[Entry
Std],"AA")</f>
        <v>0</v>
      </c>
      <c r="AA1036">
        <f>COUNTIFS(StandardResults[Name],StandardResults[[#This Row],[Name]],StandardResults[Entry
Std],"AA")</f>
        <v>0</v>
      </c>
    </row>
    <row r="1037" spans="1:27" x14ac:dyDescent="0.25">
      <c r="A1037">
        <f>TimeVR[[#This Row],[Club]]</f>
        <v>0</v>
      </c>
      <c r="B1037" t="str">
        <f>IF(OR(RIGHT(TimeVR[[#This Row],[Event]],3)="M.R", RIGHT(TimeVR[[#This Row],[Event]],3)="F.R"),"Relay","Ind")</f>
        <v>Ind</v>
      </c>
      <c r="C1037">
        <f>TimeVR[[#This Row],[gender]]</f>
        <v>0</v>
      </c>
      <c r="D1037">
        <f>TimeVR[[#This Row],[Age]]</f>
        <v>0</v>
      </c>
      <c r="E1037">
        <f>TimeVR[[#This Row],[name]]</f>
        <v>0</v>
      </c>
      <c r="F1037">
        <f>TimeVR[[#This Row],[Event]]</f>
        <v>0</v>
      </c>
      <c r="G1037" t="str">
        <f>IF(OR(StandardResults[[#This Row],[Entry]]="-",TimeVR[[#This Row],[validation]]="Validated"),"Y","N")</f>
        <v>N</v>
      </c>
      <c r="H1037">
        <f>IF(OR(LEFT(TimeVR[[#This Row],[Times]],8)="00:00.00", LEFT(TimeVR[[#This Row],[Times]],2)="NT"),"-",TimeVR[[#This Row],[Times]])</f>
        <v>0</v>
      </c>
      <c r="I10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7" t="str">
        <f>IF(ISBLANK(TimeVR[[#This Row],[Best Time(S)]]),"-",TimeVR[[#This Row],[Best Time(S)]])</f>
        <v>-</v>
      </c>
      <c r="K1037" t="str">
        <f>IF(StandardResults[[#This Row],[BT(SC)]]&lt;&gt;"-",IF(StandardResults[[#This Row],[BT(SC)]]&lt;=StandardResults[[#This Row],[AAs]],"AA",IF(StandardResults[[#This Row],[BT(SC)]]&lt;=StandardResults[[#This Row],[As]],"A",IF(StandardResults[[#This Row],[BT(SC)]]&lt;=StandardResults[[#This Row],[Bs]],"B","-"))),"")</f>
        <v/>
      </c>
      <c r="L1037" t="str">
        <f>IF(ISBLANK(TimeVR[[#This Row],[Best Time(L)]]),"-",TimeVR[[#This Row],[Best Time(L)]])</f>
        <v>-</v>
      </c>
      <c r="M1037" t="str">
        <f>IF(StandardResults[[#This Row],[BT(LC)]]&lt;&gt;"-",IF(StandardResults[[#This Row],[BT(LC)]]&lt;=StandardResults[[#This Row],[AA]],"AA",IF(StandardResults[[#This Row],[BT(LC)]]&lt;=StandardResults[[#This Row],[A]],"A",IF(StandardResults[[#This Row],[BT(LC)]]&lt;=StandardResults[[#This Row],[B]],"B","-"))),"")</f>
        <v/>
      </c>
      <c r="N1037" s="14"/>
      <c r="O1037" t="str">
        <f>IF(StandardResults[[#This Row],[BT(SC)]]&lt;&gt;"-",IF(StandardResults[[#This Row],[BT(SC)]]&lt;=StandardResults[[#This Row],[Ecs]],"EC","-"),"")</f>
        <v/>
      </c>
      <c r="Q1037" t="str">
        <f>IF(StandardResults[[#This Row],[Ind/Rel]]="Ind",LEFT(StandardResults[[#This Row],[Gender]],1)&amp;MIN(MAX(StandardResults[[#This Row],[Age]],11),17)&amp;"-"&amp;StandardResults[[#This Row],[Event]],"")</f>
        <v>011-0</v>
      </c>
      <c r="R1037" t="e">
        <f>IF(StandardResults[[#This Row],[Ind/Rel]]="Ind",_xlfn.XLOOKUP(StandardResults[[#This Row],[Code]],Std[Code],Std[AA]),"-")</f>
        <v>#N/A</v>
      </c>
      <c r="S1037" t="e">
        <f>IF(StandardResults[[#This Row],[Ind/Rel]]="Ind",_xlfn.XLOOKUP(StandardResults[[#This Row],[Code]],Std[Code],Std[A]),"-")</f>
        <v>#N/A</v>
      </c>
      <c r="T1037" t="e">
        <f>IF(StandardResults[[#This Row],[Ind/Rel]]="Ind",_xlfn.XLOOKUP(StandardResults[[#This Row],[Code]],Std[Code],Std[B]),"-")</f>
        <v>#N/A</v>
      </c>
      <c r="U1037" t="e">
        <f>IF(StandardResults[[#This Row],[Ind/Rel]]="Ind",_xlfn.XLOOKUP(StandardResults[[#This Row],[Code]],Std[Code],Std[AAs]),"-")</f>
        <v>#N/A</v>
      </c>
      <c r="V1037" t="e">
        <f>IF(StandardResults[[#This Row],[Ind/Rel]]="Ind",_xlfn.XLOOKUP(StandardResults[[#This Row],[Code]],Std[Code],Std[As]),"-")</f>
        <v>#N/A</v>
      </c>
      <c r="W1037" t="e">
        <f>IF(StandardResults[[#This Row],[Ind/Rel]]="Ind",_xlfn.XLOOKUP(StandardResults[[#This Row],[Code]],Std[Code],Std[Bs]),"-")</f>
        <v>#N/A</v>
      </c>
      <c r="X1037" t="e">
        <f>IF(StandardResults[[#This Row],[Ind/Rel]]="Ind",_xlfn.XLOOKUP(StandardResults[[#This Row],[Code]],Std[Code],Std[EC]),"-")</f>
        <v>#N/A</v>
      </c>
      <c r="Y1037" t="e">
        <f>IF(StandardResults[[#This Row],[Ind/Rel]]="Ind",_xlfn.XLOOKUP(StandardResults[[#This Row],[Code]],Std[Code],Std[Ecs]),"-")</f>
        <v>#N/A</v>
      </c>
      <c r="Z1037">
        <f>COUNTIFS(StandardResults[Name],StandardResults[[#This Row],[Name]],StandardResults[Entry
Std],"B")+COUNTIFS(StandardResults[Name],StandardResults[[#This Row],[Name]],StandardResults[Entry
Std],"A")+COUNTIFS(StandardResults[Name],StandardResults[[#This Row],[Name]],StandardResults[Entry
Std],"AA")</f>
        <v>0</v>
      </c>
      <c r="AA1037">
        <f>COUNTIFS(StandardResults[Name],StandardResults[[#This Row],[Name]],StandardResults[Entry
Std],"AA")</f>
        <v>0</v>
      </c>
    </row>
    <row r="1038" spans="1:27" x14ac:dyDescent="0.25">
      <c r="A1038">
        <f>TimeVR[[#This Row],[Club]]</f>
        <v>0</v>
      </c>
      <c r="B1038" t="str">
        <f>IF(OR(RIGHT(TimeVR[[#This Row],[Event]],3)="M.R", RIGHT(TimeVR[[#This Row],[Event]],3)="F.R"),"Relay","Ind")</f>
        <v>Ind</v>
      </c>
      <c r="C1038">
        <f>TimeVR[[#This Row],[gender]]</f>
        <v>0</v>
      </c>
      <c r="D1038">
        <f>TimeVR[[#This Row],[Age]]</f>
        <v>0</v>
      </c>
      <c r="E1038">
        <f>TimeVR[[#This Row],[name]]</f>
        <v>0</v>
      </c>
      <c r="F1038">
        <f>TimeVR[[#This Row],[Event]]</f>
        <v>0</v>
      </c>
      <c r="G1038" t="str">
        <f>IF(OR(StandardResults[[#This Row],[Entry]]="-",TimeVR[[#This Row],[validation]]="Validated"),"Y","N")</f>
        <v>N</v>
      </c>
      <c r="H1038">
        <f>IF(OR(LEFT(TimeVR[[#This Row],[Times]],8)="00:00.00", LEFT(TimeVR[[#This Row],[Times]],2)="NT"),"-",TimeVR[[#This Row],[Times]])</f>
        <v>0</v>
      </c>
      <c r="I10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8" t="str">
        <f>IF(ISBLANK(TimeVR[[#This Row],[Best Time(S)]]),"-",TimeVR[[#This Row],[Best Time(S)]])</f>
        <v>-</v>
      </c>
      <c r="K1038" t="str">
        <f>IF(StandardResults[[#This Row],[BT(SC)]]&lt;&gt;"-",IF(StandardResults[[#This Row],[BT(SC)]]&lt;=StandardResults[[#This Row],[AAs]],"AA",IF(StandardResults[[#This Row],[BT(SC)]]&lt;=StandardResults[[#This Row],[As]],"A",IF(StandardResults[[#This Row],[BT(SC)]]&lt;=StandardResults[[#This Row],[Bs]],"B","-"))),"")</f>
        <v/>
      </c>
      <c r="L1038" t="str">
        <f>IF(ISBLANK(TimeVR[[#This Row],[Best Time(L)]]),"-",TimeVR[[#This Row],[Best Time(L)]])</f>
        <v>-</v>
      </c>
      <c r="M1038" t="str">
        <f>IF(StandardResults[[#This Row],[BT(LC)]]&lt;&gt;"-",IF(StandardResults[[#This Row],[BT(LC)]]&lt;=StandardResults[[#This Row],[AA]],"AA",IF(StandardResults[[#This Row],[BT(LC)]]&lt;=StandardResults[[#This Row],[A]],"A",IF(StandardResults[[#This Row],[BT(LC)]]&lt;=StandardResults[[#This Row],[B]],"B","-"))),"")</f>
        <v/>
      </c>
      <c r="N1038" s="14"/>
      <c r="O1038" t="str">
        <f>IF(StandardResults[[#This Row],[BT(SC)]]&lt;&gt;"-",IF(StandardResults[[#This Row],[BT(SC)]]&lt;=StandardResults[[#This Row],[Ecs]],"EC","-"),"")</f>
        <v/>
      </c>
      <c r="Q1038" t="str">
        <f>IF(StandardResults[[#This Row],[Ind/Rel]]="Ind",LEFT(StandardResults[[#This Row],[Gender]],1)&amp;MIN(MAX(StandardResults[[#This Row],[Age]],11),17)&amp;"-"&amp;StandardResults[[#This Row],[Event]],"")</f>
        <v>011-0</v>
      </c>
      <c r="R1038" t="e">
        <f>IF(StandardResults[[#This Row],[Ind/Rel]]="Ind",_xlfn.XLOOKUP(StandardResults[[#This Row],[Code]],Std[Code],Std[AA]),"-")</f>
        <v>#N/A</v>
      </c>
      <c r="S1038" t="e">
        <f>IF(StandardResults[[#This Row],[Ind/Rel]]="Ind",_xlfn.XLOOKUP(StandardResults[[#This Row],[Code]],Std[Code],Std[A]),"-")</f>
        <v>#N/A</v>
      </c>
      <c r="T1038" t="e">
        <f>IF(StandardResults[[#This Row],[Ind/Rel]]="Ind",_xlfn.XLOOKUP(StandardResults[[#This Row],[Code]],Std[Code],Std[B]),"-")</f>
        <v>#N/A</v>
      </c>
      <c r="U1038" t="e">
        <f>IF(StandardResults[[#This Row],[Ind/Rel]]="Ind",_xlfn.XLOOKUP(StandardResults[[#This Row],[Code]],Std[Code],Std[AAs]),"-")</f>
        <v>#N/A</v>
      </c>
      <c r="V1038" t="e">
        <f>IF(StandardResults[[#This Row],[Ind/Rel]]="Ind",_xlfn.XLOOKUP(StandardResults[[#This Row],[Code]],Std[Code],Std[As]),"-")</f>
        <v>#N/A</v>
      </c>
      <c r="W1038" t="e">
        <f>IF(StandardResults[[#This Row],[Ind/Rel]]="Ind",_xlfn.XLOOKUP(StandardResults[[#This Row],[Code]],Std[Code],Std[Bs]),"-")</f>
        <v>#N/A</v>
      </c>
      <c r="X1038" t="e">
        <f>IF(StandardResults[[#This Row],[Ind/Rel]]="Ind",_xlfn.XLOOKUP(StandardResults[[#This Row],[Code]],Std[Code],Std[EC]),"-")</f>
        <v>#N/A</v>
      </c>
      <c r="Y1038" t="e">
        <f>IF(StandardResults[[#This Row],[Ind/Rel]]="Ind",_xlfn.XLOOKUP(StandardResults[[#This Row],[Code]],Std[Code],Std[Ecs]),"-")</f>
        <v>#N/A</v>
      </c>
      <c r="Z1038">
        <f>COUNTIFS(StandardResults[Name],StandardResults[[#This Row],[Name]],StandardResults[Entry
Std],"B")+COUNTIFS(StandardResults[Name],StandardResults[[#This Row],[Name]],StandardResults[Entry
Std],"A")+COUNTIFS(StandardResults[Name],StandardResults[[#This Row],[Name]],StandardResults[Entry
Std],"AA")</f>
        <v>0</v>
      </c>
      <c r="AA1038">
        <f>COUNTIFS(StandardResults[Name],StandardResults[[#This Row],[Name]],StandardResults[Entry
Std],"AA")</f>
        <v>0</v>
      </c>
    </row>
    <row r="1039" spans="1:27" x14ac:dyDescent="0.25">
      <c r="A1039">
        <f>TimeVR[[#This Row],[Club]]</f>
        <v>0</v>
      </c>
      <c r="B1039" t="str">
        <f>IF(OR(RIGHT(TimeVR[[#This Row],[Event]],3)="M.R", RIGHT(TimeVR[[#This Row],[Event]],3)="F.R"),"Relay","Ind")</f>
        <v>Ind</v>
      </c>
      <c r="C1039">
        <f>TimeVR[[#This Row],[gender]]</f>
        <v>0</v>
      </c>
      <c r="D1039">
        <f>TimeVR[[#This Row],[Age]]</f>
        <v>0</v>
      </c>
      <c r="E1039">
        <f>TimeVR[[#This Row],[name]]</f>
        <v>0</v>
      </c>
      <c r="F1039">
        <f>TimeVR[[#This Row],[Event]]</f>
        <v>0</v>
      </c>
      <c r="G1039" t="str">
        <f>IF(OR(StandardResults[[#This Row],[Entry]]="-",TimeVR[[#This Row],[validation]]="Validated"),"Y","N")</f>
        <v>N</v>
      </c>
      <c r="H1039">
        <f>IF(OR(LEFT(TimeVR[[#This Row],[Times]],8)="00:00.00", LEFT(TimeVR[[#This Row],[Times]],2)="NT"),"-",TimeVR[[#This Row],[Times]])</f>
        <v>0</v>
      </c>
      <c r="I10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39" t="str">
        <f>IF(ISBLANK(TimeVR[[#This Row],[Best Time(S)]]),"-",TimeVR[[#This Row],[Best Time(S)]])</f>
        <v>-</v>
      </c>
      <c r="K1039" t="str">
        <f>IF(StandardResults[[#This Row],[BT(SC)]]&lt;&gt;"-",IF(StandardResults[[#This Row],[BT(SC)]]&lt;=StandardResults[[#This Row],[AAs]],"AA",IF(StandardResults[[#This Row],[BT(SC)]]&lt;=StandardResults[[#This Row],[As]],"A",IF(StandardResults[[#This Row],[BT(SC)]]&lt;=StandardResults[[#This Row],[Bs]],"B","-"))),"")</f>
        <v/>
      </c>
      <c r="L1039" t="str">
        <f>IF(ISBLANK(TimeVR[[#This Row],[Best Time(L)]]),"-",TimeVR[[#This Row],[Best Time(L)]])</f>
        <v>-</v>
      </c>
      <c r="M1039" t="str">
        <f>IF(StandardResults[[#This Row],[BT(LC)]]&lt;&gt;"-",IF(StandardResults[[#This Row],[BT(LC)]]&lt;=StandardResults[[#This Row],[AA]],"AA",IF(StandardResults[[#This Row],[BT(LC)]]&lt;=StandardResults[[#This Row],[A]],"A",IF(StandardResults[[#This Row],[BT(LC)]]&lt;=StandardResults[[#This Row],[B]],"B","-"))),"")</f>
        <v/>
      </c>
      <c r="N1039" s="14"/>
      <c r="O1039" t="str">
        <f>IF(StandardResults[[#This Row],[BT(SC)]]&lt;&gt;"-",IF(StandardResults[[#This Row],[BT(SC)]]&lt;=StandardResults[[#This Row],[Ecs]],"EC","-"),"")</f>
        <v/>
      </c>
      <c r="Q1039" t="str">
        <f>IF(StandardResults[[#This Row],[Ind/Rel]]="Ind",LEFT(StandardResults[[#This Row],[Gender]],1)&amp;MIN(MAX(StandardResults[[#This Row],[Age]],11),17)&amp;"-"&amp;StandardResults[[#This Row],[Event]],"")</f>
        <v>011-0</v>
      </c>
      <c r="R1039" t="e">
        <f>IF(StandardResults[[#This Row],[Ind/Rel]]="Ind",_xlfn.XLOOKUP(StandardResults[[#This Row],[Code]],Std[Code],Std[AA]),"-")</f>
        <v>#N/A</v>
      </c>
      <c r="S1039" t="e">
        <f>IF(StandardResults[[#This Row],[Ind/Rel]]="Ind",_xlfn.XLOOKUP(StandardResults[[#This Row],[Code]],Std[Code],Std[A]),"-")</f>
        <v>#N/A</v>
      </c>
      <c r="T1039" t="e">
        <f>IF(StandardResults[[#This Row],[Ind/Rel]]="Ind",_xlfn.XLOOKUP(StandardResults[[#This Row],[Code]],Std[Code],Std[B]),"-")</f>
        <v>#N/A</v>
      </c>
      <c r="U1039" t="e">
        <f>IF(StandardResults[[#This Row],[Ind/Rel]]="Ind",_xlfn.XLOOKUP(StandardResults[[#This Row],[Code]],Std[Code],Std[AAs]),"-")</f>
        <v>#N/A</v>
      </c>
      <c r="V1039" t="e">
        <f>IF(StandardResults[[#This Row],[Ind/Rel]]="Ind",_xlfn.XLOOKUP(StandardResults[[#This Row],[Code]],Std[Code],Std[As]),"-")</f>
        <v>#N/A</v>
      </c>
      <c r="W1039" t="e">
        <f>IF(StandardResults[[#This Row],[Ind/Rel]]="Ind",_xlfn.XLOOKUP(StandardResults[[#This Row],[Code]],Std[Code],Std[Bs]),"-")</f>
        <v>#N/A</v>
      </c>
      <c r="X1039" t="e">
        <f>IF(StandardResults[[#This Row],[Ind/Rel]]="Ind",_xlfn.XLOOKUP(StandardResults[[#This Row],[Code]],Std[Code],Std[EC]),"-")</f>
        <v>#N/A</v>
      </c>
      <c r="Y1039" t="e">
        <f>IF(StandardResults[[#This Row],[Ind/Rel]]="Ind",_xlfn.XLOOKUP(StandardResults[[#This Row],[Code]],Std[Code],Std[Ecs]),"-")</f>
        <v>#N/A</v>
      </c>
      <c r="Z1039">
        <f>COUNTIFS(StandardResults[Name],StandardResults[[#This Row],[Name]],StandardResults[Entry
Std],"B")+COUNTIFS(StandardResults[Name],StandardResults[[#This Row],[Name]],StandardResults[Entry
Std],"A")+COUNTIFS(StandardResults[Name],StandardResults[[#This Row],[Name]],StandardResults[Entry
Std],"AA")</f>
        <v>0</v>
      </c>
      <c r="AA1039">
        <f>COUNTIFS(StandardResults[Name],StandardResults[[#This Row],[Name]],StandardResults[Entry
Std],"AA")</f>
        <v>0</v>
      </c>
    </row>
    <row r="1040" spans="1:27" x14ac:dyDescent="0.25">
      <c r="A1040">
        <f>TimeVR[[#This Row],[Club]]</f>
        <v>0</v>
      </c>
      <c r="B1040" t="str">
        <f>IF(OR(RIGHT(TimeVR[[#This Row],[Event]],3)="M.R", RIGHT(TimeVR[[#This Row],[Event]],3)="F.R"),"Relay","Ind")</f>
        <v>Ind</v>
      </c>
      <c r="C1040">
        <f>TimeVR[[#This Row],[gender]]</f>
        <v>0</v>
      </c>
      <c r="D1040">
        <f>TimeVR[[#This Row],[Age]]</f>
        <v>0</v>
      </c>
      <c r="E1040">
        <f>TimeVR[[#This Row],[name]]</f>
        <v>0</v>
      </c>
      <c r="F1040">
        <f>TimeVR[[#This Row],[Event]]</f>
        <v>0</v>
      </c>
      <c r="G1040" t="str">
        <f>IF(OR(StandardResults[[#This Row],[Entry]]="-",TimeVR[[#This Row],[validation]]="Validated"),"Y","N")</f>
        <v>N</v>
      </c>
      <c r="H1040">
        <f>IF(OR(LEFT(TimeVR[[#This Row],[Times]],8)="00:00.00", LEFT(TimeVR[[#This Row],[Times]],2)="NT"),"-",TimeVR[[#This Row],[Times]])</f>
        <v>0</v>
      </c>
      <c r="I10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0" t="str">
        <f>IF(ISBLANK(TimeVR[[#This Row],[Best Time(S)]]),"-",TimeVR[[#This Row],[Best Time(S)]])</f>
        <v>-</v>
      </c>
      <c r="K1040" t="str">
        <f>IF(StandardResults[[#This Row],[BT(SC)]]&lt;&gt;"-",IF(StandardResults[[#This Row],[BT(SC)]]&lt;=StandardResults[[#This Row],[AAs]],"AA",IF(StandardResults[[#This Row],[BT(SC)]]&lt;=StandardResults[[#This Row],[As]],"A",IF(StandardResults[[#This Row],[BT(SC)]]&lt;=StandardResults[[#This Row],[Bs]],"B","-"))),"")</f>
        <v/>
      </c>
      <c r="L1040" t="str">
        <f>IF(ISBLANK(TimeVR[[#This Row],[Best Time(L)]]),"-",TimeVR[[#This Row],[Best Time(L)]])</f>
        <v>-</v>
      </c>
      <c r="M1040" t="str">
        <f>IF(StandardResults[[#This Row],[BT(LC)]]&lt;&gt;"-",IF(StandardResults[[#This Row],[BT(LC)]]&lt;=StandardResults[[#This Row],[AA]],"AA",IF(StandardResults[[#This Row],[BT(LC)]]&lt;=StandardResults[[#This Row],[A]],"A",IF(StandardResults[[#This Row],[BT(LC)]]&lt;=StandardResults[[#This Row],[B]],"B","-"))),"")</f>
        <v/>
      </c>
      <c r="N1040" s="14"/>
      <c r="O1040" t="str">
        <f>IF(StandardResults[[#This Row],[BT(SC)]]&lt;&gt;"-",IF(StandardResults[[#This Row],[BT(SC)]]&lt;=StandardResults[[#This Row],[Ecs]],"EC","-"),"")</f>
        <v/>
      </c>
      <c r="Q1040" t="str">
        <f>IF(StandardResults[[#This Row],[Ind/Rel]]="Ind",LEFT(StandardResults[[#This Row],[Gender]],1)&amp;MIN(MAX(StandardResults[[#This Row],[Age]],11),17)&amp;"-"&amp;StandardResults[[#This Row],[Event]],"")</f>
        <v>011-0</v>
      </c>
      <c r="R1040" t="e">
        <f>IF(StandardResults[[#This Row],[Ind/Rel]]="Ind",_xlfn.XLOOKUP(StandardResults[[#This Row],[Code]],Std[Code],Std[AA]),"-")</f>
        <v>#N/A</v>
      </c>
      <c r="S1040" t="e">
        <f>IF(StandardResults[[#This Row],[Ind/Rel]]="Ind",_xlfn.XLOOKUP(StandardResults[[#This Row],[Code]],Std[Code],Std[A]),"-")</f>
        <v>#N/A</v>
      </c>
      <c r="T1040" t="e">
        <f>IF(StandardResults[[#This Row],[Ind/Rel]]="Ind",_xlfn.XLOOKUP(StandardResults[[#This Row],[Code]],Std[Code],Std[B]),"-")</f>
        <v>#N/A</v>
      </c>
      <c r="U1040" t="e">
        <f>IF(StandardResults[[#This Row],[Ind/Rel]]="Ind",_xlfn.XLOOKUP(StandardResults[[#This Row],[Code]],Std[Code],Std[AAs]),"-")</f>
        <v>#N/A</v>
      </c>
      <c r="V1040" t="e">
        <f>IF(StandardResults[[#This Row],[Ind/Rel]]="Ind",_xlfn.XLOOKUP(StandardResults[[#This Row],[Code]],Std[Code],Std[As]),"-")</f>
        <v>#N/A</v>
      </c>
      <c r="W1040" t="e">
        <f>IF(StandardResults[[#This Row],[Ind/Rel]]="Ind",_xlfn.XLOOKUP(StandardResults[[#This Row],[Code]],Std[Code],Std[Bs]),"-")</f>
        <v>#N/A</v>
      </c>
      <c r="X1040" t="e">
        <f>IF(StandardResults[[#This Row],[Ind/Rel]]="Ind",_xlfn.XLOOKUP(StandardResults[[#This Row],[Code]],Std[Code],Std[EC]),"-")</f>
        <v>#N/A</v>
      </c>
      <c r="Y1040" t="e">
        <f>IF(StandardResults[[#This Row],[Ind/Rel]]="Ind",_xlfn.XLOOKUP(StandardResults[[#This Row],[Code]],Std[Code],Std[Ecs]),"-")</f>
        <v>#N/A</v>
      </c>
      <c r="Z1040">
        <f>COUNTIFS(StandardResults[Name],StandardResults[[#This Row],[Name]],StandardResults[Entry
Std],"B")+COUNTIFS(StandardResults[Name],StandardResults[[#This Row],[Name]],StandardResults[Entry
Std],"A")+COUNTIFS(StandardResults[Name],StandardResults[[#This Row],[Name]],StandardResults[Entry
Std],"AA")</f>
        <v>0</v>
      </c>
      <c r="AA1040">
        <f>COUNTIFS(StandardResults[Name],StandardResults[[#This Row],[Name]],StandardResults[Entry
Std],"AA")</f>
        <v>0</v>
      </c>
    </row>
    <row r="1041" spans="1:27" x14ac:dyDescent="0.25">
      <c r="A1041">
        <f>TimeVR[[#This Row],[Club]]</f>
        <v>0</v>
      </c>
      <c r="B1041" t="str">
        <f>IF(OR(RIGHT(TimeVR[[#This Row],[Event]],3)="M.R", RIGHT(TimeVR[[#This Row],[Event]],3)="F.R"),"Relay","Ind")</f>
        <v>Ind</v>
      </c>
      <c r="C1041">
        <f>TimeVR[[#This Row],[gender]]</f>
        <v>0</v>
      </c>
      <c r="D1041">
        <f>TimeVR[[#This Row],[Age]]</f>
        <v>0</v>
      </c>
      <c r="E1041">
        <f>TimeVR[[#This Row],[name]]</f>
        <v>0</v>
      </c>
      <c r="F1041">
        <f>TimeVR[[#This Row],[Event]]</f>
        <v>0</v>
      </c>
      <c r="G1041" t="str">
        <f>IF(OR(StandardResults[[#This Row],[Entry]]="-",TimeVR[[#This Row],[validation]]="Validated"),"Y","N")</f>
        <v>N</v>
      </c>
      <c r="H1041">
        <f>IF(OR(LEFT(TimeVR[[#This Row],[Times]],8)="00:00.00", LEFT(TimeVR[[#This Row],[Times]],2)="NT"),"-",TimeVR[[#This Row],[Times]])</f>
        <v>0</v>
      </c>
      <c r="I10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1" t="str">
        <f>IF(ISBLANK(TimeVR[[#This Row],[Best Time(S)]]),"-",TimeVR[[#This Row],[Best Time(S)]])</f>
        <v>-</v>
      </c>
      <c r="K1041" t="str">
        <f>IF(StandardResults[[#This Row],[BT(SC)]]&lt;&gt;"-",IF(StandardResults[[#This Row],[BT(SC)]]&lt;=StandardResults[[#This Row],[AAs]],"AA",IF(StandardResults[[#This Row],[BT(SC)]]&lt;=StandardResults[[#This Row],[As]],"A",IF(StandardResults[[#This Row],[BT(SC)]]&lt;=StandardResults[[#This Row],[Bs]],"B","-"))),"")</f>
        <v/>
      </c>
      <c r="L1041" t="str">
        <f>IF(ISBLANK(TimeVR[[#This Row],[Best Time(L)]]),"-",TimeVR[[#This Row],[Best Time(L)]])</f>
        <v>-</v>
      </c>
      <c r="M1041" t="str">
        <f>IF(StandardResults[[#This Row],[BT(LC)]]&lt;&gt;"-",IF(StandardResults[[#This Row],[BT(LC)]]&lt;=StandardResults[[#This Row],[AA]],"AA",IF(StandardResults[[#This Row],[BT(LC)]]&lt;=StandardResults[[#This Row],[A]],"A",IF(StandardResults[[#This Row],[BT(LC)]]&lt;=StandardResults[[#This Row],[B]],"B","-"))),"")</f>
        <v/>
      </c>
      <c r="N1041" s="14"/>
      <c r="O1041" t="str">
        <f>IF(StandardResults[[#This Row],[BT(SC)]]&lt;&gt;"-",IF(StandardResults[[#This Row],[BT(SC)]]&lt;=StandardResults[[#This Row],[Ecs]],"EC","-"),"")</f>
        <v/>
      </c>
      <c r="Q1041" t="str">
        <f>IF(StandardResults[[#This Row],[Ind/Rel]]="Ind",LEFT(StandardResults[[#This Row],[Gender]],1)&amp;MIN(MAX(StandardResults[[#This Row],[Age]],11),17)&amp;"-"&amp;StandardResults[[#This Row],[Event]],"")</f>
        <v>011-0</v>
      </c>
      <c r="R1041" t="e">
        <f>IF(StandardResults[[#This Row],[Ind/Rel]]="Ind",_xlfn.XLOOKUP(StandardResults[[#This Row],[Code]],Std[Code],Std[AA]),"-")</f>
        <v>#N/A</v>
      </c>
      <c r="S1041" t="e">
        <f>IF(StandardResults[[#This Row],[Ind/Rel]]="Ind",_xlfn.XLOOKUP(StandardResults[[#This Row],[Code]],Std[Code],Std[A]),"-")</f>
        <v>#N/A</v>
      </c>
      <c r="T1041" t="e">
        <f>IF(StandardResults[[#This Row],[Ind/Rel]]="Ind",_xlfn.XLOOKUP(StandardResults[[#This Row],[Code]],Std[Code],Std[B]),"-")</f>
        <v>#N/A</v>
      </c>
      <c r="U1041" t="e">
        <f>IF(StandardResults[[#This Row],[Ind/Rel]]="Ind",_xlfn.XLOOKUP(StandardResults[[#This Row],[Code]],Std[Code],Std[AAs]),"-")</f>
        <v>#N/A</v>
      </c>
      <c r="V1041" t="e">
        <f>IF(StandardResults[[#This Row],[Ind/Rel]]="Ind",_xlfn.XLOOKUP(StandardResults[[#This Row],[Code]],Std[Code],Std[As]),"-")</f>
        <v>#N/A</v>
      </c>
      <c r="W1041" t="e">
        <f>IF(StandardResults[[#This Row],[Ind/Rel]]="Ind",_xlfn.XLOOKUP(StandardResults[[#This Row],[Code]],Std[Code],Std[Bs]),"-")</f>
        <v>#N/A</v>
      </c>
      <c r="X1041" t="e">
        <f>IF(StandardResults[[#This Row],[Ind/Rel]]="Ind",_xlfn.XLOOKUP(StandardResults[[#This Row],[Code]],Std[Code],Std[EC]),"-")</f>
        <v>#N/A</v>
      </c>
      <c r="Y1041" t="e">
        <f>IF(StandardResults[[#This Row],[Ind/Rel]]="Ind",_xlfn.XLOOKUP(StandardResults[[#This Row],[Code]],Std[Code],Std[Ecs]),"-")</f>
        <v>#N/A</v>
      </c>
      <c r="Z1041">
        <f>COUNTIFS(StandardResults[Name],StandardResults[[#This Row],[Name]],StandardResults[Entry
Std],"B")+COUNTIFS(StandardResults[Name],StandardResults[[#This Row],[Name]],StandardResults[Entry
Std],"A")+COUNTIFS(StandardResults[Name],StandardResults[[#This Row],[Name]],StandardResults[Entry
Std],"AA")</f>
        <v>0</v>
      </c>
      <c r="AA1041">
        <f>COUNTIFS(StandardResults[Name],StandardResults[[#This Row],[Name]],StandardResults[Entry
Std],"AA")</f>
        <v>0</v>
      </c>
    </row>
    <row r="1042" spans="1:27" x14ac:dyDescent="0.25">
      <c r="A1042">
        <f>TimeVR[[#This Row],[Club]]</f>
        <v>0</v>
      </c>
      <c r="B1042" t="str">
        <f>IF(OR(RIGHT(TimeVR[[#This Row],[Event]],3)="M.R", RIGHT(TimeVR[[#This Row],[Event]],3)="F.R"),"Relay","Ind")</f>
        <v>Ind</v>
      </c>
      <c r="C1042">
        <f>TimeVR[[#This Row],[gender]]</f>
        <v>0</v>
      </c>
      <c r="D1042">
        <f>TimeVR[[#This Row],[Age]]</f>
        <v>0</v>
      </c>
      <c r="E1042">
        <f>TimeVR[[#This Row],[name]]</f>
        <v>0</v>
      </c>
      <c r="F1042">
        <f>TimeVR[[#This Row],[Event]]</f>
        <v>0</v>
      </c>
      <c r="G1042" t="str">
        <f>IF(OR(StandardResults[[#This Row],[Entry]]="-",TimeVR[[#This Row],[validation]]="Validated"),"Y","N")</f>
        <v>N</v>
      </c>
      <c r="H1042">
        <f>IF(OR(LEFT(TimeVR[[#This Row],[Times]],8)="00:00.00", LEFT(TimeVR[[#This Row],[Times]],2)="NT"),"-",TimeVR[[#This Row],[Times]])</f>
        <v>0</v>
      </c>
      <c r="I10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2" t="str">
        <f>IF(ISBLANK(TimeVR[[#This Row],[Best Time(S)]]),"-",TimeVR[[#This Row],[Best Time(S)]])</f>
        <v>-</v>
      </c>
      <c r="K1042" t="str">
        <f>IF(StandardResults[[#This Row],[BT(SC)]]&lt;&gt;"-",IF(StandardResults[[#This Row],[BT(SC)]]&lt;=StandardResults[[#This Row],[AAs]],"AA",IF(StandardResults[[#This Row],[BT(SC)]]&lt;=StandardResults[[#This Row],[As]],"A",IF(StandardResults[[#This Row],[BT(SC)]]&lt;=StandardResults[[#This Row],[Bs]],"B","-"))),"")</f>
        <v/>
      </c>
      <c r="L1042" t="str">
        <f>IF(ISBLANK(TimeVR[[#This Row],[Best Time(L)]]),"-",TimeVR[[#This Row],[Best Time(L)]])</f>
        <v>-</v>
      </c>
      <c r="M1042" t="str">
        <f>IF(StandardResults[[#This Row],[BT(LC)]]&lt;&gt;"-",IF(StandardResults[[#This Row],[BT(LC)]]&lt;=StandardResults[[#This Row],[AA]],"AA",IF(StandardResults[[#This Row],[BT(LC)]]&lt;=StandardResults[[#This Row],[A]],"A",IF(StandardResults[[#This Row],[BT(LC)]]&lt;=StandardResults[[#This Row],[B]],"B","-"))),"")</f>
        <v/>
      </c>
      <c r="N1042" s="14"/>
      <c r="O1042" t="str">
        <f>IF(StandardResults[[#This Row],[BT(SC)]]&lt;&gt;"-",IF(StandardResults[[#This Row],[BT(SC)]]&lt;=StandardResults[[#This Row],[Ecs]],"EC","-"),"")</f>
        <v/>
      </c>
      <c r="Q1042" t="str">
        <f>IF(StandardResults[[#This Row],[Ind/Rel]]="Ind",LEFT(StandardResults[[#This Row],[Gender]],1)&amp;MIN(MAX(StandardResults[[#This Row],[Age]],11),17)&amp;"-"&amp;StandardResults[[#This Row],[Event]],"")</f>
        <v>011-0</v>
      </c>
      <c r="R1042" t="e">
        <f>IF(StandardResults[[#This Row],[Ind/Rel]]="Ind",_xlfn.XLOOKUP(StandardResults[[#This Row],[Code]],Std[Code],Std[AA]),"-")</f>
        <v>#N/A</v>
      </c>
      <c r="S1042" t="e">
        <f>IF(StandardResults[[#This Row],[Ind/Rel]]="Ind",_xlfn.XLOOKUP(StandardResults[[#This Row],[Code]],Std[Code],Std[A]),"-")</f>
        <v>#N/A</v>
      </c>
      <c r="T1042" t="e">
        <f>IF(StandardResults[[#This Row],[Ind/Rel]]="Ind",_xlfn.XLOOKUP(StandardResults[[#This Row],[Code]],Std[Code],Std[B]),"-")</f>
        <v>#N/A</v>
      </c>
      <c r="U1042" t="e">
        <f>IF(StandardResults[[#This Row],[Ind/Rel]]="Ind",_xlfn.XLOOKUP(StandardResults[[#This Row],[Code]],Std[Code],Std[AAs]),"-")</f>
        <v>#N/A</v>
      </c>
      <c r="V1042" t="e">
        <f>IF(StandardResults[[#This Row],[Ind/Rel]]="Ind",_xlfn.XLOOKUP(StandardResults[[#This Row],[Code]],Std[Code],Std[As]),"-")</f>
        <v>#N/A</v>
      </c>
      <c r="W1042" t="e">
        <f>IF(StandardResults[[#This Row],[Ind/Rel]]="Ind",_xlfn.XLOOKUP(StandardResults[[#This Row],[Code]],Std[Code],Std[Bs]),"-")</f>
        <v>#N/A</v>
      </c>
      <c r="X1042" t="e">
        <f>IF(StandardResults[[#This Row],[Ind/Rel]]="Ind",_xlfn.XLOOKUP(StandardResults[[#This Row],[Code]],Std[Code],Std[EC]),"-")</f>
        <v>#N/A</v>
      </c>
      <c r="Y1042" t="e">
        <f>IF(StandardResults[[#This Row],[Ind/Rel]]="Ind",_xlfn.XLOOKUP(StandardResults[[#This Row],[Code]],Std[Code],Std[Ecs]),"-")</f>
        <v>#N/A</v>
      </c>
      <c r="Z1042">
        <f>COUNTIFS(StandardResults[Name],StandardResults[[#This Row],[Name]],StandardResults[Entry
Std],"B")+COUNTIFS(StandardResults[Name],StandardResults[[#This Row],[Name]],StandardResults[Entry
Std],"A")+COUNTIFS(StandardResults[Name],StandardResults[[#This Row],[Name]],StandardResults[Entry
Std],"AA")</f>
        <v>0</v>
      </c>
      <c r="AA1042">
        <f>COUNTIFS(StandardResults[Name],StandardResults[[#This Row],[Name]],StandardResults[Entry
Std],"AA")</f>
        <v>0</v>
      </c>
    </row>
    <row r="1043" spans="1:27" x14ac:dyDescent="0.25">
      <c r="A1043">
        <f>TimeVR[[#This Row],[Club]]</f>
        <v>0</v>
      </c>
      <c r="B1043" t="str">
        <f>IF(OR(RIGHT(TimeVR[[#This Row],[Event]],3)="M.R", RIGHT(TimeVR[[#This Row],[Event]],3)="F.R"),"Relay","Ind")</f>
        <v>Ind</v>
      </c>
      <c r="C1043">
        <f>TimeVR[[#This Row],[gender]]</f>
        <v>0</v>
      </c>
      <c r="D1043">
        <f>TimeVR[[#This Row],[Age]]</f>
        <v>0</v>
      </c>
      <c r="E1043">
        <f>TimeVR[[#This Row],[name]]</f>
        <v>0</v>
      </c>
      <c r="F1043">
        <f>TimeVR[[#This Row],[Event]]</f>
        <v>0</v>
      </c>
      <c r="G1043" t="str">
        <f>IF(OR(StandardResults[[#This Row],[Entry]]="-",TimeVR[[#This Row],[validation]]="Validated"),"Y","N")</f>
        <v>N</v>
      </c>
      <c r="H1043">
        <f>IF(OR(LEFT(TimeVR[[#This Row],[Times]],8)="00:00.00", LEFT(TimeVR[[#This Row],[Times]],2)="NT"),"-",TimeVR[[#This Row],[Times]])</f>
        <v>0</v>
      </c>
      <c r="I10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3" t="str">
        <f>IF(ISBLANK(TimeVR[[#This Row],[Best Time(S)]]),"-",TimeVR[[#This Row],[Best Time(S)]])</f>
        <v>-</v>
      </c>
      <c r="K1043" t="str">
        <f>IF(StandardResults[[#This Row],[BT(SC)]]&lt;&gt;"-",IF(StandardResults[[#This Row],[BT(SC)]]&lt;=StandardResults[[#This Row],[AAs]],"AA",IF(StandardResults[[#This Row],[BT(SC)]]&lt;=StandardResults[[#This Row],[As]],"A",IF(StandardResults[[#This Row],[BT(SC)]]&lt;=StandardResults[[#This Row],[Bs]],"B","-"))),"")</f>
        <v/>
      </c>
      <c r="L1043" t="str">
        <f>IF(ISBLANK(TimeVR[[#This Row],[Best Time(L)]]),"-",TimeVR[[#This Row],[Best Time(L)]])</f>
        <v>-</v>
      </c>
      <c r="M1043" t="str">
        <f>IF(StandardResults[[#This Row],[BT(LC)]]&lt;&gt;"-",IF(StandardResults[[#This Row],[BT(LC)]]&lt;=StandardResults[[#This Row],[AA]],"AA",IF(StandardResults[[#This Row],[BT(LC)]]&lt;=StandardResults[[#This Row],[A]],"A",IF(StandardResults[[#This Row],[BT(LC)]]&lt;=StandardResults[[#This Row],[B]],"B","-"))),"")</f>
        <v/>
      </c>
      <c r="N1043" s="14"/>
      <c r="O1043" t="str">
        <f>IF(StandardResults[[#This Row],[BT(SC)]]&lt;&gt;"-",IF(StandardResults[[#This Row],[BT(SC)]]&lt;=StandardResults[[#This Row],[Ecs]],"EC","-"),"")</f>
        <v/>
      </c>
      <c r="Q1043" t="str">
        <f>IF(StandardResults[[#This Row],[Ind/Rel]]="Ind",LEFT(StandardResults[[#This Row],[Gender]],1)&amp;MIN(MAX(StandardResults[[#This Row],[Age]],11),17)&amp;"-"&amp;StandardResults[[#This Row],[Event]],"")</f>
        <v>011-0</v>
      </c>
      <c r="R1043" t="e">
        <f>IF(StandardResults[[#This Row],[Ind/Rel]]="Ind",_xlfn.XLOOKUP(StandardResults[[#This Row],[Code]],Std[Code],Std[AA]),"-")</f>
        <v>#N/A</v>
      </c>
      <c r="S1043" t="e">
        <f>IF(StandardResults[[#This Row],[Ind/Rel]]="Ind",_xlfn.XLOOKUP(StandardResults[[#This Row],[Code]],Std[Code],Std[A]),"-")</f>
        <v>#N/A</v>
      </c>
      <c r="T1043" t="e">
        <f>IF(StandardResults[[#This Row],[Ind/Rel]]="Ind",_xlfn.XLOOKUP(StandardResults[[#This Row],[Code]],Std[Code],Std[B]),"-")</f>
        <v>#N/A</v>
      </c>
      <c r="U1043" t="e">
        <f>IF(StandardResults[[#This Row],[Ind/Rel]]="Ind",_xlfn.XLOOKUP(StandardResults[[#This Row],[Code]],Std[Code],Std[AAs]),"-")</f>
        <v>#N/A</v>
      </c>
      <c r="V1043" t="e">
        <f>IF(StandardResults[[#This Row],[Ind/Rel]]="Ind",_xlfn.XLOOKUP(StandardResults[[#This Row],[Code]],Std[Code],Std[As]),"-")</f>
        <v>#N/A</v>
      </c>
      <c r="W1043" t="e">
        <f>IF(StandardResults[[#This Row],[Ind/Rel]]="Ind",_xlfn.XLOOKUP(StandardResults[[#This Row],[Code]],Std[Code],Std[Bs]),"-")</f>
        <v>#N/A</v>
      </c>
      <c r="X1043" t="e">
        <f>IF(StandardResults[[#This Row],[Ind/Rel]]="Ind",_xlfn.XLOOKUP(StandardResults[[#This Row],[Code]],Std[Code],Std[EC]),"-")</f>
        <v>#N/A</v>
      </c>
      <c r="Y1043" t="e">
        <f>IF(StandardResults[[#This Row],[Ind/Rel]]="Ind",_xlfn.XLOOKUP(StandardResults[[#This Row],[Code]],Std[Code],Std[Ecs]),"-")</f>
        <v>#N/A</v>
      </c>
      <c r="Z1043">
        <f>COUNTIFS(StandardResults[Name],StandardResults[[#This Row],[Name]],StandardResults[Entry
Std],"B")+COUNTIFS(StandardResults[Name],StandardResults[[#This Row],[Name]],StandardResults[Entry
Std],"A")+COUNTIFS(StandardResults[Name],StandardResults[[#This Row],[Name]],StandardResults[Entry
Std],"AA")</f>
        <v>0</v>
      </c>
      <c r="AA1043">
        <f>COUNTIFS(StandardResults[Name],StandardResults[[#This Row],[Name]],StandardResults[Entry
Std],"AA")</f>
        <v>0</v>
      </c>
    </row>
    <row r="1044" spans="1:27" x14ac:dyDescent="0.25">
      <c r="A1044">
        <f>TimeVR[[#This Row],[Club]]</f>
        <v>0</v>
      </c>
      <c r="B1044" t="str">
        <f>IF(OR(RIGHT(TimeVR[[#This Row],[Event]],3)="M.R", RIGHT(TimeVR[[#This Row],[Event]],3)="F.R"),"Relay","Ind")</f>
        <v>Ind</v>
      </c>
      <c r="C1044">
        <f>TimeVR[[#This Row],[gender]]</f>
        <v>0</v>
      </c>
      <c r="D1044">
        <f>TimeVR[[#This Row],[Age]]</f>
        <v>0</v>
      </c>
      <c r="E1044">
        <f>TimeVR[[#This Row],[name]]</f>
        <v>0</v>
      </c>
      <c r="F1044">
        <f>TimeVR[[#This Row],[Event]]</f>
        <v>0</v>
      </c>
      <c r="G1044" t="str">
        <f>IF(OR(StandardResults[[#This Row],[Entry]]="-",TimeVR[[#This Row],[validation]]="Validated"),"Y","N")</f>
        <v>N</v>
      </c>
      <c r="H1044">
        <f>IF(OR(LEFT(TimeVR[[#This Row],[Times]],8)="00:00.00", LEFT(TimeVR[[#This Row],[Times]],2)="NT"),"-",TimeVR[[#This Row],[Times]])</f>
        <v>0</v>
      </c>
      <c r="I10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4" t="str">
        <f>IF(ISBLANK(TimeVR[[#This Row],[Best Time(S)]]),"-",TimeVR[[#This Row],[Best Time(S)]])</f>
        <v>-</v>
      </c>
      <c r="K1044" t="str">
        <f>IF(StandardResults[[#This Row],[BT(SC)]]&lt;&gt;"-",IF(StandardResults[[#This Row],[BT(SC)]]&lt;=StandardResults[[#This Row],[AAs]],"AA",IF(StandardResults[[#This Row],[BT(SC)]]&lt;=StandardResults[[#This Row],[As]],"A",IF(StandardResults[[#This Row],[BT(SC)]]&lt;=StandardResults[[#This Row],[Bs]],"B","-"))),"")</f>
        <v/>
      </c>
      <c r="L1044" t="str">
        <f>IF(ISBLANK(TimeVR[[#This Row],[Best Time(L)]]),"-",TimeVR[[#This Row],[Best Time(L)]])</f>
        <v>-</v>
      </c>
      <c r="M1044" t="str">
        <f>IF(StandardResults[[#This Row],[BT(LC)]]&lt;&gt;"-",IF(StandardResults[[#This Row],[BT(LC)]]&lt;=StandardResults[[#This Row],[AA]],"AA",IF(StandardResults[[#This Row],[BT(LC)]]&lt;=StandardResults[[#This Row],[A]],"A",IF(StandardResults[[#This Row],[BT(LC)]]&lt;=StandardResults[[#This Row],[B]],"B","-"))),"")</f>
        <v/>
      </c>
      <c r="N1044" s="14"/>
      <c r="O1044" t="str">
        <f>IF(StandardResults[[#This Row],[BT(SC)]]&lt;&gt;"-",IF(StandardResults[[#This Row],[BT(SC)]]&lt;=StandardResults[[#This Row],[Ecs]],"EC","-"),"")</f>
        <v/>
      </c>
      <c r="Q1044" t="str">
        <f>IF(StandardResults[[#This Row],[Ind/Rel]]="Ind",LEFT(StandardResults[[#This Row],[Gender]],1)&amp;MIN(MAX(StandardResults[[#This Row],[Age]],11),17)&amp;"-"&amp;StandardResults[[#This Row],[Event]],"")</f>
        <v>011-0</v>
      </c>
      <c r="R1044" t="e">
        <f>IF(StandardResults[[#This Row],[Ind/Rel]]="Ind",_xlfn.XLOOKUP(StandardResults[[#This Row],[Code]],Std[Code],Std[AA]),"-")</f>
        <v>#N/A</v>
      </c>
      <c r="S1044" t="e">
        <f>IF(StandardResults[[#This Row],[Ind/Rel]]="Ind",_xlfn.XLOOKUP(StandardResults[[#This Row],[Code]],Std[Code],Std[A]),"-")</f>
        <v>#N/A</v>
      </c>
      <c r="T1044" t="e">
        <f>IF(StandardResults[[#This Row],[Ind/Rel]]="Ind",_xlfn.XLOOKUP(StandardResults[[#This Row],[Code]],Std[Code],Std[B]),"-")</f>
        <v>#N/A</v>
      </c>
      <c r="U1044" t="e">
        <f>IF(StandardResults[[#This Row],[Ind/Rel]]="Ind",_xlfn.XLOOKUP(StandardResults[[#This Row],[Code]],Std[Code],Std[AAs]),"-")</f>
        <v>#N/A</v>
      </c>
      <c r="V1044" t="e">
        <f>IF(StandardResults[[#This Row],[Ind/Rel]]="Ind",_xlfn.XLOOKUP(StandardResults[[#This Row],[Code]],Std[Code],Std[As]),"-")</f>
        <v>#N/A</v>
      </c>
      <c r="W1044" t="e">
        <f>IF(StandardResults[[#This Row],[Ind/Rel]]="Ind",_xlfn.XLOOKUP(StandardResults[[#This Row],[Code]],Std[Code],Std[Bs]),"-")</f>
        <v>#N/A</v>
      </c>
      <c r="X1044" t="e">
        <f>IF(StandardResults[[#This Row],[Ind/Rel]]="Ind",_xlfn.XLOOKUP(StandardResults[[#This Row],[Code]],Std[Code],Std[EC]),"-")</f>
        <v>#N/A</v>
      </c>
      <c r="Y1044" t="e">
        <f>IF(StandardResults[[#This Row],[Ind/Rel]]="Ind",_xlfn.XLOOKUP(StandardResults[[#This Row],[Code]],Std[Code],Std[Ecs]),"-")</f>
        <v>#N/A</v>
      </c>
      <c r="Z1044">
        <f>COUNTIFS(StandardResults[Name],StandardResults[[#This Row],[Name]],StandardResults[Entry
Std],"B")+COUNTIFS(StandardResults[Name],StandardResults[[#This Row],[Name]],StandardResults[Entry
Std],"A")+COUNTIFS(StandardResults[Name],StandardResults[[#This Row],[Name]],StandardResults[Entry
Std],"AA")</f>
        <v>0</v>
      </c>
      <c r="AA1044">
        <f>COUNTIFS(StandardResults[Name],StandardResults[[#This Row],[Name]],StandardResults[Entry
Std],"AA")</f>
        <v>0</v>
      </c>
    </row>
    <row r="1045" spans="1:27" x14ac:dyDescent="0.25">
      <c r="A1045">
        <f>TimeVR[[#This Row],[Club]]</f>
        <v>0</v>
      </c>
      <c r="B1045" t="str">
        <f>IF(OR(RIGHT(TimeVR[[#This Row],[Event]],3)="M.R", RIGHT(TimeVR[[#This Row],[Event]],3)="F.R"),"Relay","Ind")</f>
        <v>Ind</v>
      </c>
      <c r="C1045">
        <f>TimeVR[[#This Row],[gender]]</f>
        <v>0</v>
      </c>
      <c r="D1045">
        <f>TimeVR[[#This Row],[Age]]</f>
        <v>0</v>
      </c>
      <c r="E1045">
        <f>TimeVR[[#This Row],[name]]</f>
        <v>0</v>
      </c>
      <c r="F1045">
        <f>TimeVR[[#This Row],[Event]]</f>
        <v>0</v>
      </c>
      <c r="G1045" t="str">
        <f>IF(OR(StandardResults[[#This Row],[Entry]]="-",TimeVR[[#This Row],[validation]]="Validated"),"Y","N")</f>
        <v>N</v>
      </c>
      <c r="H1045">
        <f>IF(OR(LEFT(TimeVR[[#This Row],[Times]],8)="00:00.00", LEFT(TimeVR[[#This Row],[Times]],2)="NT"),"-",TimeVR[[#This Row],[Times]])</f>
        <v>0</v>
      </c>
      <c r="I10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5" t="str">
        <f>IF(ISBLANK(TimeVR[[#This Row],[Best Time(S)]]),"-",TimeVR[[#This Row],[Best Time(S)]])</f>
        <v>-</v>
      </c>
      <c r="K1045" t="str">
        <f>IF(StandardResults[[#This Row],[BT(SC)]]&lt;&gt;"-",IF(StandardResults[[#This Row],[BT(SC)]]&lt;=StandardResults[[#This Row],[AAs]],"AA",IF(StandardResults[[#This Row],[BT(SC)]]&lt;=StandardResults[[#This Row],[As]],"A",IF(StandardResults[[#This Row],[BT(SC)]]&lt;=StandardResults[[#This Row],[Bs]],"B","-"))),"")</f>
        <v/>
      </c>
      <c r="L1045" t="str">
        <f>IF(ISBLANK(TimeVR[[#This Row],[Best Time(L)]]),"-",TimeVR[[#This Row],[Best Time(L)]])</f>
        <v>-</v>
      </c>
      <c r="M1045" t="str">
        <f>IF(StandardResults[[#This Row],[BT(LC)]]&lt;&gt;"-",IF(StandardResults[[#This Row],[BT(LC)]]&lt;=StandardResults[[#This Row],[AA]],"AA",IF(StandardResults[[#This Row],[BT(LC)]]&lt;=StandardResults[[#This Row],[A]],"A",IF(StandardResults[[#This Row],[BT(LC)]]&lt;=StandardResults[[#This Row],[B]],"B","-"))),"")</f>
        <v/>
      </c>
      <c r="N1045" s="14"/>
      <c r="O1045" t="str">
        <f>IF(StandardResults[[#This Row],[BT(SC)]]&lt;&gt;"-",IF(StandardResults[[#This Row],[BT(SC)]]&lt;=StandardResults[[#This Row],[Ecs]],"EC","-"),"")</f>
        <v/>
      </c>
      <c r="Q1045" t="str">
        <f>IF(StandardResults[[#This Row],[Ind/Rel]]="Ind",LEFT(StandardResults[[#This Row],[Gender]],1)&amp;MIN(MAX(StandardResults[[#This Row],[Age]],11),17)&amp;"-"&amp;StandardResults[[#This Row],[Event]],"")</f>
        <v>011-0</v>
      </c>
      <c r="R1045" t="e">
        <f>IF(StandardResults[[#This Row],[Ind/Rel]]="Ind",_xlfn.XLOOKUP(StandardResults[[#This Row],[Code]],Std[Code],Std[AA]),"-")</f>
        <v>#N/A</v>
      </c>
      <c r="S1045" t="e">
        <f>IF(StandardResults[[#This Row],[Ind/Rel]]="Ind",_xlfn.XLOOKUP(StandardResults[[#This Row],[Code]],Std[Code],Std[A]),"-")</f>
        <v>#N/A</v>
      </c>
      <c r="T1045" t="e">
        <f>IF(StandardResults[[#This Row],[Ind/Rel]]="Ind",_xlfn.XLOOKUP(StandardResults[[#This Row],[Code]],Std[Code],Std[B]),"-")</f>
        <v>#N/A</v>
      </c>
      <c r="U1045" t="e">
        <f>IF(StandardResults[[#This Row],[Ind/Rel]]="Ind",_xlfn.XLOOKUP(StandardResults[[#This Row],[Code]],Std[Code],Std[AAs]),"-")</f>
        <v>#N/A</v>
      </c>
      <c r="V1045" t="e">
        <f>IF(StandardResults[[#This Row],[Ind/Rel]]="Ind",_xlfn.XLOOKUP(StandardResults[[#This Row],[Code]],Std[Code],Std[As]),"-")</f>
        <v>#N/A</v>
      </c>
      <c r="W1045" t="e">
        <f>IF(StandardResults[[#This Row],[Ind/Rel]]="Ind",_xlfn.XLOOKUP(StandardResults[[#This Row],[Code]],Std[Code],Std[Bs]),"-")</f>
        <v>#N/A</v>
      </c>
      <c r="X1045" t="e">
        <f>IF(StandardResults[[#This Row],[Ind/Rel]]="Ind",_xlfn.XLOOKUP(StandardResults[[#This Row],[Code]],Std[Code],Std[EC]),"-")</f>
        <v>#N/A</v>
      </c>
      <c r="Y1045" t="e">
        <f>IF(StandardResults[[#This Row],[Ind/Rel]]="Ind",_xlfn.XLOOKUP(StandardResults[[#This Row],[Code]],Std[Code],Std[Ecs]),"-")</f>
        <v>#N/A</v>
      </c>
      <c r="Z1045">
        <f>COUNTIFS(StandardResults[Name],StandardResults[[#This Row],[Name]],StandardResults[Entry
Std],"B")+COUNTIFS(StandardResults[Name],StandardResults[[#This Row],[Name]],StandardResults[Entry
Std],"A")+COUNTIFS(StandardResults[Name],StandardResults[[#This Row],[Name]],StandardResults[Entry
Std],"AA")</f>
        <v>0</v>
      </c>
      <c r="AA1045">
        <f>COUNTIFS(StandardResults[Name],StandardResults[[#This Row],[Name]],StandardResults[Entry
Std],"AA")</f>
        <v>0</v>
      </c>
    </row>
    <row r="1046" spans="1:27" x14ac:dyDescent="0.25">
      <c r="A1046">
        <f>TimeVR[[#This Row],[Club]]</f>
        <v>0</v>
      </c>
      <c r="B1046" t="str">
        <f>IF(OR(RIGHT(TimeVR[[#This Row],[Event]],3)="M.R", RIGHT(TimeVR[[#This Row],[Event]],3)="F.R"),"Relay","Ind")</f>
        <v>Ind</v>
      </c>
      <c r="C1046">
        <f>TimeVR[[#This Row],[gender]]</f>
        <v>0</v>
      </c>
      <c r="D1046">
        <f>TimeVR[[#This Row],[Age]]</f>
        <v>0</v>
      </c>
      <c r="E1046">
        <f>TimeVR[[#This Row],[name]]</f>
        <v>0</v>
      </c>
      <c r="F1046">
        <f>TimeVR[[#This Row],[Event]]</f>
        <v>0</v>
      </c>
      <c r="G1046" t="str">
        <f>IF(OR(StandardResults[[#This Row],[Entry]]="-",TimeVR[[#This Row],[validation]]="Validated"),"Y","N")</f>
        <v>N</v>
      </c>
      <c r="H1046">
        <f>IF(OR(LEFT(TimeVR[[#This Row],[Times]],8)="00:00.00", LEFT(TimeVR[[#This Row],[Times]],2)="NT"),"-",TimeVR[[#This Row],[Times]])</f>
        <v>0</v>
      </c>
      <c r="I10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6" t="str">
        <f>IF(ISBLANK(TimeVR[[#This Row],[Best Time(S)]]),"-",TimeVR[[#This Row],[Best Time(S)]])</f>
        <v>-</v>
      </c>
      <c r="K1046" t="str">
        <f>IF(StandardResults[[#This Row],[BT(SC)]]&lt;&gt;"-",IF(StandardResults[[#This Row],[BT(SC)]]&lt;=StandardResults[[#This Row],[AAs]],"AA",IF(StandardResults[[#This Row],[BT(SC)]]&lt;=StandardResults[[#This Row],[As]],"A",IF(StandardResults[[#This Row],[BT(SC)]]&lt;=StandardResults[[#This Row],[Bs]],"B","-"))),"")</f>
        <v/>
      </c>
      <c r="L1046" t="str">
        <f>IF(ISBLANK(TimeVR[[#This Row],[Best Time(L)]]),"-",TimeVR[[#This Row],[Best Time(L)]])</f>
        <v>-</v>
      </c>
      <c r="M1046" t="str">
        <f>IF(StandardResults[[#This Row],[BT(LC)]]&lt;&gt;"-",IF(StandardResults[[#This Row],[BT(LC)]]&lt;=StandardResults[[#This Row],[AA]],"AA",IF(StandardResults[[#This Row],[BT(LC)]]&lt;=StandardResults[[#This Row],[A]],"A",IF(StandardResults[[#This Row],[BT(LC)]]&lt;=StandardResults[[#This Row],[B]],"B","-"))),"")</f>
        <v/>
      </c>
      <c r="N1046" s="14"/>
      <c r="O1046" t="str">
        <f>IF(StandardResults[[#This Row],[BT(SC)]]&lt;&gt;"-",IF(StandardResults[[#This Row],[BT(SC)]]&lt;=StandardResults[[#This Row],[Ecs]],"EC","-"),"")</f>
        <v/>
      </c>
      <c r="Q1046" t="str">
        <f>IF(StandardResults[[#This Row],[Ind/Rel]]="Ind",LEFT(StandardResults[[#This Row],[Gender]],1)&amp;MIN(MAX(StandardResults[[#This Row],[Age]],11),17)&amp;"-"&amp;StandardResults[[#This Row],[Event]],"")</f>
        <v>011-0</v>
      </c>
      <c r="R1046" t="e">
        <f>IF(StandardResults[[#This Row],[Ind/Rel]]="Ind",_xlfn.XLOOKUP(StandardResults[[#This Row],[Code]],Std[Code],Std[AA]),"-")</f>
        <v>#N/A</v>
      </c>
      <c r="S1046" t="e">
        <f>IF(StandardResults[[#This Row],[Ind/Rel]]="Ind",_xlfn.XLOOKUP(StandardResults[[#This Row],[Code]],Std[Code],Std[A]),"-")</f>
        <v>#N/A</v>
      </c>
      <c r="T1046" t="e">
        <f>IF(StandardResults[[#This Row],[Ind/Rel]]="Ind",_xlfn.XLOOKUP(StandardResults[[#This Row],[Code]],Std[Code],Std[B]),"-")</f>
        <v>#N/A</v>
      </c>
      <c r="U1046" t="e">
        <f>IF(StandardResults[[#This Row],[Ind/Rel]]="Ind",_xlfn.XLOOKUP(StandardResults[[#This Row],[Code]],Std[Code],Std[AAs]),"-")</f>
        <v>#N/A</v>
      </c>
      <c r="V1046" t="e">
        <f>IF(StandardResults[[#This Row],[Ind/Rel]]="Ind",_xlfn.XLOOKUP(StandardResults[[#This Row],[Code]],Std[Code],Std[As]),"-")</f>
        <v>#N/A</v>
      </c>
      <c r="W1046" t="e">
        <f>IF(StandardResults[[#This Row],[Ind/Rel]]="Ind",_xlfn.XLOOKUP(StandardResults[[#This Row],[Code]],Std[Code],Std[Bs]),"-")</f>
        <v>#N/A</v>
      </c>
      <c r="X1046" t="e">
        <f>IF(StandardResults[[#This Row],[Ind/Rel]]="Ind",_xlfn.XLOOKUP(StandardResults[[#This Row],[Code]],Std[Code],Std[EC]),"-")</f>
        <v>#N/A</v>
      </c>
      <c r="Y1046" t="e">
        <f>IF(StandardResults[[#This Row],[Ind/Rel]]="Ind",_xlfn.XLOOKUP(StandardResults[[#This Row],[Code]],Std[Code],Std[Ecs]),"-")</f>
        <v>#N/A</v>
      </c>
      <c r="Z1046">
        <f>COUNTIFS(StandardResults[Name],StandardResults[[#This Row],[Name]],StandardResults[Entry
Std],"B")+COUNTIFS(StandardResults[Name],StandardResults[[#This Row],[Name]],StandardResults[Entry
Std],"A")+COUNTIFS(StandardResults[Name],StandardResults[[#This Row],[Name]],StandardResults[Entry
Std],"AA")</f>
        <v>0</v>
      </c>
      <c r="AA1046">
        <f>COUNTIFS(StandardResults[Name],StandardResults[[#This Row],[Name]],StandardResults[Entry
Std],"AA")</f>
        <v>0</v>
      </c>
    </row>
    <row r="1047" spans="1:27" x14ac:dyDescent="0.25">
      <c r="A1047">
        <f>TimeVR[[#This Row],[Club]]</f>
        <v>0</v>
      </c>
      <c r="B1047" t="str">
        <f>IF(OR(RIGHT(TimeVR[[#This Row],[Event]],3)="M.R", RIGHT(TimeVR[[#This Row],[Event]],3)="F.R"),"Relay","Ind")</f>
        <v>Ind</v>
      </c>
      <c r="C1047">
        <f>TimeVR[[#This Row],[gender]]</f>
        <v>0</v>
      </c>
      <c r="D1047">
        <f>TimeVR[[#This Row],[Age]]</f>
        <v>0</v>
      </c>
      <c r="E1047">
        <f>TimeVR[[#This Row],[name]]</f>
        <v>0</v>
      </c>
      <c r="F1047">
        <f>TimeVR[[#This Row],[Event]]</f>
        <v>0</v>
      </c>
      <c r="G1047" t="str">
        <f>IF(OR(StandardResults[[#This Row],[Entry]]="-",TimeVR[[#This Row],[validation]]="Validated"),"Y","N")</f>
        <v>N</v>
      </c>
      <c r="H1047">
        <f>IF(OR(LEFT(TimeVR[[#This Row],[Times]],8)="00:00.00", LEFT(TimeVR[[#This Row],[Times]],2)="NT"),"-",TimeVR[[#This Row],[Times]])</f>
        <v>0</v>
      </c>
      <c r="I10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7" t="str">
        <f>IF(ISBLANK(TimeVR[[#This Row],[Best Time(S)]]),"-",TimeVR[[#This Row],[Best Time(S)]])</f>
        <v>-</v>
      </c>
      <c r="K1047" t="str">
        <f>IF(StandardResults[[#This Row],[BT(SC)]]&lt;&gt;"-",IF(StandardResults[[#This Row],[BT(SC)]]&lt;=StandardResults[[#This Row],[AAs]],"AA",IF(StandardResults[[#This Row],[BT(SC)]]&lt;=StandardResults[[#This Row],[As]],"A",IF(StandardResults[[#This Row],[BT(SC)]]&lt;=StandardResults[[#This Row],[Bs]],"B","-"))),"")</f>
        <v/>
      </c>
      <c r="L1047" t="str">
        <f>IF(ISBLANK(TimeVR[[#This Row],[Best Time(L)]]),"-",TimeVR[[#This Row],[Best Time(L)]])</f>
        <v>-</v>
      </c>
      <c r="M1047" t="str">
        <f>IF(StandardResults[[#This Row],[BT(LC)]]&lt;&gt;"-",IF(StandardResults[[#This Row],[BT(LC)]]&lt;=StandardResults[[#This Row],[AA]],"AA",IF(StandardResults[[#This Row],[BT(LC)]]&lt;=StandardResults[[#This Row],[A]],"A",IF(StandardResults[[#This Row],[BT(LC)]]&lt;=StandardResults[[#This Row],[B]],"B","-"))),"")</f>
        <v/>
      </c>
      <c r="N1047" s="14"/>
      <c r="O1047" t="str">
        <f>IF(StandardResults[[#This Row],[BT(SC)]]&lt;&gt;"-",IF(StandardResults[[#This Row],[BT(SC)]]&lt;=StandardResults[[#This Row],[Ecs]],"EC","-"),"")</f>
        <v/>
      </c>
      <c r="Q1047" t="str">
        <f>IF(StandardResults[[#This Row],[Ind/Rel]]="Ind",LEFT(StandardResults[[#This Row],[Gender]],1)&amp;MIN(MAX(StandardResults[[#This Row],[Age]],11),17)&amp;"-"&amp;StandardResults[[#This Row],[Event]],"")</f>
        <v>011-0</v>
      </c>
      <c r="R1047" t="e">
        <f>IF(StandardResults[[#This Row],[Ind/Rel]]="Ind",_xlfn.XLOOKUP(StandardResults[[#This Row],[Code]],Std[Code],Std[AA]),"-")</f>
        <v>#N/A</v>
      </c>
      <c r="S1047" t="e">
        <f>IF(StandardResults[[#This Row],[Ind/Rel]]="Ind",_xlfn.XLOOKUP(StandardResults[[#This Row],[Code]],Std[Code],Std[A]),"-")</f>
        <v>#N/A</v>
      </c>
      <c r="T1047" t="e">
        <f>IF(StandardResults[[#This Row],[Ind/Rel]]="Ind",_xlfn.XLOOKUP(StandardResults[[#This Row],[Code]],Std[Code],Std[B]),"-")</f>
        <v>#N/A</v>
      </c>
      <c r="U1047" t="e">
        <f>IF(StandardResults[[#This Row],[Ind/Rel]]="Ind",_xlfn.XLOOKUP(StandardResults[[#This Row],[Code]],Std[Code],Std[AAs]),"-")</f>
        <v>#N/A</v>
      </c>
      <c r="V1047" t="e">
        <f>IF(StandardResults[[#This Row],[Ind/Rel]]="Ind",_xlfn.XLOOKUP(StandardResults[[#This Row],[Code]],Std[Code],Std[As]),"-")</f>
        <v>#N/A</v>
      </c>
      <c r="W1047" t="e">
        <f>IF(StandardResults[[#This Row],[Ind/Rel]]="Ind",_xlfn.XLOOKUP(StandardResults[[#This Row],[Code]],Std[Code],Std[Bs]),"-")</f>
        <v>#N/A</v>
      </c>
      <c r="X1047" t="e">
        <f>IF(StandardResults[[#This Row],[Ind/Rel]]="Ind",_xlfn.XLOOKUP(StandardResults[[#This Row],[Code]],Std[Code],Std[EC]),"-")</f>
        <v>#N/A</v>
      </c>
      <c r="Y1047" t="e">
        <f>IF(StandardResults[[#This Row],[Ind/Rel]]="Ind",_xlfn.XLOOKUP(StandardResults[[#This Row],[Code]],Std[Code],Std[Ecs]),"-")</f>
        <v>#N/A</v>
      </c>
      <c r="Z1047">
        <f>COUNTIFS(StandardResults[Name],StandardResults[[#This Row],[Name]],StandardResults[Entry
Std],"B")+COUNTIFS(StandardResults[Name],StandardResults[[#This Row],[Name]],StandardResults[Entry
Std],"A")+COUNTIFS(StandardResults[Name],StandardResults[[#This Row],[Name]],StandardResults[Entry
Std],"AA")</f>
        <v>0</v>
      </c>
      <c r="AA1047">
        <f>COUNTIFS(StandardResults[Name],StandardResults[[#This Row],[Name]],StandardResults[Entry
Std],"AA")</f>
        <v>0</v>
      </c>
    </row>
    <row r="1048" spans="1:27" x14ac:dyDescent="0.25">
      <c r="A1048">
        <f>TimeVR[[#This Row],[Club]]</f>
        <v>0</v>
      </c>
      <c r="B1048" t="str">
        <f>IF(OR(RIGHT(TimeVR[[#This Row],[Event]],3)="M.R", RIGHT(TimeVR[[#This Row],[Event]],3)="F.R"),"Relay","Ind")</f>
        <v>Ind</v>
      </c>
      <c r="C1048">
        <f>TimeVR[[#This Row],[gender]]</f>
        <v>0</v>
      </c>
      <c r="D1048">
        <f>TimeVR[[#This Row],[Age]]</f>
        <v>0</v>
      </c>
      <c r="E1048">
        <f>TimeVR[[#This Row],[name]]</f>
        <v>0</v>
      </c>
      <c r="F1048">
        <f>TimeVR[[#This Row],[Event]]</f>
        <v>0</v>
      </c>
      <c r="G1048" t="str">
        <f>IF(OR(StandardResults[[#This Row],[Entry]]="-",TimeVR[[#This Row],[validation]]="Validated"),"Y","N")</f>
        <v>N</v>
      </c>
      <c r="H1048">
        <f>IF(OR(LEFT(TimeVR[[#This Row],[Times]],8)="00:00.00", LEFT(TimeVR[[#This Row],[Times]],2)="NT"),"-",TimeVR[[#This Row],[Times]])</f>
        <v>0</v>
      </c>
      <c r="I10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8" t="str">
        <f>IF(ISBLANK(TimeVR[[#This Row],[Best Time(S)]]),"-",TimeVR[[#This Row],[Best Time(S)]])</f>
        <v>-</v>
      </c>
      <c r="K1048" t="str">
        <f>IF(StandardResults[[#This Row],[BT(SC)]]&lt;&gt;"-",IF(StandardResults[[#This Row],[BT(SC)]]&lt;=StandardResults[[#This Row],[AAs]],"AA",IF(StandardResults[[#This Row],[BT(SC)]]&lt;=StandardResults[[#This Row],[As]],"A",IF(StandardResults[[#This Row],[BT(SC)]]&lt;=StandardResults[[#This Row],[Bs]],"B","-"))),"")</f>
        <v/>
      </c>
      <c r="L1048" t="str">
        <f>IF(ISBLANK(TimeVR[[#This Row],[Best Time(L)]]),"-",TimeVR[[#This Row],[Best Time(L)]])</f>
        <v>-</v>
      </c>
      <c r="M1048" t="str">
        <f>IF(StandardResults[[#This Row],[BT(LC)]]&lt;&gt;"-",IF(StandardResults[[#This Row],[BT(LC)]]&lt;=StandardResults[[#This Row],[AA]],"AA",IF(StandardResults[[#This Row],[BT(LC)]]&lt;=StandardResults[[#This Row],[A]],"A",IF(StandardResults[[#This Row],[BT(LC)]]&lt;=StandardResults[[#This Row],[B]],"B","-"))),"")</f>
        <v/>
      </c>
      <c r="N1048" s="14"/>
      <c r="O1048" t="str">
        <f>IF(StandardResults[[#This Row],[BT(SC)]]&lt;&gt;"-",IF(StandardResults[[#This Row],[BT(SC)]]&lt;=StandardResults[[#This Row],[Ecs]],"EC","-"),"")</f>
        <v/>
      </c>
      <c r="Q1048" t="str">
        <f>IF(StandardResults[[#This Row],[Ind/Rel]]="Ind",LEFT(StandardResults[[#This Row],[Gender]],1)&amp;MIN(MAX(StandardResults[[#This Row],[Age]],11),17)&amp;"-"&amp;StandardResults[[#This Row],[Event]],"")</f>
        <v>011-0</v>
      </c>
      <c r="R1048" t="e">
        <f>IF(StandardResults[[#This Row],[Ind/Rel]]="Ind",_xlfn.XLOOKUP(StandardResults[[#This Row],[Code]],Std[Code],Std[AA]),"-")</f>
        <v>#N/A</v>
      </c>
      <c r="S1048" t="e">
        <f>IF(StandardResults[[#This Row],[Ind/Rel]]="Ind",_xlfn.XLOOKUP(StandardResults[[#This Row],[Code]],Std[Code],Std[A]),"-")</f>
        <v>#N/A</v>
      </c>
      <c r="T1048" t="e">
        <f>IF(StandardResults[[#This Row],[Ind/Rel]]="Ind",_xlfn.XLOOKUP(StandardResults[[#This Row],[Code]],Std[Code],Std[B]),"-")</f>
        <v>#N/A</v>
      </c>
      <c r="U1048" t="e">
        <f>IF(StandardResults[[#This Row],[Ind/Rel]]="Ind",_xlfn.XLOOKUP(StandardResults[[#This Row],[Code]],Std[Code],Std[AAs]),"-")</f>
        <v>#N/A</v>
      </c>
      <c r="V1048" t="e">
        <f>IF(StandardResults[[#This Row],[Ind/Rel]]="Ind",_xlfn.XLOOKUP(StandardResults[[#This Row],[Code]],Std[Code],Std[As]),"-")</f>
        <v>#N/A</v>
      </c>
      <c r="W1048" t="e">
        <f>IF(StandardResults[[#This Row],[Ind/Rel]]="Ind",_xlfn.XLOOKUP(StandardResults[[#This Row],[Code]],Std[Code],Std[Bs]),"-")</f>
        <v>#N/A</v>
      </c>
      <c r="X1048" t="e">
        <f>IF(StandardResults[[#This Row],[Ind/Rel]]="Ind",_xlfn.XLOOKUP(StandardResults[[#This Row],[Code]],Std[Code],Std[EC]),"-")</f>
        <v>#N/A</v>
      </c>
      <c r="Y1048" t="e">
        <f>IF(StandardResults[[#This Row],[Ind/Rel]]="Ind",_xlfn.XLOOKUP(StandardResults[[#This Row],[Code]],Std[Code],Std[Ecs]),"-")</f>
        <v>#N/A</v>
      </c>
      <c r="Z1048">
        <f>COUNTIFS(StandardResults[Name],StandardResults[[#This Row],[Name]],StandardResults[Entry
Std],"B")+COUNTIFS(StandardResults[Name],StandardResults[[#This Row],[Name]],StandardResults[Entry
Std],"A")+COUNTIFS(StandardResults[Name],StandardResults[[#This Row],[Name]],StandardResults[Entry
Std],"AA")</f>
        <v>0</v>
      </c>
      <c r="AA1048">
        <f>COUNTIFS(StandardResults[Name],StandardResults[[#This Row],[Name]],StandardResults[Entry
Std],"AA")</f>
        <v>0</v>
      </c>
    </row>
    <row r="1049" spans="1:27" x14ac:dyDescent="0.25">
      <c r="A1049">
        <f>TimeVR[[#This Row],[Club]]</f>
        <v>0</v>
      </c>
      <c r="B1049" t="str">
        <f>IF(OR(RIGHT(TimeVR[[#This Row],[Event]],3)="M.R", RIGHT(TimeVR[[#This Row],[Event]],3)="F.R"),"Relay","Ind")</f>
        <v>Ind</v>
      </c>
      <c r="C1049">
        <f>TimeVR[[#This Row],[gender]]</f>
        <v>0</v>
      </c>
      <c r="D1049">
        <f>TimeVR[[#This Row],[Age]]</f>
        <v>0</v>
      </c>
      <c r="E1049">
        <f>TimeVR[[#This Row],[name]]</f>
        <v>0</v>
      </c>
      <c r="F1049">
        <f>TimeVR[[#This Row],[Event]]</f>
        <v>0</v>
      </c>
      <c r="G1049" t="str">
        <f>IF(OR(StandardResults[[#This Row],[Entry]]="-",TimeVR[[#This Row],[validation]]="Validated"),"Y","N")</f>
        <v>N</v>
      </c>
      <c r="H1049">
        <f>IF(OR(LEFT(TimeVR[[#This Row],[Times]],8)="00:00.00", LEFT(TimeVR[[#This Row],[Times]],2)="NT"),"-",TimeVR[[#This Row],[Times]])</f>
        <v>0</v>
      </c>
      <c r="I10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49" t="str">
        <f>IF(ISBLANK(TimeVR[[#This Row],[Best Time(S)]]),"-",TimeVR[[#This Row],[Best Time(S)]])</f>
        <v>-</v>
      </c>
      <c r="K1049" t="str">
        <f>IF(StandardResults[[#This Row],[BT(SC)]]&lt;&gt;"-",IF(StandardResults[[#This Row],[BT(SC)]]&lt;=StandardResults[[#This Row],[AAs]],"AA",IF(StandardResults[[#This Row],[BT(SC)]]&lt;=StandardResults[[#This Row],[As]],"A",IF(StandardResults[[#This Row],[BT(SC)]]&lt;=StandardResults[[#This Row],[Bs]],"B","-"))),"")</f>
        <v/>
      </c>
      <c r="L1049" t="str">
        <f>IF(ISBLANK(TimeVR[[#This Row],[Best Time(L)]]),"-",TimeVR[[#This Row],[Best Time(L)]])</f>
        <v>-</v>
      </c>
      <c r="M1049" t="str">
        <f>IF(StandardResults[[#This Row],[BT(LC)]]&lt;&gt;"-",IF(StandardResults[[#This Row],[BT(LC)]]&lt;=StandardResults[[#This Row],[AA]],"AA",IF(StandardResults[[#This Row],[BT(LC)]]&lt;=StandardResults[[#This Row],[A]],"A",IF(StandardResults[[#This Row],[BT(LC)]]&lt;=StandardResults[[#This Row],[B]],"B","-"))),"")</f>
        <v/>
      </c>
      <c r="N1049" s="14"/>
      <c r="O1049" t="str">
        <f>IF(StandardResults[[#This Row],[BT(SC)]]&lt;&gt;"-",IF(StandardResults[[#This Row],[BT(SC)]]&lt;=StandardResults[[#This Row],[Ecs]],"EC","-"),"")</f>
        <v/>
      </c>
      <c r="Q1049" t="str">
        <f>IF(StandardResults[[#This Row],[Ind/Rel]]="Ind",LEFT(StandardResults[[#This Row],[Gender]],1)&amp;MIN(MAX(StandardResults[[#This Row],[Age]],11),17)&amp;"-"&amp;StandardResults[[#This Row],[Event]],"")</f>
        <v>011-0</v>
      </c>
      <c r="R1049" t="e">
        <f>IF(StandardResults[[#This Row],[Ind/Rel]]="Ind",_xlfn.XLOOKUP(StandardResults[[#This Row],[Code]],Std[Code],Std[AA]),"-")</f>
        <v>#N/A</v>
      </c>
      <c r="S1049" t="e">
        <f>IF(StandardResults[[#This Row],[Ind/Rel]]="Ind",_xlfn.XLOOKUP(StandardResults[[#This Row],[Code]],Std[Code],Std[A]),"-")</f>
        <v>#N/A</v>
      </c>
      <c r="T1049" t="e">
        <f>IF(StandardResults[[#This Row],[Ind/Rel]]="Ind",_xlfn.XLOOKUP(StandardResults[[#This Row],[Code]],Std[Code],Std[B]),"-")</f>
        <v>#N/A</v>
      </c>
      <c r="U1049" t="e">
        <f>IF(StandardResults[[#This Row],[Ind/Rel]]="Ind",_xlfn.XLOOKUP(StandardResults[[#This Row],[Code]],Std[Code],Std[AAs]),"-")</f>
        <v>#N/A</v>
      </c>
      <c r="V1049" t="e">
        <f>IF(StandardResults[[#This Row],[Ind/Rel]]="Ind",_xlfn.XLOOKUP(StandardResults[[#This Row],[Code]],Std[Code],Std[As]),"-")</f>
        <v>#N/A</v>
      </c>
      <c r="W1049" t="e">
        <f>IF(StandardResults[[#This Row],[Ind/Rel]]="Ind",_xlfn.XLOOKUP(StandardResults[[#This Row],[Code]],Std[Code],Std[Bs]),"-")</f>
        <v>#N/A</v>
      </c>
      <c r="X1049" t="e">
        <f>IF(StandardResults[[#This Row],[Ind/Rel]]="Ind",_xlfn.XLOOKUP(StandardResults[[#This Row],[Code]],Std[Code],Std[EC]),"-")</f>
        <v>#N/A</v>
      </c>
      <c r="Y1049" t="e">
        <f>IF(StandardResults[[#This Row],[Ind/Rel]]="Ind",_xlfn.XLOOKUP(StandardResults[[#This Row],[Code]],Std[Code],Std[Ecs]),"-")</f>
        <v>#N/A</v>
      </c>
      <c r="Z1049">
        <f>COUNTIFS(StandardResults[Name],StandardResults[[#This Row],[Name]],StandardResults[Entry
Std],"B")+COUNTIFS(StandardResults[Name],StandardResults[[#This Row],[Name]],StandardResults[Entry
Std],"A")+COUNTIFS(StandardResults[Name],StandardResults[[#This Row],[Name]],StandardResults[Entry
Std],"AA")</f>
        <v>0</v>
      </c>
      <c r="AA1049">
        <f>COUNTIFS(StandardResults[Name],StandardResults[[#This Row],[Name]],StandardResults[Entry
Std],"AA")</f>
        <v>0</v>
      </c>
    </row>
    <row r="1050" spans="1:27" x14ac:dyDescent="0.25">
      <c r="A1050">
        <f>TimeVR[[#This Row],[Club]]</f>
        <v>0</v>
      </c>
      <c r="B1050" t="str">
        <f>IF(OR(RIGHT(TimeVR[[#This Row],[Event]],3)="M.R", RIGHT(TimeVR[[#This Row],[Event]],3)="F.R"),"Relay","Ind")</f>
        <v>Ind</v>
      </c>
      <c r="C1050">
        <f>TimeVR[[#This Row],[gender]]</f>
        <v>0</v>
      </c>
      <c r="D1050">
        <f>TimeVR[[#This Row],[Age]]</f>
        <v>0</v>
      </c>
      <c r="E1050">
        <f>TimeVR[[#This Row],[name]]</f>
        <v>0</v>
      </c>
      <c r="F1050">
        <f>TimeVR[[#This Row],[Event]]</f>
        <v>0</v>
      </c>
      <c r="G1050" t="str">
        <f>IF(OR(StandardResults[[#This Row],[Entry]]="-",TimeVR[[#This Row],[validation]]="Validated"),"Y","N")</f>
        <v>N</v>
      </c>
      <c r="H1050">
        <f>IF(OR(LEFT(TimeVR[[#This Row],[Times]],8)="00:00.00", LEFT(TimeVR[[#This Row],[Times]],2)="NT"),"-",TimeVR[[#This Row],[Times]])</f>
        <v>0</v>
      </c>
      <c r="I10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0" t="str">
        <f>IF(ISBLANK(TimeVR[[#This Row],[Best Time(S)]]),"-",TimeVR[[#This Row],[Best Time(S)]])</f>
        <v>-</v>
      </c>
      <c r="K1050" t="str">
        <f>IF(StandardResults[[#This Row],[BT(SC)]]&lt;&gt;"-",IF(StandardResults[[#This Row],[BT(SC)]]&lt;=StandardResults[[#This Row],[AAs]],"AA",IF(StandardResults[[#This Row],[BT(SC)]]&lt;=StandardResults[[#This Row],[As]],"A",IF(StandardResults[[#This Row],[BT(SC)]]&lt;=StandardResults[[#This Row],[Bs]],"B","-"))),"")</f>
        <v/>
      </c>
      <c r="L1050" t="str">
        <f>IF(ISBLANK(TimeVR[[#This Row],[Best Time(L)]]),"-",TimeVR[[#This Row],[Best Time(L)]])</f>
        <v>-</v>
      </c>
      <c r="M1050" t="str">
        <f>IF(StandardResults[[#This Row],[BT(LC)]]&lt;&gt;"-",IF(StandardResults[[#This Row],[BT(LC)]]&lt;=StandardResults[[#This Row],[AA]],"AA",IF(StandardResults[[#This Row],[BT(LC)]]&lt;=StandardResults[[#This Row],[A]],"A",IF(StandardResults[[#This Row],[BT(LC)]]&lt;=StandardResults[[#This Row],[B]],"B","-"))),"")</f>
        <v/>
      </c>
      <c r="N1050" s="14"/>
      <c r="O1050" t="str">
        <f>IF(StandardResults[[#This Row],[BT(SC)]]&lt;&gt;"-",IF(StandardResults[[#This Row],[BT(SC)]]&lt;=StandardResults[[#This Row],[Ecs]],"EC","-"),"")</f>
        <v/>
      </c>
      <c r="Q1050" t="str">
        <f>IF(StandardResults[[#This Row],[Ind/Rel]]="Ind",LEFT(StandardResults[[#This Row],[Gender]],1)&amp;MIN(MAX(StandardResults[[#This Row],[Age]],11),17)&amp;"-"&amp;StandardResults[[#This Row],[Event]],"")</f>
        <v>011-0</v>
      </c>
      <c r="R1050" t="e">
        <f>IF(StandardResults[[#This Row],[Ind/Rel]]="Ind",_xlfn.XLOOKUP(StandardResults[[#This Row],[Code]],Std[Code],Std[AA]),"-")</f>
        <v>#N/A</v>
      </c>
      <c r="S1050" t="e">
        <f>IF(StandardResults[[#This Row],[Ind/Rel]]="Ind",_xlfn.XLOOKUP(StandardResults[[#This Row],[Code]],Std[Code],Std[A]),"-")</f>
        <v>#N/A</v>
      </c>
      <c r="T1050" t="e">
        <f>IF(StandardResults[[#This Row],[Ind/Rel]]="Ind",_xlfn.XLOOKUP(StandardResults[[#This Row],[Code]],Std[Code],Std[B]),"-")</f>
        <v>#N/A</v>
      </c>
      <c r="U1050" t="e">
        <f>IF(StandardResults[[#This Row],[Ind/Rel]]="Ind",_xlfn.XLOOKUP(StandardResults[[#This Row],[Code]],Std[Code],Std[AAs]),"-")</f>
        <v>#N/A</v>
      </c>
      <c r="V1050" t="e">
        <f>IF(StandardResults[[#This Row],[Ind/Rel]]="Ind",_xlfn.XLOOKUP(StandardResults[[#This Row],[Code]],Std[Code],Std[As]),"-")</f>
        <v>#N/A</v>
      </c>
      <c r="W1050" t="e">
        <f>IF(StandardResults[[#This Row],[Ind/Rel]]="Ind",_xlfn.XLOOKUP(StandardResults[[#This Row],[Code]],Std[Code],Std[Bs]),"-")</f>
        <v>#N/A</v>
      </c>
      <c r="X1050" t="e">
        <f>IF(StandardResults[[#This Row],[Ind/Rel]]="Ind",_xlfn.XLOOKUP(StandardResults[[#This Row],[Code]],Std[Code],Std[EC]),"-")</f>
        <v>#N/A</v>
      </c>
      <c r="Y1050" t="e">
        <f>IF(StandardResults[[#This Row],[Ind/Rel]]="Ind",_xlfn.XLOOKUP(StandardResults[[#This Row],[Code]],Std[Code],Std[Ecs]),"-")</f>
        <v>#N/A</v>
      </c>
      <c r="Z1050">
        <f>COUNTIFS(StandardResults[Name],StandardResults[[#This Row],[Name]],StandardResults[Entry
Std],"B")+COUNTIFS(StandardResults[Name],StandardResults[[#This Row],[Name]],StandardResults[Entry
Std],"A")+COUNTIFS(StandardResults[Name],StandardResults[[#This Row],[Name]],StandardResults[Entry
Std],"AA")</f>
        <v>0</v>
      </c>
      <c r="AA1050">
        <f>COUNTIFS(StandardResults[Name],StandardResults[[#This Row],[Name]],StandardResults[Entry
Std],"AA")</f>
        <v>0</v>
      </c>
    </row>
    <row r="1051" spans="1:27" x14ac:dyDescent="0.25">
      <c r="A1051">
        <f>TimeVR[[#This Row],[Club]]</f>
        <v>0</v>
      </c>
      <c r="B1051" t="str">
        <f>IF(OR(RIGHT(TimeVR[[#This Row],[Event]],3)="M.R", RIGHT(TimeVR[[#This Row],[Event]],3)="F.R"),"Relay","Ind")</f>
        <v>Ind</v>
      </c>
      <c r="C1051">
        <f>TimeVR[[#This Row],[gender]]</f>
        <v>0</v>
      </c>
      <c r="D1051">
        <f>TimeVR[[#This Row],[Age]]</f>
        <v>0</v>
      </c>
      <c r="E1051">
        <f>TimeVR[[#This Row],[name]]</f>
        <v>0</v>
      </c>
      <c r="F1051">
        <f>TimeVR[[#This Row],[Event]]</f>
        <v>0</v>
      </c>
      <c r="G1051" t="str">
        <f>IF(OR(StandardResults[[#This Row],[Entry]]="-",TimeVR[[#This Row],[validation]]="Validated"),"Y","N")</f>
        <v>N</v>
      </c>
      <c r="H1051">
        <f>IF(OR(LEFT(TimeVR[[#This Row],[Times]],8)="00:00.00", LEFT(TimeVR[[#This Row],[Times]],2)="NT"),"-",TimeVR[[#This Row],[Times]])</f>
        <v>0</v>
      </c>
      <c r="I10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1" t="str">
        <f>IF(ISBLANK(TimeVR[[#This Row],[Best Time(S)]]),"-",TimeVR[[#This Row],[Best Time(S)]])</f>
        <v>-</v>
      </c>
      <c r="K1051" t="str">
        <f>IF(StandardResults[[#This Row],[BT(SC)]]&lt;&gt;"-",IF(StandardResults[[#This Row],[BT(SC)]]&lt;=StandardResults[[#This Row],[AAs]],"AA",IF(StandardResults[[#This Row],[BT(SC)]]&lt;=StandardResults[[#This Row],[As]],"A",IF(StandardResults[[#This Row],[BT(SC)]]&lt;=StandardResults[[#This Row],[Bs]],"B","-"))),"")</f>
        <v/>
      </c>
      <c r="L1051" t="str">
        <f>IF(ISBLANK(TimeVR[[#This Row],[Best Time(L)]]),"-",TimeVR[[#This Row],[Best Time(L)]])</f>
        <v>-</v>
      </c>
      <c r="M1051" t="str">
        <f>IF(StandardResults[[#This Row],[BT(LC)]]&lt;&gt;"-",IF(StandardResults[[#This Row],[BT(LC)]]&lt;=StandardResults[[#This Row],[AA]],"AA",IF(StandardResults[[#This Row],[BT(LC)]]&lt;=StandardResults[[#This Row],[A]],"A",IF(StandardResults[[#This Row],[BT(LC)]]&lt;=StandardResults[[#This Row],[B]],"B","-"))),"")</f>
        <v/>
      </c>
      <c r="N1051" s="14"/>
      <c r="O1051" t="str">
        <f>IF(StandardResults[[#This Row],[BT(SC)]]&lt;&gt;"-",IF(StandardResults[[#This Row],[BT(SC)]]&lt;=StandardResults[[#This Row],[Ecs]],"EC","-"),"")</f>
        <v/>
      </c>
      <c r="Q1051" t="str">
        <f>IF(StandardResults[[#This Row],[Ind/Rel]]="Ind",LEFT(StandardResults[[#This Row],[Gender]],1)&amp;MIN(MAX(StandardResults[[#This Row],[Age]],11),17)&amp;"-"&amp;StandardResults[[#This Row],[Event]],"")</f>
        <v>011-0</v>
      </c>
      <c r="R1051" t="e">
        <f>IF(StandardResults[[#This Row],[Ind/Rel]]="Ind",_xlfn.XLOOKUP(StandardResults[[#This Row],[Code]],Std[Code],Std[AA]),"-")</f>
        <v>#N/A</v>
      </c>
      <c r="S1051" t="e">
        <f>IF(StandardResults[[#This Row],[Ind/Rel]]="Ind",_xlfn.XLOOKUP(StandardResults[[#This Row],[Code]],Std[Code],Std[A]),"-")</f>
        <v>#N/A</v>
      </c>
      <c r="T1051" t="e">
        <f>IF(StandardResults[[#This Row],[Ind/Rel]]="Ind",_xlfn.XLOOKUP(StandardResults[[#This Row],[Code]],Std[Code],Std[B]),"-")</f>
        <v>#N/A</v>
      </c>
      <c r="U1051" t="e">
        <f>IF(StandardResults[[#This Row],[Ind/Rel]]="Ind",_xlfn.XLOOKUP(StandardResults[[#This Row],[Code]],Std[Code],Std[AAs]),"-")</f>
        <v>#N/A</v>
      </c>
      <c r="V1051" t="e">
        <f>IF(StandardResults[[#This Row],[Ind/Rel]]="Ind",_xlfn.XLOOKUP(StandardResults[[#This Row],[Code]],Std[Code],Std[As]),"-")</f>
        <v>#N/A</v>
      </c>
      <c r="W1051" t="e">
        <f>IF(StandardResults[[#This Row],[Ind/Rel]]="Ind",_xlfn.XLOOKUP(StandardResults[[#This Row],[Code]],Std[Code],Std[Bs]),"-")</f>
        <v>#N/A</v>
      </c>
      <c r="X1051" t="e">
        <f>IF(StandardResults[[#This Row],[Ind/Rel]]="Ind",_xlfn.XLOOKUP(StandardResults[[#This Row],[Code]],Std[Code],Std[EC]),"-")</f>
        <v>#N/A</v>
      </c>
      <c r="Y1051" t="e">
        <f>IF(StandardResults[[#This Row],[Ind/Rel]]="Ind",_xlfn.XLOOKUP(StandardResults[[#This Row],[Code]],Std[Code],Std[Ecs]),"-")</f>
        <v>#N/A</v>
      </c>
      <c r="Z1051">
        <f>COUNTIFS(StandardResults[Name],StandardResults[[#This Row],[Name]],StandardResults[Entry
Std],"B")+COUNTIFS(StandardResults[Name],StandardResults[[#This Row],[Name]],StandardResults[Entry
Std],"A")+COUNTIFS(StandardResults[Name],StandardResults[[#This Row],[Name]],StandardResults[Entry
Std],"AA")</f>
        <v>0</v>
      </c>
      <c r="AA1051">
        <f>COUNTIFS(StandardResults[Name],StandardResults[[#This Row],[Name]],StandardResults[Entry
Std],"AA")</f>
        <v>0</v>
      </c>
    </row>
    <row r="1052" spans="1:27" x14ac:dyDescent="0.25">
      <c r="A1052">
        <f>TimeVR[[#This Row],[Club]]</f>
        <v>0</v>
      </c>
      <c r="B1052" t="str">
        <f>IF(OR(RIGHT(TimeVR[[#This Row],[Event]],3)="M.R", RIGHT(TimeVR[[#This Row],[Event]],3)="F.R"),"Relay","Ind")</f>
        <v>Ind</v>
      </c>
      <c r="C1052">
        <f>TimeVR[[#This Row],[gender]]</f>
        <v>0</v>
      </c>
      <c r="D1052">
        <f>TimeVR[[#This Row],[Age]]</f>
        <v>0</v>
      </c>
      <c r="E1052">
        <f>TimeVR[[#This Row],[name]]</f>
        <v>0</v>
      </c>
      <c r="F1052">
        <f>TimeVR[[#This Row],[Event]]</f>
        <v>0</v>
      </c>
      <c r="G1052" t="str">
        <f>IF(OR(StandardResults[[#This Row],[Entry]]="-",TimeVR[[#This Row],[validation]]="Validated"),"Y","N")</f>
        <v>N</v>
      </c>
      <c r="H1052">
        <f>IF(OR(LEFT(TimeVR[[#This Row],[Times]],8)="00:00.00", LEFT(TimeVR[[#This Row],[Times]],2)="NT"),"-",TimeVR[[#This Row],[Times]])</f>
        <v>0</v>
      </c>
      <c r="I10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2" t="str">
        <f>IF(ISBLANK(TimeVR[[#This Row],[Best Time(S)]]),"-",TimeVR[[#This Row],[Best Time(S)]])</f>
        <v>-</v>
      </c>
      <c r="K1052" t="str">
        <f>IF(StandardResults[[#This Row],[BT(SC)]]&lt;&gt;"-",IF(StandardResults[[#This Row],[BT(SC)]]&lt;=StandardResults[[#This Row],[AAs]],"AA",IF(StandardResults[[#This Row],[BT(SC)]]&lt;=StandardResults[[#This Row],[As]],"A",IF(StandardResults[[#This Row],[BT(SC)]]&lt;=StandardResults[[#This Row],[Bs]],"B","-"))),"")</f>
        <v/>
      </c>
      <c r="L1052" t="str">
        <f>IF(ISBLANK(TimeVR[[#This Row],[Best Time(L)]]),"-",TimeVR[[#This Row],[Best Time(L)]])</f>
        <v>-</v>
      </c>
      <c r="M1052" t="str">
        <f>IF(StandardResults[[#This Row],[BT(LC)]]&lt;&gt;"-",IF(StandardResults[[#This Row],[BT(LC)]]&lt;=StandardResults[[#This Row],[AA]],"AA",IF(StandardResults[[#This Row],[BT(LC)]]&lt;=StandardResults[[#This Row],[A]],"A",IF(StandardResults[[#This Row],[BT(LC)]]&lt;=StandardResults[[#This Row],[B]],"B","-"))),"")</f>
        <v/>
      </c>
      <c r="N1052" s="14"/>
      <c r="O1052" t="str">
        <f>IF(StandardResults[[#This Row],[BT(SC)]]&lt;&gt;"-",IF(StandardResults[[#This Row],[BT(SC)]]&lt;=StandardResults[[#This Row],[Ecs]],"EC","-"),"")</f>
        <v/>
      </c>
      <c r="Q1052" t="str">
        <f>IF(StandardResults[[#This Row],[Ind/Rel]]="Ind",LEFT(StandardResults[[#This Row],[Gender]],1)&amp;MIN(MAX(StandardResults[[#This Row],[Age]],11),17)&amp;"-"&amp;StandardResults[[#This Row],[Event]],"")</f>
        <v>011-0</v>
      </c>
      <c r="R1052" t="e">
        <f>IF(StandardResults[[#This Row],[Ind/Rel]]="Ind",_xlfn.XLOOKUP(StandardResults[[#This Row],[Code]],Std[Code],Std[AA]),"-")</f>
        <v>#N/A</v>
      </c>
      <c r="S1052" t="e">
        <f>IF(StandardResults[[#This Row],[Ind/Rel]]="Ind",_xlfn.XLOOKUP(StandardResults[[#This Row],[Code]],Std[Code],Std[A]),"-")</f>
        <v>#N/A</v>
      </c>
      <c r="T1052" t="e">
        <f>IF(StandardResults[[#This Row],[Ind/Rel]]="Ind",_xlfn.XLOOKUP(StandardResults[[#This Row],[Code]],Std[Code],Std[B]),"-")</f>
        <v>#N/A</v>
      </c>
      <c r="U1052" t="e">
        <f>IF(StandardResults[[#This Row],[Ind/Rel]]="Ind",_xlfn.XLOOKUP(StandardResults[[#This Row],[Code]],Std[Code],Std[AAs]),"-")</f>
        <v>#N/A</v>
      </c>
      <c r="V1052" t="e">
        <f>IF(StandardResults[[#This Row],[Ind/Rel]]="Ind",_xlfn.XLOOKUP(StandardResults[[#This Row],[Code]],Std[Code],Std[As]),"-")</f>
        <v>#N/A</v>
      </c>
      <c r="W1052" t="e">
        <f>IF(StandardResults[[#This Row],[Ind/Rel]]="Ind",_xlfn.XLOOKUP(StandardResults[[#This Row],[Code]],Std[Code],Std[Bs]),"-")</f>
        <v>#N/A</v>
      </c>
      <c r="X1052" t="e">
        <f>IF(StandardResults[[#This Row],[Ind/Rel]]="Ind",_xlfn.XLOOKUP(StandardResults[[#This Row],[Code]],Std[Code],Std[EC]),"-")</f>
        <v>#N/A</v>
      </c>
      <c r="Y1052" t="e">
        <f>IF(StandardResults[[#This Row],[Ind/Rel]]="Ind",_xlfn.XLOOKUP(StandardResults[[#This Row],[Code]],Std[Code],Std[Ecs]),"-")</f>
        <v>#N/A</v>
      </c>
      <c r="Z1052">
        <f>COUNTIFS(StandardResults[Name],StandardResults[[#This Row],[Name]],StandardResults[Entry
Std],"B")+COUNTIFS(StandardResults[Name],StandardResults[[#This Row],[Name]],StandardResults[Entry
Std],"A")+COUNTIFS(StandardResults[Name],StandardResults[[#This Row],[Name]],StandardResults[Entry
Std],"AA")</f>
        <v>0</v>
      </c>
      <c r="AA1052">
        <f>COUNTIFS(StandardResults[Name],StandardResults[[#This Row],[Name]],StandardResults[Entry
Std],"AA")</f>
        <v>0</v>
      </c>
    </row>
    <row r="1053" spans="1:27" x14ac:dyDescent="0.25">
      <c r="A1053">
        <f>TimeVR[[#This Row],[Club]]</f>
        <v>0</v>
      </c>
      <c r="B1053" t="str">
        <f>IF(OR(RIGHT(TimeVR[[#This Row],[Event]],3)="M.R", RIGHT(TimeVR[[#This Row],[Event]],3)="F.R"),"Relay","Ind")</f>
        <v>Ind</v>
      </c>
      <c r="C1053">
        <f>TimeVR[[#This Row],[gender]]</f>
        <v>0</v>
      </c>
      <c r="D1053">
        <f>TimeVR[[#This Row],[Age]]</f>
        <v>0</v>
      </c>
      <c r="E1053">
        <f>TimeVR[[#This Row],[name]]</f>
        <v>0</v>
      </c>
      <c r="F1053">
        <f>TimeVR[[#This Row],[Event]]</f>
        <v>0</v>
      </c>
      <c r="G1053" t="str">
        <f>IF(OR(StandardResults[[#This Row],[Entry]]="-",TimeVR[[#This Row],[validation]]="Validated"),"Y","N")</f>
        <v>N</v>
      </c>
      <c r="H1053">
        <f>IF(OR(LEFT(TimeVR[[#This Row],[Times]],8)="00:00.00", LEFT(TimeVR[[#This Row],[Times]],2)="NT"),"-",TimeVR[[#This Row],[Times]])</f>
        <v>0</v>
      </c>
      <c r="I10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3" t="str">
        <f>IF(ISBLANK(TimeVR[[#This Row],[Best Time(S)]]),"-",TimeVR[[#This Row],[Best Time(S)]])</f>
        <v>-</v>
      </c>
      <c r="K1053" t="str">
        <f>IF(StandardResults[[#This Row],[BT(SC)]]&lt;&gt;"-",IF(StandardResults[[#This Row],[BT(SC)]]&lt;=StandardResults[[#This Row],[AAs]],"AA",IF(StandardResults[[#This Row],[BT(SC)]]&lt;=StandardResults[[#This Row],[As]],"A",IF(StandardResults[[#This Row],[BT(SC)]]&lt;=StandardResults[[#This Row],[Bs]],"B","-"))),"")</f>
        <v/>
      </c>
      <c r="L1053" t="str">
        <f>IF(ISBLANK(TimeVR[[#This Row],[Best Time(L)]]),"-",TimeVR[[#This Row],[Best Time(L)]])</f>
        <v>-</v>
      </c>
      <c r="M1053" t="str">
        <f>IF(StandardResults[[#This Row],[BT(LC)]]&lt;&gt;"-",IF(StandardResults[[#This Row],[BT(LC)]]&lt;=StandardResults[[#This Row],[AA]],"AA",IF(StandardResults[[#This Row],[BT(LC)]]&lt;=StandardResults[[#This Row],[A]],"A",IF(StandardResults[[#This Row],[BT(LC)]]&lt;=StandardResults[[#This Row],[B]],"B","-"))),"")</f>
        <v/>
      </c>
      <c r="N1053" s="14"/>
      <c r="O1053" t="str">
        <f>IF(StandardResults[[#This Row],[BT(SC)]]&lt;&gt;"-",IF(StandardResults[[#This Row],[BT(SC)]]&lt;=StandardResults[[#This Row],[Ecs]],"EC","-"),"")</f>
        <v/>
      </c>
      <c r="Q1053" t="str">
        <f>IF(StandardResults[[#This Row],[Ind/Rel]]="Ind",LEFT(StandardResults[[#This Row],[Gender]],1)&amp;MIN(MAX(StandardResults[[#This Row],[Age]],11),17)&amp;"-"&amp;StandardResults[[#This Row],[Event]],"")</f>
        <v>011-0</v>
      </c>
      <c r="R1053" t="e">
        <f>IF(StandardResults[[#This Row],[Ind/Rel]]="Ind",_xlfn.XLOOKUP(StandardResults[[#This Row],[Code]],Std[Code],Std[AA]),"-")</f>
        <v>#N/A</v>
      </c>
      <c r="S1053" t="e">
        <f>IF(StandardResults[[#This Row],[Ind/Rel]]="Ind",_xlfn.XLOOKUP(StandardResults[[#This Row],[Code]],Std[Code],Std[A]),"-")</f>
        <v>#N/A</v>
      </c>
      <c r="T1053" t="e">
        <f>IF(StandardResults[[#This Row],[Ind/Rel]]="Ind",_xlfn.XLOOKUP(StandardResults[[#This Row],[Code]],Std[Code],Std[B]),"-")</f>
        <v>#N/A</v>
      </c>
      <c r="U1053" t="e">
        <f>IF(StandardResults[[#This Row],[Ind/Rel]]="Ind",_xlfn.XLOOKUP(StandardResults[[#This Row],[Code]],Std[Code],Std[AAs]),"-")</f>
        <v>#N/A</v>
      </c>
      <c r="V1053" t="e">
        <f>IF(StandardResults[[#This Row],[Ind/Rel]]="Ind",_xlfn.XLOOKUP(StandardResults[[#This Row],[Code]],Std[Code],Std[As]),"-")</f>
        <v>#N/A</v>
      </c>
      <c r="W1053" t="e">
        <f>IF(StandardResults[[#This Row],[Ind/Rel]]="Ind",_xlfn.XLOOKUP(StandardResults[[#This Row],[Code]],Std[Code],Std[Bs]),"-")</f>
        <v>#N/A</v>
      </c>
      <c r="X1053" t="e">
        <f>IF(StandardResults[[#This Row],[Ind/Rel]]="Ind",_xlfn.XLOOKUP(StandardResults[[#This Row],[Code]],Std[Code],Std[EC]),"-")</f>
        <v>#N/A</v>
      </c>
      <c r="Y1053" t="e">
        <f>IF(StandardResults[[#This Row],[Ind/Rel]]="Ind",_xlfn.XLOOKUP(StandardResults[[#This Row],[Code]],Std[Code],Std[Ecs]),"-")</f>
        <v>#N/A</v>
      </c>
      <c r="Z1053">
        <f>COUNTIFS(StandardResults[Name],StandardResults[[#This Row],[Name]],StandardResults[Entry
Std],"B")+COUNTIFS(StandardResults[Name],StandardResults[[#This Row],[Name]],StandardResults[Entry
Std],"A")+COUNTIFS(StandardResults[Name],StandardResults[[#This Row],[Name]],StandardResults[Entry
Std],"AA")</f>
        <v>0</v>
      </c>
      <c r="AA1053">
        <f>COUNTIFS(StandardResults[Name],StandardResults[[#This Row],[Name]],StandardResults[Entry
Std],"AA")</f>
        <v>0</v>
      </c>
    </row>
    <row r="1054" spans="1:27" x14ac:dyDescent="0.25">
      <c r="A1054">
        <f>TimeVR[[#This Row],[Club]]</f>
        <v>0</v>
      </c>
      <c r="B1054" t="str">
        <f>IF(OR(RIGHT(TimeVR[[#This Row],[Event]],3)="M.R", RIGHT(TimeVR[[#This Row],[Event]],3)="F.R"),"Relay","Ind")</f>
        <v>Ind</v>
      </c>
      <c r="C1054">
        <f>TimeVR[[#This Row],[gender]]</f>
        <v>0</v>
      </c>
      <c r="D1054">
        <f>TimeVR[[#This Row],[Age]]</f>
        <v>0</v>
      </c>
      <c r="E1054">
        <f>TimeVR[[#This Row],[name]]</f>
        <v>0</v>
      </c>
      <c r="F1054">
        <f>TimeVR[[#This Row],[Event]]</f>
        <v>0</v>
      </c>
      <c r="G1054" t="str">
        <f>IF(OR(StandardResults[[#This Row],[Entry]]="-",TimeVR[[#This Row],[validation]]="Validated"),"Y","N")</f>
        <v>N</v>
      </c>
      <c r="H1054">
        <f>IF(OR(LEFT(TimeVR[[#This Row],[Times]],8)="00:00.00", LEFT(TimeVR[[#This Row],[Times]],2)="NT"),"-",TimeVR[[#This Row],[Times]])</f>
        <v>0</v>
      </c>
      <c r="I10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4" t="str">
        <f>IF(ISBLANK(TimeVR[[#This Row],[Best Time(S)]]),"-",TimeVR[[#This Row],[Best Time(S)]])</f>
        <v>-</v>
      </c>
      <c r="K1054" t="str">
        <f>IF(StandardResults[[#This Row],[BT(SC)]]&lt;&gt;"-",IF(StandardResults[[#This Row],[BT(SC)]]&lt;=StandardResults[[#This Row],[AAs]],"AA",IF(StandardResults[[#This Row],[BT(SC)]]&lt;=StandardResults[[#This Row],[As]],"A",IF(StandardResults[[#This Row],[BT(SC)]]&lt;=StandardResults[[#This Row],[Bs]],"B","-"))),"")</f>
        <v/>
      </c>
      <c r="L1054" t="str">
        <f>IF(ISBLANK(TimeVR[[#This Row],[Best Time(L)]]),"-",TimeVR[[#This Row],[Best Time(L)]])</f>
        <v>-</v>
      </c>
      <c r="M1054" t="str">
        <f>IF(StandardResults[[#This Row],[BT(LC)]]&lt;&gt;"-",IF(StandardResults[[#This Row],[BT(LC)]]&lt;=StandardResults[[#This Row],[AA]],"AA",IF(StandardResults[[#This Row],[BT(LC)]]&lt;=StandardResults[[#This Row],[A]],"A",IF(StandardResults[[#This Row],[BT(LC)]]&lt;=StandardResults[[#This Row],[B]],"B","-"))),"")</f>
        <v/>
      </c>
      <c r="N1054" s="14"/>
      <c r="O1054" t="str">
        <f>IF(StandardResults[[#This Row],[BT(SC)]]&lt;&gt;"-",IF(StandardResults[[#This Row],[BT(SC)]]&lt;=StandardResults[[#This Row],[Ecs]],"EC","-"),"")</f>
        <v/>
      </c>
      <c r="Q1054" t="str">
        <f>IF(StandardResults[[#This Row],[Ind/Rel]]="Ind",LEFT(StandardResults[[#This Row],[Gender]],1)&amp;MIN(MAX(StandardResults[[#This Row],[Age]],11),17)&amp;"-"&amp;StandardResults[[#This Row],[Event]],"")</f>
        <v>011-0</v>
      </c>
      <c r="R1054" t="e">
        <f>IF(StandardResults[[#This Row],[Ind/Rel]]="Ind",_xlfn.XLOOKUP(StandardResults[[#This Row],[Code]],Std[Code],Std[AA]),"-")</f>
        <v>#N/A</v>
      </c>
      <c r="S1054" t="e">
        <f>IF(StandardResults[[#This Row],[Ind/Rel]]="Ind",_xlfn.XLOOKUP(StandardResults[[#This Row],[Code]],Std[Code],Std[A]),"-")</f>
        <v>#N/A</v>
      </c>
      <c r="T1054" t="e">
        <f>IF(StandardResults[[#This Row],[Ind/Rel]]="Ind",_xlfn.XLOOKUP(StandardResults[[#This Row],[Code]],Std[Code],Std[B]),"-")</f>
        <v>#N/A</v>
      </c>
      <c r="U1054" t="e">
        <f>IF(StandardResults[[#This Row],[Ind/Rel]]="Ind",_xlfn.XLOOKUP(StandardResults[[#This Row],[Code]],Std[Code],Std[AAs]),"-")</f>
        <v>#N/A</v>
      </c>
      <c r="V1054" t="e">
        <f>IF(StandardResults[[#This Row],[Ind/Rel]]="Ind",_xlfn.XLOOKUP(StandardResults[[#This Row],[Code]],Std[Code],Std[As]),"-")</f>
        <v>#N/A</v>
      </c>
      <c r="W1054" t="e">
        <f>IF(StandardResults[[#This Row],[Ind/Rel]]="Ind",_xlfn.XLOOKUP(StandardResults[[#This Row],[Code]],Std[Code],Std[Bs]),"-")</f>
        <v>#N/A</v>
      </c>
      <c r="X1054" t="e">
        <f>IF(StandardResults[[#This Row],[Ind/Rel]]="Ind",_xlfn.XLOOKUP(StandardResults[[#This Row],[Code]],Std[Code],Std[EC]),"-")</f>
        <v>#N/A</v>
      </c>
      <c r="Y1054" t="e">
        <f>IF(StandardResults[[#This Row],[Ind/Rel]]="Ind",_xlfn.XLOOKUP(StandardResults[[#This Row],[Code]],Std[Code],Std[Ecs]),"-")</f>
        <v>#N/A</v>
      </c>
      <c r="Z1054">
        <f>COUNTIFS(StandardResults[Name],StandardResults[[#This Row],[Name]],StandardResults[Entry
Std],"B")+COUNTIFS(StandardResults[Name],StandardResults[[#This Row],[Name]],StandardResults[Entry
Std],"A")+COUNTIFS(StandardResults[Name],StandardResults[[#This Row],[Name]],StandardResults[Entry
Std],"AA")</f>
        <v>0</v>
      </c>
      <c r="AA1054">
        <f>COUNTIFS(StandardResults[Name],StandardResults[[#This Row],[Name]],StandardResults[Entry
Std],"AA")</f>
        <v>0</v>
      </c>
    </row>
    <row r="1055" spans="1:27" x14ac:dyDescent="0.25">
      <c r="A1055">
        <f>TimeVR[[#This Row],[Club]]</f>
        <v>0</v>
      </c>
      <c r="B1055" t="str">
        <f>IF(OR(RIGHT(TimeVR[[#This Row],[Event]],3)="M.R", RIGHT(TimeVR[[#This Row],[Event]],3)="F.R"),"Relay","Ind")</f>
        <v>Ind</v>
      </c>
      <c r="C1055">
        <f>TimeVR[[#This Row],[gender]]</f>
        <v>0</v>
      </c>
      <c r="D1055">
        <f>TimeVR[[#This Row],[Age]]</f>
        <v>0</v>
      </c>
      <c r="E1055">
        <f>TimeVR[[#This Row],[name]]</f>
        <v>0</v>
      </c>
      <c r="F1055">
        <f>TimeVR[[#This Row],[Event]]</f>
        <v>0</v>
      </c>
      <c r="G1055" t="str">
        <f>IF(OR(StandardResults[[#This Row],[Entry]]="-",TimeVR[[#This Row],[validation]]="Validated"),"Y","N")</f>
        <v>N</v>
      </c>
      <c r="H1055">
        <f>IF(OR(LEFT(TimeVR[[#This Row],[Times]],8)="00:00.00", LEFT(TimeVR[[#This Row],[Times]],2)="NT"),"-",TimeVR[[#This Row],[Times]])</f>
        <v>0</v>
      </c>
      <c r="I10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5" t="str">
        <f>IF(ISBLANK(TimeVR[[#This Row],[Best Time(S)]]),"-",TimeVR[[#This Row],[Best Time(S)]])</f>
        <v>-</v>
      </c>
      <c r="K1055" t="str">
        <f>IF(StandardResults[[#This Row],[BT(SC)]]&lt;&gt;"-",IF(StandardResults[[#This Row],[BT(SC)]]&lt;=StandardResults[[#This Row],[AAs]],"AA",IF(StandardResults[[#This Row],[BT(SC)]]&lt;=StandardResults[[#This Row],[As]],"A",IF(StandardResults[[#This Row],[BT(SC)]]&lt;=StandardResults[[#This Row],[Bs]],"B","-"))),"")</f>
        <v/>
      </c>
      <c r="L1055" t="str">
        <f>IF(ISBLANK(TimeVR[[#This Row],[Best Time(L)]]),"-",TimeVR[[#This Row],[Best Time(L)]])</f>
        <v>-</v>
      </c>
      <c r="M1055" t="str">
        <f>IF(StandardResults[[#This Row],[BT(LC)]]&lt;&gt;"-",IF(StandardResults[[#This Row],[BT(LC)]]&lt;=StandardResults[[#This Row],[AA]],"AA",IF(StandardResults[[#This Row],[BT(LC)]]&lt;=StandardResults[[#This Row],[A]],"A",IF(StandardResults[[#This Row],[BT(LC)]]&lt;=StandardResults[[#This Row],[B]],"B","-"))),"")</f>
        <v/>
      </c>
      <c r="N1055" s="14"/>
      <c r="O1055" t="str">
        <f>IF(StandardResults[[#This Row],[BT(SC)]]&lt;&gt;"-",IF(StandardResults[[#This Row],[BT(SC)]]&lt;=StandardResults[[#This Row],[Ecs]],"EC","-"),"")</f>
        <v/>
      </c>
      <c r="Q1055" t="str">
        <f>IF(StandardResults[[#This Row],[Ind/Rel]]="Ind",LEFT(StandardResults[[#This Row],[Gender]],1)&amp;MIN(MAX(StandardResults[[#This Row],[Age]],11),17)&amp;"-"&amp;StandardResults[[#This Row],[Event]],"")</f>
        <v>011-0</v>
      </c>
      <c r="R1055" t="e">
        <f>IF(StandardResults[[#This Row],[Ind/Rel]]="Ind",_xlfn.XLOOKUP(StandardResults[[#This Row],[Code]],Std[Code],Std[AA]),"-")</f>
        <v>#N/A</v>
      </c>
      <c r="S1055" t="e">
        <f>IF(StandardResults[[#This Row],[Ind/Rel]]="Ind",_xlfn.XLOOKUP(StandardResults[[#This Row],[Code]],Std[Code],Std[A]),"-")</f>
        <v>#N/A</v>
      </c>
      <c r="T1055" t="e">
        <f>IF(StandardResults[[#This Row],[Ind/Rel]]="Ind",_xlfn.XLOOKUP(StandardResults[[#This Row],[Code]],Std[Code],Std[B]),"-")</f>
        <v>#N/A</v>
      </c>
      <c r="U1055" t="e">
        <f>IF(StandardResults[[#This Row],[Ind/Rel]]="Ind",_xlfn.XLOOKUP(StandardResults[[#This Row],[Code]],Std[Code],Std[AAs]),"-")</f>
        <v>#N/A</v>
      </c>
      <c r="V1055" t="e">
        <f>IF(StandardResults[[#This Row],[Ind/Rel]]="Ind",_xlfn.XLOOKUP(StandardResults[[#This Row],[Code]],Std[Code],Std[As]),"-")</f>
        <v>#N/A</v>
      </c>
      <c r="W1055" t="e">
        <f>IF(StandardResults[[#This Row],[Ind/Rel]]="Ind",_xlfn.XLOOKUP(StandardResults[[#This Row],[Code]],Std[Code],Std[Bs]),"-")</f>
        <v>#N/A</v>
      </c>
      <c r="X1055" t="e">
        <f>IF(StandardResults[[#This Row],[Ind/Rel]]="Ind",_xlfn.XLOOKUP(StandardResults[[#This Row],[Code]],Std[Code],Std[EC]),"-")</f>
        <v>#N/A</v>
      </c>
      <c r="Y1055" t="e">
        <f>IF(StandardResults[[#This Row],[Ind/Rel]]="Ind",_xlfn.XLOOKUP(StandardResults[[#This Row],[Code]],Std[Code],Std[Ecs]),"-")</f>
        <v>#N/A</v>
      </c>
      <c r="Z1055">
        <f>COUNTIFS(StandardResults[Name],StandardResults[[#This Row],[Name]],StandardResults[Entry
Std],"B")+COUNTIFS(StandardResults[Name],StandardResults[[#This Row],[Name]],StandardResults[Entry
Std],"A")+COUNTIFS(StandardResults[Name],StandardResults[[#This Row],[Name]],StandardResults[Entry
Std],"AA")</f>
        <v>0</v>
      </c>
      <c r="AA1055">
        <f>COUNTIFS(StandardResults[Name],StandardResults[[#This Row],[Name]],StandardResults[Entry
Std],"AA")</f>
        <v>0</v>
      </c>
    </row>
    <row r="1056" spans="1:27" x14ac:dyDescent="0.25">
      <c r="A1056">
        <f>TimeVR[[#This Row],[Club]]</f>
        <v>0</v>
      </c>
      <c r="B1056" t="str">
        <f>IF(OR(RIGHT(TimeVR[[#This Row],[Event]],3)="M.R", RIGHT(TimeVR[[#This Row],[Event]],3)="F.R"),"Relay","Ind")</f>
        <v>Ind</v>
      </c>
      <c r="C1056">
        <f>TimeVR[[#This Row],[gender]]</f>
        <v>0</v>
      </c>
      <c r="D1056">
        <f>TimeVR[[#This Row],[Age]]</f>
        <v>0</v>
      </c>
      <c r="E1056">
        <f>TimeVR[[#This Row],[name]]</f>
        <v>0</v>
      </c>
      <c r="F1056">
        <f>TimeVR[[#This Row],[Event]]</f>
        <v>0</v>
      </c>
      <c r="G1056" t="str">
        <f>IF(OR(StandardResults[[#This Row],[Entry]]="-",TimeVR[[#This Row],[validation]]="Validated"),"Y","N")</f>
        <v>N</v>
      </c>
      <c r="H1056">
        <f>IF(OR(LEFT(TimeVR[[#This Row],[Times]],8)="00:00.00", LEFT(TimeVR[[#This Row],[Times]],2)="NT"),"-",TimeVR[[#This Row],[Times]])</f>
        <v>0</v>
      </c>
      <c r="I10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6" t="str">
        <f>IF(ISBLANK(TimeVR[[#This Row],[Best Time(S)]]),"-",TimeVR[[#This Row],[Best Time(S)]])</f>
        <v>-</v>
      </c>
      <c r="K1056" t="str">
        <f>IF(StandardResults[[#This Row],[BT(SC)]]&lt;&gt;"-",IF(StandardResults[[#This Row],[BT(SC)]]&lt;=StandardResults[[#This Row],[AAs]],"AA",IF(StandardResults[[#This Row],[BT(SC)]]&lt;=StandardResults[[#This Row],[As]],"A",IF(StandardResults[[#This Row],[BT(SC)]]&lt;=StandardResults[[#This Row],[Bs]],"B","-"))),"")</f>
        <v/>
      </c>
      <c r="L1056" t="str">
        <f>IF(ISBLANK(TimeVR[[#This Row],[Best Time(L)]]),"-",TimeVR[[#This Row],[Best Time(L)]])</f>
        <v>-</v>
      </c>
      <c r="M1056" t="str">
        <f>IF(StandardResults[[#This Row],[BT(LC)]]&lt;&gt;"-",IF(StandardResults[[#This Row],[BT(LC)]]&lt;=StandardResults[[#This Row],[AA]],"AA",IF(StandardResults[[#This Row],[BT(LC)]]&lt;=StandardResults[[#This Row],[A]],"A",IF(StandardResults[[#This Row],[BT(LC)]]&lt;=StandardResults[[#This Row],[B]],"B","-"))),"")</f>
        <v/>
      </c>
      <c r="N1056" s="14"/>
      <c r="O1056" t="str">
        <f>IF(StandardResults[[#This Row],[BT(SC)]]&lt;&gt;"-",IF(StandardResults[[#This Row],[BT(SC)]]&lt;=StandardResults[[#This Row],[Ecs]],"EC","-"),"")</f>
        <v/>
      </c>
      <c r="Q1056" t="str">
        <f>IF(StandardResults[[#This Row],[Ind/Rel]]="Ind",LEFT(StandardResults[[#This Row],[Gender]],1)&amp;MIN(MAX(StandardResults[[#This Row],[Age]],11),17)&amp;"-"&amp;StandardResults[[#This Row],[Event]],"")</f>
        <v>011-0</v>
      </c>
      <c r="R1056" t="e">
        <f>IF(StandardResults[[#This Row],[Ind/Rel]]="Ind",_xlfn.XLOOKUP(StandardResults[[#This Row],[Code]],Std[Code],Std[AA]),"-")</f>
        <v>#N/A</v>
      </c>
      <c r="S1056" t="e">
        <f>IF(StandardResults[[#This Row],[Ind/Rel]]="Ind",_xlfn.XLOOKUP(StandardResults[[#This Row],[Code]],Std[Code],Std[A]),"-")</f>
        <v>#N/A</v>
      </c>
      <c r="T1056" t="e">
        <f>IF(StandardResults[[#This Row],[Ind/Rel]]="Ind",_xlfn.XLOOKUP(StandardResults[[#This Row],[Code]],Std[Code],Std[B]),"-")</f>
        <v>#N/A</v>
      </c>
      <c r="U1056" t="e">
        <f>IF(StandardResults[[#This Row],[Ind/Rel]]="Ind",_xlfn.XLOOKUP(StandardResults[[#This Row],[Code]],Std[Code],Std[AAs]),"-")</f>
        <v>#N/A</v>
      </c>
      <c r="V1056" t="e">
        <f>IF(StandardResults[[#This Row],[Ind/Rel]]="Ind",_xlfn.XLOOKUP(StandardResults[[#This Row],[Code]],Std[Code],Std[As]),"-")</f>
        <v>#N/A</v>
      </c>
      <c r="W1056" t="e">
        <f>IF(StandardResults[[#This Row],[Ind/Rel]]="Ind",_xlfn.XLOOKUP(StandardResults[[#This Row],[Code]],Std[Code],Std[Bs]),"-")</f>
        <v>#N/A</v>
      </c>
      <c r="X1056" t="e">
        <f>IF(StandardResults[[#This Row],[Ind/Rel]]="Ind",_xlfn.XLOOKUP(StandardResults[[#This Row],[Code]],Std[Code],Std[EC]),"-")</f>
        <v>#N/A</v>
      </c>
      <c r="Y1056" t="e">
        <f>IF(StandardResults[[#This Row],[Ind/Rel]]="Ind",_xlfn.XLOOKUP(StandardResults[[#This Row],[Code]],Std[Code],Std[Ecs]),"-")</f>
        <v>#N/A</v>
      </c>
      <c r="Z1056">
        <f>COUNTIFS(StandardResults[Name],StandardResults[[#This Row],[Name]],StandardResults[Entry
Std],"B")+COUNTIFS(StandardResults[Name],StandardResults[[#This Row],[Name]],StandardResults[Entry
Std],"A")+COUNTIFS(StandardResults[Name],StandardResults[[#This Row],[Name]],StandardResults[Entry
Std],"AA")</f>
        <v>0</v>
      </c>
      <c r="AA1056">
        <f>COUNTIFS(StandardResults[Name],StandardResults[[#This Row],[Name]],StandardResults[Entry
Std],"AA")</f>
        <v>0</v>
      </c>
    </row>
    <row r="1057" spans="1:27" x14ac:dyDescent="0.25">
      <c r="A1057">
        <f>TimeVR[[#This Row],[Club]]</f>
        <v>0</v>
      </c>
      <c r="B1057" t="str">
        <f>IF(OR(RIGHT(TimeVR[[#This Row],[Event]],3)="M.R", RIGHT(TimeVR[[#This Row],[Event]],3)="F.R"),"Relay","Ind")</f>
        <v>Ind</v>
      </c>
      <c r="C1057">
        <f>TimeVR[[#This Row],[gender]]</f>
        <v>0</v>
      </c>
      <c r="D1057">
        <f>TimeVR[[#This Row],[Age]]</f>
        <v>0</v>
      </c>
      <c r="E1057">
        <f>TimeVR[[#This Row],[name]]</f>
        <v>0</v>
      </c>
      <c r="F1057">
        <f>TimeVR[[#This Row],[Event]]</f>
        <v>0</v>
      </c>
      <c r="G1057" t="str">
        <f>IF(OR(StandardResults[[#This Row],[Entry]]="-",TimeVR[[#This Row],[validation]]="Validated"),"Y","N")</f>
        <v>N</v>
      </c>
      <c r="H1057">
        <f>IF(OR(LEFT(TimeVR[[#This Row],[Times]],8)="00:00.00", LEFT(TimeVR[[#This Row],[Times]],2)="NT"),"-",TimeVR[[#This Row],[Times]])</f>
        <v>0</v>
      </c>
      <c r="I10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7" t="str">
        <f>IF(ISBLANK(TimeVR[[#This Row],[Best Time(S)]]),"-",TimeVR[[#This Row],[Best Time(S)]])</f>
        <v>-</v>
      </c>
      <c r="K1057" t="str">
        <f>IF(StandardResults[[#This Row],[BT(SC)]]&lt;&gt;"-",IF(StandardResults[[#This Row],[BT(SC)]]&lt;=StandardResults[[#This Row],[AAs]],"AA",IF(StandardResults[[#This Row],[BT(SC)]]&lt;=StandardResults[[#This Row],[As]],"A",IF(StandardResults[[#This Row],[BT(SC)]]&lt;=StandardResults[[#This Row],[Bs]],"B","-"))),"")</f>
        <v/>
      </c>
      <c r="L1057" t="str">
        <f>IF(ISBLANK(TimeVR[[#This Row],[Best Time(L)]]),"-",TimeVR[[#This Row],[Best Time(L)]])</f>
        <v>-</v>
      </c>
      <c r="M1057" t="str">
        <f>IF(StandardResults[[#This Row],[BT(LC)]]&lt;&gt;"-",IF(StandardResults[[#This Row],[BT(LC)]]&lt;=StandardResults[[#This Row],[AA]],"AA",IF(StandardResults[[#This Row],[BT(LC)]]&lt;=StandardResults[[#This Row],[A]],"A",IF(StandardResults[[#This Row],[BT(LC)]]&lt;=StandardResults[[#This Row],[B]],"B","-"))),"")</f>
        <v/>
      </c>
      <c r="N1057" s="14"/>
      <c r="O1057" t="str">
        <f>IF(StandardResults[[#This Row],[BT(SC)]]&lt;&gt;"-",IF(StandardResults[[#This Row],[BT(SC)]]&lt;=StandardResults[[#This Row],[Ecs]],"EC","-"),"")</f>
        <v/>
      </c>
      <c r="Q1057" t="str">
        <f>IF(StandardResults[[#This Row],[Ind/Rel]]="Ind",LEFT(StandardResults[[#This Row],[Gender]],1)&amp;MIN(MAX(StandardResults[[#This Row],[Age]],11),17)&amp;"-"&amp;StandardResults[[#This Row],[Event]],"")</f>
        <v>011-0</v>
      </c>
      <c r="R1057" t="e">
        <f>IF(StandardResults[[#This Row],[Ind/Rel]]="Ind",_xlfn.XLOOKUP(StandardResults[[#This Row],[Code]],Std[Code],Std[AA]),"-")</f>
        <v>#N/A</v>
      </c>
      <c r="S1057" t="e">
        <f>IF(StandardResults[[#This Row],[Ind/Rel]]="Ind",_xlfn.XLOOKUP(StandardResults[[#This Row],[Code]],Std[Code],Std[A]),"-")</f>
        <v>#N/A</v>
      </c>
      <c r="T1057" t="e">
        <f>IF(StandardResults[[#This Row],[Ind/Rel]]="Ind",_xlfn.XLOOKUP(StandardResults[[#This Row],[Code]],Std[Code],Std[B]),"-")</f>
        <v>#N/A</v>
      </c>
      <c r="U1057" t="e">
        <f>IF(StandardResults[[#This Row],[Ind/Rel]]="Ind",_xlfn.XLOOKUP(StandardResults[[#This Row],[Code]],Std[Code],Std[AAs]),"-")</f>
        <v>#N/A</v>
      </c>
      <c r="V1057" t="e">
        <f>IF(StandardResults[[#This Row],[Ind/Rel]]="Ind",_xlfn.XLOOKUP(StandardResults[[#This Row],[Code]],Std[Code],Std[As]),"-")</f>
        <v>#N/A</v>
      </c>
      <c r="W1057" t="e">
        <f>IF(StandardResults[[#This Row],[Ind/Rel]]="Ind",_xlfn.XLOOKUP(StandardResults[[#This Row],[Code]],Std[Code],Std[Bs]),"-")</f>
        <v>#N/A</v>
      </c>
      <c r="X1057" t="e">
        <f>IF(StandardResults[[#This Row],[Ind/Rel]]="Ind",_xlfn.XLOOKUP(StandardResults[[#This Row],[Code]],Std[Code],Std[EC]),"-")</f>
        <v>#N/A</v>
      </c>
      <c r="Y1057" t="e">
        <f>IF(StandardResults[[#This Row],[Ind/Rel]]="Ind",_xlfn.XLOOKUP(StandardResults[[#This Row],[Code]],Std[Code],Std[Ecs]),"-")</f>
        <v>#N/A</v>
      </c>
      <c r="Z1057">
        <f>COUNTIFS(StandardResults[Name],StandardResults[[#This Row],[Name]],StandardResults[Entry
Std],"B")+COUNTIFS(StandardResults[Name],StandardResults[[#This Row],[Name]],StandardResults[Entry
Std],"A")+COUNTIFS(StandardResults[Name],StandardResults[[#This Row],[Name]],StandardResults[Entry
Std],"AA")</f>
        <v>0</v>
      </c>
      <c r="AA1057">
        <f>COUNTIFS(StandardResults[Name],StandardResults[[#This Row],[Name]],StandardResults[Entry
Std],"AA")</f>
        <v>0</v>
      </c>
    </row>
    <row r="1058" spans="1:27" x14ac:dyDescent="0.25">
      <c r="A1058">
        <f>TimeVR[[#This Row],[Club]]</f>
        <v>0</v>
      </c>
      <c r="B1058" t="str">
        <f>IF(OR(RIGHT(TimeVR[[#This Row],[Event]],3)="M.R", RIGHT(TimeVR[[#This Row],[Event]],3)="F.R"),"Relay","Ind")</f>
        <v>Ind</v>
      </c>
      <c r="C1058">
        <f>TimeVR[[#This Row],[gender]]</f>
        <v>0</v>
      </c>
      <c r="D1058">
        <f>TimeVR[[#This Row],[Age]]</f>
        <v>0</v>
      </c>
      <c r="E1058">
        <f>TimeVR[[#This Row],[name]]</f>
        <v>0</v>
      </c>
      <c r="F1058">
        <f>TimeVR[[#This Row],[Event]]</f>
        <v>0</v>
      </c>
      <c r="G1058" t="str">
        <f>IF(OR(StandardResults[[#This Row],[Entry]]="-",TimeVR[[#This Row],[validation]]="Validated"),"Y","N")</f>
        <v>N</v>
      </c>
      <c r="H1058">
        <f>IF(OR(LEFT(TimeVR[[#This Row],[Times]],8)="00:00.00", LEFT(TimeVR[[#This Row],[Times]],2)="NT"),"-",TimeVR[[#This Row],[Times]])</f>
        <v>0</v>
      </c>
      <c r="I10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8" t="str">
        <f>IF(ISBLANK(TimeVR[[#This Row],[Best Time(S)]]),"-",TimeVR[[#This Row],[Best Time(S)]])</f>
        <v>-</v>
      </c>
      <c r="K1058" t="str">
        <f>IF(StandardResults[[#This Row],[BT(SC)]]&lt;&gt;"-",IF(StandardResults[[#This Row],[BT(SC)]]&lt;=StandardResults[[#This Row],[AAs]],"AA",IF(StandardResults[[#This Row],[BT(SC)]]&lt;=StandardResults[[#This Row],[As]],"A",IF(StandardResults[[#This Row],[BT(SC)]]&lt;=StandardResults[[#This Row],[Bs]],"B","-"))),"")</f>
        <v/>
      </c>
      <c r="L1058" t="str">
        <f>IF(ISBLANK(TimeVR[[#This Row],[Best Time(L)]]),"-",TimeVR[[#This Row],[Best Time(L)]])</f>
        <v>-</v>
      </c>
      <c r="M1058" t="str">
        <f>IF(StandardResults[[#This Row],[BT(LC)]]&lt;&gt;"-",IF(StandardResults[[#This Row],[BT(LC)]]&lt;=StandardResults[[#This Row],[AA]],"AA",IF(StandardResults[[#This Row],[BT(LC)]]&lt;=StandardResults[[#This Row],[A]],"A",IF(StandardResults[[#This Row],[BT(LC)]]&lt;=StandardResults[[#This Row],[B]],"B","-"))),"")</f>
        <v/>
      </c>
      <c r="N1058" s="14"/>
      <c r="O1058" t="str">
        <f>IF(StandardResults[[#This Row],[BT(SC)]]&lt;&gt;"-",IF(StandardResults[[#This Row],[BT(SC)]]&lt;=StandardResults[[#This Row],[Ecs]],"EC","-"),"")</f>
        <v/>
      </c>
      <c r="Q1058" t="str">
        <f>IF(StandardResults[[#This Row],[Ind/Rel]]="Ind",LEFT(StandardResults[[#This Row],[Gender]],1)&amp;MIN(MAX(StandardResults[[#This Row],[Age]],11),17)&amp;"-"&amp;StandardResults[[#This Row],[Event]],"")</f>
        <v>011-0</v>
      </c>
      <c r="R1058" t="e">
        <f>IF(StandardResults[[#This Row],[Ind/Rel]]="Ind",_xlfn.XLOOKUP(StandardResults[[#This Row],[Code]],Std[Code],Std[AA]),"-")</f>
        <v>#N/A</v>
      </c>
      <c r="S1058" t="e">
        <f>IF(StandardResults[[#This Row],[Ind/Rel]]="Ind",_xlfn.XLOOKUP(StandardResults[[#This Row],[Code]],Std[Code],Std[A]),"-")</f>
        <v>#N/A</v>
      </c>
      <c r="T1058" t="e">
        <f>IF(StandardResults[[#This Row],[Ind/Rel]]="Ind",_xlfn.XLOOKUP(StandardResults[[#This Row],[Code]],Std[Code],Std[B]),"-")</f>
        <v>#N/A</v>
      </c>
      <c r="U1058" t="e">
        <f>IF(StandardResults[[#This Row],[Ind/Rel]]="Ind",_xlfn.XLOOKUP(StandardResults[[#This Row],[Code]],Std[Code],Std[AAs]),"-")</f>
        <v>#N/A</v>
      </c>
      <c r="V1058" t="e">
        <f>IF(StandardResults[[#This Row],[Ind/Rel]]="Ind",_xlfn.XLOOKUP(StandardResults[[#This Row],[Code]],Std[Code],Std[As]),"-")</f>
        <v>#N/A</v>
      </c>
      <c r="W1058" t="e">
        <f>IF(StandardResults[[#This Row],[Ind/Rel]]="Ind",_xlfn.XLOOKUP(StandardResults[[#This Row],[Code]],Std[Code],Std[Bs]),"-")</f>
        <v>#N/A</v>
      </c>
      <c r="X1058" t="e">
        <f>IF(StandardResults[[#This Row],[Ind/Rel]]="Ind",_xlfn.XLOOKUP(StandardResults[[#This Row],[Code]],Std[Code],Std[EC]),"-")</f>
        <v>#N/A</v>
      </c>
      <c r="Y1058" t="e">
        <f>IF(StandardResults[[#This Row],[Ind/Rel]]="Ind",_xlfn.XLOOKUP(StandardResults[[#This Row],[Code]],Std[Code],Std[Ecs]),"-")</f>
        <v>#N/A</v>
      </c>
      <c r="Z1058">
        <f>COUNTIFS(StandardResults[Name],StandardResults[[#This Row],[Name]],StandardResults[Entry
Std],"B")+COUNTIFS(StandardResults[Name],StandardResults[[#This Row],[Name]],StandardResults[Entry
Std],"A")+COUNTIFS(StandardResults[Name],StandardResults[[#This Row],[Name]],StandardResults[Entry
Std],"AA")</f>
        <v>0</v>
      </c>
      <c r="AA1058">
        <f>COUNTIFS(StandardResults[Name],StandardResults[[#This Row],[Name]],StandardResults[Entry
Std],"AA")</f>
        <v>0</v>
      </c>
    </row>
    <row r="1059" spans="1:27" x14ac:dyDescent="0.25">
      <c r="A1059">
        <f>TimeVR[[#This Row],[Club]]</f>
        <v>0</v>
      </c>
      <c r="B1059" t="str">
        <f>IF(OR(RIGHT(TimeVR[[#This Row],[Event]],3)="M.R", RIGHT(TimeVR[[#This Row],[Event]],3)="F.R"),"Relay","Ind")</f>
        <v>Ind</v>
      </c>
      <c r="C1059">
        <f>TimeVR[[#This Row],[gender]]</f>
        <v>0</v>
      </c>
      <c r="D1059">
        <f>TimeVR[[#This Row],[Age]]</f>
        <v>0</v>
      </c>
      <c r="E1059">
        <f>TimeVR[[#This Row],[name]]</f>
        <v>0</v>
      </c>
      <c r="F1059">
        <f>TimeVR[[#This Row],[Event]]</f>
        <v>0</v>
      </c>
      <c r="G1059" t="str">
        <f>IF(OR(StandardResults[[#This Row],[Entry]]="-",TimeVR[[#This Row],[validation]]="Validated"),"Y","N")</f>
        <v>N</v>
      </c>
      <c r="H1059">
        <f>IF(OR(LEFT(TimeVR[[#This Row],[Times]],8)="00:00.00", LEFT(TimeVR[[#This Row],[Times]],2)="NT"),"-",TimeVR[[#This Row],[Times]])</f>
        <v>0</v>
      </c>
      <c r="I10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59" t="str">
        <f>IF(ISBLANK(TimeVR[[#This Row],[Best Time(S)]]),"-",TimeVR[[#This Row],[Best Time(S)]])</f>
        <v>-</v>
      </c>
      <c r="K1059" t="str">
        <f>IF(StandardResults[[#This Row],[BT(SC)]]&lt;&gt;"-",IF(StandardResults[[#This Row],[BT(SC)]]&lt;=StandardResults[[#This Row],[AAs]],"AA",IF(StandardResults[[#This Row],[BT(SC)]]&lt;=StandardResults[[#This Row],[As]],"A",IF(StandardResults[[#This Row],[BT(SC)]]&lt;=StandardResults[[#This Row],[Bs]],"B","-"))),"")</f>
        <v/>
      </c>
      <c r="L1059" t="str">
        <f>IF(ISBLANK(TimeVR[[#This Row],[Best Time(L)]]),"-",TimeVR[[#This Row],[Best Time(L)]])</f>
        <v>-</v>
      </c>
      <c r="M1059" t="str">
        <f>IF(StandardResults[[#This Row],[BT(LC)]]&lt;&gt;"-",IF(StandardResults[[#This Row],[BT(LC)]]&lt;=StandardResults[[#This Row],[AA]],"AA",IF(StandardResults[[#This Row],[BT(LC)]]&lt;=StandardResults[[#This Row],[A]],"A",IF(StandardResults[[#This Row],[BT(LC)]]&lt;=StandardResults[[#This Row],[B]],"B","-"))),"")</f>
        <v/>
      </c>
      <c r="N1059" s="14"/>
      <c r="O1059" t="str">
        <f>IF(StandardResults[[#This Row],[BT(SC)]]&lt;&gt;"-",IF(StandardResults[[#This Row],[BT(SC)]]&lt;=StandardResults[[#This Row],[Ecs]],"EC","-"),"")</f>
        <v/>
      </c>
      <c r="Q1059" t="str">
        <f>IF(StandardResults[[#This Row],[Ind/Rel]]="Ind",LEFT(StandardResults[[#This Row],[Gender]],1)&amp;MIN(MAX(StandardResults[[#This Row],[Age]],11),17)&amp;"-"&amp;StandardResults[[#This Row],[Event]],"")</f>
        <v>011-0</v>
      </c>
      <c r="R1059" t="e">
        <f>IF(StandardResults[[#This Row],[Ind/Rel]]="Ind",_xlfn.XLOOKUP(StandardResults[[#This Row],[Code]],Std[Code],Std[AA]),"-")</f>
        <v>#N/A</v>
      </c>
      <c r="S1059" t="e">
        <f>IF(StandardResults[[#This Row],[Ind/Rel]]="Ind",_xlfn.XLOOKUP(StandardResults[[#This Row],[Code]],Std[Code],Std[A]),"-")</f>
        <v>#N/A</v>
      </c>
      <c r="T1059" t="e">
        <f>IF(StandardResults[[#This Row],[Ind/Rel]]="Ind",_xlfn.XLOOKUP(StandardResults[[#This Row],[Code]],Std[Code],Std[B]),"-")</f>
        <v>#N/A</v>
      </c>
      <c r="U1059" t="e">
        <f>IF(StandardResults[[#This Row],[Ind/Rel]]="Ind",_xlfn.XLOOKUP(StandardResults[[#This Row],[Code]],Std[Code],Std[AAs]),"-")</f>
        <v>#N/A</v>
      </c>
      <c r="V1059" t="e">
        <f>IF(StandardResults[[#This Row],[Ind/Rel]]="Ind",_xlfn.XLOOKUP(StandardResults[[#This Row],[Code]],Std[Code],Std[As]),"-")</f>
        <v>#N/A</v>
      </c>
      <c r="W1059" t="e">
        <f>IF(StandardResults[[#This Row],[Ind/Rel]]="Ind",_xlfn.XLOOKUP(StandardResults[[#This Row],[Code]],Std[Code],Std[Bs]),"-")</f>
        <v>#N/A</v>
      </c>
      <c r="X1059" t="e">
        <f>IF(StandardResults[[#This Row],[Ind/Rel]]="Ind",_xlfn.XLOOKUP(StandardResults[[#This Row],[Code]],Std[Code],Std[EC]),"-")</f>
        <v>#N/A</v>
      </c>
      <c r="Y1059" t="e">
        <f>IF(StandardResults[[#This Row],[Ind/Rel]]="Ind",_xlfn.XLOOKUP(StandardResults[[#This Row],[Code]],Std[Code],Std[Ecs]),"-")</f>
        <v>#N/A</v>
      </c>
      <c r="Z1059">
        <f>COUNTIFS(StandardResults[Name],StandardResults[[#This Row],[Name]],StandardResults[Entry
Std],"B")+COUNTIFS(StandardResults[Name],StandardResults[[#This Row],[Name]],StandardResults[Entry
Std],"A")+COUNTIFS(StandardResults[Name],StandardResults[[#This Row],[Name]],StandardResults[Entry
Std],"AA")</f>
        <v>0</v>
      </c>
      <c r="AA1059">
        <f>COUNTIFS(StandardResults[Name],StandardResults[[#This Row],[Name]],StandardResults[Entry
Std],"AA")</f>
        <v>0</v>
      </c>
    </row>
    <row r="1060" spans="1:27" x14ac:dyDescent="0.25">
      <c r="A1060">
        <f>TimeVR[[#This Row],[Club]]</f>
        <v>0</v>
      </c>
      <c r="B1060" t="str">
        <f>IF(OR(RIGHT(TimeVR[[#This Row],[Event]],3)="M.R", RIGHT(TimeVR[[#This Row],[Event]],3)="F.R"),"Relay","Ind")</f>
        <v>Ind</v>
      </c>
      <c r="C1060">
        <f>TimeVR[[#This Row],[gender]]</f>
        <v>0</v>
      </c>
      <c r="D1060">
        <f>TimeVR[[#This Row],[Age]]</f>
        <v>0</v>
      </c>
      <c r="E1060">
        <f>TimeVR[[#This Row],[name]]</f>
        <v>0</v>
      </c>
      <c r="F1060">
        <f>TimeVR[[#This Row],[Event]]</f>
        <v>0</v>
      </c>
      <c r="G1060" t="str">
        <f>IF(OR(StandardResults[[#This Row],[Entry]]="-",TimeVR[[#This Row],[validation]]="Validated"),"Y","N")</f>
        <v>N</v>
      </c>
      <c r="H1060">
        <f>IF(OR(LEFT(TimeVR[[#This Row],[Times]],8)="00:00.00", LEFT(TimeVR[[#This Row],[Times]],2)="NT"),"-",TimeVR[[#This Row],[Times]])</f>
        <v>0</v>
      </c>
      <c r="I10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0" t="str">
        <f>IF(ISBLANK(TimeVR[[#This Row],[Best Time(S)]]),"-",TimeVR[[#This Row],[Best Time(S)]])</f>
        <v>-</v>
      </c>
      <c r="K1060" t="str">
        <f>IF(StandardResults[[#This Row],[BT(SC)]]&lt;&gt;"-",IF(StandardResults[[#This Row],[BT(SC)]]&lt;=StandardResults[[#This Row],[AAs]],"AA",IF(StandardResults[[#This Row],[BT(SC)]]&lt;=StandardResults[[#This Row],[As]],"A",IF(StandardResults[[#This Row],[BT(SC)]]&lt;=StandardResults[[#This Row],[Bs]],"B","-"))),"")</f>
        <v/>
      </c>
      <c r="L1060" t="str">
        <f>IF(ISBLANK(TimeVR[[#This Row],[Best Time(L)]]),"-",TimeVR[[#This Row],[Best Time(L)]])</f>
        <v>-</v>
      </c>
      <c r="M1060" t="str">
        <f>IF(StandardResults[[#This Row],[BT(LC)]]&lt;&gt;"-",IF(StandardResults[[#This Row],[BT(LC)]]&lt;=StandardResults[[#This Row],[AA]],"AA",IF(StandardResults[[#This Row],[BT(LC)]]&lt;=StandardResults[[#This Row],[A]],"A",IF(StandardResults[[#This Row],[BT(LC)]]&lt;=StandardResults[[#This Row],[B]],"B","-"))),"")</f>
        <v/>
      </c>
      <c r="N1060" s="14"/>
      <c r="O1060" t="str">
        <f>IF(StandardResults[[#This Row],[BT(SC)]]&lt;&gt;"-",IF(StandardResults[[#This Row],[BT(SC)]]&lt;=StandardResults[[#This Row],[Ecs]],"EC","-"),"")</f>
        <v/>
      </c>
      <c r="Q1060" t="str">
        <f>IF(StandardResults[[#This Row],[Ind/Rel]]="Ind",LEFT(StandardResults[[#This Row],[Gender]],1)&amp;MIN(MAX(StandardResults[[#This Row],[Age]],11),17)&amp;"-"&amp;StandardResults[[#This Row],[Event]],"")</f>
        <v>011-0</v>
      </c>
      <c r="R1060" t="e">
        <f>IF(StandardResults[[#This Row],[Ind/Rel]]="Ind",_xlfn.XLOOKUP(StandardResults[[#This Row],[Code]],Std[Code],Std[AA]),"-")</f>
        <v>#N/A</v>
      </c>
      <c r="S1060" t="e">
        <f>IF(StandardResults[[#This Row],[Ind/Rel]]="Ind",_xlfn.XLOOKUP(StandardResults[[#This Row],[Code]],Std[Code],Std[A]),"-")</f>
        <v>#N/A</v>
      </c>
      <c r="T1060" t="e">
        <f>IF(StandardResults[[#This Row],[Ind/Rel]]="Ind",_xlfn.XLOOKUP(StandardResults[[#This Row],[Code]],Std[Code],Std[B]),"-")</f>
        <v>#N/A</v>
      </c>
      <c r="U1060" t="e">
        <f>IF(StandardResults[[#This Row],[Ind/Rel]]="Ind",_xlfn.XLOOKUP(StandardResults[[#This Row],[Code]],Std[Code],Std[AAs]),"-")</f>
        <v>#N/A</v>
      </c>
      <c r="V1060" t="e">
        <f>IF(StandardResults[[#This Row],[Ind/Rel]]="Ind",_xlfn.XLOOKUP(StandardResults[[#This Row],[Code]],Std[Code],Std[As]),"-")</f>
        <v>#N/A</v>
      </c>
      <c r="W1060" t="e">
        <f>IF(StandardResults[[#This Row],[Ind/Rel]]="Ind",_xlfn.XLOOKUP(StandardResults[[#This Row],[Code]],Std[Code],Std[Bs]),"-")</f>
        <v>#N/A</v>
      </c>
      <c r="X1060" t="e">
        <f>IF(StandardResults[[#This Row],[Ind/Rel]]="Ind",_xlfn.XLOOKUP(StandardResults[[#This Row],[Code]],Std[Code],Std[EC]),"-")</f>
        <v>#N/A</v>
      </c>
      <c r="Y1060" t="e">
        <f>IF(StandardResults[[#This Row],[Ind/Rel]]="Ind",_xlfn.XLOOKUP(StandardResults[[#This Row],[Code]],Std[Code],Std[Ecs]),"-")</f>
        <v>#N/A</v>
      </c>
      <c r="Z1060">
        <f>COUNTIFS(StandardResults[Name],StandardResults[[#This Row],[Name]],StandardResults[Entry
Std],"B")+COUNTIFS(StandardResults[Name],StandardResults[[#This Row],[Name]],StandardResults[Entry
Std],"A")+COUNTIFS(StandardResults[Name],StandardResults[[#This Row],[Name]],StandardResults[Entry
Std],"AA")</f>
        <v>0</v>
      </c>
      <c r="AA1060">
        <f>COUNTIFS(StandardResults[Name],StandardResults[[#This Row],[Name]],StandardResults[Entry
Std],"AA")</f>
        <v>0</v>
      </c>
    </row>
    <row r="1061" spans="1:27" x14ac:dyDescent="0.25">
      <c r="A1061">
        <f>TimeVR[[#This Row],[Club]]</f>
        <v>0</v>
      </c>
      <c r="B1061" t="str">
        <f>IF(OR(RIGHT(TimeVR[[#This Row],[Event]],3)="M.R", RIGHT(TimeVR[[#This Row],[Event]],3)="F.R"),"Relay","Ind")</f>
        <v>Ind</v>
      </c>
      <c r="C1061">
        <f>TimeVR[[#This Row],[gender]]</f>
        <v>0</v>
      </c>
      <c r="D1061">
        <f>TimeVR[[#This Row],[Age]]</f>
        <v>0</v>
      </c>
      <c r="E1061">
        <f>TimeVR[[#This Row],[name]]</f>
        <v>0</v>
      </c>
      <c r="F1061">
        <f>TimeVR[[#This Row],[Event]]</f>
        <v>0</v>
      </c>
      <c r="G1061" t="str">
        <f>IF(OR(StandardResults[[#This Row],[Entry]]="-",TimeVR[[#This Row],[validation]]="Validated"),"Y","N")</f>
        <v>N</v>
      </c>
      <c r="H1061">
        <f>IF(OR(LEFT(TimeVR[[#This Row],[Times]],8)="00:00.00", LEFT(TimeVR[[#This Row],[Times]],2)="NT"),"-",TimeVR[[#This Row],[Times]])</f>
        <v>0</v>
      </c>
      <c r="I10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1" t="str">
        <f>IF(ISBLANK(TimeVR[[#This Row],[Best Time(S)]]),"-",TimeVR[[#This Row],[Best Time(S)]])</f>
        <v>-</v>
      </c>
      <c r="K1061" t="str">
        <f>IF(StandardResults[[#This Row],[BT(SC)]]&lt;&gt;"-",IF(StandardResults[[#This Row],[BT(SC)]]&lt;=StandardResults[[#This Row],[AAs]],"AA",IF(StandardResults[[#This Row],[BT(SC)]]&lt;=StandardResults[[#This Row],[As]],"A",IF(StandardResults[[#This Row],[BT(SC)]]&lt;=StandardResults[[#This Row],[Bs]],"B","-"))),"")</f>
        <v/>
      </c>
      <c r="L1061" t="str">
        <f>IF(ISBLANK(TimeVR[[#This Row],[Best Time(L)]]),"-",TimeVR[[#This Row],[Best Time(L)]])</f>
        <v>-</v>
      </c>
      <c r="M1061" t="str">
        <f>IF(StandardResults[[#This Row],[BT(LC)]]&lt;&gt;"-",IF(StandardResults[[#This Row],[BT(LC)]]&lt;=StandardResults[[#This Row],[AA]],"AA",IF(StandardResults[[#This Row],[BT(LC)]]&lt;=StandardResults[[#This Row],[A]],"A",IF(StandardResults[[#This Row],[BT(LC)]]&lt;=StandardResults[[#This Row],[B]],"B","-"))),"")</f>
        <v/>
      </c>
      <c r="N1061" s="14"/>
      <c r="O1061" t="str">
        <f>IF(StandardResults[[#This Row],[BT(SC)]]&lt;&gt;"-",IF(StandardResults[[#This Row],[BT(SC)]]&lt;=StandardResults[[#This Row],[Ecs]],"EC","-"),"")</f>
        <v/>
      </c>
      <c r="Q1061" t="str">
        <f>IF(StandardResults[[#This Row],[Ind/Rel]]="Ind",LEFT(StandardResults[[#This Row],[Gender]],1)&amp;MIN(MAX(StandardResults[[#This Row],[Age]],11),17)&amp;"-"&amp;StandardResults[[#This Row],[Event]],"")</f>
        <v>011-0</v>
      </c>
      <c r="R1061" t="e">
        <f>IF(StandardResults[[#This Row],[Ind/Rel]]="Ind",_xlfn.XLOOKUP(StandardResults[[#This Row],[Code]],Std[Code],Std[AA]),"-")</f>
        <v>#N/A</v>
      </c>
      <c r="S1061" t="e">
        <f>IF(StandardResults[[#This Row],[Ind/Rel]]="Ind",_xlfn.XLOOKUP(StandardResults[[#This Row],[Code]],Std[Code],Std[A]),"-")</f>
        <v>#N/A</v>
      </c>
      <c r="T1061" t="e">
        <f>IF(StandardResults[[#This Row],[Ind/Rel]]="Ind",_xlfn.XLOOKUP(StandardResults[[#This Row],[Code]],Std[Code],Std[B]),"-")</f>
        <v>#N/A</v>
      </c>
      <c r="U1061" t="e">
        <f>IF(StandardResults[[#This Row],[Ind/Rel]]="Ind",_xlfn.XLOOKUP(StandardResults[[#This Row],[Code]],Std[Code],Std[AAs]),"-")</f>
        <v>#N/A</v>
      </c>
      <c r="V1061" t="e">
        <f>IF(StandardResults[[#This Row],[Ind/Rel]]="Ind",_xlfn.XLOOKUP(StandardResults[[#This Row],[Code]],Std[Code],Std[As]),"-")</f>
        <v>#N/A</v>
      </c>
      <c r="W1061" t="e">
        <f>IF(StandardResults[[#This Row],[Ind/Rel]]="Ind",_xlfn.XLOOKUP(StandardResults[[#This Row],[Code]],Std[Code],Std[Bs]),"-")</f>
        <v>#N/A</v>
      </c>
      <c r="X1061" t="e">
        <f>IF(StandardResults[[#This Row],[Ind/Rel]]="Ind",_xlfn.XLOOKUP(StandardResults[[#This Row],[Code]],Std[Code],Std[EC]),"-")</f>
        <v>#N/A</v>
      </c>
      <c r="Y1061" t="e">
        <f>IF(StandardResults[[#This Row],[Ind/Rel]]="Ind",_xlfn.XLOOKUP(StandardResults[[#This Row],[Code]],Std[Code],Std[Ecs]),"-")</f>
        <v>#N/A</v>
      </c>
      <c r="Z1061">
        <f>COUNTIFS(StandardResults[Name],StandardResults[[#This Row],[Name]],StandardResults[Entry
Std],"B")+COUNTIFS(StandardResults[Name],StandardResults[[#This Row],[Name]],StandardResults[Entry
Std],"A")+COUNTIFS(StandardResults[Name],StandardResults[[#This Row],[Name]],StandardResults[Entry
Std],"AA")</f>
        <v>0</v>
      </c>
      <c r="AA1061">
        <f>COUNTIFS(StandardResults[Name],StandardResults[[#This Row],[Name]],StandardResults[Entry
Std],"AA")</f>
        <v>0</v>
      </c>
    </row>
    <row r="1062" spans="1:27" x14ac:dyDescent="0.25">
      <c r="A1062">
        <f>TimeVR[[#This Row],[Club]]</f>
        <v>0</v>
      </c>
      <c r="B1062" t="str">
        <f>IF(OR(RIGHT(TimeVR[[#This Row],[Event]],3)="M.R", RIGHT(TimeVR[[#This Row],[Event]],3)="F.R"),"Relay","Ind")</f>
        <v>Ind</v>
      </c>
      <c r="C1062">
        <f>TimeVR[[#This Row],[gender]]</f>
        <v>0</v>
      </c>
      <c r="D1062">
        <f>TimeVR[[#This Row],[Age]]</f>
        <v>0</v>
      </c>
      <c r="E1062">
        <f>TimeVR[[#This Row],[name]]</f>
        <v>0</v>
      </c>
      <c r="F1062">
        <f>TimeVR[[#This Row],[Event]]</f>
        <v>0</v>
      </c>
      <c r="G1062" t="str">
        <f>IF(OR(StandardResults[[#This Row],[Entry]]="-",TimeVR[[#This Row],[validation]]="Validated"),"Y","N")</f>
        <v>N</v>
      </c>
      <c r="H1062">
        <f>IF(OR(LEFT(TimeVR[[#This Row],[Times]],8)="00:00.00", LEFT(TimeVR[[#This Row],[Times]],2)="NT"),"-",TimeVR[[#This Row],[Times]])</f>
        <v>0</v>
      </c>
      <c r="I10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2" t="str">
        <f>IF(ISBLANK(TimeVR[[#This Row],[Best Time(S)]]),"-",TimeVR[[#This Row],[Best Time(S)]])</f>
        <v>-</v>
      </c>
      <c r="K1062" t="str">
        <f>IF(StandardResults[[#This Row],[BT(SC)]]&lt;&gt;"-",IF(StandardResults[[#This Row],[BT(SC)]]&lt;=StandardResults[[#This Row],[AAs]],"AA",IF(StandardResults[[#This Row],[BT(SC)]]&lt;=StandardResults[[#This Row],[As]],"A",IF(StandardResults[[#This Row],[BT(SC)]]&lt;=StandardResults[[#This Row],[Bs]],"B","-"))),"")</f>
        <v/>
      </c>
      <c r="L1062" t="str">
        <f>IF(ISBLANK(TimeVR[[#This Row],[Best Time(L)]]),"-",TimeVR[[#This Row],[Best Time(L)]])</f>
        <v>-</v>
      </c>
      <c r="M1062" t="str">
        <f>IF(StandardResults[[#This Row],[BT(LC)]]&lt;&gt;"-",IF(StandardResults[[#This Row],[BT(LC)]]&lt;=StandardResults[[#This Row],[AA]],"AA",IF(StandardResults[[#This Row],[BT(LC)]]&lt;=StandardResults[[#This Row],[A]],"A",IF(StandardResults[[#This Row],[BT(LC)]]&lt;=StandardResults[[#This Row],[B]],"B","-"))),"")</f>
        <v/>
      </c>
      <c r="N1062" s="14"/>
      <c r="O1062" t="str">
        <f>IF(StandardResults[[#This Row],[BT(SC)]]&lt;&gt;"-",IF(StandardResults[[#This Row],[BT(SC)]]&lt;=StandardResults[[#This Row],[Ecs]],"EC","-"),"")</f>
        <v/>
      </c>
      <c r="Q1062" t="str">
        <f>IF(StandardResults[[#This Row],[Ind/Rel]]="Ind",LEFT(StandardResults[[#This Row],[Gender]],1)&amp;MIN(MAX(StandardResults[[#This Row],[Age]],11),17)&amp;"-"&amp;StandardResults[[#This Row],[Event]],"")</f>
        <v>011-0</v>
      </c>
      <c r="R1062" t="e">
        <f>IF(StandardResults[[#This Row],[Ind/Rel]]="Ind",_xlfn.XLOOKUP(StandardResults[[#This Row],[Code]],Std[Code],Std[AA]),"-")</f>
        <v>#N/A</v>
      </c>
      <c r="S1062" t="e">
        <f>IF(StandardResults[[#This Row],[Ind/Rel]]="Ind",_xlfn.XLOOKUP(StandardResults[[#This Row],[Code]],Std[Code],Std[A]),"-")</f>
        <v>#N/A</v>
      </c>
      <c r="T1062" t="e">
        <f>IF(StandardResults[[#This Row],[Ind/Rel]]="Ind",_xlfn.XLOOKUP(StandardResults[[#This Row],[Code]],Std[Code],Std[B]),"-")</f>
        <v>#N/A</v>
      </c>
      <c r="U1062" t="e">
        <f>IF(StandardResults[[#This Row],[Ind/Rel]]="Ind",_xlfn.XLOOKUP(StandardResults[[#This Row],[Code]],Std[Code],Std[AAs]),"-")</f>
        <v>#N/A</v>
      </c>
      <c r="V1062" t="e">
        <f>IF(StandardResults[[#This Row],[Ind/Rel]]="Ind",_xlfn.XLOOKUP(StandardResults[[#This Row],[Code]],Std[Code],Std[As]),"-")</f>
        <v>#N/A</v>
      </c>
      <c r="W1062" t="e">
        <f>IF(StandardResults[[#This Row],[Ind/Rel]]="Ind",_xlfn.XLOOKUP(StandardResults[[#This Row],[Code]],Std[Code],Std[Bs]),"-")</f>
        <v>#N/A</v>
      </c>
      <c r="X1062" t="e">
        <f>IF(StandardResults[[#This Row],[Ind/Rel]]="Ind",_xlfn.XLOOKUP(StandardResults[[#This Row],[Code]],Std[Code],Std[EC]),"-")</f>
        <v>#N/A</v>
      </c>
      <c r="Y1062" t="e">
        <f>IF(StandardResults[[#This Row],[Ind/Rel]]="Ind",_xlfn.XLOOKUP(StandardResults[[#This Row],[Code]],Std[Code],Std[Ecs]),"-")</f>
        <v>#N/A</v>
      </c>
      <c r="Z1062">
        <f>COUNTIFS(StandardResults[Name],StandardResults[[#This Row],[Name]],StandardResults[Entry
Std],"B")+COUNTIFS(StandardResults[Name],StandardResults[[#This Row],[Name]],StandardResults[Entry
Std],"A")+COUNTIFS(StandardResults[Name],StandardResults[[#This Row],[Name]],StandardResults[Entry
Std],"AA")</f>
        <v>0</v>
      </c>
      <c r="AA1062">
        <f>COUNTIFS(StandardResults[Name],StandardResults[[#This Row],[Name]],StandardResults[Entry
Std],"AA")</f>
        <v>0</v>
      </c>
    </row>
    <row r="1063" spans="1:27" x14ac:dyDescent="0.25">
      <c r="A1063">
        <f>TimeVR[[#This Row],[Club]]</f>
        <v>0</v>
      </c>
      <c r="B1063" t="str">
        <f>IF(OR(RIGHT(TimeVR[[#This Row],[Event]],3)="M.R", RIGHT(TimeVR[[#This Row],[Event]],3)="F.R"),"Relay","Ind")</f>
        <v>Ind</v>
      </c>
      <c r="C1063">
        <f>TimeVR[[#This Row],[gender]]</f>
        <v>0</v>
      </c>
      <c r="D1063">
        <f>TimeVR[[#This Row],[Age]]</f>
        <v>0</v>
      </c>
      <c r="E1063">
        <f>TimeVR[[#This Row],[name]]</f>
        <v>0</v>
      </c>
      <c r="F1063">
        <f>TimeVR[[#This Row],[Event]]</f>
        <v>0</v>
      </c>
      <c r="G1063" t="str">
        <f>IF(OR(StandardResults[[#This Row],[Entry]]="-",TimeVR[[#This Row],[validation]]="Validated"),"Y","N")</f>
        <v>N</v>
      </c>
      <c r="H1063">
        <f>IF(OR(LEFT(TimeVR[[#This Row],[Times]],8)="00:00.00", LEFT(TimeVR[[#This Row],[Times]],2)="NT"),"-",TimeVR[[#This Row],[Times]])</f>
        <v>0</v>
      </c>
      <c r="I10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3" t="str">
        <f>IF(ISBLANK(TimeVR[[#This Row],[Best Time(S)]]),"-",TimeVR[[#This Row],[Best Time(S)]])</f>
        <v>-</v>
      </c>
      <c r="K1063" t="str">
        <f>IF(StandardResults[[#This Row],[BT(SC)]]&lt;&gt;"-",IF(StandardResults[[#This Row],[BT(SC)]]&lt;=StandardResults[[#This Row],[AAs]],"AA",IF(StandardResults[[#This Row],[BT(SC)]]&lt;=StandardResults[[#This Row],[As]],"A",IF(StandardResults[[#This Row],[BT(SC)]]&lt;=StandardResults[[#This Row],[Bs]],"B","-"))),"")</f>
        <v/>
      </c>
      <c r="L1063" t="str">
        <f>IF(ISBLANK(TimeVR[[#This Row],[Best Time(L)]]),"-",TimeVR[[#This Row],[Best Time(L)]])</f>
        <v>-</v>
      </c>
      <c r="M1063" t="str">
        <f>IF(StandardResults[[#This Row],[BT(LC)]]&lt;&gt;"-",IF(StandardResults[[#This Row],[BT(LC)]]&lt;=StandardResults[[#This Row],[AA]],"AA",IF(StandardResults[[#This Row],[BT(LC)]]&lt;=StandardResults[[#This Row],[A]],"A",IF(StandardResults[[#This Row],[BT(LC)]]&lt;=StandardResults[[#This Row],[B]],"B","-"))),"")</f>
        <v/>
      </c>
      <c r="N1063" s="14"/>
      <c r="O1063" t="str">
        <f>IF(StandardResults[[#This Row],[BT(SC)]]&lt;&gt;"-",IF(StandardResults[[#This Row],[BT(SC)]]&lt;=StandardResults[[#This Row],[Ecs]],"EC","-"),"")</f>
        <v/>
      </c>
      <c r="Q1063" t="str">
        <f>IF(StandardResults[[#This Row],[Ind/Rel]]="Ind",LEFT(StandardResults[[#This Row],[Gender]],1)&amp;MIN(MAX(StandardResults[[#This Row],[Age]],11),17)&amp;"-"&amp;StandardResults[[#This Row],[Event]],"")</f>
        <v>011-0</v>
      </c>
      <c r="R1063" t="e">
        <f>IF(StandardResults[[#This Row],[Ind/Rel]]="Ind",_xlfn.XLOOKUP(StandardResults[[#This Row],[Code]],Std[Code],Std[AA]),"-")</f>
        <v>#N/A</v>
      </c>
      <c r="S1063" t="e">
        <f>IF(StandardResults[[#This Row],[Ind/Rel]]="Ind",_xlfn.XLOOKUP(StandardResults[[#This Row],[Code]],Std[Code],Std[A]),"-")</f>
        <v>#N/A</v>
      </c>
      <c r="T1063" t="e">
        <f>IF(StandardResults[[#This Row],[Ind/Rel]]="Ind",_xlfn.XLOOKUP(StandardResults[[#This Row],[Code]],Std[Code],Std[B]),"-")</f>
        <v>#N/A</v>
      </c>
      <c r="U1063" t="e">
        <f>IF(StandardResults[[#This Row],[Ind/Rel]]="Ind",_xlfn.XLOOKUP(StandardResults[[#This Row],[Code]],Std[Code],Std[AAs]),"-")</f>
        <v>#N/A</v>
      </c>
      <c r="V1063" t="e">
        <f>IF(StandardResults[[#This Row],[Ind/Rel]]="Ind",_xlfn.XLOOKUP(StandardResults[[#This Row],[Code]],Std[Code],Std[As]),"-")</f>
        <v>#N/A</v>
      </c>
      <c r="W1063" t="e">
        <f>IF(StandardResults[[#This Row],[Ind/Rel]]="Ind",_xlfn.XLOOKUP(StandardResults[[#This Row],[Code]],Std[Code],Std[Bs]),"-")</f>
        <v>#N/A</v>
      </c>
      <c r="X1063" t="e">
        <f>IF(StandardResults[[#This Row],[Ind/Rel]]="Ind",_xlfn.XLOOKUP(StandardResults[[#This Row],[Code]],Std[Code],Std[EC]),"-")</f>
        <v>#N/A</v>
      </c>
      <c r="Y1063" t="e">
        <f>IF(StandardResults[[#This Row],[Ind/Rel]]="Ind",_xlfn.XLOOKUP(StandardResults[[#This Row],[Code]],Std[Code],Std[Ecs]),"-")</f>
        <v>#N/A</v>
      </c>
      <c r="Z1063">
        <f>COUNTIFS(StandardResults[Name],StandardResults[[#This Row],[Name]],StandardResults[Entry
Std],"B")+COUNTIFS(StandardResults[Name],StandardResults[[#This Row],[Name]],StandardResults[Entry
Std],"A")+COUNTIFS(StandardResults[Name],StandardResults[[#This Row],[Name]],StandardResults[Entry
Std],"AA")</f>
        <v>0</v>
      </c>
      <c r="AA1063">
        <f>COUNTIFS(StandardResults[Name],StandardResults[[#This Row],[Name]],StandardResults[Entry
Std],"AA")</f>
        <v>0</v>
      </c>
    </row>
    <row r="1064" spans="1:27" x14ac:dyDescent="0.25">
      <c r="A1064">
        <f>TimeVR[[#This Row],[Club]]</f>
        <v>0</v>
      </c>
      <c r="B1064" t="str">
        <f>IF(OR(RIGHT(TimeVR[[#This Row],[Event]],3)="M.R", RIGHT(TimeVR[[#This Row],[Event]],3)="F.R"),"Relay","Ind")</f>
        <v>Ind</v>
      </c>
      <c r="C1064">
        <f>TimeVR[[#This Row],[gender]]</f>
        <v>0</v>
      </c>
      <c r="D1064">
        <f>TimeVR[[#This Row],[Age]]</f>
        <v>0</v>
      </c>
      <c r="E1064">
        <f>TimeVR[[#This Row],[name]]</f>
        <v>0</v>
      </c>
      <c r="F1064">
        <f>TimeVR[[#This Row],[Event]]</f>
        <v>0</v>
      </c>
      <c r="G1064" t="str">
        <f>IF(OR(StandardResults[[#This Row],[Entry]]="-",TimeVR[[#This Row],[validation]]="Validated"),"Y","N")</f>
        <v>N</v>
      </c>
      <c r="H1064">
        <f>IF(OR(LEFT(TimeVR[[#This Row],[Times]],8)="00:00.00", LEFT(TimeVR[[#This Row],[Times]],2)="NT"),"-",TimeVR[[#This Row],[Times]])</f>
        <v>0</v>
      </c>
      <c r="I10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4" t="str">
        <f>IF(ISBLANK(TimeVR[[#This Row],[Best Time(S)]]),"-",TimeVR[[#This Row],[Best Time(S)]])</f>
        <v>-</v>
      </c>
      <c r="K1064" t="str">
        <f>IF(StandardResults[[#This Row],[BT(SC)]]&lt;&gt;"-",IF(StandardResults[[#This Row],[BT(SC)]]&lt;=StandardResults[[#This Row],[AAs]],"AA",IF(StandardResults[[#This Row],[BT(SC)]]&lt;=StandardResults[[#This Row],[As]],"A",IF(StandardResults[[#This Row],[BT(SC)]]&lt;=StandardResults[[#This Row],[Bs]],"B","-"))),"")</f>
        <v/>
      </c>
      <c r="L1064" t="str">
        <f>IF(ISBLANK(TimeVR[[#This Row],[Best Time(L)]]),"-",TimeVR[[#This Row],[Best Time(L)]])</f>
        <v>-</v>
      </c>
      <c r="M1064" t="str">
        <f>IF(StandardResults[[#This Row],[BT(LC)]]&lt;&gt;"-",IF(StandardResults[[#This Row],[BT(LC)]]&lt;=StandardResults[[#This Row],[AA]],"AA",IF(StandardResults[[#This Row],[BT(LC)]]&lt;=StandardResults[[#This Row],[A]],"A",IF(StandardResults[[#This Row],[BT(LC)]]&lt;=StandardResults[[#This Row],[B]],"B","-"))),"")</f>
        <v/>
      </c>
      <c r="N1064" s="14"/>
      <c r="O1064" t="str">
        <f>IF(StandardResults[[#This Row],[BT(SC)]]&lt;&gt;"-",IF(StandardResults[[#This Row],[BT(SC)]]&lt;=StandardResults[[#This Row],[Ecs]],"EC","-"),"")</f>
        <v/>
      </c>
      <c r="Q1064" t="str">
        <f>IF(StandardResults[[#This Row],[Ind/Rel]]="Ind",LEFT(StandardResults[[#This Row],[Gender]],1)&amp;MIN(MAX(StandardResults[[#This Row],[Age]],11),17)&amp;"-"&amp;StandardResults[[#This Row],[Event]],"")</f>
        <v>011-0</v>
      </c>
      <c r="R1064" t="e">
        <f>IF(StandardResults[[#This Row],[Ind/Rel]]="Ind",_xlfn.XLOOKUP(StandardResults[[#This Row],[Code]],Std[Code],Std[AA]),"-")</f>
        <v>#N/A</v>
      </c>
      <c r="S1064" t="e">
        <f>IF(StandardResults[[#This Row],[Ind/Rel]]="Ind",_xlfn.XLOOKUP(StandardResults[[#This Row],[Code]],Std[Code],Std[A]),"-")</f>
        <v>#N/A</v>
      </c>
      <c r="T1064" t="e">
        <f>IF(StandardResults[[#This Row],[Ind/Rel]]="Ind",_xlfn.XLOOKUP(StandardResults[[#This Row],[Code]],Std[Code],Std[B]),"-")</f>
        <v>#N/A</v>
      </c>
      <c r="U1064" t="e">
        <f>IF(StandardResults[[#This Row],[Ind/Rel]]="Ind",_xlfn.XLOOKUP(StandardResults[[#This Row],[Code]],Std[Code],Std[AAs]),"-")</f>
        <v>#N/A</v>
      </c>
      <c r="V1064" t="e">
        <f>IF(StandardResults[[#This Row],[Ind/Rel]]="Ind",_xlfn.XLOOKUP(StandardResults[[#This Row],[Code]],Std[Code],Std[As]),"-")</f>
        <v>#N/A</v>
      </c>
      <c r="W1064" t="e">
        <f>IF(StandardResults[[#This Row],[Ind/Rel]]="Ind",_xlfn.XLOOKUP(StandardResults[[#This Row],[Code]],Std[Code],Std[Bs]),"-")</f>
        <v>#N/A</v>
      </c>
      <c r="X1064" t="e">
        <f>IF(StandardResults[[#This Row],[Ind/Rel]]="Ind",_xlfn.XLOOKUP(StandardResults[[#This Row],[Code]],Std[Code],Std[EC]),"-")</f>
        <v>#N/A</v>
      </c>
      <c r="Y1064" t="e">
        <f>IF(StandardResults[[#This Row],[Ind/Rel]]="Ind",_xlfn.XLOOKUP(StandardResults[[#This Row],[Code]],Std[Code],Std[Ecs]),"-")</f>
        <v>#N/A</v>
      </c>
      <c r="Z1064">
        <f>COUNTIFS(StandardResults[Name],StandardResults[[#This Row],[Name]],StandardResults[Entry
Std],"B")+COUNTIFS(StandardResults[Name],StandardResults[[#This Row],[Name]],StandardResults[Entry
Std],"A")+COUNTIFS(StandardResults[Name],StandardResults[[#This Row],[Name]],StandardResults[Entry
Std],"AA")</f>
        <v>0</v>
      </c>
      <c r="AA1064">
        <f>COUNTIFS(StandardResults[Name],StandardResults[[#This Row],[Name]],StandardResults[Entry
Std],"AA")</f>
        <v>0</v>
      </c>
    </row>
    <row r="1065" spans="1:27" x14ac:dyDescent="0.25">
      <c r="A1065">
        <f>TimeVR[[#This Row],[Club]]</f>
        <v>0</v>
      </c>
      <c r="B1065" t="str">
        <f>IF(OR(RIGHT(TimeVR[[#This Row],[Event]],3)="M.R", RIGHT(TimeVR[[#This Row],[Event]],3)="F.R"),"Relay","Ind")</f>
        <v>Ind</v>
      </c>
      <c r="C1065">
        <f>TimeVR[[#This Row],[gender]]</f>
        <v>0</v>
      </c>
      <c r="D1065">
        <f>TimeVR[[#This Row],[Age]]</f>
        <v>0</v>
      </c>
      <c r="E1065">
        <f>TimeVR[[#This Row],[name]]</f>
        <v>0</v>
      </c>
      <c r="F1065">
        <f>TimeVR[[#This Row],[Event]]</f>
        <v>0</v>
      </c>
      <c r="G1065" t="str">
        <f>IF(OR(StandardResults[[#This Row],[Entry]]="-",TimeVR[[#This Row],[validation]]="Validated"),"Y","N")</f>
        <v>N</v>
      </c>
      <c r="H1065">
        <f>IF(OR(LEFT(TimeVR[[#This Row],[Times]],8)="00:00.00", LEFT(TimeVR[[#This Row],[Times]],2)="NT"),"-",TimeVR[[#This Row],[Times]])</f>
        <v>0</v>
      </c>
      <c r="I10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5" t="str">
        <f>IF(ISBLANK(TimeVR[[#This Row],[Best Time(S)]]),"-",TimeVR[[#This Row],[Best Time(S)]])</f>
        <v>-</v>
      </c>
      <c r="K1065" t="str">
        <f>IF(StandardResults[[#This Row],[BT(SC)]]&lt;&gt;"-",IF(StandardResults[[#This Row],[BT(SC)]]&lt;=StandardResults[[#This Row],[AAs]],"AA",IF(StandardResults[[#This Row],[BT(SC)]]&lt;=StandardResults[[#This Row],[As]],"A",IF(StandardResults[[#This Row],[BT(SC)]]&lt;=StandardResults[[#This Row],[Bs]],"B","-"))),"")</f>
        <v/>
      </c>
      <c r="L1065" t="str">
        <f>IF(ISBLANK(TimeVR[[#This Row],[Best Time(L)]]),"-",TimeVR[[#This Row],[Best Time(L)]])</f>
        <v>-</v>
      </c>
      <c r="M1065" t="str">
        <f>IF(StandardResults[[#This Row],[BT(LC)]]&lt;&gt;"-",IF(StandardResults[[#This Row],[BT(LC)]]&lt;=StandardResults[[#This Row],[AA]],"AA",IF(StandardResults[[#This Row],[BT(LC)]]&lt;=StandardResults[[#This Row],[A]],"A",IF(StandardResults[[#This Row],[BT(LC)]]&lt;=StandardResults[[#This Row],[B]],"B","-"))),"")</f>
        <v/>
      </c>
      <c r="N1065" s="14"/>
      <c r="O1065" t="str">
        <f>IF(StandardResults[[#This Row],[BT(SC)]]&lt;&gt;"-",IF(StandardResults[[#This Row],[BT(SC)]]&lt;=StandardResults[[#This Row],[Ecs]],"EC","-"),"")</f>
        <v/>
      </c>
      <c r="Q1065" t="str">
        <f>IF(StandardResults[[#This Row],[Ind/Rel]]="Ind",LEFT(StandardResults[[#This Row],[Gender]],1)&amp;MIN(MAX(StandardResults[[#This Row],[Age]],11),17)&amp;"-"&amp;StandardResults[[#This Row],[Event]],"")</f>
        <v>011-0</v>
      </c>
      <c r="R1065" t="e">
        <f>IF(StandardResults[[#This Row],[Ind/Rel]]="Ind",_xlfn.XLOOKUP(StandardResults[[#This Row],[Code]],Std[Code],Std[AA]),"-")</f>
        <v>#N/A</v>
      </c>
      <c r="S1065" t="e">
        <f>IF(StandardResults[[#This Row],[Ind/Rel]]="Ind",_xlfn.XLOOKUP(StandardResults[[#This Row],[Code]],Std[Code],Std[A]),"-")</f>
        <v>#N/A</v>
      </c>
      <c r="T1065" t="e">
        <f>IF(StandardResults[[#This Row],[Ind/Rel]]="Ind",_xlfn.XLOOKUP(StandardResults[[#This Row],[Code]],Std[Code],Std[B]),"-")</f>
        <v>#N/A</v>
      </c>
      <c r="U1065" t="e">
        <f>IF(StandardResults[[#This Row],[Ind/Rel]]="Ind",_xlfn.XLOOKUP(StandardResults[[#This Row],[Code]],Std[Code],Std[AAs]),"-")</f>
        <v>#N/A</v>
      </c>
      <c r="V1065" t="e">
        <f>IF(StandardResults[[#This Row],[Ind/Rel]]="Ind",_xlfn.XLOOKUP(StandardResults[[#This Row],[Code]],Std[Code],Std[As]),"-")</f>
        <v>#N/A</v>
      </c>
      <c r="W1065" t="e">
        <f>IF(StandardResults[[#This Row],[Ind/Rel]]="Ind",_xlfn.XLOOKUP(StandardResults[[#This Row],[Code]],Std[Code],Std[Bs]),"-")</f>
        <v>#N/A</v>
      </c>
      <c r="X1065" t="e">
        <f>IF(StandardResults[[#This Row],[Ind/Rel]]="Ind",_xlfn.XLOOKUP(StandardResults[[#This Row],[Code]],Std[Code],Std[EC]),"-")</f>
        <v>#N/A</v>
      </c>
      <c r="Y1065" t="e">
        <f>IF(StandardResults[[#This Row],[Ind/Rel]]="Ind",_xlfn.XLOOKUP(StandardResults[[#This Row],[Code]],Std[Code],Std[Ecs]),"-")</f>
        <v>#N/A</v>
      </c>
      <c r="Z1065">
        <f>COUNTIFS(StandardResults[Name],StandardResults[[#This Row],[Name]],StandardResults[Entry
Std],"B")+COUNTIFS(StandardResults[Name],StandardResults[[#This Row],[Name]],StandardResults[Entry
Std],"A")+COUNTIFS(StandardResults[Name],StandardResults[[#This Row],[Name]],StandardResults[Entry
Std],"AA")</f>
        <v>0</v>
      </c>
      <c r="AA1065">
        <f>COUNTIFS(StandardResults[Name],StandardResults[[#This Row],[Name]],StandardResults[Entry
Std],"AA")</f>
        <v>0</v>
      </c>
    </row>
    <row r="1066" spans="1:27" x14ac:dyDescent="0.25">
      <c r="A1066">
        <f>TimeVR[[#This Row],[Club]]</f>
        <v>0</v>
      </c>
      <c r="B1066" t="str">
        <f>IF(OR(RIGHT(TimeVR[[#This Row],[Event]],3)="M.R", RIGHT(TimeVR[[#This Row],[Event]],3)="F.R"),"Relay","Ind")</f>
        <v>Ind</v>
      </c>
      <c r="C1066">
        <f>TimeVR[[#This Row],[gender]]</f>
        <v>0</v>
      </c>
      <c r="D1066">
        <f>TimeVR[[#This Row],[Age]]</f>
        <v>0</v>
      </c>
      <c r="E1066">
        <f>TimeVR[[#This Row],[name]]</f>
        <v>0</v>
      </c>
      <c r="F1066">
        <f>TimeVR[[#This Row],[Event]]</f>
        <v>0</v>
      </c>
      <c r="G1066" t="str">
        <f>IF(OR(StandardResults[[#This Row],[Entry]]="-",TimeVR[[#This Row],[validation]]="Validated"),"Y","N")</f>
        <v>N</v>
      </c>
      <c r="H1066">
        <f>IF(OR(LEFT(TimeVR[[#This Row],[Times]],8)="00:00.00", LEFT(TimeVR[[#This Row],[Times]],2)="NT"),"-",TimeVR[[#This Row],[Times]])</f>
        <v>0</v>
      </c>
      <c r="I10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6" t="str">
        <f>IF(ISBLANK(TimeVR[[#This Row],[Best Time(S)]]),"-",TimeVR[[#This Row],[Best Time(S)]])</f>
        <v>-</v>
      </c>
      <c r="K1066" t="str">
        <f>IF(StandardResults[[#This Row],[BT(SC)]]&lt;&gt;"-",IF(StandardResults[[#This Row],[BT(SC)]]&lt;=StandardResults[[#This Row],[AAs]],"AA",IF(StandardResults[[#This Row],[BT(SC)]]&lt;=StandardResults[[#This Row],[As]],"A",IF(StandardResults[[#This Row],[BT(SC)]]&lt;=StandardResults[[#This Row],[Bs]],"B","-"))),"")</f>
        <v/>
      </c>
      <c r="L1066" t="str">
        <f>IF(ISBLANK(TimeVR[[#This Row],[Best Time(L)]]),"-",TimeVR[[#This Row],[Best Time(L)]])</f>
        <v>-</v>
      </c>
      <c r="M1066" t="str">
        <f>IF(StandardResults[[#This Row],[BT(LC)]]&lt;&gt;"-",IF(StandardResults[[#This Row],[BT(LC)]]&lt;=StandardResults[[#This Row],[AA]],"AA",IF(StandardResults[[#This Row],[BT(LC)]]&lt;=StandardResults[[#This Row],[A]],"A",IF(StandardResults[[#This Row],[BT(LC)]]&lt;=StandardResults[[#This Row],[B]],"B","-"))),"")</f>
        <v/>
      </c>
      <c r="N1066" s="14"/>
      <c r="O1066" t="str">
        <f>IF(StandardResults[[#This Row],[BT(SC)]]&lt;&gt;"-",IF(StandardResults[[#This Row],[BT(SC)]]&lt;=StandardResults[[#This Row],[Ecs]],"EC","-"),"")</f>
        <v/>
      </c>
      <c r="Q1066" t="str">
        <f>IF(StandardResults[[#This Row],[Ind/Rel]]="Ind",LEFT(StandardResults[[#This Row],[Gender]],1)&amp;MIN(MAX(StandardResults[[#This Row],[Age]],11),17)&amp;"-"&amp;StandardResults[[#This Row],[Event]],"")</f>
        <v>011-0</v>
      </c>
      <c r="R1066" t="e">
        <f>IF(StandardResults[[#This Row],[Ind/Rel]]="Ind",_xlfn.XLOOKUP(StandardResults[[#This Row],[Code]],Std[Code],Std[AA]),"-")</f>
        <v>#N/A</v>
      </c>
      <c r="S1066" t="e">
        <f>IF(StandardResults[[#This Row],[Ind/Rel]]="Ind",_xlfn.XLOOKUP(StandardResults[[#This Row],[Code]],Std[Code],Std[A]),"-")</f>
        <v>#N/A</v>
      </c>
      <c r="T1066" t="e">
        <f>IF(StandardResults[[#This Row],[Ind/Rel]]="Ind",_xlfn.XLOOKUP(StandardResults[[#This Row],[Code]],Std[Code],Std[B]),"-")</f>
        <v>#N/A</v>
      </c>
      <c r="U1066" t="e">
        <f>IF(StandardResults[[#This Row],[Ind/Rel]]="Ind",_xlfn.XLOOKUP(StandardResults[[#This Row],[Code]],Std[Code],Std[AAs]),"-")</f>
        <v>#N/A</v>
      </c>
      <c r="V1066" t="e">
        <f>IF(StandardResults[[#This Row],[Ind/Rel]]="Ind",_xlfn.XLOOKUP(StandardResults[[#This Row],[Code]],Std[Code],Std[As]),"-")</f>
        <v>#N/A</v>
      </c>
      <c r="W1066" t="e">
        <f>IF(StandardResults[[#This Row],[Ind/Rel]]="Ind",_xlfn.XLOOKUP(StandardResults[[#This Row],[Code]],Std[Code],Std[Bs]),"-")</f>
        <v>#N/A</v>
      </c>
      <c r="X1066" t="e">
        <f>IF(StandardResults[[#This Row],[Ind/Rel]]="Ind",_xlfn.XLOOKUP(StandardResults[[#This Row],[Code]],Std[Code],Std[EC]),"-")</f>
        <v>#N/A</v>
      </c>
      <c r="Y1066" t="e">
        <f>IF(StandardResults[[#This Row],[Ind/Rel]]="Ind",_xlfn.XLOOKUP(StandardResults[[#This Row],[Code]],Std[Code],Std[Ecs]),"-")</f>
        <v>#N/A</v>
      </c>
      <c r="Z1066">
        <f>COUNTIFS(StandardResults[Name],StandardResults[[#This Row],[Name]],StandardResults[Entry
Std],"B")+COUNTIFS(StandardResults[Name],StandardResults[[#This Row],[Name]],StandardResults[Entry
Std],"A")+COUNTIFS(StandardResults[Name],StandardResults[[#This Row],[Name]],StandardResults[Entry
Std],"AA")</f>
        <v>0</v>
      </c>
      <c r="AA1066">
        <f>COUNTIFS(StandardResults[Name],StandardResults[[#This Row],[Name]],StandardResults[Entry
Std],"AA")</f>
        <v>0</v>
      </c>
    </row>
    <row r="1067" spans="1:27" x14ac:dyDescent="0.25">
      <c r="A1067">
        <f>TimeVR[[#This Row],[Club]]</f>
        <v>0</v>
      </c>
      <c r="B1067" t="str">
        <f>IF(OR(RIGHT(TimeVR[[#This Row],[Event]],3)="M.R", RIGHT(TimeVR[[#This Row],[Event]],3)="F.R"),"Relay","Ind")</f>
        <v>Ind</v>
      </c>
      <c r="C1067">
        <f>TimeVR[[#This Row],[gender]]</f>
        <v>0</v>
      </c>
      <c r="D1067">
        <f>TimeVR[[#This Row],[Age]]</f>
        <v>0</v>
      </c>
      <c r="E1067">
        <f>TimeVR[[#This Row],[name]]</f>
        <v>0</v>
      </c>
      <c r="F1067">
        <f>TimeVR[[#This Row],[Event]]</f>
        <v>0</v>
      </c>
      <c r="G1067" t="str">
        <f>IF(OR(StandardResults[[#This Row],[Entry]]="-",TimeVR[[#This Row],[validation]]="Validated"),"Y","N")</f>
        <v>N</v>
      </c>
      <c r="H1067">
        <f>IF(OR(LEFT(TimeVR[[#This Row],[Times]],8)="00:00.00", LEFT(TimeVR[[#This Row],[Times]],2)="NT"),"-",TimeVR[[#This Row],[Times]])</f>
        <v>0</v>
      </c>
      <c r="I10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7" t="str">
        <f>IF(ISBLANK(TimeVR[[#This Row],[Best Time(S)]]),"-",TimeVR[[#This Row],[Best Time(S)]])</f>
        <v>-</v>
      </c>
      <c r="K1067" t="str">
        <f>IF(StandardResults[[#This Row],[BT(SC)]]&lt;&gt;"-",IF(StandardResults[[#This Row],[BT(SC)]]&lt;=StandardResults[[#This Row],[AAs]],"AA",IF(StandardResults[[#This Row],[BT(SC)]]&lt;=StandardResults[[#This Row],[As]],"A",IF(StandardResults[[#This Row],[BT(SC)]]&lt;=StandardResults[[#This Row],[Bs]],"B","-"))),"")</f>
        <v/>
      </c>
      <c r="L1067" t="str">
        <f>IF(ISBLANK(TimeVR[[#This Row],[Best Time(L)]]),"-",TimeVR[[#This Row],[Best Time(L)]])</f>
        <v>-</v>
      </c>
      <c r="M1067" t="str">
        <f>IF(StandardResults[[#This Row],[BT(LC)]]&lt;&gt;"-",IF(StandardResults[[#This Row],[BT(LC)]]&lt;=StandardResults[[#This Row],[AA]],"AA",IF(StandardResults[[#This Row],[BT(LC)]]&lt;=StandardResults[[#This Row],[A]],"A",IF(StandardResults[[#This Row],[BT(LC)]]&lt;=StandardResults[[#This Row],[B]],"B","-"))),"")</f>
        <v/>
      </c>
      <c r="N1067" s="14"/>
      <c r="O1067" t="str">
        <f>IF(StandardResults[[#This Row],[BT(SC)]]&lt;&gt;"-",IF(StandardResults[[#This Row],[BT(SC)]]&lt;=StandardResults[[#This Row],[Ecs]],"EC","-"),"")</f>
        <v/>
      </c>
      <c r="Q1067" t="str">
        <f>IF(StandardResults[[#This Row],[Ind/Rel]]="Ind",LEFT(StandardResults[[#This Row],[Gender]],1)&amp;MIN(MAX(StandardResults[[#This Row],[Age]],11),17)&amp;"-"&amp;StandardResults[[#This Row],[Event]],"")</f>
        <v>011-0</v>
      </c>
      <c r="R1067" t="e">
        <f>IF(StandardResults[[#This Row],[Ind/Rel]]="Ind",_xlfn.XLOOKUP(StandardResults[[#This Row],[Code]],Std[Code],Std[AA]),"-")</f>
        <v>#N/A</v>
      </c>
      <c r="S1067" t="e">
        <f>IF(StandardResults[[#This Row],[Ind/Rel]]="Ind",_xlfn.XLOOKUP(StandardResults[[#This Row],[Code]],Std[Code],Std[A]),"-")</f>
        <v>#N/A</v>
      </c>
      <c r="T1067" t="e">
        <f>IF(StandardResults[[#This Row],[Ind/Rel]]="Ind",_xlfn.XLOOKUP(StandardResults[[#This Row],[Code]],Std[Code],Std[B]),"-")</f>
        <v>#N/A</v>
      </c>
      <c r="U1067" t="e">
        <f>IF(StandardResults[[#This Row],[Ind/Rel]]="Ind",_xlfn.XLOOKUP(StandardResults[[#This Row],[Code]],Std[Code],Std[AAs]),"-")</f>
        <v>#N/A</v>
      </c>
      <c r="V1067" t="e">
        <f>IF(StandardResults[[#This Row],[Ind/Rel]]="Ind",_xlfn.XLOOKUP(StandardResults[[#This Row],[Code]],Std[Code],Std[As]),"-")</f>
        <v>#N/A</v>
      </c>
      <c r="W1067" t="e">
        <f>IF(StandardResults[[#This Row],[Ind/Rel]]="Ind",_xlfn.XLOOKUP(StandardResults[[#This Row],[Code]],Std[Code],Std[Bs]),"-")</f>
        <v>#N/A</v>
      </c>
      <c r="X1067" t="e">
        <f>IF(StandardResults[[#This Row],[Ind/Rel]]="Ind",_xlfn.XLOOKUP(StandardResults[[#This Row],[Code]],Std[Code],Std[EC]),"-")</f>
        <v>#N/A</v>
      </c>
      <c r="Y1067" t="e">
        <f>IF(StandardResults[[#This Row],[Ind/Rel]]="Ind",_xlfn.XLOOKUP(StandardResults[[#This Row],[Code]],Std[Code],Std[Ecs]),"-")</f>
        <v>#N/A</v>
      </c>
      <c r="Z1067">
        <f>COUNTIFS(StandardResults[Name],StandardResults[[#This Row],[Name]],StandardResults[Entry
Std],"B")+COUNTIFS(StandardResults[Name],StandardResults[[#This Row],[Name]],StandardResults[Entry
Std],"A")+COUNTIFS(StandardResults[Name],StandardResults[[#This Row],[Name]],StandardResults[Entry
Std],"AA")</f>
        <v>0</v>
      </c>
      <c r="AA1067">
        <f>COUNTIFS(StandardResults[Name],StandardResults[[#This Row],[Name]],StandardResults[Entry
Std],"AA")</f>
        <v>0</v>
      </c>
    </row>
    <row r="1068" spans="1:27" x14ac:dyDescent="0.25">
      <c r="A1068">
        <f>TimeVR[[#This Row],[Club]]</f>
        <v>0</v>
      </c>
      <c r="B1068" t="str">
        <f>IF(OR(RIGHT(TimeVR[[#This Row],[Event]],3)="M.R", RIGHT(TimeVR[[#This Row],[Event]],3)="F.R"),"Relay","Ind")</f>
        <v>Ind</v>
      </c>
      <c r="C1068">
        <f>TimeVR[[#This Row],[gender]]</f>
        <v>0</v>
      </c>
      <c r="D1068">
        <f>TimeVR[[#This Row],[Age]]</f>
        <v>0</v>
      </c>
      <c r="E1068">
        <f>TimeVR[[#This Row],[name]]</f>
        <v>0</v>
      </c>
      <c r="F1068">
        <f>TimeVR[[#This Row],[Event]]</f>
        <v>0</v>
      </c>
      <c r="G1068" t="str">
        <f>IF(OR(StandardResults[[#This Row],[Entry]]="-",TimeVR[[#This Row],[validation]]="Validated"),"Y","N")</f>
        <v>N</v>
      </c>
      <c r="H1068">
        <f>IF(OR(LEFT(TimeVR[[#This Row],[Times]],8)="00:00.00", LEFT(TimeVR[[#This Row],[Times]],2)="NT"),"-",TimeVR[[#This Row],[Times]])</f>
        <v>0</v>
      </c>
      <c r="I10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8" t="str">
        <f>IF(ISBLANK(TimeVR[[#This Row],[Best Time(S)]]),"-",TimeVR[[#This Row],[Best Time(S)]])</f>
        <v>-</v>
      </c>
      <c r="K1068" t="str">
        <f>IF(StandardResults[[#This Row],[BT(SC)]]&lt;&gt;"-",IF(StandardResults[[#This Row],[BT(SC)]]&lt;=StandardResults[[#This Row],[AAs]],"AA",IF(StandardResults[[#This Row],[BT(SC)]]&lt;=StandardResults[[#This Row],[As]],"A",IF(StandardResults[[#This Row],[BT(SC)]]&lt;=StandardResults[[#This Row],[Bs]],"B","-"))),"")</f>
        <v/>
      </c>
      <c r="L1068" t="str">
        <f>IF(ISBLANK(TimeVR[[#This Row],[Best Time(L)]]),"-",TimeVR[[#This Row],[Best Time(L)]])</f>
        <v>-</v>
      </c>
      <c r="M1068" t="str">
        <f>IF(StandardResults[[#This Row],[BT(LC)]]&lt;&gt;"-",IF(StandardResults[[#This Row],[BT(LC)]]&lt;=StandardResults[[#This Row],[AA]],"AA",IF(StandardResults[[#This Row],[BT(LC)]]&lt;=StandardResults[[#This Row],[A]],"A",IF(StandardResults[[#This Row],[BT(LC)]]&lt;=StandardResults[[#This Row],[B]],"B","-"))),"")</f>
        <v/>
      </c>
      <c r="N1068" s="14"/>
      <c r="O1068" t="str">
        <f>IF(StandardResults[[#This Row],[BT(SC)]]&lt;&gt;"-",IF(StandardResults[[#This Row],[BT(SC)]]&lt;=StandardResults[[#This Row],[Ecs]],"EC","-"),"")</f>
        <v/>
      </c>
      <c r="Q1068" t="str">
        <f>IF(StandardResults[[#This Row],[Ind/Rel]]="Ind",LEFT(StandardResults[[#This Row],[Gender]],1)&amp;MIN(MAX(StandardResults[[#This Row],[Age]],11),17)&amp;"-"&amp;StandardResults[[#This Row],[Event]],"")</f>
        <v>011-0</v>
      </c>
      <c r="R1068" t="e">
        <f>IF(StandardResults[[#This Row],[Ind/Rel]]="Ind",_xlfn.XLOOKUP(StandardResults[[#This Row],[Code]],Std[Code],Std[AA]),"-")</f>
        <v>#N/A</v>
      </c>
      <c r="S1068" t="e">
        <f>IF(StandardResults[[#This Row],[Ind/Rel]]="Ind",_xlfn.XLOOKUP(StandardResults[[#This Row],[Code]],Std[Code],Std[A]),"-")</f>
        <v>#N/A</v>
      </c>
      <c r="T1068" t="e">
        <f>IF(StandardResults[[#This Row],[Ind/Rel]]="Ind",_xlfn.XLOOKUP(StandardResults[[#This Row],[Code]],Std[Code],Std[B]),"-")</f>
        <v>#N/A</v>
      </c>
      <c r="U1068" t="e">
        <f>IF(StandardResults[[#This Row],[Ind/Rel]]="Ind",_xlfn.XLOOKUP(StandardResults[[#This Row],[Code]],Std[Code],Std[AAs]),"-")</f>
        <v>#N/A</v>
      </c>
      <c r="V1068" t="e">
        <f>IF(StandardResults[[#This Row],[Ind/Rel]]="Ind",_xlfn.XLOOKUP(StandardResults[[#This Row],[Code]],Std[Code],Std[As]),"-")</f>
        <v>#N/A</v>
      </c>
      <c r="W1068" t="e">
        <f>IF(StandardResults[[#This Row],[Ind/Rel]]="Ind",_xlfn.XLOOKUP(StandardResults[[#This Row],[Code]],Std[Code],Std[Bs]),"-")</f>
        <v>#N/A</v>
      </c>
      <c r="X1068" t="e">
        <f>IF(StandardResults[[#This Row],[Ind/Rel]]="Ind",_xlfn.XLOOKUP(StandardResults[[#This Row],[Code]],Std[Code],Std[EC]),"-")</f>
        <v>#N/A</v>
      </c>
      <c r="Y1068" t="e">
        <f>IF(StandardResults[[#This Row],[Ind/Rel]]="Ind",_xlfn.XLOOKUP(StandardResults[[#This Row],[Code]],Std[Code],Std[Ecs]),"-")</f>
        <v>#N/A</v>
      </c>
      <c r="Z1068">
        <f>COUNTIFS(StandardResults[Name],StandardResults[[#This Row],[Name]],StandardResults[Entry
Std],"B")+COUNTIFS(StandardResults[Name],StandardResults[[#This Row],[Name]],StandardResults[Entry
Std],"A")+COUNTIFS(StandardResults[Name],StandardResults[[#This Row],[Name]],StandardResults[Entry
Std],"AA")</f>
        <v>0</v>
      </c>
      <c r="AA1068">
        <f>COUNTIFS(StandardResults[Name],StandardResults[[#This Row],[Name]],StandardResults[Entry
Std],"AA")</f>
        <v>0</v>
      </c>
    </row>
    <row r="1069" spans="1:27" x14ac:dyDescent="0.25">
      <c r="A1069">
        <f>TimeVR[[#This Row],[Club]]</f>
        <v>0</v>
      </c>
      <c r="B1069" t="str">
        <f>IF(OR(RIGHT(TimeVR[[#This Row],[Event]],3)="M.R", RIGHT(TimeVR[[#This Row],[Event]],3)="F.R"),"Relay","Ind")</f>
        <v>Ind</v>
      </c>
      <c r="C1069">
        <f>TimeVR[[#This Row],[gender]]</f>
        <v>0</v>
      </c>
      <c r="D1069">
        <f>TimeVR[[#This Row],[Age]]</f>
        <v>0</v>
      </c>
      <c r="E1069">
        <f>TimeVR[[#This Row],[name]]</f>
        <v>0</v>
      </c>
      <c r="F1069">
        <f>TimeVR[[#This Row],[Event]]</f>
        <v>0</v>
      </c>
      <c r="G1069" t="str">
        <f>IF(OR(StandardResults[[#This Row],[Entry]]="-",TimeVR[[#This Row],[validation]]="Validated"),"Y","N")</f>
        <v>N</v>
      </c>
      <c r="H1069">
        <f>IF(OR(LEFT(TimeVR[[#This Row],[Times]],8)="00:00.00", LEFT(TimeVR[[#This Row],[Times]],2)="NT"),"-",TimeVR[[#This Row],[Times]])</f>
        <v>0</v>
      </c>
      <c r="I10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69" t="str">
        <f>IF(ISBLANK(TimeVR[[#This Row],[Best Time(S)]]),"-",TimeVR[[#This Row],[Best Time(S)]])</f>
        <v>-</v>
      </c>
      <c r="K1069" t="str">
        <f>IF(StandardResults[[#This Row],[BT(SC)]]&lt;&gt;"-",IF(StandardResults[[#This Row],[BT(SC)]]&lt;=StandardResults[[#This Row],[AAs]],"AA",IF(StandardResults[[#This Row],[BT(SC)]]&lt;=StandardResults[[#This Row],[As]],"A",IF(StandardResults[[#This Row],[BT(SC)]]&lt;=StandardResults[[#This Row],[Bs]],"B","-"))),"")</f>
        <v/>
      </c>
      <c r="L1069" t="str">
        <f>IF(ISBLANK(TimeVR[[#This Row],[Best Time(L)]]),"-",TimeVR[[#This Row],[Best Time(L)]])</f>
        <v>-</v>
      </c>
      <c r="M1069" t="str">
        <f>IF(StandardResults[[#This Row],[BT(LC)]]&lt;&gt;"-",IF(StandardResults[[#This Row],[BT(LC)]]&lt;=StandardResults[[#This Row],[AA]],"AA",IF(StandardResults[[#This Row],[BT(LC)]]&lt;=StandardResults[[#This Row],[A]],"A",IF(StandardResults[[#This Row],[BT(LC)]]&lt;=StandardResults[[#This Row],[B]],"B","-"))),"")</f>
        <v/>
      </c>
      <c r="N1069" s="14"/>
      <c r="O1069" t="str">
        <f>IF(StandardResults[[#This Row],[BT(SC)]]&lt;&gt;"-",IF(StandardResults[[#This Row],[BT(SC)]]&lt;=StandardResults[[#This Row],[Ecs]],"EC","-"),"")</f>
        <v/>
      </c>
      <c r="Q1069" t="str">
        <f>IF(StandardResults[[#This Row],[Ind/Rel]]="Ind",LEFT(StandardResults[[#This Row],[Gender]],1)&amp;MIN(MAX(StandardResults[[#This Row],[Age]],11),17)&amp;"-"&amp;StandardResults[[#This Row],[Event]],"")</f>
        <v>011-0</v>
      </c>
      <c r="R1069" t="e">
        <f>IF(StandardResults[[#This Row],[Ind/Rel]]="Ind",_xlfn.XLOOKUP(StandardResults[[#This Row],[Code]],Std[Code],Std[AA]),"-")</f>
        <v>#N/A</v>
      </c>
      <c r="S1069" t="e">
        <f>IF(StandardResults[[#This Row],[Ind/Rel]]="Ind",_xlfn.XLOOKUP(StandardResults[[#This Row],[Code]],Std[Code],Std[A]),"-")</f>
        <v>#N/A</v>
      </c>
      <c r="T1069" t="e">
        <f>IF(StandardResults[[#This Row],[Ind/Rel]]="Ind",_xlfn.XLOOKUP(StandardResults[[#This Row],[Code]],Std[Code],Std[B]),"-")</f>
        <v>#N/A</v>
      </c>
      <c r="U1069" t="e">
        <f>IF(StandardResults[[#This Row],[Ind/Rel]]="Ind",_xlfn.XLOOKUP(StandardResults[[#This Row],[Code]],Std[Code],Std[AAs]),"-")</f>
        <v>#N/A</v>
      </c>
      <c r="V1069" t="e">
        <f>IF(StandardResults[[#This Row],[Ind/Rel]]="Ind",_xlfn.XLOOKUP(StandardResults[[#This Row],[Code]],Std[Code],Std[As]),"-")</f>
        <v>#N/A</v>
      </c>
      <c r="W1069" t="e">
        <f>IF(StandardResults[[#This Row],[Ind/Rel]]="Ind",_xlfn.XLOOKUP(StandardResults[[#This Row],[Code]],Std[Code],Std[Bs]),"-")</f>
        <v>#N/A</v>
      </c>
      <c r="X1069" t="e">
        <f>IF(StandardResults[[#This Row],[Ind/Rel]]="Ind",_xlfn.XLOOKUP(StandardResults[[#This Row],[Code]],Std[Code],Std[EC]),"-")</f>
        <v>#N/A</v>
      </c>
      <c r="Y1069" t="e">
        <f>IF(StandardResults[[#This Row],[Ind/Rel]]="Ind",_xlfn.XLOOKUP(StandardResults[[#This Row],[Code]],Std[Code],Std[Ecs]),"-")</f>
        <v>#N/A</v>
      </c>
      <c r="Z1069">
        <f>COUNTIFS(StandardResults[Name],StandardResults[[#This Row],[Name]],StandardResults[Entry
Std],"B")+COUNTIFS(StandardResults[Name],StandardResults[[#This Row],[Name]],StandardResults[Entry
Std],"A")+COUNTIFS(StandardResults[Name],StandardResults[[#This Row],[Name]],StandardResults[Entry
Std],"AA")</f>
        <v>0</v>
      </c>
      <c r="AA1069">
        <f>COUNTIFS(StandardResults[Name],StandardResults[[#This Row],[Name]],StandardResults[Entry
Std],"AA")</f>
        <v>0</v>
      </c>
    </row>
    <row r="1070" spans="1:27" x14ac:dyDescent="0.25">
      <c r="A1070">
        <f>TimeVR[[#This Row],[Club]]</f>
        <v>0</v>
      </c>
      <c r="B1070" t="str">
        <f>IF(OR(RIGHT(TimeVR[[#This Row],[Event]],3)="M.R", RIGHT(TimeVR[[#This Row],[Event]],3)="F.R"),"Relay","Ind")</f>
        <v>Ind</v>
      </c>
      <c r="C1070">
        <f>TimeVR[[#This Row],[gender]]</f>
        <v>0</v>
      </c>
      <c r="D1070">
        <f>TimeVR[[#This Row],[Age]]</f>
        <v>0</v>
      </c>
      <c r="E1070">
        <f>TimeVR[[#This Row],[name]]</f>
        <v>0</v>
      </c>
      <c r="F1070">
        <f>TimeVR[[#This Row],[Event]]</f>
        <v>0</v>
      </c>
      <c r="G1070" t="str">
        <f>IF(OR(StandardResults[[#This Row],[Entry]]="-",TimeVR[[#This Row],[validation]]="Validated"),"Y","N")</f>
        <v>N</v>
      </c>
      <c r="H1070">
        <f>IF(OR(LEFT(TimeVR[[#This Row],[Times]],8)="00:00.00", LEFT(TimeVR[[#This Row],[Times]],2)="NT"),"-",TimeVR[[#This Row],[Times]])</f>
        <v>0</v>
      </c>
      <c r="I10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0" t="str">
        <f>IF(ISBLANK(TimeVR[[#This Row],[Best Time(S)]]),"-",TimeVR[[#This Row],[Best Time(S)]])</f>
        <v>-</v>
      </c>
      <c r="K1070" t="str">
        <f>IF(StandardResults[[#This Row],[BT(SC)]]&lt;&gt;"-",IF(StandardResults[[#This Row],[BT(SC)]]&lt;=StandardResults[[#This Row],[AAs]],"AA",IF(StandardResults[[#This Row],[BT(SC)]]&lt;=StandardResults[[#This Row],[As]],"A",IF(StandardResults[[#This Row],[BT(SC)]]&lt;=StandardResults[[#This Row],[Bs]],"B","-"))),"")</f>
        <v/>
      </c>
      <c r="L1070" t="str">
        <f>IF(ISBLANK(TimeVR[[#This Row],[Best Time(L)]]),"-",TimeVR[[#This Row],[Best Time(L)]])</f>
        <v>-</v>
      </c>
      <c r="M1070" t="str">
        <f>IF(StandardResults[[#This Row],[BT(LC)]]&lt;&gt;"-",IF(StandardResults[[#This Row],[BT(LC)]]&lt;=StandardResults[[#This Row],[AA]],"AA",IF(StandardResults[[#This Row],[BT(LC)]]&lt;=StandardResults[[#This Row],[A]],"A",IF(StandardResults[[#This Row],[BT(LC)]]&lt;=StandardResults[[#This Row],[B]],"B","-"))),"")</f>
        <v/>
      </c>
      <c r="N1070" s="14"/>
      <c r="O1070" t="str">
        <f>IF(StandardResults[[#This Row],[BT(SC)]]&lt;&gt;"-",IF(StandardResults[[#This Row],[BT(SC)]]&lt;=StandardResults[[#This Row],[Ecs]],"EC","-"),"")</f>
        <v/>
      </c>
      <c r="Q1070" t="str">
        <f>IF(StandardResults[[#This Row],[Ind/Rel]]="Ind",LEFT(StandardResults[[#This Row],[Gender]],1)&amp;MIN(MAX(StandardResults[[#This Row],[Age]],11),17)&amp;"-"&amp;StandardResults[[#This Row],[Event]],"")</f>
        <v>011-0</v>
      </c>
      <c r="R1070" t="e">
        <f>IF(StandardResults[[#This Row],[Ind/Rel]]="Ind",_xlfn.XLOOKUP(StandardResults[[#This Row],[Code]],Std[Code],Std[AA]),"-")</f>
        <v>#N/A</v>
      </c>
      <c r="S1070" t="e">
        <f>IF(StandardResults[[#This Row],[Ind/Rel]]="Ind",_xlfn.XLOOKUP(StandardResults[[#This Row],[Code]],Std[Code],Std[A]),"-")</f>
        <v>#N/A</v>
      </c>
      <c r="T1070" t="e">
        <f>IF(StandardResults[[#This Row],[Ind/Rel]]="Ind",_xlfn.XLOOKUP(StandardResults[[#This Row],[Code]],Std[Code],Std[B]),"-")</f>
        <v>#N/A</v>
      </c>
      <c r="U1070" t="e">
        <f>IF(StandardResults[[#This Row],[Ind/Rel]]="Ind",_xlfn.XLOOKUP(StandardResults[[#This Row],[Code]],Std[Code],Std[AAs]),"-")</f>
        <v>#N/A</v>
      </c>
      <c r="V1070" t="e">
        <f>IF(StandardResults[[#This Row],[Ind/Rel]]="Ind",_xlfn.XLOOKUP(StandardResults[[#This Row],[Code]],Std[Code],Std[As]),"-")</f>
        <v>#N/A</v>
      </c>
      <c r="W1070" t="e">
        <f>IF(StandardResults[[#This Row],[Ind/Rel]]="Ind",_xlfn.XLOOKUP(StandardResults[[#This Row],[Code]],Std[Code],Std[Bs]),"-")</f>
        <v>#N/A</v>
      </c>
      <c r="X1070" t="e">
        <f>IF(StandardResults[[#This Row],[Ind/Rel]]="Ind",_xlfn.XLOOKUP(StandardResults[[#This Row],[Code]],Std[Code],Std[EC]),"-")</f>
        <v>#N/A</v>
      </c>
      <c r="Y1070" t="e">
        <f>IF(StandardResults[[#This Row],[Ind/Rel]]="Ind",_xlfn.XLOOKUP(StandardResults[[#This Row],[Code]],Std[Code],Std[Ecs]),"-")</f>
        <v>#N/A</v>
      </c>
      <c r="Z1070">
        <f>COUNTIFS(StandardResults[Name],StandardResults[[#This Row],[Name]],StandardResults[Entry
Std],"B")+COUNTIFS(StandardResults[Name],StandardResults[[#This Row],[Name]],StandardResults[Entry
Std],"A")+COUNTIFS(StandardResults[Name],StandardResults[[#This Row],[Name]],StandardResults[Entry
Std],"AA")</f>
        <v>0</v>
      </c>
      <c r="AA1070">
        <f>COUNTIFS(StandardResults[Name],StandardResults[[#This Row],[Name]],StandardResults[Entry
Std],"AA")</f>
        <v>0</v>
      </c>
    </row>
    <row r="1071" spans="1:27" x14ac:dyDescent="0.25">
      <c r="A1071">
        <f>TimeVR[[#This Row],[Club]]</f>
        <v>0</v>
      </c>
      <c r="B1071" t="str">
        <f>IF(OR(RIGHT(TimeVR[[#This Row],[Event]],3)="M.R", RIGHT(TimeVR[[#This Row],[Event]],3)="F.R"),"Relay","Ind")</f>
        <v>Ind</v>
      </c>
      <c r="C1071">
        <f>TimeVR[[#This Row],[gender]]</f>
        <v>0</v>
      </c>
      <c r="D1071">
        <f>TimeVR[[#This Row],[Age]]</f>
        <v>0</v>
      </c>
      <c r="E1071">
        <f>TimeVR[[#This Row],[name]]</f>
        <v>0</v>
      </c>
      <c r="F1071">
        <f>TimeVR[[#This Row],[Event]]</f>
        <v>0</v>
      </c>
      <c r="G1071" t="str">
        <f>IF(OR(StandardResults[[#This Row],[Entry]]="-",TimeVR[[#This Row],[validation]]="Validated"),"Y","N")</f>
        <v>N</v>
      </c>
      <c r="H1071">
        <f>IF(OR(LEFT(TimeVR[[#This Row],[Times]],8)="00:00.00", LEFT(TimeVR[[#This Row],[Times]],2)="NT"),"-",TimeVR[[#This Row],[Times]])</f>
        <v>0</v>
      </c>
      <c r="I10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1" t="str">
        <f>IF(ISBLANK(TimeVR[[#This Row],[Best Time(S)]]),"-",TimeVR[[#This Row],[Best Time(S)]])</f>
        <v>-</v>
      </c>
      <c r="K1071" t="str">
        <f>IF(StandardResults[[#This Row],[BT(SC)]]&lt;&gt;"-",IF(StandardResults[[#This Row],[BT(SC)]]&lt;=StandardResults[[#This Row],[AAs]],"AA",IF(StandardResults[[#This Row],[BT(SC)]]&lt;=StandardResults[[#This Row],[As]],"A",IF(StandardResults[[#This Row],[BT(SC)]]&lt;=StandardResults[[#This Row],[Bs]],"B","-"))),"")</f>
        <v/>
      </c>
      <c r="L1071" t="str">
        <f>IF(ISBLANK(TimeVR[[#This Row],[Best Time(L)]]),"-",TimeVR[[#This Row],[Best Time(L)]])</f>
        <v>-</v>
      </c>
      <c r="M1071" t="str">
        <f>IF(StandardResults[[#This Row],[BT(LC)]]&lt;&gt;"-",IF(StandardResults[[#This Row],[BT(LC)]]&lt;=StandardResults[[#This Row],[AA]],"AA",IF(StandardResults[[#This Row],[BT(LC)]]&lt;=StandardResults[[#This Row],[A]],"A",IF(StandardResults[[#This Row],[BT(LC)]]&lt;=StandardResults[[#This Row],[B]],"B","-"))),"")</f>
        <v/>
      </c>
      <c r="N1071" s="14"/>
      <c r="O1071" t="str">
        <f>IF(StandardResults[[#This Row],[BT(SC)]]&lt;&gt;"-",IF(StandardResults[[#This Row],[BT(SC)]]&lt;=StandardResults[[#This Row],[Ecs]],"EC","-"),"")</f>
        <v/>
      </c>
      <c r="Q1071" t="str">
        <f>IF(StandardResults[[#This Row],[Ind/Rel]]="Ind",LEFT(StandardResults[[#This Row],[Gender]],1)&amp;MIN(MAX(StandardResults[[#This Row],[Age]],11),17)&amp;"-"&amp;StandardResults[[#This Row],[Event]],"")</f>
        <v>011-0</v>
      </c>
      <c r="R1071" t="e">
        <f>IF(StandardResults[[#This Row],[Ind/Rel]]="Ind",_xlfn.XLOOKUP(StandardResults[[#This Row],[Code]],Std[Code],Std[AA]),"-")</f>
        <v>#N/A</v>
      </c>
      <c r="S1071" t="e">
        <f>IF(StandardResults[[#This Row],[Ind/Rel]]="Ind",_xlfn.XLOOKUP(StandardResults[[#This Row],[Code]],Std[Code],Std[A]),"-")</f>
        <v>#N/A</v>
      </c>
      <c r="T1071" t="e">
        <f>IF(StandardResults[[#This Row],[Ind/Rel]]="Ind",_xlfn.XLOOKUP(StandardResults[[#This Row],[Code]],Std[Code],Std[B]),"-")</f>
        <v>#N/A</v>
      </c>
      <c r="U1071" t="e">
        <f>IF(StandardResults[[#This Row],[Ind/Rel]]="Ind",_xlfn.XLOOKUP(StandardResults[[#This Row],[Code]],Std[Code],Std[AAs]),"-")</f>
        <v>#N/A</v>
      </c>
      <c r="V1071" t="e">
        <f>IF(StandardResults[[#This Row],[Ind/Rel]]="Ind",_xlfn.XLOOKUP(StandardResults[[#This Row],[Code]],Std[Code],Std[As]),"-")</f>
        <v>#N/A</v>
      </c>
      <c r="W1071" t="e">
        <f>IF(StandardResults[[#This Row],[Ind/Rel]]="Ind",_xlfn.XLOOKUP(StandardResults[[#This Row],[Code]],Std[Code],Std[Bs]),"-")</f>
        <v>#N/A</v>
      </c>
      <c r="X1071" t="e">
        <f>IF(StandardResults[[#This Row],[Ind/Rel]]="Ind",_xlfn.XLOOKUP(StandardResults[[#This Row],[Code]],Std[Code],Std[EC]),"-")</f>
        <v>#N/A</v>
      </c>
      <c r="Y1071" t="e">
        <f>IF(StandardResults[[#This Row],[Ind/Rel]]="Ind",_xlfn.XLOOKUP(StandardResults[[#This Row],[Code]],Std[Code],Std[Ecs]),"-")</f>
        <v>#N/A</v>
      </c>
      <c r="Z1071">
        <f>COUNTIFS(StandardResults[Name],StandardResults[[#This Row],[Name]],StandardResults[Entry
Std],"B")+COUNTIFS(StandardResults[Name],StandardResults[[#This Row],[Name]],StandardResults[Entry
Std],"A")+COUNTIFS(StandardResults[Name],StandardResults[[#This Row],[Name]],StandardResults[Entry
Std],"AA")</f>
        <v>0</v>
      </c>
      <c r="AA1071">
        <f>COUNTIFS(StandardResults[Name],StandardResults[[#This Row],[Name]],StandardResults[Entry
Std],"AA")</f>
        <v>0</v>
      </c>
    </row>
    <row r="1072" spans="1:27" x14ac:dyDescent="0.25">
      <c r="A1072">
        <f>TimeVR[[#This Row],[Club]]</f>
        <v>0</v>
      </c>
      <c r="B1072" t="str">
        <f>IF(OR(RIGHT(TimeVR[[#This Row],[Event]],3)="M.R", RIGHT(TimeVR[[#This Row],[Event]],3)="F.R"),"Relay","Ind")</f>
        <v>Ind</v>
      </c>
      <c r="C1072">
        <f>TimeVR[[#This Row],[gender]]</f>
        <v>0</v>
      </c>
      <c r="D1072">
        <f>TimeVR[[#This Row],[Age]]</f>
        <v>0</v>
      </c>
      <c r="E1072">
        <f>TimeVR[[#This Row],[name]]</f>
        <v>0</v>
      </c>
      <c r="F1072">
        <f>TimeVR[[#This Row],[Event]]</f>
        <v>0</v>
      </c>
      <c r="G1072" t="str">
        <f>IF(OR(StandardResults[[#This Row],[Entry]]="-",TimeVR[[#This Row],[validation]]="Validated"),"Y","N")</f>
        <v>N</v>
      </c>
      <c r="H1072">
        <f>IF(OR(LEFT(TimeVR[[#This Row],[Times]],8)="00:00.00", LEFT(TimeVR[[#This Row],[Times]],2)="NT"),"-",TimeVR[[#This Row],[Times]])</f>
        <v>0</v>
      </c>
      <c r="I10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2" t="str">
        <f>IF(ISBLANK(TimeVR[[#This Row],[Best Time(S)]]),"-",TimeVR[[#This Row],[Best Time(S)]])</f>
        <v>-</v>
      </c>
      <c r="K1072" t="str">
        <f>IF(StandardResults[[#This Row],[BT(SC)]]&lt;&gt;"-",IF(StandardResults[[#This Row],[BT(SC)]]&lt;=StandardResults[[#This Row],[AAs]],"AA",IF(StandardResults[[#This Row],[BT(SC)]]&lt;=StandardResults[[#This Row],[As]],"A",IF(StandardResults[[#This Row],[BT(SC)]]&lt;=StandardResults[[#This Row],[Bs]],"B","-"))),"")</f>
        <v/>
      </c>
      <c r="L1072" t="str">
        <f>IF(ISBLANK(TimeVR[[#This Row],[Best Time(L)]]),"-",TimeVR[[#This Row],[Best Time(L)]])</f>
        <v>-</v>
      </c>
      <c r="M1072" t="str">
        <f>IF(StandardResults[[#This Row],[BT(LC)]]&lt;&gt;"-",IF(StandardResults[[#This Row],[BT(LC)]]&lt;=StandardResults[[#This Row],[AA]],"AA",IF(StandardResults[[#This Row],[BT(LC)]]&lt;=StandardResults[[#This Row],[A]],"A",IF(StandardResults[[#This Row],[BT(LC)]]&lt;=StandardResults[[#This Row],[B]],"B","-"))),"")</f>
        <v/>
      </c>
      <c r="N1072" s="14"/>
      <c r="O1072" t="str">
        <f>IF(StandardResults[[#This Row],[BT(SC)]]&lt;&gt;"-",IF(StandardResults[[#This Row],[BT(SC)]]&lt;=StandardResults[[#This Row],[Ecs]],"EC","-"),"")</f>
        <v/>
      </c>
      <c r="Q1072" t="str">
        <f>IF(StandardResults[[#This Row],[Ind/Rel]]="Ind",LEFT(StandardResults[[#This Row],[Gender]],1)&amp;MIN(MAX(StandardResults[[#This Row],[Age]],11),17)&amp;"-"&amp;StandardResults[[#This Row],[Event]],"")</f>
        <v>011-0</v>
      </c>
      <c r="R1072" t="e">
        <f>IF(StandardResults[[#This Row],[Ind/Rel]]="Ind",_xlfn.XLOOKUP(StandardResults[[#This Row],[Code]],Std[Code],Std[AA]),"-")</f>
        <v>#N/A</v>
      </c>
      <c r="S1072" t="e">
        <f>IF(StandardResults[[#This Row],[Ind/Rel]]="Ind",_xlfn.XLOOKUP(StandardResults[[#This Row],[Code]],Std[Code],Std[A]),"-")</f>
        <v>#N/A</v>
      </c>
      <c r="T1072" t="e">
        <f>IF(StandardResults[[#This Row],[Ind/Rel]]="Ind",_xlfn.XLOOKUP(StandardResults[[#This Row],[Code]],Std[Code],Std[B]),"-")</f>
        <v>#N/A</v>
      </c>
      <c r="U1072" t="e">
        <f>IF(StandardResults[[#This Row],[Ind/Rel]]="Ind",_xlfn.XLOOKUP(StandardResults[[#This Row],[Code]],Std[Code],Std[AAs]),"-")</f>
        <v>#N/A</v>
      </c>
      <c r="V1072" t="e">
        <f>IF(StandardResults[[#This Row],[Ind/Rel]]="Ind",_xlfn.XLOOKUP(StandardResults[[#This Row],[Code]],Std[Code],Std[As]),"-")</f>
        <v>#N/A</v>
      </c>
      <c r="W1072" t="e">
        <f>IF(StandardResults[[#This Row],[Ind/Rel]]="Ind",_xlfn.XLOOKUP(StandardResults[[#This Row],[Code]],Std[Code],Std[Bs]),"-")</f>
        <v>#N/A</v>
      </c>
      <c r="X1072" t="e">
        <f>IF(StandardResults[[#This Row],[Ind/Rel]]="Ind",_xlfn.XLOOKUP(StandardResults[[#This Row],[Code]],Std[Code],Std[EC]),"-")</f>
        <v>#N/A</v>
      </c>
      <c r="Y1072" t="e">
        <f>IF(StandardResults[[#This Row],[Ind/Rel]]="Ind",_xlfn.XLOOKUP(StandardResults[[#This Row],[Code]],Std[Code],Std[Ecs]),"-")</f>
        <v>#N/A</v>
      </c>
      <c r="Z1072">
        <f>COUNTIFS(StandardResults[Name],StandardResults[[#This Row],[Name]],StandardResults[Entry
Std],"B")+COUNTIFS(StandardResults[Name],StandardResults[[#This Row],[Name]],StandardResults[Entry
Std],"A")+COUNTIFS(StandardResults[Name],StandardResults[[#This Row],[Name]],StandardResults[Entry
Std],"AA")</f>
        <v>0</v>
      </c>
      <c r="AA1072">
        <f>COUNTIFS(StandardResults[Name],StandardResults[[#This Row],[Name]],StandardResults[Entry
Std],"AA")</f>
        <v>0</v>
      </c>
    </row>
    <row r="1073" spans="1:27" x14ac:dyDescent="0.25">
      <c r="A1073">
        <f>TimeVR[[#This Row],[Club]]</f>
        <v>0</v>
      </c>
      <c r="B1073" t="str">
        <f>IF(OR(RIGHT(TimeVR[[#This Row],[Event]],3)="M.R", RIGHT(TimeVR[[#This Row],[Event]],3)="F.R"),"Relay","Ind")</f>
        <v>Ind</v>
      </c>
      <c r="C1073">
        <f>TimeVR[[#This Row],[gender]]</f>
        <v>0</v>
      </c>
      <c r="D1073">
        <f>TimeVR[[#This Row],[Age]]</f>
        <v>0</v>
      </c>
      <c r="E1073">
        <f>TimeVR[[#This Row],[name]]</f>
        <v>0</v>
      </c>
      <c r="F1073">
        <f>TimeVR[[#This Row],[Event]]</f>
        <v>0</v>
      </c>
      <c r="G1073" t="str">
        <f>IF(OR(StandardResults[[#This Row],[Entry]]="-",TimeVR[[#This Row],[validation]]="Validated"),"Y","N")</f>
        <v>N</v>
      </c>
      <c r="H1073">
        <f>IF(OR(LEFT(TimeVR[[#This Row],[Times]],8)="00:00.00", LEFT(TimeVR[[#This Row],[Times]],2)="NT"),"-",TimeVR[[#This Row],[Times]])</f>
        <v>0</v>
      </c>
      <c r="I10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3" t="str">
        <f>IF(ISBLANK(TimeVR[[#This Row],[Best Time(S)]]),"-",TimeVR[[#This Row],[Best Time(S)]])</f>
        <v>-</v>
      </c>
      <c r="K1073" t="str">
        <f>IF(StandardResults[[#This Row],[BT(SC)]]&lt;&gt;"-",IF(StandardResults[[#This Row],[BT(SC)]]&lt;=StandardResults[[#This Row],[AAs]],"AA",IF(StandardResults[[#This Row],[BT(SC)]]&lt;=StandardResults[[#This Row],[As]],"A",IF(StandardResults[[#This Row],[BT(SC)]]&lt;=StandardResults[[#This Row],[Bs]],"B","-"))),"")</f>
        <v/>
      </c>
      <c r="L1073" t="str">
        <f>IF(ISBLANK(TimeVR[[#This Row],[Best Time(L)]]),"-",TimeVR[[#This Row],[Best Time(L)]])</f>
        <v>-</v>
      </c>
      <c r="M1073" t="str">
        <f>IF(StandardResults[[#This Row],[BT(LC)]]&lt;&gt;"-",IF(StandardResults[[#This Row],[BT(LC)]]&lt;=StandardResults[[#This Row],[AA]],"AA",IF(StandardResults[[#This Row],[BT(LC)]]&lt;=StandardResults[[#This Row],[A]],"A",IF(StandardResults[[#This Row],[BT(LC)]]&lt;=StandardResults[[#This Row],[B]],"B","-"))),"")</f>
        <v/>
      </c>
      <c r="N1073" s="14"/>
      <c r="O1073" t="str">
        <f>IF(StandardResults[[#This Row],[BT(SC)]]&lt;&gt;"-",IF(StandardResults[[#This Row],[BT(SC)]]&lt;=StandardResults[[#This Row],[Ecs]],"EC","-"),"")</f>
        <v/>
      </c>
      <c r="Q1073" t="str">
        <f>IF(StandardResults[[#This Row],[Ind/Rel]]="Ind",LEFT(StandardResults[[#This Row],[Gender]],1)&amp;MIN(MAX(StandardResults[[#This Row],[Age]],11),17)&amp;"-"&amp;StandardResults[[#This Row],[Event]],"")</f>
        <v>011-0</v>
      </c>
      <c r="R1073" t="e">
        <f>IF(StandardResults[[#This Row],[Ind/Rel]]="Ind",_xlfn.XLOOKUP(StandardResults[[#This Row],[Code]],Std[Code],Std[AA]),"-")</f>
        <v>#N/A</v>
      </c>
      <c r="S1073" t="e">
        <f>IF(StandardResults[[#This Row],[Ind/Rel]]="Ind",_xlfn.XLOOKUP(StandardResults[[#This Row],[Code]],Std[Code],Std[A]),"-")</f>
        <v>#N/A</v>
      </c>
      <c r="T1073" t="e">
        <f>IF(StandardResults[[#This Row],[Ind/Rel]]="Ind",_xlfn.XLOOKUP(StandardResults[[#This Row],[Code]],Std[Code],Std[B]),"-")</f>
        <v>#N/A</v>
      </c>
      <c r="U1073" t="e">
        <f>IF(StandardResults[[#This Row],[Ind/Rel]]="Ind",_xlfn.XLOOKUP(StandardResults[[#This Row],[Code]],Std[Code],Std[AAs]),"-")</f>
        <v>#N/A</v>
      </c>
      <c r="V1073" t="e">
        <f>IF(StandardResults[[#This Row],[Ind/Rel]]="Ind",_xlfn.XLOOKUP(StandardResults[[#This Row],[Code]],Std[Code],Std[As]),"-")</f>
        <v>#N/A</v>
      </c>
      <c r="W1073" t="e">
        <f>IF(StandardResults[[#This Row],[Ind/Rel]]="Ind",_xlfn.XLOOKUP(StandardResults[[#This Row],[Code]],Std[Code],Std[Bs]),"-")</f>
        <v>#N/A</v>
      </c>
      <c r="X1073" t="e">
        <f>IF(StandardResults[[#This Row],[Ind/Rel]]="Ind",_xlfn.XLOOKUP(StandardResults[[#This Row],[Code]],Std[Code],Std[EC]),"-")</f>
        <v>#N/A</v>
      </c>
      <c r="Y1073" t="e">
        <f>IF(StandardResults[[#This Row],[Ind/Rel]]="Ind",_xlfn.XLOOKUP(StandardResults[[#This Row],[Code]],Std[Code],Std[Ecs]),"-")</f>
        <v>#N/A</v>
      </c>
      <c r="Z1073">
        <f>COUNTIFS(StandardResults[Name],StandardResults[[#This Row],[Name]],StandardResults[Entry
Std],"B")+COUNTIFS(StandardResults[Name],StandardResults[[#This Row],[Name]],StandardResults[Entry
Std],"A")+COUNTIFS(StandardResults[Name],StandardResults[[#This Row],[Name]],StandardResults[Entry
Std],"AA")</f>
        <v>0</v>
      </c>
      <c r="AA1073">
        <f>COUNTIFS(StandardResults[Name],StandardResults[[#This Row],[Name]],StandardResults[Entry
Std],"AA")</f>
        <v>0</v>
      </c>
    </row>
    <row r="1074" spans="1:27" x14ac:dyDescent="0.25">
      <c r="A1074">
        <f>TimeVR[[#This Row],[Club]]</f>
        <v>0</v>
      </c>
      <c r="B1074" t="str">
        <f>IF(OR(RIGHT(TimeVR[[#This Row],[Event]],3)="M.R", RIGHT(TimeVR[[#This Row],[Event]],3)="F.R"),"Relay","Ind")</f>
        <v>Ind</v>
      </c>
      <c r="C1074">
        <f>TimeVR[[#This Row],[gender]]</f>
        <v>0</v>
      </c>
      <c r="D1074">
        <f>TimeVR[[#This Row],[Age]]</f>
        <v>0</v>
      </c>
      <c r="E1074">
        <f>TimeVR[[#This Row],[name]]</f>
        <v>0</v>
      </c>
      <c r="F1074">
        <f>TimeVR[[#This Row],[Event]]</f>
        <v>0</v>
      </c>
      <c r="G1074" t="str">
        <f>IF(OR(StandardResults[[#This Row],[Entry]]="-",TimeVR[[#This Row],[validation]]="Validated"),"Y","N")</f>
        <v>N</v>
      </c>
      <c r="H1074">
        <f>IF(OR(LEFT(TimeVR[[#This Row],[Times]],8)="00:00.00", LEFT(TimeVR[[#This Row],[Times]],2)="NT"),"-",TimeVR[[#This Row],[Times]])</f>
        <v>0</v>
      </c>
      <c r="I10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4" t="str">
        <f>IF(ISBLANK(TimeVR[[#This Row],[Best Time(S)]]),"-",TimeVR[[#This Row],[Best Time(S)]])</f>
        <v>-</v>
      </c>
      <c r="K1074" t="str">
        <f>IF(StandardResults[[#This Row],[BT(SC)]]&lt;&gt;"-",IF(StandardResults[[#This Row],[BT(SC)]]&lt;=StandardResults[[#This Row],[AAs]],"AA",IF(StandardResults[[#This Row],[BT(SC)]]&lt;=StandardResults[[#This Row],[As]],"A",IF(StandardResults[[#This Row],[BT(SC)]]&lt;=StandardResults[[#This Row],[Bs]],"B","-"))),"")</f>
        <v/>
      </c>
      <c r="L1074" t="str">
        <f>IF(ISBLANK(TimeVR[[#This Row],[Best Time(L)]]),"-",TimeVR[[#This Row],[Best Time(L)]])</f>
        <v>-</v>
      </c>
      <c r="M1074" t="str">
        <f>IF(StandardResults[[#This Row],[BT(LC)]]&lt;&gt;"-",IF(StandardResults[[#This Row],[BT(LC)]]&lt;=StandardResults[[#This Row],[AA]],"AA",IF(StandardResults[[#This Row],[BT(LC)]]&lt;=StandardResults[[#This Row],[A]],"A",IF(StandardResults[[#This Row],[BT(LC)]]&lt;=StandardResults[[#This Row],[B]],"B","-"))),"")</f>
        <v/>
      </c>
      <c r="N1074" s="14"/>
      <c r="O1074" t="str">
        <f>IF(StandardResults[[#This Row],[BT(SC)]]&lt;&gt;"-",IF(StandardResults[[#This Row],[BT(SC)]]&lt;=StandardResults[[#This Row],[Ecs]],"EC","-"),"")</f>
        <v/>
      </c>
      <c r="Q1074" t="str">
        <f>IF(StandardResults[[#This Row],[Ind/Rel]]="Ind",LEFT(StandardResults[[#This Row],[Gender]],1)&amp;MIN(MAX(StandardResults[[#This Row],[Age]],11),17)&amp;"-"&amp;StandardResults[[#This Row],[Event]],"")</f>
        <v>011-0</v>
      </c>
      <c r="R1074" t="e">
        <f>IF(StandardResults[[#This Row],[Ind/Rel]]="Ind",_xlfn.XLOOKUP(StandardResults[[#This Row],[Code]],Std[Code],Std[AA]),"-")</f>
        <v>#N/A</v>
      </c>
      <c r="S1074" t="e">
        <f>IF(StandardResults[[#This Row],[Ind/Rel]]="Ind",_xlfn.XLOOKUP(StandardResults[[#This Row],[Code]],Std[Code],Std[A]),"-")</f>
        <v>#N/A</v>
      </c>
      <c r="T1074" t="e">
        <f>IF(StandardResults[[#This Row],[Ind/Rel]]="Ind",_xlfn.XLOOKUP(StandardResults[[#This Row],[Code]],Std[Code],Std[B]),"-")</f>
        <v>#N/A</v>
      </c>
      <c r="U1074" t="e">
        <f>IF(StandardResults[[#This Row],[Ind/Rel]]="Ind",_xlfn.XLOOKUP(StandardResults[[#This Row],[Code]],Std[Code],Std[AAs]),"-")</f>
        <v>#N/A</v>
      </c>
      <c r="V1074" t="e">
        <f>IF(StandardResults[[#This Row],[Ind/Rel]]="Ind",_xlfn.XLOOKUP(StandardResults[[#This Row],[Code]],Std[Code],Std[As]),"-")</f>
        <v>#N/A</v>
      </c>
      <c r="W1074" t="e">
        <f>IF(StandardResults[[#This Row],[Ind/Rel]]="Ind",_xlfn.XLOOKUP(StandardResults[[#This Row],[Code]],Std[Code],Std[Bs]),"-")</f>
        <v>#N/A</v>
      </c>
      <c r="X1074" t="e">
        <f>IF(StandardResults[[#This Row],[Ind/Rel]]="Ind",_xlfn.XLOOKUP(StandardResults[[#This Row],[Code]],Std[Code],Std[EC]),"-")</f>
        <v>#N/A</v>
      </c>
      <c r="Y1074" t="e">
        <f>IF(StandardResults[[#This Row],[Ind/Rel]]="Ind",_xlfn.XLOOKUP(StandardResults[[#This Row],[Code]],Std[Code],Std[Ecs]),"-")</f>
        <v>#N/A</v>
      </c>
      <c r="Z1074">
        <f>COUNTIFS(StandardResults[Name],StandardResults[[#This Row],[Name]],StandardResults[Entry
Std],"B")+COUNTIFS(StandardResults[Name],StandardResults[[#This Row],[Name]],StandardResults[Entry
Std],"A")+COUNTIFS(StandardResults[Name],StandardResults[[#This Row],[Name]],StandardResults[Entry
Std],"AA")</f>
        <v>0</v>
      </c>
      <c r="AA1074">
        <f>COUNTIFS(StandardResults[Name],StandardResults[[#This Row],[Name]],StandardResults[Entry
Std],"AA")</f>
        <v>0</v>
      </c>
    </row>
    <row r="1075" spans="1:27" x14ac:dyDescent="0.25">
      <c r="A1075">
        <f>TimeVR[[#This Row],[Club]]</f>
        <v>0</v>
      </c>
      <c r="B1075" t="str">
        <f>IF(OR(RIGHT(TimeVR[[#This Row],[Event]],3)="M.R", RIGHT(TimeVR[[#This Row],[Event]],3)="F.R"),"Relay","Ind")</f>
        <v>Ind</v>
      </c>
      <c r="C1075">
        <f>TimeVR[[#This Row],[gender]]</f>
        <v>0</v>
      </c>
      <c r="D1075">
        <f>TimeVR[[#This Row],[Age]]</f>
        <v>0</v>
      </c>
      <c r="E1075">
        <f>TimeVR[[#This Row],[name]]</f>
        <v>0</v>
      </c>
      <c r="F1075">
        <f>TimeVR[[#This Row],[Event]]</f>
        <v>0</v>
      </c>
      <c r="G1075" t="str">
        <f>IF(OR(StandardResults[[#This Row],[Entry]]="-",TimeVR[[#This Row],[validation]]="Validated"),"Y","N")</f>
        <v>N</v>
      </c>
      <c r="H1075">
        <f>IF(OR(LEFT(TimeVR[[#This Row],[Times]],8)="00:00.00", LEFT(TimeVR[[#This Row],[Times]],2)="NT"),"-",TimeVR[[#This Row],[Times]])</f>
        <v>0</v>
      </c>
      <c r="I10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5" t="str">
        <f>IF(ISBLANK(TimeVR[[#This Row],[Best Time(S)]]),"-",TimeVR[[#This Row],[Best Time(S)]])</f>
        <v>-</v>
      </c>
      <c r="K1075" t="str">
        <f>IF(StandardResults[[#This Row],[BT(SC)]]&lt;&gt;"-",IF(StandardResults[[#This Row],[BT(SC)]]&lt;=StandardResults[[#This Row],[AAs]],"AA",IF(StandardResults[[#This Row],[BT(SC)]]&lt;=StandardResults[[#This Row],[As]],"A",IF(StandardResults[[#This Row],[BT(SC)]]&lt;=StandardResults[[#This Row],[Bs]],"B","-"))),"")</f>
        <v/>
      </c>
      <c r="L1075" t="str">
        <f>IF(ISBLANK(TimeVR[[#This Row],[Best Time(L)]]),"-",TimeVR[[#This Row],[Best Time(L)]])</f>
        <v>-</v>
      </c>
      <c r="M1075" t="str">
        <f>IF(StandardResults[[#This Row],[BT(LC)]]&lt;&gt;"-",IF(StandardResults[[#This Row],[BT(LC)]]&lt;=StandardResults[[#This Row],[AA]],"AA",IF(StandardResults[[#This Row],[BT(LC)]]&lt;=StandardResults[[#This Row],[A]],"A",IF(StandardResults[[#This Row],[BT(LC)]]&lt;=StandardResults[[#This Row],[B]],"B","-"))),"")</f>
        <v/>
      </c>
      <c r="N1075" s="14"/>
      <c r="O1075" t="str">
        <f>IF(StandardResults[[#This Row],[BT(SC)]]&lt;&gt;"-",IF(StandardResults[[#This Row],[BT(SC)]]&lt;=StandardResults[[#This Row],[Ecs]],"EC","-"),"")</f>
        <v/>
      </c>
      <c r="Q1075" t="str">
        <f>IF(StandardResults[[#This Row],[Ind/Rel]]="Ind",LEFT(StandardResults[[#This Row],[Gender]],1)&amp;MIN(MAX(StandardResults[[#This Row],[Age]],11),17)&amp;"-"&amp;StandardResults[[#This Row],[Event]],"")</f>
        <v>011-0</v>
      </c>
      <c r="R1075" t="e">
        <f>IF(StandardResults[[#This Row],[Ind/Rel]]="Ind",_xlfn.XLOOKUP(StandardResults[[#This Row],[Code]],Std[Code],Std[AA]),"-")</f>
        <v>#N/A</v>
      </c>
      <c r="S1075" t="e">
        <f>IF(StandardResults[[#This Row],[Ind/Rel]]="Ind",_xlfn.XLOOKUP(StandardResults[[#This Row],[Code]],Std[Code],Std[A]),"-")</f>
        <v>#N/A</v>
      </c>
      <c r="T1075" t="e">
        <f>IF(StandardResults[[#This Row],[Ind/Rel]]="Ind",_xlfn.XLOOKUP(StandardResults[[#This Row],[Code]],Std[Code],Std[B]),"-")</f>
        <v>#N/A</v>
      </c>
      <c r="U1075" t="e">
        <f>IF(StandardResults[[#This Row],[Ind/Rel]]="Ind",_xlfn.XLOOKUP(StandardResults[[#This Row],[Code]],Std[Code],Std[AAs]),"-")</f>
        <v>#N/A</v>
      </c>
      <c r="V1075" t="e">
        <f>IF(StandardResults[[#This Row],[Ind/Rel]]="Ind",_xlfn.XLOOKUP(StandardResults[[#This Row],[Code]],Std[Code],Std[As]),"-")</f>
        <v>#N/A</v>
      </c>
      <c r="W1075" t="e">
        <f>IF(StandardResults[[#This Row],[Ind/Rel]]="Ind",_xlfn.XLOOKUP(StandardResults[[#This Row],[Code]],Std[Code],Std[Bs]),"-")</f>
        <v>#N/A</v>
      </c>
      <c r="X1075" t="e">
        <f>IF(StandardResults[[#This Row],[Ind/Rel]]="Ind",_xlfn.XLOOKUP(StandardResults[[#This Row],[Code]],Std[Code],Std[EC]),"-")</f>
        <v>#N/A</v>
      </c>
      <c r="Y1075" t="e">
        <f>IF(StandardResults[[#This Row],[Ind/Rel]]="Ind",_xlfn.XLOOKUP(StandardResults[[#This Row],[Code]],Std[Code],Std[Ecs]),"-")</f>
        <v>#N/A</v>
      </c>
      <c r="Z1075">
        <f>COUNTIFS(StandardResults[Name],StandardResults[[#This Row],[Name]],StandardResults[Entry
Std],"B")+COUNTIFS(StandardResults[Name],StandardResults[[#This Row],[Name]],StandardResults[Entry
Std],"A")+COUNTIFS(StandardResults[Name],StandardResults[[#This Row],[Name]],StandardResults[Entry
Std],"AA")</f>
        <v>0</v>
      </c>
      <c r="AA1075">
        <f>COUNTIFS(StandardResults[Name],StandardResults[[#This Row],[Name]],StandardResults[Entry
Std],"AA")</f>
        <v>0</v>
      </c>
    </row>
    <row r="1076" spans="1:27" x14ac:dyDescent="0.25">
      <c r="A1076">
        <f>TimeVR[[#This Row],[Club]]</f>
        <v>0</v>
      </c>
      <c r="B1076" t="str">
        <f>IF(OR(RIGHT(TimeVR[[#This Row],[Event]],3)="M.R", RIGHT(TimeVR[[#This Row],[Event]],3)="F.R"),"Relay","Ind")</f>
        <v>Ind</v>
      </c>
      <c r="C1076">
        <f>TimeVR[[#This Row],[gender]]</f>
        <v>0</v>
      </c>
      <c r="D1076">
        <f>TimeVR[[#This Row],[Age]]</f>
        <v>0</v>
      </c>
      <c r="E1076">
        <f>TimeVR[[#This Row],[name]]</f>
        <v>0</v>
      </c>
      <c r="F1076">
        <f>TimeVR[[#This Row],[Event]]</f>
        <v>0</v>
      </c>
      <c r="G1076" t="str">
        <f>IF(OR(StandardResults[[#This Row],[Entry]]="-",TimeVR[[#This Row],[validation]]="Validated"),"Y","N")</f>
        <v>N</v>
      </c>
      <c r="H1076">
        <f>IF(OR(LEFT(TimeVR[[#This Row],[Times]],8)="00:00.00", LEFT(TimeVR[[#This Row],[Times]],2)="NT"),"-",TimeVR[[#This Row],[Times]])</f>
        <v>0</v>
      </c>
      <c r="I10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6" t="str">
        <f>IF(ISBLANK(TimeVR[[#This Row],[Best Time(S)]]),"-",TimeVR[[#This Row],[Best Time(S)]])</f>
        <v>-</v>
      </c>
      <c r="K1076" t="str">
        <f>IF(StandardResults[[#This Row],[BT(SC)]]&lt;&gt;"-",IF(StandardResults[[#This Row],[BT(SC)]]&lt;=StandardResults[[#This Row],[AAs]],"AA",IF(StandardResults[[#This Row],[BT(SC)]]&lt;=StandardResults[[#This Row],[As]],"A",IF(StandardResults[[#This Row],[BT(SC)]]&lt;=StandardResults[[#This Row],[Bs]],"B","-"))),"")</f>
        <v/>
      </c>
      <c r="L1076" t="str">
        <f>IF(ISBLANK(TimeVR[[#This Row],[Best Time(L)]]),"-",TimeVR[[#This Row],[Best Time(L)]])</f>
        <v>-</v>
      </c>
      <c r="M1076" t="str">
        <f>IF(StandardResults[[#This Row],[BT(LC)]]&lt;&gt;"-",IF(StandardResults[[#This Row],[BT(LC)]]&lt;=StandardResults[[#This Row],[AA]],"AA",IF(StandardResults[[#This Row],[BT(LC)]]&lt;=StandardResults[[#This Row],[A]],"A",IF(StandardResults[[#This Row],[BT(LC)]]&lt;=StandardResults[[#This Row],[B]],"B","-"))),"")</f>
        <v/>
      </c>
      <c r="N1076" s="14"/>
      <c r="O1076" t="str">
        <f>IF(StandardResults[[#This Row],[BT(SC)]]&lt;&gt;"-",IF(StandardResults[[#This Row],[BT(SC)]]&lt;=StandardResults[[#This Row],[Ecs]],"EC","-"),"")</f>
        <v/>
      </c>
      <c r="Q1076" t="str">
        <f>IF(StandardResults[[#This Row],[Ind/Rel]]="Ind",LEFT(StandardResults[[#This Row],[Gender]],1)&amp;MIN(MAX(StandardResults[[#This Row],[Age]],11),17)&amp;"-"&amp;StandardResults[[#This Row],[Event]],"")</f>
        <v>011-0</v>
      </c>
      <c r="R1076" t="e">
        <f>IF(StandardResults[[#This Row],[Ind/Rel]]="Ind",_xlfn.XLOOKUP(StandardResults[[#This Row],[Code]],Std[Code],Std[AA]),"-")</f>
        <v>#N/A</v>
      </c>
      <c r="S1076" t="e">
        <f>IF(StandardResults[[#This Row],[Ind/Rel]]="Ind",_xlfn.XLOOKUP(StandardResults[[#This Row],[Code]],Std[Code],Std[A]),"-")</f>
        <v>#N/A</v>
      </c>
      <c r="T1076" t="e">
        <f>IF(StandardResults[[#This Row],[Ind/Rel]]="Ind",_xlfn.XLOOKUP(StandardResults[[#This Row],[Code]],Std[Code],Std[B]),"-")</f>
        <v>#N/A</v>
      </c>
      <c r="U1076" t="e">
        <f>IF(StandardResults[[#This Row],[Ind/Rel]]="Ind",_xlfn.XLOOKUP(StandardResults[[#This Row],[Code]],Std[Code],Std[AAs]),"-")</f>
        <v>#N/A</v>
      </c>
      <c r="V1076" t="e">
        <f>IF(StandardResults[[#This Row],[Ind/Rel]]="Ind",_xlfn.XLOOKUP(StandardResults[[#This Row],[Code]],Std[Code],Std[As]),"-")</f>
        <v>#N/A</v>
      </c>
      <c r="W1076" t="e">
        <f>IF(StandardResults[[#This Row],[Ind/Rel]]="Ind",_xlfn.XLOOKUP(StandardResults[[#This Row],[Code]],Std[Code],Std[Bs]),"-")</f>
        <v>#N/A</v>
      </c>
      <c r="X1076" t="e">
        <f>IF(StandardResults[[#This Row],[Ind/Rel]]="Ind",_xlfn.XLOOKUP(StandardResults[[#This Row],[Code]],Std[Code],Std[EC]),"-")</f>
        <v>#N/A</v>
      </c>
      <c r="Y1076" t="e">
        <f>IF(StandardResults[[#This Row],[Ind/Rel]]="Ind",_xlfn.XLOOKUP(StandardResults[[#This Row],[Code]],Std[Code],Std[Ecs]),"-")</f>
        <v>#N/A</v>
      </c>
      <c r="Z1076">
        <f>COUNTIFS(StandardResults[Name],StandardResults[[#This Row],[Name]],StandardResults[Entry
Std],"B")+COUNTIFS(StandardResults[Name],StandardResults[[#This Row],[Name]],StandardResults[Entry
Std],"A")+COUNTIFS(StandardResults[Name],StandardResults[[#This Row],[Name]],StandardResults[Entry
Std],"AA")</f>
        <v>0</v>
      </c>
      <c r="AA1076">
        <f>COUNTIFS(StandardResults[Name],StandardResults[[#This Row],[Name]],StandardResults[Entry
Std],"AA")</f>
        <v>0</v>
      </c>
    </row>
    <row r="1077" spans="1:27" x14ac:dyDescent="0.25">
      <c r="A1077">
        <f>TimeVR[[#This Row],[Club]]</f>
        <v>0</v>
      </c>
      <c r="B1077" t="str">
        <f>IF(OR(RIGHT(TimeVR[[#This Row],[Event]],3)="M.R", RIGHT(TimeVR[[#This Row],[Event]],3)="F.R"),"Relay","Ind")</f>
        <v>Ind</v>
      </c>
      <c r="C1077">
        <f>TimeVR[[#This Row],[gender]]</f>
        <v>0</v>
      </c>
      <c r="D1077">
        <f>TimeVR[[#This Row],[Age]]</f>
        <v>0</v>
      </c>
      <c r="E1077">
        <f>TimeVR[[#This Row],[name]]</f>
        <v>0</v>
      </c>
      <c r="F1077">
        <f>TimeVR[[#This Row],[Event]]</f>
        <v>0</v>
      </c>
      <c r="G1077" t="str">
        <f>IF(OR(StandardResults[[#This Row],[Entry]]="-",TimeVR[[#This Row],[validation]]="Validated"),"Y","N")</f>
        <v>N</v>
      </c>
      <c r="H1077">
        <f>IF(OR(LEFT(TimeVR[[#This Row],[Times]],8)="00:00.00", LEFT(TimeVR[[#This Row],[Times]],2)="NT"),"-",TimeVR[[#This Row],[Times]])</f>
        <v>0</v>
      </c>
      <c r="I10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7" t="str">
        <f>IF(ISBLANK(TimeVR[[#This Row],[Best Time(S)]]),"-",TimeVR[[#This Row],[Best Time(S)]])</f>
        <v>-</v>
      </c>
      <c r="K1077" t="str">
        <f>IF(StandardResults[[#This Row],[BT(SC)]]&lt;&gt;"-",IF(StandardResults[[#This Row],[BT(SC)]]&lt;=StandardResults[[#This Row],[AAs]],"AA",IF(StandardResults[[#This Row],[BT(SC)]]&lt;=StandardResults[[#This Row],[As]],"A",IF(StandardResults[[#This Row],[BT(SC)]]&lt;=StandardResults[[#This Row],[Bs]],"B","-"))),"")</f>
        <v/>
      </c>
      <c r="L1077" t="str">
        <f>IF(ISBLANK(TimeVR[[#This Row],[Best Time(L)]]),"-",TimeVR[[#This Row],[Best Time(L)]])</f>
        <v>-</v>
      </c>
      <c r="M1077" t="str">
        <f>IF(StandardResults[[#This Row],[BT(LC)]]&lt;&gt;"-",IF(StandardResults[[#This Row],[BT(LC)]]&lt;=StandardResults[[#This Row],[AA]],"AA",IF(StandardResults[[#This Row],[BT(LC)]]&lt;=StandardResults[[#This Row],[A]],"A",IF(StandardResults[[#This Row],[BT(LC)]]&lt;=StandardResults[[#This Row],[B]],"B","-"))),"")</f>
        <v/>
      </c>
      <c r="N1077" s="14"/>
      <c r="O1077" t="str">
        <f>IF(StandardResults[[#This Row],[BT(SC)]]&lt;&gt;"-",IF(StandardResults[[#This Row],[BT(SC)]]&lt;=StandardResults[[#This Row],[Ecs]],"EC","-"),"")</f>
        <v/>
      </c>
      <c r="Q1077" t="str">
        <f>IF(StandardResults[[#This Row],[Ind/Rel]]="Ind",LEFT(StandardResults[[#This Row],[Gender]],1)&amp;MIN(MAX(StandardResults[[#This Row],[Age]],11),17)&amp;"-"&amp;StandardResults[[#This Row],[Event]],"")</f>
        <v>011-0</v>
      </c>
      <c r="R1077" t="e">
        <f>IF(StandardResults[[#This Row],[Ind/Rel]]="Ind",_xlfn.XLOOKUP(StandardResults[[#This Row],[Code]],Std[Code],Std[AA]),"-")</f>
        <v>#N/A</v>
      </c>
      <c r="S1077" t="e">
        <f>IF(StandardResults[[#This Row],[Ind/Rel]]="Ind",_xlfn.XLOOKUP(StandardResults[[#This Row],[Code]],Std[Code],Std[A]),"-")</f>
        <v>#N/A</v>
      </c>
      <c r="T1077" t="e">
        <f>IF(StandardResults[[#This Row],[Ind/Rel]]="Ind",_xlfn.XLOOKUP(StandardResults[[#This Row],[Code]],Std[Code],Std[B]),"-")</f>
        <v>#N/A</v>
      </c>
      <c r="U1077" t="e">
        <f>IF(StandardResults[[#This Row],[Ind/Rel]]="Ind",_xlfn.XLOOKUP(StandardResults[[#This Row],[Code]],Std[Code],Std[AAs]),"-")</f>
        <v>#N/A</v>
      </c>
      <c r="V1077" t="e">
        <f>IF(StandardResults[[#This Row],[Ind/Rel]]="Ind",_xlfn.XLOOKUP(StandardResults[[#This Row],[Code]],Std[Code],Std[As]),"-")</f>
        <v>#N/A</v>
      </c>
      <c r="W1077" t="e">
        <f>IF(StandardResults[[#This Row],[Ind/Rel]]="Ind",_xlfn.XLOOKUP(StandardResults[[#This Row],[Code]],Std[Code],Std[Bs]),"-")</f>
        <v>#N/A</v>
      </c>
      <c r="X1077" t="e">
        <f>IF(StandardResults[[#This Row],[Ind/Rel]]="Ind",_xlfn.XLOOKUP(StandardResults[[#This Row],[Code]],Std[Code],Std[EC]),"-")</f>
        <v>#N/A</v>
      </c>
      <c r="Y1077" t="e">
        <f>IF(StandardResults[[#This Row],[Ind/Rel]]="Ind",_xlfn.XLOOKUP(StandardResults[[#This Row],[Code]],Std[Code],Std[Ecs]),"-")</f>
        <v>#N/A</v>
      </c>
      <c r="Z1077">
        <f>COUNTIFS(StandardResults[Name],StandardResults[[#This Row],[Name]],StandardResults[Entry
Std],"B")+COUNTIFS(StandardResults[Name],StandardResults[[#This Row],[Name]],StandardResults[Entry
Std],"A")+COUNTIFS(StandardResults[Name],StandardResults[[#This Row],[Name]],StandardResults[Entry
Std],"AA")</f>
        <v>0</v>
      </c>
      <c r="AA1077">
        <f>COUNTIFS(StandardResults[Name],StandardResults[[#This Row],[Name]],StandardResults[Entry
Std],"AA")</f>
        <v>0</v>
      </c>
    </row>
    <row r="1078" spans="1:27" x14ac:dyDescent="0.25">
      <c r="A1078">
        <f>TimeVR[[#This Row],[Club]]</f>
        <v>0</v>
      </c>
      <c r="B1078" t="str">
        <f>IF(OR(RIGHT(TimeVR[[#This Row],[Event]],3)="M.R", RIGHT(TimeVR[[#This Row],[Event]],3)="F.R"),"Relay","Ind")</f>
        <v>Ind</v>
      </c>
      <c r="C1078">
        <f>TimeVR[[#This Row],[gender]]</f>
        <v>0</v>
      </c>
      <c r="D1078">
        <f>TimeVR[[#This Row],[Age]]</f>
        <v>0</v>
      </c>
      <c r="E1078">
        <f>TimeVR[[#This Row],[name]]</f>
        <v>0</v>
      </c>
      <c r="F1078">
        <f>TimeVR[[#This Row],[Event]]</f>
        <v>0</v>
      </c>
      <c r="G1078" t="str">
        <f>IF(OR(StandardResults[[#This Row],[Entry]]="-",TimeVR[[#This Row],[validation]]="Validated"),"Y","N")</f>
        <v>N</v>
      </c>
      <c r="H1078">
        <f>IF(OR(LEFT(TimeVR[[#This Row],[Times]],8)="00:00.00", LEFT(TimeVR[[#This Row],[Times]],2)="NT"),"-",TimeVR[[#This Row],[Times]])</f>
        <v>0</v>
      </c>
      <c r="I10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8" t="str">
        <f>IF(ISBLANK(TimeVR[[#This Row],[Best Time(S)]]),"-",TimeVR[[#This Row],[Best Time(S)]])</f>
        <v>-</v>
      </c>
      <c r="K1078" t="str">
        <f>IF(StandardResults[[#This Row],[BT(SC)]]&lt;&gt;"-",IF(StandardResults[[#This Row],[BT(SC)]]&lt;=StandardResults[[#This Row],[AAs]],"AA",IF(StandardResults[[#This Row],[BT(SC)]]&lt;=StandardResults[[#This Row],[As]],"A",IF(StandardResults[[#This Row],[BT(SC)]]&lt;=StandardResults[[#This Row],[Bs]],"B","-"))),"")</f>
        <v/>
      </c>
      <c r="L1078" t="str">
        <f>IF(ISBLANK(TimeVR[[#This Row],[Best Time(L)]]),"-",TimeVR[[#This Row],[Best Time(L)]])</f>
        <v>-</v>
      </c>
      <c r="M1078" t="str">
        <f>IF(StandardResults[[#This Row],[BT(LC)]]&lt;&gt;"-",IF(StandardResults[[#This Row],[BT(LC)]]&lt;=StandardResults[[#This Row],[AA]],"AA",IF(StandardResults[[#This Row],[BT(LC)]]&lt;=StandardResults[[#This Row],[A]],"A",IF(StandardResults[[#This Row],[BT(LC)]]&lt;=StandardResults[[#This Row],[B]],"B","-"))),"")</f>
        <v/>
      </c>
      <c r="N1078" s="14"/>
      <c r="O1078" t="str">
        <f>IF(StandardResults[[#This Row],[BT(SC)]]&lt;&gt;"-",IF(StandardResults[[#This Row],[BT(SC)]]&lt;=StandardResults[[#This Row],[Ecs]],"EC","-"),"")</f>
        <v/>
      </c>
      <c r="Q1078" t="str">
        <f>IF(StandardResults[[#This Row],[Ind/Rel]]="Ind",LEFT(StandardResults[[#This Row],[Gender]],1)&amp;MIN(MAX(StandardResults[[#This Row],[Age]],11),17)&amp;"-"&amp;StandardResults[[#This Row],[Event]],"")</f>
        <v>011-0</v>
      </c>
      <c r="R1078" t="e">
        <f>IF(StandardResults[[#This Row],[Ind/Rel]]="Ind",_xlfn.XLOOKUP(StandardResults[[#This Row],[Code]],Std[Code],Std[AA]),"-")</f>
        <v>#N/A</v>
      </c>
      <c r="S1078" t="e">
        <f>IF(StandardResults[[#This Row],[Ind/Rel]]="Ind",_xlfn.XLOOKUP(StandardResults[[#This Row],[Code]],Std[Code],Std[A]),"-")</f>
        <v>#N/A</v>
      </c>
      <c r="T1078" t="e">
        <f>IF(StandardResults[[#This Row],[Ind/Rel]]="Ind",_xlfn.XLOOKUP(StandardResults[[#This Row],[Code]],Std[Code],Std[B]),"-")</f>
        <v>#N/A</v>
      </c>
      <c r="U1078" t="e">
        <f>IF(StandardResults[[#This Row],[Ind/Rel]]="Ind",_xlfn.XLOOKUP(StandardResults[[#This Row],[Code]],Std[Code],Std[AAs]),"-")</f>
        <v>#N/A</v>
      </c>
      <c r="V1078" t="e">
        <f>IF(StandardResults[[#This Row],[Ind/Rel]]="Ind",_xlfn.XLOOKUP(StandardResults[[#This Row],[Code]],Std[Code],Std[As]),"-")</f>
        <v>#N/A</v>
      </c>
      <c r="W1078" t="e">
        <f>IF(StandardResults[[#This Row],[Ind/Rel]]="Ind",_xlfn.XLOOKUP(StandardResults[[#This Row],[Code]],Std[Code],Std[Bs]),"-")</f>
        <v>#N/A</v>
      </c>
      <c r="X1078" t="e">
        <f>IF(StandardResults[[#This Row],[Ind/Rel]]="Ind",_xlfn.XLOOKUP(StandardResults[[#This Row],[Code]],Std[Code],Std[EC]),"-")</f>
        <v>#N/A</v>
      </c>
      <c r="Y1078" t="e">
        <f>IF(StandardResults[[#This Row],[Ind/Rel]]="Ind",_xlfn.XLOOKUP(StandardResults[[#This Row],[Code]],Std[Code],Std[Ecs]),"-")</f>
        <v>#N/A</v>
      </c>
      <c r="Z1078">
        <f>COUNTIFS(StandardResults[Name],StandardResults[[#This Row],[Name]],StandardResults[Entry
Std],"B")+COUNTIFS(StandardResults[Name],StandardResults[[#This Row],[Name]],StandardResults[Entry
Std],"A")+COUNTIFS(StandardResults[Name],StandardResults[[#This Row],[Name]],StandardResults[Entry
Std],"AA")</f>
        <v>0</v>
      </c>
      <c r="AA1078">
        <f>COUNTIFS(StandardResults[Name],StandardResults[[#This Row],[Name]],StandardResults[Entry
Std],"AA")</f>
        <v>0</v>
      </c>
    </row>
    <row r="1079" spans="1:27" x14ac:dyDescent="0.25">
      <c r="A1079">
        <f>TimeVR[[#This Row],[Club]]</f>
        <v>0</v>
      </c>
      <c r="B1079" t="str">
        <f>IF(OR(RIGHT(TimeVR[[#This Row],[Event]],3)="M.R", RIGHT(TimeVR[[#This Row],[Event]],3)="F.R"),"Relay","Ind")</f>
        <v>Ind</v>
      </c>
      <c r="C1079">
        <f>TimeVR[[#This Row],[gender]]</f>
        <v>0</v>
      </c>
      <c r="D1079">
        <f>TimeVR[[#This Row],[Age]]</f>
        <v>0</v>
      </c>
      <c r="E1079">
        <f>TimeVR[[#This Row],[name]]</f>
        <v>0</v>
      </c>
      <c r="F1079">
        <f>TimeVR[[#This Row],[Event]]</f>
        <v>0</v>
      </c>
      <c r="G1079" t="str">
        <f>IF(OR(StandardResults[[#This Row],[Entry]]="-",TimeVR[[#This Row],[validation]]="Validated"),"Y","N")</f>
        <v>N</v>
      </c>
      <c r="H1079">
        <f>IF(OR(LEFT(TimeVR[[#This Row],[Times]],8)="00:00.00", LEFT(TimeVR[[#This Row],[Times]],2)="NT"),"-",TimeVR[[#This Row],[Times]])</f>
        <v>0</v>
      </c>
      <c r="I10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79" t="str">
        <f>IF(ISBLANK(TimeVR[[#This Row],[Best Time(S)]]),"-",TimeVR[[#This Row],[Best Time(S)]])</f>
        <v>-</v>
      </c>
      <c r="K1079" t="str">
        <f>IF(StandardResults[[#This Row],[BT(SC)]]&lt;&gt;"-",IF(StandardResults[[#This Row],[BT(SC)]]&lt;=StandardResults[[#This Row],[AAs]],"AA",IF(StandardResults[[#This Row],[BT(SC)]]&lt;=StandardResults[[#This Row],[As]],"A",IF(StandardResults[[#This Row],[BT(SC)]]&lt;=StandardResults[[#This Row],[Bs]],"B","-"))),"")</f>
        <v/>
      </c>
      <c r="L1079" t="str">
        <f>IF(ISBLANK(TimeVR[[#This Row],[Best Time(L)]]),"-",TimeVR[[#This Row],[Best Time(L)]])</f>
        <v>-</v>
      </c>
      <c r="M1079" t="str">
        <f>IF(StandardResults[[#This Row],[BT(LC)]]&lt;&gt;"-",IF(StandardResults[[#This Row],[BT(LC)]]&lt;=StandardResults[[#This Row],[AA]],"AA",IF(StandardResults[[#This Row],[BT(LC)]]&lt;=StandardResults[[#This Row],[A]],"A",IF(StandardResults[[#This Row],[BT(LC)]]&lt;=StandardResults[[#This Row],[B]],"B","-"))),"")</f>
        <v/>
      </c>
      <c r="N1079" s="14"/>
      <c r="O1079" t="str">
        <f>IF(StandardResults[[#This Row],[BT(SC)]]&lt;&gt;"-",IF(StandardResults[[#This Row],[BT(SC)]]&lt;=StandardResults[[#This Row],[Ecs]],"EC","-"),"")</f>
        <v/>
      </c>
      <c r="Q1079" t="str">
        <f>IF(StandardResults[[#This Row],[Ind/Rel]]="Ind",LEFT(StandardResults[[#This Row],[Gender]],1)&amp;MIN(MAX(StandardResults[[#This Row],[Age]],11),17)&amp;"-"&amp;StandardResults[[#This Row],[Event]],"")</f>
        <v>011-0</v>
      </c>
      <c r="R1079" t="e">
        <f>IF(StandardResults[[#This Row],[Ind/Rel]]="Ind",_xlfn.XLOOKUP(StandardResults[[#This Row],[Code]],Std[Code],Std[AA]),"-")</f>
        <v>#N/A</v>
      </c>
      <c r="S1079" t="e">
        <f>IF(StandardResults[[#This Row],[Ind/Rel]]="Ind",_xlfn.XLOOKUP(StandardResults[[#This Row],[Code]],Std[Code],Std[A]),"-")</f>
        <v>#N/A</v>
      </c>
      <c r="T1079" t="e">
        <f>IF(StandardResults[[#This Row],[Ind/Rel]]="Ind",_xlfn.XLOOKUP(StandardResults[[#This Row],[Code]],Std[Code],Std[B]),"-")</f>
        <v>#N/A</v>
      </c>
      <c r="U1079" t="e">
        <f>IF(StandardResults[[#This Row],[Ind/Rel]]="Ind",_xlfn.XLOOKUP(StandardResults[[#This Row],[Code]],Std[Code],Std[AAs]),"-")</f>
        <v>#N/A</v>
      </c>
      <c r="V1079" t="e">
        <f>IF(StandardResults[[#This Row],[Ind/Rel]]="Ind",_xlfn.XLOOKUP(StandardResults[[#This Row],[Code]],Std[Code],Std[As]),"-")</f>
        <v>#N/A</v>
      </c>
      <c r="W1079" t="e">
        <f>IF(StandardResults[[#This Row],[Ind/Rel]]="Ind",_xlfn.XLOOKUP(StandardResults[[#This Row],[Code]],Std[Code],Std[Bs]),"-")</f>
        <v>#N/A</v>
      </c>
      <c r="X1079" t="e">
        <f>IF(StandardResults[[#This Row],[Ind/Rel]]="Ind",_xlfn.XLOOKUP(StandardResults[[#This Row],[Code]],Std[Code],Std[EC]),"-")</f>
        <v>#N/A</v>
      </c>
      <c r="Y1079" t="e">
        <f>IF(StandardResults[[#This Row],[Ind/Rel]]="Ind",_xlfn.XLOOKUP(StandardResults[[#This Row],[Code]],Std[Code],Std[Ecs]),"-")</f>
        <v>#N/A</v>
      </c>
      <c r="Z1079">
        <f>COUNTIFS(StandardResults[Name],StandardResults[[#This Row],[Name]],StandardResults[Entry
Std],"B")+COUNTIFS(StandardResults[Name],StandardResults[[#This Row],[Name]],StandardResults[Entry
Std],"A")+COUNTIFS(StandardResults[Name],StandardResults[[#This Row],[Name]],StandardResults[Entry
Std],"AA")</f>
        <v>0</v>
      </c>
      <c r="AA1079">
        <f>COUNTIFS(StandardResults[Name],StandardResults[[#This Row],[Name]],StandardResults[Entry
Std],"AA")</f>
        <v>0</v>
      </c>
    </row>
    <row r="1080" spans="1:27" x14ac:dyDescent="0.25">
      <c r="A1080">
        <f>TimeVR[[#This Row],[Club]]</f>
        <v>0</v>
      </c>
      <c r="B1080" t="str">
        <f>IF(OR(RIGHT(TimeVR[[#This Row],[Event]],3)="M.R", RIGHT(TimeVR[[#This Row],[Event]],3)="F.R"),"Relay","Ind")</f>
        <v>Ind</v>
      </c>
      <c r="C1080">
        <f>TimeVR[[#This Row],[gender]]</f>
        <v>0</v>
      </c>
      <c r="D1080">
        <f>TimeVR[[#This Row],[Age]]</f>
        <v>0</v>
      </c>
      <c r="E1080">
        <f>TimeVR[[#This Row],[name]]</f>
        <v>0</v>
      </c>
      <c r="F1080">
        <f>TimeVR[[#This Row],[Event]]</f>
        <v>0</v>
      </c>
      <c r="G1080" t="str">
        <f>IF(OR(StandardResults[[#This Row],[Entry]]="-",TimeVR[[#This Row],[validation]]="Validated"),"Y","N")</f>
        <v>N</v>
      </c>
      <c r="H1080">
        <f>IF(OR(LEFT(TimeVR[[#This Row],[Times]],8)="00:00.00", LEFT(TimeVR[[#This Row],[Times]],2)="NT"),"-",TimeVR[[#This Row],[Times]])</f>
        <v>0</v>
      </c>
      <c r="I10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0" t="str">
        <f>IF(ISBLANK(TimeVR[[#This Row],[Best Time(S)]]),"-",TimeVR[[#This Row],[Best Time(S)]])</f>
        <v>-</v>
      </c>
      <c r="K1080" t="str">
        <f>IF(StandardResults[[#This Row],[BT(SC)]]&lt;&gt;"-",IF(StandardResults[[#This Row],[BT(SC)]]&lt;=StandardResults[[#This Row],[AAs]],"AA",IF(StandardResults[[#This Row],[BT(SC)]]&lt;=StandardResults[[#This Row],[As]],"A",IF(StandardResults[[#This Row],[BT(SC)]]&lt;=StandardResults[[#This Row],[Bs]],"B","-"))),"")</f>
        <v/>
      </c>
      <c r="L1080" t="str">
        <f>IF(ISBLANK(TimeVR[[#This Row],[Best Time(L)]]),"-",TimeVR[[#This Row],[Best Time(L)]])</f>
        <v>-</v>
      </c>
      <c r="M1080" t="str">
        <f>IF(StandardResults[[#This Row],[BT(LC)]]&lt;&gt;"-",IF(StandardResults[[#This Row],[BT(LC)]]&lt;=StandardResults[[#This Row],[AA]],"AA",IF(StandardResults[[#This Row],[BT(LC)]]&lt;=StandardResults[[#This Row],[A]],"A",IF(StandardResults[[#This Row],[BT(LC)]]&lt;=StandardResults[[#This Row],[B]],"B","-"))),"")</f>
        <v/>
      </c>
      <c r="N1080" s="14"/>
      <c r="O1080" t="str">
        <f>IF(StandardResults[[#This Row],[BT(SC)]]&lt;&gt;"-",IF(StandardResults[[#This Row],[BT(SC)]]&lt;=StandardResults[[#This Row],[Ecs]],"EC","-"),"")</f>
        <v/>
      </c>
      <c r="Q1080" t="str">
        <f>IF(StandardResults[[#This Row],[Ind/Rel]]="Ind",LEFT(StandardResults[[#This Row],[Gender]],1)&amp;MIN(MAX(StandardResults[[#This Row],[Age]],11),17)&amp;"-"&amp;StandardResults[[#This Row],[Event]],"")</f>
        <v>011-0</v>
      </c>
      <c r="R1080" t="e">
        <f>IF(StandardResults[[#This Row],[Ind/Rel]]="Ind",_xlfn.XLOOKUP(StandardResults[[#This Row],[Code]],Std[Code],Std[AA]),"-")</f>
        <v>#N/A</v>
      </c>
      <c r="S1080" t="e">
        <f>IF(StandardResults[[#This Row],[Ind/Rel]]="Ind",_xlfn.XLOOKUP(StandardResults[[#This Row],[Code]],Std[Code],Std[A]),"-")</f>
        <v>#N/A</v>
      </c>
      <c r="T1080" t="e">
        <f>IF(StandardResults[[#This Row],[Ind/Rel]]="Ind",_xlfn.XLOOKUP(StandardResults[[#This Row],[Code]],Std[Code],Std[B]),"-")</f>
        <v>#N/A</v>
      </c>
      <c r="U1080" t="e">
        <f>IF(StandardResults[[#This Row],[Ind/Rel]]="Ind",_xlfn.XLOOKUP(StandardResults[[#This Row],[Code]],Std[Code],Std[AAs]),"-")</f>
        <v>#N/A</v>
      </c>
      <c r="V1080" t="e">
        <f>IF(StandardResults[[#This Row],[Ind/Rel]]="Ind",_xlfn.XLOOKUP(StandardResults[[#This Row],[Code]],Std[Code],Std[As]),"-")</f>
        <v>#N/A</v>
      </c>
      <c r="W1080" t="e">
        <f>IF(StandardResults[[#This Row],[Ind/Rel]]="Ind",_xlfn.XLOOKUP(StandardResults[[#This Row],[Code]],Std[Code],Std[Bs]),"-")</f>
        <v>#N/A</v>
      </c>
      <c r="X1080" t="e">
        <f>IF(StandardResults[[#This Row],[Ind/Rel]]="Ind",_xlfn.XLOOKUP(StandardResults[[#This Row],[Code]],Std[Code],Std[EC]),"-")</f>
        <v>#N/A</v>
      </c>
      <c r="Y1080" t="e">
        <f>IF(StandardResults[[#This Row],[Ind/Rel]]="Ind",_xlfn.XLOOKUP(StandardResults[[#This Row],[Code]],Std[Code],Std[Ecs]),"-")</f>
        <v>#N/A</v>
      </c>
      <c r="Z1080">
        <f>COUNTIFS(StandardResults[Name],StandardResults[[#This Row],[Name]],StandardResults[Entry
Std],"B")+COUNTIFS(StandardResults[Name],StandardResults[[#This Row],[Name]],StandardResults[Entry
Std],"A")+COUNTIFS(StandardResults[Name],StandardResults[[#This Row],[Name]],StandardResults[Entry
Std],"AA")</f>
        <v>0</v>
      </c>
      <c r="AA1080">
        <f>COUNTIFS(StandardResults[Name],StandardResults[[#This Row],[Name]],StandardResults[Entry
Std],"AA")</f>
        <v>0</v>
      </c>
    </row>
    <row r="1081" spans="1:27" x14ac:dyDescent="0.25">
      <c r="A1081">
        <f>TimeVR[[#This Row],[Club]]</f>
        <v>0</v>
      </c>
      <c r="B1081" t="str">
        <f>IF(OR(RIGHT(TimeVR[[#This Row],[Event]],3)="M.R", RIGHT(TimeVR[[#This Row],[Event]],3)="F.R"),"Relay","Ind")</f>
        <v>Ind</v>
      </c>
      <c r="C1081">
        <f>TimeVR[[#This Row],[gender]]</f>
        <v>0</v>
      </c>
      <c r="D1081">
        <f>TimeVR[[#This Row],[Age]]</f>
        <v>0</v>
      </c>
      <c r="E1081">
        <f>TimeVR[[#This Row],[name]]</f>
        <v>0</v>
      </c>
      <c r="F1081">
        <f>TimeVR[[#This Row],[Event]]</f>
        <v>0</v>
      </c>
      <c r="G1081" t="str">
        <f>IF(OR(StandardResults[[#This Row],[Entry]]="-",TimeVR[[#This Row],[validation]]="Validated"),"Y","N")</f>
        <v>N</v>
      </c>
      <c r="H1081">
        <f>IF(OR(LEFT(TimeVR[[#This Row],[Times]],8)="00:00.00", LEFT(TimeVR[[#This Row],[Times]],2)="NT"),"-",TimeVR[[#This Row],[Times]])</f>
        <v>0</v>
      </c>
      <c r="I10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1" t="str">
        <f>IF(ISBLANK(TimeVR[[#This Row],[Best Time(S)]]),"-",TimeVR[[#This Row],[Best Time(S)]])</f>
        <v>-</v>
      </c>
      <c r="K1081" t="str">
        <f>IF(StandardResults[[#This Row],[BT(SC)]]&lt;&gt;"-",IF(StandardResults[[#This Row],[BT(SC)]]&lt;=StandardResults[[#This Row],[AAs]],"AA",IF(StandardResults[[#This Row],[BT(SC)]]&lt;=StandardResults[[#This Row],[As]],"A",IF(StandardResults[[#This Row],[BT(SC)]]&lt;=StandardResults[[#This Row],[Bs]],"B","-"))),"")</f>
        <v/>
      </c>
      <c r="L1081" t="str">
        <f>IF(ISBLANK(TimeVR[[#This Row],[Best Time(L)]]),"-",TimeVR[[#This Row],[Best Time(L)]])</f>
        <v>-</v>
      </c>
      <c r="M1081" t="str">
        <f>IF(StandardResults[[#This Row],[BT(LC)]]&lt;&gt;"-",IF(StandardResults[[#This Row],[BT(LC)]]&lt;=StandardResults[[#This Row],[AA]],"AA",IF(StandardResults[[#This Row],[BT(LC)]]&lt;=StandardResults[[#This Row],[A]],"A",IF(StandardResults[[#This Row],[BT(LC)]]&lt;=StandardResults[[#This Row],[B]],"B","-"))),"")</f>
        <v/>
      </c>
      <c r="N1081" s="14"/>
      <c r="O1081" t="str">
        <f>IF(StandardResults[[#This Row],[BT(SC)]]&lt;&gt;"-",IF(StandardResults[[#This Row],[BT(SC)]]&lt;=StandardResults[[#This Row],[Ecs]],"EC","-"),"")</f>
        <v/>
      </c>
      <c r="Q1081" t="str">
        <f>IF(StandardResults[[#This Row],[Ind/Rel]]="Ind",LEFT(StandardResults[[#This Row],[Gender]],1)&amp;MIN(MAX(StandardResults[[#This Row],[Age]],11),17)&amp;"-"&amp;StandardResults[[#This Row],[Event]],"")</f>
        <v>011-0</v>
      </c>
      <c r="R1081" t="e">
        <f>IF(StandardResults[[#This Row],[Ind/Rel]]="Ind",_xlfn.XLOOKUP(StandardResults[[#This Row],[Code]],Std[Code],Std[AA]),"-")</f>
        <v>#N/A</v>
      </c>
      <c r="S1081" t="e">
        <f>IF(StandardResults[[#This Row],[Ind/Rel]]="Ind",_xlfn.XLOOKUP(StandardResults[[#This Row],[Code]],Std[Code],Std[A]),"-")</f>
        <v>#N/A</v>
      </c>
      <c r="T1081" t="e">
        <f>IF(StandardResults[[#This Row],[Ind/Rel]]="Ind",_xlfn.XLOOKUP(StandardResults[[#This Row],[Code]],Std[Code],Std[B]),"-")</f>
        <v>#N/A</v>
      </c>
      <c r="U1081" t="e">
        <f>IF(StandardResults[[#This Row],[Ind/Rel]]="Ind",_xlfn.XLOOKUP(StandardResults[[#This Row],[Code]],Std[Code],Std[AAs]),"-")</f>
        <v>#N/A</v>
      </c>
      <c r="V1081" t="e">
        <f>IF(StandardResults[[#This Row],[Ind/Rel]]="Ind",_xlfn.XLOOKUP(StandardResults[[#This Row],[Code]],Std[Code],Std[As]),"-")</f>
        <v>#N/A</v>
      </c>
      <c r="W1081" t="e">
        <f>IF(StandardResults[[#This Row],[Ind/Rel]]="Ind",_xlfn.XLOOKUP(StandardResults[[#This Row],[Code]],Std[Code],Std[Bs]),"-")</f>
        <v>#N/A</v>
      </c>
      <c r="X1081" t="e">
        <f>IF(StandardResults[[#This Row],[Ind/Rel]]="Ind",_xlfn.XLOOKUP(StandardResults[[#This Row],[Code]],Std[Code],Std[EC]),"-")</f>
        <v>#N/A</v>
      </c>
      <c r="Y1081" t="e">
        <f>IF(StandardResults[[#This Row],[Ind/Rel]]="Ind",_xlfn.XLOOKUP(StandardResults[[#This Row],[Code]],Std[Code],Std[Ecs]),"-")</f>
        <v>#N/A</v>
      </c>
      <c r="Z1081">
        <f>COUNTIFS(StandardResults[Name],StandardResults[[#This Row],[Name]],StandardResults[Entry
Std],"B")+COUNTIFS(StandardResults[Name],StandardResults[[#This Row],[Name]],StandardResults[Entry
Std],"A")+COUNTIFS(StandardResults[Name],StandardResults[[#This Row],[Name]],StandardResults[Entry
Std],"AA")</f>
        <v>0</v>
      </c>
      <c r="AA1081">
        <f>COUNTIFS(StandardResults[Name],StandardResults[[#This Row],[Name]],StandardResults[Entry
Std],"AA")</f>
        <v>0</v>
      </c>
    </row>
    <row r="1082" spans="1:27" x14ac:dyDescent="0.25">
      <c r="A1082">
        <f>TimeVR[[#This Row],[Club]]</f>
        <v>0</v>
      </c>
      <c r="B1082" t="str">
        <f>IF(OR(RIGHT(TimeVR[[#This Row],[Event]],3)="M.R", RIGHT(TimeVR[[#This Row],[Event]],3)="F.R"),"Relay","Ind")</f>
        <v>Ind</v>
      </c>
      <c r="C1082">
        <f>TimeVR[[#This Row],[gender]]</f>
        <v>0</v>
      </c>
      <c r="D1082">
        <f>TimeVR[[#This Row],[Age]]</f>
        <v>0</v>
      </c>
      <c r="E1082">
        <f>TimeVR[[#This Row],[name]]</f>
        <v>0</v>
      </c>
      <c r="F1082">
        <f>TimeVR[[#This Row],[Event]]</f>
        <v>0</v>
      </c>
      <c r="G1082" t="str">
        <f>IF(OR(StandardResults[[#This Row],[Entry]]="-",TimeVR[[#This Row],[validation]]="Validated"),"Y","N")</f>
        <v>N</v>
      </c>
      <c r="H1082">
        <f>IF(OR(LEFT(TimeVR[[#This Row],[Times]],8)="00:00.00", LEFT(TimeVR[[#This Row],[Times]],2)="NT"),"-",TimeVR[[#This Row],[Times]])</f>
        <v>0</v>
      </c>
      <c r="I10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2" t="str">
        <f>IF(ISBLANK(TimeVR[[#This Row],[Best Time(S)]]),"-",TimeVR[[#This Row],[Best Time(S)]])</f>
        <v>-</v>
      </c>
      <c r="K1082" t="str">
        <f>IF(StandardResults[[#This Row],[BT(SC)]]&lt;&gt;"-",IF(StandardResults[[#This Row],[BT(SC)]]&lt;=StandardResults[[#This Row],[AAs]],"AA",IF(StandardResults[[#This Row],[BT(SC)]]&lt;=StandardResults[[#This Row],[As]],"A",IF(StandardResults[[#This Row],[BT(SC)]]&lt;=StandardResults[[#This Row],[Bs]],"B","-"))),"")</f>
        <v/>
      </c>
      <c r="L1082" t="str">
        <f>IF(ISBLANK(TimeVR[[#This Row],[Best Time(L)]]),"-",TimeVR[[#This Row],[Best Time(L)]])</f>
        <v>-</v>
      </c>
      <c r="M1082" t="str">
        <f>IF(StandardResults[[#This Row],[BT(LC)]]&lt;&gt;"-",IF(StandardResults[[#This Row],[BT(LC)]]&lt;=StandardResults[[#This Row],[AA]],"AA",IF(StandardResults[[#This Row],[BT(LC)]]&lt;=StandardResults[[#This Row],[A]],"A",IF(StandardResults[[#This Row],[BT(LC)]]&lt;=StandardResults[[#This Row],[B]],"B","-"))),"")</f>
        <v/>
      </c>
      <c r="N1082" s="14"/>
      <c r="O1082" t="str">
        <f>IF(StandardResults[[#This Row],[BT(SC)]]&lt;&gt;"-",IF(StandardResults[[#This Row],[BT(SC)]]&lt;=StandardResults[[#This Row],[Ecs]],"EC","-"),"")</f>
        <v/>
      </c>
      <c r="Q1082" t="str">
        <f>IF(StandardResults[[#This Row],[Ind/Rel]]="Ind",LEFT(StandardResults[[#This Row],[Gender]],1)&amp;MIN(MAX(StandardResults[[#This Row],[Age]],11),17)&amp;"-"&amp;StandardResults[[#This Row],[Event]],"")</f>
        <v>011-0</v>
      </c>
      <c r="R1082" t="e">
        <f>IF(StandardResults[[#This Row],[Ind/Rel]]="Ind",_xlfn.XLOOKUP(StandardResults[[#This Row],[Code]],Std[Code],Std[AA]),"-")</f>
        <v>#N/A</v>
      </c>
      <c r="S1082" t="e">
        <f>IF(StandardResults[[#This Row],[Ind/Rel]]="Ind",_xlfn.XLOOKUP(StandardResults[[#This Row],[Code]],Std[Code],Std[A]),"-")</f>
        <v>#N/A</v>
      </c>
      <c r="T1082" t="e">
        <f>IF(StandardResults[[#This Row],[Ind/Rel]]="Ind",_xlfn.XLOOKUP(StandardResults[[#This Row],[Code]],Std[Code],Std[B]),"-")</f>
        <v>#N/A</v>
      </c>
      <c r="U1082" t="e">
        <f>IF(StandardResults[[#This Row],[Ind/Rel]]="Ind",_xlfn.XLOOKUP(StandardResults[[#This Row],[Code]],Std[Code],Std[AAs]),"-")</f>
        <v>#N/A</v>
      </c>
      <c r="V1082" t="e">
        <f>IF(StandardResults[[#This Row],[Ind/Rel]]="Ind",_xlfn.XLOOKUP(StandardResults[[#This Row],[Code]],Std[Code],Std[As]),"-")</f>
        <v>#N/A</v>
      </c>
      <c r="W1082" t="e">
        <f>IF(StandardResults[[#This Row],[Ind/Rel]]="Ind",_xlfn.XLOOKUP(StandardResults[[#This Row],[Code]],Std[Code],Std[Bs]),"-")</f>
        <v>#N/A</v>
      </c>
      <c r="X1082" t="e">
        <f>IF(StandardResults[[#This Row],[Ind/Rel]]="Ind",_xlfn.XLOOKUP(StandardResults[[#This Row],[Code]],Std[Code],Std[EC]),"-")</f>
        <v>#N/A</v>
      </c>
      <c r="Y1082" t="e">
        <f>IF(StandardResults[[#This Row],[Ind/Rel]]="Ind",_xlfn.XLOOKUP(StandardResults[[#This Row],[Code]],Std[Code],Std[Ecs]),"-")</f>
        <v>#N/A</v>
      </c>
      <c r="Z1082">
        <f>COUNTIFS(StandardResults[Name],StandardResults[[#This Row],[Name]],StandardResults[Entry
Std],"B")+COUNTIFS(StandardResults[Name],StandardResults[[#This Row],[Name]],StandardResults[Entry
Std],"A")+COUNTIFS(StandardResults[Name],StandardResults[[#This Row],[Name]],StandardResults[Entry
Std],"AA")</f>
        <v>0</v>
      </c>
      <c r="AA1082">
        <f>COUNTIFS(StandardResults[Name],StandardResults[[#This Row],[Name]],StandardResults[Entry
Std],"AA")</f>
        <v>0</v>
      </c>
    </row>
    <row r="1083" spans="1:27" x14ac:dyDescent="0.25">
      <c r="A1083">
        <f>TimeVR[[#This Row],[Club]]</f>
        <v>0</v>
      </c>
      <c r="B1083" t="str">
        <f>IF(OR(RIGHT(TimeVR[[#This Row],[Event]],3)="M.R", RIGHT(TimeVR[[#This Row],[Event]],3)="F.R"),"Relay","Ind")</f>
        <v>Ind</v>
      </c>
      <c r="C1083">
        <f>TimeVR[[#This Row],[gender]]</f>
        <v>0</v>
      </c>
      <c r="D1083">
        <f>TimeVR[[#This Row],[Age]]</f>
        <v>0</v>
      </c>
      <c r="E1083">
        <f>TimeVR[[#This Row],[name]]</f>
        <v>0</v>
      </c>
      <c r="F1083">
        <f>TimeVR[[#This Row],[Event]]</f>
        <v>0</v>
      </c>
      <c r="G1083" t="str">
        <f>IF(OR(StandardResults[[#This Row],[Entry]]="-",TimeVR[[#This Row],[validation]]="Validated"),"Y","N")</f>
        <v>N</v>
      </c>
      <c r="H1083">
        <f>IF(OR(LEFT(TimeVR[[#This Row],[Times]],8)="00:00.00", LEFT(TimeVR[[#This Row],[Times]],2)="NT"),"-",TimeVR[[#This Row],[Times]])</f>
        <v>0</v>
      </c>
      <c r="I10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3" t="str">
        <f>IF(ISBLANK(TimeVR[[#This Row],[Best Time(S)]]),"-",TimeVR[[#This Row],[Best Time(S)]])</f>
        <v>-</v>
      </c>
      <c r="K1083" t="str">
        <f>IF(StandardResults[[#This Row],[BT(SC)]]&lt;&gt;"-",IF(StandardResults[[#This Row],[BT(SC)]]&lt;=StandardResults[[#This Row],[AAs]],"AA",IF(StandardResults[[#This Row],[BT(SC)]]&lt;=StandardResults[[#This Row],[As]],"A",IF(StandardResults[[#This Row],[BT(SC)]]&lt;=StandardResults[[#This Row],[Bs]],"B","-"))),"")</f>
        <v/>
      </c>
      <c r="L1083" t="str">
        <f>IF(ISBLANK(TimeVR[[#This Row],[Best Time(L)]]),"-",TimeVR[[#This Row],[Best Time(L)]])</f>
        <v>-</v>
      </c>
      <c r="M1083" t="str">
        <f>IF(StandardResults[[#This Row],[BT(LC)]]&lt;&gt;"-",IF(StandardResults[[#This Row],[BT(LC)]]&lt;=StandardResults[[#This Row],[AA]],"AA",IF(StandardResults[[#This Row],[BT(LC)]]&lt;=StandardResults[[#This Row],[A]],"A",IF(StandardResults[[#This Row],[BT(LC)]]&lt;=StandardResults[[#This Row],[B]],"B","-"))),"")</f>
        <v/>
      </c>
      <c r="N1083" s="14"/>
      <c r="O1083" t="str">
        <f>IF(StandardResults[[#This Row],[BT(SC)]]&lt;&gt;"-",IF(StandardResults[[#This Row],[BT(SC)]]&lt;=StandardResults[[#This Row],[Ecs]],"EC","-"),"")</f>
        <v/>
      </c>
      <c r="Q1083" t="str">
        <f>IF(StandardResults[[#This Row],[Ind/Rel]]="Ind",LEFT(StandardResults[[#This Row],[Gender]],1)&amp;MIN(MAX(StandardResults[[#This Row],[Age]],11),17)&amp;"-"&amp;StandardResults[[#This Row],[Event]],"")</f>
        <v>011-0</v>
      </c>
      <c r="R1083" t="e">
        <f>IF(StandardResults[[#This Row],[Ind/Rel]]="Ind",_xlfn.XLOOKUP(StandardResults[[#This Row],[Code]],Std[Code],Std[AA]),"-")</f>
        <v>#N/A</v>
      </c>
      <c r="S1083" t="e">
        <f>IF(StandardResults[[#This Row],[Ind/Rel]]="Ind",_xlfn.XLOOKUP(StandardResults[[#This Row],[Code]],Std[Code],Std[A]),"-")</f>
        <v>#N/A</v>
      </c>
      <c r="T1083" t="e">
        <f>IF(StandardResults[[#This Row],[Ind/Rel]]="Ind",_xlfn.XLOOKUP(StandardResults[[#This Row],[Code]],Std[Code],Std[B]),"-")</f>
        <v>#N/A</v>
      </c>
      <c r="U1083" t="e">
        <f>IF(StandardResults[[#This Row],[Ind/Rel]]="Ind",_xlfn.XLOOKUP(StandardResults[[#This Row],[Code]],Std[Code],Std[AAs]),"-")</f>
        <v>#N/A</v>
      </c>
      <c r="V1083" t="e">
        <f>IF(StandardResults[[#This Row],[Ind/Rel]]="Ind",_xlfn.XLOOKUP(StandardResults[[#This Row],[Code]],Std[Code],Std[As]),"-")</f>
        <v>#N/A</v>
      </c>
      <c r="W1083" t="e">
        <f>IF(StandardResults[[#This Row],[Ind/Rel]]="Ind",_xlfn.XLOOKUP(StandardResults[[#This Row],[Code]],Std[Code],Std[Bs]),"-")</f>
        <v>#N/A</v>
      </c>
      <c r="X1083" t="e">
        <f>IF(StandardResults[[#This Row],[Ind/Rel]]="Ind",_xlfn.XLOOKUP(StandardResults[[#This Row],[Code]],Std[Code],Std[EC]),"-")</f>
        <v>#N/A</v>
      </c>
      <c r="Y1083" t="e">
        <f>IF(StandardResults[[#This Row],[Ind/Rel]]="Ind",_xlfn.XLOOKUP(StandardResults[[#This Row],[Code]],Std[Code],Std[Ecs]),"-")</f>
        <v>#N/A</v>
      </c>
      <c r="Z1083">
        <f>COUNTIFS(StandardResults[Name],StandardResults[[#This Row],[Name]],StandardResults[Entry
Std],"B")+COUNTIFS(StandardResults[Name],StandardResults[[#This Row],[Name]],StandardResults[Entry
Std],"A")+COUNTIFS(StandardResults[Name],StandardResults[[#This Row],[Name]],StandardResults[Entry
Std],"AA")</f>
        <v>0</v>
      </c>
      <c r="AA1083">
        <f>COUNTIFS(StandardResults[Name],StandardResults[[#This Row],[Name]],StandardResults[Entry
Std],"AA")</f>
        <v>0</v>
      </c>
    </row>
    <row r="1084" spans="1:27" x14ac:dyDescent="0.25">
      <c r="A1084">
        <f>TimeVR[[#This Row],[Club]]</f>
        <v>0</v>
      </c>
      <c r="B1084" t="str">
        <f>IF(OR(RIGHT(TimeVR[[#This Row],[Event]],3)="M.R", RIGHT(TimeVR[[#This Row],[Event]],3)="F.R"),"Relay","Ind")</f>
        <v>Ind</v>
      </c>
      <c r="C1084">
        <f>TimeVR[[#This Row],[gender]]</f>
        <v>0</v>
      </c>
      <c r="D1084">
        <f>TimeVR[[#This Row],[Age]]</f>
        <v>0</v>
      </c>
      <c r="E1084">
        <f>TimeVR[[#This Row],[name]]</f>
        <v>0</v>
      </c>
      <c r="F1084">
        <f>TimeVR[[#This Row],[Event]]</f>
        <v>0</v>
      </c>
      <c r="G1084" t="str">
        <f>IF(OR(StandardResults[[#This Row],[Entry]]="-",TimeVR[[#This Row],[validation]]="Validated"),"Y","N")</f>
        <v>N</v>
      </c>
      <c r="H1084">
        <f>IF(OR(LEFT(TimeVR[[#This Row],[Times]],8)="00:00.00", LEFT(TimeVR[[#This Row],[Times]],2)="NT"),"-",TimeVR[[#This Row],[Times]])</f>
        <v>0</v>
      </c>
      <c r="I10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4" t="str">
        <f>IF(ISBLANK(TimeVR[[#This Row],[Best Time(S)]]),"-",TimeVR[[#This Row],[Best Time(S)]])</f>
        <v>-</v>
      </c>
      <c r="K1084" t="str">
        <f>IF(StandardResults[[#This Row],[BT(SC)]]&lt;&gt;"-",IF(StandardResults[[#This Row],[BT(SC)]]&lt;=StandardResults[[#This Row],[AAs]],"AA",IF(StandardResults[[#This Row],[BT(SC)]]&lt;=StandardResults[[#This Row],[As]],"A",IF(StandardResults[[#This Row],[BT(SC)]]&lt;=StandardResults[[#This Row],[Bs]],"B","-"))),"")</f>
        <v/>
      </c>
      <c r="L1084" t="str">
        <f>IF(ISBLANK(TimeVR[[#This Row],[Best Time(L)]]),"-",TimeVR[[#This Row],[Best Time(L)]])</f>
        <v>-</v>
      </c>
      <c r="M1084" t="str">
        <f>IF(StandardResults[[#This Row],[BT(LC)]]&lt;&gt;"-",IF(StandardResults[[#This Row],[BT(LC)]]&lt;=StandardResults[[#This Row],[AA]],"AA",IF(StandardResults[[#This Row],[BT(LC)]]&lt;=StandardResults[[#This Row],[A]],"A",IF(StandardResults[[#This Row],[BT(LC)]]&lt;=StandardResults[[#This Row],[B]],"B","-"))),"")</f>
        <v/>
      </c>
      <c r="N1084" s="14"/>
      <c r="O1084" t="str">
        <f>IF(StandardResults[[#This Row],[BT(SC)]]&lt;&gt;"-",IF(StandardResults[[#This Row],[BT(SC)]]&lt;=StandardResults[[#This Row],[Ecs]],"EC","-"),"")</f>
        <v/>
      </c>
      <c r="Q1084" t="str">
        <f>IF(StandardResults[[#This Row],[Ind/Rel]]="Ind",LEFT(StandardResults[[#This Row],[Gender]],1)&amp;MIN(MAX(StandardResults[[#This Row],[Age]],11),17)&amp;"-"&amp;StandardResults[[#This Row],[Event]],"")</f>
        <v>011-0</v>
      </c>
      <c r="R1084" t="e">
        <f>IF(StandardResults[[#This Row],[Ind/Rel]]="Ind",_xlfn.XLOOKUP(StandardResults[[#This Row],[Code]],Std[Code],Std[AA]),"-")</f>
        <v>#N/A</v>
      </c>
      <c r="S1084" t="e">
        <f>IF(StandardResults[[#This Row],[Ind/Rel]]="Ind",_xlfn.XLOOKUP(StandardResults[[#This Row],[Code]],Std[Code],Std[A]),"-")</f>
        <v>#N/A</v>
      </c>
      <c r="T1084" t="e">
        <f>IF(StandardResults[[#This Row],[Ind/Rel]]="Ind",_xlfn.XLOOKUP(StandardResults[[#This Row],[Code]],Std[Code],Std[B]),"-")</f>
        <v>#N/A</v>
      </c>
      <c r="U1084" t="e">
        <f>IF(StandardResults[[#This Row],[Ind/Rel]]="Ind",_xlfn.XLOOKUP(StandardResults[[#This Row],[Code]],Std[Code],Std[AAs]),"-")</f>
        <v>#N/A</v>
      </c>
      <c r="V1084" t="e">
        <f>IF(StandardResults[[#This Row],[Ind/Rel]]="Ind",_xlfn.XLOOKUP(StandardResults[[#This Row],[Code]],Std[Code],Std[As]),"-")</f>
        <v>#N/A</v>
      </c>
      <c r="W1084" t="e">
        <f>IF(StandardResults[[#This Row],[Ind/Rel]]="Ind",_xlfn.XLOOKUP(StandardResults[[#This Row],[Code]],Std[Code],Std[Bs]),"-")</f>
        <v>#N/A</v>
      </c>
      <c r="X1084" t="e">
        <f>IF(StandardResults[[#This Row],[Ind/Rel]]="Ind",_xlfn.XLOOKUP(StandardResults[[#This Row],[Code]],Std[Code],Std[EC]),"-")</f>
        <v>#N/A</v>
      </c>
      <c r="Y1084" t="e">
        <f>IF(StandardResults[[#This Row],[Ind/Rel]]="Ind",_xlfn.XLOOKUP(StandardResults[[#This Row],[Code]],Std[Code],Std[Ecs]),"-")</f>
        <v>#N/A</v>
      </c>
      <c r="Z1084">
        <f>COUNTIFS(StandardResults[Name],StandardResults[[#This Row],[Name]],StandardResults[Entry
Std],"B")+COUNTIFS(StandardResults[Name],StandardResults[[#This Row],[Name]],StandardResults[Entry
Std],"A")+COUNTIFS(StandardResults[Name],StandardResults[[#This Row],[Name]],StandardResults[Entry
Std],"AA")</f>
        <v>0</v>
      </c>
      <c r="AA1084">
        <f>COUNTIFS(StandardResults[Name],StandardResults[[#This Row],[Name]],StandardResults[Entry
Std],"AA")</f>
        <v>0</v>
      </c>
    </row>
    <row r="1085" spans="1:27" x14ac:dyDescent="0.25">
      <c r="A1085">
        <f>TimeVR[[#This Row],[Club]]</f>
        <v>0</v>
      </c>
      <c r="B1085" t="str">
        <f>IF(OR(RIGHT(TimeVR[[#This Row],[Event]],3)="M.R", RIGHT(TimeVR[[#This Row],[Event]],3)="F.R"),"Relay","Ind")</f>
        <v>Ind</v>
      </c>
      <c r="C1085">
        <f>TimeVR[[#This Row],[gender]]</f>
        <v>0</v>
      </c>
      <c r="D1085">
        <f>TimeVR[[#This Row],[Age]]</f>
        <v>0</v>
      </c>
      <c r="E1085">
        <f>TimeVR[[#This Row],[name]]</f>
        <v>0</v>
      </c>
      <c r="F1085">
        <f>TimeVR[[#This Row],[Event]]</f>
        <v>0</v>
      </c>
      <c r="G1085" t="str">
        <f>IF(OR(StandardResults[[#This Row],[Entry]]="-",TimeVR[[#This Row],[validation]]="Validated"),"Y","N")</f>
        <v>N</v>
      </c>
      <c r="H1085">
        <f>IF(OR(LEFT(TimeVR[[#This Row],[Times]],8)="00:00.00", LEFT(TimeVR[[#This Row],[Times]],2)="NT"),"-",TimeVR[[#This Row],[Times]])</f>
        <v>0</v>
      </c>
      <c r="I10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5" t="str">
        <f>IF(ISBLANK(TimeVR[[#This Row],[Best Time(S)]]),"-",TimeVR[[#This Row],[Best Time(S)]])</f>
        <v>-</v>
      </c>
      <c r="K1085" t="str">
        <f>IF(StandardResults[[#This Row],[BT(SC)]]&lt;&gt;"-",IF(StandardResults[[#This Row],[BT(SC)]]&lt;=StandardResults[[#This Row],[AAs]],"AA",IF(StandardResults[[#This Row],[BT(SC)]]&lt;=StandardResults[[#This Row],[As]],"A",IF(StandardResults[[#This Row],[BT(SC)]]&lt;=StandardResults[[#This Row],[Bs]],"B","-"))),"")</f>
        <v/>
      </c>
      <c r="L1085" t="str">
        <f>IF(ISBLANK(TimeVR[[#This Row],[Best Time(L)]]),"-",TimeVR[[#This Row],[Best Time(L)]])</f>
        <v>-</v>
      </c>
      <c r="M1085" t="str">
        <f>IF(StandardResults[[#This Row],[BT(LC)]]&lt;&gt;"-",IF(StandardResults[[#This Row],[BT(LC)]]&lt;=StandardResults[[#This Row],[AA]],"AA",IF(StandardResults[[#This Row],[BT(LC)]]&lt;=StandardResults[[#This Row],[A]],"A",IF(StandardResults[[#This Row],[BT(LC)]]&lt;=StandardResults[[#This Row],[B]],"B","-"))),"")</f>
        <v/>
      </c>
      <c r="N1085" s="14"/>
      <c r="O1085" t="str">
        <f>IF(StandardResults[[#This Row],[BT(SC)]]&lt;&gt;"-",IF(StandardResults[[#This Row],[BT(SC)]]&lt;=StandardResults[[#This Row],[Ecs]],"EC","-"),"")</f>
        <v/>
      </c>
      <c r="Q1085" t="str">
        <f>IF(StandardResults[[#This Row],[Ind/Rel]]="Ind",LEFT(StandardResults[[#This Row],[Gender]],1)&amp;MIN(MAX(StandardResults[[#This Row],[Age]],11),17)&amp;"-"&amp;StandardResults[[#This Row],[Event]],"")</f>
        <v>011-0</v>
      </c>
      <c r="R1085" t="e">
        <f>IF(StandardResults[[#This Row],[Ind/Rel]]="Ind",_xlfn.XLOOKUP(StandardResults[[#This Row],[Code]],Std[Code],Std[AA]),"-")</f>
        <v>#N/A</v>
      </c>
      <c r="S1085" t="e">
        <f>IF(StandardResults[[#This Row],[Ind/Rel]]="Ind",_xlfn.XLOOKUP(StandardResults[[#This Row],[Code]],Std[Code],Std[A]),"-")</f>
        <v>#N/A</v>
      </c>
      <c r="T1085" t="e">
        <f>IF(StandardResults[[#This Row],[Ind/Rel]]="Ind",_xlfn.XLOOKUP(StandardResults[[#This Row],[Code]],Std[Code],Std[B]),"-")</f>
        <v>#N/A</v>
      </c>
      <c r="U1085" t="e">
        <f>IF(StandardResults[[#This Row],[Ind/Rel]]="Ind",_xlfn.XLOOKUP(StandardResults[[#This Row],[Code]],Std[Code],Std[AAs]),"-")</f>
        <v>#N/A</v>
      </c>
      <c r="V1085" t="e">
        <f>IF(StandardResults[[#This Row],[Ind/Rel]]="Ind",_xlfn.XLOOKUP(StandardResults[[#This Row],[Code]],Std[Code],Std[As]),"-")</f>
        <v>#N/A</v>
      </c>
      <c r="W1085" t="e">
        <f>IF(StandardResults[[#This Row],[Ind/Rel]]="Ind",_xlfn.XLOOKUP(StandardResults[[#This Row],[Code]],Std[Code],Std[Bs]),"-")</f>
        <v>#N/A</v>
      </c>
      <c r="X1085" t="e">
        <f>IF(StandardResults[[#This Row],[Ind/Rel]]="Ind",_xlfn.XLOOKUP(StandardResults[[#This Row],[Code]],Std[Code],Std[EC]),"-")</f>
        <v>#N/A</v>
      </c>
      <c r="Y1085" t="e">
        <f>IF(StandardResults[[#This Row],[Ind/Rel]]="Ind",_xlfn.XLOOKUP(StandardResults[[#This Row],[Code]],Std[Code],Std[Ecs]),"-")</f>
        <v>#N/A</v>
      </c>
      <c r="Z1085">
        <f>COUNTIFS(StandardResults[Name],StandardResults[[#This Row],[Name]],StandardResults[Entry
Std],"B")+COUNTIFS(StandardResults[Name],StandardResults[[#This Row],[Name]],StandardResults[Entry
Std],"A")+COUNTIFS(StandardResults[Name],StandardResults[[#This Row],[Name]],StandardResults[Entry
Std],"AA")</f>
        <v>0</v>
      </c>
      <c r="AA1085">
        <f>COUNTIFS(StandardResults[Name],StandardResults[[#This Row],[Name]],StandardResults[Entry
Std],"AA")</f>
        <v>0</v>
      </c>
    </row>
    <row r="1086" spans="1:27" x14ac:dyDescent="0.25">
      <c r="A1086">
        <f>TimeVR[[#This Row],[Club]]</f>
        <v>0</v>
      </c>
      <c r="B1086" t="str">
        <f>IF(OR(RIGHT(TimeVR[[#This Row],[Event]],3)="M.R", RIGHT(TimeVR[[#This Row],[Event]],3)="F.R"),"Relay","Ind")</f>
        <v>Ind</v>
      </c>
      <c r="C1086">
        <f>TimeVR[[#This Row],[gender]]</f>
        <v>0</v>
      </c>
      <c r="D1086">
        <f>TimeVR[[#This Row],[Age]]</f>
        <v>0</v>
      </c>
      <c r="E1086">
        <f>TimeVR[[#This Row],[name]]</f>
        <v>0</v>
      </c>
      <c r="F1086">
        <f>TimeVR[[#This Row],[Event]]</f>
        <v>0</v>
      </c>
      <c r="G1086" t="str">
        <f>IF(OR(StandardResults[[#This Row],[Entry]]="-",TimeVR[[#This Row],[validation]]="Validated"),"Y","N")</f>
        <v>N</v>
      </c>
      <c r="H1086">
        <f>IF(OR(LEFT(TimeVR[[#This Row],[Times]],8)="00:00.00", LEFT(TimeVR[[#This Row],[Times]],2)="NT"),"-",TimeVR[[#This Row],[Times]])</f>
        <v>0</v>
      </c>
      <c r="I10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6" t="str">
        <f>IF(ISBLANK(TimeVR[[#This Row],[Best Time(S)]]),"-",TimeVR[[#This Row],[Best Time(S)]])</f>
        <v>-</v>
      </c>
      <c r="K1086" t="str">
        <f>IF(StandardResults[[#This Row],[BT(SC)]]&lt;&gt;"-",IF(StandardResults[[#This Row],[BT(SC)]]&lt;=StandardResults[[#This Row],[AAs]],"AA",IF(StandardResults[[#This Row],[BT(SC)]]&lt;=StandardResults[[#This Row],[As]],"A",IF(StandardResults[[#This Row],[BT(SC)]]&lt;=StandardResults[[#This Row],[Bs]],"B","-"))),"")</f>
        <v/>
      </c>
      <c r="L1086" t="str">
        <f>IF(ISBLANK(TimeVR[[#This Row],[Best Time(L)]]),"-",TimeVR[[#This Row],[Best Time(L)]])</f>
        <v>-</v>
      </c>
      <c r="M1086" t="str">
        <f>IF(StandardResults[[#This Row],[BT(LC)]]&lt;&gt;"-",IF(StandardResults[[#This Row],[BT(LC)]]&lt;=StandardResults[[#This Row],[AA]],"AA",IF(StandardResults[[#This Row],[BT(LC)]]&lt;=StandardResults[[#This Row],[A]],"A",IF(StandardResults[[#This Row],[BT(LC)]]&lt;=StandardResults[[#This Row],[B]],"B","-"))),"")</f>
        <v/>
      </c>
      <c r="N1086" s="14"/>
      <c r="O1086" t="str">
        <f>IF(StandardResults[[#This Row],[BT(SC)]]&lt;&gt;"-",IF(StandardResults[[#This Row],[BT(SC)]]&lt;=StandardResults[[#This Row],[Ecs]],"EC","-"),"")</f>
        <v/>
      </c>
      <c r="Q1086" t="str">
        <f>IF(StandardResults[[#This Row],[Ind/Rel]]="Ind",LEFT(StandardResults[[#This Row],[Gender]],1)&amp;MIN(MAX(StandardResults[[#This Row],[Age]],11),17)&amp;"-"&amp;StandardResults[[#This Row],[Event]],"")</f>
        <v>011-0</v>
      </c>
      <c r="R1086" t="e">
        <f>IF(StandardResults[[#This Row],[Ind/Rel]]="Ind",_xlfn.XLOOKUP(StandardResults[[#This Row],[Code]],Std[Code],Std[AA]),"-")</f>
        <v>#N/A</v>
      </c>
      <c r="S1086" t="e">
        <f>IF(StandardResults[[#This Row],[Ind/Rel]]="Ind",_xlfn.XLOOKUP(StandardResults[[#This Row],[Code]],Std[Code],Std[A]),"-")</f>
        <v>#N/A</v>
      </c>
      <c r="T1086" t="e">
        <f>IF(StandardResults[[#This Row],[Ind/Rel]]="Ind",_xlfn.XLOOKUP(StandardResults[[#This Row],[Code]],Std[Code],Std[B]),"-")</f>
        <v>#N/A</v>
      </c>
      <c r="U1086" t="e">
        <f>IF(StandardResults[[#This Row],[Ind/Rel]]="Ind",_xlfn.XLOOKUP(StandardResults[[#This Row],[Code]],Std[Code],Std[AAs]),"-")</f>
        <v>#N/A</v>
      </c>
      <c r="V1086" t="e">
        <f>IF(StandardResults[[#This Row],[Ind/Rel]]="Ind",_xlfn.XLOOKUP(StandardResults[[#This Row],[Code]],Std[Code],Std[As]),"-")</f>
        <v>#N/A</v>
      </c>
      <c r="W1086" t="e">
        <f>IF(StandardResults[[#This Row],[Ind/Rel]]="Ind",_xlfn.XLOOKUP(StandardResults[[#This Row],[Code]],Std[Code],Std[Bs]),"-")</f>
        <v>#N/A</v>
      </c>
      <c r="X1086" t="e">
        <f>IF(StandardResults[[#This Row],[Ind/Rel]]="Ind",_xlfn.XLOOKUP(StandardResults[[#This Row],[Code]],Std[Code],Std[EC]),"-")</f>
        <v>#N/A</v>
      </c>
      <c r="Y1086" t="e">
        <f>IF(StandardResults[[#This Row],[Ind/Rel]]="Ind",_xlfn.XLOOKUP(StandardResults[[#This Row],[Code]],Std[Code],Std[Ecs]),"-")</f>
        <v>#N/A</v>
      </c>
      <c r="Z1086">
        <f>COUNTIFS(StandardResults[Name],StandardResults[[#This Row],[Name]],StandardResults[Entry
Std],"B")+COUNTIFS(StandardResults[Name],StandardResults[[#This Row],[Name]],StandardResults[Entry
Std],"A")+COUNTIFS(StandardResults[Name],StandardResults[[#This Row],[Name]],StandardResults[Entry
Std],"AA")</f>
        <v>0</v>
      </c>
      <c r="AA1086">
        <f>COUNTIFS(StandardResults[Name],StandardResults[[#This Row],[Name]],StandardResults[Entry
Std],"AA")</f>
        <v>0</v>
      </c>
    </row>
    <row r="1087" spans="1:27" x14ac:dyDescent="0.25">
      <c r="A1087">
        <f>TimeVR[[#This Row],[Club]]</f>
        <v>0</v>
      </c>
      <c r="B1087" t="str">
        <f>IF(OR(RIGHT(TimeVR[[#This Row],[Event]],3)="M.R", RIGHT(TimeVR[[#This Row],[Event]],3)="F.R"),"Relay","Ind")</f>
        <v>Ind</v>
      </c>
      <c r="C1087">
        <f>TimeVR[[#This Row],[gender]]</f>
        <v>0</v>
      </c>
      <c r="D1087">
        <f>TimeVR[[#This Row],[Age]]</f>
        <v>0</v>
      </c>
      <c r="E1087">
        <f>TimeVR[[#This Row],[name]]</f>
        <v>0</v>
      </c>
      <c r="F1087">
        <f>TimeVR[[#This Row],[Event]]</f>
        <v>0</v>
      </c>
      <c r="G1087" t="str">
        <f>IF(OR(StandardResults[[#This Row],[Entry]]="-",TimeVR[[#This Row],[validation]]="Validated"),"Y","N")</f>
        <v>N</v>
      </c>
      <c r="H1087">
        <f>IF(OR(LEFT(TimeVR[[#This Row],[Times]],8)="00:00.00", LEFT(TimeVR[[#This Row],[Times]],2)="NT"),"-",TimeVR[[#This Row],[Times]])</f>
        <v>0</v>
      </c>
      <c r="I10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7" t="str">
        <f>IF(ISBLANK(TimeVR[[#This Row],[Best Time(S)]]),"-",TimeVR[[#This Row],[Best Time(S)]])</f>
        <v>-</v>
      </c>
      <c r="K1087" t="str">
        <f>IF(StandardResults[[#This Row],[BT(SC)]]&lt;&gt;"-",IF(StandardResults[[#This Row],[BT(SC)]]&lt;=StandardResults[[#This Row],[AAs]],"AA",IF(StandardResults[[#This Row],[BT(SC)]]&lt;=StandardResults[[#This Row],[As]],"A",IF(StandardResults[[#This Row],[BT(SC)]]&lt;=StandardResults[[#This Row],[Bs]],"B","-"))),"")</f>
        <v/>
      </c>
      <c r="L1087" t="str">
        <f>IF(ISBLANK(TimeVR[[#This Row],[Best Time(L)]]),"-",TimeVR[[#This Row],[Best Time(L)]])</f>
        <v>-</v>
      </c>
      <c r="M1087" t="str">
        <f>IF(StandardResults[[#This Row],[BT(LC)]]&lt;&gt;"-",IF(StandardResults[[#This Row],[BT(LC)]]&lt;=StandardResults[[#This Row],[AA]],"AA",IF(StandardResults[[#This Row],[BT(LC)]]&lt;=StandardResults[[#This Row],[A]],"A",IF(StandardResults[[#This Row],[BT(LC)]]&lt;=StandardResults[[#This Row],[B]],"B","-"))),"")</f>
        <v/>
      </c>
      <c r="N1087" s="14"/>
      <c r="O1087" t="str">
        <f>IF(StandardResults[[#This Row],[BT(SC)]]&lt;&gt;"-",IF(StandardResults[[#This Row],[BT(SC)]]&lt;=StandardResults[[#This Row],[Ecs]],"EC","-"),"")</f>
        <v/>
      </c>
      <c r="Q1087" t="str">
        <f>IF(StandardResults[[#This Row],[Ind/Rel]]="Ind",LEFT(StandardResults[[#This Row],[Gender]],1)&amp;MIN(MAX(StandardResults[[#This Row],[Age]],11),17)&amp;"-"&amp;StandardResults[[#This Row],[Event]],"")</f>
        <v>011-0</v>
      </c>
      <c r="R1087" t="e">
        <f>IF(StandardResults[[#This Row],[Ind/Rel]]="Ind",_xlfn.XLOOKUP(StandardResults[[#This Row],[Code]],Std[Code],Std[AA]),"-")</f>
        <v>#N/A</v>
      </c>
      <c r="S1087" t="e">
        <f>IF(StandardResults[[#This Row],[Ind/Rel]]="Ind",_xlfn.XLOOKUP(StandardResults[[#This Row],[Code]],Std[Code],Std[A]),"-")</f>
        <v>#N/A</v>
      </c>
      <c r="T1087" t="e">
        <f>IF(StandardResults[[#This Row],[Ind/Rel]]="Ind",_xlfn.XLOOKUP(StandardResults[[#This Row],[Code]],Std[Code],Std[B]),"-")</f>
        <v>#N/A</v>
      </c>
      <c r="U1087" t="e">
        <f>IF(StandardResults[[#This Row],[Ind/Rel]]="Ind",_xlfn.XLOOKUP(StandardResults[[#This Row],[Code]],Std[Code],Std[AAs]),"-")</f>
        <v>#N/A</v>
      </c>
      <c r="V1087" t="e">
        <f>IF(StandardResults[[#This Row],[Ind/Rel]]="Ind",_xlfn.XLOOKUP(StandardResults[[#This Row],[Code]],Std[Code],Std[As]),"-")</f>
        <v>#N/A</v>
      </c>
      <c r="W1087" t="e">
        <f>IF(StandardResults[[#This Row],[Ind/Rel]]="Ind",_xlfn.XLOOKUP(StandardResults[[#This Row],[Code]],Std[Code],Std[Bs]),"-")</f>
        <v>#N/A</v>
      </c>
      <c r="X1087" t="e">
        <f>IF(StandardResults[[#This Row],[Ind/Rel]]="Ind",_xlfn.XLOOKUP(StandardResults[[#This Row],[Code]],Std[Code],Std[EC]),"-")</f>
        <v>#N/A</v>
      </c>
      <c r="Y1087" t="e">
        <f>IF(StandardResults[[#This Row],[Ind/Rel]]="Ind",_xlfn.XLOOKUP(StandardResults[[#This Row],[Code]],Std[Code],Std[Ecs]),"-")</f>
        <v>#N/A</v>
      </c>
      <c r="Z1087">
        <f>COUNTIFS(StandardResults[Name],StandardResults[[#This Row],[Name]],StandardResults[Entry
Std],"B")+COUNTIFS(StandardResults[Name],StandardResults[[#This Row],[Name]],StandardResults[Entry
Std],"A")+COUNTIFS(StandardResults[Name],StandardResults[[#This Row],[Name]],StandardResults[Entry
Std],"AA")</f>
        <v>0</v>
      </c>
      <c r="AA1087">
        <f>COUNTIFS(StandardResults[Name],StandardResults[[#This Row],[Name]],StandardResults[Entry
Std],"AA")</f>
        <v>0</v>
      </c>
    </row>
    <row r="1088" spans="1:27" x14ac:dyDescent="0.25">
      <c r="A1088">
        <f>TimeVR[[#This Row],[Club]]</f>
        <v>0</v>
      </c>
      <c r="B1088" t="str">
        <f>IF(OR(RIGHT(TimeVR[[#This Row],[Event]],3)="M.R", RIGHT(TimeVR[[#This Row],[Event]],3)="F.R"),"Relay","Ind")</f>
        <v>Ind</v>
      </c>
      <c r="C1088">
        <f>TimeVR[[#This Row],[gender]]</f>
        <v>0</v>
      </c>
      <c r="D1088">
        <f>TimeVR[[#This Row],[Age]]</f>
        <v>0</v>
      </c>
      <c r="E1088">
        <f>TimeVR[[#This Row],[name]]</f>
        <v>0</v>
      </c>
      <c r="F1088">
        <f>TimeVR[[#This Row],[Event]]</f>
        <v>0</v>
      </c>
      <c r="G1088" t="str">
        <f>IF(OR(StandardResults[[#This Row],[Entry]]="-",TimeVR[[#This Row],[validation]]="Validated"),"Y","N")</f>
        <v>N</v>
      </c>
      <c r="H1088">
        <f>IF(OR(LEFT(TimeVR[[#This Row],[Times]],8)="00:00.00", LEFT(TimeVR[[#This Row],[Times]],2)="NT"),"-",TimeVR[[#This Row],[Times]])</f>
        <v>0</v>
      </c>
      <c r="I10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8" t="str">
        <f>IF(ISBLANK(TimeVR[[#This Row],[Best Time(S)]]),"-",TimeVR[[#This Row],[Best Time(S)]])</f>
        <v>-</v>
      </c>
      <c r="K1088" t="str">
        <f>IF(StandardResults[[#This Row],[BT(SC)]]&lt;&gt;"-",IF(StandardResults[[#This Row],[BT(SC)]]&lt;=StandardResults[[#This Row],[AAs]],"AA",IF(StandardResults[[#This Row],[BT(SC)]]&lt;=StandardResults[[#This Row],[As]],"A",IF(StandardResults[[#This Row],[BT(SC)]]&lt;=StandardResults[[#This Row],[Bs]],"B","-"))),"")</f>
        <v/>
      </c>
      <c r="L1088" t="str">
        <f>IF(ISBLANK(TimeVR[[#This Row],[Best Time(L)]]),"-",TimeVR[[#This Row],[Best Time(L)]])</f>
        <v>-</v>
      </c>
      <c r="M1088" t="str">
        <f>IF(StandardResults[[#This Row],[BT(LC)]]&lt;&gt;"-",IF(StandardResults[[#This Row],[BT(LC)]]&lt;=StandardResults[[#This Row],[AA]],"AA",IF(StandardResults[[#This Row],[BT(LC)]]&lt;=StandardResults[[#This Row],[A]],"A",IF(StandardResults[[#This Row],[BT(LC)]]&lt;=StandardResults[[#This Row],[B]],"B","-"))),"")</f>
        <v/>
      </c>
      <c r="N1088" s="14"/>
      <c r="O1088" t="str">
        <f>IF(StandardResults[[#This Row],[BT(SC)]]&lt;&gt;"-",IF(StandardResults[[#This Row],[BT(SC)]]&lt;=StandardResults[[#This Row],[Ecs]],"EC","-"),"")</f>
        <v/>
      </c>
      <c r="Q1088" t="str">
        <f>IF(StandardResults[[#This Row],[Ind/Rel]]="Ind",LEFT(StandardResults[[#This Row],[Gender]],1)&amp;MIN(MAX(StandardResults[[#This Row],[Age]],11),17)&amp;"-"&amp;StandardResults[[#This Row],[Event]],"")</f>
        <v>011-0</v>
      </c>
      <c r="R1088" t="e">
        <f>IF(StandardResults[[#This Row],[Ind/Rel]]="Ind",_xlfn.XLOOKUP(StandardResults[[#This Row],[Code]],Std[Code],Std[AA]),"-")</f>
        <v>#N/A</v>
      </c>
      <c r="S1088" t="e">
        <f>IF(StandardResults[[#This Row],[Ind/Rel]]="Ind",_xlfn.XLOOKUP(StandardResults[[#This Row],[Code]],Std[Code],Std[A]),"-")</f>
        <v>#N/A</v>
      </c>
      <c r="T1088" t="e">
        <f>IF(StandardResults[[#This Row],[Ind/Rel]]="Ind",_xlfn.XLOOKUP(StandardResults[[#This Row],[Code]],Std[Code],Std[B]),"-")</f>
        <v>#N/A</v>
      </c>
      <c r="U1088" t="e">
        <f>IF(StandardResults[[#This Row],[Ind/Rel]]="Ind",_xlfn.XLOOKUP(StandardResults[[#This Row],[Code]],Std[Code],Std[AAs]),"-")</f>
        <v>#N/A</v>
      </c>
      <c r="V1088" t="e">
        <f>IF(StandardResults[[#This Row],[Ind/Rel]]="Ind",_xlfn.XLOOKUP(StandardResults[[#This Row],[Code]],Std[Code],Std[As]),"-")</f>
        <v>#N/A</v>
      </c>
      <c r="W1088" t="e">
        <f>IF(StandardResults[[#This Row],[Ind/Rel]]="Ind",_xlfn.XLOOKUP(StandardResults[[#This Row],[Code]],Std[Code],Std[Bs]),"-")</f>
        <v>#N/A</v>
      </c>
      <c r="X1088" t="e">
        <f>IF(StandardResults[[#This Row],[Ind/Rel]]="Ind",_xlfn.XLOOKUP(StandardResults[[#This Row],[Code]],Std[Code],Std[EC]),"-")</f>
        <v>#N/A</v>
      </c>
      <c r="Y1088" t="e">
        <f>IF(StandardResults[[#This Row],[Ind/Rel]]="Ind",_xlfn.XLOOKUP(StandardResults[[#This Row],[Code]],Std[Code],Std[Ecs]),"-")</f>
        <v>#N/A</v>
      </c>
      <c r="Z1088">
        <f>COUNTIFS(StandardResults[Name],StandardResults[[#This Row],[Name]],StandardResults[Entry
Std],"B")+COUNTIFS(StandardResults[Name],StandardResults[[#This Row],[Name]],StandardResults[Entry
Std],"A")+COUNTIFS(StandardResults[Name],StandardResults[[#This Row],[Name]],StandardResults[Entry
Std],"AA")</f>
        <v>0</v>
      </c>
      <c r="AA1088">
        <f>COUNTIFS(StandardResults[Name],StandardResults[[#This Row],[Name]],StandardResults[Entry
Std],"AA")</f>
        <v>0</v>
      </c>
    </row>
    <row r="1089" spans="1:27" x14ac:dyDescent="0.25">
      <c r="A1089">
        <f>TimeVR[[#This Row],[Club]]</f>
        <v>0</v>
      </c>
      <c r="B1089" t="str">
        <f>IF(OR(RIGHT(TimeVR[[#This Row],[Event]],3)="M.R", RIGHT(TimeVR[[#This Row],[Event]],3)="F.R"),"Relay","Ind")</f>
        <v>Ind</v>
      </c>
      <c r="C1089">
        <f>TimeVR[[#This Row],[gender]]</f>
        <v>0</v>
      </c>
      <c r="D1089">
        <f>TimeVR[[#This Row],[Age]]</f>
        <v>0</v>
      </c>
      <c r="E1089">
        <f>TimeVR[[#This Row],[name]]</f>
        <v>0</v>
      </c>
      <c r="F1089">
        <f>TimeVR[[#This Row],[Event]]</f>
        <v>0</v>
      </c>
      <c r="G1089" t="str">
        <f>IF(OR(StandardResults[[#This Row],[Entry]]="-",TimeVR[[#This Row],[validation]]="Validated"),"Y","N")</f>
        <v>N</v>
      </c>
      <c r="H1089">
        <f>IF(OR(LEFT(TimeVR[[#This Row],[Times]],8)="00:00.00", LEFT(TimeVR[[#This Row],[Times]],2)="NT"),"-",TimeVR[[#This Row],[Times]])</f>
        <v>0</v>
      </c>
      <c r="I10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89" t="str">
        <f>IF(ISBLANK(TimeVR[[#This Row],[Best Time(S)]]),"-",TimeVR[[#This Row],[Best Time(S)]])</f>
        <v>-</v>
      </c>
      <c r="K1089" t="str">
        <f>IF(StandardResults[[#This Row],[BT(SC)]]&lt;&gt;"-",IF(StandardResults[[#This Row],[BT(SC)]]&lt;=StandardResults[[#This Row],[AAs]],"AA",IF(StandardResults[[#This Row],[BT(SC)]]&lt;=StandardResults[[#This Row],[As]],"A",IF(StandardResults[[#This Row],[BT(SC)]]&lt;=StandardResults[[#This Row],[Bs]],"B","-"))),"")</f>
        <v/>
      </c>
      <c r="L1089" t="str">
        <f>IF(ISBLANK(TimeVR[[#This Row],[Best Time(L)]]),"-",TimeVR[[#This Row],[Best Time(L)]])</f>
        <v>-</v>
      </c>
      <c r="M1089" t="str">
        <f>IF(StandardResults[[#This Row],[BT(LC)]]&lt;&gt;"-",IF(StandardResults[[#This Row],[BT(LC)]]&lt;=StandardResults[[#This Row],[AA]],"AA",IF(StandardResults[[#This Row],[BT(LC)]]&lt;=StandardResults[[#This Row],[A]],"A",IF(StandardResults[[#This Row],[BT(LC)]]&lt;=StandardResults[[#This Row],[B]],"B","-"))),"")</f>
        <v/>
      </c>
      <c r="N1089" s="14"/>
      <c r="O1089" t="str">
        <f>IF(StandardResults[[#This Row],[BT(SC)]]&lt;&gt;"-",IF(StandardResults[[#This Row],[BT(SC)]]&lt;=StandardResults[[#This Row],[Ecs]],"EC","-"),"")</f>
        <v/>
      </c>
      <c r="Q1089" t="str">
        <f>IF(StandardResults[[#This Row],[Ind/Rel]]="Ind",LEFT(StandardResults[[#This Row],[Gender]],1)&amp;MIN(MAX(StandardResults[[#This Row],[Age]],11),17)&amp;"-"&amp;StandardResults[[#This Row],[Event]],"")</f>
        <v>011-0</v>
      </c>
      <c r="R1089" t="e">
        <f>IF(StandardResults[[#This Row],[Ind/Rel]]="Ind",_xlfn.XLOOKUP(StandardResults[[#This Row],[Code]],Std[Code],Std[AA]),"-")</f>
        <v>#N/A</v>
      </c>
      <c r="S1089" t="e">
        <f>IF(StandardResults[[#This Row],[Ind/Rel]]="Ind",_xlfn.XLOOKUP(StandardResults[[#This Row],[Code]],Std[Code],Std[A]),"-")</f>
        <v>#N/A</v>
      </c>
      <c r="T1089" t="e">
        <f>IF(StandardResults[[#This Row],[Ind/Rel]]="Ind",_xlfn.XLOOKUP(StandardResults[[#This Row],[Code]],Std[Code],Std[B]),"-")</f>
        <v>#N/A</v>
      </c>
      <c r="U1089" t="e">
        <f>IF(StandardResults[[#This Row],[Ind/Rel]]="Ind",_xlfn.XLOOKUP(StandardResults[[#This Row],[Code]],Std[Code],Std[AAs]),"-")</f>
        <v>#N/A</v>
      </c>
      <c r="V1089" t="e">
        <f>IF(StandardResults[[#This Row],[Ind/Rel]]="Ind",_xlfn.XLOOKUP(StandardResults[[#This Row],[Code]],Std[Code],Std[As]),"-")</f>
        <v>#N/A</v>
      </c>
      <c r="W1089" t="e">
        <f>IF(StandardResults[[#This Row],[Ind/Rel]]="Ind",_xlfn.XLOOKUP(StandardResults[[#This Row],[Code]],Std[Code],Std[Bs]),"-")</f>
        <v>#N/A</v>
      </c>
      <c r="X1089" t="e">
        <f>IF(StandardResults[[#This Row],[Ind/Rel]]="Ind",_xlfn.XLOOKUP(StandardResults[[#This Row],[Code]],Std[Code],Std[EC]),"-")</f>
        <v>#N/A</v>
      </c>
      <c r="Y1089" t="e">
        <f>IF(StandardResults[[#This Row],[Ind/Rel]]="Ind",_xlfn.XLOOKUP(StandardResults[[#This Row],[Code]],Std[Code],Std[Ecs]),"-")</f>
        <v>#N/A</v>
      </c>
      <c r="Z1089">
        <f>COUNTIFS(StandardResults[Name],StandardResults[[#This Row],[Name]],StandardResults[Entry
Std],"B")+COUNTIFS(StandardResults[Name],StandardResults[[#This Row],[Name]],StandardResults[Entry
Std],"A")+COUNTIFS(StandardResults[Name],StandardResults[[#This Row],[Name]],StandardResults[Entry
Std],"AA")</f>
        <v>0</v>
      </c>
      <c r="AA1089">
        <f>COUNTIFS(StandardResults[Name],StandardResults[[#This Row],[Name]],StandardResults[Entry
Std],"AA")</f>
        <v>0</v>
      </c>
    </row>
    <row r="1090" spans="1:27" x14ac:dyDescent="0.25">
      <c r="A1090">
        <f>TimeVR[[#This Row],[Club]]</f>
        <v>0</v>
      </c>
      <c r="B1090" t="str">
        <f>IF(OR(RIGHT(TimeVR[[#This Row],[Event]],3)="M.R", RIGHT(TimeVR[[#This Row],[Event]],3)="F.R"),"Relay","Ind")</f>
        <v>Ind</v>
      </c>
      <c r="C1090">
        <f>TimeVR[[#This Row],[gender]]</f>
        <v>0</v>
      </c>
      <c r="D1090">
        <f>TimeVR[[#This Row],[Age]]</f>
        <v>0</v>
      </c>
      <c r="E1090">
        <f>TimeVR[[#This Row],[name]]</f>
        <v>0</v>
      </c>
      <c r="F1090">
        <f>TimeVR[[#This Row],[Event]]</f>
        <v>0</v>
      </c>
      <c r="G1090" t="str">
        <f>IF(OR(StandardResults[[#This Row],[Entry]]="-",TimeVR[[#This Row],[validation]]="Validated"),"Y","N")</f>
        <v>N</v>
      </c>
      <c r="H1090">
        <f>IF(OR(LEFT(TimeVR[[#This Row],[Times]],8)="00:00.00", LEFT(TimeVR[[#This Row],[Times]],2)="NT"),"-",TimeVR[[#This Row],[Times]])</f>
        <v>0</v>
      </c>
      <c r="I10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0" t="str">
        <f>IF(ISBLANK(TimeVR[[#This Row],[Best Time(S)]]),"-",TimeVR[[#This Row],[Best Time(S)]])</f>
        <v>-</v>
      </c>
      <c r="K1090" t="str">
        <f>IF(StandardResults[[#This Row],[BT(SC)]]&lt;&gt;"-",IF(StandardResults[[#This Row],[BT(SC)]]&lt;=StandardResults[[#This Row],[AAs]],"AA",IF(StandardResults[[#This Row],[BT(SC)]]&lt;=StandardResults[[#This Row],[As]],"A",IF(StandardResults[[#This Row],[BT(SC)]]&lt;=StandardResults[[#This Row],[Bs]],"B","-"))),"")</f>
        <v/>
      </c>
      <c r="L1090" t="str">
        <f>IF(ISBLANK(TimeVR[[#This Row],[Best Time(L)]]),"-",TimeVR[[#This Row],[Best Time(L)]])</f>
        <v>-</v>
      </c>
      <c r="M1090" t="str">
        <f>IF(StandardResults[[#This Row],[BT(LC)]]&lt;&gt;"-",IF(StandardResults[[#This Row],[BT(LC)]]&lt;=StandardResults[[#This Row],[AA]],"AA",IF(StandardResults[[#This Row],[BT(LC)]]&lt;=StandardResults[[#This Row],[A]],"A",IF(StandardResults[[#This Row],[BT(LC)]]&lt;=StandardResults[[#This Row],[B]],"B","-"))),"")</f>
        <v/>
      </c>
      <c r="N1090" s="14"/>
      <c r="O1090" t="str">
        <f>IF(StandardResults[[#This Row],[BT(SC)]]&lt;&gt;"-",IF(StandardResults[[#This Row],[BT(SC)]]&lt;=StandardResults[[#This Row],[Ecs]],"EC","-"),"")</f>
        <v/>
      </c>
      <c r="Q1090" t="str">
        <f>IF(StandardResults[[#This Row],[Ind/Rel]]="Ind",LEFT(StandardResults[[#This Row],[Gender]],1)&amp;MIN(MAX(StandardResults[[#This Row],[Age]],11),17)&amp;"-"&amp;StandardResults[[#This Row],[Event]],"")</f>
        <v>011-0</v>
      </c>
      <c r="R1090" t="e">
        <f>IF(StandardResults[[#This Row],[Ind/Rel]]="Ind",_xlfn.XLOOKUP(StandardResults[[#This Row],[Code]],Std[Code],Std[AA]),"-")</f>
        <v>#N/A</v>
      </c>
      <c r="S1090" t="e">
        <f>IF(StandardResults[[#This Row],[Ind/Rel]]="Ind",_xlfn.XLOOKUP(StandardResults[[#This Row],[Code]],Std[Code],Std[A]),"-")</f>
        <v>#N/A</v>
      </c>
      <c r="T1090" t="e">
        <f>IF(StandardResults[[#This Row],[Ind/Rel]]="Ind",_xlfn.XLOOKUP(StandardResults[[#This Row],[Code]],Std[Code],Std[B]),"-")</f>
        <v>#N/A</v>
      </c>
      <c r="U1090" t="e">
        <f>IF(StandardResults[[#This Row],[Ind/Rel]]="Ind",_xlfn.XLOOKUP(StandardResults[[#This Row],[Code]],Std[Code],Std[AAs]),"-")</f>
        <v>#N/A</v>
      </c>
      <c r="V1090" t="e">
        <f>IF(StandardResults[[#This Row],[Ind/Rel]]="Ind",_xlfn.XLOOKUP(StandardResults[[#This Row],[Code]],Std[Code],Std[As]),"-")</f>
        <v>#N/A</v>
      </c>
      <c r="W1090" t="e">
        <f>IF(StandardResults[[#This Row],[Ind/Rel]]="Ind",_xlfn.XLOOKUP(StandardResults[[#This Row],[Code]],Std[Code],Std[Bs]),"-")</f>
        <v>#N/A</v>
      </c>
      <c r="X1090" t="e">
        <f>IF(StandardResults[[#This Row],[Ind/Rel]]="Ind",_xlfn.XLOOKUP(StandardResults[[#This Row],[Code]],Std[Code],Std[EC]),"-")</f>
        <v>#N/A</v>
      </c>
      <c r="Y1090" t="e">
        <f>IF(StandardResults[[#This Row],[Ind/Rel]]="Ind",_xlfn.XLOOKUP(StandardResults[[#This Row],[Code]],Std[Code],Std[Ecs]),"-")</f>
        <v>#N/A</v>
      </c>
      <c r="Z1090">
        <f>COUNTIFS(StandardResults[Name],StandardResults[[#This Row],[Name]],StandardResults[Entry
Std],"B")+COUNTIFS(StandardResults[Name],StandardResults[[#This Row],[Name]],StandardResults[Entry
Std],"A")+COUNTIFS(StandardResults[Name],StandardResults[[#This Row],[Name]],StandardResults[Entry
Std],"AA")</f>
        <v>0</v>
      </c>
      <c r="AA1090">
        <f>COUNTIFS(StandardResults[Name],StandardResults[[#This Row],[Name]],StandardResults[Entry
Std],"AA")</f>
        <v>0</v>
      </c>
    </row>
    <row r="1091" spans="1:27" x14ac:dyDescent="0.25">
      <c r="A1091">
        <f>TimeVR[[#This Row],[Club]]</f>
        <v>0</v>
      </c>
      <c r="B1091" t="str">
        <f>IF(OR(RIGHT(TimeVR[[#This Row],[Event]],3)="M.R", RIGHT(TimeVR[[#This Row],[Event]],3)="F.R"),"Relay","Ind")</f>
        <v>Ind</v>
      </c>
      <c r="C1091">
        <f>TimeVR[[#This Row],[gender]]</f>
        <v>0</v>
      </c>
      <c r="D1091">
        <f>TimeVR[[#This Row],[Age]]</f>
        <v>0</v>
      </c>
      <c r="E1091">
        <f>TimeVR[[#This Row],[name]]</f>
        <v>0</v>
      </c>
      <c r="F1091">
        <f>TimeVR[[#This Row],[Event]]</f>
        <v>0</v>
      </c>
      <c r="G1091" t="str">
        <f>IF(OR(StandardResults[[#This Row],[Entry]]="-",TimeVR[[#This Row],[validation]]="Validated"),"Y","N")</f>
        <v>N</v>
      </c>
      <c r="H1091">
        <f>IF(OR(LEFT(TimeVR[[#This Row],[Times]],8)="00:00.00", LEFT(TimeVR[[#This Row],[Times]],2)="NT"),"-",TimeVR[[#This Row],[Times]])</f>
        <v>0</v>
      </c>
      <c r="I10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1" t="str">
        <f>IF(ISBLANK(TimeVR[[#This Row],[Best Time(S)]]),"-",TimeVR[[#This Row],[Best Time(S)]])</f>
        <v>-</v>
      </c>
      <c r="K1091" t="str">
        <f>IF(StandardResults[[#This Row],[BT(SC)]]&lt;&gt;"-",IF(StandardResults[[#This Row],[BT(SC)]]&lt;=StandardResults[[#This Row],[AAs]],"AA",IF(StandardResults[[#This Row],[BT(SC)]]&lt;=StandardResults[[#This Row],[As]],"A",IF(StandardResults[[#This Row],[BT(SC)]]&lt;=StandardResults[[#This Row],[Bs]],"B","-"))),"")</f>
        <v/>
      </c>
      <c r="L1091" t="str">
        <f>IF(ISBLANK(TimeVR[[#This Row],[Best Time(L)]]),"-",TimeVR[[#This Row],[Best Time(L)]])</f>
        <v>-</v>
      </c>
      <c r="M1091" t="str">
        <f>IF(StandardResults[[#This Row],[BT(LC)]]&lt;&gt;"-",IF(StandardResults[[#This Row],[BT(LC)]]&lt;=StandardResults[[#This Row],[AA]],"AA",IF(StandardResults[[#This Row],[BT(LC)]]&lt;=StandardResults[[#This Row],[A]],"A",IF(StandardResults[[#This Row],[BT(LC)]]&lt;=StandardResults[[#This Row],[B]],"B","-"))),"")</f>
        <v/>
      </c>
      <c r="N1091" s="14"/>
      <c r="O1091" t="str">
        <f>IF(StandardResults[[#This Row],[BT(SC)]]&lt;&gt;"-",IF(StandardResults[[#This Row],[BT(SC)]]&lt;=StandardResults[[#This Row],[Ecs]],"EC","-"),"")</f>
        <v/>
      </c>
      <c r="Q1091" t="str">
        <f>IF(StandardResults[[#This Row],[Ind/Rel]]="Ind",LEFT(StandardResults[[#This Row],[Gender]],1)&amp;MIN(MAX(StandardResults[[#This Row],[Age]],11),17)&amp;"-"&amp;StandardResults[[#This Row],[Event]],"")</f>
        <v>011-0</v>
      </c>
      <c r="R1091" t="e">
        <f>IF(StandardResults[[#This Row],[Ind/Rel]]="Ind",_xlfn.XLOOKUP(StandardResults[[#This Row],[Code]],Std[Code],Std[AA]),"-")</f>
        <v>#N/A</v>
      </c>
      <c r="S1091" t="e">
        <f>IF(StandardResults[[#This Row],[Ind/Rel]]="Ind",_xlfn.XLOOKUP(StandardResults[[#This Row],[Code]],Std[Code],Std[A]),"-")</f>
        <v>#N/A</v>
      </c>
      <c r="T1091" t="e">
        <f>IF(StandardResults[[#This Row],[Ind/Rel]]="Ind",_xlfn.XLOOKUP(StandardResults[[#This Row],[Code]],Std[Code],Std[B]),"-")</f>
        <v>#N/A</v>
      </c>
      <c r="U1091" t="e">
        <f>IF(StandardResults[[#This Row],[Ind/Rel]]="Ind",_xlfn.XLOOKUP(StandardResults[[#This Row],[Code]],Std[Code],Std[AAs]),"-")</f>
        <v>#N/A</v>
      </c>
      <c r="V1091" t="e">
        <f>IF(StandardResults[[#This Row],[Ind/Rel]]="Ind",_xlfn.XLOOKUP(StandardResults[[#This Row],[Code]],Std[Code],Std[As]),"-")</f>
        <v>#N/A</v>
      </c>
      <c r="W1091" t="e">
        <f>IF(StandardResults[[#This Row],[Ind/Rel]]="Ind",_xlfn.XLOOKUP(StandardResults[[#This Row],[Code]],Std[Code],Std[Bs]),"-")</f>
        <v>#N/A</v>
      </c>
      <c r="X1091" t="e">
        <f>IF(StandardResults[[#This Row],[Ind/Rel]]="Ind",_xlfn.XLOOKUP(StandardResults[[#This Row],[Code]],Std[Code],Std[EC]),"-")</f>
        <v>#N/A</v>
      </c>
      <c r="Y1091" t="e">
        <f>IF(StandardResults[[#This Row],[Ind/Rel]]="Ind",_xlfn.XLOOKUP(StandardResults[[#This Row],[Code]],Std[Code],Std[Ecs]),"-")</f>
        <v>#N/A</v>
      </c>
      <c r="Z1091">
        <f>COUNTIFS(StandardResults[Name],StandardResults[[#This Row],[Name]],StandardResults[Entry
Std],"B")+COUNTIFS(StandardResults[Name],StandardResults[[#This Row],[Name]],StandardResults[Entry
Std],"A")+COUNTIFS(StandardResults[Name],StandardResults[[#This Row],[Name]],StandardResults[Entry
Std],"AA")</f>
        <v>0</v>
      </c>
      <c r="AA1091">
        <f>COUNTIFS(StandardResults[Name],StandardResults[[#This Row],[Name]],StandardResults[Entry
Std],"AA")</f>
        <v>0</v>
      </c>
    </row>
    <row r="1092" spans="1:27" x14ac:dyDescent="0.25">
      <c r="A1092">
        <f>TimeVR[[#This Row],[Club]]</f>
        <v>0</v>
      </c>
      <c r="B1092" t="str">
        <f>IF(OR(RIGHT(TimeVR[[#This Row],[Event]],3)="M.R", RIGHT(TimeVR[[#This Row],[Event]],3)="F.R"),"Relay","Ind")</f>
        <v>Ind</v>
      </c>
      <c r="C1092">
        <f>TimeVR[[#This Row],[gender]]</f>
        <v>0</v>
      </c>
      <c r="D1092">
        <f>TimeVR[[#This Row],[Age]]</f>
        <v>0</v>
      </c>
      <c r="E1092">
        <f>TimeVR[[#This Row],[name]]</f>
        <v>0</v>
      </c>
      <c r="F1092">
        <f>TimeVR[[#This Row],[Event]]</f>
        <v>0</v>
      </c>
      <c r="G1092" t="str">
        <f>IF(OR(StandardResults[[#This Row],[Entry]]="-",TimeVR[[#This Row],[validation]]="Validated"),"Y","N")</f>
        <v>N</v>
      </c>
      <c r="H1092">
        <f>IF(OR(LEFT(TimeVR[[#This Row],[Times]],8)="00:00.00", LEFT(TimeVR[[#This Row],[Times]],2)="NT"),"-",TimeVR[[#This Row],[Times]])</f>
        <v>0</v>
      </c>
      <c r="I10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2" t="str">
        <f>IF(ISBLANK(TimeVR[[#This Row],[Best Time(S)]]),"-",TimeVR[[#This Row],[Best Time(S)]])</f>
        <v>-</v>
      </c>
      <c r="K1092" t="str">
        <f>IF(StandardResults[[#This Row],[BT(SC)]]&lt;&gt;"-",IF(StandardResults[[#This Row],[BT(SC)]]&lt;=StandardResults[[#This Row],[AAs]],"AA",IF(StandardResults[[#This Row],[BT(SC)]]&lt;=StandardResults[[#This Row],[As]],"A",IF(StandardResults[[#This Row],[BT(SC)]]&lt;=StandardResults[[#This Row],[Bs]],"B","-"))),"")</f>
        <v/>
      </c>
      <c r="L1092" t="str">
        <f>IF(ISBLANK(TimeVR[[#This Row],[Best Time(L)]]),"-",TimeVR[[#This Row],[Best Time(L)]])</f>
        <v>-</v>
      </c>
      <c r="M1092" t="str">
        <f>IF(StandardResults[[#This Row],[BT(LC)]]&lt;&gt;"-",IF(StandardResults[[#This Row],[BT(LC)]]&lt;=StandardResults[[#This Row],[AA]],"AA",IF(StandardResults[[#This Row],[BT(LC)]]&lt;=StandardResults[[#This Row],[A]],"A",IF(StandardResults[[#This Row],[BT(LC)]]&lt;=StandardResults[[#This Row],[B]],"B","-"))),"")</f>
        <v/>
      </c>
      <c r="N1092" s="14"/>
      <c r="O1092" t="str">
        <f>IF(StandardResults[[#This Row],[BT(SC)]]&lt;&gt;"-",IF(StandardResults[[#This Row],[BT(SC)]]&lt;=StandardResults[[#This Row],[Ecs]],"EC","-"),"")</f>
        <v/>
      </c>
      <c r="Q1092" t="str">
        <f>IF(StandardResults[[#This Row],[Ind/Rel]]="Ind",LEFT(StandardResults[[#This Row],[Gender]],1)&amp;MIN(MAX(StandardResults[[#This Row],[Age]],11),17)&amp;"-"&amp;StandardResults[[#This Row],[Event]],"")</f>
        <v>011-0</v>
      </c>
      <c r="R1092" t="e">
        <f>IF(StandardResults[[#This Row],[Ind/Rel]]="Ind",_xlfn.XLOOKUP(StandardResults[[#This Row],[Code]],Std[Code],Std[AA]),"-")</f>
        <v>#N/A</v>
      </c>
      <c r="S1092" t="e">
        <f>IF(StandardResults[[#This Row],[Ind/Rel]]="Ind",_xlfn.XLOOKUP(StandardResults[[#This Row],[Code]],Std[Code],Std[A]),"-")</f>
        <v>#N/A</v>
      </c>
      <c r="T1092" t="e">
        <f>IF(StandardResults[[#This Row],[Ind/Rel]]="Ind",_xlfn.XLOOKUP(StandardResults[[#This Row],[Code]],Std[Code],Std[B]),"-")</f>
        <v>#N/A</v>
      </c>
      <c r="U1092" t="e">
        <f>IF(StandardResults[[#This Row],[Ind/Rel]]="Ind",_xlfn.XLOOKUP(StandardResults[[#This Row],[Code]],Std[Code],Std[AAs]),"-")</f>
        <v>#N/A</v>
      </c>
      <c r="V1092" t="e">
        <f>IF(StandardResults[[#This Row],[Ind/Rel]]="Ind",_xlfn.XLOOKUP(StandardResults[[#This Row],[Code]],Std[Code],Std[As]),"-")</f>
        <v>#N/A</v>
      </c>
      <c r="W1092" t="e">
        <f>IF(StandardResults[[#This Row],[Ind/Rel]]="Ind",_xlfn.XLOOKUP(StandardResults[[#This Row],[Code]],Std[Code],Std[Bs]),"-")</f>
        <v>#N/A</v>
      </c>
      <c r="X1092" t="e">
        <f>IF(StandardResults[[#This Row],[Ind/Rel]]="Ind",_xlfn.XLOOKUP(StandardResults[[#This Row],[Code]],Std[Code],Std[EC]),"-")</f>
        <v>#N/A</v>
      </c>
      <c r="Y1092" t="e">
        <f>IF(StandardResults[[#This Row],[Ind/Rel]]="Ind",_xlfn.XLOOKUP(StandardResults[[#This Row],[Code]],Std[Code],Std[Ecs]),"-")</f>
        <v>#N/A</v>
      </c>
      <c r="Z1092">
        <f>COUNTIFS(StandardResults[Name],StandardResults[[#This Row],[Name]],StandardResults[Entry
Std],"B")+COUNTIFS(StandardResults[Name],StandardResults[[#This Row],[Name]],StandardResults[Entry
Std],"A")+COUNTIFS(StandardResults[Name],StandardResults[[#This Row],[Name]],StandardResults[Entry
Std],"AA")</f>
        <v>0</v>
      </c>
      <c r="AA1092">
        <f>COUNTIFS(StandardResults[Name],StandardResults[[#This Row],[Name]],StandardResults[Entry
Std],"AA")</f>
        <v>0</v>
      </c>
    </row>
    <row r="1093" spans="1:27" x14ac:dyDescent="0.25">
      <c r="A1093">
        <f>TimeVR[[#This Row],[Club]]</f>
        <v>0</v>
      </c>
      <c r="B1093" t="str">
        <f>IF(OR(RIGHT(TimeVR[[#This Row],[Event]],3)="M.R", RIGHT(TimeVR[[#This Row],[Event]],3)="F.R"),"Relay","Ind")</f>
        <v>Ind</v>
      </c>
      <c r="C1093">
        <f>TimeVR[[#This Row],[gender]]</f>
        <v>0</v>
      </c>
      <c r="D1093">
        <f>TimeVR[[#This Row],[Age]]</f>
        <v>0</v>
      </c>
      <c r="E1093">
        <f>TimeVR[[#This Row],[name]]</f>
        <v>0</v>
      </c>
      <c r="F1093">
        <f>TimeVR[[#This Row],[Event]]</f>
        <v>0</v>
      </c>
      <c r="G1093" t="str">
        <f>IF(OR(StandardResults[[#This Row],[Entry]]="-",TimeVR[[#This Row],[validation]]="Validated"),"Y","N")</f>
        <v>N</v>
      </c>
      <c r="H1093">
        <f>IF(OR(LEFT(TimeVR[[#This Row],[Times]],8)="00:00.00", LEFT(TimeVR[[#This Row],[Times]],2)="NT"),"-",TimeVR[[#This Row],[Times]])</f>
        <v>0</v>
      </c>
      <c r="I10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3" t="str">
        <f>IF(ISBLANK(TimeVR[[#This Row],[Best Time(S)]]),"-",TimeVR[[#This Row],[Best Time(S)]])</f>
        <v>-</v>
      </c>
      <c r="K1093" t="str">
        <f>IF(StandardResults[[#This Row],[BT(SC)]]&lt;&gt;"-",IF(StandardResults[[#This Row],[BT(SC)]]&lt;=StandardResults[[#This Row],[AAs]],"AA",IF(StandardResults[[#This Row],[BT(SC)]]&lt;=StandardResults[[#This Row],[As]],"A",IF(StandardResults[[#This Row],[BT(SC)]]&lt;=StandardResults[[#This Row],[Bs]],"B","-"))),"")</f>
        <v/>
      </c>
      <c r="L1093" t="str">
        <f>IF(ISBLANK(TimeVR[[#This Row],[Best Time(L)]]),"-",TimeVR[[#This Row],[Best Time(L)]])</f>
        <v>-</v>
      </c>
      <c r="M1093" t="str">
        <f>IF(StandardResults[[#This Row],[BT(LC)]]&lt;&gt;"-",IF(StandardResults[[#This Row],[BT(LC)]]&lt;=StandardResults[[#This Row],[AA]],"AA",IF(StandardResults[[#This Row],[BT(LC)]]&lt;=StandardResults[[#This Row],[A]],"A",IF(StandardResults[[#This Row],[BT(LC)]]&lt;=StandardResults[[#This Row],[B]],"B","-"))),"")</f>
        <v/>
      </c>
      <c r="N1093" s="14"/>
      <c r="O1093" t="str">
        <f>IF(StandardResults[[#This Row],[BT(SC)]]&lt;&gt;"-",IF(StandardResults[[#This Row],[BT(SC)]]&lt;=StandardResults[[#This Row],[Ecs]],"EC","-"),"")</f>
        <v/>
      </c>
      <c r="Q1093" t="str">
        <f>IF(StandardResults[[#This Row],[Ind/Rel]]="Ind",LEFT(StandardResults[[#This Row],[Gender]],1)&amp;MIN(MAX(StandardResults[[#This Row],[Age]],11),17)&amp;"-"&amp;StandardResults[[#This Row],[Event]],"")</f>
        <v>011-0</v>
      </c>
      <c r="R1093" t="e">
        <f>IF(StandardResults[[#This Row],[Ind/Rel]]="Ind",_xlfn.XLOOKUP(StandardResults[[#This Row],[Code]],Std[Code],Std[AA]),"-")</f>
        <v>#N/A</v>
      </c>
      <c r="S1093" t="e">
        <f>IF(StandardResults[[#This Row],[Ind/Rel]]="Ind",_xlfn.XLOOKUP(StandardResults[[#This Row],[Code]],Std[Code],Std[A]),"-")</f>
        <v>#N/A</v>
      </c>
      <c r="T1093" t="e">
        <f>IF(StandardResults[[#This Row],[Ind/Rel]]="Ind",_xlfn.XLOOKUP(StandardResults[[#This Row],[Code]],Std[Code],Std[B]),"-")</f>
        <v>#N/A</v>
      </c>
      <c r="U1093" t="e">
        <f>IF(StandardResults[[#This Row],[Ind/Rel]]="Ind",_xlfn.XLOOKUP(StandardResults[[#This Row],[Code]],Std[Code],Std[AAs]),"-")</f>
        <v>#N/A</v>
      </c>
      <c r="V1093" t="e">
        <f>IF(StandardResults[[#This Row],[Ind/Rel]]="Ind",_xlfn.XLOOKUP(StandardResults[[#This Row],[Code]],Std[Code],Std[As]),"-")</f>
        <v>#N/A</v>
      </c>
      <c r="W1093" t="e">
        <f>IF(StandardResults[[#This Row],[Ind/Rel]]="Ind",_xlfn.XLOOKUP(StandardResults[[#This Row],[Code]],Std[Code],Std[Bs]),"-")</f>
        <v>#N/A</v>
      </c>
      <c r="X1093" t="e">
        <f>IF(StandardResults[[#This Row],[Ind/Rel]]="Ind",_xlfn.XLOOKUP(StandardResults[[#This Row],[Code]],Std[Code],Std[EC]),"-")</f>
        <v>#N/A</v>
      </c>
      <c r="Y1093" t="e">
        <f>IF(StandardResults[[#This Row],[Ind/Rel]]="Ind",_xlfn.XLOOKUP(StandardResults[[#This Row],[Code]],Std[Code],Std[Ecs]),"-")</f>
        <v>#N/A</v>
      </c>
      <c r="Z1093">
        <f>COUNTIFS(StandardResults[Name],StandardResults[[#This Row],[Name]],StandardResults[Entry
Std],"B")+COUNTIFS(StandardResults[Name],StandardResults[[#This Row],[Name]],StandardResults[Entry
Std],"A")+COUNTIFS(StandardResults[Name],StandardResults[[#This Row],[Name]],StandardResults[Entry
Std],"AA")</f>
        <v>0</v>
      </c>
      <c r="AA1093">
        <f>COUNTIFS(StandardResults[Name],StandardResults[[#This Row],[Name]],StandardResults[Entry
Std],"AA")</f>
        <v>0</v>
      </c>
    </row>
    <row r="1094" spans="1:27" x14ac:dyDescent="0.25">
      <c r="A1094">
        <f>TimeVR[[#This Row],[Club]]</f>
        <v>0</v>
      </c>
      <c r="B1094" t="str">
        <f>IF(OR(RIGHT(TimeVR[[#This Row],[Event]],3)="M.R", RIGHT(TimeVR[[#This Row],[Event]],3)="F.R"),"Relay","Ind")</f>
        <v>Ind</v>
      </c>
      <c r="C1094">
        <f>TimeVR[[#This Row],[gender]]</f>
        <v>0</v>
      </c>
      <c r="D1094">
        <f>TimeVR[[#This Row],[Age]]</f>
        <v>0</v>
      </c>
      <c r="E1094">
        <f>TimeVR[[#This Row],[name]]</f>
        <v>0</v>
      </c>
      <c r="F1094">
        <f>TimeVR[[#This Row],[Event]]</f>
        <v>0</v>
      </c>
      <c r="G1094" t="str">
        <f>IF(OR(StandardResults[[#This Row],[Entry]]="-",TimeVR[[#This Row],[validation]]="Validated"),"Y","N")</f>
        <v>N</v>
      </c>
      <c r="H1094">
        <f>IF(OR(LEFT(TimeVR[[#This Row],[Times]],8)="00:00.00", LEFT(TimeVR[[#This Row],[Times]],2)="NT"),"-",TimeVR[[#This Row],[Times]])</f>
        <v>0</v>
      </c>
      <c r="I10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4" t="str">
        <f>IF(ISBLANK(TimeVR[[#This Row],[Best Time(S)]]),"-",TimeVR[[#This Row],[Best Time(S)]])</f>
        <v>-</v>
      </c>
      <c r="K1094" t="str">
        <f>IF(StandardResults[[#This Row],[BT(SC)]]&lt;&gt;"-",IF(StandardResults[[#This Row],[BT(SC)]]&lt;=StandardResults[[#This Row],[AAs]],"AA",IF(StandardResults[[#This Row],[BT(SC)]]&lt;=StandardResults[[#This Row],[As]],"A",IF(StandardResults[[#This Row],[BT(SC)]]&lt;=StandardResults[[#This Row],[Bs]],"B","-"))),"")</f>
        <v/>
      </c>
      <c r="L1094" t="str">
        <f>IF(ISBLANK(TimeVR[[#This Row],[Best Time(L)]]),"-",TimeVR[[#This Row],[Best Time(L)]])</f>
        <v>-</v>
      </c>
      <c r="M1094" t="str">
        <f>IF(StandardResults[[#This Row],[BT(LC)]]&lt;&gt;"-",IF(StandardResults[[#This Row],[BT(LC)]]&lt;=StandardResults[[#This Row],[AA]],"AA",IF(StandardResults[[#This Row],[BT(LC)]]&lt;=StandardResults[[#This Row],[A]],"A",IF(StandardResults[[#This Row],[BT(LC)]]&lt;=StandardResults[[#This Row],[B]],"B","-"))),"")</f>
        <v/>
      </c>
      <c r="N1094" s="14"/>
      <c r="O1094" t="str">
        <f>IF(StandardResults[[#This Row],[BT(SC)]]&lt;&gt;"-",IF(StandardResults[[#This Row],[BT(SC)]]&lt;=StandardResults[[#This Row],[Ecs]],"EC","-"),"")</f>
        <v/>
      </c>
      <c r="Q1094" t="str">
        <f>IF(StandardResults[[#This Row],[Ind/Rel]]="Ind",LEFT(StandardResults[[#This Row],[Gender]],1)&amp;MIN(MAX(StandardResults[[#This Row],[Age]],11),17)&amp;"-"&amp;StandardResults[[#This Row],[Event]],"")</f>
        <v>011-0</v>
      </c>
      <c r="R1094" t="e">
        <f>IF(StandardResults[[#This Row],[Ind/Rel]]="Ind",_xlfn.XLOOKUP(StandardResults[[#This Row],[Code]],Std[Code],Std[AA]),"-")</f>
        <v>#N/A</v>
      </c>
      <c r="S1094" t="e">
        <f>IF(StandardResults[[#This Row],[Ind/Rel]]="Ind",_xlfn.XLOOKUP(StandardResults[[#This Row],[Code]],Std[Code],Std[A]),"-")</f>
        <v>#N/A</v>
      </c>
      <c r="T1094" t="e">
        <f>IF(StandardResults[[#This Row],[Ind/Rel]]="Ind",_xlfn.XLOOKUP(StandardResults[[#This Row],[Code]],Std[Code],Std[B]),"-")</f>
        <v>#N/A</v>
      </c>
      <c r="U1094" t="e">
        <f>IF(StandardResults[[#This Row],[Ind/Rel]]="Ind",_xlfn.XLOOKUP(StandardResults[[#This Row],[Code]],Std[Code],Std[AAs]),"-")</f>
        <v>#N/A</v>
      </c>
      <c r="V1094" t="e">
        <f>IF(StandardResults[[#This Row],[Ind/Rel]]="Ind",_xlfn.XLOOKUP(StandardResults[[#This Row],[Code]],Std[Code],Std[As]),"-")</f>
        <v>#N/A</v>
      </c>
      <c r="W1094" t="e">
        <f>IF(StandardResults[[#This Row],[Ind/Rel]]="Ind",_xlfn.XLOOKUP(StandardResults[[#This Row],[Code]],Std[Code],Std[Bs]),"-")</f>
        <v>#N/A</v>
      </c>
      <c r="X1094" t="e">
        <f>IF(StandardResults[[#This Row],[Ind/Rel]]="Ind",_xlfn.XLOOKUP(StandardResults[[#This Row],[Code]],Std[Code],Std[EC]),"-")</f>
        <v>#N/A</v>
      </c>
      <c r="Y1094" t="e">
        <f>IF(StandardResults[[#This Row],[Ind/Rel]]="Ind",_xlfn.XLOOKUP(StandardResults[[#This Row],[Code]],Std[Code],Std[Ecs]),"-")</f>
        <v>#N/A</v>
      </c>
      <c r="Z1094">
        <f>COUNTIFS(StandardResults[Name],StandardResults[[#This Row],[Name]],StandardResults[Entry
Std],"B")+COUNTIFS(StandardResults[Name],StandardResults[[#This Row],[Name]],StandardResults[Entry
Std],"A")+COUNTIFS(StandardResults[Name],StandardResults[[#This Row],[Name]],StandardResults[Entry
Std],"AA")</f>
        <v>0</v>
      </c>
      <c r="AA1094">
        <f>COUNTIFS(StandardResults[Name],StandardResults[[#This Row],[Name]],StandardResults[Entry
Std],"AA")</f>
        <v>0</v>
      </c>
    </row>
    <row r="1095" spans="1:27" x14ac:dyDescent="0.25">
      <c r="A1095">
        <f>TimeVR[[#This Row],[Club]]</f>
        <v>0</v>
      </c>
      <c r="B1095" t="str">
        <f>IF(OR(RIGHT(TimeVR[[#This Row],[Event]],3)="M.R", RIGHT(TimeVR[[#This Row],[Event]],3)="F.R"),"Relay","Ind")</f>
        <v>Ind</v>
      </c>
      <c r="C1095">
        <f>TimeVR[[#This Row],[gender]]</f>
        <v>0</v>
      </c>
      <c r="D1095">
        <f>TimeVR[[#This Row],[Age]]</f>
        <v>0</v>
      </c>
      <c r="E1095">
        <f>TimeVR[[#This Row],[name]]</f>
        <v>0</v>
      </c>
      <c r="F1095">
        <f>TimeVR[[#This Row],[Event]]</f>
        <v>0</v>
      </c>
      <c r="G1095" t="str">
        <f>IF(OR(StandardResults[[#This Row],[Entry]]="-",TimeVR[[#This Row],[validation]]="Validated"),"Y","N")</f>
        <v>N</v>
      </c>
      <c r="H1095">
        <f>IF(OR(LEFT(TimeVR[[#This Row],[Times]],8)="00:00.00", LEFT(TimeVR[[#This Row],[Times]],2)="NT"),"-",TimeVR[[#This Row],[Times]])</f>
        <v>0</v>
      </c>
      <c r="I10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5" t="str">
        <f>IF(ISBLANK(TimeVR[[#This Row],[Best Time(S)]]),"-",TimeVR[[#This Row],[Best Time(S)]])</f>
        <v>-</v>
      </c>
      <c r="K1095" t="str">
        <f>IF(StandardResults[[#This Row],[BT(SC)]]&lt;&gt;"-",IF(StandardResults[[#This Row],[BT(SC)]]&lt;=StandardResults[[#This Row],[AAs]],"AA",IF(StandardResults[[#This Row],[BT(SC)]]&lt;=StandardResults[[#This Row],[As]],"A",IF(StandardResults[[#This Row],[BT(SC)]]&lt;=StandardResults[[#This Row],[Bs]],"B","-"))),"")</f>
        <v/>
      </c>
      <c r="L1095" t="str">
        <f>IF(ISBLANK(TimeVR[[#This Row],[Best Time(L)]]),"-",TimeVR[[#This Row],[Best Time(L)]])</f>
        <v>-</v>
      </c>
      <c r="M1095" t="str">
        <f>IF(StandardResults[[#This Row],[BT(LC)]]&lt;&gt;"-",IF(StandardResults[[#This Row],[BT(LC)]]&lt;=StandardResults[[#This Row],[AA]],"AA",IF(StandardResults[[#This Row],[BT(LC)]]&lt;=StandardResults[[#This Row],[A]],"A",IF(StandardResults[[#This Row],[BT(LC)]]&lt;=StandardResults[[#This Row],[B]],"B","-"))),"")</f>
        <v/>
      </c>
      <c r="N1095" s="14"/>
      <c r="O1095" t="str">
        <f>IF(StandardResults[[#This Row],[BT(SC)]]&lt;&gt;"-",IF(StandardResults[[#This Row],[BT(SC)]]&lt;=StandardResults[[#This Row],[Ecs]],"EC","-"),"")</f>
        <v/>
      </c>
      <c r="Q1095" t="str">
        <f>IF(StandardResults[[#This Row],[Ind/Rel]]="Ind",LEFT(StandardResults[[#This Row],[Gender]],1)&amp;MIN(MAX(StandardResults[[#This Row],[Age]],11),17)&amp;"-"&amp;StandardResults[[#This Row],[Event]],"")</f>
        <v>011-0</v>
      </c>
      <c r="R1095" t="e">
        <f>IF(StandardResults[[#This Row],[Ind/Rel]]="Ind",_xlfn.XLOOKUP(StandardResults[[#This Row],[Code]],Std[Code],Std[AA]),"-")</f>
        <v>#N/A</v>
      </c>
      <c r="S1095" t="e">
        <f>IF(StandardResults[[#This Row],[Ind/Rel]]="Ind",_xlfn.XLOOKUP(StandardResults[[#This Row],[Code]],Std[Code],Std[A]),"-")</f>
        <v>#N/A</v>
      </c>
      <c r="T1095" t="e">
        <f>IF(StandardResults[[#This Row],[Ind/Rel]]="Ind",_xlfn.XLOOKUP(StandardResults[[#This Row],[Code]],Std[Code],Std[B]),"-")</f>
        <v>#N/A</v>
      </c>
      <c r="U1095" t="e">
        <f>IF(StandardResults[[#This Row],[Ind/Rel]]="Ind",_xlfn.XLOOKUP(StandardResults[[#This Row],[Code]],Std[Code],Std[AAs]),"-")</f>
        <v>#N/A</v>
      </c>
      <c r="V1095" t="e">
        <f>IF(StandardResults[[#This Row],[Ind/Rel]]="Ind",_xlfn.XLOOKUP(StandardResults[[#This Row],[Code]],Std[Code],Std[As]),"-")</f>
        <v>#N/A</v>
      </c>
      <c r="W1095" t="e">
        <f>IF(StandardResults[[#This Row],[Ind/Rel]]="Ind",_xlfn.XLOOKUP(StandardResults[[#This Row],[Code]],Std[Code],Std[Bs]),"-")</f>
        <v>#N/A</v>
      </c>
      <c r="X1095" t="e">
        <f>IF(StandardResults[[#This Row],[Ind/Rel]]="Ind",_xlfn.XLOOKUP(StandardResults[[#This Row],[Code]],Std[Code],Std[EC]),"-")</f>
        <v>#N/A</v>
      </c>
      <c r="Y1095" t="e">
        <f>IF(StandardResults[[#This Row],[Ind/Rel]]="Ind",_xlfn.XLOOKUP(StandardResults[[#This Row],[Code]],Std[Code],Std[Ecs]),"-")</f>
        <v>#N/A</v>
      </c>
      <c r="Z1095">
        <f>COUNTIFS(StandardResults[Name],StandardResults[[#This Row],[Name]],StandardResults[Entry
Std],"B")+COUNTIFS(StandardResults[Name],StandardResults[[#This Row],[Name]],StandardResults[Entry
Std],"A")+COUNTIFS(StandardResults[Name],StandardResults[[#This Row],[Name]],StandardResults[Entry
Std],"AA")</f>
        <v>0</v>
      </c>
      <c r="AA1095">
        <f>COUNTIFS(StandardResults[Name],StandardResults[[#This Row],[Name]],StandardResults[Entry
Std],"AA")</f>
        <v>0</v>
      </c>
    </row>
    <row r="1096" spans="1:27" x14ac:dyDescent="0.25">
      <c r="A1096">
        <f>TimeVR[[#This Row],[Club]]</f>
        <v>0</v>
      </c>
      <c r="B1096" t="str">
        <f>IF(OR(RIGHT(TimeVR[[#This Row],[Event]],3)="M.R", RIGHT(TimeVR[[#This Row],[Event]],3)="F.R"),"Relay","Ind")</f>
        <v>Ind</v>
      </c>
      <c r="C1096">
        <f>TimeVR[[#This Row],[gender]]</f>
        <v>0</v>
      </c>
      <c r="D1096">
        <f>TimeVR[[#This Row],[Age]]</f>
        <v>0</v>
      </c>
      <c r="E1096">
        <f>TimeVR[[#This Row],[name]]</f>
        <v>0</v>
      </c>
      <c r="F1096">
        <f>TimeVR[[#This Row],[Event]]</f>
        <v>0</v>
      </c>
      <c r="G1096" t="str">
        <f>IF(OR(StandardResults[[#This Row],[Entry]]="-",TimeVR[[#This Row],[validation]]="Validated"),"Y","N")</f>
        <v>N</v>
      </c>
      <c r="H1096">
        <f>IF(OR(LEFT(TimeVR[[#This Row],[Times]],8)="00:00.00", LEFT(TimeVR[[#This Row],[Times]],2)="NT"),"-",TimeVR[[#This Row],[Times]])</f>
        <v>0</v>
      </c>
      <c r="I10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6" t="str">
        <f>IF(ISBLANK(TimeVR[[#This Row],[Best Time(S)]]),"-",TimeVR[[#This Row],[Best Time(S)]])</f>
        <v>-</v>
      </c>
      <c r="K1096" t="str">
        <f>IF(StandardResults[[#This Row],[BT(SC)]]&lt;&gt;"-",IF(StandardResults[[#This Row],[BT(SC)]]&lt;=StandardResults[[#This Row],[AAs]],"AA",IF(StandardResults[[#This Row],[BT(SC)]]&lt;=StandardResults[[#This Row],[As]],"A",IF(StandardResults[[#This Row],[BT(SC)]]&lt;=StandardResults[[#This Row],[Bs]],"B","-"))),"")</f>
        <v/>
      </c>
      <c r="L1096" t="str">
        <f>IF(ISBLANK(TimeVR[[#This Row],[Best Time(L)]]),"-",TimeVR[[#This Row],[Best Time(L)]])</f>
        <v>-</v>
      </c>
      <c r="M1096" t="str">
        <f>IF(StandardResults[[#This Row],[BT(LC)]]&lt;&gt;"-",IF(StandardResults[[#This Row],[BT(LC)]]&lt;=StandardResults[[#This Row],[AA]],"AA",IF(StandardResults[[#This Row],[BT(LC)]]&lt;=StandardResults[[#This Row],[A]],"A",IF(StandardResults[[#This Row],[BT(LC)]]&lt;=StandardResults[[#This Row],[B]],"B","-"))),"")</f>
        <v/>
      </c>
      <c r="N1096" s="14"/>
      <c r="O1096" t="str">
        <f>IF(StandardResults[[#This Row],[BT(SC)]]&lt;&gt;"-",IF(StandardResults[[#This Row],[BT(SC)]]&lt;=StandardResults[[#This Row],[Ecs]],"EC","-"),"")</f>
        <v/>
      </c>
      <c r="Q1096" t="str">
        <f>IF(StandardResults[[#This Row],[Ind/Rel]]="Ind",LEFT(StandardResults[[#This Row],[Gender]],1)&amp;MIN(MAX(StandardResults[[#This Row],[Age]],11),17)&amp;"-"&amp;StandardResults[[#This Row],[Event]],"")</f>
        <v>011-0</v>
      </c>
      <c r="R1096" t="e">
        <f>IF(StandardResults[[#This Row],[Ind/Rel]]="Ind",_xlfn.XLOOKUP(StandardResults[[#This Row],[Code]],Std[Code],Std[AA]),"-")</f>
        <v>#N/A</v>
      </c>
      <c r="S1096" t="e">
        <f>IF(StandardResults[[#This Row],[Ind/Rel]]="Ind",_xlfn.XLOOKUP(StandardResults[[#This Row],[Code]],Std[Code],Std[A]),"-")</f>
        <v>#N/A</v>
      </c>
      <c r="T1096" t="e">
        <f>IF(StandardResults[[#This Row],[Ind/Rel]]="Ind",_xlfn.XLOOKUP(StandardResults[[#This Row],[Code]],Std[Code],Std[B]),"-")</f>
        <v>#N/A</v>
      </c>
      <c r="U1096" t="e">
        <f>IF(StandardResults[[#This Row],[Ind/Rel]]="Ind",_xlfn.XLOOKUP(StandardResults[[#This Row],[Code]],Std[Code],Std[AAs]),"-")</f>
        <v>#N/A</v>
      </c>
      <c r="V1096" t="e">
        <f>IF(StandardResults[[#This Row],[Ind/Rel]]="Ind",_xlfn.XLOOKUP(StandardResults[[#This Row],[Code]],Std[Code],Std[As]),"-")</f>
        <v>#N/A</v>
      </c>
      <c r="W1096" t="e">
        <f>IF(StandardResults[[#This Row],[Ind/Rel]]="Ind",_xlfn.XLOOKUP(StandardResults[[#This Row],[Code]],Std[Code],Std[Bs]),"-")</f>
        <v>#N/A</v>
      </c>
      <c r="X1096" t="e">
        <f>IF(StandardResults[[#This Row],[Ind/Rel]]="Ind",_xlfn.XLOOKUP(StandardResults[[#This Row],[Code]],Std[Code],Std[EC]),"-")</f>
        <v>#N/A</v>
      </c>
      <c r="Y1096" t="e">
        <f>IF(StandardResults[[#This Row],[Ind/Rel]]="Ind",_xlfn.XLOOKUP(StandardResults[[#This Row],[Code]],Std[Code],Std[Ecs]),"-")</f>
        <v>#N/A</v>
      </c>
      <c r="Z1096">
        <f>COUNTIFS(StandardResults[Name],StandardResults[[#This Row],[Name]],StandardResults[Entry
Std],"B")+COUNTIFS(StandardResults[Name],StandardResults[[#This Row],[Name]],StandardResults[Entry
Std],"A")+COUNTIFS(StandardResults[Name],StandardResults[[#This Row],[Name]],StandardResults[Entry
Std],"AA")</f>
        <v>0</v>
      </c>
      <c r="AA1096">
        <f>COUNTIFS(StandardResults[Name],StandardResults[[#This Row],[Name]],StandardResults[Entry
Std],"AA")</f>
        <v>0</v>
      </c>
    </row>
    <row r="1097" spans="1:27" x14ac:dyDescent="0.25">
      <c r="A1097">
        <f>TimeVR[[#This Row],[Club]]</f>
        <v>0</v>
      </c>
      <c r="B1097" t="str">
        <f>IF(OR(RIGHT(TimeVR[[#This Row],[Event]],3)="M.R", RIGHT(TimeVR[[#This Row],[Event]],3)="F.R"),"Relay","Ind")</f>
        <v>Ind</v>
      </c>
      <c r="C1097">
        <f>TimeVR[[#This Row],[gender]]</f>
        <v>0</v>
      </c>
      <c r="D1097">
        <f>TimeVR[[#This Row],[Age]]</f>
        <v>0</v>
      </c>
      <c r="E1097">
        <f>TimeVR[[#This Row],[name]]</f>
        <v>0</v>
      </c>
      <c r="F1097">
        <f>TimeVR[[#This Row],[Event]]</f>
        <v>0</v>
      </c>
      <c r="G1097" t="str">
        <f>IF(OR(StandardResults[[#This Row],[Entry]]="-",TimeVR[[#This Row],[validation]]="Validated"),"Y","N")</f>
        <v>N</v>
      </c>
      <c r="H1097">
        <f>IF(OR(LEFT(TimeVR[[#This Row],[Times]],8)="00:00.00", LEFT(TimeVR[[#This Row],[Times]],2)="NT"),"-",TimeVR[[#This Row],[Times]])</f>
        <v>0</v>
      </c>
      <c r="I10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7" t="str">
        <f>IF(ISBLANK(TimeVR[[#This Row],[Best Time(S)]]),"-",TimeVR[[#This Row],[Best Time(S)]])</f>
        <v>-</v>
      </c>
      <c r="K1097" t="str">
        <f>IF(StandardResults[[#This Row],[BT(SC)]]&lt;&gt;"-",IF(StandardResults[[#This Row],[BT(SC)]]&lt;=StandardResults[[#This Row],[AAs]],"AA",IF(StandardResults[[#This Row],[BT(SC)]]&lt;=StandardResults[[#This Row],[As]],"A",IF(StandardResults[[#This Row],[BT(SC)]]&lt;=StandardResults[[#This Row],[Bs]],"B","-"))),"")</f>
        <v/>
      </c>
      <c r="L1097" t="str">
        <f>IF(ISBLANK(TimeVR[[#This Row],[Best Time(L)]]),"-",TimeVR[[#This Row],[Best Time(L)]])</f>
        <v>-</v>
      </c>
      <c r="M1097" t="str">
        <f>IF(StandardResults[[#This Row],[BT(LC)]]&lt;&gt;"-",IF(StandardResults[[#This Row],[BT(LC)]]&lt;=StandardResults[[#This Row],[AA]],"AA",IF(StandardResults[[#This Row],[BT(LC)]]&lt;=StandardResults[[#This Row],[A]],"A",IF(StandardResults[[#This Row],[BT(LC)]]&lt;=StandardResults[[#This Row],[B]],"B","-"))),"")</f>
        <v/>
      </c>
      <c r="N1097" s="14"/>
      <c r="O1097" t="str">
        <f>IF(StandardResults[[#This Row],[BT(SC)]]&lt;&gt;"-",IF(StandardResults[[#This Row],[BT(SC)]]&lt;=StandardResults[[#This Row],[Ecs]],"EC","-"),"")</f>
        <v/>
      </c>
      <c r="Q1097" t="str">
        <f>IF(StandardResults[[#This Row],[Ind/Rel]]="Ind",LEFT(StandardResults[[#This Row],[Gender]],1)&amp;MIN(MAX(StandardResults[[#This Row],[Age]],11),17)&amp;"-"&amp;StandardResults[[#This Row],[Event]],"")</f>
        <v>011-0</v>
      </c>
      <c r="R1097" t="e">
        <f>IF(StandardResults[[#This Row],[Ind/Rel]]="Ind",_xlfn.XLOOKUP(StandardResults[[#This Row],[Code]],Std[Code],Std[AA]),"-")</f>
        <v>#N/A</v>
      </c>
      <c r="S1097" t="e">
        <f>IF(StandardResults[[#This Row],[Ind/Rel]]="Ind",_xlfn.XLOOKUP(StandardResults[[#This Row],[Code]],Std[Code],Std[A]),"-")</f>
        <v>#N/A</v>
      </c>
      <c r="T1097" t="e">
        <f>IF(StandardResults[[#This Row],[Ind/Rel]]="Ind",_xlfn.XLOOKUP(StandardResults[[#This Row],[Code]],Std[Code],Std[B]),"-")</f>
        <v>#N/A</v>
      </c>
      <c r="U1097" t="e">
        <f>IF(StandardResults[[#This Row],[Ind/Rel]]="Ind",_xlfn.XLOOKUP(StandardResults[[#This Row],[Code]],Std[Code],Std[AAs]),"-")</f>
        <v>#N/A</v>
      </c>
      <c r="V1097" t="e">
        <f>IF(StandardResults[[#This Row],[Ind/Rel]]="Ind",_xlfn.XLOOKUP(StandardResults[[#This Row],[Code]],Std[Code],Std[As]),"-")</f>
        <v>#N/A</v>
      </c>
      <c r="W1097" t="e">
        <f>IF(StandardResults[[#This Row],[Ind/Rel]]="Ind",_xlfn.XLOOKUP(StandardResults[[#This Row],[Code]],Std[Code],Std[Bs]),"-")</f>
        <v>#N/A</v>
      </c>
      <c r="X1097" t="e">
        <f>IF(StandardResults[[#This Row],[Ind/Rel]]="Ind",_xlfn.XLOOKUP(StandardResults[[#This Row],[Code]],Std[Code],Std[EC]),"-")</f>
        <v>#N/A</v>
      </c>
      <c r="Y1097" t="e">
        <f>IF(StandardResults[[#This Row],[Ind/Rel]]="Ind",_xlfn.XLOOKUP(StandardResults[[#This Row],[Code]],Std[Code],Std[Ecs]),"-")</f>
        <v>#N/A</v>
      </c>
      <c r="Z1097">
        <f>COUNTIFS(StandardResults[Name],StandardResults[[#This Row],[Name]],StandardResults[Entry
Std],"B")+COUNTIFS(StandardResults[Name],StandardResults[[#This Row],[Name]],StandardResults[Entry
Std],"A")+COUNTIFS(StandardResults[Name],StandardResults[[#This Row],[Name]],StandardResults[Entry
Std],"AA")</f>
        <v>0</v>
      </c>
      <c r="AA1097">
        <f>COUNTIFS(StandardResults[Name],StandardResults[[#This Row],[Name]],StandardResults[Entry
Std],"AA")</f>
        <v>0</v>
      </c>
    </row>
    <row r="1098" spans="1:27" x14ac:dyDescent="0.25">
      <c r="A1098">
        <f>TimeVR[[#This Row],[Club]]</f>
        <v>0</v>
      </c>
      <c r="B1098" t="str">
        <f>IF(OR(RIGHT(TimeVR[[#This Row],[Event]],3)="M.R", RIGHT(TimeVR[[#This Row],[Event]],3)="F.R"),"Relay","Ind")</f>
        <v>Ind</v>
      </c>
      <c r="C1098">
        <f>TimeVR[[#This Row],[gender]]</f>
        <v>0</v>
      </c>
      <c r="D1098">
        <f>TimeVR[[#This Row],[Age]]</f>
        <v>0</v>
      </c>
      <c r="E1098">
        <f>TimeVR[[#This Row],[name]]</f>
        <v>0</v>
      </c>
      <c r="F1098">
        <f>TimeVR[[#This Row],[Event]]</f>
        <v>0</v>
      </c>
      <c r="G1098" t="str">
        <f>IF(OR(StandardResults[[#This Row],[Entry]]="-",TimeVR[[#This Row],[validation]]="Validated"),"Y","N")</f>
        <v>N</v>
      </c>
      <c r="H1098">
        <f>IF(OR(LEFT(TimeVR[[#This Row],[Times]],8)="00:00.00", LEFT(TimeVR[[#This Row],[Times]],2)="NT"),"-",TimeVR[[#This Row],[Times]])</f>
        <v>0</v>
      </c>
      <c r="I10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8" t="str">
        <f>IF(ISBLANK(TimeVR[[#This Row],[Best Time(S)]]),"-",TimeVR[[#This Row],[Best Time(S)]])</f>
        <v>-</v>
      </c>
      <c r="K1098" t="str">
        <f>IF(StandardResults[[#This Row],[BT(SC)]]&lt;&gt;"-",IF(StandardResults[[#This Row],[BT(SC)]]&lt;=StandardResults[[#This Row],[AAs]],"AA",IF(StandardResults[[#This Row],[BT(SC)]]&lt;=StandardResults[[#This Row],[As]],"A",IF(StandardResults[[#This Row],[BT(SC)]]&lt;=StandardResults[[#This Row],[Bs]],"B","-"))),"")</f>
        <v/>
      </c>
      <c r="L1098" t="str">
        <f>IF(ISBLANK(TimeVR[[#This Row],[Best Time(L)]]),"-",TimeVR[[#This Row],[Best Time(L)]])</f>
        <v>-</v>
      </c>
      <c r="M1098" t="str">
        <f>IF(StandardResults[[#This Row],[BT(LC)]]&lt;&gt;"-",IF(StandardResults[[#This Row],[BT(LC)]]&lt;=StandardResults[[#This Row],[AA]],"AA",IF(StandardResults[[#This Row],[BT(LC)]]&lt;=StandardResults[[#This Row],[A]],"A",IF(StandardResults[[#This Row],[BT(LC)]]&lt;=StandardResults[[#This Row],[B]],"B","-"))),"")</f>
        <v/>
      </c>
      <c r="N1098" s="14"/>
      <c r="O1098" t="str">
        <f>IF(StandardResults[[#This Row],[BT(SC)]]&lt;&gt;"-",IF(StandardResults[[#This Row],[BT(SC)]]&lt;=StandardResults[[#This Row],[Ecs]],"EC","-"),"")</f>
        <v/>
      </c>
      <c r="Q1098" t="str">
        <f>IF(StandardResults[[#This Row],[Ind/Rel]]="Ind",LEFT(StandardResults[[#This Row],[Gender]],1)&amp;MIN(MAX(StandardResults[[#This Row],[Age]],11),17)&amp;"-"&amp;StandardResults[[#This Row],[Event]],"")</f>
        <v>011-0</v>
      </c>
      <c r="R1098" t="e">
        <f>IF(StandardResults[[#This Row],[Ind/Rel]]="Ind",_xlfn.XLOOKUP(StandardResults[[#This Row],[Code]],Std[Code],Std[AA]),"-")</f>
        <v>#N/A</v>
      </c>
      <c r="S1098" t="e">
        <f>IF(StandardResults[[#This Row],[Ind/Rel]]="Ind",_xlfn.XLOOKUP(StandardResults[[#This Row],[Code]],Std[Code],Std[A]),"-")</f>
        <v>#N/A</v>
      </c>
      <c r="T1098" t="e">
        <f>IF(StandardResults[[#This Row],[Ind/Rel]]="Ind",_xlfn.XLOOKUP(StandardResults[[#This Row],[Code]],Std[Code],Std[B]),"-")</f>
        <v>#N/A</v>
      </c>
      <c r="U1098" t="e">
        <f>IF(StandardResults[[#This Row],[Ind/Rel]]="Ind",_xlfn.XLOOKUP(StandardResults[[#This Row],[Code]],Std[Code],Std[AAs]),"-")</f>
        <v>#N/A</v>
      </c>
      <c r="V1098" t="e">
        <f>IF(StandardResults[[#This Row],[Ind/Rel]]="Ind",_xlfn.XLOOKUP(StandardResults[[#This Row],[Code]],Std[Code],Std[As]),"-")</f>
        <v>#N/A</v>
      </c>
      <c r="W1098" t="e">
        <f>IF(StandardResults[[#This Row],[Ind/Rel]]="Ind",_xlfn.XLOOKUP(StandardResults[[#This Row],[Code]],Std[Code],Std[Bs]),"-")</f>
        <v>#N/A</v>
      </c>
      <c r="X1098" t="e">
        <f>IF(StandardResults[[#This Row],[Ind/Rel]]="Ind",_xlfn.XLOOKUP(StandardResults[[#This Row],[Code]],Std[Code],Std[EC]),"-")</f>
        <v>#N/A</v>
      </c>
      <c r="Y1098" t="e">
        <f>IF(StandardResults[[#This Row],[Ind/Rel]]="Ind",_xlfn.XLOOKUP(StandardResults[[#This Row],[Code]],Std[Code],Std[Ecs]),"-")</f>
        <v>#N/A</v>
      </c>
      <c r="Z1098">
        <f>COUNTIFS(StandardResults[Name],StandardResults[[#This Row],[Name]],StandardResults[Entry
Std],"B")+COUNTIFS(StandardResults[Name],StandardResults[[#This Row],[Name]],StandardResults[Entry
Std],"A")+COUNTIFS(StandardResults[Name],StandardResults[[#This Row],[Name]],StandardResults[Entry
Std],"AA")</f>
        <v>0</v>
      </c>
      <c r="AA1098">
        <f>COUNTIFS(StandardResults[Name],StandardResults[[#This Row],[Name]],StandardResults[Entry
Std],"AA")</f>
        <v>0</v>
      </c>
    </row>
    <row r="1099" spans="1:27" x14ac:dyDescent="0.25">
      <c r="A1099">
        <f>TimeVR[[#This Row],[Club]]</f>
        <v>0</v>
      </c>
      <c r="B1099" t="str">
        <f>IF(OR(RIGHT(TimeVR[[#This Row],[Event]],3)="M.R", RIGHT(TimeVR[[#This Row],[Event]],3)="F.R"),"Relay","Ind")</f>
        <v>Ind</v>
      </c>
      <c r="C1099">
        <f>TimeVR[[#This Row],[gender]]</f>
        <v>0</v>
      </c>
      <c r="D1099">
        <f>TimeVR[[#This Row],[Age]]</f>
        <v>0</v>
      </c>
      <c r="E1099">
        <f>TimeVR[[#This Row],[name]]</f>
        <v>0</v>
      </c>
      <c r="F1099">
        <f>TimeVR[[#This Row],[Event]]</f>
        <v>0</v>
      </c>
      <c r="G1099" t="str">
        <f>IF(OR(StandardResults[[#This Row],[Entry]]="-",TimeVR[[#This Row],[validation]]="Validated"),"Y","N")</f>
        <v>N</v>
      </c>
      <c r="H1099">
        <f>IF(OR(LEFT(TimeVR[[#This Row],[Times]],8)="00:00.00", LEFT(TimeVR[[#This Row],[Times]],2)="NT"),"-",TimeVR[[#This Row],[Times]])</f>
        <v>0</v>
      </c>
      <c r="I10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099" t="str">
        <f>IF(ISBLANK(TimeVR[[#This Row],[Best Time(S)]]),"-",TimeVR[[#This Row],[Best Time(S)]])</f>
        <v>-</v>
      </c>
      <c r="K1099" t="str">
        <f>IF(StandardResults[[#This Row],[BT(SC)]]&lt;&gt;"-",IF(StandardResults[[#This Row],[BT(SC)]]&lt;=StandardResults[[#This Row],[AAs]],"AA",IF(StandardResults[[#This Row],[BT(SC)]]&lt;=StandardResults[[#This Row],[As]],"A",IF(StandardResults[[#This Row],[BT(SC)]]&lt;=StandardResults[[#This Row],[Bs]],"B","-"))),"")</f>
        <v/>
      </c>
      <c r="L1099" t="str">
        <f>IF(ISBLANK(TimeVR[[#This Row],[Best Time(L)]]),"-",TimeVR[[#This Row],[Best Time(L)]])</f>
        <v>-</v>
      </c>
      <c r="M1099" t="str">
        <f>IF(StandardResults[[#This Row],[BT(LC)]]&lt;&gt;"-",IF(StandardResults[[#This Row],[BT(LC)]]&lt;=StandardResults[[#This Row],[AA]],"AA",IF(StandardResults[[#This Row],[BT(LC)]]&lt;=StandardResults[[#This Row],[A]],"A",IF(StandardResults[[#This Row],[BT(LC)]]&lt;=StandardResults[[#This Row],[B]],"B","-"))),"")</f>
        <v/>
      </c>
      <c r="N1099" s="14"/>
      <c r="O1099" t="str">
        <f>IF(StandardResults[[#This Row],[BT(SC)]]&lt;&gt;"-",IF(StandardResults[[#This Row],[BT(SC)]]&lt;=StandardResults[[#This Row],[Ecs]],"EC","-"),"")</f>
        <v/>
      </c>
      <c r="Q1099" t="str">
        <f>IF(StandardResults[[#This Row],[Ind/Rel]]="Ind",LEFT(StandardResults[[#This Row],[Gender]],1)&amp;MIN(MAX(StandardResults[[#This Row],[Age]],11),17)&amp;"-"&amp;StandardResults[[#This Row],[Event]],"")</f>
        <v>011-0</v>
      </c>
      <c r="R1099" t="e">
        <f>IF(StandardResults[[#This Row],[Ind/Rel]]="Ind",_xlfn.XLOOKUP(StandardResults[[#This Row],[Code]],Std[Code],Std[AA]),"-")</f>
        <v>#N/A</v>
      </c>
      <c r="S1099" t="e">
        <f>IF(StandardResults[[#This Row],[Ind/Rel]]="Ind",_xlfn.XLOOKUP(StandardResults[[#This Row],[Code]],Std[Code],Std[A]),"-")</f>
        <v>#N/A</v>
      </c>
      <c r="T1099" t="e">
        <f>IF(StandardResults[[#This Row],[Ind/Rel]]="Ind",_xlfn.XLOOKUP(StandardResults[[#This Row],[Code]],Std[Code],Std[B]),"-")</f>
        <v>#N/A</v>
      </c>
      <c r="U1099" t="e">
        <f>IF(StandardResults[[#This Row],[Ind/Rel]]="Ind",_xlfn.XLOOKUP(StandardResults[[#This Row],[Code]],Std[Code],Std[AAs]),"-")</f>
        <v>#N/A</v>
      </c>
      <c r="V1099" t="e">
        <f>IF(StandardResults[[#This Row],[Ind/Rel]]="Ind",_xlfn.XLOOKUP(StandardResults[[#This Row],[Code]],Std[Code],Std[As]),"-")</f>
        <v>#N/A</v>
      </c>
      <c r="W1099" t="e">
        <f>IF(StandardResults[[#This Row],[Ind/Rel]]="Ind",_xlfn.XLOOKUP(StandardResults[[#This Row],[Code]],Std[Code],Std[Bs]),"-")</f>
        <v>#N/A</v>
      </c>
      <c r="X1099" t="e">
        <f>IF(StandardResults[[#This Row],[Ind/Rel]]="Ind",_xlfn.XLOOKUP(StandardResults[[#This Row],[Code]],Std[Code],Std[EC]),"-")</f>
        <v>#N/A</v>
      </c>
      <c r="Y1099" t="e">
        <f>IF(StandardResults[[#This Row],[Ind/Rel]]="Ind",_xlfn.XLOOKUP(StandardResults[[#This Row],[Code]],Std[Code],Std[Ecs]),"-")</f>
        <v>#N/A</v>
      </c>
      <c r="Z1099">
        <f>COUNTIFS(StandardResults[Name],StandardResults[[#This Row],[Name]],StandardResults[Entry
Std],"B")+COUNTIFS(StandardResults[Name],StandardResults[[#This Row],[Name]],StandardResults[Entry
Std],"A")+COUNTIFS(StandardResults[Name],StandardResults[[#This Row],[Name]],StandardResults[Entry
Std],"AA")</f>
        <v>0</v>
      </c>
      <c r="AA1099">
        <f>COUNTIFS(StandardResults[Name],StandardResults[[#This Row],[Name]],StandardResults[Entry
Std],"AA")</f>
        <v>0</v>
      </c>
    </row>
    <row r="1100" spans="1:27" x14ac:dyDescent="0.25">
      <c r="A1100">
        <f>TimeVR[[#This Row],[Club]]</f>
        <v>0</v>
      </c>
      <c r="B1100" t="str">
        <f>IF(OR(RIGHT(TimeVR[[#This Row],[Event]],3)="M.R", RIGHT(TimeVR[[#This Row],[Event]],3)="F.R"),"Relay","Ind")</f>
        <v>Ind</v>
      </c>
      <c r="C1100">
        <f>TimeVR[[#This Row],[gender]]</f>
        <v>0</v>
      </c>
      <c r="D1100">
        <f>TimeVR[[#This Row],[Age]]</f>
        <v>0</v>
      </c>
      <c r="E1100">
        <f>TimeVR[[#This Row],[name]]</f>
        <v>0</v>
      </c>
      <c r="F1100">
        <f>TimeVR[[#This Row],[Event]]</f>
        <v>0</v>
      </c>
      <c r="G1100" t="str">
        <f>IF(OR(StandardResults[[#This Row],[Entry]]="-",TimeVR[[#This Row],[validation]]="Validated"),"Y","N")</f>
        <v>N</v>
      </c>
      <c r="H1100">
        <f>IF(OR(LEFT(TimeVR[[#This Row],[Times]],8)="00:00.00", LEFT(TimeVR[[#This Row],[Times]],2)="NT"),"-",TimeVR[[#This Row],[Times]])</f>
        <v>0</v>
      </c>
      <c r="I11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0" t="str">
        <f>IF(ISBLANK(TimeVR[[#This Row],[Best Time(S)]]),"-",TimeVR[[#This Row],[Best Time(S)]])</f>
        <v>-</v>
      </c>
      <c r="K1100" t="str">
        <f>IF(StandardResults[[#This Row],[BT(SC)]]&lt;&gt;"-",IF(StandardResults[[#This Row],[BT(SC)]]&lt;=StandardResults[[#This Row],[AAs]],"AA",IF(StandardResults[[#This Row],[BT(SC)]]&lt;=StandardResults[[#This Row],[As]],"A",IF(StandardResults[[#This Row],[BT(SC)]]&lt;=StandardResults[[#This Row],[Bs]],"B","-"))),"")</f>
        <v/>
      </c>
      <c r="L1100" t="str">
        <f>IF(ISBLANK(TimeVR[[#This Row],[Best Time(L)]]),"-",TimeVR[[#This Row],[Best Time(L)]])</f>
        <v>-</v>
      </c>
      <c r="M1100" t="str">
        <f>IF(StandardResults[[#This Row],[BT(LC)]]&lt;&gt;"-",IF(StandardResults[[#This Row],[BT(LC)]]&lt;=StandardResults[[#This Row],[AA]],"AA",IF(StandardResults[[#This Row],[BT(LC)]]&lt;=StandardResults[[#This Row],[A]],"A",IF(StandardResults[[#This Row],[BT(LC)]]&lt;=StandardResults[[#This Row],[B]],"B","-"))),"")</f>
        <v/>
      </c>
      <c r="N1100" s="14"/>
      <c r="O1100" t="str">
        <f>IF(StandardResults[[#This Row],[BT(SC)]]&lt;&gt;"-",IF(StandardResults[[#This Row],[BT(SC)]]&lt;=StandardResults[[#This Row],[Ecs]],"EC","-"),"")</f>
        <v/>
      </c>
      <c r="Q1100" t="str">
        <f>IF(StandardResults[[#This Row],[Ind/Rel]]="Ind",LEFT(StandardResults[[#This Row],[Gender]],1)&amp;MIN(MAX(StandardResults[[#This Row],[Age]],11),17)&amp;"-"&amp;StandardResults[[#This Row],[Event]],"")</f>
        <v>011-0</v>
      </c>
      <c r="R1100" t="e">
        <f>IF(StandardResults[[#This Row],[Ind/Rel]]="Ind",_xlfn.XLOOKUP(StandardResults[[#This Row],[Code]],Std[Code],Std[AA]),"-")</f>
        <v>#N/A</v>
      </c>
      <c r="S1100" t="e">
        <f>IF(StandardResults[[#This Row],[Ind/Rel]]="Ind",_xlfn.XLOOKUP(StandardResults[[#This Row],[Code]],Std[Code],Std[A]),"-")</f>
        <v>#N/A</v>
      </c>
      <c r="T1100" t="e">
        <f>IF(StandardResults[[#This Row],[Ind/Rel]]="Ind",_xlfn.XLOOKUP(StandardResults[[#This Row],[Code]],Std[Code],Std[B]),"-")</f>
        <v>#N/A</v>
      </c>
      <c r="U1100" t="e">
        <f>IF(StandardResults[[#This Row],[Ind/Rel]]="Ind",_xlfn.XLOOKUP(StandardResults[[#This Row],[Code]],Std[Code],Std[AAs]),"-")</f>
        <v>#N/A</v>
      </c>
      <c r="V1100" t="e">
        <f>IF(StandardResults[[#This Row],[Ind/Rel]]="Ind",_xlfn.XLOOKUP(StandardResults[[#This Row],[Code]],Std[Code],Std[As]),"-")</f>
        <v>#N/A</v>
      </c>
      <c r="W1100" t="e">
        <f>IF(StandardResults[[#This Row],[Ind/Rel]]="Ind",_xlfn.XLOOKUP(StandardResults[[#This Row],[Code]],Std[Code],Std[Bs]),"-")</f>
        <v>#N/A</v>
      </c>
      <c r="X1100" t="e">
        <f>IF(StandardResults[[#This Row],[Ind/Rel]]="Ind",_xlfn.XLOOKUP(StandardResults[[#This Row],[Code]],Std[Code],Std[EC]),"-")</f>
        <v>#N/A</v>
      </c>
      <c r="Y1100" t="e">
        <f>IF(StandardResults[[#This Row],[Ind/Rel]]="Ind",_xlfn.XLOOKUP(StandardResults[[#This Row],[Code]],Std[Code],Std[Ecs]),"-")</f>
        <v>#N/A</v>
      </c>
      <c r="Z1100">
        <f>COUNTIFS(StandardResults[Name],StandardResults[[#This Row],[Name]],StandardResults[Entry
Std],"B")+COUNTIFS(StandardResults[Name],StandardResults[[#This Row],[Name]],StandardResults[Entry
Std],"A")+COUNTIFS(StandardResults[Name],StandardResults[[#This Row],[Name]],StandardResults[Entry
Std],"AA")</f>
        <v>0</v>
      </c>
      <c r="AA1100">
        <f>COUNTIFS(StandardResults[Name],StandardResults[[#This Row],[Name]],StandardResults[Entry
Std],"AA")</f>
        <v>0</v>
      </c>
    </row>
    <row r="1101" spans="1:27" x14ac:dyDescent="0.25">
      <c r="A1101">
        <f>TimeVR[[#This Row],[Club]]</f>
        <v>0</v>
      </c>
      <c r="B1101" t="str">
        <f>IF(OR(RIGHT(TimeVR[[#This Row],[Event]],3)="M.R", RIGHT(TimeVR[[#This Row],[Event]],3)="F.R"),"Relay","Ind")</f>
        <v>Ind</v>
      </c>
      <c r="C1101">
        <f>TimeVR[[#This Row],[gender]]</f>
        <v>0</v>
      </c>
      <c r="D1101">
        <f>TimeVR[[#This Row],[Age]]</f>
        <v>0</v>
      </c>
      <c r="E1101">
        <f>TimeVR[[#This Row],[name]]</f>
        <v>0</v>
      </c>
      <c r="F1101">
        <f>TimeVR[[#This Row],[Event]]</f>
        <v>0</v>
      </c>
      <c r="G1101" t="str">
        <f>IF(OR(StandardResults[[#This Row],[Entry]]="-",TimeVR[[#This Row],[validation]]="Validated"),"Y","N")</f>
        <v>N</v>
      </c>
      <c r="H1101">
        <f>IF(OR(LEFT(TimeVR[[#This Row],[Times]],8)="00:00.00", LEFT(TimeVR[[#This Row],[Times]],2)="NT"),"-",TimeVR[[#This Row],[Times]])</f>
        <v>0</v>
      </c>
      <c r="I11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1" t="str">
        <f>IF(ISBLANK(TimeVR[[#This Row],[Best Time(S)]]),"-",TimeVR[[#This Row],[Best Time(S)]])</f>
        <v>-</v>
      </c>
      <c r="K1101" t="str">
        <f>IF(StandardResults[[#This Row],[BT(SC)]]&lt;&gt;"-",IF(StandardResults[[#This Row],[BT(SC)]]&lt;=StandardResults[[#This Row],[AAs]],"AA",IF(StandardResults[[#This Row],[BT(SC)]]&lt;=StandardResults[[#This Row],[As]],"A",IF(StandardResults[[#This Row],[BT(SC)]]&lt;=StandardResults[[#This Row],[Bs]],"B","-"))),"")</f>
        <v/>
      </c>
      <c r="L1101" t="str">
        <f>IF(ISBLANK(TimeVR[[#This Row],[Best Time(L)]]),"-",TimeVR[[#This Row],[Best Time(L)]])</f>
        <v>-</v>
      </c>
      <c r="M1101" t="str">
        <f>IF(StandardResults[[#This Row],[BT(LC)]]&lt;&gt;"-",IF(StandardResults[[#This Row],[BT(LC)]]&lt;=StandardResults[[#This Row],[AA]],"AA",IF(StandardResults[[#This Row],[BT(LC)]]&lt;=StandardResults[[#This Row],[A]],"A",IF(StandardResults[[#This Row],[BT(LC)]]&lt;=StandardResults[[#This Row],[B]],"B","-"))),"")</f>
        <v/>
      </c>
      <c r="N1101" s="14"/>
      <c r="O1101" t="str">
        <f>IF(StandardResults[[#This Row],[BT(SC)]]&lt;&gt;"-",IF(StandardResults[[#This Row],[BT(SC)]]&lt;=StandardResults[[#This Row],[Ecs]],"EC","-"),"")</f>
        <v/>
      </c>
      <c r="Q1101" t="str">
        <f>IF(StandardResults[[#This Row],[Ind/Rel]]="Ind",LEFT(StandardResults[[#This Row],[Gender]],1)&amp;MIN(MAX(StandardResults[[#This Row],[Age]],11),17)&amp;"-"&amp;StandardResults[[#This Row],[Event]],"")</f>
        <v>011-0</v>
      </c>
      <c r="R1101" t="e">
        <f>IF(StandardResults[[#This Row],[Ind/Rel]]="Ind",_xlfn.XLOOKUP(StandardResults[[#This Row],[Code]],Std[Code],Std[AA]),"-")</f>
        <v>#N/A</v>
      </c>
      <c r="S1101" t="e">
        <f>IF(StandardResults[[#This Row],[Ind/Rel]]="Ind",_xlfn.XLOOKUP(StandardResults[[#This Row],[Code]],Std[Code],Std[A]),"-")</f>
        <v>#N/A</v>
      </c>
      <c r="T1101" t="e">
        <f>IF(StandardResults[[#This Row],[Ind/Rel]]="Ind",_xlfn.XLOOKUP(StandardResults[[#This Row],[Code]],Std[Code],Std[B]),"-")</f>
        <v>#N/A</v>
      </c>
      <c r="U1101" t="e">
        <f>IF(StandardResults[[#This Row],[Ind/Rel]]="Ind",_xlfn.XLOOKUP(StandardResults[[#This Row],[Code]],Std[Code],Std[AAs]),"-")</f>
        <v>#N/A</v>
      </c>
      <c r="V1101" t="e">
        <f>IF(StandardResults[[#This Row],[Ind/Rel]]="Ind",_xlfn.XLOOKUP(StandardResults[[#This Row],[Code]],Std[Code],Std[As]),"-")</f>
        <v>#N/A</v>
      </c>
      <c r="W1101" t="e">
        <f>IF(StandardResults[[#This Row],[Ind/Rel]]="Ind",_xlfn.XLOOKUP(StandardResults[[#This Row],[Code]],Std[Code],Std[Bs]),"-")</f>
        <v>#N/A</v>
      </c>
      <c r="X1101" t="e">
        <f>IF(StandardResults[[#This Row],[Ind/Rel]]="Ind",_xlfn.XLOOKUP(StandardResults[[#This Row],[Code]],Std[Code],Std[EC]),"-")</f>
        <v>#N/A</v>
      </c>
      <c r="Y1101" t="e">
        <f>IF(StandardResults[[#This Row],[Ind/Rel]]="Ind",_xlfn.XLOOKUP(StandardResults[[#This Row],[Code]],Std[Code],Std[Ecs]),"-")</f>
        <v>#N/A</v>
      </c>
      <c r="Z1101">
        <f>COUNTIFS(StandardResults[Name],StandardResults[[#This Row],[Name]],StandardResults[Entry
Std],"B")+COUNTIFS(StandardResults[Name],StandardResults[[#This Row],[Name]],StandardResults[Entry
Std],"A")+COUNTIFS(StandardResults[Name],StandardResults[[#This Row],[Name]],StandardResults[Entry
Std],"AA")</f>
        <v>0</v>
      </c>
      <c r="AA1101">
        <f>COUNTIFS(StandardResults[Name],StandardResults[[#This Row],[Name]],StandardResults[Entry
Std],"AA")</f>
        <v>0</v>
      </c>
    </row>
    <row r="1102" spans="1:27" x14ac:dyDescent="0.25">
      <c r="A1102">
        <f>TimeVR[[#This Row],[Club]]</f>
        <v>0</v>
      </c>
      <c r="B1102" t="str">
        <f>IF(OR(RIGHT(TimeVR[[#This Row],[Event]],3)="M.R", RIGHT(TimeVR[[#This Row],[Event]],3)="F.R"),"Relay","Ind")</f>
        <v>Ind</v>
      </c>
      <c r="C1102">
        <f>TimeVR[[#This Row],[gender]]</f>
        <v>0</v>
      </c>
      <c r="D1102">
        <f>TimeVR[[#This Row],[Age]]</f>
        <v>0</v>
      </c>
      <c r="E1102">
        <f>TimeVR[[#This Row],[name]]</f>
        <v>0</v>
      </c>
      <c r="F1102">
        <f>TimeVR[[#This Row],[Event]]</f>
        <v>0</v>
      </c>
      <c r="G1102" t="str">
        <f>IF(OR(StandardResults[[#This Row],[Entry]]="-",TimeVR[[#This Row],[validation]]="Validated"),"Y","N")</f>
        <v>N</v>
      </c>
      <c r="H1102">
        <f>IF(OR(LEFT(TimeVR[[#This Row],[Times]],8)="00:00.00", LEFT(TimeVR[[#This Row],[Times]],2)="NT"),"-",TimeVR[[#This Row],[Times]])</f>
        <v>0</v>
      </c>
      <c r="I11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2" t="str">
        <f>IF(ISBLANK(TimeVR[[#This Row],[Best Time(S)]]),"-",TimeVR[[#This Row],[Best Time(S)]])</f>
        <v>-</v>
      </c>
      <c r="K1102" t="str">
        <f>IF(StandardResults[[#This Row],[BT(SC)]]&lt;&gt;"-",IF(StandardResults[[#This Row],[BT(SC)]]&lt;=StandardResults[[#This Row],[AAs]],"AA",IF(StandardResults[[#This Row],[BT(SC)]]&lt;=StandardResults[[#This Row],[As]],"A",IF(StandardResults[[#This Row],[BT(SC)]]&lt;=StandardResults[[#This Row],[Bs]],"B","-"))),"")</f>
        <v/>
      </c>
      <c r="L1102" t="str">
        <f>IF(ISBLANK(TimeVR[[#This Row],[Best Time(L)]]),"-",TimeVR[[#This Row],[Best Time(L)]])</f>
        <v>-</v>
      </c>
      <c r="M1102" t="str">
        <f>IF(StandardResults[[#This Row],[BT(LC)]]&lt;&gt;"-",IF(StandardResults[[#This Row],[BT(LC)]]&lt;=StandardResults[[#This Row],[AA]],"AA",IF(StandardResults[[#This Row],[BT(LC)]]&lt;=StandardResults[[#This Row],[A]],"A",IF(StandardResults[[#This Row],[BT(LC)]]&lt;=StandardResults[[#This Row],[B]],"B","-"))),"")</f>
        <v/>
      </c>
      <c r="N1102" s="14"/>
      <c r="O1102" t="str">
        <f>IF(StandardResults[[#This Row],[BT(SC)]]&lt;&gt;"-",IF(StandardResults[[#This Row],[BT(SC)]]&lt;=StandardResults[[#This Row],[Ecs]],"EC","-"),"")</f>
        <v/>
      </c>
      <c r="Q1102" t="str">
        <f>IF(StandardResults[[#This Row],[Ind/Rel]]="Ind",LEFT(StandardResults[[#This Row],[Gender]],1)&amp;MIN(MAX(StandardResults[[#This Row],[Age]],11),17)&amp;"-"&amp;StandardResults[[#This Row],[Event]],"")</f>
        <v>011-0</v>
      </c>
      <c r="R1102" t="e">
        <f>IF(StandardResults[[#This Row],[Ind/Rel]]="Ind",_xlfn.XLOOKUP(StandardResults[[#This Row],[Code]],Std[Code],Std[AA]),"-")</f>
        <v>#N/A</v>
      </c>
      <c r="S1102" t="e">
        <f>IF(StandardResults[[#This Row],[Ind/Rel]]="Ind",_xlfn.XLOOKUP(StandardResults[[#This Row],[Code]],Std[Code],Std[A]),"-")</f>
        <v>#N/A</v>
      </c>
      <c r="T1102" t="e">
        <f>IF(StandardResults[[#This Row],[Ind/Rel]]="Ind",_xlfn.XLOOKUP(StandardResults[[#This Row],[Code]],Std[Code],Std[B]),"-")</f>
        <v>#N/A</v>
      </c>
      <c r="U1102" t="e">
        <f>IF(StandardResults[[#This Row],[Ind/Rel]]="Ind",_xlfn.XLOOKUP(StandardResults[[#This Row],[Code]],Std[Code],Std[AAs]),"-")</f>
        <v>#N/A</v>
      </c>
      <c r="V1102" t="e">
        <f>IF(StandardResults[[#This Row],[Ind/Rel]]="Ind",_xlfn.XLOOKUP(StandardResults[[#This Row],[Code]],Std[Code],Std[As]),"-")</f>
        <v>#N/A</v>
      </c>
      <c r="W1102" t="e">
        <f>IF(StandardResults[[#This Row],[Ind/Rel]]="Ind",_xlfn.XLOOKUP(StandardResults[[#This Row],[Code]],Std[Code],Std[Bs]),"-")</f>
        <v>#N/A</v>
      </c>
      <c r="X1102" t="e">
        <f>IF(StandardResults[[#This Row],[Ind/Rel]]="Ind",_xlfn.XLOOKUP(StandardResults[[#This Row],[Code]],Std[Code],Std[EC]),"-")</f>
        <v>#N/A</v>
      </c>
      <c r="Y1102" t="e">
        <f>IF(StandardResults[[#This Row],[Ind/Rel]]="Ind",_xlfn.XLOOKUP(StandardResults[[#This Row],[Code]],Std[Code],Std[Ecs]),"-")</f>
        <v>#N/A</v>
      </c>
      <c r="Z1102">
        <f>COUNTIFS(StandardResults[Name],StandardResults[[#This Row],[Name]],StandardResults[Entry
Std],"B")+COUNTIFS(StandardResults[Name],StandardResults[[#This Row],[Name]],StandardResults[Entry
Std],"A")+COUNTIFS(StandardResults[Name],StandardResults[[#This Row],[Name]],StandardResults[Entry
Std],"AA")</f>
        <v>0</v>
      </c>
      <c r="AA1102">
        <f>COUNTIFS(StandardResults[Name],StandardResults[[#This Row],[Name]],StandardResults[Entry
Std],"AA")</f>
        <v>0</v>
      </c>
    </row>
    <row r="1103" spans="1:27" x14ac:dyDescent="0.25">
      <c r="A1103">
        <f>TimeVR[[#This Row],[Club]]</f>
        <v>0</v>
      </c>
      <c r="B1103" t="str">
        <f>IF(OR(RIGHT(TimeVR[[#This Row],[Event]],3)="M.R", RIGHT(TimeVR[[#This Row],[Event]],3)="F.R"),"Relay","Ind")</f>
        <v>Ind</v>
      </c>
      <c r="C1103">
        <f>TimeVR[[#This Row],[gender]]</f>
        <v>0</v>
      </c>
      <c r="D1103">
        <f>TimeVR[[#This Row],[Age]]</f>
        <v>0</v>
      </c>
      <c r="E1103">
        <f>TimeVR[[#This Row],[name]]</f>
        <v>0</v>
      </c>
      <c r="F1103">
        <f>TimeVR[[#This Row],[Event]]</f>
        <v>0</v>
      </c>
      <c r="G1103" t="str">
        <f>IF(OR(StandardResults[[#This Row],[Entry]]="-",TimeVR[[#This Row],[validation]]="Validated"),"Y","N")</f>
        <v>N</v>
      </c>
      <c r="H1103">
        <f>IF(OR(LEFT(TimeVR[[#This Row],[Times]],8)="00:00.00", LEFT(TimeVR[[#This Row],[Times]],2)="NT"),"-",TimeVR[[#This Row],[Times]])</f>
        <v>0</v>
      </c>
      <c r="I11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3" t="str">
        <f>IF(ISBLANK(TimeVR[[#This Row],[Best Time(S)]]),"-",TimeVR[[#This Row],[Best Time(S)]])</f>
        <v>-</v>
      </c>
      <c r="K1103" t="str">
        <f>IF(StandardResults[[#This Row],[BT(SC)]]&lt;&gt;"-",IF(StandardResults[[#This Row],[BT(SC)]]&lt;=StandardResults[[#This Row],[AAs]],"AA",IF(StandardResults[[#This Row],[BT(SC)]]&lt;=StandardResults[[#This Row],[As]],"A",IF(StandardResults[[#This Row],[BT(SC)]]&lt;=StandardResults[[#This Row],[Bs]],"B","-"))),"")</f>
        <v/>
      </c>
      <c r="L1103" t="str">
        <f>IF(ISBLANK(TimeVR[[#This Row],[Best Time(L)]]),"-",TimeVR[[#This Row],[Best Time(L)]])</f>
        <v>-</v>
      </c>
      <c r="M1103" t="str">
        <f>IF(StandardResults[[#This Row],[BT(LC)]]&lt;&gt;"-",IF(StandardResults[[#This Row],[BT(LC)]]&lt;=StandardResults[[#This Row],[AA]],"AA",IF(StandardResults[[#This Row],[BT(LC)]]&lt;=StandardResults[[#This Row],[A]],"A",IF(StandardResults[[#This Row],[BT(LC)]]&lt;=StandardResults[[#This Row],[B]],"B","-"))),"")</f>
        <v/>
      </c>
      <c r="N1103" s="14"/>
      <c r="O1103" t="str">
        <f>IF(StandardResults[[#This Row],[BT(SC)]]&lt;&gt;"-",IF(StandardResults[[#This Row],[BT(SC)]]&lt;=StandardResults[[#This Row],[Ecs]],"EC","-"),"")</f>
        <v/>
      </c>
      <c r="Q1103" t="str">
        <f>IF(StandardResults[[#This Row],[Ind/Rel]]="Ind",LEFT(StandardResults[[#This Row],[Gender]],1)&amp;MIN(MAX(StandardResults[[#This Row],[Age]],11),17)&amp;"-"&amp;StandardResults[[#This Row],[Event]],"")</f>
        <v>011-0</v>
      </c>
      <c r="R1103" t="e">
        <f>IF(StandardResults[[#This Row],[Ind/Rel]]="Ind",_xlfn.XLOOKUP(StandardResults[[#This Row],[Code]],Std[Code],Std[AA]),"-")</f>
        <v>#N/A</v>
      </c>
      <c r="S1103" t="e">
        <f>IF(StandardResults[[#This Row],[Ind/Rel]]="Ind",_xlfn.XLOOKUP(StandardResults[[#This Row],[Code]],Std[Code],Std[A]),"-")</f>
        <v>#N/A</v>
      </c>
      <c r="T1103" t="e">
        <f>IF(StandardResults[[#This Row],[Ind/Rel]]="Ind",_xlfn.XLOOKUP(StandardResults[[#This Row],[Code]],Std[Code],Std[B]),"-")</f>
        <v>#N/A</v>
      </c>
      <c r="U1103" t="e">
        <f>IF(StandardResults[[#This Row],[Ind/Rel]]="Ind",_xlfn.XLOOKUP(StandardResults[[#This Row],[Code]],Std[Code],Std[AAs]),"-")</f>
        <v>#N/A</v>
      </c>
      <c r="V1103" t="e">
        <f>IF(StandardResults[[#This Row],[Ind/Rel]]="Ind",_xlfn.XLOOKUP(StandardResults[[#This Row],[Code]],Std[Code],Std[As]),"-")</f>
        <v>#N/A</v>
      </c>
      <c r="W1103" t="e">
        <f>IF(StandardResults[[#This Row],[Ind/Rel]]="Ind",_xlfn.XLOOKUP(StandardResults[[#This Row],[Code]],Std[Code],Std[Bs]),"-")</f>
        <v>#N/A</v>
      </c>
      <c r="X1103" t="e">
        <f>IF(StandardResults[[#This Row],[Ind/Rel]]="Ind",_xlfn.XLOOKUP(StandardResults[[#This Row],[Code]],Std[Code],Std[EC]),"-")</f>
        <v>#N/A</v>
      </c>
      <c r="Y1103" t="e">
        <f>IF(StandardResults[[#This Row],[Ind/Rel]]="Ind",_xlfn.XLOOKUP(StandardResults[[#This Row],[Code]],Std[Code],Std[Ecs]),"-")</f>
        <v>#N/A</v>
      </c>
      <c r="Z1103">
        <f>COUNTIFS(StandardResults[Name],StandardResults[[#This Row],[Name]],StandardResults[Entry
Std],"B")+COUNTIFS(StandardResults[Name],StandardResults[[#This Row],[Name]],StandardResults[Entry
Std],"A")+COUNTIFS(StandardResults[Name],StandardResults[[#This Row],[Name]],StandardResults[Entry
Std],"AA")</f>
        <v>0</v>
      </c>
      <c r="AA1103">
        <f>COUNTIFS(StandardResults[Name],StandardResults[[#This Row],[Name]],StandardResults[Entry
Std],"AA")</f>
        <v>0</v>
      </c>
    </row>
    <row r="1104" spans="1:27" x14ac:dyDescent="0.25">
      <c r="A1104">
        <f>TimeVR[[#This Row],[Club]]</f>
        <v>0</v>
      </c>
      <c r="B1104" t="str">
        <f>IF(OR(RIGHT(TimeVR[[#This Row],[Event]],3)="M.R", RIGHT(TimeVR[[#This Row],[Event]],3)="F.R"),"Relay","Ind")</f>
        <v>Ind</v>
      </c>
      <c r="C1104">
        <f>TimeVR[[#This Row],[gender]]</f>
        <v>0</v>
      </c>
      <c r="D1104">
        <f>TimeVR[[#This Row],[Age]]</f>
        <v>0</v>
      </c>
      <c r="E1104">
        <f>TimeVR[[#This Row],[name]]</f>
        <v>0</v>
      </c>
      <c r="F1104">
        <f>TimeVR[[#This Row],[Event]]</f>
        <v>0</v>
      </c>
      <c r="G1104" t="str">
        <f>IF(OR(StandardResults[[#This Row],[Entry]]="-",TimeVR[[#This Row],[validation]]="Validated"),"Y","N")</f>
        <v>N</v>
      </c>
      <c r="H1104">
        <f>IF(OR(LEFT(TimeVR[[#This Row],[Times]],8)="00:00.00", LEFT(TimeVR[[#This Row],[Times]],2)="NT"),"-",TimeVR[[#This Row],[Times]])</f>
        <v>0</v>
      </c>
      <c r="I11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4" t="str">
        <f>IF(ISBLANK(TimeVR[[#This Row],[Best Time(S)]]),"-",TimeVR[[#This Row],[Best Time(S)]])</f>
        <v>-</v>
      </c>
      <c r="K1104" t="str">
        <f>IF(StandardResults[[#This Row],[BT(SC)]]&lt;&gt;"-",IF(StandardResults[[#This Row],[BT(SC)]]&lt;=StandardResults[[#This Row],[AAs]],"AA",IF(StandardResults[[#This Row],[BT(SC)]]&lt;=StandardResults[[#This Row],[As]],"A",IF(StandardResults[[#This Row],[BT(SC)]]&lt;=StandardResults[[#This Row],[Bs]],"B","-"))),"")</f>
        <v/>
      </c>
      <c r="L1104" t="str">
        <f>IF(ISBLANK(TimeVR[[#This Row],[Best Time(L)]]),"-",TimeVR[[#This Row],[Best Time(L)]])</f>
        <v>-</v>
      </c>
      <c r="M1104" t="str">
        <f>IF(StandardResults[[#This Row],[BT(LC)]]&lt;&gt;"-",IF(StandardResults[[#This Row],[BT(LC)]]&lt;=StandardResults[[#This Row],[AA]],"AA",IF(StandardResults[[#This Row],[BT(LC)]]&lt;=StandardResults[[#This Row],[A]],"A",IF(StandardResults[[#This Row],[BT(LC)]]&lt;=StandardResults[[#This Row],[B]],"B","-"))),"")</f>
        <v/>
      </c>
      <c r="N1104" s="14"/>
      <c r="O1104" t="str">
        <f>IF(StandardResults[[#This Row],[BT(SC)]]&lt;&gt;"-",IF(StandardResults[[#This Row],[BT(SC)]]&lt;=StandardResults[[#This Row],[Ecs]],"EC","-"),"")</f>
        <v/>
      </c>
      <c r="Q1104" t="str">
        <f>IF(StandardResults[[#This Row],[Ind/Rel]]="Ind",LEFT(StandardResults[[#This Row],[Gender]],1)&amp;MIN(MAX(StandardResults[[#This Row],[Age]],11),17)&amp;"-"&amp;StandardResults[[#This Row],[Event]],"")</f>
        <v>011-0</v>
      </c>
      <c r="R1104" t="e">
        <f>IF(StandardResults[[#This Row],[Ind/Rel]]="Ind",_xlfn.XLOOKUP(StandardResults[[#This Row],[Code]],Std[Code],Std[AA]),"-")</f>
        <v>#N/A</v>
      </c>
      <c r="S1104" t="e">
        <f>IF(StandardResults[[#This Row],[Ind/Rel]]="Ind",_xlfn.XLOOKUP(StandardResults[[#This Row],[Code]],Std[Code],Std[A]),"-")</f>
        <v>#N/A</v>
      </c>
      <c r="T1104" t="e">
        <f>IF(StandardResults[[#This Row],[Ind/Rel]]="Ind",_xlfn.XLOOKUP(StandardResults[[#This Row],[Code]],Std[Code],Std[B]),"-")</f>
        <v>#N/A</v>
      </c>
      <c r="U1104" t="e">
        <f>IF(StandardResults[[#This Row],[Ind/Rel]]="Ind",_xlfn.XLOOKUP(StandardResults[[#This Row],[Code]],Std[Code],Std[AAs]),"-")</f>
        <v>#N/A</v>
      </c>
      <c r="V1104" t="e">
        <f>IF(StandardResults[[#This Row],[Ind/Rel]]="Ind",_xlfn.XLOOKUP(StandardResults[[#This Row],[Code]],Std[Code],Std[As]),"-")</f>
        <v>#N/A</v>
      </c>
      <c r="W1104" t="e">
        <f>IF(StandardResults[[#This Row],[Ind/Rel]]="Ind",_xlfn.XLOOKUP(StandardResults[[#This Row],[Code]],Std[Code],Std[Bs]),"-")</f>
        <v>#N/A</v>
      </c>
      <c r="X1104" t="e">
        <f>IF(StandardResults[[#This Row],[Ind/Rel]]="Ind",_xlfn.XLOOKUP(StandardResults[[#This Row],[Code]],Std[Code],Std[EC]),"-")</f>
        <v>#N/A</v>
      </c>
      <c r="Y1104" t="e">
        <f>IF(StandardResults[[#This Row],[Ind/Rel]]="Ind",_xlfn.XLOOKUP(StandardResults[[#This Row],[Code]],Std[Code],Std[Ecs]),"-")</f>
        <v>#N/A</v>
      </c>
      <c r="Z1104">
        <f>COUNTIFS(StandardResults[Name],StandardResults[[#This Row],[Name]],StandardResults[Entry
Std],"B")+COUNTIFS(StandardResults[Name],StandardResults[[#This Row],[Name]],StandardResults[Entry
Std],"A")+COUNTIFS(StandardResults[Name],StandardResults[[#This Row],[Name]],StandardResults[Entry
Std],"AA")</f>
        <v>0</v>
      </c>
      <c r="AA1104">
        <f>COUNTIFS(StandardResults[Name],StandardResults[[#This Row],[Name]],StandardResults[Entry
Std],"AA")</f>
        <v>0</v>
      </c>
    </row>
    <row r="1105" spans="1:27" x14ac:dyDescent="0.25">
      <c r="A1105">
        <f>TimeVR[[#This Row],[Club]]</f>
        <v>0</v>
      </c>
      <c r="B1105" t="str">
        <f>IF(OR(RIGHT(TimeVR[[#This Row],[Event]],3)="M.R", RIGHT(TimeVR[[#This Row],[Event]],3)="F.R"),"Relay","Ind")</f>
        <v>Ind</v>
      </c>
      <c r="C1105">
        <f>TimeVR[[#This Row],[gender]]</f>
        <v>0</v>
      </c>
      <c r="D1105">
        <f>TimeVR[[#This Row],[Age]]</f>
        <v>0</v>
      </c>
      <c r="E1105">
        <f>TimeVR[[#This Row],[name]]</f>
        <v>0</v>
      </c>
      <c r="F1105">
        <f>TimeVR[[#This Row],[Event]]</f>
        <v>0</v>
      </c>
      <c r="G1105" t="str">
        <f>IF(OR(StandardResults[[#This Row],[Entry]]="-",TimeVR[[#This Row],[validation]]="Validated"),"Y","N")</f>
        <v>N</v>
      </c>
      <c r="H1105">
        <f>IF(OR(LEFT(TimeVR[[#This Row],[Times]],8)="00:00.00", LEFT(TimeVR[[#This Row],[Times]],2)="NT"),"-",TimeVR[[#This Row],[Times]])</f>
        <v>0</v>
      </c>
      <c r="I11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5" t="str">
        <f>IF(ISBLANK(TimeVR[[#This Row],[Best Time(S)]]),"-",TimeVR[[#This Row],[Best Time(S)]])</f>
        <v>-</v>
      </c>
      <c r="K1105" t="str">
        <f>IF(StandardResults[[#This Row],[BT(SC)]]&lt;&gt;"-",IF(StandardResults[[#This Row],[BT(SC)]]&lt;=StandardResults[[#This Row],[AAs]],"AA",IF(StandardResults[[#This Row],[BT(SC)]]&lt;=StandardResults[[#This Row],[As]],"A",IF(StandardResults[[#This Row],[BT(SC)]]&lt;=StandardResults[[#This Row],[Bs]],"B","-"))),"")</f>
        <v/>
      </c>
      <c r="L1105" t="str">
        <f>IF(ISBLANK(TimeVR[[#This Row],[Best Time(L)]]),"-",TimeVR[[#This Row],[Best Time(L)]])</f>
        <v>-</v>
      </c>
      <c r="M1105" t="str">
        <f>IF(StandardResults[[#This Row],[BT(LC)]]&lt;&gt;"-",IF(StandardResults[[#This Row],[BT(LC)]]&lt;=StandardResults[[#This Row],[AA]],"AA",IF(StandardResults[[#This Row],[BT(LC)]]&lt;=StandardResults[[#This Row],[A]],"A",IF(StandardResults[[#This Row],[BT(LC)]]&lt;=StandardResults[[#This Row],[B]],"B","-"))),"")</f>
        <v/>
      </c>
      <c r="N1105" s="14"/>
      <c r="O1105" t="str">
        <f>IF(StandardResults[[#This Row],[BT(SC)]]&lt;&gt;"-",IF(StandardResults[[#This Row],[BT(SC)]]&lt;=StandardResults[[#This Row],[Ecs]],"EC","-"),"")</f>
        <v/>
      </c>
      <c r="Q1105" t="str">
        <f>IF(StandardResults[[#This Row],[Ind/Rel]]="Ind",LEFT(StandardResults[[#This Row],[Gender]],1)&amp;MIN(MAX(StandardResults[[#This Row],[Age]],11),17)&amp;"-"&amp;StandardResults[[#This Row],[Event]],"")</f>
        <v>011-0</v>
      </c>
      <c r="R1105" t="e">
        <f>IF(StandardResults[[#This Row],[Ind/Rel]]="Ind",_xlfn.XLOOKUP(StandardResults[[#This Row],[Code]],Std[Code],Std[AA]),"-")</f>
        <v>#N/A</v>
      </c>
      <c r="S1105" t="e">
        <f>IF(StandardResults[[#This Row],[Ind/Rel]]="Ind",_xlfn.XLOOKUP(StandardResults[[#This Row],[Code]],Std[Code],Std[A]),"-")</f>
        <v>#N/A</v>
      </c>
      <c r="T1105" t="e">
        <f>IF(StandardResults[[#This Row],[Ind/Rel]]="Ind",_xlfn.XLOOKUP(StandardResults[[#This Row],[Code]],Std[Code],Std[B]),"-")</f>
        <v>#N/A</v>
      </c>
      <c r="U1105" t="e">
        <f>IF(StandardResults[[#This Row],[Ind/Rel]]="Ind",_xlfn.XLOOKUP(StandardResults[[#This Row],[Code]],Std[Code],Std[AAs]),"-")</f>
        <v>#N/A</v>
      </c>
      <c r="V1105" t="e">
        <f>IF(StandardResults[[#This Row],[Ind/Rel]]="Ind",_xlfn.XLOOKUP(StandardResults[[#This Row],[Code]],Std[Code],Std[As]),"-")</f>
        <v>#N/A</v>
      </c>
      <c r="W1105" t="e">
        <f>IF(StandardResults[[#This Row],[Ind/Rel]]="Ind",_xlfn.XLOOKUP(StandardResults[[#This Row],[Code]],Std[Code],Std[Bs]),"-")</f>
        <v>#N/A</v>
      </c>
      <c r="X1105" t="e">
        <f>IF(StandardResults[[#This Row],[Ind/Rel]]="Ind",_xlfn.XLOOKUP(StandardResults[[#This Row],[Code]],Std[Code],Std[EC]),"-")</f>
        <v>#N/A</v>
      </c>
      <c r="Y1105" t="e">
        <f>IF(StandardResults[[#This Row],[Ind/Rel]]="Ind",_xlfn.XLOOKUP(StandardResults[[#This Row],[Code]],Std[Code],Std[Ecs]),"-")</f>
        <v>#N/A</v>
      </c>
      <c r="Z1105">
        <f>COUNTIFS(StandardResults[Name],StandardResults[[#This Row],[Name]],StandardResults[Entry
Std],"B")+COUNTIFS(StandardResults[Name],StandardResults[[#This Row],[Name]],StandardResults[Entry
Std],"A")+COUNTIFS(StandardResults[Name],StandardResults[[#This Row],[Name]],StandardResults[Entry
Std],"AA")</f>
        <v>0</v>
      </c>
      <c r="AA1105">
        <f>COUNTIFS(StandardResults[Name],StandardResults[[#This Row],[Name]],StandardResults[Entry
Std],"AA")</f>
        <v>0</v>
      </c>
    </row>
    <row r="1106" spans="1:27" x14ac:dyDescent="0.25">
      <c r="A1106">
        <f>TimeVR[[#This Row],[Club]]</f>
        <v>0</v>
      </c>
      <c r="B1106" t="str">
        <f>IF(OR(RIGHT(TimeVR[[#This Row],[Event]],3)="M.R", RIGHT(TimeVR[[#This Row],[Event]],3)="F.R"),"Relay","Ind")</f>
        <v>Ind</v>
      </c>
      <c r="C1106">
        <f>TimeVR[[#This Row],[gender]]</f>
        <v>0</v>
      </c>
      <c r="D1106">
        <f>TimeVR[[#This Row],[Age]]</f>
        <v>0</v>
      </c>
      <c r="E1106">
        <f>TimeVR[[#This Row],[name]]</f>
        <v>0</v>
      </c>
      <c r="F1106">
        <f>TimeVR[[#This Row],[Event]]</f>
        <v>0</v>
      </c>
      <c r="G1106" t="str">
        <f>IF(OR(StandardResults[[#This Row],[Entry]]="-",TimeVR[[#This Row],[validation]]="Validated"),"Y","N")</f>
        <v>N</v>
      </c>
      <c r="H1106">
        <f>IF(OR(LEFT(TimeVR[[#This Row],[Times]],8)="00:00.00", LEFT(TimeVR[[#This Row],[Times]],2)="NT"),"-",TimeVR[[#This Row],[Times]])</f>
        <v>0</v>
      </c>
      <c r="I11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6" t="str">
        <f>IF(ISBLANK(TimeVR[[#This Row],[Best Time(S)]]),"-",TimeVR[[#This Row],[Best Time(S)]])</f>
        <v>-</v>
      </c>
      <c r="K1106" t="str">
        <f>IF(StandardResults[[#This Row],[BT(SC)]]&lt;&gt;"-",IF(StandardResults[[#This Row],[BT(SC)]]&lt;=StandardResults[[#This Row],[AAs]],"AA",IF(StandardResults[[#This Row],[BT(SC)]]&lt;=StandardResults[[#This Row],[As]],"A",IF(StandardResults[[#This Row],[BT(SC)]]&lt;=StandardResults[[#This Row],[Bs]],"B","-"))),"")</f>
        <v/>
      </c>
      <c r="L1106" t="str">
        <f>IF(ISBLANK(TimeVR[[#This Row],[Best Time(L)]]),"-",TimeVR[[#This Row],[Best Time(L)]])</f>
        <v>-</v>
      </c>
      <c r="M1106" t="str">
        <f>IF(StandardResults[[#This Row],[BT(LC)]]&lt;&gt;"-",IF(StandardResults[[#This Row],[BT(LC)]]&lt;=StandardResults[[#This Row],[AA]],"AA",IF(StandardResults[[#This Row],[BT(LC)]]&lt;=StandardResults[[#This Row],[A]],"A",IF(StandardResults[[#This Row],[BT(LC)]]&lt;=StandardResults[[#This Row],[B]],"B","-"))),"")</f>
        <v/>
      </c>
      <c r="N1106" s="14"/>
      <c r="O1106" t="str">
        <f>IF(StandardResults[[#This Row],[BT(SC)]]&lt;&gt;"-",IF(StandardResults[[#This Row],[BT(SC)]]&lt;=StandardResults[[#This Row],[Ecs]],"EC","-"),"")</f>
        <v/>
      </c>
      <c r="Q1106" t="str">
        <f>IF(StandardResults[[#This Row],[Ind/Rel]]="Ind",LEFT(StandardResults[[#This Row],[Gender]],1)&amp;MIN(MAX(StandardResults[[#This Row],[Age]],11),17)&amp;"-"&amp;StandardResults[[#This Row],[Event]],"")</f>
        <v>011-0</v>
      </c>
      <c r="R1106" t="e">
        <f>IF(StandardResults[[#This Row],[Ind/Rel]]="Ind",_xlfn.XLOOKUP(StandardResults[[#This Row],[Code]],Std[Code],Std[AA]),"-")</f>
        <v>#N/A</v>
      </c>
      <c r="S1106" t="e">
        <f>IF(StandardResults[[#This Row],[Ind/Rel]]="Ind",_xlfn.XLOOKUP(StandardResults[[#This Row],[Code]],Std[Code],Std[A]),"-")</f>
        <v>#N/A</v>
      </c>
      <c r="T1106" t="e">
        <f>IF(StandardResults[[#This Row],[Ind/Rel]]="Ind",_xlfn.XLOOKUP(StandardResults[[#This Row],[Code]],Std[Code],Std[B]),"-")</f>
        <v>#N/A</v>
      </c>
      <c r="U1106" t="e">
        <f>IF(StandardResults[[#This Row],[Ind/Rel]]="Ind",_xlfn.XLOOKUP(StandardResults[[#This Row],[Code]],Std[Code],Std[AAs]),"-")</f>
        <v>#N/A</v>
      </c>
      <c r="V1106" t="e">
        <f>IF(StandardResults[[#This Row],[Ind/Rel]]="Ind",_xlfn.XLOOKUP(StandardResults[[#This Row],[Code]],Std[Code],Std[As]),"-")</f>
        <v>#N/A</v>
      </c>
      <c r="W1106" t="e">
        <f>IF(StandardResults[[#This Row],[Ind/Rel]]="Ind",_xlfn.XLOOKUP(StandardResults[[#This Row],[Code]],Std[Code],Std[Bs]),"-")</f>
        <v>#N/A</v>
      </c>
      <c r="X1106" t="e">
        <f>IF(StandardResults[[#This Row],[Ind/Rel]]="Ind",_xlfn.XLOOKUP(StandardResults[[#This Row],[Code]],Std[Code],Std[EC]),"-")</f>
        <v>#N/A</v>
      </c>
      <c r="Y1106" t="e">
        <f>IF(StandardResults[[#This Row],[Ind/Rel]]="Ind",_xlfn.XLOOKUP(StandardResults[[#This Row],[Code]],Std[Code],Std[Ecs]),"-")</f>
        <v>#N/A</v>
      </c>
      <c r="Z1106">
        <f>COUNTIFS(StandardResults[Name],StandardResults[[#This Row],[Name]],StandardResults[Entry
Std],"B")+COUNTIFS(StandardResults[Name],StandardResults[[#This Row],[Name]],StandardResults[Entry
Std],"A")+COUNTIFS(StandardResults[Name],StandardResults[[#This Row],[Name]],StandardResults[Entry
Std],"AA")</f>
        <v>0</v>
      </c>
      <c r="AA1106">
        <f>COUNTIFS(StandardResults[Name],StandardResults[[#This Row],[Name]],StandardResults[Entry
Std],"AA")</f>
        <v>0</v>
      </c>
    </row>
    <row r="1107" spans="1:27" x14ac:dyDescent="0.25">
      <c r="A1107">
        <f>TimeVR[[#This Row],[Club]]</f>
        <v>0</v>
      </c>
      <c r="B1107" t="str">
        <f>IF(OR(RIGHT(TimeVR[[#This Row],[Event]],3)="M.R", RIGHT(TimeVR[[#This Row],[Event]],3)="F.R"),"Relay","Ind")</f>
        <v>Ind</v>
      </c>
      <c r="C1107">
        <f>TimeVR[[#This Row],[gender]]</f>
        <v>0</v>
      </c>
      <c r="D1107">
        <f>TimeVR[[#This Row],[Age]]</f>
        <v>0</v>
      </c>
      <c r="E1107">
        <f>TimeVR[[#This Row],[name]]</f>
        <v>0</v>
      </c>
      <c r="F1107">
        <f>TimeVR[[#This Row],[Event]]</f>
        <v>0</v>
      </c>
      <c r="G1107" t="str">
        <f>IF(OR(StandardResults[[#This Row],[Entry]]="-",TimeVR[[#This Row],[validation]]="Validated"),"Y","N")</f>
        <v>N</v>
      </c>
      <c r="H1107">
        <f>IF(OR(LEFT(TimeVR[[#This Row],[Times]],8)="00:00.00", LEFT(TimeVR[[#This Row],[Times]],2)="NT"),"-",TimeVR[[#This Row],[Times]])</f>
        <v>0</v>
      </c>
      <c r="I11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7" t="str">
        <f>IF(ISBLANK(TimeVR[[#This Row],[Best Time(S)]]),"-",TimeVR[[#This Row],[Best Time(S)]])</f>
        <v>-</v>
      </c>
      <c r="K1107" t="str">
        <f>IF(StandardResults[[#This Row],[BT(SC)]]&lt;&gt;"-",IF(StandardResults[[#This Row],[BT(SC)]]&lt;=StandardResults[[#This Row],[AAs]],"AA",IF(StandardResults[[#This Row],[BT(SC)]]&lt;=StandardResults[[#This Row],[As]],"A",IF(StandardResults[[#This Row],[BT(SC)]]&lt;=StandardResults[[#This Row],[Bs]],"B","-"))),"")</f>
        <v/>
      </c>
      <c r="L1107" t="str">
        <f>IF(ISBLANK(TimeVR[[#This Row],[Best Time(L)]]),"-",TimeVR[[#This Row],[Best Time(L)]])</f>
        <v>-</v>
      </c>
      <c r="M1107" t="str">
        <f>IF(StandardResults[[#This Row],[BT(LC)]]&lt;&gt;"-",IF(StandardResults[[#This Row],[BT(LC)]]&lt;=StandardResults[[#This Row],[AA]],"AA",IF(StandardResults[[#This Row],[BT(LC)]]&lt;=StandardResults[[#This Row],[A]],"A",IF(StandardResults[[#This Row],[BT(LC)]]&lt;=StandardResults[[#This Row],[B]],"B","-"))),"")</f>
        <v/>
      </c>
      <c r="N1107" s="14"/>
      <c r="O1107" t="str">
        <f>IF(StandardResults[[#This Row],[BT(SC)]]&lt;&gt;"-",IF(StandardResults[[#This Row],[BT(SC)]]&lt;=StandardResults[[#This Row],[Ecs]],"EC","-"),"")</f>
        <v/>
      </c>
      <c r="Q1107" t="str">
        <f>IF(StandardResults[[#This Row],[Ind/Rel]]="Ind",LEFT(StandardResults[[#This Row],[Gender]],1)&amp;MIN(MAX(StandardResults[[#This Row],[Age]],11),17)&amp;"-"&amp;StandardResults[[#This Row],[Event]],"")</f>
        <v>011-0</v>
      </c>
      <c r="R1107" t="e">
        <f>IF(StandardResults[[#This Row],[Ind/Rel]]="Ind",_xlfn.XLOOKUP(StandardResults[[#This Row],[Code]],Std[Code],Std[AA]),"-")</f>
        <v>#N/A</v>
      </c>
      <c r="S1107" t="e">
        <f>IF(StandardResults[[#This Row],[Ind/Rel]]="Ind",_xlfn.XLOOKUP(StandardResults[[#This Row],[Code]],Std[Code],Std[A]),"-")</f>
        <v>#N/A</v>
      </c>
      <c r="T1107" t="e">
        <f>IF(StandardResults[[#This Row],[Ind/Rel]]="Ind",_xlfn.XLOOKUP(StandardResults[[#This Row],[Code]],Std[Code],Std[B]),"-")</f>
        <v>#N/A</v>
      </c>
      <c r="U1107" t="e">
        <f>IF(StandardResults[[#This Row],[Ind/Rel]]="Ind",_xlfn.XLOOKUP(StandardResults[[#This Row],[Code]],Std[Code],Std[AAs]),"-")</f>
        <v>#N/A</v>
      </c>
      <c r="V1107" t="e">
        <f>IF(StandardResults[[#This Row],[Ind/Rel]]="Ind",_xlfn.XLOOKUP(StandardResults[[#This Row],[Code]],Std[Code],Std[As]),"-")</f>
        <v>#N/A</v>
      </c>
      <c r="W1107" t="e">
        <f>IF(StandardResults[[#This Row],[Ind/Rel]]="Ind",_xlfn.XLOOKUP(StandardResults[[#This Row],[Code]],Std[Code],Std[Bs]),"-")</f>
        <v>#N/A</v>
      </c>
      <c r="X1107" t="e">
        <f>IF(StandardResults[[#This Row],[Ind/Rel]]="Ind",_xlfn.XLOOKUP(StandardResults[[#This Row],[Code]],Std[Code],Std[EC]),"-")</f>
        <v>#N/A</v>
      </c>
      <c r="Y1107" t="e">
        <f>IF(StandardResults[[#This Row],[Ind/Rel]]="Ind",_xlfn.XLOOKUP(StandardResults[[#This Row],[Code]],Std[Code],Std[Ecs]),"-")</f>
        <v>#N/A</v>
      </c>
      <c r="Z1107">
        <f>COUNTIFS(StandardResults[Name],StandardResults[[#This Row],[Name]],StandardResults[Entry
Std],"B")+COUNTIFS(StandardResults[Name],StandardResults[[#This Row],[Name]],StandardResults[Entry
Std],"A")+COUNTIFS(StandardResults[Name],StandardResults[[#This Row],[Name]],StandardResults[Entry
Std],"AA")</f>
        <v>0</v>
      </c>
      <c r="AA1107">
        <f>COUNTIFS(StandardResults[Name],StandardResults[[#This Row],[Name]],StandardResults[Entry
Std],"AA")</f>
        <v>0</v>
      </c>
    </row>
    <row r="1108" spans="1:27" x14ac:dyDescent="0.25">
      <c r="A1108">
        <f>TimeVR[[#This Row],[Club]]</f>
        <v>0</v>
      </c>
      <c r="B1108" t="str">
        <f>IF(OR(RIGHT(TimeVR[[#This Row],[Event]],3)="M.R", RIGHT(TimeVR[[#This Row],[Event]],3)="F.R"),"Relay","Ind")</f>
        <v>Ind</v>
      </c>
      <c r="C1108">
        <f>TimeVR[[#This Row],[gender]]</f>
        <v>0</v>
      </c>
      <c r="D1108">
        <f>TimeVR[[#This Row],[Age]]</f>
        <v>0</v>
      </c>
      <c r="E1108">
        <f>TimeVR[[#This Row],[name]]</f>
        <v>0</v>
      </c>
      <c r="F1108">
        <f>TimeVR[[#This Row],[Event]]</f>
        <v>0</v>
      </c>
      <c r="G1108" t="str">
        <f>IF(OR(StandardResults[[#This Row],[Entry]]="-",TimeVR[[#This Row],[validation]]="Validated"),"Y","N")</f>
        <v>N</v>
      </c>
      <c r="H1108">
        <f>IF(OR(LEFT(TimeVR[[#This Row],[Times]],8)="00:00.00", LEFT(TimeVR[[#This Row],[Times]],2)="NT"),"-",TimeVR[[#This Row],[Times]])</f>
        <v>0</v>
      </c>
      <c r="I11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8" t="str">
        <f>IF(ISBLANK(TimeVR[[#This Row],[Best Time(S)]]),"-",TimeVR[[#This Row],[Best Time(S)]])</f>
        <v>-</v>
      </c>
      <c r="K1108" t="str">
        <f>IF(StandardResults[[#This Row],[BT(SC)]]&lt;&gt;"-",IF(StandardResults[[#This Row],[BT(SC)]]&lt;=StandardResults[[#This Row],[AAs]],"AA",IF(StandardResults[[#This Row],[BT(SC)]]&lt;=StandardResults[[#This Row],[As]],"A",IF(StandardResults[[#This Row],[BT(SC)]]&lt;=StandardResults[[#This Row],[Bs]],"B","-"))),"")</f>
        <v/>
      </c>
      <c r="L1108" t="str">
        <f>IF(ISBLANK(TimeVR[[#This Row],[Best Time(L)]]),"-",TimeVR[[#This Row],[Best Time(L)]])</f>
        <v>-</v>
      </c>
      <c r="M1108" t="str">
        <f>IF(StandardResults[[#This Row],[BT(LC)]]&lt;&gt;"-",IF(StandardResults[[#This Row],[BT(LC)]]&lt;=StandardResults[[#This Row],[AA]],"AA",IF(StandardResults[[#This Row],[BT(LC)]]&lt;=StandardResults[[#This Row],[A]],"A",IF(StandardResults[[#This Row],[BT(LC)]]&lt;=StandardResults[[#This Row],[B]],"B","-"))),"")</f>
        <v/>
      </c>
      <c r="N1108" s="14"/>
      <c r="O1108" t="str">
        <f>IF(StandardResults[[#This Row],[BT(SC)]]&lt;&gt;"-",IF(StandardResults[[#This Row],[BT(SC)]]&lt;=StandardResults[[#This Row],[Ecs]],"EC","-"),"")</f>
        <v/>
      </c>
      <c r="Q1108" t="str">
        <f>IF(StandardResults[[#This Row],[Ind/Rel]]="Ind",LEFT(StandardResults[[#This Row],[Gender]],1)&amp;MIN(MAX(StandardResults[[#This Row],[Age]],11),17)&amp;"-"&amp;StandardResults[[#This Row],[Event]],"")</f>
        <v>011-0</v>
      </c>
      <c r="R1108" t="e">
        <f>IF(StandardResults[[#This Row],[Ind/Rel]]="Ind",_xlfn.XLOOKUP(StandardResults[[#This Row],[Code]],Std[Code],Std[AA]),"-")</f>
        <v>#N/A</v>
      </c>
      <c r="S1108" t="e">
        <f>IF(StandardResults[[#This Row],[Ind/Rel]]="Ind",_xlfn.XLOOKUP(StandardResults[[#This Row],[Code]],Std[Code],Std[A]),"-")</f>
        <v>#N/A</v>
      </c>
      <c r="T1108" t="e">
        <f>IF(StandardResults[[#This Row],[Ind/Rel]]="Ind",_xlfn.XLOOKUP(StandardResults[[#This Row],[Code]],Std[Code],Std[B]),"-")</f>
        <v>#N/A</v>
      </c>
      <c r="U1108" t="e">
        <f>IF(StandardResults[[#This Row],[Ind/Rel]]="Ind",_xlfn.XLOOKUP(StandardResults[[#This Row],[Code]],Std[Code],Std[AAs]),"-")</f>
        <v>#N/A</v>
      </c>
      <c r="V1108" t="e">
        <f>IF(StandardResults[[#This Row],[Ind/Rel]]="Ind",_xlfn.XLOOKUP(StandardResults[[#This Row],[Code]],Std[Code],Std[As]),"-")</f>
        <v>#N/A</v>
      </c>
      <c r="W1108" t="e">
        <f>IF(StandardResults[[#This Row],[Ind/Rel]]="Ind",_xlfn.XLOOKUP(StandardResults[[#This Row],[Code]],Std[Code],Std[Bs]),"-")</f>
        <v>#N/A</v>
      </c>
      <c r="X1108" t="e">
        <f>IF(StandardResults[[#This Row],[Ind/Rel]]="Ind",_xlfn.XLOOKUP(StandardResults[[#This Row],[Code]],Std[Code],Std[EC]),"-")</f>
        <v>#N/A</v>
      </c>
      <c r="Y1108" t="e">
        <f>IF(StandardResults[[#This Row],[Ind/Rel]]="Ind",_xlfn.XLOOKUP(StandardResults[[#This Row],[Code]],Std[Code],Std[Ecs]),"-")</f>
        <v>#N/A</v>
      </c>
      <c r="Z1108">
        <f>COUNTIFS(StandardResults[Name],StandardResults[[#This Row],[Name]],StandardResults[Entry
Std],"B")+COUNTIFS(StandardResults[Name],StandardResults[[#This Row],[Name]],StandardResults[Entry
Std],"A")+COUNTIFS(StandardResults[Name],StandardResults[[#This Row],[Name]],StandardResults[Entry
Std],"AA")</f>
        <v>0</v>
      </c>
      <c r="AA1108">
        <f>COUNTIFS(StandardResults[Name],StandardResults[[#This Row],[Name]],StandardResults[Entry
Std],"AA")</f>
        <v>0</v>
      </c>
    </row>
    <row r="1109" spans="1:27" x14ac:dyDescent="0.25">
      <c r="A1109">
        <f>TimeVR[[#This Row],[Club]]</f>
        <v>0</v>
      </c>
      <c r="B1109" t="str">
        <f>IF(OR(RIGHT(TimeVR[[#This Row],[Event]],3)="M.R", RIGHT(TimeVR[[#This Row],[Event]],3)="F.R"),"Relay","Ind")</f>
        <v>Ind</v>
      </c>
      <c r="C1109">
        <f>TimeVR[[#This Row],[gender]]</f>
        <v>0</v>
      </c>
      <c r="D1109">
        <f>TimeVR[[#This Row],[Age]]</f>
        <v>0</v>
      </c>
      <c r="E1109">
        <f>TimeVR[[#This Row],[name]]</f>
        <v>0</v>
      </c>
      <c r="F1109">
        <f>TimeVR[[#This Row],[Event]]</f>
        <v>0</v>
      </c>
      <c r="G1109" t="str">
        <f>IF(OR(StandardResults[[#This Row],[Entry]]="-",TimeVR[[#This Row],[validation]]="Validated"),"Y","N")</f>
        <v>N</v>
      </c>
      <c r="H1109">
        <f>IF(OR(LEFT(TimeVR[[#This Row],[Times]],8)="00:00.00", LEFT(TimeVR[[#This Row],[Times]],2)="NT"),"-",TimeVR[[#This Row],[Times]])</f>
        <v>0</v>
      </c>
      <c r="I11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09" t="str">
        <f>IF(ISBLANK(TimeVR[[#This Row],[Best Time(S)]]),"-",TimeVR[[#This Row],[Best Time(S)]])</f>
        <v>-</v>
      </c>
      <c r="K1109" t="str">
        <f>IF(StandardResults[[#This Row],[BT(SC)]]&lt;&gt;"-",IF(StandardResults[[#This Row],[BT(SC)]]&lt;=StandardResults[[#This Row],[AAs]],"AA",IF(StandardResults[[#This Row],[BT(SC)]]&lt;=StandardResults[[#This Row],[As]],"A",IF(StandardResults[[#This Row],[BT(SC)]]&lt;=StandardResults[[#This Row],[Bs]],"B","-"))),"")</f>
        <v/>
      </c>
      <c r="L1109" t="str">
        <f>IF(ISBLANK(TimeVR[[#This Row],[Best Time(L)]]),"-",TimeVR[[#This Row],[Best Time(L)]])</f>
        <v>-</v>
      </c>
      <c r="M1109" t="str">
        <f>IF(StandardResults[[#This Row],[BT(LC)]]&lt;&gt;"-",IF(StandardResults[[#This Row],[BT(LC)]]&lt;=StandardResults[[#This Row],[AA]],"AA",IF(StandardResults[[#This Row],[BT(LC)]]&lt;=StandardResults[[#This Row],[A]],"A",IF(StandardResults[[#This Row],[BT(LC)]]&lt;=StandardResults[[#This Row],[B]],"B","-"))),"")</f>
        <v/>
      </c>
      <c r="N1109" s="14"/>
      <c r="O1109" t="str">
        <f>IF(StandardResults[[#This Row],[BT(SC)]]&lt;&gt;"-",IF(StandardResults[[#This Row],[BT(SC)]]&lt;=StandardResults[[#This Row],[Ecs]],"EC","-"),"")</f>
        <v/>
      </c>
      <c r="Q1109" t="str">
        <f>IF(StandardResults[[#This Row],[Ind/Rel]]="Ind",LEFT(StandardResults[[#This Row],[Gender]],1)&amp;MIN(MAX(StandardResults[[#This Row],[Age]],11),17)&amp;"-"&amp;StandardResults[[#This Row],[Event]],"")</f>
        <v>011-0</v>
      </c>
      <c r="R1109" t="e">
        <f>IF(StandardResults[[#This Row],[Ind/Rel]]="Ind",_xlfn.XLOOKUP(StandardResults[[#This Row],[Code]],Std[Code],Std[AA]),"-")</f>
        <v>#N/A</v>
      </c>
      <c r="S1109" t="e">
        <f>IF(StandardResults[[#This Row],[Ind/Rel]]="Ind",_xlfn.XLOOKUP(StandardResults[[#This Row],[Code]],Std[Code],Std[A]),"-")</f>
        <v>#N/A</v>
      </c>
      <c r="T1109" t="e">
        <f>IF(StandardResults[[#This Row],[Ind/Rel]]="Ind",_xlfn.XLOOKUP(StandardResults[[#This Row],[Code]],Std[Code],Std[B]),"-")</f>
        <v>#N/A</v>
      </c>
      <c r="U1109" t="e">
        <f>IF(StandardResults[[#This Row],[Ind/Rel]]="Ind",_xlfn.XLOOKUP(StandardResults[[#This Row],[Code]],Std[Code],Std[AAs]),"-")</f>
        <v>#N/A</v>
      </c>
      <c r="V1109" t="e">
        <f>IF(StandardResults[[#This Row],[Ind/Rel]]="Ind",_xlfn.XLOOKUP(StandardResults[[#This Row],[Code]],Std[Code],Std[As]),"-")</f>
        <v>#N/A</v>
      </c>
      <c r="W1109" t="e">
        <f>IF(StandardResults[[#This Row],[Ind/Rel]]="Ind",_xlfn.XLOOKUP(StandardResults[[#This Row],[Code]],Std[Code],Std[Bs]),"-")</f>
        <v>#N/A</v>
      </c>
      <c r="X1109" t="e">
        <f>IF(StandardResults[[#This Row],[Ind/Rel]]="Ind",_xlfn.XLOOKUP(StandardResults[[#This Row],[Code]],Std[Code],Std[EC]),"-")</f>
        <v>#N/A</v>
      </c>
      <c r="Y1109" t="e">
        <f>IF(StandardResults[[#This Row],[Ind/Rel]]="Ind",_xlfn.XLOOKUP(StandardResults[[#This Row],[Code]],Std[Code],Std[Ecs]),"-")</f>
        <v>#N/A</v>
      </c>
      <c r="Z1109">
        <f>COUNTIFS(StandardResults[Name],StandardResults[[#This Row],[Name]],StandardResults[Entry
Std],"B")+COUNTIFS(StandardResults[Name],StandardResults[[#This Row],[Name]],StandardResults[Entry
Std],"A")+COUNTIFS(StandardResults[Name],StandardResults[[#This Row],[Name]],StandardResults[Entry
Std],"AA")</f>
        <v>0</v>
      </c>
      <c r="AA1109">
        <f>COUNTIFS(StandardResults[Name],StandardResults[[#This Row],[Name]],StandardResults[Entry
Std],"AA")</f>
        <v>0</v>
      </c>
    </row>
    <row r="1110" spans="1:27" x14ac:dyDescent="0.25">
      <c r="A1110">
        <f>TimeVR[[#This Row],[Club]]</f>
        <v>0</v>
      </c>
      <c r="B1110" t="str">
        <f>IF(OR(RIGHT(TimeVR[[#This Row],[Event]],3)="M.R", RIGHT(TimeVR[[#This Row],[Event]],3)="F.R"),"Relay","Ind")</f>
        <v>Ind</v>
      </c>
      <c r="C1110">
        <f>TimeVR[[#This Row],[gender]]</f>
        <v>0</v>
      </c>
      <c r="D1110">
        <f>TimeVR[[#This Row],[Age]]</f>
        <v>0</v>
      </c>
      <c r="E1110">
        <f>TimeVR[[#This Row],[name]]</f>
        <v>0</v>
      </c>
      <c r="F1110">
        <f>TimeVR[[#This Row],[Event]]</f>
        <v>0</v>
      </c>
      <c r="G1110" t="str">
        <f>IF(OR(StandardResults[[#This Row],[Entry]]="-",TimeVR[[#This Row],[validation]]="Validated"),"Y","N")</f>
        <v>N</v>
      </c>
      <c r="H1110">
        <f>IF(OR(LEFT(TimeVR[[#This Row],[Times]],8)="00:00.00", LEFT(TimeVR[[#This Row],[Times]],2)="NT"),"-",TimeVR[[#This Row],[Times]])</f>
        <v>0</v>
      </c>
      <c r="I11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0" t="str">
        <f>IF(ISBLANK(TimeVR[[#This Row],[Best Time(S)]]),"-",TimeVR[[#This Row],[Best Time(S)]])</f>
        <v>-</v>
      </c>
      <c r="K1110" t="str">
        <f>IF(StandardResults[[#This Row],[BT(SC)]]&lt;&gt;"-",IF(StandardResults[[#This Row],[BT(SC)]]&lt;=StandardResults[[#This Row],[AAs]],"AA",IF(StandardResults[[#This Row],[BT(SC)]]&lt;=StandardResults[[#This Row],[As]],"A",IF(StandardResults[[#This Row],[BT(SC)]]&lt;=StandardResults[[#This Row],[Bs]],"B","-"))),"")</f>
        <v/>
      </c>
      <c r="L1110" t="str">
        <f>IF(ISBLANK(TimeVR[[#This Row],[Best Time(L)]]),"-",TimeVR[[#This Row],[Best Time(L)]])</f>
        <v>-</v>
      </c>
      <c r="M1110" t="str">
        <f>IF(StandardResults[[#This Row],[BT(LC)]]&lt;&gt;"-",IF(StandardResults[[#This Row],[BT(LC)]]&lt;=StandardResults[[#This Row],[AA]],"AA",IF(StandardResults[[#This Row],[BT(LC)]]&lt;=StandardResults[[#This Row],[A]],"A",IF(StandardResults[[#This Row],[BT(LC)]]&lt;=StandardResults[[#This Row],[B]],"B","-"))),"")</f>
        <v/>
      </c>
      <c r="N1110" s="14"/>
      <c r="O1110" t="str">
        <f>IF(StandardResults[[#This Row],[BT(SC)]]&lt;&gt;"-",IF(StandardResults[[#This Row],[BT(SC)]]&lt;=StandardResults[[#This Row],[Ecs]],"EC","-"),"")</f>
        <v/>
      </c>
      <c r="Q1110" t="str">
        <f>IF(StandardResults[[#This Row],[Ind/Rel]]="Ind",LEFT(StandardResults[[#This Row],[Gender]],1)&amp;MIN(MAX(StandardResults[[#This Row],[Age]],11),17)&amp;"-"&amp;StandardResults[[#This Row],[Event]],"")</f>
        <v>011-0</v>
      </c>
      <c r="R1110" t="e">
        <f>IF(StandardResults[[#This Row],[Ind/Rel]]="Ind",_xlfn.XLOOKUP(StandardResults[[#This Row],[Code]],Std[Code],Std[AA]),"-")</f>
        <v>#N/A</v>
      </c>
      <c r="S1110" t="e">
        <f>IF(StandardResults[[#This Row],[Ind/Rel]]="Ind",_xlfn.XLOOKUP(StandardResults[[#This Row],[Code]],Std[Code],Std[A]),"-")</f>
        <v>#N/A</v>
      </c>
      <c r="T1110" t="e">
        <f>IF(StandardResults[[#This Row],[Ind/Rel]]="Ind",_xlfn.XLOOKUP(StandardResults[[#This Row],[Code]],Std[Code],Std[B]),"-")</f>
        <v>#N/A</v>
      </c>
      <c r="U1110" t="e">
        <f>IF(StandardResults[[#This Row],[Ind/Rel]]="Ind",_xlfn.XLOOKUP(StandardResults[[#This Row],[Code]],Std[Code],Std[AAs]),"-")</f>
        <v>#N/A</v>
      </c>
      <c r="V1110" t="e">
        <f>IF(StandardResults[[#This Row],[Ind/Rel]]="Ind",_xlfn.XLOOKUP(StandardResults[[#This Row],[Code]],Std[Code],Std[As]),"-")</f>
        <v>#N/A</v>
      </c>
      <c r="W1110" t="e">
        <f>IF(StandardResults[[#This Row],[Ind/Rel]]="Ind",_xlfn.XLOOKUP(StandardResults[[#This Row],[Code]],Std[Code],Std[Bs]),"-")</f>
        <v>#N/A</v>
      </c>
      <c r="X1110" t="e">
        <f>IF(StandardResults[[#This Row],[Ind/Rel]]="Ind",_xlfn.XLOOKUP(StandardResults[[#This Row],[Code]],Std[Code],Std[EC]),"-")</f>
        <v>#N/A</v>
      </c>
      <c r="Y1110" t="e">
        <f>IF(StandardResults[[#This Row],[Ind/Rel]]="Ind",_xlfn.XLOOKUP(StandardResults[[#This Row],[Code]],Std[Code],Std[Ecs]),"-")</f>
        <v>#N/A</v>
      </c>
      <c r="Z1110">
        <f>COUNTIFS(StandardResults[Name],StandardResults[[#This Row],[Name]],StandardResults[Entry
Std],"B")+COUNTIFS(StandardResults[Name],StandardResults[[#This Row],[Name]],StandardResults[Entry
Std],"A")+COUNTIFS(StandardResults[Name],StandardResults[[#This Row],[Name]],StandardResults[Entry
Std],"AA")</f>
        <v>0</v>
      </c>
      <c r="AA1110">
        <f>COUNTIFS(StandardResults[Name],StandardResults[[#This Row],[Name]],StandardResults[Entry
Std],"AA")</f>
        <v>0</v>
      </c>
    </row>
    <row r="1111" spans="1:27" x14ac:dyDescent="0.25">
      <c r="A1111">
        <f>TimeVR[[#This Row],[Club]]</f>
        <v>0</v>
      </c>
      <c r="B1111" t="str">
        <f>IF(OR(RIGHT(TimeVR[[#This Row],[Event]],3)="M.R", RIGHT(TimeVR[[#This Row],[Event]],3)="F.R"),"Relay","Ind")</f>
        <v>Ind</v>
      </c>
      <c r="C1111">
        <f>TimeVR[[#This Row],[gender]]</f>
        <v>0</v>
      </c>
      <c r="D1111">
        <f>TimeVR[[#This Row],[Age]]</f>
        <v>0</v>
      </c>
      <c r="E1111">
        <f>TimeVR[[#This Row],[name]]</f>
        <v>0</v>
      </c>
      <c r="F1111">
        <f>TimeVR[[#This Row],[Event]]</f>
        <v>0</v>
      </c>
      <c r="G1111" t="str">
        <f>IF(OR(StandardResults[[#This Row],[Entry]]="-",TimeVR[[#This Row],[validation]]="Validated"),"Y","N")</f>
        <v>N</v>
      </c>
      <c r="H1111">
        <f>IF(OR(LEFT(TimeVR[[#This Row],[Times]],8)="00:00.00", LEFT(TimeVR[[#This Row],[Times]],2)="NT"),"-",TimeVR[[#This Row],[Times]])</f>
        <v>0</v>
      </c>
      <c r="I11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1" t="str">
        <f>IF(ISBLANK(TimeVR[[#This Row],[Best Time(S)]]),"-",TimeVR[[#This Row],[Best Time(S)]])</f>
        <v>-</v>
      </c>
      <c r="K1111" t="str">
        <f>IF(StandardResults[[#This Row],[BT(SC)]]&lt;&gt;"-",IF(StandardResults[[#This Row],[BT(SC)]]&lt;=StandardResults[[#This Row],[AAs]],"AA",IF(StandardResults[[#This Row],[BT(SC)]]&lt;=StandardResults[[#This Row],[As]],"A",IF(StandardResults[[#This Row],[BT(SC)]]&lt;=StandardResults[[#This Row],[Bs]],"B","-"))),"")</f>
        <v/>
      </c>
      <c r="L1111" t="str">
        <f>IF(ISBLANK(TimeVR[[#This Row],[Best Time(L)]]),"-",TimeVR[[#This Row],[Best Time(L)]])</f>
        <v>-</v>
      </c>
      <c r="M1111" t="str">
        <f>IF(StandardResults[[#This Row],[BT(LC)]]&lt;&gt;"-",IF(StandardResults[[#This Row],[BT(LC)]]&lt;=StandardResults[[#This Row],[AA]],"AA",IF(StandardResults[[#This Row],[BT(LC)]]&lt;=StandardResults[[#This Row],[A]],"A",IF(StandardResults[[#This Row],[BT(LC)]]&lt;=StandardResults[[#This Row],[B]],"B","-"))),"")</f>
        <v/>
      </c>
      <c r="N1111" s="14"/>
      <c r="O1111" t="str">
        <f>IF(StandardResults[[#This Row],[BT(SC)]]&lt;&gt;"-",IF(StandardResults[[#This Row],[BT(SC)]]&lt;=StandardResults[[#This Row],[Ecs]],"EC","-"),"")</f>
        <v/>
      </c>
      <c r="Q1111" t="str">
        <f>IF(StandardResults[[#This Row],[Ind/Rel]]="Ind",LEFT(StandardResults[[#This Row],[Gender]],1)&amp;MIN(MAX(StandardResults[[#This Row],[Age]],11),17)&amp;"-"&amp;StandardResults[[#This Row],[Event]],"")</f>
        <v>011-0</v>
      </c>
      <c r="R1111" t="e">
        <f>IF(StandardResults[[#This Row],[Ind/Rel]]="Ind",_xlfn.XLOOKUP(StandardResults[[#This Row],[Code]],Std[Code],Std[AA]),"-")</f>
        <v>#N/A</v>
      </c>
      <c r="S1111" t="e">
        <f>IF(StandardResults[[#This Row],[Ind/Rel]]="Ind",_xlfn.XLOOKUP(StandardResults[[#This Row],[Code]],Std[Code],Std[A]),"-")</f>
        <v>#N/A</v>
      </c>
      <c r="T1111" t="e">
        <f>IF(StandardResults[[#This Row],[Ind/Rel]]="Ind",_xlfn.XLOOKUP(StandardResults[[#This Row],[Code]],Std[Code],Std[B]),"-")</f>
        <v>#N/A</v>
      </c>
      <c r="U1111" t="e">
        <f>IF(StandardResults[[#This Row],[Ind/Rel]]="Ind",_xlfn.XLOOKUP(StandardResults[[#This Row],[Code]],Std[Code],Std[AAs]),"-")</f>
        <v>#N/A</v>
      </c>
      <c r="V1111" t="e">
        <f>IF(StandardResults[[#This Row],[Ind/Rel]]="Ind",_xlfn.XLOOKUP(StandardResults[[#This Row],[Code]],Std[Code],Std[As]),"-")</f>
        <v>#N/A</v>
      </c>
      <c r="W1111" t="e">
        <f>IF(StandardResults[[#This Row],[Ind/Rel]]="Ind",_xlfn.XLOOKUP(StandardResults[[#This Row],[Code]],Std[Code],Std[Bs]),"-")</f>
        <v>#N/A</v>
      </c>
      <c r="X1111" t="e">
        <f>IF(StandardResults[[#This Row],[Ind/Rel]]="Ind",_xlfn.XLOOKUP(StandardResults[[#This Row],[Code]],Std[Code],Std[EC]),"-")</f>
        <v>#N/A</v>
      </c>
      <c r="Y1111" t="e">
        <f>IF(StandardResults[[#This Row],[Ind/Rel]]="Ind",_xlfn.XLOOKUP(StandardResults[[#This Row],[Code]],Std[Code],Std[Ecs]),"-")</f>
        <v>#N/A</v>
      </c>
      <c r="Z1111">
        <f>COUNTIFS(StandardResults[Name],StandardResults[[#This Row],[Name]],StandardResults[Entry
Std],"B")+COUNTIFS(StandardResults[Name],StandardResults[[#This Row],[Name]],StandardResults[Entry
Std],"A")+COUNTIFS(StandardResults[Name],StandardResults[[#This Row],[Name]],StandardResults[Entry
Std],"AA")</f>
        <v>0</v>
      </c>
      <c r="AA1111">
        <f>COUNTIFS(StandardResults[Name],StandardResults[[#This Row],[Name]],StandardResults[Entry
Std],"AA")</f>
        <v>0</v>
      </c>
    </row>
    <row r="1112" spans="1:27" x14ac:dyDescent="0.25">
      <c r="A1112">
        <f>TimeVR[[#This Row],[Club]]</f>
        <v>0</v>
      </c>
      <c r="B1112" t="str">
        <f>IF(OR(RIGHT(TimeVR[[#This Row],[Event]],3)="M.R", RIGHT(TimeVR[[#This Row],[Event]],3)="F.R"),"Relay","Ind")</f>
        <v>Ind</v>
      </c>
      <c r="C1112">
        <f>TimeVR[[#This Row],[gender]]</f>
        <v>0</v>
      </c>
      <c r="D1112">
        <f>TimeVR[[#This Row],[Age]]</f>
        <v>0</v>
      </c>
      <c r="E1112">
        <f>TimeVR[[#This Row],[name]]</f>
        <v>0</v>
      </c>
      <c r="F1112">
        <f>TimeVR[[#This Row],[Event]]</f>
        <v>0</v>
      </c>
      <c r="G1112" t="str">
        <f>IF(OR(StandardResults[[#This Row],[Entry]]="-",TimeVR[[#This Row],[validation]]="Validated"),"Y","N")</f>
        <v>N</v>
      </c>
      <c r="H1112">
        <f>IF(OR(LEFT(TimeVR[[#This Row],[Times]],8)="00:00.00", LEFT(TimeVR[[#This Row],[Times]],2)="NT"),"-",TimeVR[[#This Row],[Times]])</f>
        <v>0</v>
      </c>
      <c r="I11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2" t="str">
        <f>IF(ISBLANK(TimeVR[[#This Row],[Best Time(S)]]),"-",TimeVR[[#This Row],[Best Time(S)]])</f>
        <v>-</v>
      </c>
      <c r="K1112" t="str">
        <f>IF(StandardResults[[#This Row],[BT(SC)]]&lt;&gt;"-",IF(StandardResults[[#This Row],[BT(SC)]]&lt;=StandardResults[[#This Row],[AAs]],"AA",IF(StandardResults[[#This Row],[BT(SC)]]&lt;=StandardResults[[#This Row],[As]],"A",IF(StandardResults[[#This Row],[BT(SC)]]&lt;=StandardResults[[#This Row],[Bs]],"B","-"))),"")</f>
        <v/>
      </c>
      <c r="L1112" t="str">
        <f>IF(ISBLANK(TimeVR[[#This Row],[Best Time(L)]]),"-",TimeVR[[#This Row],[Best Time(L)]])</f>
        <v>-</v>
      </c>
      <c r="M1112" t="str">
        <f>IF(StandardResults[[#This Row],[BT(LC)]]&lt;&gt;"-",IF(StandardResults[[#This Row],[BT(LC)]]&lt;=StandardResults[[#This Row],[AA]],"AA",IF(StandardResults[[#This Row],[BT(LC)]]&lt;=StandardResults[[#This Row],[A]],"A",IF(StandardResults[[#This Row],[BT(LC)]]&lt;=StandardResults[[#This Row],[B]],"B","-"))),"")</f>
        <v/>
      </c>
      <c r="N1112" s="14"/>
      <c r="O1112" t="str">
        <f>IF(StandardResults[[#This Row],[BT(SC)]]&lt;&gt;"-",IF(StandardResults[[#This Row],[BT(SC)]]&lt;=StandardResults[[#This Row],[Ecs]],"EC","-"),"")</f>
        <v/>
      </c>
      <c r="Q1112" t="str">
        <f>IF(StandardResults[[#This Row],[Ind/Rel]]="Ind",LEFT(StandardResults[[#This Row],[Gender]],1)&amp;MIN(MAX(StandardResults[[#This Row],[Age]],11),17)&amp;"-"&amp;StandardResults[[#This Row],[Event]],"")</f>
        <v>011-0</v>
      </c>
      <c r="R1112" t="e">
        <f>IF(StandardResults[[#This Row],[Ind/Rel]]="Ind",_xlfn.XLOOKUP(StandardResults[[#This Row],[Code]],Std[Code],Std[AA]),"-")</f>
        <v>#N/A</v>
      </c>
      <c r="S1112" t="e">
        <f>IF(StandardResults[[#This Row],[Ind/Rel]]="Ind",_xlfn.XLOOKUP(StandardResults[[#This Row],[Code]],Std[Code],Std[A]),"-")</f>
        <v>#N/A</v>
      </c>
      <c r="T1112" t="e">
        <f>IF(StandardResults[[#This Row],[Ind/Rel]]="Ind",_xlfn.XLOOKUP(StandardResults[[#This Row],[Code]],Std[Code],Std[B]),"-")</f>
        <v>#N/A</v>
      </c>
      <c r="U1112" t="e">
        <f>IF(StandardResults[[#This Row],[Ind/Rel]]="Ind",_xlfn.XLOOKUP(StandardResults[[#This Row],[Code]],Std[Code],Std[AAs]),"-")</f>
        <v>#N/A</v>
      </c>
      <c r="V1112" t="e">
        <f>IF(StandardResults[[#This Row],[Ind/Rel]]="Ind",_xlfn.XLOOKUP(StandardResults[[#This Row],[Code]],Std[Code],Std[As]),"-")</f>
        <v>#N/A</v>
      </c>
      <c r="W1112" t="e">
        <f>IF(StandardResults[[#This Row],[Ind/Rel]]="Ind",_xlfn.XLOOKUP(StandardResults[[#This Row],[Code]],Std[Code],Std[Bs]),"-")</f>
        <v>#N/A</v>
      </c>
      <c r="X1112" t="e">
        <f>IF(StandardResults[[#This Row],[Ind/Rel]]="Ind",_xlfn.XLOOKUP(StandardResults[[#This Row],[Code]],Std[Code],Std[EC]),"-")</f>
        <v>#N/A</v>
      </c>
      <c r="Y1112" t="e">
        <f>IF(StandardResults[[#This Row],[Ind/Rel]]="Ind",_xlfn.XLOOKUP(StandardResults[[#This Row],[Code]],Std[Code],Std[Ecs]),"-")</f>
        <v>#N/A</v>
      </c>
      <c r="Z1112">
        <f>COUNTIFS(StandardResults[Name],StandardResults[[#This Row],[Name]],StandardResults[Entry
Std],"B")+COUNTIFS(StandardResults[Name],StandardResults[[#This Row],[Name]],StandardResults[Entry
Std],"A")+COUNTIFS(StandardResults[Name],StandardResults[[#This Row],[Name]],StandardResults[Entry
Std],"AA")</f>
        <v>0</v>
      </c>
      <c r="AA1112">
        <f>COUNTIFS(StandardResults[Name],StandardResults[[#This Row],[Name]],StandardResults[Entry
Std],"AA")</f>
        <v>0</v>
      </c>
    </row>
    <row r="1113" spans="1:27" x14ac:dyDescent="0.25">
      <c r="A1113">
        <f>TimeVR[[#This Row],[Club]]</f>
        <v>0</v>
      </c>
      <c r="B1113" t="str">
        <f>IF(OR(RIGHT(TimeVR[[#This Row],[Event]],3)="M.R", RIGHT(TimeVR[[#This Row],[Event]],3)="F.R"),"Relay","Ind")</f>
        <v>Ind</v>
      </c>
      <c r="C1113">
        <f>TimeVR[[#This Row],[gender]]</f>
        <v>0</v>
      </c>
      <c r="D1113">
        <f>TimeVR[[#This Row],[Age]]</f>
        <v>0</v>
      </c>
      <c r="E1113">
        <f>TimeVR[[#This Row],[name]]</f>
        <v>0</v>
      </c>
      <c r="F1113">
        <f>TimeVR[[#This Row],[Event]]</f>
        <v>0</v>
      </c>
      <c r="G1113" t="str">
        <f>IF(OR(StandardResults[[#This Row],[Entry]]="-",TimeVR[[#This Row],[validation]]="Validated"),"Y","N")</f>
        <v>N</v>
      </c>
      <c r="H1113">
        <f>IF(OR(LEFT(TimeVR[[#This Row],[Times]],8)="00:00.00", LEFT(TimeVR[[#This Row],[Times]],2)="NT"),"-",TimeVR[[#This Row],[Times]])</f>
        <v>0</v>
      </c>
      <c r="I11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3" t="str">
        <f>IF(ISBLANK(TimeVR[[#This Row],[Best Time(S)]]),"-",TimeVR[[#This Row],[Best Time(S)]])</f>
        <v>-</v>
      </c>
      <c r="K1113" t="str">
        <f>IF(StandardResults[[#This Row],[BT(SC)]]&lt;&gt;"-",IF(StandardResults[[#This Row],[BT(SC)]]&lt;=StandardResults[[#This Row],[AAs]],"AA",IF(StandardResults[[#This Row],[BT(SC)]]&lt;=StandardResults[[#This Row],[As]],"A",IF(StandardResults[[#This Row],[BT(SC)]]&lt;=StandardResults[[#This Row],[Bs]],"B","-"))),"")</f>
        <v/>
      </c>
      <c r="L1113" t="str">
        <f>IF(ISBLANK(TimeVR[[#This Row],[Best Time(L)]]),"-",TimeVR[[#This Row],[Best Time(L)]])</f>
        <v>-</v>
      </c>
      <c r="M1113" t="str">
        <f>IF(StandardResults[[#This Row],[BT(LC)]]&lt;&gt;"-",IF(StandardResults[[#This Row],[BT(LC)]]&lt;=StandardResults[[#This Row],[AA]],"AA",IF(StandardResults[[#This Row],[BT(LC)]]&lt;=StandardResults[[#This Row],[A]],"A",IF(StandardResults[[#This Row],[BT(LC)]]&lt;=StandardResults[[#This Row],[B]],"B","-"))),"")</f>
        <v/>
      </c>
      <c r="N1113" s="14"/>
      <c r="O1113" t="str">
        <f>IF(StandardResults[[#This Row],[BT(SC)]]&lt;&gt;"-",IF(StandardResults[[#This Row],[BT(SC)]]&lt;=StandardResults[[#This Row],[Ecs]],"EC","-"),"")</f>
        <v/>
      </c>
      <c r="Q1113" t="str">
        <f>IF(StandardResults[[#This Row],[Ind/Rel]]="Ind",LEFT(StandardResults[[#This Row],[Gender]],1)&amp;MIN(MAX(StandardResults[[#This Row],[Age]],11),17)&amp;"-"&amp;StandardResults[[#This Row],[Event]],"")</f>
        <v>011-0</v>
      </c>
      <c r="R1113" t="e">
        <f>IF(StandardResults[[#This Row],[Ind/Rel]]="Ind",_xlfn.XLOOKUP(StandardResults[[#This Row],[Code]],Std[Code],Std[AA]),"-")</f>
        <v>#N/A</v>
      </c>
      <c r="S1113" t="e">
        <f>IF(StandardResults[[#This Row],[Ind/Rel]]="Ind",_xlfn.XLOOKUP(StandardResults[[#This Row],[Code]],Std[Code],Std[A]),"-")</f>
        <v>#N/A</v>
      </c>
      <c r="T1113" t="e">
        <f>IF(StandardResults[[#This Row],[Ind/Rel]]="Ind",_xlfn.XLOOKUP(StandardResults[[#This Row],[Code]],Std[Code],Std[B]),"-")</f>
        <v>#N/A</v>
      </c>
      <c r="U1113" t="e">
        <f>IF(StandardResults[[#This Row],[Ind/Rel]]="Ind",_xlfn.XLOOKUP(StandardResults[[#This Row],[Code]],Std[Code],Std[AAs]),"-")</f>
        <v>#N/A</v>
      </c>
      <c r="V1113" t="e">
        <f>IF(StandardResults[[#This Row],[Ind/Rel]]="Ind",_xlfn.XLOOKUP(StandardResults[[#This Row],[Code]],Std[Code],Std[As]),"-")</f>
        <v>#N/A</v>
      </c>
      <c r="W1113" t="e">
        <f>IF(StandardResults[[#This Row],[Ind/Rel]]="Ind",_xlfn.XLOOKUP(StandardResults[[#This Row],[Code]],Std[Code],Std[Bs]),"-")</f>
        <v>#N/A</v>
      </c>
      <c r="X1113" t="e">
        <f>IF(StandardResults[[#This Row],[Ind/Rel]]="Ind",_xlfn.XLOOKUP(StandardResults[[#This Row],[Code]],Std[Code],Std[EC]),"-")</f>
        <v>#N/A</v>
      </c>
      <c r="Y1113" t="e">
        <f>IF(StandardResults[[#This Row],[Ind/Rel]]="Ind",_xlfn.XLOOKUP(StandardResults[[#This Row],[Code]],Std[Code],Std[Ecs]),"-")</f>
        <v>#N/A</v>
      </c>
      <c r="Z1113">
        <f>COUNTIFS(StandardResults[Name],StandardResults[[#This Row],[Name]],StandardResults[Entry
Std],"B")+COUNTIFS(StandardResults[Name],StandardResults[[#This Row],[Name]],StandardResults[Entry
Std],"A")+COUNTIFS(StandardResults[Name],StandardResults[[#This Row],[Name]],StandardResults[Entry
Std],"AA")</f>
        <v>0</v>
      </c>
      <c r="AA1113">
        <f>COUNTIFS(StandardResults[Name],StandardResults[[#This Row],[Name]],StandardResults[Entry
Std],"AA")</f>
        <v>0</v>
      </c>
    </row>
    <row r="1114" spans="1:27" x14ac:dyDescent="0.25">
      <c r="A1114">
        <f>TimeVR[[#This Row],[Club]]</f>
        <v>0</v>
      </c>
      <c r="B1114" t="str">
        <f>IF(OR(RIGHT(TimeVR[[#This Row],[Event]],3)="M.R", RIGHT(TimeVR[[#This Row],[Event]],3)="F.R"),"Relay","Ind")</f>
        <v>Ind</v>
      </c>
      <c r="C1114">
        <f>TimeVR[[#This Row],[gender]]</f>
        <v>0</v>
      </c>
      <c r="D1114">
        <f>TimeVR[[#This Row],[Age]]</f>
        <v>0</v>
      </c>
      <c r="E1114">
        <f>TimeVR[[#This Row],[name]]</f>
        <v>0</v>
      </c>
      <c r="F1114">
        <f>TimeVR[[#This Row],[Event]]</f>
        <v>0</v>
      </c>
      <c r="G1114" t="str">
        <f>IF(OR(StandardResults[[#This Row],[Entry]]="-",TimeVR[[#This Row],[validation]]="Validated"),"Y","N")</f>
        <v>N</v>
      </c>
      <c r="H1114">
        <f>IF(OR(LEFT(TimeVR[[#This Row],[Times]],8)="00:00.00", LEFT(TimeVR[[#This Row],[Times]],2)="NT"),"-",TimeVR[[#This Row],[Times]])</f>
        <v>0</v>
      </c>
      <c r="I11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4" t="str">
        <f>IF(ISBLANK(TimeVR[[#This Row],[Best Time(S)]]),"-",TimeVR[[#This Row],[Best Time(S)]])</f>
        <v>-</v>
      </c>
      <c r="K1114" t="str">
        <f>IF(StandardResults[[#This Row],[BT(SC)]]&lt;&gt;"-",IF(StandardResults[[#This Row],[BT(SC)]]&lt;=StandardResults[[#This Row],[AAs]],"AA",IF(StandardResults[[#This Row],[BT(SC)]]&lt;=StandardResults[[#This Row],[As]],"A",IF(StandardResults[[#This Row],[BT(SC)]]&lt;=StandardResults[[#This Row],[Bs]],"B","-"))),"")</f>
        <v/>
      </c>
      <c r="L1114" t="str">
        <f>IF(ISBLANK(TimeVR[[#This Row],[Best Time(L)]]),"-",TimeVR[[#This Row],[Best Time(L)]])</f>
        <v>-</v>
      </c>
      <c r="M1114" t="str">
        <f>IF(StandardResults[[#This Row],[BT(LC)]]&lt;&gt;"-",IF(StandardResults[[#This Row],[BT(LC)]]&lt;=StandardResults[[#This Row],[AA]],"AA",IF(StandardResults[[#This Row],[BT(LC)]]&lt;=StandardResults[[#This Row],[A]],"A",IF(StandardResults[[#This Row],[BT(LC)]]&lt;=StandardResults[[#This Row],[B]],"B","-"))),"")</f>
        <v/>
      </c>
      <c r="N1114" s="14"/>
      <c r="O1114" t="str">
        <f>IF(StandardResults[[#This Row],[BT(SC)]]&lt;&gt;"-",IF(StandardResults[[#This Row],[BT(SC)]]&lt;=StandardResults[[#This Row],[Ecs]],"EC","-"),"")</f>
        <v/>
      </c>
      <c r="Q1114" t="str">
        <f>IF(StandardResults[[#This Row],[Ind/Rel]]="Ind",LEFT(StandardResults[[#This Row],[Gender]],1)&amp;MIN(MAX(StandardResults[[#This Row],[Age]],11),17)&amp;"-"&amp;StandardResults[[#This Row],[Event]],"")</f>
        <v>011-0</v>
      </c>
      <c r="R1114" t="e">
        <f>IF(StandardResults[[#This Row],[Ind/Rel]]="Ind",_xlfn.XLOOKUP(StandardResults[[#This Row],[Code]],Std[Code],Std[AA]),"-")</f>
        <v>#N/A</v>
      </c>
      <c r="S1114" t="e">
        <f>IF(StandardResults[[#This Row],[Ind/Rel]]="Ind",_xlfn.XLOOKUP(StandardResults[[#This Row],[Code]],Std[Code],Std[A]),"-")</f>
        <v>#N/A</v>
      </c>
      <c r="T1114" t="e">
        <f>IF(StandardResults[[#This Row],[Ind/Rel]]="Ind",_xlfn.XLOOKUP(StandardResults[[#This Row],[Code]],Std[Code],Std[B]),"-")</f>
        <v>#N/A</v>
      </c>
      <c r="U1114" t="e">
        <f>IF(StandardResults[[#This Row],[Ind/Rel]]="Ind",_xlfn.XLOOKUP(StandardResults[[#This Row],[Code]],Std[Code],Std[AAs]),"-")</f>
        <v>#N/A</v>
      </c>
      <c r="V1114" t="e">
        <f>IF(StandardResults[[#This Row],[Ind/Rel]]="Ind",_xlfn.XLOOKUP(StandardResults[[#This Row],[Code]],Std[Code],Std[As]),"-")</f>
        <v>#N/A</v>
      </c>
      <c r="W1114" t="e">
        <f>IF(StandardResults[[#This Row],[Ind/Rel]]="Ind",_xlfn.XLOOKUP(StandardResults[[#This Row],[Code]],Std[Code],Std[Bs]),"-")</f>
        <v>#N/A</v>
      </c>
      <c r="X1114" t="e">
        <f>IF(StandardResults[[#This Row],[Ind/Rel]]="Ind",_xlfn.XLOOKUP(StandardResults[[#This Row],[Code]],Std[Code],Std[EC]),"-")</f>
        <v>#N/A</v>
      </c>
      <c r="Y1114" t="e">
        <f>IF(StandardResults[[#This Row],[Ind/Rel]]="Ind",_xlfn.XLOOKUP(StandardResults[[#This Row],[Code]],Std[Code],Std[Ecs]),"-")</f>
        <v>#N/A</v>
      </c>
      <c r="Z1114">
        <f>COUNTIFS(StandardResults[Name],StandardResults[[#This Row],[Name]],StandardResults[Entry
Std],"B")+COUNTIFS(StandardResults[Name],StandardResults[[#This Row],[Name]],StandardResults[Entry
Std],"A")+COUNTIFS(StandardResults[Name],StandardResults[[#This Row],[Name]],StandardResults[Entry
Std],"AA")</f>
        <v>0</v>
      </c>
      <c r="AA1114">
        <f>COUNTIFS(StandardResults[Name],StandardResults[[#This Row],[Name]],StandardResults[Entry
Std],"AA")</f>
        <v>0</v>
      </c>
    </row>
    <row r="1115" spans="1:27" x14ac:dyDescent="0.25">
      <c r="A1115">
        <f>TimeVR[[#This Row],[Club]]</f>
        <v>0</v>
      </c>
      <c r="B1115" t="str">
        <f>IF(OR(RIGHT(TimeVR[[#This Row],[Event]],3)="M.R", RIGHT(TimeVR[[#This Row],[Event]],3)="F.R"),"Relay","Ind")</f>
        <v>Ind</v>
      </c>
      <c r="C1115">
        <f>TimeVR[[#This Row],[gender]]</f>
        <v>0</v>
      </c>
      <c r="D1115">
        <f>TimeVR[[#This Row],[Age]]</f>
        <v>0</v>
      </c>
      <c r="E1115">
        <f>TimeVR[[#This Row],[name]]</f>
        <v>0</v>
      </c>
      <c r="F1115">
        <f>TimeVR[[#This Row],[Event]]</f>
        <v>0</v>
      </c>
      <c r="G1115" t="str">
        <f>IF(OR(StandardResults[[#This Row],[Entry]]="-",TimeVR[[#This Row],[validation]]="Validated"),"Y","N")</f>
        <v>N</v>
      </c>
      <c r="H1115">
        <f>IF(OR(LEFT(TimeVR[[#This Row],[Times]],8)="00:00.00", LEFT(TimeVR[[#This Row],[Times]],2)="NT"),"-",TimeVR[[#This Row],[Times]])</f>
        <v>0</v>
      </c>
      <c r="I11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5" t="str">
        <f>IF(ISBLANK(TimeVR[[#This Row],[Best Time(S)]]),"-",TimeVR[[#This Row],[Best Time(S)]])</f>
        <v>-</v>
      </c>
      <c r="K1115" t="str">
        <f>IF(StandardResults[[#This Row],[BT(SC)]]&lt;&gt;"-",IF(StandardResults[[#This Row],[BT(SC)]]&lt;=StandardResults[[#This Row],[AAs]],"AA",IF(StandardResults[[#This Row],[BT(SC)]]&lt;=StandardResults[[#This Row],[As]],"A",IF(StandardResults[[#This Row],[BT(SC)]]&lt;=StandardResults[[#This Row],[Bs]],"B","-"))),"")</f>
        <v/>
      </c>
      <c r="L1115" t="str">
        <f>IF(ISBLANK(TimeVR[[#This Row],[Best Time(L)]]),"-",TimeVR[[#This Row],[Best Time(L)]])</f>
        <v>-</v>
      </c>
      <c r="M1115" t="str">
        <f>IF(StandardResults[[#This Row],[BT(LC)]]&lt;&gt;"-",IF(StandardResults[[#This Row],[BT(LC)]]&lt;=StandardResults[[#This Row],[AA]],"AA",IF(StandardResults[[#This Row],[BT(LC)]]&lt;=StandardResults[[#This Row],[A]],"A",IF(StandardResults[[#This Row],[BT(LC)]]&lt;=StandardResults[[#This Row],[B]],"B","-"))),"")</f>
        <v/>
      </c>
      <c r="N1115" s="14"/>
      <c r="O1115" t="str">
        <f>IF(StandardResults[[#This Row],[BT(SC)]]&lt;&gt;"-",IF(StandardResults[[#This Row],[BT(SC)]]&lt;=StandardResults[[#This Row],[Ecs]],"EC","-"),"")</f>
        <v/>
      </c>
      <c r="Q1115" t="str">
        <f>IF(StandardResults[[#This Row],[Ind/Rel]]="Ind",LEFT(StandardResults[[#This Row],[Gender]],1)&amp;MIN(MAX(StandardResults[[#This Row],[Age]],11),17)&amp;"-"&amp;StandardResults[[#This Row],[Event]],"")</f>
        <v>011-0</v>
      </c>
      <c r="R1115" t="e">
        <f>IF(StandardResults[[#This Row],[Ind/Rel]]="Ind",_xlfn.XLOOKUP(StandardResults[[#This Row],[Code]],Std[Code],Std[AA]),"-")</f>
        <v>#N/A</v>
      </c>
      <c r="S1115" t="e">
        <f>IF(StandardResults[[#This Row],[Ind/Rel]]="Ind",_xlfn.XLOOKUP(StandardResults[[#This Row],[Code]],Std[Code],Std[A]),"-")</f>
        <v>#N/A</v>
      </c>
      <c r="T1115" t="e">
        <f>IF(StandardResults[[#This Row],[Ind/Rel]]="Ind",_xlfn.XLOOKUP(StandardResults[[#This Row],[Code]],Std[Code],Std[B]),"-")</f>
        <v>#N/A</v>
      </c>
      <c r="U1115" t="e">
        <f>IF(StandardResults[[#This Row],[Ind/Rel]]="Ind",_xlfn.XLOOKUP(StandardResults[[#This Row],[Code]],Std[Code],Std[AAs]),"-")</f>
        <v>#N/A</v>
      </c>
      <c r="V1115" t="e">
        <f>IF(StandardResults[[#This Row],[Ind/Rel]]="Ind",_xlfn.XLOOKUP(StandardResults[[#This Row],[Code]],Std[Code],Std[As]),"-")</f>
        <v>#N/A</v>
      </c>
      <c r="W1115" t="e">
        <f>IF(StandardResults[[#This Row],[Ind/Rel]]="Ind",_xlfn.XLOOKUP(StandardResults[[#This Row],[Code]],Std[Code],Std[Bs]),"-")</f>
        <v>#N/A</v>
      </c>
      <c r="X1115" t="e">
        <f>IF(StandardResults[[#This Row],[Ind/Rel]]="Ind",_xlfn.XLOOKUP(StandardResults[[#This Row],[Code]],Std[Code],Std[EC]),"-")</f>
        <v>#N/A</v>
      </c>
      <c r="Y1115" t="e">
        <f>IF(StandardResults[[#This Row],[Ind/Rel]]="Ind",_xlfn.XLOOKUP(StandardResults[[#This Row],[Code]],Std[Code],Std[Ecs]),"-")</f>
        <v>#N/A</v>
      </c>
      <c r="Z1115">
        <f>COUNTIFS(StandardResults[Name],StandardResults[[#This Row],[Name]],StandardResults[Entry
Std],"B")+COUNTIFS(StandardResults[Name],StandardResults[[#This Row],[Name]],StandardResults[Entry
Std],"A")+COUNTIFS(StandardResults[Name],StandardResults[[#This Row],[Name]],StandardResults[Entry
Std],"AA")</f>
        <v>0</v>
      </c>
      <c r="AA1115">
        <f>COUNTIFS(StandardResults[Name],StandardResults[[#This Row],[Name]],StandardResults[Entry
Std],"AA")</f>
        <v>0</v>
      </c>
    </row>
    <row r="1116" spans="1:27" x14ac:dyDescent="0.25">
      <c r="A1116">
        <f>TimeVR[[#This Row],[Club]]</f>
        <v>0</v>
      </c>
      <c r="B1116" t="str">
        <f>IF(OR(RIGHT(TimeVR[[#This Row],[Event]],3)="M.R", RIGHT(TimeVR[[#This Row],[Event]],3)="F.R"),"Relay","Ind")</f>
        <v>Ind</v>
      </c>
      <c r="C1116">
        <f>TimeVR[[#This Row],[gender]]</f>
        <v>0</v>
      </c>
      <c r="D1116">
        <f>TimeVR[[#This Row],[Age]]</f>
        <v>0</v>
      </c>
      <c r="E1116">
        <f>TimeVR[[#This Row],[name]]</f>
        <v>0</v>
      </c>
      <c r="F1116">
        <f>TimeVR[[#This Row],[Event]]</f>
        <v>0</v>
      </c>
      <c r="G1116" t="str">
        <f>IF(OR(StandardResults[[#This Row],[Entry]]="-",TimeVR[[#This Row],[validation]]="Validated"),"Y","N")</f>
        <v>N</v>
      </c>
      <c r="H1116">
        <f>IF(OR(LEFT(TimeVR[[#This Row],[Times]],8)="00:00.00", LEFT(TimeVR[[#This Row],[Times]],2)="NT"),"-",TimeVR[[#This Row],[Times]])</f>
        <v>0</v>
      </c>
      <c r="I11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6" t="str">
        <f>IF(ISBLANK(TimeVR[[#This Row],[Best Time(S)]]),"-",TimeVR[[#This Row],[Best Time(S)]])</f>
        <v>-</v>
      </c>
      <c r="K1116" t="str">
        <f>IF(StandardResults[[#This Row],[BT(SC)]]&lt;&gt;"-",IF(StandardResults[[#This Row],[BT(SC)]]&lt;=StandardResults[[#This Row],[AAs]],"AA",IF(StandardResults[[#This Row],[BT(SC)]]&lt;=StandardResults[[#This Row],[As]],"A",IF(StandardResults[[#This Row],[BT(SC)]]&lt;=StandardResults[[#This Row],[Bs]],"B","-"))),"")</f>
        <v/>
      </c>
      <c r="L1116" t="str">
        <f>IF(ISBLANK(TimeVR[[#This Row],[Best Time(L)]]),"-",TimeVR[[#This Row],[Best Time(L)]])</f>
        <v>-</v>
      </c>
      <c r="M1116" t="str">
        <f>IF(StandardResults[[#This Row],[BT(LC)]]&lt;&gt;"-",IF(StandardResults[[#This Row],[BT(LC)]]&lt;=StandardResults[[#This Row],[AA]],"AA",IF(StandardResults[[#This Row],[BT(LC)]]&lt;=StandardResults[[#This Row],[A]],"A",IF(StandardResults[[#This Row],[BT(LC)]]&lt;=StandardResults[[#This Row],[B]],"B","-"))),"")</f>
        <v/>
      </c>
      <c r="N1116" s="14"/>
      <c r="O1116" t="str">
        <f>IF(StandardResults[[#This Row],[BT(SC)]]&lt;&gt;"-",IF(StandardResults[[#This Row],[BT(SC)]]&lt;=StandardResults[[#This Row],[Ecs]],"EC","-"),"")</f>
        <v/>
      </c>
      <c r="Q1116" t="str">
        <f>IF(StandardResults[[#This Row],[Ind/Rel]]="Ind",LEFT(StandardResults[[#This Row],[Gender]],1)&amp;MIN(MAX(StandardResults[[#This Row],[Age]],11),17)&amp;"-"&amp;StandardResults[[#This Row],[Event]],"")</f>
        <v>011-0</v>
      </c>
      <c r="R1116" t="e">
        <f>IF(StandardResults[[#This Row],[Ind/Rel]]="Ind",_xlfn.XLOOKUP(StandardResults[[#This Row],[Code]],Std[Code],Std[AA]),"-")</f>
        <v>#N/A</v>
      </c>
      <c r="S1116" t="e">
        <f>IF(StandardResults[[#This Row],[Ind/Rel]]="Ind",_xlfn.XLOOKUP(StandardResults[[#This Row],[Code]],Std[Code],Std[A]),"-")</f>
        <v>#N/A</v>
      </c>
      <c r="T1116" t="e">
        <f>IF(StandardResults[[#This Row],[Ind/Rel]]="Ind",_xlfn.XLOOKUP(StandardResults[[#This Row],[Code]],Std[Code],Std[B]),"-")</f>
        <v>#N/A</v>
      </c>
      <c r="U1116" t="e">
        <f>IF(StandardResults[[#This Row],[Ind/Rel]]="Ind",_xlfn.XLOOKUP(StandardResults[[#This Row],[Code]],Std[Code],Std[AAs]),"-")</f>
        <v>#N/A</v>
      </c>
      <c r="V1116" t="e">
        <f>IF(StandardResults[[#This Row],[Ind/Rel]]="Ind",_xlfn.XLOOKUP(StandardResults[[#This Row],[Code]],Std[Code],Std[As]),"-")</f>
        <v>#N/A</v>
      </c>
      <c r="W1116" t="e">
        <f>IF(StandardResults[[#This Row],[Ind/Rel]]="Ind",_xlfn.XLOOKUP(StandardResults[[#This Row],[Code]],Std[Code],Std[Bs]),"-")</f>
        <v>#N/A</v>
      </c>
      <c r="X1116" t="e">
        <f>IF(StandardResults[[#This Row],[Ind/Rel]]="Ind",_xlfn.XLOOKUP(StandardResults[[#This Row],[Code]],Std[Code],Std[EC]),"-")</f>
        <v>#N/A</v>
      </c>
      <c r="Y1116" t="e">
        <f>IF(StandardResults[[#This Row],[Ind/Rel]]="Ind",_xlfn.XLOOKUP(StandardResults[[#This Row],[Code]],Std[Code],Std[Ecs]),"-")</f>
        <v>#N/A</v>
      </c>
      <c r="Z1116">
        <f>COUNTIFS(StandardResults[Name],StandardResults[[#This Row],[Name]],StandardResults[Entry
Std],"B")+COUNTIFS(StandardResults[Name],StandardResults[[#This Row],[Name]],StandardResults[Entry
Std],"A")+COUNTIFS(StandardResults[Name],StandardResults[[#This Row],[Name]],StandardResults[Entry
Std],"AA")</f>
        <v>0</v>
      </c>
      <c r="AA1116">
        <f>COUNTIFS(StandardResults[Name],StandardResults[[#This Row],[Name]],StandardResults[Entry
Std],"AA")</f>
        <v>0</v>
      </c>
    </row>
    <row r="1117" spans="1:27" x14ac:dyDescent="0.25">
      <c r="A1117">
        <f>TimeVR[[#This Row],[Club]]</f>
        <v>0</v>
      </c>
      <c r="B1117" t="str">
        <f>IF(OR(RIGHT(TimeVR[[#This Row],[Event]],3)="M.R", RIGHT(TimeVR[[#This Row],[Event]],3)="F.R"),"Relay","Ind")</f>
        <v>Ind</v>
      </c>
      <c r="C1117">
        <f>TimeVR[[#This Row],[gender]]</f>
        <v>0</v>
      </c>
      <c r="D1117">
        <f>TimeVR[[#This Row],[Age]]</f>
        <v>0</v>
      </c>
      <c r="E1117">
        <f>TimeVR[[#This Row],[name]]</f>
        <v>0</v>
      </c>
      <c r="F1117">
        <f>TimeVR[[#This Row],[Event]]</f>
        <v>0</v>
      </c>
      <c r="G1117" t="str">
        <f>IF(OR(StandardResults[[#This Row],[Entry]]="-",TimeVR[[#This Row],[validation]]="Validated"),"Y","N")</f>
        <v>N</v>
      </c>
      <c r="H1117">
        <f>IF(OR(LEFT(TimeVR[[#This Row],[Times]],8)="00:00.00", LEFT(TimeVR[[#This Row],[Times]],2)="NT"),"-",TimeVR[[#This Row],[Times]])</f>
        <v>0</v>
      </c>
      <c r="I11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7" t="str">
        <f>IF(ISBLANK(TimeVR[[#This Row],[Best Time(S)]]),"-",TimeVR[[#This Row],[Best Time(S)]])</f>
        <v>-</v>
      </c>
      <c r="K1117" t="str">
        <f>IF(StandardResults[[#This Row],[BT(SC)]]&lt;&gt;"-",IF(StandardResults[[#This Row],[BT(SC)]]&lt;=StandardResults[[#This Row],[AAs]],"AA",IF(StandardResults[[#This Row],[BT(SC)]]&lt;=StandardResults[[#This Row],[As]],"A",IF(StandardResults[[#This Row],[BT(SC)]]&lt;=StandardResults[[#This Row],[Bs]],"B","-"))),"")</f>
        <v/>
      </c>
      <c r="L1117" t="str">
        <f>IF(ISBLANK(TimeVR[[#This Row],[Best Time(L)]]),"-",TimeVR[[#This Row],[Best Time(L)]])</f>
        <v>-</v>
      </c>
      <c r="M1117" t="str">
        <f>IF(StandardResults[[#This Row],[BT(LC)]]&lt;&gt;"-",IF(StandardResults[[#This Row],[BT(LC)]]&lt;=StandardResults[[#This Row],[AA]],"AA",IF(StandardResults[[#This Row],[BT(LC)]]&lt;=StandardResults[[#This Row],[A]],"A",IF(StandardResults[[#This Row],[BT(LC)]]&lt;=StandardResults[[#This Row],[B]],"B","-"))),"")</f>
        <v/>
      </c>
      <c r="N1117" s="14"/>
      <c r="O1117" t="str">
        <f>IF(StandardResults[[#This Row],[BT(SC)]]&lt;&gt;"-",IF(StandardResults[[#This Row],[BT(SC)]]&lt;=StandardResults[[#This Row],[Ecs]],"EC","-"),"")</f>
        <v/>
      </c>
      <c r="Q1117" t="str">
        <f>IF(StandardResults[[#This Row],[Ind/Rel]]="Ind",LEFT(StandardResults[[#This Row],[Gender]],1)&amp;MIN(MAX(StandardResults[[#This Row],[Age]],11),17)&amp;"-"&amp;StandardResults[[#This Row],[Event]],"")</f>
        <v>011-0</v>
      </c>
      <c r="R1117" t="e">
        <f>IF(StandardResults[[#This Row],[Ind/Rel]]="Ind",_xlfn.XLOOKUP(StandardResults[[#This Row],[Code]],Std[Code],Std[AA]),"-")</f>
        <v>#N/A</v>
      </c>
      <c r="S1117" t="e">
        <f>IF(StandardResults[[#This Row],[Ind/Rel]]="Ind",_xlfn.XLOOKUP(StandardResults[[#This Row],[Code]],Std[Code],Std[A]),"-")</f>
        <v>#N/A</v>
      </c>
      <c r="T1117" t="e">
        <f>IF(StandardResults[[#This Row],[Ind/Rel]]="Ind",_xlfn.XLOOKUP(StandardResults[[#This Row],[Code]],Std[Code],Std[B]),"-")</f>
        <v>#N/A</v>
      </c>
      <c r="U1117" t="e">
        <f>IF(StandardResults[[#This Row],[Ind/Rel]]="Ind",_xlfn.XLOOKUP(StandardResults[[#This Row],[Code]],Std[Code],Std[AAs]),"-")</f>
        <v>#N/A</v>
      </c>
      <c r="V1117" t="e">
        <f>IF(StandardResults[[#This Row],[Ind/Rel]]="Ind",_xlfn.XLOOKUP(StandardResults[[#This Row],[Code]],Std[Code],Std[As]),"-")</f>
        <v>#N/A</v>
      </c>
      <c r="W1117" t="e">
        <f>IF(StandardResults[[#This Row],[Ind/Rel]]="Ind",_xlfn.XLOOKUP(StandardResults[[#This Row],[Code]],Std[Code],Std[Bs]),"-")</f>
        <v>#N/A</v>
      </c>
      <c r="X1117" t="e">
        <f>IF(StandardResults[[#This Row],[Ind/Rel]]="Ind",_xlfn.XLOOKUP(StandardResults[[#This Row],[Code]],Std[Code],Std[EC]),"-")</f>
        <v>#N/A</v>
      </c>
      <c r="Y1117" t="e">
        <f>IF(StandardResults[[#This Row],[Ind/Rel]]="Ind",_xlfn.XLOOKUP(StandardResults[[#This Row],[Code]],Std[Code],Std[Ecs]),"-")</f>
        <v>#N/A</v>
      </c>
      <c r="Z1117">
        <f>COUNTIFS(StandardResults[Name],StandardResults[[#This Row],[Name]],StandardResults[Entry
Std],"B")+COUNTIFS(StandardResults[Name],StandardResults[[#This Row],[Name]],StandardResults[Entry
Std],"A")+COUNTIFS(StandardResults[Name],StandardResults[[#This Row],[Name]],StandardResults[Entry
Std],"AA")</f>
        <v>0</v>
      </c>
      <c r="AA1117">
        <f>COUNTIFS(StandardResults[Name],StandardResults[[#This Row],[Name]],StandardResults[Entry
Std],"AA")</f>
        <v>0</v>
      </c>
    </row>
    <row r="1118" spans="1:27" x14ac:dyDescent="0.25">
      <c r="A1118">
        <f>TimeVR[[#This Row],[Club]]</f>
        <v>0</v>
      </c>
      <c r="B1118" t="str">
        <f>IF(OR(RIGHT(TimeVR[[#This Row],[Event]],3)="M.R", RIGHT(TimeVR[[#This Row],[Event]],3)="F.R"),"Relay","Ind")</f>
        <v>Ind</v>
      </c>
      <c r="C1118">
        <f>TimeVR[[#This Row],[gender]]</f>
        <v>0</v>
      </c>
      <c r="D1118">
        <f>TimeVR[[#This Row],[Age]]</f>
        <v>0</v>
      </c>
      <c r="E1118">
        <f>TimeVR[[#This Row],[name]]</f>
        <v>0</v>
      </c>
      <c r="F1118">
        <f>TimeVR[[#This Row],[Event]]</f>
        <v>0</v>
      </c>
      <c r="G1118" t="str">
        <f>IF(OR(StandardResults[[#This Row],[Entry]]="-",TimeVR[[#This Row],[validation]]="Validated"),"Y","N")</f>
        <v>N</v>
      </c>
      <c r="H1118">
        <f>IF(OR(LEFT(TimeVR[[#This Row],[Times]],8)="00:00.00", LEFT(TimeVR[[#This Row],[Times]],2)="NT"),"-",TimeVR[[#This Row],[Times]])</f>
        <v>0</v>
      </c>
      <c r="I11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8" t="str">
        <f>IF(ISBLANK(TimeVR[[#This Row],[Best Time(S)]]),"-",TimeVR[[#This Row],[Best Time(S)]])</f>
        <v>-</v>
      </c>
      <c r="K1118" t="str">
        <f>IF(StandardResults[[#This Row],[BT(SC)]]&lt;&gt;"-",IF(StandardResults[[#This Row],[BT(SC)]]&lt;=StandardResults[[#This Row],[AAs]],"AA",IF(StandardResults[[#This Row],[BT(SC)]]&lt;=StandardResults[[#This Row],[As]],"A",IF(StandardResults[[#This Row],[BT(SC)]]&lt;=StandardResults[[#This Row],[Bs]],"B","-"))),"")</f>
        <v/>
      </c>
      <c r="L1118" t="str">
        <f>IF(ISBLANK(TimeVR[[#This Row],[Best Time(L)]]),"-",TimeVR[[#This Row],[Best Time(L)]])</f>
        <v>-</v>
      </c>
      <c r="M1118" t="str">
        <f>IF(StandardResults[[#This Row],[BT(LC)]]&lt;&gt;"-",IF(StandardResults[[#This Row],[BT(LC)]]&lt;=StandardResults[[#This Row],[AA]],"AA",IF(StandardResults[[#This Row],[BT(LC)]]&lt;=StandardResults[[#This Row],[A]],"A",IF(StandardResults[[#This Row],[BT(LC)]]&lt;=StandardResults[[#This Row],[B]],"B","-"))),"")</f>
        <v/>
      </c>
      <c r="N1118" s="14"/>
      <c r="O1118" t="str">
        <f>IF(StandardResults[[#This Row],[BT(SC)]]&lt;&gt;"-",IF(StandardResults[[#This Row],[BT(SC)]]&lt;=StandardResults[[#This Row],[Ecs]],"EC","-"),"")</f>
        <v/>
      </c>
      <c r="Q1118" t="str">
        <f>IF(StandardResults[[#This Row],[Ind/Rel]]="Ind",LEFT(StandardResults[[#This Row],[Gender]],1)&amp;MIN(MAX(StandardResults[[#This Row],[Age]],11),17)&amp;"-"&amp;StandardResults[[#This Row],[Event]],"")</f>
        <v>011-0</v>
      </c>
      <c r="R1118" t="e">
        <f>IF(StandardResults[[#This Row],[Ind/Rel]]="Ind",_xlfn.XLOOKUP(StandardResults[[#This Row],[Code]],Std[Code],Std[AA]),"-")</f>
        <v>#N/A</v>
      </c>
      <c r="S1118" t="e">
        <f>IF(StandardResults[[#This Row],[Ind/Rel]]="Ind",_xlfn.XLOOKUP(StandardResults[[#This Row],[Code]],Std[Code],Std[A]),"-")</f>
        <v>#N/A</v>
      </c>
      <c r="T1118" t="e">
        <f>IF(StandardResults[[#This Row],[Ind/Rel]]="Ind",_xlfn.XLOOKUP(StandardResults[[#This Row],[Code]],Std[Code],Std[B]),"-")</f>
        <v>#N/A</v>
      </c>
      <c r="U1118" t="e">
        <f>IF(StandardResults[[#This Row],[Ind/Rel]]="Ind",_xlfn.XLOOKUP(StandardResults[[#This Row],[Code]],Std[Code],Std[AAs]),"-")</f>
        <v>#N/A</v>
      </c>
      <c r="V1118" t="e">
        <f>IF(StandardResults[[#This Row],[Ind/Rel]]="Ind",_xlfn.XLOOKUP(StandardResults[[#This Row],[Code]],Std[Code],Std[As]),"-")</f>
        <v>#N/A</v>
      </c>
      <c r="W1118" t="e">
        <f>IF(StandardResults[[#This Row],[Ind/Rel]]="Ind",_xlfn.XLOOKUP(StandardResults[[#This Row],[Code]],Std[Code],Std[Bs]),"-")</f>
        <v>#N/A</v>
      </c>
      <c r="X1118" t="e">
        <f>IF(StandardResults[[#This Row],[Ind/Rel]]="Ind",_xlfn.XLOOKUP(StandardResults[[#This Row],[Code]],Std[Code],Std[EC]),"-")</f>
        <v>#N/A</v>
      </c>
      <c r="Y1118" t="e">
        <f>IF(StandardResults[[#This Row],[Ind/Rel]]="Ind",_xlfn.XLOOKUP(StandardResults[[#This Row],[Code]],Std[Code],Std[Ecs]),"-")</f>
        <v>#N/A</v>
      </c>
      <c r="Z1118">
        <f>COUNTIFS(StandardResults[Name],StandardResults[[#This Row],[Name]],StandardResults[Entry
Std],"B")+COUNTIFS(StandardResults[Name],StandardResults[[#This Row],[Name]],StandardResults[Entry
Std],"A")+COUNTIFS(StandardResults[Name],StandardResults[[#This Row],[Name]],StandardResults[Entry
Std],"AA")</f>
        <v>0</v>
      </c>
      <c r="AA1118">
        <f>COUNTIFS(StandardResults[Name],StandardResults[[#This Row],[Name]],StandardResults[Entry
Std],"AA")</f>
        <v>0</v>
      </c>
    </row>
    <row r="1119" spans="1:27" x14ac:dyDescent="0.25">
      <c r="A1119">
        <f>TimeVR[[#This Row],[Club]]</f>
        <v>0</v>
      </c>
      <c r="B1119" t="str">
        <f>IF(OR(RIGHT(TimeVR[[#This Row],[Event]],3)="M.R", RIGHT(TimeVR[[#This Row],[Event]],3)="F.R"),"Relay","Ind")</f>
        <v>Ind</v>
      </c>
      <c r="C1119">
        <f>TimeVR[[#This Row],[gender]]</f>
        <v>0</v>
      </c>
      <c r="D1119">
        <f>TimeVR[[#This Row],[Age]]</f>
        <v>0</v>
      </c>
      <c r="E1119">
        <f>TimeVR[[#This Row],[name]]</f>
        <v>0</v>
      </c>
      <c r="F1119">
        <f>TimeVR[[#This Row],[Event]]</f>
        <v>0</v>
      </c>
      <c r="G1119" t="str">
        <f>IF(OR(StandardResults[[#This Row],[Entry]]="-",TimeVR[[#This Row],[validation]]="Validated"),"Y","N")</f>
        <v>N</v>
      </c>
      <c r="H1119">
        <f>IF(OR(LEFT(TimeVR[[#This Row],[Times]],8)="00:00.00", LEFT(TimeVR[[#This Row],[Times]],2)="NT"),"-",TimeVR[[#This Row],[Times]])</f>
        <v>0</v>
      </c>
      <c r="I11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19" t="str">
        <f>IF(ISBLANK(TimeVR[[#This Row],[Best Time(S)]]),"-",TimeVR[[#This Row],[Best Time(S)]])</f>
        <v>-</v>
      </c>
      <c r="K1119" t="str">
        <f>IF(StandardResults[[#This Row],[BT(SC)]]&lt;&gt;"-",IF(StandardResults[[#This Row],[BT(SC)]]&lt;=StandardResults[[#This Row],[AAs]],"AA",IF(StandardResults[[#This Row],[BT(SC)]]&lt;=StandardResults[[#This Row],[As]],"A",IF(StandardResults[[#This Row],[BT(SC)]]&lt;=StandardResults[[#This Row],[Bs]],"B","-"))),"")</f>
        <v/>
      </c>
      <c r="L1119" t="str">
        <f>IF(ISBLANK(TimeVR[[#This Row],[Best Time(L)]]),"-",TimeVR[[#This Row],[Best Time(L)]])</f>
        <v>-</v>
      </c>
      <c r="M1119" t="str">
        <f>IF(StandardResults[[#This Row],[BT(LC)]]&lt;&gt;"-",IF(StandardResults[[#This Row],[BT(LC)]]&lt;=StandardResults[[#This Row],[AA]],"AA",IF(StandardResults[[#This Row],[BT(LC)]]&lt;=StandardResults[[#This Row],[A]],"A",IF(StandardResults[[#This Row],[BT(LC)]]&lt;=StandardResults[[#This Row],[B]],"B","-"))),"")</f>
        <v/>
      </c>
      <c r="N1119" s="14"/>
      <c r="O1119" t="str">
        <f>IF(StandardResults[[#This Row],[BT(SC)]]&lt;&gt;"-",IF(StandardResults[[#This Row],[BT(SC)]]&lt;=StandardResults[[#This Row],[Ecs]],"EC","-"),"")</f>
        <v/>
      </c>
      <c r="Q1119" t="str">
        <f>IF(StandardResults[[#This Row],[Ind/Rel]]="Ind",LEFT(StandardResults[[#This Row],[Gender]],1)&amp;MIN(MAX(StandardResults[[#This Row],[Age]],11),17)&amp;"-"&amp;StandardResults[[#This Row],[Event]],"")</f>
        <v>011-0</v>
      </c>
      <c r="R1119" t="e">
        <f>IF(StandardResults[[#This Row],[Ind/Rel]]="Ind",_xlfn.XLOOKUP(StandardResults[[#This Row],[Code]],Std[Code],Std[AA]),"-")</f>
        <v>#N/A</v>
      </c>
      <c r="S1119" t="e">
        <f>IF(StandardResults[[#This Row],[Ind/Rel]]="Ind",_xlfn.XLOOKUP(StandardResults[[#This Row],[Code]],Std[Code],Std[A]),"-")</f>
        <v>#N/A</v>
      </c>
      <c r="T1119" t="e">
        <f>IF(StandardResults[[#This Row],[Ind/Rel]]="Ind",_xlfn.XLOOKUP(StandardResults[[#This Row],[Code]],Std[Code],Std[B]),"-")</f>
        <v>#N/A</v>
      </c>
      <c r="U1119" t="e">
        <f>IF(StandardResults[[#This Row],[Ind/Rel]]="Ind",_xlfn.XLOOKUP(StandardResults[[#This Row],[Code]],Std[Code],Std[AAs]),"-")</f>
        <v>#N/A</v>
      </c>
      <c r="V1119" t="e">
        <f>IF(StandardResults[[#This Row],[Ind/Rel]]="Ind",_xlfn.XLOOKUP(StandardResults[[#This Row],[Code]],Std[Code],Std[As]),"-")</f>
        <v>#N/A</v>
      </c>
      <c r="W1119" t="e">
        <f>IF(StandardResults[[#This Row],[Ind/Rel]]="Ind",_xlfn.XLOOKUP(StandardResults[[#This Row],[Code]],Std[Code],Std[Bs]),"-")</f>
        <v>#N/A</v>
      </c>
      <c r="X1119" t="e">
        <f>IF(StandardResults[[#This Row],[Ind/Rel]]="Ind",_xlfn.XLOOKUP(StandardResults[[#This Row],[Code]],Std[Code],Std[EC]),"-")</f>
        <v>#N/A</v>
      </c>
      <c r="Y1119" t="e">
        <f>IF(StandardResults[[#This Row],[Ind/Rel]]="Ind",_xlfn.XLOOKUP(StandardResults[[#This Row],[Code]],Std[Code],Std[Ecs]),"-")</f>
        <v>#N/A</v>
      </c>
      <c r="Z1119">
        <f>COUNTIFS(StandardResults[Name],StandardResults[[#This Row],[Name]],StandardResults[Entry
Std],"B")+COUNTIFS(StandardResults[Name],StandardResults[[#This Row],[Name]],StandardResults[Entry
Std],"A")+COUNTIFS(StandardResults[Name],StandardResults[[#This Row],[Name]],StandardResults[Entry
Std],"AA")</f>
        <v>0</v>
      </c>
      <c r="AA1119">
        <f>COUNTIFS(StandardResults[Name],StandardResults[[#This Row],[Name]],StandardResults[Entry
Std],"AA")</f>
        <v>0</v>
      </c>
    </row>
    <row r="1120" spans="1:27" x14ac:dyDescent="0.25">
      <c r="A1120">
        <f>TimeVR[[#This Row],[Club]]</f>
        <v>0</v>
      </c>
      <c r="B1120" t="str">
        <f>IF(OR(RIGHT(TimeVR[[#This Row],[Event]],3)="M.R", RIGHT(TimeVR[[#This Row],[Event]],3)="F.R"),"Relay","Ind")</f>
        <v>Ind</v>
      </c>
      <c r="C1120">
        <f>TimeVR[[#This Row],[gender]]</f>
        <v>0</v>
      </c>
      <c r="D1120">
        <f>TimeVR[[#This Row],[Age]]</f>
        <v>0</v>
      </c>
      <c r="E1120">
        <f>TimeVR[[#This Row],[name]]</f>
        <v>0</v>
      </c>
      <c r="F1120">
        <f>TimeVR[[#This Row],[Event]]</f>
        <v>0</v>
      </c>
      <c r="G1120" t="str">
        <f>IF(OR(StandardResults[[#This Row],[Entry]]="-",TimeVR[[#This Row],[validation]]="Validated"),"Y","N")</f>
        <v>N</v>
      </c>
      <c r="H1120">
        <f>IF(OR(LEFT(TimeVR[[#This Row],[Times]],8)="00:00.00", LEFT(TimeVR[[#This Row],[Times]],2)="NT"),"-",TimeVR[[#This Row],[Times]])</f>
        <v>0</v>
      </c>
      <c r="I11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0" t="str">
        <f>IF(ISBLANK(TimeVR[[#This Row],[Best Time(S)]]),"-",TimeVR[[#This Row],[Best Time(S)]])</f>
        <v>-</v>
      </c>
      <c r="K1120" t="str">
        <f>IF(StandardResults[[#This Row],[BT(SC)]]&lt;&gt;"-",IF(StandardResults[[#This Row],[BT(SC)]]&lt;=StandardResults[[#This Row],[AAs]],"AA",IF(StandardResults[[#This Row],[BT(SC)]]&lt;=StandardResults[[#This Row],[As]],"A",IF(StandardResults[[#This Row],[BT(SC)]]&lt;=StandardResults[[#This Row],[Bs]],"B","-"))),"")</f>
        <v/>
      </c>
      <c r="L1120" t="str">
        <f>IF(ISBLANK(TimeVR[[#This Row],[Best Time(L)]]),"-",TimeVR[[#This Row],[Best Time(L)]])</f>
        <v>-</v>
      </c>
      <c r="M1120" t="str">
        <f>IF(StandardResults[[#This Row],[BT(LC)]]&lt;&gt;"-",IF(StandardResults[[#This Row],[BT(LC)]]&lt;=StandardResults[[#This Row],[AA]],"AA",IF(StandardResults[[#This Row],[BT(LC)]]&lt;=StandardResults[[#This Row],[A]],"A",IF(StandardResults[[#This Row],[BT(LC)]]&lt;=StandardResults[[#This Row],[B]],"B","-"))),"")</f>
        <v/>
      </c>
      <c r="N1120" s="14"/>
      <c r="O1120" t="str">
        <f>IF(StandardResults[[#This Row],[BT(SC)]]&lt;&gt;"-",IF(StandardResults[[#This Row],[BT(SC)]]&lt;=StandardResults[[#This Row],[Ecs]],"EC","-"),"")</f>
        <v/>
      </c>
      <c r="Q1120" t="str">
        <f>IF(StandardResults[[#This Row],[Ind/Rel]]="Ind",LEFT(StandardResults[[#This Row],[Gender]],1)&amp;MIN(MAX(StandardResults[[#This Row],[Age]],11),17)&amp;"-"&amp;StandardResults[[#This Row],[Event]],"")</f>
        <v>011-0</v>
      </c>
      <c r="R1120" t="e">
        <f>IF(StandardResults[[#This Row],[Ind/Rel]]="Ind",_xlfn.XLOOKUP(StandardResults[[#This Row],[Code]],Std[Code],Std[AA]),"-")</f>
        <v>#N/A</v>
      </c>
      <c r="S1120" t="e">
        <f>IF(StandardResults[[#This Row],[Ind/Rel]]="Ind",_xlfn.XLOOKUP(StandardResults[[#This Row],[Code]],Std[Code],Std[A]),"-")</f>
        <v>#N/A</v>
      </c>
      <c r="T1120" t="e">
        <f>IF(StandardResults[[#This Row],[Ind/Rel]]="Ind",_xlfn.XLOOKUP(StandardResults[[#This Row],[Code]],Std[Code],Std[B]),"-")</f>
        <v>#N/A</v>
      </c>
      <c r="U1120" t="e">
        <f>IF(StandardResults[[#This Row],[Ind/Rel]]="Ind",_xlfn.XLOOKUP(StandardResults[[#This Row],[Code]],Std[Code],Std[AAs]),"-")</f>
        <v>#N/A</v>
      </c>
      <c r="V1120" t="e">
        <f>IF(StandardResults[[#This Row],[Ind/Rel]]="Ind",_xlfn.XLOOKUP(StandardResults[[#This Row],[Code]],Std[Code],Std[As]),"-")</f>
        <v>#N/A</v>
      </c>
      <c r="W1120" t="e">
        <f>IF(StandardResults[[#This Row],[Ind/Rel]]="Ind",_xlfn.XLOOKUP(StandardResults[[#This Row],[Code]],Std[Code],Std[Bs]),"-")</f>
        <v>#N/A</v>
      </c>
      <c r="X1120" t="e">
        <f>IF(StandardResults[[#This Row],[Ind/Rel]]="Ind",_xlfn.XLOOKUP(StandardResults[[#This Row],[Code]],Std[Code],Std[EC]),"-")</f>
        <v>#N/A</v>
      </c>
      <c r="Y1120" t="e">
        <f>IF(StandardResults[[#This Row],[Ind/Rel]]="Ind",_xlfn.XLOOKUP(StandardResults[[#This Row],[Code]],Std[Code],Std[Ecs]),"-")</f>
        <v>#N/A</v>
      </c>
      <c r="Z1120">
        <f>COUNTIFS(StandardResults[Name],StandardResults[[#This Row],[Name]],StandardResults[Entry
Std],"B")+COUNTIFS(StandardResults[Name],StandardResults[[#This Row],[Name]],StandardResults[Entry
Std],"A")+COUNTIFS(StandardResults[Name],StandardResults[[#This Row],[Name]],StandardResults[Entry
Std],"AA")</f>
        <v>0</v>
      </c>
      <c r="AA1120">
        <f>COUNTIFS(StandardResults[Name],StandardResults[[#This Row],[Name]],StandardResults[Entry
Std],"AA")</f>
        <v>0</v>
      </c>
    </row>
    <row r="1121" spans="1:27" x14ac:dyDescent="0.25">
      <c r="A1121">
        <f>TimeVR[[#This Row],[Club]]</f>
        <v>0</v>
      </c>
      <c r="B1121" t="str">
        <f>IF(OR(RIGHT(TimeVR[[#This Row],[Event]],3)="M.R", RIGHT(TimeVR[[#This Row],[Event]],3)="F.R"),"Relay","Ind")</f>
        <v>Ind</v>
      </c>
      <c r="C1121">
        <f>TimeVR[[#This Row],[gender]]</f>
        <v>0</v>
      </c>
      <c r="D1121">
        <f>TimeVR[[#This Row],[Age]]</f>
        <v>0</v>
      </c>
      <c r="E1121">
        <f>TimeVR[[#This Row],[name]]</f>
        <v>0</v>
      </c>
      <c r="F1121">
        <f>TimeVR[[#This Row],[Event]]</f>
        <v>0</v>
      </c>
      <c r="G1121" t="str">
        <f>IF(OR(StandardResults[[#This Row],[Entry]]="-",TimeVR[[#This Row],[validation]]="Validated"),"Y","N")</f>
        <v>N</v>
      </c>
      <c r="H1121">
        <f>IF(OR(LEFT(TimeVR[[#This Row],[Times]],8)="00:00.00", LEFT(TimeVR[[#This Row],[Times]],2)="NT"),"-",TimeVR[[#This Row],[Times]])</f>
        <v>0</v>
      </c>
      <c r="I11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1" t="str">
        <f>IF(ISBLANK(TimeVR[[#This Row],[Best Time(S)]]),"-",TimeVR[[#This Row],[Best Time(S)]])</f>
        <v>-</v>
      </c>
      <c r="K1121" t="str">
        <f>IF(StandardResults[[#This Row],[BT(SC)]]&lt;&gt;"-",IF(StandardResults[[#This Row],[BT(SC)]]&lt;=StandardResults[[#This Row],[AAs]],"AA",IF(StandardResults[[#This Row],[BT(SC)]]&lt;=StandardResults[[#This Row],[As]],"A",IF(StandardResults[[#This Row],[BT(SC)]]&lt;=StandardResults[[#This Row],[Bs]],"B","-"))),"")</f>
        <v/>
      </c>
      <c r="L1121" t="str">
        <f>IF(ISBLANK(TimeVR[[#This Row],[Best Time(L)]]),"-",TimeVR[[#This Row],[Best Time(L)]])</f>
        <v>-</v>
      </c>
      <c r="M1121" t="str">
        <f>IF(StandardResults[[#This Row],[BT(LC)]]&lt;&gt;"-",IF(StandardResults[[#This Row],[BT(LC)]]&lt;=StandardResults[[#This Row],[AA]],"AA",IF(StandardResults[[#This Row],[BT(LC)]]&lt;=StandardResults[[#This Row],[A]],"A",IF(StandardResults[[#This Row],[BT(LC)]]&lt;=StandardResults[[#This Row],[B]],"B","-"))),"")</f>
        <v/>
      </c>
      <c r="N1121" s="14"/>
      <c r="O1121" t="str">
        <f>IF(StandardResults[[#This Row],[BT(SC)]]&lt;&gt;"-",IF(StandardResults[[#This Row],[BT(SC)]]&lt;=StandardResults[[#This Row],[Ecs]],"EC","-"),"")</f>
        <v/>
      </c>
      <c r="Q1121" t="str">
        <f>IF(StandardResults[[#This Row],[Ind/Rel]]="Ind",LEFT(StandardResults[[#This Row],[Gender]],1)&amp;MIN(MAX(StandardResults[[#This Row],[Age]],11),17)&amp;"-"&amp;StandardResults[[#This Row],[Event]],"")</f>
        <v>011-0</v>
      </c>
      <c r="R1121" t="e">
        <f>IF(StandardResults[[#This Row],[Ind/Rel]]="Ind",_xlfn.XLOOKUP(StandardResults[[#This Row],[Code]],Std[Code],Std[AA]),"-")</f>
        <v>#N/A</v>
      </c>
      <c r="S1121" t="e">
        <f>IF(StandardResults[[#This Row],[Ind/Rel]]="Ind",_xlfn.XLOOKUP(StandardResults[[#This Row],[Code]],Std[Code],Std[A]),"-")</f>
        <v>#N/A</v>
      </c>
      <c r="T1121" t="e">
        <f>IF(StandardResults[[#This Row],[Ind/Rel]]="Ind",_xlfn.XLOOKUP(StandardResults[[#This Row],[Code]],Std[Code],Std[B]),"-")</f>
        <v>#N/A</v>
      </c>
      <c r="U1121" t="e">
        <f>IF(StandardResults[[#This Row],[Ind/Rel]]="Ind",_xlfn.XLOOKUP(StandardResults[[#This Row],[Code]],Std[Code],Std[AAs]),"-")</f>
        <v>#N/A</v>
      </c>
      <c r="V1121" t="e">
        <f>IF(StandardResults[[#This Row],[Ind/Rel]]="Ind",_xlfn.XLOOKUP(StandardResults[[#This Row],[Code]],Std[Code],Std[As]),"-")</f>
        <v>#N/A</v>
      </c>
      <c r="W1121" t="e">
        <f>IF(StandardResults[[#This Row],[Ind/Rel]]="Ind",_xlfn.XLOOKUP(StandardResults[[#This Row],[Code]],Std[Code],Std[Bs]),"-")</f>
        <v>#N/A</v>
      </c>
      <c r="X1121" t="e">
        <f>IF(StandardResults[[#This Row],[Ind/Rel]]="Ind",_xlfn.XLOOKUP(StandardResults[[#This Row],[Code]],Std[Code],Std[EC]),"-")</f>
        <v>#N/A</v>
      </c>
      <c r="Y1121" t="e">
        <f>IF(StandardResults[[#This Row],[Ind/Rel]]="Ind",_xlfn.XLOOKUP(StandardResults[[#This Row],[Code]],Std[Code],Std[Ecs]),"-")</f>
        <v>#N/A</v>
      </c>
      <c r="Z1121">
        <f>COUNTIFS(StandardResults[Name],StandardResults[[#This Row],[Name]],StandardResults[Entry
Std],"B")+COUNTIFS(StandardResults[Name],StandardResults[[#This Row],[Name]],StandardResults[Entry
Std],"A")+COUNTIFS(StandardResults[Name],StandardResults[[#This Row],[Name]],StandardResults[Entry
Std],"AA")</f>
        <v>0</v>
      </c>
      <c r="AA1121">
        <f>COUNTIFS(StandardResults[Name],StandardResults[[#This Row],[Name]],StandardResults[Entry
Std],"AA")</f>
        <v>0</v>
      </c>
    </row>
    <row r="1122" spans="1:27" x14ac:dyDescent="0.25">
      <c r="A1122">
        <f>TimeVR[[#This Row],[Club]]</f>
        <v>0</v>
      </c>
      <c r="B1122" t="str">
        <f>IF(OR(RIGHT(TimeVR[[#This Row],[Event]],3)="M.R", RIGHT(TimeVR[[#This Row],[Event]],3)="F.R"),"Relay","Ind")</f>
        <v>Ind</v>
      </c>
      <c r="C1122">
        <f>TimeVR[[#This Row],[gender]]</f>
        <v>0</v>
      </c>
      <c r="D1122">
        <f>TimeVR[[#This Row],[Age]]</f>
        <v>0</v>
      </c>
      <c r="E1122">
        <f>TimeVR[[#This Row],[name]]</f>
        <v>0</v>
      </c>
      <c r="F1122">
        <f>TimeVR[[#This Row],[Event]]</f>
        <v>0</v>
      </c>
      <c r="G1122" t="str">
        <f>IF(OR(StandardResults[[#This Row],[Entry]]="-",TimeVR[[#This Row],[validation]]="Validated"),"Y","N")</f>
        <v>N</v>
      </c>
      <c r="H1122">
        <f>IF(OR(LEFT(TimeVR[[#This Row],[Times]],8)="00:00.00", LEFT(TimeVR[[#This Row],[Times]],2)="NT"),"-",TimeVR[[#This Row],[Times]])</f>
        <v>0</v>
      </c>
      <c r="I11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2" t="str">
        <f>IF(ISBLANK(TimeVR[[#This Row],[Best Time(S)]]),"-",TimeVR[[#This Row],[Best Time(S)]])</f>
        <v>-</v>
      </c>
      <c r="K1122" t="str">
        <f>IF(StandardResults[[#This Row],[BT(SC)]]&lt;&gt;"-",IF(StandardResults[[#This Row],[BT(SC)]]&lt;=StandardResults[[#This Row],[AAs]],"AA",IF(StandardResults[[#This Row],[BT(SC)]]&lt;=StandardResults[[#This Row],[As]],"A",IF(StandardResults[[#This Row],[BT(SC)]]&lt;=StandardResults[[#This Row],[Bs]],"B","-"))),"")</f>
        <v/>
      </c>
      <c r="L1122" t="str">
        <f>IF(ISBLANK(TimeVR[[#This Row],[Best Time(L)]]),"-",TimeVR[[#This Row],[Best Time(L)]])</f>
        <v>-</v>
      </c>
      <c r="M1122" t="str">
        <f>IF(StandardResults[[#This Row],[BT(LC)]]&lt;&gt;"-",IF(StandardResults[[#This Row],[BT(LC)]]&lt;=StandardResults[[#This Row],[AA]],"AA",IF(StandardResults[[#This Row],[BT(LC)]]&lt;=StandardResults[[#This Row],[A]],"A",IF(StandardResults[[#This Row],[BT(LC)]]&lt;=StandardResults[[#This Row],[B]],"B","-"))),"")</f>
        <v/>
      </c>
      <c r="N1122" s="14"/>
      <c r="O1122" t="str">
        <f>IF(StandardResults[[#This Row],[BT(SC)]]&lt;&gt;"-",IF(StandardResults[[#This Row],[BT(SC)]]&lt;=StandardResults[[#This Row],[Ecs]],"EC","-"),"")</f>
        <v/>
      </c>
      <c r="Q1122" t="str">
        <f>IF(StandardResults[[#This Row],[Ind/Rel]]="Ind",LEFT(StandardResults[[#This Row],[Gender]],1)&amp;MIN(MAX(StandardResults[[#This Row],[Age]],11),17)&amp;"-"&amp;StandardResults[[#This Row],[Event]],"")</f>
        <v>011-0</v>
      </c>
      <c r="R1122" t="e">
        <f>IF(StandardResults[[#This Row],[Ind/Rel]]="Ind",_xlfn.XLOOKUP(StandardResults[[#This Row],[Code]],Std[Code],Std[AA]),"-")</f>
        <v>#N/A</v>
      </c>
      <c r="S1122" t="e">
        <f>IF(StandardResults[[#This Row],[Ind/Rel]]="Ind",_xlfn.XLOOKUP(StandardResults[[#This Row],[Code]],Std[Code],Std[A]),"-")</f>
        <v>#N/A</v>
      </c>
      <c r="T1122" t="e">
        <f>IF(StandardResults[[#This Row],[Ind/Rel]]="Ind",_xlfn.XLOOKUP(StandardResults[[#This Row],[Code]],Std[Code],Std[B]),"-")</f>
        <v>#N/A</v>
      </c>
      <c r="U1122" t="e">
        <f>IF(StandardResults[[#This Row],[Ind/Rel]]="Ind",_xlfn.XLOOKUP(StandardResults[[#This Row],[Code]],Std[Code],Std[AAs]),"-")</f>
        <v>#N/A</v>
      </c>
      <c r="V1122" t="e">
        <f>IF(StandardResults[[#This Row],[Ind/Rel]]="Ind",_xlfn.XLOOKUP(StandardResults[[#This Row],[Code]],Std[Code],Std[As]),"-")</f>
        <v>#N/A</v>
      </c>
      <c r="W1122" t="e">
        <f>IF(StandardResults[[#This Row],[Ind/Rel]]="Ind",_xlfn.XLOOKUP(StandardResults[[#This Row],[Code]],Std[Code],Std[Bs]),"-")</f>
        <v>#N/A</v>
      </c>
      <c r="X1122" t="e">
        <f>IF(StandardResults[[#This Row],[Ind/Rel]]="Ind",_xlfn.XLOOKUP(StandardResults[[#This Row],[Code]],Std[Code],Std[EC]),"-")</f>
        <v>#N/A</v>
      </c>
      <c r="Y1122" t="e">
        <f>IF(StandardResults[[#This Row],[Ind/Rel]]="Ind",_xlfn.XLOOKUP(StandardResults[[#This Row],[Code]],Std[Code],Std[Ecs]),"-")</f>
        <v>#N/A</v>
      </c>
      <c r="Z1122">
        <f>COUNTIFS(StandardResults[Name],StandardResults[[#This Row],[Name]],StandardResults[Entry
Std],"B")+COUNTIFS(StandardResults[Name],StandardResults[[#This Row],[Name]],StandardResults[Entry
Std],"A")+COUNTIFS(StandardResults[Name],StandardResults[[#This Row],[Name]],StandardResults[Entry
Std],"AA")</f>
        <v>0</v>
      </c>
      <c r="AA1122">
        <f>COUNTIFS(StandardResults[Name],StandardResults[[#This Row],[Name]],StandardResults[Entry
Std],"AA")</f>
        <v>0</v>
      </c>
    </row>
    <row r="1123" spans="1:27" x14ac:dyDescent="0.25">
      <c r="A1123">
        <f>TimeVR[[#This Row],[Club]]</f>
        <v>0</v>
      </c>
      <c r="B1123" t="str">
        <f>IF(OR(RIGHT(TimeVR[[#This Row],[Event]],3)="M.R", RIGHT(TimeVR[[#This Row],[Event]],3)="F.R"),"Relay","Ind")</f>
        <v>Ind</v>
      </c>
      <c r="C1123">
        <f>TimeVR[[#This Row],[gender]]</f>
        <v>0</v>
      </c>
      <c r="D1123">
        <f>TimeVR[[#This Row],[Age]]</f>
        <v>0</v>
      </c>
      <c r="E1123">
        <f>TimeVR[[#This Row],[name]]</f>
        <v>0</v>
      </c>
      <c r="F1123">
        <f>TimeVR[[#This Row],[Event]]</f>
        <v>0</v>
      </c>
      <c r="G1123" t="str">
        <f>IF(OR(StandardResults[[#This Row],[Entry]]="-",TimeVR[[#This Row],[validation]]="Validated"),"Y","N")</f>
        <v>N</v>
      </c>
      <c r="H1123">
        <f>IF(OR(LEFT(TimeVR[[#This Row],[Times]],8)="00:00.00", LEFT(TimeVR[[#This Row],[Times]],2)="NT"),"-",TimeVR[[#This Row],[Times]])</f>
        <v>0</v>
      </c>
      <c r="I11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3" t="str">
        <f>IF(ISBLANK(TimeVR[[#This Row],[Best Time(S)]]),"-",TimeVR[[#This Row],[Best Time(S)]])</f>
        <v>-</v>
      </c>
      <c r="K1123" t="str">
        <f>IF(StandardResults[[#This Row],[BT(SC)]]&lt;&gt;"-",IF(StandardResults[[#This Row],[BT(SC)]]&lt;=StandardResults[[#This Row],[AAs]],"AA",IF(StandardResults[[#This Row],[BT(SC)]]&lt;=StandardResults[[#This Row],[As]],"A",IF(StandardResults[[#This Row],[BT(SC)]]&lt;=StandardResults[[#This Row],[Bs]],"B","-"))),"")</f>
        <v/>
      </c>
      <c r="L1123" t="str">
        <f>IF(ISBLANK(TimeVR[[#This Row],[Best Time(L)]]),"-",TimeVR[[#This Row],[Best Time(L)]])</f>
        <v>-</v>
      </c>
      <c r="M1123" t="str">
        <f>IF(StandardResults[[#This Row],[BT(LC)]]&lt;&gt;"-",IF(StandardResults[[#This Row],[BT(LC)]]&lt;=StandardResults[[#This Row],[AA]],"AA",IF(StandardResults[[#This Row],[BT(LC)]]&lt;=StandardResults[[#This Row],[A]],"A",IF(StandardResults[[#This Row],[BT(LC)]]&lt;=StandardResults[[#This Row],[B]],"B","-"))),"")</f>
        <v/>
      </c>
      <c r="N1123" s="14"/>
      <c r="O1123" t="str">
        <f>IF(StandardResults[[#This Row],[BT(SC)]]&lt;&gt;"-",IF(StandardResults[[#This Row],[BT(SC)]]&lt;=StandardResults[[#This Row],[Ecs]],"EC","-"),"")</f>
        <v/>
      </c>
      <c r="Q1123" t="str">
        <f>IF(StandardResults[[#This Row],[Ind/Rel]]="Ind",LEFT(StandardResults[[#This Row],[Gender]],1)&amp;MIN(MAX(StandardResults[[#This Row],[Age]],11),17)&amp;"-"&amp;StandardResults[[#This Row],[Event]],"")</f>
        <v>011-0</v>
      </c>
      <c r="R1123" t="e">
        <f>IF(StandardResults[[#This Row],[Ind/Rel]]="Ind",_xlfn.XLOOKUP(StandardResults[[#This Row],[Code]],Std[Code],Std[AA]),"-")</f>
        <v>#N/A</v>
      </c>
      <c r="S1123" t="e">
        <f>IF(StandardResults[[#This Row],[Ind/Rel]]="Ind",_xlfn.XLOOKUP(StandardResults[[#This Row],[Code]],Std[Code],Std[A]),"-")</f>
        <v>#N/A</v>
      </c>
      <c r="T1123" t="e">
        <f>IF(StandardResults[[#This Row],[Ind/Rel]]="Ind",_xlfn.XLOOKUP(StandardResults[[#This Row],[Code]],Std[Code],Std[B]),"-")</f>
        <v>#N/A</v>
      </c>
      <c r="U1123" t="e">
        <f>IF(StandardResults[[#This Row],[Ind/Rel]]="Ind",_xlfn.XLOOKUP(StandardResults[[#This Row],[Code]],Std[Code],Std[AAs]),"-")</f>
        <v>#N/A</v>
      </c>
      <c r="V1123" t="e">
        <f>IF(StandardResults[[#This Row],[Ind/Rel]]="Ind",_xlfn.XLOOKUP(StandardResults[[#This Row],[Code]],Std[Code],Std[As]),"-")</f>
        <v>#N/A</v>
      </c>
      <c r="W1123" t="e">
        <f>IF(StandardResults[[#This Row],[Ind/Rel]]="Ind",_xlfn.XLOOKUP(StandardResults[[#This Row],[Code]],Std[Code],Std[Bs]),"-")</f>
        <v>#N/A</v>
      </c>
      <c r="X1123" t="e">
        <f>IF(StandardResults[[#This Row],[Ind/Rel]]="Ind",_xlfn.XLOOKUP(StandardResults[[#This Row],[Code]],Std[Code],Std[EC]),"-")</f>
        <v>#N/A</v>
      </c>
      <c r="Y1123" t="e">
        <f>IF(StandardResults[[#This Row],[Ind/Rel]]="Ind",_xlfn.XLOOKUP(StandardResults[[#This Row],[Code]],Std[Code],Std[Ecs]),"-")</f>
        <v>#N/A</v>
      </c>
      <c r="Z1123">
        <f>COUNTIFS(StandardResults[Name],StandardResults[[#This Row],[Name]],StandardResults[Entry
Std],"B")+COUNTIFS(StandardResults[Name],StandardResults[[#This Row],[Name]],StandardResults[Entry
Std],"A")+COUNTIFS(StandardResults[Name],StandardResults[[#This Row],[Name]],StandardResults[Entry
Std],"AA")</f>
        <v>0</v>
      </c>
      <c r="AA1123">
        <f>COUNTIFS(StandardResults[Name],StandardResults[[#This Row],[Name]],StandardResults[Entry
Std],"AA")</f>
        <v>0</v>
      </c>
    </row>
    <row r="1124" spans="1:27" x14ac:dyDescent="0.25">
      <c r="A1124">
        <f>TimeVR[[#This Row],[Club]]</f>
        <v>0</v>
      </c>
      <c r="B1124" t="str">
        <f>IF(OR(RIGHT(TimeVR[[#This Row],[Event]],3)="M.R", RIGHT(TimeVR[[#This Row],[Event]],3)="F.R"),"Relay","Ind")</f>
        <v>Ind</v>
      </c>
      <c r="C1124">
        <f>TimeVR[[#This Row],[gender]]</f>
        <v>0</v>
      </c>
      <c r="D1124">
        <f>TimeVR[[#This Row],[Age]]</f>
        <v>0</v>
      </c>
      <c r="E1124">
        <f>TimeVR[[#This Row],[name]]</f>
        <v>0</v>
      </c>
      <c r="F1124">
        <f>TimeVR[[#This Row],[Event]]</f>
        <v>0</v>
      </c>
      <c r="G1124" t="str">
        <f>IF(OR(StandardResults[[#This Row],[Entry]]="-",TimeVR[[#This Row],[validation]]="Validated"),"Y","N")</f>
        <v>N</v>
      </c>
      <c r="H1124">
        <f>IF(OR(LEFT(TimeVR[[#This Row],[Times]],8)="00:00.00", LEFT(TimeVR[[#This Row],[Times]],2)="NT"),"-",TimeVR[[#This Row],[Times]])</f>
        <v>0</v>
      </c>
      <c r="I11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4" t="str">
        <f>IF(ISBLANK(TimeVR[[#This Row],[Best Time(S)]]),"-",TimeVR[[#This Row],[Best Time(S)]])</f>
        <v>-</v>
      </c>
      <c r="K1124" t="str">
        <f>IF(StandardResults[[#This Row],[BT(SC)]]&lt;&gt;"-",IF(StandardResults[[#This Row],[BT(SC)]]&lt;=StandardResults[[#This Row],[AAs]],"AA",IF(StandardResults[[#This Row],[BT(SC)]]&lt;=StandardResults[[#This Row],[As]],"A",IF(StandardResults[[#This Row],[BT(SC)]]&lt;=StandardResults[[#This Row],[Bs]],"B","-"))),"")</f>
        <v/>
      </c>
      <c r="L1124" t="str">
        <f>IF(ISBLANK(TimeVR[[#This Row],[Best Time(L)]]),"-",TimeVR[[#This Row],[Best Time(L)]])</f>
        <v>-</v>
      </c>
      <c r="M1124" t="str">
        <f>IF(StandardResults[[#This Row],[BT(LC)]]&lt;&gt;"-",IF(StandardResults[[#This Row],[BT(LC)]]&lt;=StandardResults[[#This Row],[AA]],"AA",IF(StandardResults[[#This Row],[BT(LC)]]&lt;=StandardResults[[#This Row],[A]],"A",IF(StandardResults[[#This Row],[BT(LC)]]&lt;=StandardResults[[#This Row],[B]],"B","-"))),"")</f>
        <v/>
      </c>
      <c r="N1124" s="14"/>
      <c r="O1124" t="str">
        <f>IF(StandardResults[[#This Row],[BT(SC)]]&lt;&gt;"-",IF(StandardResults[[#This Row],[BT(SC)]]&lt;=StandardResults[[#This Row],[Ecs]],"EC","-"),"")</f>
        <v/>
      </c>
      <c r="Q1124" t="str">
        <f>IF(StandardResults[[#This Row],[Ind/Rel]]="Ind",LEFT(StandardResults[[#This Row],[Gender]],1)&amp;MIN(MAX(StandardResults[[#This Row],[Age]],11),17)&amp;"-"&amp;StandardResults[[#This Row],[Event]],"")</f>
        <v>011-0</v>
      </c>
      <c r="R1124" t="e">
        <f>IF(StandardResults[[#This Row],[Ind/Rel]]="Ind",_xlfn.XLOOKUP(StandardResults[[#This Row],[Code]],Std[Code],Std[AA]),"-")</f>
        <v>#N/A</v>
      </c>
      <c r="S1124" t="e">
        <f>IF(StandardResults[[#This Row],[Ind/Rel]]="Ind",_xlfn.XLOOKUP(StandardResults[[#This Row],[Code]],Std[Code],Std[A]),"-")</f>
        <v>#N/A</v>
      </c>
      <c r="T1124" t="e">
        <f>IF(StandardResults[[#This Row],[Ind/Rel]]="Ind",_xlfn.XLOOKUP(StandardResults[[#This Row],[Code]],Std[Code],Std[B]),"-")</f>
        <v>#N/A</v>
      </c>
      <c r="U1124" t="e">
        <f>IF(StandardResults[[#This Row],[Ind/Rel]]="Ind",_xlfn.XLOOKUP(StandardResults[[#This Row],[Code]],Std[Code],Std[AAs]),"-")</f>
        <v>#N/A</v>
      </c>
      <c r="V1124" t="e">
        <f>IF(StandardResults[[#This Row],[Ind/Rel]]="Ind",_xlfn.XLOOKUP(StandardResults[[#This Row],[Code]],Std[Code],Std[As]),"-")</f>
        <v>#N/A</v>
      </c>
      <c r="W1124" t="e">
        <f>IF(StandardResults[[#This Row],[Ind/Rel]]="Ind",_xlfn.XLOOKUP(StandardResults[[#This Row],[Code]],Std[Code],Std[Bs]),"-")</f>
        <v>#N/A</v>
      </c>
      <c r="X1124" t="e">
        <f>IF(StandardResults[[#This Row],[Ind/Rel]]="Ind",_xlfn.XLOOKUP(StandardResults[[#This Row],[Code]],Std[Code],Std[EC]),"-")</f>
        <v>#N/A</v>
      </c>
      <c r="Y1124" t="e">
        <f>IF(StandardResults[[#This Row],[Ind/Rel]]="Ind",_xlfn.XLOOKUP(StandardResults[[#This Row],[Code]],Std[Code],Std[Ecs]),"-")</f>
        <v>#N/A</v>
      </c>
      <c r="Z1124">
        <f>COUNTIFS(StandardResults[Name],StandardResults[[#This Row],[Name]],StandardResults[Entry
Std],"B")+COUNTIFS(StandardResults[Name],StandardResults[[#This Row],[Name]],StandardResults[Entry
Std],"A")+COUNTIFS(StandardResults[Name],StandardResults[[#This Row],[Name]],StandardResults[Entry
Std],"AA")</f>
        <v>0</v>
      </c>
      <c r="AA1124">
        <f>COUNTIFS(StandardResults[Name],StandardResults[[#This Row],[Name]],StandardResults[Entry
Std],"AA")</f>
        <v>0</v>
      </c>
    </row>
    <row r="1125" spans="1:27" x14ac:dyDescent="0.25">
      <c r="A1125">
        <f>TimeVR[[#This Row],[Club]]</f>
        <v>0</v>
      </c>
      <c r="B1125" t="str">
        <f>IF(OR(RIGHT(TimeVR[[#This Row],[Event]],3)="M.R", RIGHT(TimeVR[[#This Row],[Event]],3)="F.R"),"Relay","Ind")</f>
        <v>Ind</v>
      </c>
      <c r="C1125">
        <f>TimeVR[[#This Row],[gender]]</f>
        <v>0</v>
      </c>
      <c r="D1125">
        <f>TimeVR[[#This Row],[Age]]</f>
        <v>0</v>
      </c>
      <c r="E1125">
        <f>TimeVR[[#This Row],[name]]</f>
        <v>0</v>
      </c>
      <c r="F1125">
        <f>TimeVR[[#This Row],[Event]]</f>
        <v>0</v>
      </c>
      <c r="G1125" t="str">
        <f>IF(OR(StandardResults[[#This Row],[Entry]]="-",TimeVR[[#This Row],[validation]]="Validated"),"Y","N")</f>
        <v>N</v>
      </c>
      <c r="H1125">
        <f>IF(OR(LEFT(TimeVR[[#This Row],[Times]],8)="00:00.00", LEFT(TimeVR[[#This Row],[Times]],2)="NT"),"-",TimeVR[[#This Row],[Times]])</f>
        <v>0</v>
      </c>
      <c r="I11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5" t="str">
        <f>IF(ISBLANK(TimeVR[[#This Row],[Best Time(S)]]),"-",TimeVR[[#This Row],[Best Time(S)]])</f>
        <v>-</v>
      </c>
      <c r="K1125" t="str">
        <f>IF(StandardResults[[#This Row],[BT(SC)]]&lt;&gt;"-",IF(StandardResults[[#This Row],[BT(SC)]]&lt;=StandardResults[[#This Row],[AAs]],"AA",IF(StandardResults[[#This Row],[BT(SC)]]&lt;=StandardResults[[#This Row],[As]],"A",IF(StandardResults[[#This Row],[BT(SC)]]&lt;=StandardResults[[#This Row],[Bs]],"B","-"))),"")</f>
        <v/>
      </c>
      <c r="L1125" t="str">
        <f>IF(ISBLANK(TimeVR[[#This Row],[Best Time(L)]]),"-",TimeVR[[#This Row],[Best Time(L)]])</f>
        <v>-</v>
      </c>
      <c r="M1125" t="str">
        <f>IF(StandardResults[[#This Row],[BT(LC)]]&lt;&gt;"-",IF(StandardResults[[#This Row],[BT(LC)]]&lt;=StandardResults[[#This Row],[AA]],"AA",IF(StandardResults[[#This Row],[BT(LC)]]&lt;=StandardResults[[#This Row],[A]],"A",IF(StandardResults[[#This Row],[BT(LC)]]&lt;=StandardResults[[#This Row],[B]],"B","-"))),"")</f>
        <v/>
      </c>
      <c r="N1125" s="14"/>
      <c r="O1125" t="str">
        <f>IF(StandardResults[[#This Row],[BT(SC)]]&lt;&gt;"-",IF(StandardResults[[#This Row],[BT(SC)]]&lt;=StandardResults[[#This Row],[Ecs]],"EC","-"),"")</f>
        <v/>
      </c>
      <c r="Q1125" t="str">
        <f>IF(StandardResults[[#This Row],[Ind/Rel]]="Ind",LEFT(StandardResults[[#This Row],[Gender]],1)&amp;MIN(MAX(StandardResults[[#This Row],[Age]],11),17)&amp;"-"&amp;StandardResults[[#This Row],[Event]],"")</f>
        <v>011-0</v>
      </c>
      <c r="R1125" t="e">
        <f>IF(StandardResults[[#This Row],[Ind/Rel]]="Ind",_xlfn.XLOOKUP(StandardResults[[#This Row],[Code]],Std[Code],Std[AA]),"-")</f>
        <v>#N/A</v>
      </c>
      <c r="S1125" t="e">
        <f>IF(StandardResults[[#This Row],[Ind/Rel]]="Ind",_xlfn.XLOOKUP(StandardResults[[#This Row],[Code]],Std[Code],Std[A]),"-")</f>
        <v>#N/A</v>
      </c>
      <c r="T1125" t="e">
        <f>IF(StandardResults[[#This Row],[Ind/Rel]]="Ind",_xlfn.XLOOKUP(StandardResults[[#This Row],[Code]],Std[Code],Std[B]),"-")</f>
        <v>#N/A</v>
      </c>
      <c r="U1125" t="e">
        <f>IF(StandardResults[[#This Row],[Ind/Rel]]="Ind",_xlfn.XLOOKUP(StandardResults[[#This Row],[Code]],Std[Code],Std[AAs]),"-")</f>
        <v>#N/A</v>
      </c>
      <c r="V1125" t="e">
        <f>IF(StandardResults[[#This Row],[Ind/Rel]]="Ind",_xlfn.XLOOKUP(StandardResults[[#This Row],[Code]],Std[Code],Std[As]),"-")</f>
        <v>#N/A</v>
      </c>
      <c r="W1125" t="e">
        <f>IF(StandardResults[[#This Row],[Ind/Rel]]="Ind",_xlfn.XLOOKUP(StandardResults[[#This Row],[Code]],Std[Code],Std[Bs]),"-")</f>
        <v>#N/A</v>
      </c>
      <c r="X1125" t="e">
        <f>IF(StandardResults[[#This Row],[Ind/Rel]]="Ind",_xlfn.XLOOKUP(StandardResults[[#This Row],[Code]],Std[Code],Std[EC]),"-")</f>
        <v>#N/A</v>
      </c>
      <c r="Y1125" t="e">
        <f>IF(StandardResults[[#This Row],[Ind/Rel]]="Ind",_xlfn.XLOOKUP(StandardResults[[#This Row],[Code]],Std[Code],Std[Ecs]),"-")</f>
        <v>#N/A</v>
      </c>
      <c r="Z1125">
        <f>COUNTIFS(StandardResults[Name],StandardResults[[#This Row],[Name]],StandardResults[Entry
Std],"B")+COUNTIFS(StandardResults[Name],StandardResults[[#This Row],[Name]],StandardResults[Entry
Std],"A")+COUNTIFS(StandardResults[Name],StandardResults[[#This Row],[Name]],StandardResults[Entry
Std],"AA")</f>
        <v>0</v>
      </c>
      <c r="AA1125">
        <f>COUNTIFS(StandardResults[Name],StandardResults[[#This Row],[Name]],StandardResults[Entry
Std],"AA")</f>
        <v>0</v>
      </c>
    </row>
    <row r="1126" spans="1:27" x14ac:dyDescent="0.25">
      <c r="A1126">
        <f>TimeVR[[#This Row],[Club]]</f>
        <v>0</v>
      </c>
      <c r="B1126" t="str">
        <f>IF(OR(RIGHT(TimeVR[[#This Row],[Event]],3)="M.R", RIGHT(TimeVR[[#This Row],[Event]],3)="F.R"),"Relay","Ind")</f>
        <v>Ind</v>
      </c>
      <c r="C1126">
        <f>TimeVR[[#This Row],[gender]]</f>
        <v>0</v>
      </c>
      <c r="D1126">
        <f>TimeVR[[#This Row],[Age]]</f>
        <v>0</v>
      </c>
      <c r="E1126">
        <f>TimeVR[[#This Row],[name]]</f>
        <v>0</v>
      </c>
      <c r="F1126">
        <f>TimeVR[[#This Row],[Event]]</f>
        <v>0</v>
      </c>
      <c r="G1126" t="str">
        <f>IF(OR(StandardResults[[#This Row],[Entry]]="-",TimeVR[[#This Row],[validation]]="Validated"),"Y","N")</f>
        <v>N</v>
      </c>
      <c r="H1126">
        <f>IF(OR(LEFT(TimeVR[[#This Row],[Times]],8)="00:00.00", LEFT(TimeVR[[#This Row],[Times]],2)="NT"),"-",TimeVR[[#This Row],[Times]])</f>
        <v>0</v>
      </c>
      <c r="I11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6" t="str">
        <f>IF(ISBLANK(TimeVR[[#This Row],[Best Time(S)]]),"-",TimeVR[[#This Row],[Best Time(S)]])</f>
        <v>-</v>
      </c>
      <c r="K1126" t="str">
        <f>IF(StandardResults[[#This Row],[BT(SC)]]&lt;&gt;"-",IF(StandardResults[[#This Row],[BT(SC)]]&lt;=StandardResults[[#This Row],[AAs]],"AA",IF(StandardResults[[#This Row],[BT(SC)]]&lt;=StandardResults[[#This Row],[As]],"A",IF(StandardResults[[#This Row],[BT(SC)]]&lt;=StandardResults[[#This Row],[Bs]],"B","-"))),"")</f>
        <v/>
      </c>
      <c r="L1126" t="str">
        <f>IF(ISBLANK(TimeVR[[#This Row],[Best Time(L)]]),"-",TimeVR[[#This Row],[Best Time(L)]])</f>
        <v>-</v>
      </c>
      <c r="M1126" t="str">
        <f>IF(StandardResults[[#This Row],[BT(LC)]]&lt;&gt;"-",IF(StandardResults[[#This Row],[BT(LC)]]&lt;=StandardResults[[#This Row],[AA]],"AA",IF(StandardResults[[#This Row],[BT(LC)]]&lt;=StandardResults[[#This Row],[A]],"A",IF(StandardResults[[#This Row],[BT(LC)]]&lt;=StandardResults[[#This Row],[B]],"B","-"))),"")</f>
        <v/>
      </c>
      <c r="N1126" s="14"/>
      <c r="O1126" t="str">
        <f>IF(StandardResults[[#This Row],[BT(SC)]]&lt;&gt;"-",IF(StandardResults[[#This Row],[BT(SC)]]&lt;=StandardResults[[#This Row],[Ecs]],"EC","-"),"")</f>
        <v/>
      </c>
      <c r="Q1126" t="str">
        <f>IF(StandardResults[[#This Row],[Ind/Rel]]="Ind",LEFT(StandardResults[[#This Row],[Gender]],1)&amp;MIN(MAX(StandardResults[[#This Row],[Age]],11),17)&amp;"-"&amp;StandardResults[[#This Row],[Event]],"")</f>
        <v>011-0</v>
      </c>
      <c r="R1126" t="e">
        <f>IF(StandardResults[[#This Row],[Ind/Rel]]="Ind",_xlfn.XLOOKUP(StandardResults[[#This Row],[Code]],Std[Code],Std[AA]),"-")</f>
        <v>#N/A</v>
      </c>
      <c r="S1126" t="e">
        <f>IF(StandardResults[[#This Row],[Ind/Rel]]="Ind",_xlfn.XLOOKUP(StandardResults[[#This Row],[Code]],Std[Code],Std[A]),"-")</f>
        <v>#N/A</v>
      </c>
      <c r="T1126" t="e">
        <f>IF(StandardResults[[#This Row],[Ind/Rel]]="Ind",_xlfn.XLOOKUP(StandardResults[[#This Row],[Code]],Std[Code],Std[B]),"-")</f>
        <v>#N/A</v>
      </c>
      <c r="U1126" t="e">
        <f>IF(StandardResults[[#This Row],[Ind/Rel]]="Ind",_xlfn.XLOOKUP(StandardResults[[#This Row],[Code]],Std[Code],Std[AAs]),"-")</f>
        <v>#N/A</v>
      </c>
      <c r="V1126" t="e">
        <f>IF(StandardResults[[#This Row],[Ind/Rel]]="Ind",_xlfn.XLOOKUP(StandardResults[[#This Row],[Code]],Std[Code],Std[As]),"-")</f>
        <v>#N/A</v>
      </c>
      <c r="W1126" t="e">
        <f>IF(StandardResults[[#This Row],[Ind/Rel]]="Ind",_xlfn.XLOOKUP(StandardResults[[#This Row],[Code]],Std[Code],Std[Bs]),"-")</f>
        <v>#N/A</v>
      </c>
      <c r="X1126" t="e">
        <f>IF(StandardResults[[#This Row],[Ind/Rel]]="Ind",_xlfn.XLOOKUP(StandardResults[[#This Row],[Code]],Std[Code],Std[EC]),"-")</f>
        <v>#N/A</v>
      </c>
      <c r="Y1126" t="e">
        <f>IF(StandardResults[[#This Row],[Ind/Rel]]="Ind",_xlfn.XLOOKUP(StandardResults[[#This Row],[Code]],Std[Code],Std[Ecs]),"-")</f>
        <v>#N/A</v>
      </c>
      <c r="Z1126">
        <f>COUNTIFS(StandardResults[Name],StandardResults[[#This Row],[Name]],StandardResults[Entry
Std],"B")+COUNTIFS(StandardResults[Name],StandardResults[[#This Row],[Name]],StandardResults[Entry
Std],"A")+COUNTIFS(StandardResults[Name],StandardResults[[#This Row],[Name]],StandardResults[Entry
Std],"AA")</f>
        <v>0</v>
      </c>
      <c r="AA1126">
        <f>COUNTIFS(StandardResults[Name],StandardResults[[#This Row],[Name]],StandardResults[Entry
Std],"AA")</f>
        <v>0</v>
      </c>
    </row>
    <row r="1127" spans="1:27" x14ac:dyDescent="0.25">
      <c r="A1127">
        <f>TimeVR[[#This Row],[Club]]</f>
        <v>0</v>
      </c>
      <c r="B1127" t="str">
        <f>IF(OR(RIGHT(TimeVR[[#This Row],[Event]],3)="M.R", RIGHT(TimeVR[[#This Row],[Event]],3)="F.R"),"Relay","Ind")</f>
        <v>Ind</v>
      </c>
      <c r="C1127">
        <f>TimeVR[[#This Row],[gender]]</f>
        <v>0</v>
      </c>
      <c r="D1127">
        <f>TimeVR[[#This Row],[Age]]</f>
        <v>0</v>
      </c>
      <c r="E1127">
        <f>TimeVR[[#This Row],[name]]</f>
        <v>0</v>
      </c>
      <c r="F1127">
        <f>TimeVR[[#This Row],[Event]]</f>
        <v>0</v>
      </c>
      <c r="G1127" t="str">
        <f>IF(OR(StandardResults[[#This Row],[Entry]]="-",TimeVR[[#This Row],[validation]]="Validated"),"Y","N")</f>
        <v>N</v>
      </c>
      <c r="H1127">
        <f>IF(OR(LEFT(TimeVR[[#This Row],[Times]],8)="00:00.00", LEFT(TimeVR[[#This Row],[Times]],2)="NT"),"-",TimeVR[[#This Row],[Times]])</f>
        <v>0</v>
      </c>
      <c r="I11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7" t="str">
        <f>IF(ISBLANK(TimeVR[[#This Row],[Best Time(S)]]),"-",TimeVR[[#This Row],[Best Time(S)]])</f>
        <v>-</v>
      </c>
      <c r="K1127" t="str">
        <f>IF(StandardResults[[#This Row],[BT(SC)]]&lt;&gt;"-",IF(StandardResults[[#This Row],[BT(SC)]]&lt;=StandardResults[[#This Row],[AAs]],"AA",IF(StandardResults[[#This Row],[BT(SC)]]&lt;=StandardResults[[#This Row],[As]],"A",IF(StandardResults[[#This Row],[BT(SC)]]&lt;=StandardResults[[#This Row],[Bs]],"B","-"))),"")</f>
        <v/>
      </c>
      <c r="L1127" t="str">
        <f>IF(ISBLANK(TimeVR[[#This Row],[Best Time(L)]]),"-",TimeVR[[#This Row],[Best Time(L)]])</f>
        <v>-</v>
      </c>
      <c r="M1127" t="str">
        <f>IF(StandardResults[[#This Row],[BT(LC)]]&lt;&gt;"-",IF(StandardResults[[#This Row],[BT(LC)]]&lt;=StandardResults[[#This Row],[AA]],"AA",IF(StandardResults[[#This Row],[BT(LC)]]&lt;=StandardResults[[#This Row],[A]],"A",IF(StandardResults[[#This Row],[BT(LC)]]&lt;=StandardResults[[#This Row],[B]],"B","-"))),"")</f>
        <v/>
      </c>
      <c r="N1127" s="14"/>
      <c r="O1127" t="str">
        <f>IF(StandardResults[[#This Row],[BT(SC)]]&lt;&gt;"-",IF(StandardResults[[#This Row],[BT(SC)]]&lt;=StandardResults[[#This Row],[Ecs]],"EC","-"),"")</f>
        <v/>
      </c>
      <c r="Q1127" t="str">
        <f>IF(StandardResults[[#This Row],[Ind/Rel]]="Ind",LEFT(StandardResults[[#This Row],[Gender]],1)&amp;MIN(MAX(StandardResults[[#This Row],[Age]],11),17)&amp;"-"&amp;StandardResults[[#This Row],[Event]],"")</f>
        <v>011-0</v>
      </c>
      <c r="R1127" t="e">
        <f>IF(StandardResults[[#This Row],[Ind/Rel]]="Ind",_xlfn.XLOOKUP(StandardResults[[#This Row],[Code]],Std[Code],Std[AA]),"-")</f>
        <v>#N/A</v>
      </c>
      <c r="S1127" t="e">
        <f>IF(StandardResults[[#This Row],[Ind/Rel]]="Ind",_xlfn.XLOOKUP(StandardResults[[#This Row],[Code]],Std[Code],Std[A]),"-")</f>
        <v>#N/A</v>
      </c>
      <c r="T1127" t="e">
        <f>IF(StandardResults[[#This Row],[Ind/Rel]]="Ind",_xlfn.XLOOKUP(StandardResults[[#This Row],[Code]],Std[Code],Std[B]),"-")</f>
        <v>#N/A</v>
      </c>
      <c r="U1127" t="e">
        <f>IF(StandardResults[[#This Row],[Ind/Rel]]="Ind",_xlfn.XLOOKUP(StandardResults[[#This Row],[Code]],Std[Code],Std[AAs]),"-")</f>
        <v>#N/A</v>
      </c>
      <c r="V1127" t="e">
        <f>IF(StandardResults[[#This Row],[Ind/Rel]]="Ind",_xlfn.XLOOKUP(StandardResults[[#This Row],[Code]],Std[Code],Std[As]),"-")</f>
        <v>#N/A</v>
      </c>
      <c r="W1127" t="e">
        <f>IF(StandardResults[[#This Row],[Ind/Rel]]="Ind",_xlfn.XLOOKUP(StandardResults[[#This Row],[Code]],Std[Code],Std[Bs]),"-")</f>
        <v>#N/A</v>
      </c>
      <c r="X1127" t="e">
        <f>IF(StandardResults[[#This Row],[Ind/Rel]]="Ind",_xlfn.XLOOKUP(StandardResults[[#This Row],[Code]],Std[Code],Std[EC]),"-")</f>
        <v>#N/A</v>
      </c>
      <c r="Y1127" t="e">
        <f>IF(StandardResults[[#This Row],[Ind/Rel]]="Ind",_xlfn.XLOOKUP(StandardResults[[#This Row],[Code]],Std[Code],Std[Ecs]),"-")</f>
        <v>#N/A</v>
      </c>
      <c r="Z1127">
        <f>COUNTIFS(StandardResults[Name],StandardResults[[#This Row],[Name]],StandardResults[Entry
Std],"B")+COUNTIFS(StandardResults[Name],StandardResults[[#This Row],[Name]],StandardResults[Entry
Std],"A")+COUNTIFS(StandardResults[Name],StandardResults[[#This Row],[Name]],StandardResults[Entry
Std],"AA")</f>
        <v>0</v>
      </c>
      <c r="AA1127">
        <f>COUNTIFS(StandardResults[Name],StandardResults[[#This Row],[Name]],StandardResults[Entry
Std],"AA")</f>
        <v>0</v>
      </c>
    </row>
    <row r="1128" spans="1:27" x14ac:dyDescent="0.25">
      <c r="A1128">
        <f>TimeVR[[#This Row],[Club]]</f>
        <v>0</v>
      </c>
      <c r="B1128" t="str">
        <f>IF(OR(RIGHT(TimeVR[[#This Row],[Event]],3)="M.R", RIGHT(TimeVR[[#This Row],[Event]],3)="F.R"),"Relay","Ind")</f>
        <v>Ind</v>
      </c>
      <c r="C1128">
        <f>TimeVR[[#This Row],[gender]]</f>
        <v>0</v>
      </c>
      <c r="D1128">
        <f>TimeVR[[#This Row],[Age]]</f>
        <v>0</v>
      </c>
      <c r="E1128">
        <f>TimeVR[[#This Row],[name]]</f>
        <v>0</v>
      </c>
      <c r="F1128">
        <f>TimeVR[[#This Row],[Event]]</f>
        <v>0</v>
      </c>
      <c r="G1128" t="str">
        <f>IF(OR(StandardResults[[#This Row],[Entry]]="-",TimeVR[[#This Row],[validation]]="Validated"),"Y","N")</f>
        <v>N</v>
      </c>
      <c r="H1128">
        <f>IF(OR(LEFT(TimeVR[[#This Row],[Times]],8)="00:00.00", LEFT(TimeVR[[#This Row],[Times]],2)="NT"),"-",TimeVR[[#This Row],[Times]])</f>
        <v>0</v>
      </c>
      <c r="I11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8" t="str">
        <f>IF(ISBLANK(TimeVR[[#This Row],[Best Time(S)]]),"-",TimeVR[[#This Row],[Best Time(S)]])</f>
        <v>-</v>
      </c>
      <c r="K1128" t="str">
        <f>IF(StandardResults[[#This Row],[BT(SC)]]&lt;&gt;"-",IF(StandardResults[[#This Row],[BT(SC)]]&lt;=StandardResults[[#This Row],[AAs]],"AA",IF(StandardResults[[#This Row],[BT(SC)]]&lt;=StandardResults[[#This Row],[As]],"A",IF(StandardResults[[#This Row],[BT(SC)]]&lt;=StandardResults[[#This Row],[Bs]],"B","-"))),"")</f>
        <v/>
      </c>
      <c r="L1128" t="str">
        <f>IF(ISBLANK(TimeVR[[#This Row],[Best Time(L)]]),"-",TimeVR[[#This Row],[Best Time(L)]])</f>
        <v>-</v>
      </c>
      <c r="M1128" t="str">
        <f>IF(StandardResults[[#This Row],[BT(LC)]]&lt;&gt;"-",IF(StandardResults[[#This Row],[BT(LC)]]&lt;=StandardResults[[#This Row],[AA]],"AA",IF(StandardResults[[#This Row],[BT(LC)]]&lt;=StandardResults[[#This Row],[A]],"A",IF(StandardResults[[#This Row],[BT(LC)]]&lt;=StandardResults[[#This Row],[B]],"B","-"))),"")</f>
        <v/>
      </c>
      <c r="N1128" s="14"/>
      <c r="O1128" t="str">
        <f>IF(StandardResults[[#This Row],[BT(SC)]]&lt;&gt;"-",IF(StandardResults[[#This Row],[BT(SC)]]&lt;=StandardResults[[#This Row],[Ecs]],"EC","-"),"")</f>
        <v/>
      </c>
      <c r="Q1128" t="str">
        <f>IF(StandardResults[[#This Row],[Ind/Rel]]="Ind",LEFT(StandardResults[[#This Row],[Gender]],1)&amp;MIN(MAX(StandardResults[[#This Row],[Age]],11),17)&amp;"-"&amp;StandardResults[[#This Row],[Event]],"")</f>
        <v>011-0</v>
      </c>
      <c r="R1128" t="e">
        <f>IF(StandardResults[[#This Row],[Ind/Rel]]="Ind",_xlfn.XLOOKUP(StandardResults[[#This Row],[Code]],Std[Code],Std[AA]),"-")</f>
        <v>#N/A</v>
      </c>
      <c r="S1128" t="e">
        <f>IF(StandardResults[[#This Row],[Ind/Rel]]="Ind",_xlfn.XLOOKUP(StandardResults[[#This Row],[Code]],Std[Code],Std[A]),"-")</f>
        <v>#N/A</v>
      </c>
      <c r="T1128" t="e">
        <f>IF(StandardResults[[#This Row],[Ind/Rel]]="Ind",_xlfn.XLOOKUP(StandardResults[[#This Row],[Code]],Std[Code],Std[B]),"-")</f>
        <v>#N/A</v>
      </c>
      <c r="U1128" t="e">
        <f>IF(StandardResults[[#This Row],[Ind/Rel]]="Ind",_xlfn.XLOOKUP(StandardResults[[#This Row],[Code]],Std[Code],Std[AAs]),"-")</f>
        <v>#N/A</v>
      </c>
      <c r="V1128" t="e">
        <f>IF(StandardResults[[#This Row],[Ind/Rel]]="Ind",_xlfn.XLOOKUP(StandardResults[[#This Row],[Code]],Std[Code],Std[As]),"-")</f>
        <v>#N/A</v>
      </c>
      <c r="W1128" t="e">
        <f>IF(StandardResults[[#This Row],[Ind/Rel]]="Ind",_xlfn.XLOOKUP(StandardResults[[#This Row],[Code]],Std[Code],Std[Bs]),"-")</f>
        <v>#N/A</v>
      </c>
      <c r="X1128" t="e">
        <f>IF(StandardResults[[#This Row],[Ind/Rel]]="Ind",_xlfn.XLOOKUP(StandardResults[[#This Row],[Code]],Std[Code],Std[EC]),"-")</f>
        <v>#N/A</v>
      </c>
      <c r="Y1128" t="e">
        <f>IF(StandardResults[[#This Row],[Ind/Rel]]="Ind",_xlfn.XLOOKUP(StandardResults[[#This Row],[Code]],Std[Code],Std[Ecs]),"-")</f>
        <v>#N/A</v>
      </c>
      <c r="Z1128">
        <f>COUNTIFS(StandardResults[Name],StandardResults[[#This Row],[Name]],StandardResults[Entry
Std],"B")+COUNTIFS(StandardResults[Name],StandardResults[[#This Row],[Name]],StandardResults[Entry
Std],"A")+COUNTIFS(StandardResults[Name],StandardResults[[#This Row],[Name]],StandardResults[Entry
Std],"AA")</f>
        <v>0</v>
      </c>
      <c r="AA1128">
        <f>COUNTIFS(StandardResults[Name],StandardResults[[#This Row],[Name]],StandardResults[Entry
Std],"AA")</f>
        <v>0</v>
      </c>
    </row>
    <row r="1129" spans="1:27" x14ac:dyDescent="0.25">
      <c r="A1129">
        <f>TimeVR[[#This Row],[Club]]</f>
        <v>0</v>
      </c>
      <c r="B1129" t="str">
        <f>IF(OR(RIGHT(TimeVR[[#This Row],[Event]],3)="M.R", RIGHT(TimeVR[[#This Row],[Event]],3)="F.R"),"Relay","Ind")</f>
        <v>Ind</v>
      </c>
      <c r="C1129">
        <f>TimeVR[[#This Row],[gender]]</f>
        <v>0</v>
      </c>
      <c r="D1129">
        <f>TimeVR[[#This Row],[Age]]</f>
        <v>0</v>
      </c>
      <c r="E1129">
        <f>TimeVR[[#This Row],[name]]</f>
        <v>0</v>
      </c>
      <c r="F1129">
        <f>TimeVR[[#This Row],[Event]]</f>
        <v>0</v>
      </c>
      <c r="G1129" t="str">
        <f>IF(OR(StandardResults[[#This Row],[Entry]]="-",TimeVR[[#This Row],[validation]]="Validated"),"Y","N")</f>
        <v>N</v>
      </c>
      <c r="H1129">
        <f>IF(OR(LEFT(TimeVR[[#This Row],[Times]],8)="00:00.00", LEFT(TimeVR[[#This Row],[Times]],2)="NT"),"-",TimeVR[[#This Row],[Times]])</f>
        <v>0</v>
      </c>
      <c r="I11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29" t="str">
        <f>IF(ISBLANK(TimeVR[[#This Row],[Best Time(S)]]),"-",TimeVR[[#This Row],[Best Time(S)]])</f>
        <v>-</v>
      </c>
      <c r="K1129" t="str">
        <f>IF(StandardResults[[#This Row],[BT(SC)]]&lt;&gt;"-",IF(StandardResults[[#This Row],[BT(SC)]]&lt;=StandardResults[[#This Row],[AAs]],"AA",IF(StandardResults[[#This Row],[BT(SC)]]&lt;=StandardResults[[#This Row],[As]],"A",IF(StandardResults[[#This Row],[BT(SC)]]&lt;=StandardResults[[#This Row],[Bs]],"B","-"))),"")</f>
        <v/>
      </c>
      <c r="L1129" t="str">
        <f>IF(ISBLANK(TimeVR[[#This Row],[Best Time(L)]]),"-",TimeVR[[#This Row],[Best Time(L)]])</f>
        <v>-</v>
      </c>
      <c r="M1129" t="str">
        <f>IF(StandardResults[[#This Row],[BT(LC)]]&lt;&gt;"-",IF(StandardResults[[#This Row],[BT(LC)]]&lt;=StandardResults[[#This Row],[AA]],"AA",IF(StandardResults[[#This Row],[BT(LC)]]&lt;=StandardResults[[#This Row],[A]],"A",IF(StandardResults[[#This Row],[BT(LC)]]&lt;=StandardResults[[#This Row],[B]],"B","-"))),"")</f>
        <v/>
      </c>
      <c r="N1129" s="14"/>
      <c r="O1129" t="str">
        <f>IF(StandardResults[[#This Row],[BT(SC)]]&lt;&gt;"-",IF(StandardResults[[#This Row],[BT(SC)]]&lt;=StandardResults[[#This Row],[Ecs]],"EC","-"),"")</f>
        <v/>
      </c>
      <c r="Q1129" t="str">
        <f>IF(StandardResults[[#This Row],[Ind/Rel]]="Ind",LEFT(StandardResults[[#This Row],[Gender]],1)&amp;MIN(MAX(StandardResults[[#This Row],[Age]],11),17)&amp;"-"&amp;StandardResults[[#This Row],[Event]],"")</f>
        <v>011-0</v>
      </c>
      <c r="R1129" t="e">
        <f>IF(StandardResults[[#This Row],[Ind/Rel]]="Ind",_xlfn.XLOOKUP(StandardResults[[#This Row],[Code]],Std[Code],Std[AA]),"-")</f>
        <v>#N/A</v>
      </c>
      <c r="S1129" t="e">
        <f>IF(StandardResults[[#This Row],[Ind/Rel]]="Ind",_xlfn.XLOOKUP(StandardResults[[#This Row],[Code]],Std[Code],Std[A]),"-")</f>
        <v>#N/A</v>
      </c>
      <c r="T1129" t="e">
        <f>IF(StandardResults[[#This Row],[Ind/Rel]]="Ind",_xlfn.XLOOKUP(StandardResults[[#This Row],[Code]],Std[Code],Std[B]),"-")</f>
        <v>#N/A</v>
      </c>
      <c r="U1129" t="e">
        <f>IF(StandardResults[[#This Row],[Ind/Rel]]="Ind",_xlfn.XLOOKUP(StandardResults[[#This Row],[Code]],Std[Code],Std[AAs]),"-")</f>
        <v>#N/A</v>
      </c>
      <c r="V1129" t="e">
        <f>IF(StandardResults[[#This Row],[Ind/Rel]]="Ind",_xlfn.XLOOKUP(StandardResults[[#This Row],[Code]],Std[Code],Std[As]),"-")</f>
        <v>#N/A</v>
      </c>
      <c r="W1129" t="e">
        <f>IF(StandardResults[[#This Row],[Ind/Rel]]="Ind",_xlfn.XLOOKUP(StandardResults[[#This Row],[Code]],Std[Code],Std[Bs]),"-")</f>
        <v>#N/A</v>
      </c>
      <c r="X1129" t="e">
        <f>IF(StandardResults[[#This Row],[Ind/Rel]]="Ind",_xlfn.XLOOKUP(StandardResults[[#This Row],[Code]],Std[Code],Std[EC]),"-")</f>
        <v>#N/A</v>
      </c>
      <c r="Y1129" t="e">
        <f>IF(StandardResults[[#This Row],[Ind/Rel]]="Ind",_xlfn.XLOOKUP(StandardResults[[#This Row],[Code]],Std[Code],Std[Ecs]),"-")</f>
        <v>#N/A</v>
      </c>
      <c r="Z1129">
        <f>COUNTIFS(StandardResults[Name],StandardResults[[#This Row],[Name]],StandardResults[Entry
Std],"B")+COUNTIFS(StandardResults[Name],StandardResults[[#This Row],[Name]],StandardResults[Entry
Std],"A")+COUNTIFS(StandardResults[Name],StandardResults[[#This Row],[Name]],StandardResults[Entry
Std],"AA")</f>
        <v>0</v>
      </c>
      <c r="AA1129">
        <f>COUNTIFS(StandardResults[Name],StandardResults[[#This Row],[Name]],StandardResults[Entry
Std],"AA")</f>
        <v>0</v>
      </c>
    </row>
    <row r="1130" spans="1:27" x14ac:dyDescent="0.25">
      <c r="A1130">
        <f>TimeVR[[#This Row],[Club]]</f>
        <v>0</v>
      </c>
      <c r="B1130" t="str">
        <f>IF(OR(RIGHT(TimeVR[[#This Row],[Event]],3)="M.R", RIGHT(TimeVR[[#This Row],[Event]],3)="F.R"),"Relay","Ind")</f>
        <v>Ind</v>
      </c>
      <c r="C1130">
        <f>TimeVR[[#This Row],[gender]]</f>
        <v>0</v>
      </c>
      <c r="D1130">
        <f>TimeVR[[#This Row],[Age]]</f>
        <v>0</v>
      </c>
      <c r="E1130">
        <f>TimeVR[[#This Row],[name]]</f>
        <v>0</v>
      </c>
      <c r="F1130">
        <f>TimeVR[[#This Row],[Event]]</f>
        <v>0</v>
      </c>
      <c r="G1130" t="str">
        <f>IF(OR(StandardResults[[#This Row],[Entry]]="-",TimeVR[[#This Row],[validation]]="Validated"),"Y","N")</f>
        <v>N</v>
      </c>
      <c r="H1130">
        <f>IF(OR(LEFT(TimeVR[[#This Row],[Times]],8)="00:00.00", LEFT(TimeVR[[#This Row],[Times]],2)="NT"),"-",TimeVR[[#This Row],[Times]])</f>
        <v>0</v>
      </c>
      <c r="I11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0" t="str">
        <f>IF(ISBLANK(TimeVR[[#This Row],[Best Time(S)]]),"-",TimeVR[[#This Row],[Best Time(S)]])</f>
        <v>-</v>
      </c>
      <c r="K1130" t="str">
        <f>IF(StandardResults[[#This Row],[BT(SC)]]&lt;&gt;"-",IF(StandardResults[[#This Row],[BT(SC)]]&lt;=StandardResults[[#This Row],[AAs]],"AA",IF(StandardResults[[#This Row],[BT(SC)]]&lt;=StandardResults[[#This Row],[As]],"A",IF(StandardResults[[#This Row],[BT(SC)]]&lt;=StandardResults[[#This Row],[Bs]],"B","-"))),"")</f>
        <v/>
      </c>
      <c r="L1130" t="str">
        <f>IF(ISBLANK(TimeVR[[#This Row],[Best Time(L)]]),"-",TimeVR[[#This Row],[Best Time(L)]])</f>
        <v>-</v>
      </c>
      <c r="M1130" t="str">
        <f>IF(StandardResults[[#This Row],[BT(LC)]]&lt;&gt;"-",IF(StandardResults[[#This Row],[BT(LC)]]&lt;=StandardResults[[#This Row],[AA]],"AA",IF(StandardResults[[#This Row],[BT(LC)]]&lt;=StandardResults[[#This Row],[A]],"A",IF(StandardResults[[#This Row],[BT(LC)]]&lt;=StandardResults[[#This Row],[B]],"B","-"))),"")</f>
        <v/>
      </c>
      <c r="N1130" s="14"/>
      <c r="O1130" t="str">
        <f>IF(StandardResults[[#This Row],[BT(SC)]]&lt;&gt;"-",IF(StandardResults[[#This Row],[BT(SC)]]&lt;=StandardResults[[#This Row],[Ecs]],"EC","-"),"")</f>
        <v/>
      </c>
      <c r="Q1130" t="str">
        <f>IF(StandardResults[[#This Row],[Ind/Rel]]="Ind",LEFT(StandardResults[[#This Row],[Gender]],1)&amp;MIN(MAX(StandardResults[[#This Row],[Age]],11),17)&amp;"-"&amp;StandardResults[[#This Row],[Event]],"")</f>
        <v>011-0</v>
      </c>
      <c r="R1130" t="e">
        <f>IF(StandardResults[[#This Row],[Ind/Rel]]="Ind",_xlfn.XLOOKUP(StandardResults[[#This Row],[Code]],Std[Code],Std[AA]),"-")</f>
        <v>#N/A</v>
      </c>
      <c r="S1130" t="e">
        <f>IF(StandardResults[[#This Row],[Ind/Rel]]="Ind",_xlfn.XLOOKUP(StandardResults[[#This Row],[Code]],Std[Code],Std[A]),"-")</f>
        <v>#N/A</v>
      </c>
      <c r="T1130" t="e">
        <f>IF(StandardResults[[#This Row],[Ind/Rel]]="Ind",_xlfn.XLOOKUP(StandardResults[[#This Row],[Code]],Std[Code],Std[B]),"-")</f>
        <v>#N/A</v>
      </c>
      <c r="U1130" t="e">
        <f>IF(StandardResults[[#This Row],[Ind/Rel]]="Ind",_xlfn.XLOOKUP(StandardResults[[#This Row],[Code]],Std[Code],Std[AAs]),"-")</f>
        <v>#N/A</v>
      </c>
      <c r="V1130" t="e">
        <f>IF(StandardResults[[#This Row],[Ind/Rel]]="Ind",_xlfn.XLOOKUP(StandardResults[[#This Row],[Code]],Std[Code],Std[As]),"-")</f>
        <v>#N/A</v>
      </c>
      <c r="W1130" t="e">
        <f>IF(StandardResults[[#This Row],[Ind/Rel]]="Ind",_xlfn.XLOOKUP(StandardResults[[#This Row],[Code]],Std[Code],Std[Bs]),"-")</f>
        <v>#N/A</v>
      </c>
      <c r="X1130" t="e">
        <f>IF(StandardResults[[#This Row],[Ind/Rel]]="Ind",_xlfn.XLOOKUP(StandardResults[[#This Row],[Code]],Std[Code],Std[EC]),"-")</f>
        <v>#N/A</v>
      </c>
      <c r="Y1130" t="e">
        <f>IF(StandardResults[[#This Row],[Ind/Rel]]="Ind",_xlfn.XLOOKUP(StandardResults[[#This Row],[Code]],Std[Code],Std[Ecs]),"-")</f>
        <v>#N/A</v>
      </c>
      <c r="Z1130">
        <f>COUNTIFS(StandardResults[Name],StandardResults[[#This Row],[Name]],StandardResults[Entry
Std],"B")+COUNTIFS(StandardResults[Name],StandardResults[[#This Row],[Name]],StandardResults[Entry
Std],"A")+COUNTIFS(StandardResults[Name],StandardResults[[#This Row],[Name]],StandardResults[Entry
Std],"AA")</f>
        <v>0</v>
      </c>
      <c r="AA1130">
        <f>COUNTIFS(StandardResults[Name],StandardResults[[#This Row],[Name]],StandardResults[Entry
Std],"AA")</f>
        <v>0</v>
      </c>
    </row>
    <row r="1131" spans="1:27" x14ac:dyDescent="0.25">
      <c r="A1131">
        <f>TimeVR[[#This Row],[Club]]</f>
        <v>0</v>
      </c>
      <c r="B1131" t="str">
        <f>IF(OR(RIGHT(TimeVR[[#This Row],[Event]],3)="M.R", RIGHT(TimeVR[[#This Row],[Event]],3)="F.R"),"Relay","Ind")</f>
        <v>Ind</v>
      </c>
      <c r="C1131">
        <f>TimeVR[[#This Row],[gender]]</f>
        <v>0</v>
      </c>
      <c r="D1131">
        <f>TimeVR[[#This Row],[Age]]</f>
        <v>0</v>
      </c>
      <c r="E1131">
        <f>TimeVR[[#This Row],[name]]</f>
        <v>0</v>
      </c>
      <c r="F1131">
        <f>TimeVR[[#This Row],[Event]]</f>
        <v>0</v>
      </c>
      <c r="G1131" t="str">
        <f>IF(OR(StandardResults[[#This Row],[Entry]]="-",TimeVR[[#This Row],[validation]]="Validated"),"Y","N")</f>
        <v>N</v>
      </c>
      <c r="H1131">
        <f>IF(OR(LEFT(TimeVR[[#This Row],[Times]],8)="00:00.00", LEFT(TimeVR[[#This Row],[Times]],2)="NT"),"-",TimeVR[[#This Row],[Times]])</f>
        <v>0</v>
      </c>
      <c r="I11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1" t="str">
        <f>IF(ISBLANK(TimeVR[[#This Row],[Best Time(S)]]),"-",TimeVR[[#This Row],[Best Time(S)]])</f>
        <v>-</v>
      </c>
      <c r="K1131" t="str">
        <f>IF(StandardResults[[#This Row],[BT(SC)]]&lt;&gt;"-",IF(StandardResults[[#This Row],[BT(SC)]]&lt;=StandardResults[[#This Row],[AAs]],"AA",IF(StandardResults[[#This Row],[BT(SC)]]&lt;=StandardResults[[#This Row],[As]],"A",IF(StandardResults[[#This Row],[BT(SC)]]&lt;=StandardResults[[#This Row],[Bs]],"B","-"))),"")</f>
        <v/>
      </c>
      <c r="L1131" t="str">
        <f>IF(ISBLANK(TimeVR[[#This Row],[Best Time(L)]]),"-",TimeVR[[#This Row],[Best Time(L)]])</f>
        <v>-</v>
      </c>
      <c r="M1131" t="str">
        <f>IF(StandardResults[[#This Row],[BT(LC)]]&lt;&gt;"-",IF(StandardResults[[#This Row],[BT(LC)]]&lt;=StandardResults[[#This Row],[AA]],"AA",IF(StandardResults[[#This Row],[BT(LC)]]&lt;=StandardResults[[#This Row],[A]],"A",IF(StandardResults[[#This Row],[BT(LC)]]&lt;=StandardResults[[#This Row],[B]],"B","-"))),"")</f>
        <v/>
      </c>
      <c r="N1131" s="14"/>
      <c r="O1131" t="str">
        <f>IF(StandardResults[[#This Row],[BT(SC)]]&lt;&gt;"-",IF(StandardResults[[#This Row],[BT(SC)]]&lt;=StandardResults[[#This Row],[Ecs]],"EC","-"),"")</f>
        <v/>
      </c>
      <c r="Q1131" t="str">
        <f>IF(StandardResults[[#This Row],[Ind/Rel]]="Ind",LEFT(StandardResults[[#This Row],[Gender]],1)&amp;MIN(MAX(StandardResults[[#This Row],[Age]],11),17)&amp;"-"&amp;StandardResults[[#This Row],[Event]],"")</f>
        <v>011-0</v>
      </c>
      <c r="R1131" t="e">
        <f>IF(StandardResults[[#This Row],[Ind/Rel]]="Ind",_xlfn.XLOOKUP(StandardResults[[#This Row],[Code]],Std[Code],Std[AA]),"-")</f>
        <v>#N/A</v>
      </c>
      <c r="S1131" t="e">
        <f>IF(StandardResults[[#This Row],[Ind/Rel]]="Ind",_xlfn.XLOOKUP(StandardResults[[#This Row],[Code]],Std[Code],Std[A]),"-")</f>
        <v>#N/A</v>
      </c>
      <c r="T1131" t="e">
        <f>IF(StandardResults[[#This Row],[Ind/Rel]]="Ind",_xlfn.XLOOKUP(StandardResults[[#This Row],[Code]],Std[Code],Std[B]),"-")</f>
        <v>#N/A</v>
      </c>
      <c r="U1131" t="e">
        <f>IF(StandardResults[[#This Row],[Ind/Rel]]="Ind",_xlfn.XLOOKUP(StandardResults[[#This Row],[Code]],Std[Code],Std[AAs]),"-")</f>
        <v>#N/A</v>
      </c>
      <c r="V1131" t="e">
        <f>IF(StandardResults[[#This Row],[Ind/Rel]]="Ind",_xlfn.XLOOKUP(StandardResults[[#This Row],[Code]],Std[Code],Std[As]),"-")</f>
        <v>#N/A</v>
      </c>
      <c r="W1131" t="e">
        <f>IF(StandardResults[[#This Row],[Ind/Rel]]="Ind",_xlfn.XLOOKUP(StandardResults[[#This Row],[Code]],Std[Code],Std[Bs]),"-")</f>
        <v>#N/A</v>
      </c>
      <c r="X1131" t="e">
        <f>IF(StandardResults[[#This Row],[Ind/Rel]]="Ind",_xlfn.XLOOKUP(StandardResults[[#This Row],[Code]],Std[Code],Std[EC]),"-")</f>
        <v>#N/A</v>
      </c>
      <c r="Y1131" t="e">
        <f>IF(StandardResults[[#This Row],[Ind/Rel]]="Ind",_xlfn.XLOOKUP(StandardResults[[#This Row],[Code]],Std[Code],Std[Ecs]),"-")</f>
        <v>#N/A</v>
      </c>
      <c r="Z1131">
        <f>COUNTIFS(StandardResults[Name],StandardResults[[#This Row],[Name]],StandardResults[Entry
Std],"B")+COUNTIFS(StandardResults[Name],StandardResults[[#This Row],[Name]],StandardResults[Entry
Std],"A")+COUNTIFS(StandardResults[Name],StandardResults[[#This Row],[Name]],StandardResults[Entry
Std],"AA")</f>
        <v>0</v>
      </c>
      <c r="AA1131">
        <f>COUNTIFS(StandardResults[Name],StandardResults[[#This Row],[Name]],StandardResults[Entry
Std],"AA")</f>
        <v>0</v>
      </c>
    </row>
    <row r="1132" spans="1:27" x14ac:dyDescent="0.25">
      <c r="A1132">
        <f>TimeVR[[#This Row],[Club]]</f>
        <v>0</v>
      </c>
      <c r="B1132" t="str">
        <f>IF(OR(RIGHT(TimeVR[[#This Row],[Event]],3)="M.R", RIGHT(TimeVR[[#This Row],[Event]],3)="F.R"),"Relay","Ind")</f>
        <v>Ind</v>
      </c>
      <c r="C1132">
        <f>TimeVR[[#This Row],[gender]]</f>
        <v>0</v>
      </c>
      <c r="D1132">
        <f>TimeVR[[#This Row],[Age]]</f>
        <v>0</v>
      </c>
      <c r="E1132">
        <f>TimeVR[[#This Row],[name]]</f>
        <v>0</v>
      </c>
      <c r="F1132">
        <f>TimeVR[[#This Row],[Event]]</f>
        <v>0</v>
      </c>
      <c r="G1132" t="str">
        <f>IF(OR(StandardResults[[#This Row],[Entry]]="-",TimeVR[[#This Row],[validation]]="Validated"),"Y","N")</f>
        <v>N</v>
      </c>
      <c r="H1132">
        <f>IF(OR(LEFT(TimeVR[[#This Row],[Times]],8)="00:00.00", LEFT(TimeVR[[#This Row],[Times]],2)="NT"),"-",TimeVR[[#This Row],[Times]])</f>
        <v>0</v>
      </c>
      <c r="I11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2" t="str">
        <f>IF(ISBLANK(TimeVR[[#This Row],[Best Time(S)]]),"-",TimeVR[[#This Row],[Best Time(S)]])</f>
        <v>-</v>
      </c>
      <c r="K1132" t="str">
        <f>IF(StandardResults[[#This Row],[BT(SC)]]&lt;&gt;"-",IF(StandardResults[[#This Row],[BT(SC)]]&lt;=StandardResults[[#This Row],[AAs]],"AA",IF(StandardResults[[#This Row],[BT(SC)]]&lt;=StandardResults[[#This Row],[As]],"A",IF(StandardResults[[#This Row],[BT(SC)]]&lt;=StandardResults[[#This Row],[Bs]],"B","-"))),"")</f>
        <v/>
      </c>
      <c r="L1132" t="str">
        <f>IF(ISBLANK(TimeVR[[#This Row],[Best Time(L)]]),"-",TimeVR[[#This Row],[Best Time(L)]])</f>
        <v>-</v>
      </c>
      <c r="M1132" t="str">
        <f>IF(StandardResults[[#This Row],[BT(LC)]]&lt;&gt;"-",IF(StandardResults[[#This Row],[BT(LC)]]&lt;=StandardResults[[#This Row],[AA]],"AA",IF(StandardResults[[#This Row],[BT(LC)]]&lt;=StandardResults[[#This Row],[A]],"A",IF(StandardResults[[#This Row],[BT(LC)]]&lt;=StandardResults[[#This Row],[B]],"B","-"))),"")</f>
        <v/>
      </c>
      <c r="N1132" s="14"/>
      <c r="O1132" t="str">
        <f>IF(StandardResults[[#This Row],[BT(SC)]]&lt;&gt;"-",IF(StandardResults[[#This Row],[BT(SC)]]&lt;=StandardResults[[#This Row],[Ecs]],"EC","-"),"")</f>
        <v/>
      </c>
      <c r="Q1132" t="str">
        <f>IF(StandardResults[[#This Row],[Ind/Rel]]="Ind",LEFT(StandardResults[[#This Row],[Gender]],1)&amp;MIN(MAX(StandardResults[[#This Row],[Age]],11),17)&amp;"-"&amp;StandardResults[[#This Row],[Event]],"")</f>
        <v>011-0</v>
      </c>
      <c r="R1132" t="e">
        <f>IF(StandardResults[[#This Row],[Ind/Rel]]="Ind",_xlfn.XLOOKUP(StandardResults[[#This Row],[Code]],Std[Code],Std[AA]),"-")</f>
        <v>#N/A</v>
      </c>
      <c r="S1132" t="e">
        <f>IF(StandardResults[[#This Row],[Ind/Rel]]="Ind",_xlfn.XLOOKUP(StandardResults[[#This Row],[Code]],Std[Code],Std[A]),"-")</f>
        <v>#N/A</v>
      </c>
      <c r="T1132" t="e">
        <f>IF(StandardResults[[#This Row],[Ind/Rel]]="Ind",_xlfn.XLOOKUP(StandardResults[[#This Row],[Code]],Std[Code],Std[B]),"-")</f>
        <v>#N/A</v>
      </c>
      <c r="U1132" t="e">
        <f>IF(StandardResults[[#This Row],[Ind/Rel]]="Ind",_xlfn.XLOOKUP(StandardResults[[#This Row],[Code]],Std[Code],Std[AAs]),"-")</f>
        <v>#N/A</v>
      </c>
      <c r="V1132" t="e">
        <f>IF(StandardResults[[#This Row],[Ind/Rel]]="Ind",_xlfn.XLOOKUP(StandardResults[[#This Row],[Code]],Std[Code],Std[As]),"-")</f>
        <v>#N/A</v>
      </c>
      <c r="W1132" t="e">
        <f>IF(StandardResults[[#This Row],[Ind/Rel]]="Ind",_xlfn.XLOOKUP(StandardResults[[#This Row],[Code]],Std[Code],Std[Bs]),"-")</f>
        <v>#N/A</v>
      </c>
      <c r="X1132" t="e">
        <f>IF(StandardResults[[#This Row],[Ind/Rel]]="Ind",_xlfn.XLOOKUP(StandardResults[[#This Row],[Code]],Std[Code],Std[EC]),"-")</f>
        <v>#N/A</v>
      </c>
      <c r="Y1132" t="e">
        <f>IF(StandardResults[[#This Row],[Ind/Rel]]="Ind",_xlfn.XLOOKUP(StandardResults[[#This Row],[Code]],Std[Code],Std[Ecs]),"-")</f>
        <v>#N/A</v>
      </c>
      <c r="Z1132">
        <f>COUNTIFS(StandardResults[Name],StandardResults[[#This Row],[Name]],StandardResults[Entry
Std],"B")+COUNTIFS(StandardResults[Name],StandardResults[[#This Row],[Name]],StandardResults[Entry
Std],"A")+COUNTIFS(StandardResults[Name],StandardResults[[#This Row],[Name]],StandardResults[Entry
Std],"AA")</f>
        <v>0</v>
      </c>
      <c r="AA1132">
        <f>COUNTIFS(StandardResults[Name],StandardResults[[#This Row],[Name]],StandardResults[Entry
Std],"AA")</f>
        <v>0</v>
      </c>
    </row>
    <row r="1133" spans="1:27" x14ac:dyDescent="0.25">
      <c r="A1133">
        <f>TimeVR[[#This Row],[Club]]</f>
        <v>0</v>
      </c>
      <c r="B1133" t="str">
        <f>IF(OR(RIGHT(TimeVR[[#This Row],[Event]],3)="M.R", RIGHT(TimeVR[[#This Row],[Event]],3)="F.R"),"Relay","Ind")</f>
        <v>Ind</v>
      </c>
      <c r="C1133">
        <f>TimeVR[[#This Row],[gender]]</f>
        <v>0</v>
      </c>
      <c r="D1133">
        <f>TimeVR[[#This Row],[Age]]</f>
        <v>0</v>
      </c>
      <c r="E1133">
        <f>TimeVR[[#This Row],[name]]</f>
        <v>0</v>
      </c>
      <c r="F1133">
        <f>TimeVR[[#This Row],[Event]]</f>
        <v>0</v>
      </c>
      <c r="G1133" t="str">
        <f>IF(OR(StandardResults[[#This Row],[Entry]]="-",TimeVR[[#This Row],[validation]]="Validated"),"Y","N")</f>
        <v>N</v>
      </c>
      <c r="H1133">
        <f>IF(OR(LEFT(TimeVR[[#This Row],[Times]],8)="00:00.00", LEFT(TimeVR[[#This Row],[Times]],2)="NT"),"-",TimeVR[[#This Row],[Times]])</f>
        <v>0</v>
      </c>
      <c r="I11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3" t="str">
        <f>IF(ISBLANK(TimeVR[[#This Row],[Best Time(S)]]),"-",TimeVR[[#This Row],[Best Time(S)]])</f>
        <v>-</v>
      </c>
      <c r="K1133" t="str">
        <f>IF(StandardResults[[#This Row],[BT(SC)]]&lt;&gt;"-",IF(StandardResults[[#This Row],[BT(SC)]]&lt;=StandardResults[[#This Row],[AAs]],"AA",IF(StandardResults[[#This Row],[BT(SC)]]&lt;=StandardResults[[#This Row],[As]],"A",IF(StandardResults[[#This Row],[BT(SC)]]&lt;=StandardResults[[#This Row],[Bs]],"B","-"))),"")</f>
        <v/>
      </c>
      <c r="L1133" t="str">
        <f>IF(ISBLANK(TimeVR[[#This Row],[Best Time(L)]]),"-",TimeVR[[#This Row],[Best Time(L)]])</f>
        <v>-</v>
      </c>
      <c r="M1133" t="str">
        <f>IF(StandardResults[[#This Row],[BT(LC)]]&lt;&gt;"-",IF(StandardResults[[#This Row],[BT(LC)]]&lt;=StandardResults[[#This Row],[AA]],"AA",IF(StandardResults[[#This Row],[BT(LC)]]&lt;=StandardResults[[#This Row],[A]],"A",IF(StandardResults[[#This Row],[BT(LC)]]&lt;=StandardResults[[#This Row],[B]],"B","-"))),"")</f>
        <v/>
      </c>
      <c r="N1133" s="14"/>
      <c r="O1133" t="str">
        <f>IF(StandardResults[[#This Row],[BT(SC)]]&lt;&gt;"-",IF(StandardResults[[#This Row],[BT(SC)]]&lt;=StandardResults[[#This Row],[Ecs]],"EC","-"),"")</f>
        <v/>
      </c>
      <c r="Q1133" t="str">
        <f>IF(StandardResults[[#This Row],[Ind/Rel]]="Ind",LEFT(StandardResults[[#This Row],[Gender]],1)&amp;MIN(MAX(StandardResults[[#This Row],[Age]],11),17)&amp;"-"&amp;StandardResults[[#This Row],[Event]],"")</f>
        <v>011-0</v>
      </c>
      <c r="R1133" t="e">
        <f>IF(StandardResults[[#This Row],[Ind/Rel]]="Ind",_xlfn.XLOOKUP(StandardResults[[#This Row],[Code]],Std[Code],Std[AA]),"-")</f>
        <v>#N/A</v>
      </c>
      <c r="S1133" t="e">
        <f>IF(StandardResults[[#This Row],[Ind/Rel]]="Ind",_xlfn.XLOOKUP(StandardResults[[#This Row],[Code]],Std[Code],Std[A]),"-")</f>
        <v>#N/A</v>
      </c>
      <c r="T1133" t="e">
        <f>IF(StandardResults[[#This Row],[Ind/Rel]]="Ind",_xlfn.XLOOKUP(StandardResults[[#This Row],[Code]],Std[Code],Std[B]),"-")</f>
        <v>#N/A</v>
      </c>
      <c r="U1133" t="e">
        <f>IF(StandardResults[[#This Row],[Ind/Rel]]="Ind",_xlfn.XLOOKUP(StandardResults[[#This Row],[Code]],Std[Code],Std[AAs]),"-")</f>
        <v>#N/A</v>
      </c>
      <c r="V1133" t="e">
        <f>IF(StandardResults[[#This Row],[Ind/Rel]]="Ind",_xlfn.XLOOKUP(StandardResults[[#This Row],[Code]],Std[Code],Std[As]),"-")</f>
        <v>#N/A</v>
      </c>
      <c r="W1133" t="e">
        <f>IF(StandardResults[[#This Row],[Ind/Rel]]="Ind",_xlfn.XLOOKUP(StandardResults[[#This Row],[Code]],Std[Code],Std[Bs]),"-")</f>
        <v>#N/A</v>
      </c>
      <c r="X1133" t="e">
        <f>IF(StandardResults[[#This Row],[Ind/Rel]]="Ind",_xlfn.XLOOKUP(StandardResults[[#This Row],[Code]],Std[Code],Std[EC]),"-")</f>
        <v>#N/A</v>
      </c>
      <c r="Y1133" t="e">
        <f>IF(StandardResults[[#This Row],[Ind/Rel]]="Ind",_xlfn.XLOOKUP(StandardResults[[#This Row],[Code]],Std[Code],Std[Ecs]),"-")</f>
        <v>#N/A</v>
      </c>
      <c r="Z1133">
        <f>COUNTIFS(StandardResults[Name],StandardResults[[#This Row],[Name]],StandardResults[Entry
Std],"B")+COUNTIFS(StandardResults[Name],StandardResults[[#This Row],[Name]],StandardResults[Entry
Std],"A")+COUNTIFS(StandardResults[Name],StandardResults[[#This Row],[Name]],StandardResults[Entry
Std],"AA")</f>
        <v>0</v>
      </c>
      <c r="AA1133">
        <f>COUNTIFS(StandardResults[Name],StandardResults[[#This Row],[Name]],StandardResults[Entry
Std],"AA")</f>
        <v>0</v>
      </c>
    </row>
    <row r="1134" spans="1:27" x14ac:dyDescent="0.25">
      <c r="A1134">
        <f>TimeVR[[#This Row],[Club]]</f>
        <v>0</v>
      </c>
      <c r="B1134" t="str">
        <f>IF(OR(RIGHT(TimeVR[[#This Row],[Event]],3)="M.R", RIGHT(TimeVR[[#This Row],[Event]],3)="F.R"),"Relay","Ind")</f>
        <v>Ind</v>
      </c>
      <c r="C1134">
        <f>TimeVR[[#This Row],[gender]]</f>
        <v>0</v>
      </c>
      <c r="D1134">
        <f>TimeVR[[#This Row],[Age]]</f>
        <v>0</v>
      </c>
      <c r="E1134">
        <f>TimeVR[[#This Row],[name]]</f>
        <v>0</v>
      </c>
      <c r="F1134">
        <f>TimeVR[[#This Row],[Event]]</f>
        <v>0</v>
      </c>
      <c r="G1134" t="str">
        <f>IF(OR(StandardResults[[#This Row],[Entry]]="-",TimeVR[[#This Row],[validation]]="Validated"),"Y","N")</f>
        <v>N</v>
      </c>
      <c r="H1134">
        <f>IF(OR(LEFT(TimeVR[[#This Row],[Times]],8)="00:00.00", LEFT(TimeVR[[#This Row],[Times]],2)="NT"),"-",TimeVR[[#This Row],[Times]])</f>
        <v>0</v>
      </c>
      <c r="I11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4" t="str">
        <f>IF(ISBLANK(TimeVR[[#This Row],[Best Time(S)]]),"-",TimeVR[[#This Row],[Best Time(S)]])</f>
        <v>-</v>
      </c>
      <c r="K1134" t="str">
        <f>IF(StandardResults[[#This Row],[BT(SC)]]&lt;&gt;"-",IF(StandardResults[[#This Row],[BT(SC)]]&lt;=StandardResults[[#This Row],[AAs]],"AA",IF(StandardResults[[#This Row],[BT(SC)]]&lt;=StandardResults[[#This Row],[As]],"A",IF(StandardResults[[#This Row],[BT(SC)]]&lt;=StandardResults[[#This Row],[Bs]],"B","-"))),"")</f>
        <v/>
      </c>
      <c r="L1134" t="str">
        <f>IF(ISBLANK(TimeVR[[#This Row],[Best Time(L)]]),"-",TimeVR[[#This Row],[Best Time(L)]])</f>
        <v>-</v>
      </c>
      <c r="M1134" t="str">
        <f>IF(StandardResults[[#This Row],[BT(LC)]]&lt;&gt;"-",IF(StandardResults[[#This Row],[BT(LC)]]&lt;=StandardResults[[#This Row],[AA]],"AA",IF(StandardResults[[#This Row],[BT(LC)]]&lt;=StandardResults[[#This Row],[A]],"A",IF(StandardResults[[#This Row],[BT(LC)]]&lt;=StandardResults[[#This Row],[B]],"B","-"))),"")</f>
        <v/>
      </c>
      <c r="N1134" s="14"/>
      <c r="O1134" t="str">
        <f>IF(StandardResults[[#This Row],[BT(SC)]]&lt;&gt;"-",IF(StandardResults[[#This Row],[BT(SC)]]&lt;=StandardResults[[#This Row],[Ecs]],"EC","-"),"")</f>
        <v/>
      </c>
      <c r="Q1134" t="str">
        <f>IF(StandardResults[[#This Row],[Ind/Rel]]="Ind",LEFT(StandardResults[[#This Row],[Gender]],1)&amp;MIN(MAX(StandardResults[[#This Row],[Age]],11),17)&amp;"-"&amp;StandardResults[[#This Row],[Event]],"")</f>
        <v>011-0</v>
      </c>
      <c r="R1134" t="e">
        <f>IF(StandardResults[[#This Row],[Ind/Rel]]="Ind",_xlfn.XLOOKUP(StandardResults[[#This Row],[Code]],Std[Code],Std[AA]),"-")</f>
        <v>#N/A</v>
      </c>
      <c r="S1134" t="e">
        <f>IF(StandardResults[[#This Row],[Ind/Rel]]="Ind",_xlfn.XLOOKUP(StandardResults[[#This Row],[Code]],Std[Code],Std[A]),"-")</f>
        <v>#N/A</v>
      </c>
      <c r="T1134" t="e">
        <f>IF(StandardResults[[#This Row],[Ind/Rel]]="Ind",_xlfn.XLOOKUP(StandardResults[[#This Row],[Code]],Std[Code],Std[B]),"-")</f>
        <v>#N/A</v>
      </c>
      <c r="U1134" t="e">
        <f>IF(StandardResults[[#This Row],[Ind/Rel]]="Ind",_xlfn.XLOOKUP(StandardResults[[#This Row],[Code]],Std[Code],Std[AAs]),"-")</f>
        <v>#N/A</v>
      </c>
      <c r="V1134" t="e">
        <f>IF(StandardResults[[#This Row],[Ind/Rel]]="Ind",_xlfn.XLOOKUP(StandardResults[[#This Row],[Code]],Std[Code],Std[As]),"-")</f>
        <v>#N/A</v>
      </c>
      <c r="W1134" t="e">
        <f>IF(StandardResults[[#This Row],[Ind/Rel]]="Ind",_xlfn.XLOOKUP(StandardResults[[#This Row],[Code]],Std[Code],Std[Bs]),"-")</f>
        <v>#N/A</v>
      </c>
      <c r="X1134" t="e">
        <f>IF(StandardResults[[#This Row],[Ind/Rel]]="Ind",_xlfn.XLOOKUP(StandardResults[[#This Row],[Code]],Std[Code],Std[EC]),"-")</f>
        <v>#N/A</v>
      </c>
      <c r="Y1134" t="e">
        <f>IF(StandardResults[[#This Row],[Ind/Rel]]="Ind",_xlfn.XLOOKUP(StandardResults[[#This Row],[Code]],Std[Code],Std[Ecs]),"-")</f>
        <v>#N/A</v>
      </c>
      <c r="Z1134">
        <f>COUNTIFS(StandardResults[Name],StandardResults[[#This Row],[Name]],StandardResults[Entry
Std],"B")+COUNTIFS(StandardResults[Name],StandardResults[[#This Row],[Name]],StandardResults[Entry
Std],"A")+COUNTIFS(StandardResults[Name],StandardResults[[#This Row],[Name]],StandardResults[Entry
Std],"AA")</f>
        <v>0</v>
      </c>
      <c r="AA1134">
        <f>COUNTIFS(StandardResults[Name],StandardResults[[#This Row],[Name]],StandardResults[Entry
Std],"AA")</f>
        <v>0</v>
      </c>
    </row>
    <row r="1135" spans="1:27" x14ac:dyDescent="0.25">
      <c r="A1135">
        <f>TimeVR[[#This Row],[Club]]</f>
        <v>0</v>
      </c>
      <c r="B1135" t="str">
        <f>IF(OR(RIGHT(TimeVR[[#This Row],[Event]],3)="M.R", RIGHT(TimeVR[[#This Row],[Event]],3)="F.R"),"Relay","Ind")</f>
        <v>Ind</v>
      </c>
      <c r="C1135">
        <f>TimeVR[[#This Row],[gender]]</f>
        <v>0</v>
      </c>
      <c r="D1135">
        <f>TimeVR[[#This Row],[Age]]</f>
        <v>0</v>
      </c>
      <c r="E1135">
        <f>TimeVR[[#This Row],[name]]</f>
        <v>0</v>
      </c>
      <c r="F1135">
        <f>TimeVR[[#This Row],[Event]]</f>
        <v>0</v>
      </c>
      <c r="G1135" t="str">
        <f>IF(OR(StandardResults[[#This Row],[Entry]]="-",TimeVR[[#This Row],[validation]]="Validated"),"Y","N")</f>
        <v>N</v>
      </c>
      <c r="H1135">
        <f>IF(OR(LEFT(TimeVR[[#This Row],[Times]],8)="00:00.00", LEFT(TimeVR[[#This Row],[Times]],2)="NT"),"-",TimeVR[[#This Row],[Times]])</f>
        <v>0</v>
      </c>
      <c r="I11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5" t="str">
        <f>IF(ISBLANK(TimeVR[[#This Row],[Best Time(S)]]),"-",TimeVR[[#This Row],[Best Time(S)]])</f>
        <v>-</v>
      </c>
      <c r="K1135" t="str">
        <f>IF(StandardResults[[#This Row],[BT(SC)]]&lt;&gt;"-",IF(StandardResults[[#This Row],[BT(SC)]]&lt;=StandardResults[[#This Row],[AAs]],"AA",IF(StandardResults[[#This Row],[BT(SC)]]&lt;=StandardResults[[#This Row],[As]],"A",IF(StandardResults[[#This Row],[BT(SC)]]&lt;=StandardResults[[#This Row],[Bs]],"B","-"))),"")</f>
        <v/>
      </c>
      <c r="L1135" t="str">
        <f>IF(ISBLANK(TimeVR[[#This Row],[Best Time(L)]]),"-",TimeVR[[#This Row],[Best Time(L)]])</f>
        <v>-</v>
      </c>
      <c r="M1135" t="str">
        <f>IF(StandardResults[[#This Row],[BT(LC)]]&lt;&gt;"-",IF(StandardResults[[#This Row],[BT(LC)]]&lt;=StandardResults[[#This Row],[AA]],"AA",IF(StandardResults[[#This Row],[BT(LC)]]&lt;=StandardResults[[#This Row],[A]],"A",IF(StandardResults[[#This Row],[BT(LC)]]&lt;=StandardResults[[#This Row],[B]],"B","-"))),"")</f>
        <v/>
      </c>
      <c r="N1135" s="14"/>
      <c r="O1135" t="str">
        <f>IF(StandardResults[[#This Row],[BT(SC)]]&lt;&gt;"-",IF(StandardResults[[#This Row],[BT(SC)]]&lt;=StandardResults[[#This Row],[Ecs]],"EC","-"),"")</f>
        <v/>
      </c>
      <c r="Q1135" t="str">
        <f>IF(StandardResults[[#This Row],[Ind/Rel]]="Ind",LEFT(StandardResults[[#This Row],[Gender]],1)&amp;MIN(MAX(StandardResults[[#This Row],[Age]],11),17)&amp;"-"&amp;StandardResults[[#This Row],[Event]],"")</f>
        <v>011-0</v>
      </c>
      <c r="R1135" t="e">
        <f>IF(StandardResults[[#This Row],[Ind/Rel]]="Ind",_xlfn.XLOOKUP(StandardResults[[#This Row],[Code]],Std[Code],Std[AA]),"-")</f>
        <v>#N/A</v>
      </c>
      <c r="S1135" t="e">
        <f>IF(StandardResults[[#This Row],[Ind/Rel]]="Ind",_xlfn.XLOOKUP(StandardResults[[#This Row],[Code]],Std[Code],Std[A]),"-")</f>
        <v>#N/A</v>
      </c>
      <c r="T1135" t="e">
        <f>IF(StandardResults[[#This Row],[Ind/Rel]]="Ind",_xlfn.XLOOKUP(StandardResults[[#This Row],[Code]],Std[Code],Std[B]),"-")</f>
        <v>#N/A</v>
      </c>
      <c r="U1135" t="e">
        <f>IF(StandardResults[[#This Row],[Ind/Rel]]="Ind",_xlfn.XLOOKUP(StandardResults[[#This Row],[Code]],Std[Code],Std[AAs]),"-")</f>
        <v>#N/A</v>
      </c>
      <c r="V1135" t="e">
        <f>IF(StandardResults[[#This Row],[Ind/Rel]]="Ind",_xlfn.XLOOKUP(StandardResults[[#This Row],[Code]],Std[Code],Std[As]),"-")</f>
        <v>#N/A</v>
      </c>
      <c r="W1135" t="e">
        <f>IF(StandardResults[[#This Row],[Ind/Rel]]="Ind",_xlfn.XLOOKUP(StandardResults[[#This Row],[Code]],Std[Code],Std[Bs]),"-")</f>
        <v>#N/A</v>
      </c>
      <c r="X1135" t="e">
        <f>IF(StandardResults[[#This Row],[Ind/Rel]]="Ind",_xlfn.XLOOKUP(StandardResults[[#This Row],[Code]],Std[Code],Std[EC]),"-")</f>
        <v>#N/A</v>
      </c>
      <c r="Y1135" t="e">
        <f>IF(StandardResults[[#This Row],[Ind/Rel]]="Ind",_xlfn.XLOOKUP(StandardResults[[#This Row],[Code]],Std[Code],Std[Ecs]),"-")</f>
        <v>#N/A</v>
      </c>
      <c r="Z1135">
        <f>COUNTIFS(StandardResults[Name],StandardResults[[#This Row],[Name]],StandardResults[Entry
Std],"B")+COUNTIFS(StandardResults[Name],StandardResults[[#This Row],[Name]],StandardResults[Entry
Std],"A")+COUNTIFS(StandardResults[Name],StandardResults[[#This Row],[Name]],StandardResults[Entry
Std],"AA")</f>
        <v>0</v>
      </c>
      <c r="AA1135">
        <f>COUNTIFS(StandardResults[Name],StandardResults[[#This Row],[Name]],StandardResults[Entry
Std],"AA")</f>
        <v>0</v>
      </c>
    </row>
    <row r="1136" spans="1:27" x14ac:dyDescent="0.25">
      <c r="A1136">
        <f>TimeVR[[#This Row],[Club]]</f>
        <v>0</v>
      </c>
      <c r="B1136" t="str">
        <f>IF(OR(RIGHT(TimeVR[[#This Row],[Event]],3)="M.R", RIGHT(TimeVR[[#This Row],[Event]],3)="F.R"),"Relay","Ind")</f>
        <v>Ind</v>
      </c>
      <c r="C1136">
        <f>TimeVR[[#This Row],[gender]]</f>
        <v>0</v>
      </c>
      <c r="D1136">
        <f>TimeVR[[#This Row],[Age]]</f>
        <v>0</v>
      </c>
      <c r="E1136">
        <f>TimeVR[[#This Row],[name]]</f>
        <v>0</v>
      </c>
      <c r="F1136">
        <f>TimeVR[[#This Row],[Event]]</f>
        <v>0</v>
      </c>
      <c r="G1136" t="str">
        <f>IF(OR(StandardResults[[#This Row],[Entry]]="-",TimeVR[[#This Row],[validation]]="Validated"),"Y","N")</f>
        <v>N</v>
      </c>
      <c r="H1136">
        <f>IF(OR(LEFT(TimeVR[[#This Row],[Times]],8)="00:00.00", LEFT(TimeVR[[#This Row],[Times]],2)="NT"),"-",TimeVR[[#This Row],[Times]])</f>
        <v>0</v>
      </c>
      <c r="I11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6" t="str">
        <f>IF(ISBLANK(TimeVR[[#This Row],[Best Time(S)]]),"-",TimeVR[[#This Row],[Best Time(S)]])</f>
        <v>-</v>
      </c>
      <c r="K1136" t="str">
        <f>IF(StandardResults[[#This Row],[BT(SC)]]&lt;&gt;"-",IF(StandardResults[[#This Row],[BT(SC)]]&lt;=StandardResults[[#This Row],[AAs]],"AA",IF(StandardResults[[#This Row],[BT(SC)]]&lt;=StandardResults[[#This Row],[As]],"A",IF(StandardResults[[#This Row],[BT(SC)]]&lt;=StandardResults[[#This Row],[Bs]],"B","-"))),"")</f>
        <v/>
      </c>
      <c r="L1136" t="str">
        <f>IF(ISBLANK(TimeVR[[#This Row],[Best Time(L)]]),"-",TimeVR[[#This Row],[Best Time(L)]])</f>
        <v>-</v>
      </c>
      <c r="M1136" t="str">
        <f>IF(StandardResults[[#This Row],[BT(LC)]]&lt;&gt;"-",IF(StandardResults[[#This Row],[BT(LC)]]&lt;=StandardResults[[#This Row],[AA]],"AA",IF(StandardResults[[#This Row],[BT(LC)]]&lt;=StandardResults[[#This Row],[A]],"A",IF(StandardResults[[#This Row],[BT(LC)]]&lt;=StandardResults[[#This Row],[B]],"B","-"))),"")</f>
        <v/>
      </c>
      <c r="N1136" s="14"/>
      <c r="O1136" t="str">
        <f>IF(StandardResults[[#This Row],[BT(SC)]]&lt;&gt;"-",IF(StandardResults[[#This Row],[BT(SC)]]&lt;=StandardResults[[#This Row],[Ecs]],"EC","-"),"")</f>
        <v/>
      </c>
      <c r="Q1136" t="str">
        <f>IF(StandardResults[[#This Row],[Ind/Rel]]="Ind",LEFT(StandardResults[[#This Row],[Gender]],1)&amp;MIN(MAX(StandardResults[[#This Row],[Age]],11),17)&amp;"-"&amp;StandardResults[[#This Row],[Event]],"")</f>
        <v>011-0</v>
      </c>
      <c r="R1136" t="e">
        <f>IF(StandardResults[[#This Row],[Ind/Rel]]="Ind",_xlfn.XLOOKUP(StandardResults[[#This Row],[Code]],Std[Code],Std[AA]),"-")</f>
        <v>#N/A</v>
      </c>
      <c r="S1136" t="e">
        <f>IF(StandardResults[[#This Row],[Ind/Rel]]="Ind",_xlfn.XLOOKUP(StandardResults[[#This Row],[Code]],Std[Code],Std[A]),"-")</f>
        <v>#N/A</v>
      </c>
      <c r="T1136" t="e">
        <f>IF(StandardResults[[#This Row],[Ind/Rel]]="Ind",_xlfn.XLOOKUP(StandardResults[[#This Row],[Code]],Std[Code],Std[B]),"-")</f>
        <v>#N/A</v>
      </c>
      <c r="U1136" t="e">
        <f>IF(StandardResults[[#This Row],[Ind/Rel]]="Ind",_xlfn.XLOOKUP(StandardResults[[#This Row],[Code]],Std[Code],Std[AAs]),"-")</f>
        <v>#N/A</v>
      </c>
      <c r="V1136" t="e">
        <f>IF(StandardResults[[#This Row],[Ind/Rel]]="Ind",_xlfn.XLOOKUP(StandardResults[[#This Row],[Code]],Std[Code],Std[As]),"-")</f>
        <v>#N/A</v>
      </c>
      <c r="W1136" t="e">
        <f>IF(StandardResults[[#This Row],[Ind/Rel]]="Ind",_xlfn.XLOOKUP(StandardResults[[#This Row],[Code]],Std[Code],Std[Bs]),"-")</f>
        <v>#N/A</v>
      </c>
      <c r="X1136" t="e">
        <f>IF(StandardResults[[#This Row],[Ind/Rel]]="Ind",_xlfn.XLOOKUP(StandardResults[[#This Row],[Code]],Std[Code],Std[EC]),"-")</f>
        <v>#N/A</v>
      </c>
      <c r="Y1136" t="e">
        <f>IF(StandardResults[[#This Row],[Ind/Rel]]="Ind",_xlfn.XLOOKUP(StandardResults[[#This Row],[Code]],Std[Code],Std[Ecs]),"-")</f>
        <v>#N/A</v>
      </c>
      <c r="Z1136">
        <f>COUNTIFS(StandardResults[Name],StandardResults[[#This Row],[Name]],StandardResults[Entry
Std],"B")+COUNTIFS(StandardResults[Name],StandardResults[[#This Row],[Name]],StandardResults[Entry
Std],"A")+COUNTIFS(StandardResults[Name],StandardResults[[#This Row],[Name]],StandardResults[Entry
Std],"AA")</f>
        <v>0</v>
      </c>
      <c r="AA1136">
        <f>COUNTIFS(StandardResults[Name],StandardResults[[#This Row],[Name]],StandardResults[Entry
Std],"AA")</f>
        <v>0</v>
      </c>
    </row>
    <row r="1137" spans="1:27" x14ac:dyDescent="0.25">
      <c r="A1137">
        <f>TimeVR[[#This Row],[Club]]</f>
        <v>0</v>
      </c>
      <c r="B1137" t="str">
        <f>IF(OR(RIGHT(TimeVR[[#This Row],[Event]],3)="M.R", RIGHT(TimeVR[[#This Row],[Event]],3)="F.R"),"Relay","Ind")</f>
        <v>Ind</v>
      </c>
      <c r="C1137">
        <f>TimeVR[[#This Row],[gender]]</f>
        <v>0</v>
      </c>
      <c r="D1137">
        <f>TimeVR[[#This Row],[Age]]</f>
        <v>0</v>
      </c>
      <c r="E1137">
        <f>TimeVR[[#This Row],[name]]</f>
        <v>0</v>
      </c>
      <c r="F1137">
        <f>TimeVR[[#This Row],[Event]]</f>
        <v>0</v>
      </c>
      <c r="G1137" t="str">
        <f>IF(OR(StandardResults[[#This Row],[Entry]]="-",TimeVR[[#This Row],[validation]]="Validated"),"Y","N")</f>
        <v>N</v>
      </c>
      <c r="H1137">
        <f>IF(OR(LEFT(TimeVR[[#This Row],[Times]],8)="00:00.00", LEFT(TimeVR[[#This Row],[Times]],2)="NT"),"-",TimeVR[[#This Row],[Times]])</f>
        <v>0</v>
      </c>
      <c r="I11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7" t="str">
        <f>IF(ISBLANK(TimeVR[[#This Row],[Best Time(S)]]),"-",TimeVR[[#This Row],[Best Time(S)]])</f>
        <v>-</v>
      </c>
      <c r="K1137" t="str">
        <f>IF(StandardResults[[#This Row],[BT(SC)]]&lt;&gt;"-",IF(StandardResults[[#This Row],[BT(SC)]]&lt;=StandardResults[[#This Row],[AAs]],"AA",IF(StandardResults[[#This Row],[BT(SC)]]&lt;=StandardResults[[#This Row],[As]],"A",IF(StandardResults[[#This Row],[BT(SC)]]&lt;=StandardResults[[#This Row],[Bs]],"B","-"))),"")</f>
        <v/>
      </c>
      <c r="L1137" t="str">
        <f>IF(ISBLANK(TimeVR[[#This Row],[Best Time(L)]]),"-",TimeVR[[#This Row],[Best Time(L)]])</f>
        <v>-</v>
      </c>
      <c r="M1137" t="str">
        <f>IF(StandardResults[[#This Row],[BT(LC)]]&lt;&gt;"-",IF(StandardResults[[#This Row],[BT(LC)]]&lt;=StandardResults[[#This Row],[AA]],"AA",IF(StandardResults[[#This Row],[BT(LC)]]&lt;=StandardResults[[#This Row],[A]],"A",IF(StandardResults[[#This Row],[BT(LC)]]&lt;=StandardResults[[#This Row],[B]],"B","-"))),"")</f>
        <v/>
      </c>
      <c r="N1137" s="14"/>
      <c r="O1137" t="str">
        <f>IF(StandardResults[[#This Row],[BT(SC)]]&lt;&gt;"-",IF(StandardResults[[#This Row],[BT(SC)]]&lt;=StandardResults[[#This Row],[Ecs]],"EC","-"),"")</f>
        <v/>
      </c>
      <c r="Q1137" t="str">
        <f>IF(StandardResults[[#This Row],[Ind/Rel]]="Ind",LEFT(StandardResults[[#This Row],[Gender]],1)&amp;MIN(MAX(StandardResults[[#This Row],[Age]],11),17)&amp;"-"&amp;StandardResults[[#This Row],[Event]],"")</f>
        <v>011-0</v>
      </c>
      <c r="R1137" t="e">
        <f>IF(StandardResults[[#This Row],[Ind/Rel]]="Ind",_xlfn.XLOOKUP(StandardResults[[#This Row],[Code]],Std[Code],Std[AA]),"-")</f>
        <v>#N/A</v>
      </c>
      <c r="S1137" t="e">
        <f>IF(StandardResults[[#This Row],[Ind/Rel]]="Ind",_xlfn.XLOOKUP(StandardResults[[#This Row],[Code]],Std[Code],Std[A]),"-")</f>
        <v>#N/A</v>
      </c>
      <c r="T1137" t="e">
        <f>IF(StandardResults[[#This Row],[Ind/Rel]]="Ind",_xlfn.XLOOKUP(StandardResults[[#This Row],[Code]],Std[Code],Std[B]),"-")</f>
        <v>#N/A</v>
      </c>
      <c r="U1137" t="e">
        <f>IF(StandardResults[[#This Row],[Ind/Rel]]="Ind",_xlfn.XLOOKUP(StandardResults[[#This Row],[Code]],Std[Code],Std[AAs]),"-")</f>
        <v>#N/A</v>
      </c>
      <c r="V1137" t="e">
        <f>IF(StandardResults[[#This Row],[Ind/Rel]]="Ind",_xlfn.XLOOKUP(StandardResults[[#This Row],[Code]],Std[Code],Std[As]),"-")</f>
        <v>#N/A</v>
      </c>
      <c r="W1137" t="e">
        <f>IF(StandardResults[[#This Row],[Ind/Rel]]="Ind",_xlfn.XLOOKUP(StandardResults[[#This Row],[Code]],Std[Code],Std[Bs]),"-")</f>
        <v>#N/A</v>
      </c>
      <c r="X1137" t="e">
        <f>IF(StandardResults[[#This Row],[Ind/Rel]]="Ind",_xlfn.XLOOKUP(StandardResults[[#This Row],[Code]],Std[Code],Std[EC]),"-")</f>
        <v>#N/A</v>
      </c>
      <c r="Y1137" t="e">
        <f>IF(StandardResults[[#This Row],[Ind/Rel]]="Ind",_xlfn.XLOOKUP(StandardResults[[#This Row],[Code]],Std[Code],Std[Ecs]),"-")</f>
        <v>#N/A</v>
      </c>
      <c r="Z1137">
        <f>COUNTIFS(StandardResults[Name],StandardResults[[#This Row],[Name]],StandardResults[Entry
Std],"B")+COUNTIFS(StandardResults[Name],StandardResults[[#This Row],[Name]],StandardResults[Entry
Std],"A")+COUNTIFS(StandardResults[Name],StandardResults[[#This Row],[Name]],StandardResults[Entry
Std],"AA")</f>
        <v>0</v>
      </c>
      <c r="AA1137">
        <f>COUNTIFS(StandardResults[Name],StandardResults[[#This Row],[Name]],StandardResults[Entry
Std],"AA")</f>
        <v>0</v>
      </c>
    </row>
    <row r="1138" spans="1:27" x14ac:dyDescent="0.25">
      <c r="A1138">
        <f>TimeVR[[#This Row],[Club]]</f>
        <v>0</v>
      </c>
      <c r="B1138" t="str">
        <f>IF(OR(RIGHT(TimeVR[[#This Row],[Event]],3)="M.R", RIGHT(TimeVR[[#This Row],[Event]],3)="F.R"),"Relay","Ind")</f>
        <v>Ind</v>
      </c>
      <c r="C1138">
        <f>TimeVR[[#This Row],[gender]]</f>
        <v>0</v>
      </c>
      <c r="D1138">
        <f>TimeVR[[#This Row],[Age]]</f>
        <v>0</v>
      </c>
      <c r="E1138">
        <f>TimeVR[[#This Row],[name]]</f>
        <v>0</v>
      </c>
      <c r="F1138">
        <f>TimeVR[[#This Row],[Event]]</f>
        <v>0</v>
      </c>
      <c r="G1138" t="str">
        <f>IF(OR(StandardResults[[#This Row],[Entry]]="-",TimeVR[[#This Row],[validation]]="Validated"),"Y","N")</f>
        <v>N</v>
      </c>
      <c r="H1138">
        <f>IF(OR(LEFT(TimeVR[[#This Row],[Times]],8)="00:00.00", LEFT(TimeVR[[#This Row],[Times]],2)="NT"),"-",TimeVR[[#This Row],[Times]])</f>
        <v>0</v>
      </c>
      <c r="I11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8" t="str">
        <f>IF(ISBLANK(TimeVR[[#This Row],[Best Time(S)]]),"-",TimeVR[[#This Row],[Best Time(S)]])</f>
        <v>-</v>
      </c>
      <c r="K1138" t="str">
        <f>IF(StandardResults[[#This Row],[BT(SC)]]&lt;&gt;"-",IF(StandardResults[[#This Row],[BT(SC)]]&lt;=StandardResults[[#This Row],[AAs]],"AA",IF(StandardResults[[#This Row],[BT(SC)]]&lt;=StandardResults[[#This Row],[As]],"A",IF(StandardResults[[#This Row],[BT(SC)]]&lt;=StandardResults[[#This Row],[Bs]],"B","-"))),"")</f>
        <v/>
      </c>
      <c r="L1138" t="str">
        <f>IF(ISBLANK(TimeVR[[#This Row],[Best Time(L)]]),"-",TimeVR[[#This Row],[Best Time(L)]])</f>
        <v>-</v>
      </c>
      <c r="M1138" t="str">
        <f>IF(StandardResults[[#This Row],[BT(LC)]]&lt;&gt;"-",IF(StandardResults[[#This Row],[BT(LC)]]&lt;=StandardResults[[#This Row],[AA]],"AA",IF(StandardResults[[#This Row],[BT(LC)]]&lt;=StandardResults[[#This Row],[A]],"A",IF(StandardResults[[#This Row],[BT(LC)]]&lt;=StandardResults[[#This Row],[B]],"B","-"))),"")</f>
        <v/>
      </c>
      <c r="N1138" s="14"/>
      <c r="O1138" t="str">
        <f>IF(StandardResults[[#This Row],[BT(SC)]]&lt;&gt;"-",IF(StandardResults[[#This Row],[BT(SC)]]&lt;=StandardResults[[#This Row],[Ecs]],"EC","-"),"")</f>
        <v/>
      </c>
      <c r="Q1138" t="str">
        <f>IF(StandardResults[[#This Row],[Ind/Rel]]="Ind",LEFT(StandardResults[[#This Row],[Gender]],1)&amp;MIN(MAX(StandardResults[[#This Row],[Age]],11),17)&amp;"-"&amp;StandardResults[[#This Row],[Event]],"")</f>
        <v>011-0</v>
      </c>
      <c r="R1138" t="e">
        <f>IF(StandardResults[[#This Row],[Ind/Rel]]="Ind",_xlfn.XLOOKUP(StandardResults[[#This Row],[Code]],Std[Code],Std[AA]),"-")</f>
        <v>#N/A</v>
      </c>
      <c r="S1138" t="e">
        <f>IF(StandardResults[[#This Row],[Ind/Rel]]="Ind",_xlfn.XLOOKUP(StandardResults[[#This Row],[Code]],Std[Code],Std[A]),"-")</f>
        <v>#N/A</v>
      </c>
      <c r="T1138" t="e">
        <f>IF(StandardResults[[#This Row],[Ind/Rel]]="Ind",_xlfn.XLOOKUP(StandardResults[[#This Row],[Code]],Std[Code],Std[B]),"-")</f>
        <v>#N/A</v>
      </c>
      <c r="U1138" t="e">
        <f>IF(StandardResults[[#This Row],[Ind/Rel]]="Ind",_xlfn.XLOOKUP(StandardResults[[#This Row],[Code]],Std[Code],Std[AAs]),"-")</f>
        <v>#N/A</v>
      </c>
      <c r="V1138" t="e">
        <f>IF(StandardResults[[#This Row],[Ind/Rel]]="Ind",_xlfn.XLOOKUP(StandardResults[[#This Row],[Code]],Std[Code],Std[As]),"-")</f>
        <v>#N/A</v>
      </c>
      <c r="W1138" t="e">
        <f>IF(StandardResults[[#This Row],[Ind/Rel]]="Ind",_xlfn.XLOOKUP(StandardResults[[#This Row],[Code]],Std[Code],Std[Bs]),"-")</f>
        <v>#N/A</v>
      </c>
      <c r="X1138" t="e">
        <f>IF(StandardResults[[#This Row],[Ind/Rel]]="Ind",_xlfn.XLOOKUP(StandardResults[[#This Row],[Code]],Std[Code],Std[EC]),"-")</f>
        <v>#N/A</v>
      </c>
      <c r="Y1138" t="e">
        <f>IF(StandardResults[[#This Row],[Ind/Rel]]="Ind",_xlfn.XLOOKUP(StandardResults[[#This Row],[Code]],Std[Code],Std[Ecs]),"-")</f>
        <v>#N/A</v>
      </c>
      <c r="Z1138">
        <f>COUNTIFS(StandardResults[Name],StandardResults[[#This Row],[Name]],StandardResults[Entry
Std],"B")+COUNTIFS(StandardResults[Name],StandardResults[[#This Row],[Name]],StandardResults[Entry
Std],"A")+COUNTIFS(StandardResults[Name],StandardResults[[#This Row],[Name]],StandardResults[Entry
Std],"AA")</f>
        <v>0</v>
      </c>
      <c r="AA1138">
        <f>COUNTIFS(StandardResults[Name],StandardResults[[#This Row],[Name]],StandardResults[Entry
Std],"AA")</f>
        <v>0</v>
      </c>
    </row>
    <row r="1139" spans="1:27" x14ac:dyDescent="0.25">
      <c r="A1139">
        <f>TimeVR[[#This Row],[Club]]</f>
        <v>0</v>
      </c>
      <c r="B1139" t="str">
        <f>IF(OR(RIGHT(TimeVR[[#This Row],[Event]],3)="M.R", RIGHT(TimeVR[[#This Row],[Event]],3)="F.R"),"Relay","Ind")</f>
        <v>Ind</v>
      </c>
      <c r="C1139">
        <f>TimeVR[[#This Row],[gender]]</f>
        <v>0</v>
      </c>
      <c r="D1139">
        <f>TimeVR[[#This Row],[Age]]</f>
        <v>0</v>
      </c>
      <c r="E1139">
        <f>TimeVR[[#This Row],[name]]</f>
        <v>0</v>
      </c>
      <c r="F1139">
        <f>TimeVR[[#This Row],[Event]]</f>
        <v>0</v>
      </c>
      <c r="G1139" t="str">
        <f>IF(OR(StandardResults[[#This Row],[Entry]]="-",TimeVR[[#This Row],[validation]]="Validated"),"Y","N")</f>
        <v>N</v>
      </c>
      <c r="H1139">
        <f>IF(OR(LEFT(TimeVR[[#This Row],[Times]],8)="00:00.00", LEFT(TimeVR[[#This Row],[Times]],2)="NT"),"-",TimeVR[[#This Row],[Times]])</f>
        <v>0</v>
      </c>
      <c r="I11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39" t="str">
        <f>IF(ISBLANK(TimeVR[[#This Row],[Best Time(S)]]),"-",TimeVR[[#This Row],[Best Time(S)]])</f>
        <v>-</v>
      </c>
      <c r="K1139" t="str">
        <f>IF(StandardResults[[#This Row],[BT(SC)]]&lt;&gt;"-",IF(StandardResults[[#This Row],[BT(SC)]]&lt;=StandardResults[[#This Row],[AAs]],"AA",IF(StandardResults[[#This Row],[BT(SC)]]&lt;=StandardResults[[#This Row],[As]],"A",IF(StandardResults[[#This Row],[BT(SC)]]&lt;=StandardResults[[#This Row],[Bs]],"B","-"))),"")</f>
        <v/>
      </c>
      <c r="L1139" t="str">
        <f>IF(ISBLANK(TimeVR[[#This Row],[Best Time(L)]]),"-",TimeVR[[#This Row],[Best Time(L)]])</f>
        <v>-</v>
      </c>
      <c r="M1139" t="str">
        <f>IF(StandardResults[[#This Row],[BT(LC)]]&lt;&gt;"-",IF(StandardResults[[#This Row],[BT(LC)]]&lt;=StandardResults[[#This Row],[AA]],"AA",IF(StandardResults[[#This Row],[BT(LC)]]&lt;=StandardResults[[#This Row],[A]],"A",IF(StandardResults[[#This Row],[BT(LC)]]&lt;=StandardResults[[#This Row],[B]],"B","-"))),"")</f>
        <v/>
      </c>
      <c r="N1139" s="14"/>
      <c r="O1139" t="str">
        <f>IF(StandardResults[[#This Row],[BT(SC)]]&lt;&gt;"-",IF(StandardResults[[#This Row],[BT(SC)]]&lt;=StandardResults[[#This Row],[Ecs]],"EC","-"),"")</f>
        <v/>
      </c>
      <c r="Q1139" t="str">
        <f>IF(StandardResults[[#This Row],[Ind/Rel]]="Ind",LEFT(StandardResults[[#This Row],[Gender]],1)&amp;MIN(MAX(StandardResults[[#This Row],[Age]],11),17)&amp;"-"&amp;StandardResults[[#This Row],[Event]],"")</f>
        <v>011-0</v>
      </c>
      <c r="R1139" t="e">
        <f>IF(StandardResults[[#This Row],[Ind/Rel]]="Ind",_xlfn.XLOOKUP(StandardResults[[#This Row],[Code]],Std[Code],Std[AA]),"-")</f>
        <v>#N/A</v>
      </c>
      <c r="S1139" t="e">
        <f>IF(StandardResults[[#This Row],[Ind/Rel]]="Ind",_xlfn.XLOOKUP(StandardResults[[#This Row],[Code]],Std[Code],Std[A]),"-")</f>
        <v>#N/A</v>
      </c>
      <c r="T1139" t="e">
        <f>IF(StandardResults[[#This Row],[Ind/Rel]]="Ind",_xlfn.XLOOKUP(StandardResults[[#This Row],[Code]],Std[Code],Std[B]),"-")</f>
        <v>#N/A</v>
      </c>
      <c r="U1139" t="e">
        <f>IF(StandardResults[[#This Row],[Ind/Rel]]="Ind",_xlfn.XLOOKUP(StandardResults[[#This Row],[Code]],Std[Code],Std[AAs]),"-")</f>
        <v>#N/A</v>
      </c>
      <c r="V1139" t="e">
        <f>IF(StandardResults[[#This Row],[Ind/Rel]]="Ind",_xlfn.XLOOKUP(StandardResults[[#This Row],[Code]],Std[Code],Std[As]),"-")</f>
        <v>#N/A</v>
      </c>
      <c r="W1139" t="e">
        <f>IF(StandardResults[[#This Row],[Ind/Rel]]="Ind",_xlfn.XLOOKUP(StandardResults[[#This Row],[Code]],Std[Code],Std[Bs]),"-")</f>
        <v>#N/A</v>
      </c>
      <c r="X1139" t="e">
        <f>IF(StandardResults[[#This Row],[Ind/Rel]]="Ind",_xlfn.XLOOKUP(StandardResults[[#This Row],[Code]],Std[Code],Std[EC]),"-")</f>
        <v>#N/A</v>
      </c>
      <c r="Y1139" t="e">
        <f>IF(StandardResults[[#This Row],[Ind/Rel]]="Ind",_xlfn.XLOOKUP(StandardResults[[#This Row],[Code]],Std[Code],Std[Ecs]),"-")</f>
        <v>#N/A</v>
      </c>
      <c r="Z1139">
        <f>COUNTIFS(StandardResults[Name],StandardResults[[#This Row],[Name]],StandardResults[Entry
Std],"B")+COUNTIFS(StandardResults[Name],StandardResults[[#This Row],[Name]],StandardResults[Entry
Std],"A")+COUNTIFS(StandardResults[Name],StandardResults[[#This Row],[Name]],StandardResults[Entry
Std],"AA")</f>
        <v>0</v>
      </c>
      <c r="AA1139">
        <f>COUNTIFS(StandardResults[Name],StandardResults[[#This Row],[Name]],StandardResults[Entry
Std],"AA")</f>
        <v>0</v>
      </c>
    </row>
    <row r="1140" spans="1:27" x14ac:dyDescent="0.25">
      <c r="A1140">
        <f>TimeVR[[#This Row],[Club]]</f>
        <v>0</v>
      </c>
      <c r="B1140" t="str">
        <f>IF(OR(RIGHT(TimeVR[[#This Row],[Event]],3)="M.R", RIGHT(TimeVR[[#This Row],[Event]],3)="F.R"),"Relay","Ind")</f>
        <v>Ind</v>
      </c>
      <c r="C1140">
        <f>TimeVR[[#This Row],[gender]]</f>
        <v>0</v>
      </c>
      <c r="D1140">
        <f>TimeVR[[#This Row],[Age]]</f>
        <v>0</v>
      </c>
      <c r="E1140">
        <f>TimeVR[[#This Row],[name]]</f>
        <v>0</v>
      </c>
      <c r="F1140">
        <f>TimeVR[[#This Row],[Event]]</f>
        <v>0</v>
      </c>
      <c r="G1140" t="str">
        <f>IF(OR(StandardResults[[#This Row],[Entry]]="-",TimeVR[[#This Row],[validation]]="Validated"),"Y","N")</f>
        <v>N</v>
      </c>
      <c r="H1140">
        <f>IF(OR(LEFT(TimeVR[[#This Row],[Times]],8)="00:00.00", LEFT(TimeVR[[#This Row],[Times]],2)="NT"),"-",TimeVR[[#This Row],[Times]])</f>
        <v>0</v>
      </c>
      <c r="I11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0" t="str">
        <f>IF(ISBLANK(TimeVR[[#This Row],[Best Time(S)]]),"-",TimeVR[[#This Row],[Best Time(S)]])</f>
        <v>-</v>
      </c>
      <c r="K1140" t="str">
        <f>IF(StandardResults[[#This Row],[BT(SC)]]&lt;&gt;"-",IF(StandardResults[[#This Row],[BT(SC)]]&lt;=StandardResults[[#This Row],[AAs]],"AA",IF(StandardResults[[#This Row],[BT(SC)]]&lt;=StandardResults[[#This Row],[As]],"A",IF(StandardResults[[#This Row],[BT(SC)]]&lt;=StandardResults[[#This Row],[Bs]],"B","-"))),"")</f>
        <v/>
      </c>
      <c r="L1140" t="str">
        <f>IF(ISBLANK(TimeVR[[#This Row],[Best Time(L)]]),"-",TimeVR[[#This Row],[Best Time(L)]])</f>
        <v>-</v>
      </c>
      <c r="M1140" t="str">
        <f>IF(StandardResults[[#This Row],[BT(LC)]]&lt;&gt;"-",IF(StandardResults[[#This Row],[BT(LC)]]&lt;=StandardResults[[#This Row],[AA]],"AA",IF(StandardResults[[#This Row],[BT(LC)]]&lt;=StandardResults[[#This Row],[A]],"A",IF(StandardResults[[#This Row],[BT(LC)]]&lt;=StandardResults[[#This Row],[B]],"B","-"))),"")</f>
        <v/>
      </c>
      <c r="N1140" s="14"/>
      <c r="O1140" t="str">
        <f>IF(StandardResults[[#This Row],[BT(SC)]]&lt;&gt;"-",IF(StandardResults[[#This Row],[BT(SC)]]&lt;=StandardResults[[#This Row],[Ecs]],"EC","-"),"")</f>
        <v/>
      </c>
      <c r="Q1140" t="str">
        <f>IF(StandardResults[[#This Row],[Ind/Rel]]="Ind",LEFT(StandardResults[[#This Row],[Gender]],1)&amp;MIN(MAX(StandardResults[[#This Row],[Age]],11),17)&amp;"-"&amp;StandardResults[[#This Row],[Event]],"")</f>
        <v>011-0</v>
      </c>
      <c r="R1140" t="e">
        <f>IF(StandardResults[[#This Row],[Ind/Rel]]="Ind",_xlfn.XLOOKUP(StandardResults[[#This Row],[Code]],Std[Code],Std[AA]),"-")</f>
        <v>#N/A</v>
      </c>
      <c r="S1140" t="e">
        <f>IF(StandardResults[[#This Row],[Ind/Rel]]="Ind",_xlfn.XLOOKUP(StandardResults[[#This Row],[Code]],Std[Code],Std[A]),"-")</f>
        <v>#N/A</v>
      </c>
      <c r="T1140" t="e">
        <f>IF(StandardResults[[#This Row],[Ind/Rel]]="Ind",_xlfn.XLOOKUP(StandardResults[[#This Row],[Code]],Std[Code],Std[B]),"-")</f>
        <v>#N/A</v>
      </c>
      <c r="U1140" t="e">
        <f>IF(StandardResults[[#This Row],[Ind/Rel]]="Ind",_xlfn.XLOOKUP(StandardResults[[#This Row],[Code]],Std[Code],Std[AAs]),"-")</f>
        <v>#N/A</v>
      </c>
      <c r="V1140" t="e">
        <f>IF(StandardResults[[#This Row],[Ind/Rel]]="Ind",_xlfn.XLOOKUP(StandardResults[[#This Row],[Code]],Std[Code],Std[As]),"-")</f>
        <v>#N/A</v>
      </c>
      <c r="W1140" t="e">
        <f>IF(StandardResults[[#This Row],[Ind/Rel]]="Ind",_xlfn.XLOOKUP(StandardResults[[#This Row],[Code]],Std[Code],Std[Bs]),"-")</f>
        <v>#N/A</v>
      </c>
      <c r="X1140" t="e">
        <f>IF(StandardResults[[#This Row],[Ind/Rel]]="Ind",_xlfn.XLOOKUP(StandardResults[[#This Row],[Code]],Std[Code],Std[EC]),"-")</f>
        <v>#N/A</v>
      </c>
      <c r="Y1140" t="e">
        <f>IF(StandardResults[[#This Row],[Ind/Rel]]="Ind",_xlfn.XLOOKUP(StandardResults[[#This Row],[Code]],Std[Code],Std[Ecs]),"-")</f>
        <v>#N/A</v>
      </c>
      <c r="Z1140">
        <f>COUNTIFS(StandardResults[Name],StandardResults[[#This Row],[Name]],StandardResults[Entry
Std],"B")+COUNTIFS(StandardResults[Name],StandardResults[[#This Row],[Name]],StandardResults[Entry
Std],"A")+COUNTIFS(StandardResults[Name],StandardResults[[#This Row],[Name]],StandardResults[Entry
Std],"AA")</f>
        <v>0</v>
      </c>
      <c r="AA1140">
        <f>COUNTIFS(StandardResults[Name],StandardResults[[#This Row],[Name]],StandardResults[Entry
Std],"AA")</f>
        <v>0</v>
      </c>
    </row>
    <row r="1141" spans="1:27" x14ac:dyDescent="0.25">
      <c r="A1141">
        <f>TimeVR[[#This Row],[Club]]</f>
        <v>0</v>
      </c>
      <c r="B1141" t="str">
        <f>IF(OR(RIGHT(TimeVR[[#This Row],[Event]],3)="M.R", RIGHT(TimeVR[[#This Row],[Event]],3)="F.R"),"Relay","Ind")</f>
        <v>Ind</v>
      </c>
      <c r="C1141">
        <f>TimeVR[[#This Row],[gender]]</f>
        <v>0</v>
      </c>
      <c r="D1141">
        <f>TimeVR[[#This Row],[Age]]</f>
        <v>0</v>
      </c>
      <c r="E1141">
        <f>TimeVR[[#This Row],[name]]</f>
        <v>0</v>
      </c>
      <c r="F1141">
        <f>TimeVR[[#This Row],[Event]]</f>
        <v>0</v>
      </c>
      <c r="G1141" t="str">
        <f>IF(OR(StandardResults[[#This Row],[Entry]]="-",TimeVR[[#This Row],[validation]]="Validated"),"Y","N")</f>
        <v>N</v>
      </c>
      <c r="H1141">
        <f>IF(OR(LEFT(TimeVR[[#This Row],[Times]],8)="00:00.00", LEFT(TimeVR[[#This Row],[Times]],2)="NT"),"-",TimeVR[[#This Row],[Times]])</f>
        <v>0</v>
      </c>
      <c r="I11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1" t="str">
        <f>IF(ISBLANK(TimeVR[[#This Row],[Best Time(S)]]),"-",TimeVR[[#This Row],[Best Time(S)]])</f>
        <v>-</v>
      </c>
      <c r="K1141" t="str">
        <f>IF(StandardResults[[#This Row],[BT(SC)]]&lt;&gt;"-",IF(StandardResults[[#This Row],[BT(SC)]]&lt;=StandardResults[[#This Row],[AAs]],"AA",IF(StandardResults[[#This Row],[BT(SC)]]&lt;=StandardResults[[#This Row],[As]],"A",IF(StandardResults[[#This Row],[BT(SC)]]&lt;=StandardResults[[#This Row],[Bs]],"B","-"))),"")</f>
        <v/>
      </c>
      <c r="L1141" t="str">
        <f>IF(ISBLANK(TimeVR[[#This Row],[Best Time(L)]]),"-",TimeVR[[#This Row],[Best Time(L)]])</f>
        <v>-</v>
      </c>
      <c r="M1141" t="str">
        <f>IF(StandardResults[[#This Row],[BT(LC)]]&lt;&gt;"-",IF(StandardResults[[#This Row],[BT(LC)]]&lt;=StandardResults[[#This Row],[AA]],"AA",IF(StandardResults[[#This Row],[BT(LC)]]&lt;=StandardResults[[#This Row],[A]],"A",IF(StandardResults[[#This Row],[BT(LC)]]&lt;=StandardResults[[#This Row],[B]],"B","-"))),"")</f>
        <v/>
      </c>
      <c r="N1141" s="14"/>
      <c r="O1141" t="str">
        <f>IF(StandardResults[[#This Row],[BT(SC)]]&lt;&gt;"-",IF(StandardResults[[#This Row],[BT(SC)]]&lt;=StandardResults[[#This Row],[Ecs]],"EC","-"),"")</f>
        <v/>
      </c>
      <c r="Q1141" t="str">
        <f>IF(StandardResults[[#This Row],[Ind/Rel]]="Ind",LEFT(StandardResults[[#This Row],[Gender]],1)&amp;MIN(MAX(StandardResults[[#This Row],[Age]],11),17)&amp;"-"&amp;StandardResults[[#This Row],[Event]],"")</f>
        <v>011-0</v>
      </c>
      <c r="R1141" t="e">
        <f>IF(StandardResults[[#This Row],[Ind/Rel]]="Ind",_xlfn.XLOOKUP(StandardResults[[#This Row],[Code]],Std[Code],Std[AA]),"-")</f>
        <v>#N/A</v>
      </c>
      <c r="S1141" t="e">
        <f>IF(StandardResults[[#This Row],[Ind/Rel]]="Ind",_xlfn.XLOOKUP(StandardResults[[#This Row],[Code]],Std[Code],Std[A]),"-")</f>
        <v>#N/A</v>
      </c>
      <c r="T1141" t="e">
        <f>IF(StandardResults[[#This Row],[Ind/Rel]]="Ind",_xlfn.XLOOKUP(StandardResults[[#This Row],[Code]],Std[Code],Std[B]),"-")</f>
        <v>#N/A</v>
      </c>
      <c r="U1141" t="e">
        <f>IF(StandardResults[[#This Row],[Ind/Rel]]="Ind",_xlfn.XLOOKUP(StandardResults[[#This Row],[Code]],Std[Code],Std[AAs]),"-")</f>
        <v>#N/A</v>
      </c>
      <c r="V1141" t="e">
        <f>IF(StandardResults[[#This Row],[Ind/Rel]]="Ind",_xlfn.XLOOKUP(StandardResults[[#This Row],[Code]],Std[Code],Std[As]),"-")</f>
        <v>#N/A</v>
      </c>
      <c r="W1141" t="e">
        <f>IF(StandardResults[[#This Row],[Ind/Rel]]="Ind",_xlfn.XLOOKUP(StandardResults[[#This Row],[Code]],Std[Code],Std[Bs]),"-")</f>
        <v>#N/A</v>
      </c>
      <c r="X1141" t="e">
        <f>IF(StandardResults[[#This Row],[Ind/Rel]]="Ind",_xlfn.XLOOKUP(StandardResults[[#This Row],[Code]],Std[Code],Std[EC]),"-")</f>
        <v>#N/A</v>
      </c>
      <c r="Y1141" t="e">
        <f>IF(StandardResults[[#This Row],[Ind/Rel]]="Ind",_xlfn.XLOOKUP(StandardResults[[#This Row],[Code]],Std[Code],Std[Ecs]),"-")</f>
        <v>#N/A</v>
      </c>
      <c r="Z1141">
        <f>COUNTIFS(StandardResults[Name],StandardResults[[#This Row],[Name]],StandardResults[Entry
Std],"B")+COUNTIFS(StandardResults[Name],StandardResults[[#This Row],[Name]],StandardResults[Entry
Std],"A")+COUNTIFS(StandardResults[Name],StandardResults[[#This Row],[Name]],StandardResults[Entry
Std],"AA")</f>
        <v>0</v>
      </c>
      <c r="AA1141">
        <f>COUNTIFS(StandardResults[Name],StandardResults[[#This Row],[Name]],StandardResults[Entry
Std],"AA")</f>
        <v>0</v>
      </c>
    </row>
    <row r="1142" spans="1:27" x14ac:dyDescent="0.25">
      <c r="A1142">
        <f>TimeVR[[#This Row],[Club]]</f>
        <v>0</v>
      </c>
      <c r="B1142" t="str">
        <f>IF(OR(RIGHT(TimeVR[[#This Row],[Event]],3)="M.R", RIGHT(TimeVR[[#This Row],[Event]],3)="F.R"),"Relay","Ind")</f>
        <v>Ind</v>
      </c>
      <c r="C1142">
        <f>TimeVR[[#This Row],[gender]]</f>
        <v>0</v>
      </c>
      <c r="D1142">
        <f>TimeVR[[#This Row],[Age]]</f>
        <v>0</v>
      </c>
      <c r="E1142">
        <f>TimeVR[[#This Row],[name]]</f>
        <v>0</v>
      </c>
      <c r="F1142">
        <f>TimeVR[[#This Row],[Event]]</f>
        <v>0</v>
      </c>
      <c r="G1142" t="str">
        <f>IF(OR(StandardResults[[#This Row],[Entry]]="-",TimeVR[[#This Row],[validation]]="Validated"),"Y","N")</f>
        <v>N</v>
      </c>
      <c r="H1142">
        <f>IF(OR(LEFT(TimeVR[[#This Row],[Times]],8)="00:00.00", LEFT(TimeVR[[#This Row],[Times]],2)="NT"),"-",TimeVR[[#This Row],[Times]])</f>
        <v>0</v>
      </c>
      <c r="I11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2" t="str">
        <f>IF(ISBLANK(TimeVR[[#This Row],[Best Time(S)]]),"-",TimeVR[[#This Row],[Best Time(S)]])</f>
        <v>-</v>
      </c>
      <c r="K1142" t="str">
        <f>IF(StandardResults[[#This Row],[BT(SC)]]&lt;&gt;"-",IF(StandardResults[[#This Row],[BT(SC)]]&lt;=StandardResults[[#This Row],[AAs]],"AA",IF(StandardResults[[#This Row],[BT(SC)]]&lt;=StandardResults[[#This Row],[As]],"A",IF(StandardResults[[#This Row],[BT(SC)]]&lt;=StandardResults[[#This Row],[Bs]],"B","-"))),"")</f>
        <v/>
      </c>
      <c r="L1142" t="str">
        <f>IF(ISBLANK(TimeVR[[#This Row],[Best Time(L)]]),"-",TimeVR[[#This Row],[Best Time(L)]])</f>
        <v>-</v>
      </c>
      <c r="M1142" t="str">
        <f>IF(StandardResults[[#This Row],[BT(LC)]]&lt;&gt;"-",IF(StandardResults[[#This Row],[BT(LC)]]&lt;=StandardResults[[#This Row],[AA]],"AA",IF(StandardResults[[#This Row],[BT(LC)]]&lt;=StandardResults[[#This Row],[A]],"A",IF(StandardResults[[#This Row],[BT(LC)]]&lt;=StandardResults[[#This Row],[B]],"B","-"))),"")</f>
        <v/>
      </c>
      <c r="N1142" s="14"/>
      <c r="O1142" t="str">
        <f>IF(StandardResults[[#This Row],[BT(SC)]]&lt;&gt;"-",IF(StandardResults[[#This Row],[BT(SC)]]&lt;=StandardResults[[#This Row],[Ecs]],"EC","-"),"")</f>
        <v/>
      </c>
      <c r="Q1142" t="str">
        <f>IF(StandardResults[[#This Row],[Ind/Rel]]="Ind",LEFT(StandardResults[[#This Row],[Gender]],1)&amp;MIN(MAX(StandardResults[[#This Row],[Age]],11),17)&amp;"-"&amp;StandardResults[[#This Row],[Event]],"")</f>
        <v>011-0</v>
      </c>
      <c r="R1142" t="e">
        <f>IF(StandardResults[[#This Row],[Ind/Rel]]="Ind",_xlfn.XLOOKUP(StandardResults[[#This Row],[Code]],Std[Code],Std[AA]),"-")</f>
        <v>#N/A</v>
      </c>
      <c r="S1142" t="e">
        <f>IF(StandardResults[[#This Row],[Ind/Rel]]="Ind",_xlfn.XLOOKUP(StandardResults[[#This Row],[Code]],Std[Code],Std[A]),"-")</f>
        <v>#N/A</v>
      </c>
      <c r="T1142" t="e">
        <f>IF(StandardResults[[#This Row],[Ind/Rel]]="Ind",_xlfn.XLOOKUP(StandardResults[[#This Row],[Code]],Std[Code],Std[B]),"-")</f>
        <v>#N/A</v>
      </c>
      <c r="U1142" t="e">
        <f>IF(StandardResults[[#This Row],[Ind/Rel]]="Ind",_xlfn.XLOOKUP(StandardResults[[#This Row],[Code]],Std[Code],Std[AAs]),"-")</f>
        <v>#N/A</v>
      </c>
      <c r="V1142" t="e">
        <f>IF(StandardResults[[#This Row],[Ind/Rel]]="Ind",_xlfn.XLOOKUP(StandardResults[[#This Row],[Code]],Std[Code],Std[As]),"-")</f>
        <v>#N/A</v>
      </c>
      <c r="W1142" t="e">
        <f>IF(StandardResults[[#This Row],[Ind/Rel]]="Ind",_xlfn.XLOOKUP(StandardResults[[#This Row],[Code]],Std[Code],Std[Bs]),"-")</f>
        <v>#N/A</v>
      </c>
      <c r="X1142" t="e">
        <f>IF(StandardResults[[#This Row],[Ind/Rel]]="Ind",_xlfn.XLOOKUP(StandardResults[[#This Row],[Code]],Std[Code],Std[EC]),"-")</f>
        <v>#N/A</v>
      </c>
      <c r="Y1142" t="e">
        <f>IF(StandardResults[[#This Row],[Ind/Rel]]="Ind",_xlfn.XLOOKUP(StandardResults[[#This Row],[Code]],Std[Code],Std[Ecs]),"-")</f>
        <v>#N/A</v>
      </c>
      <c r="Z1142">
        <f>COUNTIFS(StandardResults[Name],StandardResults[[#This Row],[Name]],StandardResults[Entry
Std],"B")+COUNTIFS(StandardResults[Name],StandardResults[[#This Row],[Name]],StandardResults[Entry
Std],"A")+COUNTIFS(StandardResults[Name],StandardResults[[#This Row],[Name]],StandardResults[Entry
Std],"AA")</f>
        <v>0</v>
      </c>
      <c r="AA1142">
        <f>COUNTIFS(StandardResults[Name],StandardResults[[#This Row],[Name]],StandardResults[Entry
Std],"AA")</f>
        <v>0</v>
      </c>
    </row>
    <row r="1143" spans="1:27" x14ac:dyDescent="0.25">
      <c r="A1143">
        <f>TimeVR[[#This Row],[Club]]</f>
        <v>0</v>
      </c>
      <c r="B1143" t="str">
        <f>IF(OR(RIGHT(TimeVR[[#This Row],[Event]],3)="M.R", RIGHT(TimeVR[[#This Row],[Event]],3)="F.R"),"Relay","Ind")</f>
        <v>Ind</v>
      </c>
      <c r="C1143">
        <f>TimeVR[[#This Row],[gender]]</f>
        <v>0</v>
      </c>
      <c r="D1143">
        <f>TimeVR[[#This Row],[Age]]</f>
        <v>0</v>
      </c>
      <c r="E1143">
        <f>TimeVR[[#This Row],[name]]</f>
        <v>0</v>
      </c>
      <c r="F1143">
        <f>TimeVR[[#This Row],[Event]]</f>
        <v>0</v>
      </c>
      <c r="G1143" t="str">
        <f>IF(OR(StandardResults[[#This Row],[Entry]]="-",TimeVR[[#This Row],[validation]]="Validated"),"Y","N")</f>
        <v>N</v>
      </c>
      <c r="H1143">
        <f>IF(OR(LEFT(TimeVR[[#This Row],[Times]],8)="00:00.00", LEFT(TimeVR[[#This Row],[Times]],2)="NT"),"-",TimeVR[[#This Row],[Times]])</f>
        <v>0</v>
      </c>
      <c r="I11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3" t="str">
        <f>IF(ISBLANK(TimeVR[[#This Row],[Best Time(S)]]),"-",TimeVR[[#This Row],[Best Time(S)]])</f>
        <v>-</v>
      </c>
      <c r="K1143" t="str">
        <f>IF(StandardResults[[#This Row],[BT(SC)]]&lt;&gt;"-",IF(StandardResults[[#This Row],[BT(SC)]]&lt;=StandardResults[[#This Row],[AAs]],"AA",IF(StandardResults[[#This Row],[BT(SC)]]&lt;=StandardResults[[#This Row],[As]],"A",IF(StandardResults[[#This Row],[BT(SC)]]&lt;=StandardResults[[#This Row],[Bs]],"B","-"))),"")</f>
        <v/>
      </c>
      <c r="L1143" t="str">
        <f>IF(ISBLANK(TimeVR[[#This Row],[Best Time(L)]]),"-",TimeVR[[#This Row],[Best Time(L)]])</f>
        <v>-</v>
      </c>
      <c r="M1143" t="str">
        <f>IF(StandardResults[[#This Row],[BT(LC)]]&lt;&gt;"-",IF(StandardResults[[#This Row],[BT(LC)]]&lt;=StandardResults[[#This Row],[AA]],"AA",IF(StandardResults[[#This Row],[BT(LC)]]&lt;=StandardResults[[#This Row],[A]],"A",IF(StandardResults[[#This Row],[BT(LC)]]&lt;=StandardResults[[#This Row],[B]],"B","-"))),"")</f>
        <v/>
      </c>
      <c r="N1143" s="14"/>
      <c r="O1143" t="str">
        <f>IF(StandardResults[[#This Row],[BT(SC)]]&lt;&gt;"-",IF(StandardResults[[#This Row],[BT(SC)]]&lt;=StandardResults[[#This Row],[Ecs]],"EC","-"),"")</f>
        <v/>
      </c>
      <c r="Q1143" t="str">
        <f>IF(StandardResults[[#This Row],[Ind/Rel]]="Ind",LEFT(StandardResults[[#This Row],[Gender]],1)&amp;MIN(MAX(StandardResults[[#This Row],[Age]],11),17)&amp;"-"&amp;StandardResults[[#This Row],[Event]],"")</f>
        <v>011-0</v>
      </c>
      <c r="R1143" t="e">
        <f>IF(StandardResults[[#This Row],[Ind/Rel]]="Ind",_xlfn.XLOOKUP(StandardResults[[#This Row],[Code]],Std[Code],Std[AA]),"-")</f>
        <v>#N/A</v>
      </c>
      <c r="S1143" t="e">
        <f>IF(StandardResults[[#This Row],[Ind/Rel]]="Ind",_xlfn.XLOOKUP(StandardResults[[#This Row],[Code]],Std[Code],Std[A]),"-")</f>
        <v>#N/A</v>
      </c>
      <c r="T1143" t="e">
        <f>IF(StandardResults[[#This Row],[Ind/Rel]]="Ind",_xlfn.XLOOKUP(StandardResults[[#This Row],[Code]],Std[Code],Std[B]),"-")</f>
        <v>#N/A</v>
      </c>
      <c r="U1143" t="e">
        <f>IF(StandardResults[[#This Row],[Ind/Rel]]="Ind",_xlfn.XLOOKUP(StandardResults[[#This Row],[Code]],Std[Code],Std[AAs]),"-")</f>
        <v>#N/A</v>
      </c>
      <c r="V1143" t="e">
        <f>IF(StandardResults[[#This Row],[Ind/Rel]]="Ind",_xlfn.XLOOKUP(StandardResults[[#This Row],[Code]],Std[Code],Std[As]),"-")</f>
        <v>#N/A</v>
      </c>
      <c r="W1143" t="e">
        <f>IF(StandardResults[[#This Row],[Ind/Rel]]="Ind",_xlfn.XLOOKUP(StandardResults[[#This Row],[Code]],Std[Code],Std[Bs]),"-")</f>
        <v>#N/A</v>
      </c>
      <c r="X1143" t="e">
        <f>IF(StandardResults[[#This Row],[Ind/Rel]]="Ind",_xlfn.XLOOKUP(StandardResults[[#This Row],[Code]],Std[Code],Std[EC]),"-")</f>
        <v>#N/A</v>
      </c>
      <c r="Y1143" t="e">
        <f>IF(StandardResults[[#This Row],[Ind/Rel]]="Ind",_xlfn.XLOOKUP(StandardResults[[#This Row],[Code]],Std[Code],Std[Ecs]),"-")</f>
        <v>#N/A</v>
      </c>
      <c r="Z1143">
        <f>COUNTIFS(StandardResults[Name],StandardResults[[#This Row],[Name]],StandardResults[Entry
Std],"B")+COUNTIFS(StandardResults[Name],StandardResults[[#This Row],[Name]],StandardResults[Entry
Std],"A")+COUNTIFS(StandardResults[Name],StandardResults[[#This Row],[Name]],StandardResults[Entry
Std],"AA")</f>
        <v>0</v>
      </c>
      <c r="AA1143">
        <f>COUNTIFS(StandardResults[Name],StandardResults[[#This Row],[Name]],StandardResults[Entry
Std],"AA")</f>
        <v>0</v>
      </c>
    </row>
    <row r="1144" spans="1:27" x14ac:dyDescent="0.25">
      <c r="A1144">
        <f>TimeVR[[#This Row],[Club]]</f>
        <v>0</v>
      </c>
      <c r="B1144" t="str">
        <f>IF(OR(RIGHT(TimeVR[[#This Row],[Event]],3)="M.R", RIGHT(TimeVR[[#This Row],[Event]],3)="F.R"),"Relay","Ind")</f>
        <v>Ind</v>
      </c>
      <c r="C1144">
        <f>TimeVR[[#This Row],[gender]]</f>
        <v>0</v>
      </c>
      <c r="D1144">
        <f>TimeVR[[#This Row],[Age]]</f>
        <v>0</v>
      </c>
      <c r="E1144">
        <f>TimeVR[[#This Row],[name]]</f>
        <v>0</v>
      </c>
      <c r="F1144">
        <f>TimeVR[[#This Row],[Event]]</f>
        <v>0</v>
      </c>
      <c r="G1144" t="str">
        <f>IF(OR(StandardResults[[#This Row],[Entry]]="-",TimeVR[[#This Row],[validation]]="Validated"),"Y","N")</f>
        <v>N</v>
      </c>
      <c r="H1144">
        <f>IF(OR(LEFT(TimeVR[[#This Row],[Times]],8)="00:00.00", LEFT(TimeVR[[#This Row],[Times]],2)="NT"),"-",TimeVR[[#This Row],[Times]])</f>
        <v>0</v>
      </c>
      <c r="I11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4" t="str">
        <f>IF(ISBLANK(TimeVR[[#This Row],[Best Time(S)]]),"-",TimeVR[[#This Row],[Best Time(S)]])</f>
        <v>-</v>
      </c>
      <c r="K1144" t="str">
        <f>IF(StandardResults[[#This Row],[BT(SC)]]&lt;&gt;"-",IF(StandardResults[[#This Row],[BT(SC)]]&lt;=StandardResults[[#This Row],[AAs]],"AA",IF(StandardResults[[#This Row],[BT(SC)]]&lt;=StandardResults[[#This Row],[As]],"A",IF(StandardResults[[#This Row],[BT(SC)]]&lt;=StandardResults[[#This Row],[Bs]],"B","-"))),"")</f>
        <v/>
      </c>
      <c r="L1144" t="str">
        <f>IF(ISBLANK(TimeVR[[#This Row],[Best Time(L)]]),"-",TimeVR[[#This Row],[Best Time(L)]])</f>
        <v>-</v>
      </c>
      <c r="M1144" t="str">
        <f>IF(StandardResults[[#This Row],[BT(LC)]]&lt;&gt;"-",IF(StandardResults[[#This Row],[BT(LC)]]&lt;=StandardResults[[#This Row],[AA]],"AA",IF(StandardResults[[#This Row],[BT(LC)]]&lt;=StandardResults[[#This Row],[A]],"A",IF(StandardResults[[#This Row],[BT(LC)]]&lt;=StandardResults[[#This Row],[B]],"B","-"))),"")</f>
        <v/>
      </c>
      <c r="N1144" s="14"/>
      <c r="O1144" t="str">
        <f>IF(StandardResults[[#This Row],[BT(SC)]]&lt;&gt;"-",IF(StandardResults[[#This Row],[BT(SC)]]&lt;=StandardResults[[#This Row],[Ecs]],"EC","-"),"")</f>
        <v/>
      </c>
      <c r="Q1144" t="str">
        <f>IF(StandardResults[[#This Row],[Ind/Rel]]="Ind",LEFT(StandardResults[[#This Row],[Gender]],1)&amp;MIN(MAX(StandardResults[[#This Row],[Age]],11),17)&amp;"-"&amp;StandardResults[[#This Row],[Event]],"")</f>
        <v>011-0</v>
      </c>
      <c r="R1144" t="e">
        <f>IF(StandardResults[[#This Row],[Ind/Rel]]="Ind",_xlfn.XLOOKUP(StandardResults[[#This Row],[Code]],Std[Code],Std[AA]),"-")</f>
        <v>#N/A</v>
      </c>
      <c r="S1144" t="e">
        <f>IF(StandardResults[[#This Row],[Ind/Rel]]="Ind",_xlfn.XLOOKUP(StandardResults[[#This Row],[Code]],Std[Code],Std[A]),"-")</f>
        <v>#N/A</v>
      </c>
      <c r="T1144" t="e">
        <f>IF(StandardResults[[#This Row],[Ind/Rel]]="Ind",_xlfn.XLOOKUP(StandardResults[[#This Row],[Code]],Std[Code],Std[B]),"-")</f>
        <v>#N/A</v>
      </c>
      <c r="U1144" t="e">
        <f>IF(StandardResults[[#This Row],[Ind/Rel]]="Ind",_xlfn.XLOOKUP(StandardResults[[#This Row],[Code]],Std[Code],Std[AAs]),"-")</f>
        <v>#N/A</v>
      </c>
      <c r="V1144" t="e">
        <f>IF(StandardResults[[#This Row],[Ind/Rel]]="Ind",_xlfn.XLOOKUP(StandardResults[[#This Row],[Code]],Std[Code],Std[As]),"-")</f>
        <v>#N/A</v>
      </c>
      <c r="W1144" t="e">
        <f>IF(StandardResults[[#This Row],[Ind/Rel]]="Ind",_xlfn.XLOOKUP(StandardResults[[#This Row],[Code]],Std[Code],Std[Bs]),"-")</f>
        <v>#N/A</v>
      </c>
      <c r="X1144" t="e">
        <f>IF(StandardResults[[#This Row],[Ind/Rel]]="Ind",_xlfn.XLOOKUP(StandardResults[[#This Row],[Code]],Std[Code],Std[EC]),"-")</f>
        <v>#N/A</v>
      </c>
      <c r="Y1144" t="e">
        <f>IF(StandardResults[[#This Row],[Ind/Rel]]="Ind",_xlfn.XLOOKUP(StandardResults[[#This Row],[Code]],Std[Code],Std[Ecs]),"-")</f>
        <v>#N/A</v>
      </c>
      <c r="Z1144">
        <f>COUNTIFS(StandardResults[Name],StandardResults[[#This Row],[Name]],StandardResults[Entry
Std],"B")+COUNTIFS(StandardResults[Name],StandardResults[[#This Row],[Name]],StandardResults[Entry
Std],"A")+COUNTIFS(StandardResults[Name],StandardResults[[#This Row],[Name]],StandardResults[Entry
Std],"AA")</f>
        <v>0</v>
      </c>
      <c r="AA1144">
        <f>COUNTIFS(StandardResults[Name],StandardResults[[#This Row],[Name]],StandardResults[Entry
Std],"AA")</f>
        <v>0</v>
      </c>
    </row>
    <row r="1145" spans="1:27" x14ac:dyDescent="0.25">
      <c r="A1145">
        <f>TimeVR[[#This Row],[Club]]</f>
        <v>0</v>
      </c>
      <c r="B1145" t="str">
        <f>IF(OR(RIGHT(TimeVR[[#This Row],[Event]],3)="M.R", RIGHT(TimeVR[[#This Row],[Event]],3)="F.R"),"Relay","Ind")</f>
        <v>Ind</v>
      </c>
      <c r="C1145">
        <f>TimeVR[[#This Row],[gender]]</f>
        <v>0</v>
      </c>
      <c r="D1145">
        <f>TimeVR[[#This Row],[Age]]</f>
        <v>0</v>
      </c>
      <c r="E1145">
        <f>TimeVR[[#This Row],[name]]</f>
        <v>0</v>
      </c>
      <c r="F1145">
        <f>TimeVR[[#This Row],[Event]]</f>
        <v>0</v>
      </c>
      <c r="G1145" t="str">
        <f>IF(OR(StandardResults[[#This Row],[Entry]]="-",TimeVR[[#This Row],[validation]]="Validated"),"Y","N")</f>
        <v>N</v>
      </c>
      <c r="H1145">
        <f>IF(OR(LEFT(TimeVR[[#This Row],[Times]],8)="00:00.00", LEFT(TimeVR[[#This Row],[Times]],2)="NT"),"-",TimeVR[[#This Row],[Times]])</f>
        <v>0</v>
      </c>
      <c r="I11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5" t="str">
        <f>IF(ISBLANK(TimeVR[[#This Row],[Best Time(S)]]),"-",TimeVR[[#This Row],[Best Time(S)]])</f>
        <v>-</v>
      </c>
      <c r="K1145" t="str">
        <f>IF(StandardResults[[#This Row],[BT(SC)]]&lt;&gt;"-",IF(StandardResults[[#This Row],[BT(SC)]]&lt;=StandardResults[[#This Row],[AAs]],"AA",IF(StandardResults[[#This Row],[BT(SC)]]&lt;=StandardResults[[#This Row],[As]],"A",IF(StandardResults[[#This Row],[BT(SC)]]&lt;=StandardResults[[#This Row],[Bs]],"B","-"))),"")</f>
        <v/>
      </c>
      <c r="L1145" t="str">
        <f>IF(ISBLANK(TimeVR[[#This Row],[Best Time(L)]]),"-",TimeVR[[#This Row],[Best Time(L)]])</f>
        <v>-</v>
      </c>
      <c r="M1145" t="str">
        <f>IF(StandardResults[[#This Row],[BT(LC)]]&lt;&gt;"-",IF(StandardResults[[#This Row],[BT(LC)]]&lt;=StandardResults[[#This Row],[AA]],"AA",IF(StandardResults[[#This Row],[BT(LC)]]&lt;=StandardResults[[#This Row],[A]],"A",IF(StandardResults[[#This Row],[BT(LC)]]&lt;=StandardResults[[#This Row],[B]],"B","-"))),"")</f>
        <v/>
      </c>
      <c r="N1145" s="14"/>
      <c r="O1145" t="str">
        <f>IF(StandardResults[[#This Row],[BT(SC)]]&lt;&gt;"-",IF(StandardResults[[#This Row],[BT(SC)]]&lt;=StandardResults[[#This Row],[Ecs]],"EC","-"),"")</f>
        <v/>
      </c>
      <c r="Q1145" t="str">
        <f>IF(StandardResults[[#This Row],[Ind/Rel]]="Ind",LEFT(StandardResults[[#This Row],[Gender]],1)&amp;MIN(MAX(StandardResults[[#This Row],[Age]],11),17)&amp;"-"&amp;StandardResults[[#This Row],[Event]],"")</f>
        <v>011-0</v>
      </c>
      <c r="R1145" t="e">
        <f>IF(StandardResults[[#This Row],[Ind/Rel]]="Ind",_xlfn.XLOOKUP(StandardResults[[#This Row],[Code]],Std[Code],Std[AA]),"-")</f>
        <v>#N/A</v>
      </c>
      <c r="S1145" t="e">
        <f>IF(StandardResults[[#This Row],[Ind/Rel]]="Ind",_xlfn.XLOOKUP(StandardResults[[#This Row],[Code]],Std[Code],Std[A]),"-")</f>
        <v>#N/A</v>
      </c>
      <c r="T1145" t="e">
        <f>IF(StandardResults[[#This Row],[Ind/Rel]]="Ind",_xlfn.XLOOKUP(StandardResults[[#This Row],[Code]],Std[Code],Std[B]),"-")</f>
        <v>#N/A</v>
      </c>
      <c r="U1145" t="e">
        <f>IF(StandardResults[[#This Row],[Ind/Rel]]="Ind",_xlfn.XLOOKUP(StandardResults[[#This Row],[Code]],Std[Code],Std[AAs]),"-")</f>
        <v>#N/A</v>
      </c>
      <c r="V1145" t="e">
        <f>IF(StandardResults[[#This Row],[Ind/Rel]]="Ind",_xlfn.XLOOKUP(StandardResults[[#This Row],[Code]],Std[Code],Std[As]),"-")</f>
        <v>#N/A</v>
      </c>
      <c r="W1145" t="e">
        <f>IF(StandardResults[[#This Row],[Ind/Rel]]="Ind",_xlfn.XLOOKUP(StandardResults[[#This Row],[Code]],Std[Code],Std[Bs]),"-")</f>
        <v>#N/A</v>
      </c>
      <c r="X1145" t="e">
        <f>IF(StandardResults[[#This Row],[Ind/Rel]]="Ind",_xlfn.XLOOKUP(StandardResults[[#This Row],[Code]],Std[Code],Std[EC]),"-")</f>
        <v>#N/A</v>
      </c>
      <c r="Y1145" t="e">
        <f>IF(StandardResults[[#This Row],[Ind/Rel]]="Ind",_xlfn.XLOOKUP(StandardResults[[#This Row],[Code]],Std[Code],Std[Ecs]),"-")</f>
        <v>#N/A</v>
      </c>
      <c r="Z1145">
        <f>COUNTIFS(StandardResults[Name],StandardResults[[#This Row],[Name]],StandardResults[Entry
Std],"B")+COUNTIFS(StandardResults[Name],StandardResults[[#This Row],[Name]],StandardResults[Entry
Std],"A")+COUNTIFS(StandardResults[Name],StandardResults[[#This Row],[Name]],StandardResults[Entry
Std],"AA")</f>
        <v>0</v>
      </c>
      <c r="AA1145">
        <f>COUNTIFS(StandardResults[Name],StandardResults[[#This Row],[Name]],StandardResults[Entry
Std],"AA")</f>
        <v>0</v>
      </c>
    </row>
    <row r="1146" spans="1:27" x14ac:dyDescent="0.25">
      <c r="A1146">
        <f>TimeVR[[#This Row],[Club]]</f>
        <v>0</v>
      </c>
      <c r="B1146" t="str">
        <f>IF(OR(RIGHT(TimeVR[[#This Row],[Event]],3)="M.R", RIGHT(TimeVR[[#This Row],[Event]],3)="F.R"),"Relay","Ind")</f>
        <v>Ind</v>
      </c>
      <c r="C1146">
        <f>TimeVR[[#This Row],[gender]]</f>
        <v>0</v>
      </c>
      <c r="D1146">
        <f>TimeVR[[#This Row],[Age]]</f>
        <v>0</v>
      </c>
      <c r="E1146">
        <f>TimeVR[[#This Row],[name]]</f>
        <v>0</v>
      </c>
      <c r="F1146">
        <f>TimeVR[[#This Row],[Event]]</f>
        <v>0</v>
      </c>
      <c r="G1146" t="str">
        <f>IF(OR(StandardResults[[#This Row],[Entry]]="-",TimeVR[[#This Row],[validation]]="Validated"),"Y","N")</f>
        <v>N</v>
      </c>
      <c r="H1146">
        <f>IF(OR(LEFT(TimeVR[[#This Row],[Times]],8)="00:00.00", LEFT(TimeVR[[#This Row],[Times]],2)="NT"),"-",TimeVR[[#This Row],[Times]])</f>
        <v>0</v>
      </c>
      <c r="I11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6" t="str">
        <f>IF(ISBLANK(TimeVR[[#This Row],[Best Time(S)]]),"-",TimeVR[[#This Row],[Best Time(S)]])</f>
        <v>-</v>
      </c>
      <c r="K1146" t="str">
        <f>IF(StandardResults[[#This Row],[BT(SC)]]&lt;&gt;"-",IF(StandardResults[[#This Row],[BT(SC)]]&lt;=StandardResults[[#This Row],[AAs]],"AA",IF(StandardResults[[#This Row],[BT(SC)]]&lt;=StandardResults[[#This Row],[As]],"A",IF(StandardResults[[#This Row],[BT(SC)]]&lt;=StandardResults[[#This Row],[Bs]],"B","-"))),"")</f>
        <v/>
      </c>
      <c r="L1146" t="str">
        <f>IF(ISBLANK(TimeVR[[#This Row],[Best Time(L)]]),"-",TimeVR[[#This Row],[Best Time(L)]])</f>
        <v>-</v>
      </c>
      <c r="M1146" t="str">
        <f>IF(StandardResults[[#This Row],[BT(LC)]]&lt;&gt;"-",IF(StandardResults[[#This Row],[BT(LC)]]&lt;=StandardResults[[#This Row],[AA]],"AA",IF(StandardResults[[#This Row],[BT(LC)]]&lt;=StandardResults[[#This Row],[A]],"A",IF(StandardResults[[#This Row],[BT(LC)]]&lt;=StandardResults[[#This Row],[B]],"B","-"))),"")</f>
        <v/>
      </c>
      <c r="N1146" s="14"/>
      <c r="O1146" t="str">
        <f>IF(StandardResults[[#This Row],[BT(SC)]]&lt;&gt;"-",IF(StandardResults[[#This Row],[BT(SC)]]&lt;=StandardResults[[#This Row],[Ecs]],"EC","-"),"")</f>
        <v/>
      </c>
      <c r="Q1146" t="str">
        <f>IF(StandardResults[[#This Row],[Ind/Rel]]="Ind",LEFT(StandardResults[[#This Row],[Gender]],1)&amp;MIN(MAX(StandardResults[[#This Row],[Age]],11),17)&amp;"-"&amp;StandardResults[[#This Row],[Event]],"")</f>
        <v>011-0</v>
      </c>
      <c r="R1146" t="e">
        <f>IF(StandardResults[[#This Row],[Ind/Rel]]="Ind",_xlfn.XLOOKUP(StandardResults[[#This Row],[Code]],Std[Code],Std[AA]),"-")</f>
        <v>#N/A</v>
      </c>
      <c r="S1146" t="e">
        <f>IF(StandardResults[[#This Row],[Ind/Rel]]="Ind",_xlfn.XLOOKUP(StandardResults[[#This Row],[Code]],Std[Code],Std[A]),"-")</f>
        <v>#N/A</v>
      </c>
      <c r="T1146" t="e">
        <f>IF(StandardResults[[#This Row],[Ind/Rel]]="Ind",_xlfn.XLOOKUP(StandardResults[[#This Row],[Code]],Std[Code],Std[B]),"-")</f>
        <v>#N/A</v>
      </c>
      <c r="U1146" t="e">
        <f>IF(StandardResults[[#This Row],[Ind/Rel]]="Ind",_xlfn.XLOOKUP(StandardResults[[#This Row],[Code]],Std[Code],Std[AAs]),"-")</f>
        <v>#N/A</v>
      </c>
      <c r="V1146" t="e">
        <f>IF(StandardResults[[#This Row],[Ind/Rel]]="Ind",_xlfn.XLOOKUP(StandardResults[[#This Row],[Code]],Std[Code],Std[As]),"-")</f>
        <v>#N/A</v>
      </c>
      <c r="W1146" t="e">
        <f>IF(StandardResults[[#This Row],[Ind/Rel]]="Ind",_xlfn.XLOOKUP(StandardResults[[#This Row],[Code]],Std[Code],Std[Bs]),"-")</f>
        <v>#N/A</v>
      </c>
      <c r="X1146" t="e">
        <f>IF(StandardResults[[#This Row],[Ind/Rel]]="Ind",_xlfn.XLOOKUP(StandardResults[[#This Row],[Code]],Std[Code],Std[EC]),"-")</f>
        <v>#N/A</v>
      </c>
      <c r="Y1146" t="e">
        <f>IF(StandardResults[[#This Row],[Ind/Rel]]="Ind",_xlfn.XLOOKUP(StandardResults[[#This Row],[Code]],Std[Code],Std[Ecs]),"-")</f>
        <v>#N/A</v>
      </c>
      <c r="Z1146">
        <f>COUNTIFS(StandardResults[Name],StandardResults[[#This Row],[Name]],StandardResults[Entry
Std],"B")+COUNTIFS(StandardResults[Name],StandardResults[[#This Row],[Name]],StandardResults[Entry
Std],"A")+COUNTIFS(StandardResults[Name],StandardResults[[#This Row],[Name]],StandardResults[Entry
Std],"AA")</f>
        <v>0</v>
      </c>
      <c r="AA1146">
        <f>COUNTIFS(StandardResults[Name],StandardResults[[#This Row],[Name]],StandardResults[Entry
Std],"AA")</f>
        <v>0</v>
      </c>
    </row>
    <row r="1147" spans="1:27" x14ac:dyDescent="0.25">
      <c r="A1147">
        <f>TimeVR[[#This Row],[Club]]</f>
        <v>0</v>
      </c>
      <c r="B1147" t="str">
        <f>IF(OR(RIGHT(TimeVR[[#This Row],[Event]],3)="M.R", RIGHT(TimeVR[[#This Row],[Event]],3)="F.R"),"Relay","Ind")</f>
        <v>Ind</v>
      </c>
      <c r="C1147">
        <f>TimeVR[[#This Row],[gender]]</f>
        <v>0</v>
      </c>
      <c r="D1147">
        <f>TimeVR[[#This Row],[Age]]</f>
        <v>0</v>
      </c>
      <c r="E1147">
        <f>TimeVR[[#This Row],[name]]</f>
        <v>0</v>
      </c>
      <c r="F1147">
        <f>TimeVR[[#This Row],[Event]]</f>
        <v>0</v>
      </c>
      <c r="G1147" t="str">
        <f>IF(OR(StandardResults[[#This Row],[Entry]]="-",TimeVR[[#This Row],[validation]]="Validated"),"Y","N")</f>
        <v>N</v>
      </c>
      <c r="H1147">
        <f>IF(OR(LEFT(TimeVR[[#This Row],[Times]],8)="00:00.00", LEFT(TimeVR[[#This Row],[Times]],2)="NT"),"-",TimeVR[[#This Row],[Times]])</f>
        <v>0</v>
      </c>
      <c r="I11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7" t="str">
        <f>IF(ISBLANK(TimeVR[[#This Row],[Best Time(S)]]),"-",TimeVR[[#This Row],[Best Time(S)]])</f>
        <v>-</v>
      </c>
      <c r="K1147" t="str">
        <f>IF(StandardResults[[#This Row],[BT(SC)]]&lt;&gt;"-",IF(StandardResults[[#This Row],[BT(SC)]]&lt;=StandardResults[[#This Row],[AAs]],"AA",IF(StandardResults[[#This Row],[BT(SC)]]&lt;=StandardResults[[#This Row],[As]],"A",IF(StandardResults[[#This Row],[BT(SC)]]&lt;=StandardResults[[#This Row],[Bs]],"B","-"))),"")</f>
        <v/>
      </c>
      <c r="L1147" t="str">
        <f>IF(ISBLANK(TimeVR[[#This Row],[Best Time(L)]]),"-",TimeVR[[#This Row],[Best Time(L)]])</f>
        <v>-</v>
      </c>
      <c r="M1147" t="str">
        <f>IF(StandardResults[[#This Row],[BT(LC)]]&lt;&gt;"-",IF(StandardResults[[#This Row],[BT(LC)]]&lt;=StandardResults[[#This Row],[AA]],"AA",IF(StandardResults[[#This Row],[BT(LC)]]&lt;=StandardResults[[#This Row],[A]],"A",IF(StandardResults[[#This Row],[BT(LC)]]&lt;=StandardResults[[#This Row],[B]],"B","-"))),"")</f>
        <v/>
      </c>
      <c r="N1147" s="14"/>
      <c r="O1147" t="str">
        <f>IF(StandardResults[[#This Row],[BT(SC)]]&lt;&gt;"-",IF(StandardResults[[#This Row],[BT(SC)]]&lt;=StandardResults[[#This Row],[Ecs]],"EC","-"),"")</f>
        <v/>
      </c>
      <c r="Q1147" t="str">
        <f>IF(StandardResults[[#This Row],[Ind/Rel]]="Ind",LEFT(StandardResults[[#This Row],[Gender]],1)&amp;MIN(MAX(StandardResults[[#This Row],[Age]],11),17)&amp;"-"&amp;StandardResults[[#This Row],[Event]],"")</f>
        <v>011-0</v>
      </c>
      <c r="R1147" t="e">
        <f>IF(StandardResults[[#This Row],[Ind/Rel]]="Ind",_xlfn.XLOOKUP(StandardResults[[#This Row],[Code]],Std[Code],Std[AA]),"-")</f>
        <v>#N/A</v>
      </c>
      <c r="S1147" t="e">
        <f>IF(StandardResults[[#This Row],[Ind/Rel]]="Ind",_xlfn.XLOOKUP(StandardResults[[#This Row],[Code]],Std[Code],Std[A]),"-")</f>
        <v>#N/A</v>
      </c>
      <c r="T1147" t="e">
        <f>IF(StandardResults[[#This Row],[Ind/Rel]]="Ind",_xlfn.XLOOKUP(StandardResults[[#This Row],[Code]],Std[Code],Std[B]),"-")</f>
        <v>#N/A</v>
      </c>
      <c r="U1147" t="e">
        <f>IF(StandardResults[[#This Row],[Ind/Rel]]="Ind",_xlfn.XLOOKUP(StandardResults[[#This Row],[Code]],Std[Code],Std[AAs]),"-")</f>
        <v>#N/A</v>
      </c>
      <c r="V1147" t="e">
        <f>IF(StandardResults[[#This Row],[Ind/Rel]]="Ind",_xlfn.XLOOKUP(StandardResults[[#This Row],[Code]],Std[Code],Std[As]),"-")</f>
        <v>#N/A</v>
      </c>
      <c r="W1147" t="e">
        <f>IF(StandardResults[[#This Row],[Ind/Rel]]="Ind",_xlfn.XLOOKUP(StandardResults[[#This Row],[Code]],Std[Code],Std[Bs]),"-")</f>
        <v>#N/A</v>
      </c>
      <c r="X1147" t="e">
        <f>IF(StandardResults[[#This Row],[Ind/Rel]]="Ind",_xlfn.XLOOKUP(StandardResults[[#This Row],[Code]],Std[Code],Std[EC]),"-")</f>
        <v>#N/A</v>
      </c>
      <c r="Y1147" t="e">
        <f>IF(StandardResults[[#This Row],[Ind/Rel]]="Ind",_xlfn.XLOOKUP(StandardResults[[#This Row],[Code]],Std[Code],Std[Ecs]),"-")</f>
        <v>#N/A</v>
      </c>
      <c r="Z1147">
        <f>COUNTIFS(StandardResults[Name],StandardResults[[#This Row],[Name]],StandardResults[Entry
Std],"B")+COUNTIFS(StandardResults[Name],StandardResults[[#This Row],[Name]],StandardResults[Entry
Std],"A")+COUNTIFS(StandardResults[Name],StandardResults[[#This Row],[Name]],StandardResults[Entry
Std],"AA")</f>
        <v>0</v>
      </c>
      <c r="AA1147">
        <f>COUNTIFS(StandardResults[Name],StandardResults[[#This Row],[Name]],StandardResults[Entry
Std],"AA")</f>
        <v>0</v>
      </c>
    </row>
    <row r="1148" spans="1:27" x14ac:dyDescent="0.25">
      <c r="A1148">
        <f>TimeVR[[#This Row],[Club]]</f>
        <v>0</v>
      </c>
      <c r="B1148" t="str">
        <f>IF(OR(RIGHT(TimeVR[[#This Row],[Event]],3)="M.R", RIGHT(TimeVR[[#This Row],[Event]],3)="F.R"),"Relay","Ind")</f>
        <v>Ind</v>
      </c>
      <c r="C1148">
        <f>TimeVR[[#This Row],[gender]]</f>
        <v>0</v>
      </c>
      <c r="D1148">
        <f>TimeVR[[#This Row],[Age]]</f>
        <v>0</v>
      </c>
      <c r="E1148">
        <f>TimeVR[[#This Row],[name]]</f>
        <v>0</v>
      </c>
      <c r="F1148">
        <f>TimeVR[[#This Row],[Event]]</f>
        <v>0</v>
      </c>
      <c r="G1148" t="str">
        <f>IF(OR(StandardResults[[#This Row],[Entry]]="-",TimeVR[[#This Row],[validation]]="Validated"),"Y","N")</f>
        <v>N</v>
      </c>
      <c r="H1148">
        <f>IF(OR(LEFT(TimeVR[[#This Row],[Times]],8)="00:00.00", LEFT(TimeVR[[#This Row],[Times]],2)="NT"),"-",TimeVR[[#This Row],[Times]])</f>
        <v>0</v>
      </c>
      <c r="I11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8" t="str">
        <f>IF(ISBLANK(TimeVR[[#This Row],[Best Time(S)]]),"-",TimeVR[[#This Row],[Best Time(S)]])</f>
        <v>-</v>
      </c>
      <c r="K1148" t="str">
        <f>IF(StandardResults[[#This Row],[BT(SC)]]&lt;&gt;"-",IF(StandardResults[[#This Row],[BT(SC)]]&lt;=StandardResults[[#This Row],[AAs]],"AA",IF(StandardResults[[#This Row],[BT(SC)]]&lt;=StandardResults[[#This Row],[As]],"A",IF(StandardResults[[#This Row],[BT(SC)]]&lt;=StandardResults[[#This Row],[Bs]],"B","-"))),"")</f>
        <v/>
      </c>
      <c r="L1148" t="str">
        <f>IF(ISBLANK(TimeVR[[#This Row],[Best Time(L)]]),"-",TimeVR[[#This Row],[Best Time(L)]])</f>
        <v>-</v>
      </c>
      <c r="M1148" t="str">
        <f>IF(StandardResults[[#This Row],[BT(LC)]]&lt;&gt;"-",IF(StandardResults[[#This Row],[BT(LC)]]&lt;=StandardResults[[#This Row],[AA]],"AA",IF(StandardResults[[#This Row],[BT(LC)]]&lt;=StandardResults[[#This Row],[A]],"A",IF(StandardResults[[#This Row],[BT(LC)]]&lt;=StandardResults[[#This Row],[B]],"B","-"))),"")</f>
        <v/>
      </c>
      <c r="N1148" s="14"/>
      <c r="O1148" t="str">
        <f>IF(StandardResults[[#This Row],[BT(SC)]]&lt;&gt;"-",IF(StandardResults[[#This Row],[BT(SC)]]&lt;=StandardResults[[#This Row],[Ecs]],"EC","-"),"")</f>
        <v/>
      </c>
      <c r="Q1148" t="str">
        <f>IF(StandardResults[[#This Row],[Ind/Rel]]="Ind",LEFT(StandardResults[[#This Row],[Gender]],1)&amp;MIN(MAX(StandardResults[[#This Row],[Age]],11),17)&amp;"-"&amp;StandardResults[[#This Row],[Event]],"")</f>
        <v>011-0</v>
      </c>
      <c r="R1148" t="e">
        <f>IF(StandardResults[[#This Row],[Ind/Rel]]="Ind",_xlfn.XLOOKUP(StandardResults[[#This Row],[Code]],Std[Code],Std[AA]),"-")</f>
        <v>#N/A</v>
      </c>
      <c r="S1148" t="e">
        <f>IF(StandardResults[[#This Row],[Ind/Rel]]="Ind",_xlfn.XLOOKUP(StandardResults[[#This Row],[Code]],Std[Code],Std[A]),"-")</f>
        <v>#N/A</v>
      </c>
      <c r="T1148" t="e">
        <f>IF(StandardResults[[#This Row],[Ind/Rel]]="Ind",_xlfn.XLOOKUP(StandardResults[[#This Row],[Code]],Std[Code],Std[B]),"-")</f>
        <v>#N/A</v>
      </c>
      <c r="U1148" t="e">
        <f>IF(StandardResults[[#This Row],[Ind/Rel]]="Ind",_xlfn.XLOOKUP(StandardResults[[#This Row],[Code]],Std[Code],Std[AAs]),"-")</f>
        <v>#N/A</v>
      </c>
      <c r="V1148" t="e">
        <f>IF(StandardResults[[#This Row],[Ind/Rel]]="Ind",_xlfn.XLOOKUP(StandardResults[[#This Row],[Code]],Std[Code],Std[As]),"-")</f>
        <v>#N/A</v>
      </c>
      <c r="W1148" t="e">
        <f>IF(StandardResults[[#This Row],[Ind/Rel]]="Ind",_xlfn.XLOOKUP(StandardResults[[#This Row],[Code]],Std[Code],Std[Bs]),"-")</f>
        <v>#N/A</v>
      </c>
      <c r="X1148" t="e">
        <f>IF(StandardResults[[#This Row],[Ind/Rel]]="Ind",_xlfn.XLOOKUP(StandardResults[[#This Row],[Code]],Std[Code],Std[EC]),"-")</f>
        <v>#N/A</v>
      </c>
      <c r="Y1148" t="e">
        <f>IF(StandardResults[[#This Row],[Ind/Rel]]="Ind",_xlfn.XLOOKUP(StandardResults[[#This Row],[Code]],Std[Code],Std[Ecs]),"-")</f>
        <v>#N/A</v>
      </c>
      <c r="Z1148">
        <f>COUNTIFS(StandardResults[Name],StandardResults[[#This Row],[Name]],StandardResults[Entry
Std],"B")+COUNTIFS(StandardResults[Name],StandardResults[[#This Row],[Name]],StandardResults[Entry
Std],"A")+COUNTIFS(StandardResults[Name],StandardResults[[#This Row],[Name]],StandardResults[Entry
Std],"AA")</f>
        <v>0</v>
      </c>
      <c r="AA1148">
        <f>COUNTIFS(StandardResults[Name],StandardResults[[#This Row],[Name]],StandardResults[Entry
Std],"AA")</f>
        <v>0</v>
      </c>
    </row>
    <row r="1149" spans="1:27" x14ac:dyDescent="0.25">
      <c r="A1149">
        <f>TimeVR[[#This Row],[Club]]</f>
        <v>0</v>
      </c>
      <c r="B1149" t="str">
        <f>IF(OR(RIGHT(TimeVR[[#This Row],[Event]],3)="M.R", RIGHT(TimeVR[[#This Row],[Event]],3)="F.R"),"Relay","Ind")</f>
        <v>Ind</v>
      </c>
      <c r="C1149">
        <f>TimeVR[[#This Row],[gender]]</f>
        <v>0</v>
      </c>
      <c r="D1149">
        <f>TimeVR[[#This Row],[Age]]</f>
        <v>0</v>
      </c>
      <c r="E1149">
        <f>TimeVR[[#This Row],[name]]</f>
        <v>0</v>
      </c>
      <c r="F1149">
        <f>TimeVR[[#This Row],[Event]]</f>
        <v>0</v>
      </c>
      <c r="G1149" t="str">
        <f>IF(OR(StandardResults[[#This Row],[Entry]]="-",TimeVR[[#This Row],[validation]]="Validated"),"Y","N")</f>
        <v>N</v>
      </c>
      <c r="H1149">
        <f>IF(OR(LEFT(TimeVR[[#This Row],[Times]],8)="00:00.00", LEFT(TimeVR[[#This Row],[Times]],2)="NT"),"-",TimeVR[[#This Row],[Times]])</f>
        <v>0</v>
      </c>
      <c r="I11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49" t="str">
        <f>IF(ISBLANK(TimeVR[[#This Row],[Best Time(S)]]),"-",TimeVR[[#This Row],[Best Time(S)]])</f>
        <v>-</v>
      </c>
      <c r="K1149" t="str">
        <f>IF(StandardResults[[#This Row],[BT(SC)]]&lt;&gt;"-",IF(StandardResults[[#This Row],[BT(SC)]]&lt;=StandardResults[[#This Row],[AAs]],"AA",IF(StandardResults[[#This Row],[BT(SC)]]&lt;=StandardResults[[#This Row],[As]],"A",IF(StandardResults[[#This Row],[BT(SC)]]&lt;=StandardResults[[#This Row],[Bs]],"B","-"))),"")</f>
        <v/>
      </c>
      <c r="L1149" t="str">
        <f>IF(ISBLANK(TimeVR[[#This Row],[Best Time(L)]]),"-",TimeVR[[#This Row],[Best Time(L)]])</f>
        <v>-</v>
      </c>
      <c r="M1149" t="str">
        <f>IF(StandardResults[[#This Row],[BT(LC)]]&lt;&gt;"-",IF(StandardResults[[#This Row],[BT(LC)]]&lt;=StandardResults[[#This Row],[AA]],"AA",IF(StandardResults[[#This Row],[BT(LC)]]&lt;=StandardResults[[#This Row],[A]],"A",IF(StandardResults[[#This Row],[BT(LC)]]&lt;=StandardResults[[#This Row],[B]],"B","-"))),"")</f>
        <v/>
      </c>
      <c r="N1149" s="14"/>
      <c r="O1149" t="str">
        <f>IF(StandardResults[[#This Row],[BT(SC)]]&lt;&gt;"-",IF(StandardResults[[#This Row],[BT(SC)]]&lt;=StandardResults[[#This Row],[Ecs]],"EC","-"),"")</f>
        <v/>
      </c>
      <c r="Q1149" t="str">
        <f>IF(StandardResults[[#This Row],[Ind/Rel]]="Ind",LEFT(StandardResults[[#This Row],[Gender]],1)&amp;MIN(MAX(StandardResults[[#This Row],[Age]],11),17)&amp;"-"&amp;StandardResults[[#This Row],[Event]],"")</f>
        <v>011-0</v>
      </c>
      <c r="R1149" t="e">
        <f>IF(StandardResults[[#This Row],[Ind/Rel]]="Ind",_xlfn.XLOOKUP(StandardResults[[#This Row],[Code]],Std[Code],Std[AA]),"-")</f>
        <v>#N/A</v>
      </c>
      <c r="S1149" t="e">
        <f>IF(StandardResults[[#This Row],[Ind/Rel]]="Ind",_xlfn.XLOOKUP(StandardResults[[#This Row],[Code]],Std[Code],Std[A]),"-")</f>
        <v>#N/A</v>
      </c>
      <c r="T1149" t="e">
        <f>IF(StandardResults[[#This Row],[Ind/Rel]]="Ind",_xlfn.XLOOKUP(StandardResults[[#This Row],[Code]],Std[Code],Std[B]),"-")</f>
        <v>#N/A</v>
      </c>
      <c r="U1149" t="e">
        <f>IF(StandardResults[[#This Row],[Ind/Rel]]="Ind",_xlfn.XLOOKUP(StandardResults[[#This Row],[Code]],Std[Code],Std[AAs]),"-")</f>
        <v>#N/A</v>
      </c>
      <c r="V1149" t="e">
        <f>IF(StandardResults[[#This Row],[Ind/Rel]]="Ind",_xlfn.XLOOKUP(StandardResults[[#This Row],[Code]],Std[Code],Std[As]),"-")</f>
        <v>#N/A</v>
      </c>
      <c r="W1149" t="e">
        <f>IF(StandardResults[[#This Row],[Ind/Rel]]="Ind",_xlfn.XLOOKUP(StandardResults[[#This Row],[Code]],Std[Code],Std[Bs]),"-")</f>
        <v>#N/A</v>
      </c>
      <c r="X1149" t="e">
        <f>IF(StandardResults[[#This Row],[Ind/Rel]]="Ind",_xlfn.XLOOKUP(StandardResults[[#This Row],[Code]],Std[Code],Std[EC]),"-")</f>
        <v>#N/A</v>
      </c>
      <c r="Y1149" t="e">
        <f>IF(StandardResults[[#This Row],[Ind/Rel]]="Ind",_xlfn.XLOOKUP(StandardResults[[#This Row],[Code]],Std[Code],Std[Ecs]),"-")</f>
        <v>#N/A</v>
      </c>
      <c r="Z1149">
        <f>COUNTIFS(StandardResults[Name],StandardResults[[#This Row],[Name]],StandardResults[Entry
Std],"B")+COUNTIFS(StandardResults[Name],StandardResults[[#This Row],[Name]],StandardResults[Entry
Std],"A")+COUNTIFS(StandardResults[Name],StandardResults[[#This Row],[Name]],StandardResults[Entry
Std],"AA")</f>
        <v>0</v>
      </c>
      <c r="AA1149">
        <f>COUNTIFS(StandardResults[Name],StandardResults[[#This Row],[Name]],StandardResults[Entry
Std],"AA")</f>
        <v>0</v>
      </c>
    </row>
    <row r="1150" spans="1:27" x14ac:dyDescent="0.25">
      <c r="A1150">
        <f>TimeVR[[#This Row],[Club]]</f>
        <v>0</v>
      </c>
      <c r="B1150" t="str">
        <f>IF(OR(RIGHT(TimeVR[[#This Row],[Event]],3)="M.R", RIGHT(TimeVR[[#This Row],[Event]],3)="F.R"),"Relay","Ind")</f>
        <v>Ind</v>
      </c>
      <c r="C1150">
        <f>TimeVR[[#This Row],[gender]]</f>
        <v>0</v>
      </c>
      <c r="D1150">
        <f>TimeVR[[#This Row],[Age]]</f>
        <v>0</v>
      </c>
      <c r="E1150">
        <f>TimeVR[[#This Row],[name]]</f>
        <v>0</v>
      </c>
      <c r="F1150">
        <f>TimeVR[[#This Row],[Event]]</f>
        <v>0</v>
      </c>
      <c r="G1150" t="str">
        <f>IF(OR(StandardResults[[#This Row],[Entry]]="-",TimeVR[[#This Row],[validation]]="Validated"),"Y","N")</f>
        <v>N</v>
      </c>
      <c r="H1150">
        <f>IF(OR(LEFT(TimeVR[[#This Row],[Times]],8)="00:00.00", LEFT(TimeVR[[#This Row],[Times]],2)="NT"),"-",TimeVR[[#This Row],[Times]])</f>
        <v>0</v>
      </c>
      <c r="I11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0" t="str">
        <f>IF(ISBLANK(TimeVR[[#This Row],[Best Time(S)]]),"-",TimeVR[[#This Row],[Best Time(S)]])</f>
        <v>-</v>
      </c>
      <c r="K1150" t="str">
        <f>IF(StandardResults[[#This Row],[BT(SC)]]&lt;&gt;"-",IF(StandardResults[[#This Row],[BT(SC)]]&lt;=StandardResults[[#This Row],[AAs]],"AA",IF(StandardResults[[#This Row],[BT(SC)]]&lt;=StandardResults[[#This Row],[As]],"A",IF(StandardResults[[#This Row],[BT(SC)]]&lt;=StandardResults[[#This Row],[Bs]],"B","-"))),"")</f>
        <v/>
      </c>
      <c r="L1150" t="str">
        <f>IF(ISBLANK(TimeVR[[#This Row],[Best Time(L)]]),"-",TimeVR[[#This Row],[Best Time(L)]])</f>
        <v>-</v>
      </c>
      <c r="M1150" t="str">
        <f>IF(StandardResults[[#This Row],[BT(LC)]]&lt;&gt;"-",IF(StandardResults[[#This Row],[BT(LC)]]&lt;=StandardResults[[#This Row],[AA]],"AA",IF(StandardResults[[#This Row],[BT(LC)]]&lt;=StandardResults[[#This Row],[A]],"A",IF(StandardResults[[#This Row],[BT(LC)]]&lt;=StandardResults[[#This Row],[B]],"B","-"))),"")</f>
        <v/>
      </c>
      <c r="N1150" s="14"/>
      <c r="O1150" t="str">
        <f>IF(StandardResults[[#This Row],[BT(SC)]]&lt;&gt;"-",IF(StandardResults[[#This Row],[BT(SC)]]&lt;=StandardResults[[#This Row],[Ecs]],"EC","-"),"")</f>
        <v/>
      </c>
      <c r="Q1150" t="str">
        <f>IF(StandardResults[[#This Row],[Ind/Rel]]="Ind",LEFT(StandardResults[[#This Row],[Gender]],1)&amp;MIN(MAX(StandardResults[[#This Row],[Age]],11),17)&amp;"-"&amp;StandardResults[[#This Row],[Event]],"")</f>
        <v>011-0</v>
      </c>
      <c r="R1150" t="e">
        <f>IF(StandardResults[[#This Row],[Ind/Rel]]="Ind",_xlfn.XLOOKUP(StandardResults[[#This Row],[Code]],Std[Code],Std[AA]),"-")</f>
        <v>#N/A</v>
      </c>
      <c r="S1150" t="e">
        <f>IF(StandardResults[[#This Row],[Ind/Rel]]="Ind",_xlfn.XLOOKUP(StandardResults[[#This Row],[Code]],Std[Code],Std[A]),"-")</f>
        <v>#N/A</v>
      </c>
      <c r="T1150" t="e">
        <f>IF(StandardResults[[#This Row],[Ind/Rel]]="Ind",_xlfn.XLOOKUP(StandardResults[[#This Row],[Code]],Std[Code],Std[B]),"-")</f>
        <v>#N/A</v>
      </c>
      <c r="U1150" t="e">
        <f>IF(StandardResults[[#This Row],[Ind/Rel]]="Ind",_xlfn.XLOOKUP(StandardResults[[#This Row],[Code]],Std[Code],Std[AAs]),"-")</f>
        <v>#N/A</v>
      </c>
      <c r="V1150" t="e">
        <f>IF(StandardResults[[#This Row],[Ind/Rel]]="Ind",_xlfn.XLOOKUP(StandardResults[[#This Row],[Code]],Std[Code],Std[As]),"-")</f>
        <v>#N/A</v>
      </c>
      <c r="W1150" t="e">
        <f>IF(StandardResults[[#This Row],[Ind/Rel]]="Ind",_xlfn.XLOOKUP(StandardResults[[#This Row],[Code]],Std[Code],Std[Bs]),"-")</f>
        <v>#N/A</v>
      </c>
      <c r="X1150" t="e">
        <f>IF(StandardResults[[#This Row],[Ind/Rel]]="Ind",_xlfn.XLOOKUP(StandardResults[[#This Row],[Code]],Std[Code],Std[EC]),"-")</f>
        <v>#N/A</v>
      </c>
      <c r="Y1150" t="e">
        <f>IF(StandardResults[[#This Row],[Ind/Rel]]="Ind",_xlfn.XLOOKUP(StandardResults[[#This Row],[Code]],Std[Code],Std[Ecs]),"-")</f>
        <v>#N/A</v>
      </c>
      <c r="Z1150">
        <f>COUNTIFS(StandardResults[Name],StandardResults[[#This Row],[Name]],StandardResults[Entry
Std],"B")+COUNTIFS(StandardResults[Name],StandardResults[[#This Row],[Name]],StandardResults[Entry
Std],"A")+COUNTIFS(StandardResults[Name],StandardResults[[#This Row],[Name]],StandardResults[Entry
Std],"AA")</f>
        <v>0</v>
      </c>
      <c r="AA1150">
        <f>COUNTIFS(StandardResults[Name],StandardResults[[#This Row],[Name]],StandardResults[Entry
Std],"AA")</f>
        <v>0</v>
      </c>
    </row>
    <row r="1151" spans="1:27" x14ac:dyDescent="0.25">
      <c r="A1151">
        <f>TimeVR[[#This Row],[Club]]</f>
        <v>0</v>
      </c>
      <c r="B1151" t="str">
        <f>IF(OR(RIGHT(TimeVR[[#This Row],[Event]],3)="M.R", RIGHT(TimeVR[[#This Row],[Event]],3)="F.R"),"Relay","Ind")</f>
        <v>Ind</v>
      </c>
      <c r="C1151">
        <f>TimeVR[[#This Row],[gender]]</f>
        <v>0</v>
      </c>
      <c r="D1151">
        <f>TimeVR[[#This Row],[Age]]</f>
        <v>0</v>
      </c>
      <c r="E1151">
        <f>TimeVR[[#This Row],[name]]</f>
        <v>0</v>
      </c>
      <c r="F1151">
        <f>TimeVR[[#This Row],[Event]]</f>
        <v>0</v>
      </c>
      <c r="G1151" t="str">
        <f>IF(OR(StandardResults[[#This Row],[Entry]]="-",TimeVR[[#This Row],[validation]]="Validated"),"Y","N")</f>
        <v>N</v>
      </c>
      <c r="H1151">
        <f>IF(OR(LEFT(TimeVR[[#This Row],[Times]],8)="00:00.00", LEFT(TimeVR[[#This Row],[Times]],2)="NT"),"-",TimeVR[[#This Row],[Times]])</f>
        <v>0</v>
      </c>
      <c r="I11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1" t="str">
        <f>IF(ISBLANK(TimeVR[[#This Row],[Best Time(S)]]),"-",TimeVR[[#This Row],[Best Time(S)]])</f>
        <v>-</v>
      </c>
      <c r="K1151" t="str">
        <f>IF(StandardResults[[#This Row],[BT(SC)]]&lt;&gt;"-",IF(StandardResults[[#This Row],[BT(SC)]]&lt;=StandardResults[[#This Row],[AAs]],"AA",IF(StandardResults[[#This Row],[BT(SC)]]&lt;=StandardResults[[#This Row],[As]],"A",IF(StandardResults[[#This Row],[BT(SC)]]&lt;=StandardResults[[#This Row],[Bs]],"B","-"))),"")</f>
        <v/>
      </c>
      <c r="L1151" t="str">
        <f>IF(ISBLANK(TimeVR[[#This Row],[Best Time(L)]]),"-",TimeVR[[#This Row],[Best Time(L)]])</f>
        <v>-</v>
      </c>
      <c r="M1151" t="str">
        <f>IF(StandardResults[[#This Row],[BT(LC)]]&lt;&gt;"-",IF(StandardResults[[#This Row],[BT(LC)]]&lt;=StandardResults[[#This Row],[AA]],"AA",IF(StandardResults[[#This Row],[BT(LC)]]&lt;=StandardResults[[#This Row],[A]],"A",IF(StandardResults[[#This Row],[BT(LC)]]&lt;=StandardResults[[#This Row],[B]],"B","-"))),"")</f>
        <v/>
      </c>
      <c r="N1151" s="14"/>
      <c r="O1151" t="str">
        <f>IF(StandardResults[[#This Row],[BT(SC)]]&lt;&gt;"-",IF(StandardResults[[#This Row],[BT(SC)]]&lt;=StandardResults[[#This Row],[Ecs]],"EC","-"),"")</f>
        <v/>
      </c>
      <c r="Q1151" t="str">
        <f>IF(StandardResults[[#This Row],[Ind/Rel]]="Ind",LEFT(StandardResults[[#This Row],[Gender]],1)&amp;MIN(MAX(StandardResults[[#This Row],[Age]],11),17)&amp;"-"&amp;StandardResults[[#This Row],[Event]],"")</f>
        <v>011-0</v>
      </c>
      <c r="R1151" t="e">
        <f>IF(StandardResults[[#This Row],[Ind/Rel]]="Ind",_xlfn.XLOOKUP(StandardResults[[#This Row],[Code]],Std[Code],Std[AA]),"-")</f>
        <v>#N/A</v>
      </c>
      <c r="S1151" t="e">
        <f>IF(StandardResults[[#This Row],[Ind/Rel]]="Ind",_xlfn.XLOOKUP(StandardResults[[#This Row],[Code]],Std[Code],Std[A]),"-")</f>
        <v>#N/A</v>
      </c>
      <c r="T1151" t="e">
        <f>IF(StandardResults[[#This Row],[Ind/Rel]]="Ind",_xlfn.XLOOKUP(StandardResults[[#This Row],[Code]],Std[Code],Std[B]),"-")</f>
        <v>#N/A</v>
      </c>
      <c r="U1151" t="e">
        <f>IF(StandardResults[[#This Row],[Ind/Rel]]="Ind",_xlfn.XLOOKUP(StandardResults[[#This Row],[Code]],Std[Code],Std[AAs]),"-")</f>
        <v>#N/A</v>
      </c>
      <c r="V1151" t="e">
        <f>IF(StandardResults[[#This Row],[Ind/Rel]]="Ind",_xlfn.XLOOKUP(StandardResults[[#This Row],[Code]],Std[Code],Std[As]),"-")</f>
        <v>#N/A</v>
      </c>
      <c r="W1151" t="e">
        <f>IF(StandardResults[[#This Row],[Ind/Rel]]="Ind",_xlfn.XLOOKUP(StandardResults[[#This Row],[Code]],Std[Code],Std[Bs]),"-")</f>
        <v>#N/A</v>
      </c>
      <c r="X1151" t="e">
        <f>IF(StandardResults[[#This Row],[Ind/Rel]]="Ind",_xlfn.XLOOKUP(StandardResults[[#This Row],[Code]],Std[Code],Std[EC]),"-")</f>
        <v>#N/A</v>
      </c>
      <c r="Y1151" t="e">
        <f>IF(StandardResults[[#This Row],[Ind/Rel]]="Ind",_xlfn.XLOOKUP(StandardResults[[#This Row],[Code]],Std[Code],Std[Ecs]),"-")</f>
        <v>#N/A</v>
      </c>
      <c r="Z1151">
        <f>COUNTIFS(StandardResults[Name],StandardResults[[#This Row],[Name]],StandardResults[Entry
Std],"B")+COUNTIFS(StandardResults[Name],StandardResults[[#This Row],[Name]],StandardResults[Entry
Std],"A")+COUNTIFS(StandardResults[Name],StandardResults[[#This Row],[Name]],StandardResults[Entry
Std],"AA")</f>
        <v>0</v>
      </c>
      <c r="AA1151">
        <f>COUNTIFS(StandardResults[Name],StandardResults[[#This Row],[Name]],StandardResults[Entry
Std],"AA")</f>
        <v>0</v>
      </c>
    </row>
    <row r="1152" spans="1:27" x14ac:dyDescent="0.25">
      <c r="A1152">
        <f>TimeVR[[#This Row],[Club]]</f>
        <v>0</v>
      </c>
      <c r="B1152" t="str">
        <f>IF(OR(RIGHT(TimeVR[[#This Row],[Event]],3)="M.R", RIGHT(TimeVR[[#This Row],[Event]],3)="F.R"),"Relay","Ind")</f>
        <v>Ind</v>
      </c>
      <c r="C1152">
        <f>TimeVR[[#This Row],[gender]]</f>
        <v>0</v>
      </c>
      <c r="D1152">
        <f>TimeVR[[#This Row],[Age]]</f>
        <v>0</v>
      </c>
      <c r="E1152">
        <f>TimeVR[[#This Row],[name]]</f>
        <v>0</v>
      </c>
      <c r="F1152">
        <f>TimeVR[[#This Row],[Event]]</f>
        <v>0</v>
      </c>
      <c r="G1152" t="str">
        <f>IF(OR(StandardResults[[#This Row],[Entry]]="-",TimeVR[[#This Row],[validation]]="Validated"),"Y","N")</f>
        <v>N</v>
      </c>
      <c r="H1152">
        <f>IF(OR(LEFT(TimeVR[[#This Row],[Times]],8)="00:00.00", LEFT(TimeVR[[#This Row],[Times]],2)="NT"),"-",TimeVR[[#This Row],[Times]])</f>
        <v>0</v>
      </c>
      <c r="I11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2" t="str">
        <f>IF(ISBLANK(TimeVR[[#This Row],[Best Time(S)]]),"-",TimeVR[[#This Row],[Best Time(S)]])</f>
        <v>-</v>
      </c>
      <c r="K1152" t="str">
        <f>IF(StandardResults[[#This Row],[BT(SC)]]&lt;&gt;"-",IF(StandardResults[[#This Row],[BT(SC)]]&lt;=StandardResults[[#This Row],[AAs]],"AA",IF(StandardResults[[#This Row],[BT(SC)]]&lt;=StandardResults[[#This Row],[As]],"A",IF(StandardResults[[#This Row],[BT(SC)]]&lt;=StandardResults[[#This Row],[Bs]],"B","-"))),"")</f>
        <v/>
      </c>
      <c r="L1152" t="str">
        <f>IF(ISBLANK(TimeVR[[#This Row],[Best Time(L)]]),"-",TimeVR[[#This Row],[Best Time(L)]])</f>
        <v>-</v>
      </c>
      <c r="M1152" t="str">
        <f>IF(StandardResults[[#This Row],[BT(LC)]]&lt;&gt;"-",IF(StandardResults[[#This Row],[BT(LC)]]&lt;=StandardResults[[#This Row],[AA]],"AA",IF(StandardResults[[#This Row],[BT(LC)]]&lt;=StandardResults[[#This Row],[A]],"A",IF(StandardResults[[#This Row],[BT(LC)]]&lt;=StandardResults[[#This Row],[B]],"B","-"))),"")</f>
        <v/>
      </c>
      <c r="N1152" s="14"/>
      <c r="O1152" t="str">
        <f>IF(StandardResults[[#This Row],[BT(SC)]]&lt;&gt;"-",IF(StandardResults[[#This Row],[BT(SC)]]&lt;=StandardResults[[#This Row],[Ecs]],"EC","-"),"")</f>
        <v/>
      </c>
      <c r="Q1152" t="str">
        <f>IF(StandardResults[[#This Row],[Ind/Rel]]="Ind",LEFT(StandardResults[[#This Row],[Gender]],1)&amp;MIN(MAX(StandardResults[[#This Row],[Age]],11),17)&amp;"-"&amp;StandardResults[[#This Row],[Event]],"")</f>
        <v>011-0</v>
      </c>
      <c r="R1152" t="e">
        <f>IF(StandardResults[[#This Row],[Ind/Rel]]="Ind",_xlfn.XLOOKUP(StandardResults[[#This Row],[Code]],Std[Code],Std[AA]),"-")</f>
        <v>#N/A</v>
      </c>
      <c r="S1152" t="e">
        <f>IF(StandardResults[[#This Row],[Ind/Rel]]="Ind",_xlfn.XLOOKUP(StandardResults[[#This Row],[Code]],Std[Code],Std[A]),"-")</f>
        <v>#N/A</v>
      </c>
      <c r="T1152" t="e">
        <f>IF(StandardResults[[#This Row],[Ind/Rel]]="Ind",_xlfn.XLOOKUP(StandardResults[[#This Row],[Code]],Std[Code],Std[B]),"-")</f>
        <v>#N/A</v>
      </c>
      <c r="U1152" t="e">
        <f>IF(StandardResults[[#This Row],[Ind/Rel]]="Ind",_xlfn.XLOOKUP(StandardResults[[#This Row],[Code]],Std[Code],Std[AAs]),"-")</f>
        <v>#N/A</v>
      </c>
      <c r="V1152" t="e">
        <f>IF(StandardResults[[#This Row],[Ind/Rel]]="Ind",_xlfn.XLOOKUP(StandardResults[[#This Row],[Code]],Std[Code],Std[As]),"-")</f>
        <v>#N/A</v>
      </c>
      <c r="W1152" t="e">
        <f>IF(StandardResults[[#This Row],[Ind/Rel]]="Ind",_xlfn.XLOOKUP(StandardResults[[#This Row],[Code]],Std[Code],Std[Bs]),"-")</f>
        <v>#N/A</v>
      </c>
      <c r="X1152" t="e">
        <f>IF(StandardResults[[#This Row],[Ind/Rel]]="Ind",_xlfn.XLOOKUP(StandardResults[[#This Row],[Code]],Std[Code],Std[EC]),"-")</f>
        <v>#N/A</v>
      </c>
      <c r="Y1152" t="e">
        <f>IF(StandardResults[[#This Row],[Ind/Rel]]="Ind",_xlfn.XLOOKUP(StandardResults[[#This Row],[Code]],Std[Code],Std[Ecs]),"-")</f>
        <v>#N/A</v>
      </c>
      <c r="Z1152">
        <f>COUNTIFS(StandardResults[Name],StandardResults[[#This Row],[Name]],StandardResults[Entry
Std],"B")+COUNTIFS(StandardResults[Name],StandardResults[[#This Row],[Name]],StandardResults[Entry
Std],"A")+COUNTIFS(StandardResults[Name],StandardResults[[#This Row],[Name]],StandardResults[Entry
Std],"AA")</f>
        <v>0</v>
      </c>
      <c r="AA1152">
        <f>COUNTIFS(StandardResults[Name],StandardResults[[#This Row],[Name]],StandardResults[Entry
Std],"AA")</f>
        <v>0</v>
      </c>
    </row>
    <row r="1153" spans="1:27" x14ac:dyDescent="0.25">
      <c r="A1153">
        <f>TimeVR[[#This Row],[Club]]</f>
        <v>0</v>
      </c>
      <c r="B1153" t="str">
        <f>IF(OR(RIGHT(TimeVR[[#This Row],[Event]],3)="M.R", RIGHT(TimeVR[[#This Row],[Event]],3)="F.R"),"Relay","Ind")</f>
        <v>Ind</v>
      </c>
      <c r="C1153">
        <f>TimeVR[[#This Row],[gender]]</f>
        <v>0</v>
      </c>
      <c r="D1153">
        <f>TimeVR[[#This Row],[Age]]</f>
        <v>0</v>
      </c>
      <c r="E1153">
        <f>TimeVR[[#This Row],[name]]</f>
        <v>0</v>
      </c>
      <c r="F1153">
        <f>TimeVR[[#This Row],[Event]]</f>
        <v>0</v>
      </c>
      <c r="G1153" t="str">
        <f>IF(OR(StandardResults[[#This Row],[Entry]]="-",TimeVR[[#This Row],[validation]]="Validated"),"Y","N")</f>
        <v>N</v>
      </c>
      <c r="H1153">
        <f>IF(OR(LEFT(TimeVR[[#This Row],[Times]],8)="00:00.00", LEFT(TimeVR[[#This Row],[Times]],2)="NT"),"-",TimeVR[[#This Row],[Times]])</f>
        <v>0</v>
      </c>
      <c r="I11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3" t="str">
        <f>IF(ISBLANK(TimeVR[[#This Row],[Best Time(S)]]),"-",TimeVR[[#This Row],[Best Time(S)]])</f>
        <v>-</v>
      </c>
      <c r="K1153" t="str">
        <f>IF(StandardResults[[#This Row],[BT(SC)]]&lt;&gt;"-",IF(StandardResults[[#This Row],[BT(SC)]]&lt;=StandardResults[[#This Row],[AAs]],"AA",IF(StandardResults[[#This Row],[BT(SC)]]&lt;=StandardResults[[#This Row],[As]],"A",IF(StandardResults[[#This Row],[BT(SC)]]&lt;=StandardResults[[#This Row],[Bs]],"B","-"))),"")</f>
        <v/>
      </c>
      <c r="L1153" t="str">
        <f>IF(ISBLANK(TimeVR[[#This Row],[Best Time(L)]]),"-",TimeVR[[#This Row],[Best Time(L)]])</f>
        <v>-</v>
      </c>
      <c r="M1153" t="str">
        <f>IF(StandardResults[[#This Row],[BT(LC)]]&lt;&gt;"-",IF(StandardResults[[#This Row],[BT(LC)]]&lt;=StandardResults[[#This Row],[AA]],"AA",IF(StandardResults[[#This Row],[BT(LC)]]&lt;=StandardResults[[#This Row],[A]],"A",IF(StandardResults[[#This Row],[BT(LC)]]&lt;=StandardResults[[#This Row],[B]],"B","-"))),"")</f>
        <v/>
      </c>
      <c r="N1153" s="14"/>
      <c r="O1153" t="str">
        <f>IF(StandardResults[[#This Row],[BT(SC)]]&lt;&gt;"-",IF(StandardResults[[#This Row],[BT(SC)]]&lt;=StandardResults[[#This Row],[Ecs]],"EC","-"),"")</f>
        <v/>
      </c>
      <c r="Q1153" t="str">
        <f>IF(StandardResults[[#This Row],[Ind/Rel]]="Ind",LEFT(StandardResults[[#This Row],[Gender]],1)&amp;MIN(MAX(StandardResults[[#This Row],[Age]],11),17)&amp;"-"&amp;StandardResults[[#This Row],[Event]],"")</f>
        <v>011-0</v>
      </c>
      <c r="R1153" t="e">
        <f>IF(StandardResults[[#This Row],[Ind/Rel]]="Ind",_xlfn.XLOOKUP(StandardResults[[#This Row],[Code]],Std[Code],Std[AA]),"-")</f>
        <v>#N/A</v>
      </c>
      <c r="S1153" t="e">
        <f>IF(StandardResults[[#This Row],[Ind/Rel]]="Ind",_xlfn.XLOOKUP(StandardResults[[#This Row],[Code]],Std[Code],Std[A]),"-")</f>
        <v>#N/A</v>
      </c>
      <c r="T1153" t="e">
        <f>IF(StandardResults[[#This Row],[Ind/Rel]]="Ind",_xlfn.XLOOKUP(StandardResults[[#This Row],[Code]],Std[Code],Std[B]),"-")</f>
        <v>#N/A</v>
      </c>
      <c r="U1153" t="e">
        <f>IF(StandardResults[[#This Row],[Ind/Rel]]="Ind",_xlfn.XLOOKUP(StandardResults[[#This Row],[Code]],Std[Code],Std[AAs]),"-")</f>
        <v>#N/A</v>
      </c>
      <c r="V1153" t="e">
        <f>IF(StandardResults[[#This Row],[Ind/Rel]]="Ind",_xlfn.XLOOKUP(StandardResults[[#This Row],[Code]],Std[Code],Std[As]),"-")</f>
        <v>#N/A</v>
      </c>
      <c r="W1153" t="e">
        <f>IF(StandardResults[[#This Row],[Ind/Rel]]="Ind",_xlfn.XLOOKUP(StandardResults[[#This Row],[Code]],Std[Code],Std[Bs]),"-")</f>
        <v>#N/A</v>
      </c>
      <c r="X1153" t="e">
        <f>IF(StandardResults[[#This Row],[Ind/Rel]]="Ind",_xlfn.XLOOKUP(StandardResults[[#This Row],[Code]],Std[Code],Std[EC]),"-")</f>
        <v>#N/A</v>
      </c>
      <c r="Y1153" t="e">
        <f>IF(StandardResults[[#This Row],[Ind/Rel]]="Ind",_xlfn.XLOOKUP(StandardResults[[#This Row],[Code]],Std[Code],Std[Ecs]),"-")</f>
        <v>#N/A</v>
      </c>
      <c r="Z1153">
        <f>COUNTIFS(StandardResults[Name],StandardResults[[#This Row],[Name]],StandardResults[Entry
Std],"B")+COUNTIFS(StandardResults[Name],StandardResults[[#This Row],[Name]],StandardResults[Entry
Std],"A")+COUNTIFS(StandardResults[Name],StandardResults[[#This Row],[Name]],StandardResults[Entry
Std],"AA")</f>
        <v>0</v>
      </c>
      <c r="AA1153">
        <f>COUNTIFS(StandardResults[Name],StandardResults[[#This Row],[Name]],StandardResults[Entry
Std],"AA")</f>
        <v>0</v>
      </c>
    </row>
    <row r="1154" spans="1:27" x14ac:dyDescent="0.25">
      <c r="A1154">
        <f>TimeVR[[#This Row],[Club]]</f>
        <v>0</v>
      </c>
      <c r="B1154" t="str">
        <f>IF(OR(RIGHT(TimeVR[[#This Row],[Event]],3)="M.R", RIGHT(TimeVR[[#This Row],[Event]],3)="F.R"),"Relay","Ind")</f>
        <v>Ind</v>
      </c>
      <c r="C1154">
        <f>TimeVR[[#This Row],[gender]]</f>
        <v>0</v>
      </c>
      <c r="D1154">
        <f>TimeVR[[#This Row],[Age]]</f>
        <v>0</v>
      </c>
      <c r="E1154">
        <f>TimeVR[[#This Row],[name]]</f>
        <v>0</v>
      </c>
      <c r="F1154">
        <f>TimeVR[[#This Row],[Event]]</f>
        <v>0</v>
      </c>
      <c r="G1154" t="str">
        <f>IF(OR(StandardResults[[#This Row],[Entry]]="-",TimeVR[[#This Row],[validation]]="Validated"),"Y","N")</f>
        <v>N</v>
      </c>
      <c r="H1154">
        <f>IF(OR(LEFT(TimeVR[[#This Row],[Times]],8)="00:00.00", LEFT(TimeVR[[#This Row],[Times]],2)="NT"),"-",TimeVR[[#This Row],[Times]])</f>
        <v>0</v>
      </c>
      <c r="I11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4" t="str">
        <f>IF(ISBLANK(TimeVR[[#This Row],[Best Time(S)]]),"-",TimeVR[[#This Row],[Best Time(S)]])</f>
        <v>-</v>
      </c>
      <c r="K1154" t="str">
        <f>IF(StandardResults[[#This Row],[BT(SC)]]&lt;&gt;"-",IF(StandardResults[[#This Row],[BT(SC)]]&lt;=StandardResults[[#This Row],[AAs]],"AA",IF(StandardResults[[#This Row],[BT(SC)]]&lt;=StandardResults[[#This Row],[As]],"A",IF(StandardResults[[#This Row],[BT(SC)]]&lt;=StandardResults[[#This Row],[Bs]],"B","-"))),"")</f>
        <v/>
      </c>
      <c r="L1154" t="str">
        <f>IF(ISBLANK(TimeVR[[#This Row],[Best Time(L)]]),"-",TimeVR[[#This Row],[Best Time(L)]])</f>
        <v>-</v>
      </c>
      <c r="M1154" t="str">
        <f>IF(StandardResults[[#This Row],[BT(LC)]]&lt;&gt;"-",IF(StandardResults[[#This Row],[BT(LC)]]&lt;=StandardResults[[#This Row],[AA]],"AA",IF(StandardResults[[#This Row],[BT(LC)]]&lt;=StandardResults[[#This Row],[A]],"A",IF(StandardResults[[#This Row],[BT(LC)]]&lt;=StandardResults[[#This Row],[B]],"B","-"))),"")</f>
        <v/>
      </c>
      <c r="N1154" s="14"/>
      <c r="O1154" t="str">
        <f>IF(StandardResults[[#This Row],[BT(SC)]]&lt;&gt;"-",IF(StandardResults[[#This Row],[BT(SC)]]&lt;=StandardResults[[#This Row],[Ecs]],"EC","-"),"")</f>
        <v/>
      </c>
      <c r="Q1154" t="str">
        <f>IF(StandardResults[[#This Row],[Ind/Rel]]="Ind",LEFT(StandardResults[[#This Row],[Gender]],1)&amp;MIN(MAX(StandardResults[[#This Row],[Age]],11),17)&amp;"-"&amp;StandardResults[[#This Row],[Event]],"")</f>
        <v>011-0</v>
      </c>
      <c r="R1154" t="e">
        <f>IF(StandardResults[[#This Row],[Ind/Rel]]="Ind",_xlfn.XLOOKUP(StandardResults[[#This Row],[Code]],Std[Code],Std[AA]),"-")</f>
        <v>#N/A</v>
      </c>
      <c r="S1154" t="e">
        <f>IF(StandardResults[[#This Row],[Ind/Rel]]="Ind",_xlfn.XLOOKUP(StandardResults[[#This Row],[Code]],Std[Code],Std[A]),"-")</f>
        <v>#N/A</v>
      </c>
      <c r="T1154" t="e">
        <f>IF(StandardResults[[#This Row],[Ind/Rel]]="Ind",_xlfn.XLOOKUP(StandardResults[[#This Row],[Code]],Std[Code],Std[B]),"-")</f>
        <v>#N/A</v>
      </c>
      <c r="U1154" t="e">
        <f>IF(StandardResults[[#This Row],[Ind/Rel]]="Ind",_xlfn.XLOOKUP(StandardResults[[#This Row],[Code]],Std[Code],Std[AAs]),"-")</f>
        <v>#N/A</v>
      </c>
      <c r="V1154" t="e">
        <f>IF(StandardResults[[#This Row],[Ind/Rel]]="Ind",_xlfn.XLOOKUP(StandardResults[[#This Row],[Code]],Std[Code],Std[As]),"-")</f>
        <v>#N/A</v>
      </c>
      <c r="W1154" t="e">
        <f>IF(StandardResults[[#This Row],[Ind/Rel]]="Ind",_xlfn.XLOOKUP(StandardResults[[#This Row],[Code]],Std[Code],Std[Bs]),"-")</f>
        <v>#N/A</v>
      </c>
      <c r="X1154" t="e">
        <f>IF(StandardResults[[#This Row],[Ind/Rel]]="Ind",_xlfn.XLOOKUP(StandardResults[[#This Row],[Code]],Std[Code],Std[EC]),"-")</f>
        <v>#N/A</v>
      </c>
      <c r="Y1154" t="e">
        <f>IF(StandardResults[[#This Row],[Ind/Rel]]="Ind",_xlfn.XLOOKUP(StandardResults[[#This Row],[Code]],Std[Code],Std[Ecs]),"-")</f>
        <v>#N/A</v>
      </c>
      <c r="Z1154">
        <f>COUNTIFS(StandardResults[Name],StandardResults[[#This Row],[Name]],StandardResults[Entry
Std],"B")+COUNTIFS(StandardResults[Name],StandardResults[[#This Row],[Name]],StandardResults[Entry
Std],"A")+COUNTIFS(StandardResults[Name],StandardResults[[#This Row],[Name]],StandardResults[Entry
Std],"AA")</f>
        <v>0</v>
      </c>
      <c r="AA1154">
        <f>COUNTIFS(StandardResults[Name],StandardResults[[#This Row],[Name]],StandardResults[Entry
Std],"AA")</f>
        <v>0</v>
      </c>
    </row>
    <row r="1155" spans="1:27" x14ac:dyDescent="0.25">
      <c r="A1155">
        <f>TimeVR[[#This Row],[Club]]</f>
        <v>0</v>
      </c>
      <c r="B1155" t="str">
        <f>IF(OR(RIGHT(TimeVR[[#This Row],[Event]],3)="M.R", RIGHT(TimeVR[[#This Row],[Event]],3)="F.R"),"Relay","Ind")</f>
        <v>Ind</v>
      </c>
      <c r="C1155">
        <f>TimeVR[[#This Row],[gender]]</f>
        <v>0</v>
      </c>
      <c r="D1155">
        <f>TimeVR[[#This Row],[Age]]</f>
        <v>0</v>
      </c>
      <c r="E1155">
        <f>TimeVR[[#This Row],[name]]</f>
        <v>0</v>
      </c>
      <c r="F1155">
        <f>TimeVR[[#This Row],[Event]]</f>
        <v>0</v>
      </c>
      <c r="G1155" t="str">
        <f>IF(OR(StandardResults[[#This Row],[Entry]]="-",TimeVR[[#This Row],[validation]]="Validated"),"Y","N")</f>
        <v>N</v>
      </c>
      <c r="H1155">
        <f>IF(OR(LEFT(TimeVR[[#This Row],[Times]],8)="00:00.00", LEFT(TimeVR[[#This Row],[Times]],2)="NT"),"-",TimeVR[[#This Row],[Times]])</f>
        <v>0</v>
      </c>
      <c r="I11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5" t="str">
        <f>IF(ISBLANK(TimeVR[[#This Row],[Best Time(S)]]),"-",TimeVR[[#This Row],[Best Time(S)]])</f>
        <v>-</v>
      </c>
      <c r="K1155" t="str">
        <f>IF(StandardResults[[#This Row],[BT(SC)]]&lt;&gt;"-",IF(StandardResults[[#This Row],[BT(SC)]]&lt;=StandardResults[[#This Row],[AAs]],"AA",IF(StandardResults[[#This Row],[BT(SC)]]&lt;=StandardResults[[#This Row],[As]],"A",IF(StandardResults[[#This Row],[BT(SC)]]&lt;=StandardResults[[#This Row],[Bs]],"B","-"))),"")</f>
        <v/>
      </c>
      <c r="L1155" t="str">
        <f>IF(ISBLANK(TimeVR[[#This Row],[Best Time(L)]]),"-",TimeVR[[#This Row],[Best Time(L)]])</f>
        <v>-</v>
      </c>
      <c r="M1155" t="str">
        <f>IF(StandardResults[[#This Row],[BT(LC)]]&lt;&gt;"-",IF(StandardResults[[#This Row],[BT(LC)]]&lt;=StandardResults[[#This Row],[AA]],"AA",IF(StandardResults[[#This Row],[BT(LC)]]&lt;=StandardResults[[#This Row],[A]],"A",IF(StandardResults[[#This Row],[BT(LC)]]&lt;=StandardResults[[#This Row],[B]],"B","-"))),"")</f>
        <v/>
      </c>
      <c r="N1155" s="14"/>
      <c r="O1155" t="str">
        <f>IF(StandardResults[[#This Row],[BT(SC)]]&lt;&gt;"-",IF(StandardResults[[#This Row],[BT(SC)]]&lt;=StandardResults[[#This Row],[Ecs]],"EC","-"),"")</f>
        <v/>
      </c>
      <c r="Q1155" t="str">
        <f>IF(StandardResults[[#This Row],[Ind/Rel]]="Ind",LEFT(StandardResults[[#This Row],[Gender]],1)&amp;MIN(MAX(StandardResults[[#This Row],[Age]],11),17)&amp;"-"&amp;StandardResults[[#This Row],[Event]],"")</f>
        <v>011-0</v>
      </c>
      <c r="R1155" t="e">
        <f>IF(StandardResults[[#This Row],[Ind/Rel]]="Ind",_xlfn.XLOOKUP(StandardResults[[#This Row],[Code]],Std[Code],Std[AA]),"-")</f>
        <v>#N/A</v>
      </c>
      <c r="S1155" t="e">
        <f>IF(StandardResults[[#This Row],[Ind/Rel]]="Ind",_xlfn.XLOOKUP(StandardResults[[#This Row],[Code]],Std[Code],Std[A]),"-")</f>
        <v>#N/A</v>
      </c>
      <c r="T1155" t="e">
        <f>IF(StandardResults[[#This Row],[Ind/Rel]]="Ind",_xlfn.XLOOKUP(StandardResults[[#This Row],[Code]],Std[Code],Std[B]),"-")</f>
        <v>#N/A</v>
      </c>
      <c r="U1155" t="e">
        <f>IF(StandardResults[[#This Row],[Ind/Rel]]="Ind",_xlfn.XLOOKUP(StandardResults[[#This Row],[Code]],Std[Code],Std[AAs]),"-")</f>
        <v>#N/A</v>
      </c>
      <c r="V1155" t="e">
        <f>IF(StandardResults[[#This Row],[Ind/Rel]]="Ind",_xlfn.XLOOKUP(StandardResults[[#This Row],[Code]],Std[Code],Std[As]),"-")</f>
        <v>#N/A</v>
      </c>
      <c r="W1155" t="e">
        <f>IF(StandardResults[[#This Row],[Ind/Rel]]="Ind",_xlfn.XLOOKUP(StandardResults[[#This Row],[Code]],Std[Code],Std[Bs]),"-")</f>
        <v>#N/A</v>
      </c>
      <c r="X1155" t="e">
        <f>IF(StandardResults[[#This Row],[Ind/Rel]]="Ind",_xlfn.XLOOKUP(StandardResults[[#This Row],[Code]],Std[Code],Std[EC]),"-")</f>
        <v>#N/A</v>
      </c>
      <c r="Y1155" t="e">
        <f>IF(StandardResults[[#This Row],[Ind/Rel]]="Ind",_xlfn.XLOOKUP(StandardResults[[#This Row],[Code]],Std[Code],Std[Ecs]),"-")</f>
        <v>#N/A</v>
      </c>
      <c r="Z1155">
        <f>COUNTIFS(StandardResults[Name],StandardResults[[#This Row],[Name]],StandardResults[Entry
Std],"B")+COUNTIFS(StandardResults[Name],StandardResults[[#This Row],[Name]],StandardResults[Entry
Std],"A")+COUNTIFS(StandardResults[Name],StandardResults[[#This Row],[Name]],StandardResults[Entry
Std],"AA")</f>
        <v>0</v>
      </c>
      <c r="AA1155">
        <f>COUNTIFS(StandardResults[Name],StandardResults[[#This Row],[Name]],StandardResults[Entry
Std],"AA")</f>
        <v>0</v>
      </c>
    </row>
    <row r="1156" spans="1:27" x14ac:dyDescent="0.25">
      <c r="A1156">
        <f>TimeVR[[#This Row],[Club]]</f>
        <v>0</v>
      </c>
      <c r="B1156" t="str">
        <f>IF(OR(RIGHT(TimeVR[[#This Row],[Event]],3)="M.R", RIGHT(TimeVR[[#This Row],[Event]],3)="F.R"),"Relay","Ind")</f>
        <v>Ind</v>
      </c>
      <c r="C1156">
        <f>TimeVR[[#This Row],[gender]]</f>
        <v>0</v>
      </c>
      <c r="D1156">
        <f>TimeVR[[#This Row],[Age]]</f>
        <v>0</v>
      </c>
      <c r="E1156">
        <f>TimeVR[[#This Row],[name]]</f>
        <v>0</v>
      </c>
      <c r="F1156">
        <f>TimeVR[[#This Row],[Event]]</f>
        <v>0</v>
      </c>
      <c r="G1156" t="str">
        <f>IF(OR(StandardResults[[#This Row],[Entry]]="-",TimeVR[[#This Row],[validation]]="Validated"),"Y","N")</f>
        <v>N</v>
      </c>
      <c r="H1156">
        <f>IF(OR(LEFT(TimeVR[[#This Row],[Times]],8)="00:00.00", LEFT(TimeVR[[#This Row],[Times]],2)="NT"),"-",TimeVR[[#This Row],[Times]])</f>
        <v>0</v>
      </c>
      <c r="I11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6" t="str">
        <f>IF(ISBLANK(TimeVR[[#This Row],[Best Time(S)]]),"-",TimeVR[[#This Row],[Best Time(S)]])</f>
        <v>-</v>
      </c>
      <c r="K1156" t="str">
        <f>IF(StandardResults[[#This Row],[BT(SC)]]&lt;&gt;"-",IF(StandardResults[[#This Row],[BT(SC)]]&lt;=StandardResults[[#This Row],[AAs]],"AA",IF(StandardResults[[#This Row],[BT(SC)]]&lt;=StandardResults[[#This Row],[As]],"A",IF(StandardResults[[#This Row],[BT(SC)]]&lt;=StandardResults[[#This Row],[Bs]],"B","-"))),"")</f>
        <v/>
      </c>
      <c r="L1156" t="str">
        <f>IF(ISBLANK(TimeVR[[#This Row],[Best Time(L)]]),"-",TimeVR[[#This Row],[Best Time(L)]])</f>
        <v>-</v>
      </c>
      <c r="M1156" t="str">
        <f>IF(StandardResults[[#This Row],[BT(LC)]]&lt;&gt;"-",IF(StandardResults[[#This Row],[BT(LC)]]&lt;=StandardResults[[#This Row],[AA]],"AA",IF(StandardResults[[#This Row],[BT(LC)]]&lt;=StandardResults[[#This Row],[A]],"A",IF(StandardResults[[#This Row],[BT(LC)]]&lt;=StandardResults[[#This Row],[B]],"B","-"))),"")</f>
        <v/>
      </c>
      <c r="N1156" s="14"/>
      <c r="O1156" t="str">
        <f>IF(StandardResults[[#This Row],[BT(SC)]]&lt;&gt;"-",IF(StandardResults[[#This Row],[BT(SC)]]&lt;=StandardResults[[#This Row],[Ecs]],"EC","-"),"")</f>
        <v/>
      </c>
      <c r="Q1156" t="str">
        <f>IF(StandardResults[[#This Row],[Ind/Rel]]="Ind",LEFT(StandardResults[[#This Row],[Gender]],1)&amp;MIN(MAX(StandardResults[[#This Row],[Age]],11),17)&amp;"-"&amp;StandardResults[[#This Row],[Event]],"")</f>
        <v>011-0</v>
      </c>
      <c r="R1156" t="e">
        <f>IF(StandardResults[[#This Row],[Ind/Rel]]="Ind",_xlfn.XLOOKUP(StandardResults[[#This Row],[Code]],Std[Code],Std[AA]),"-")</f>
        <v>#N/A</v>
      </c>
      <c r="S1156" t="e">
        <f>IF(StandardResults[[#This Row],[Ind/Rel]]="Ind",_xlfn.XLOOKUP(StandardResults[[#This Row],[Code]],Std[Code],Std[A]),"-")</f>
        <v>#N/A</v>
      </c>
      <c r="T1156" t="e">
        <f>IF(StandardResults[[#This Row],[Ind/Rel]]="Ind",_xlfn.XLOOKUP(StandardResults[[#This Row],[Code]],Std[Code],Std[B]),"-")</f>
        <v>#N/A</v>
      </c>
      <c r="U1156" t="e">
        <f>IF(StandardResults[[#This Row],[Ind/Rel]]="Ind",_xlfn.XLOOKUP(StandardResults[[#This Row],[Code]],Std[Code],Std[AAs]),"-")</f>
        <v>#N/A</v>
      </c>
      <c r="V1156" t="e">
        <f>IF(StandardResults[[#This Row],[Ind/Rel]]="Ind",_xlfn.XLOOKUP(StandardResults[[#This Row],[Code]],Std[Code],Std[As]),"-")</f>
        <v>#N/A</v>
      </c>
      <c r="W1156" t="e">
        <f>IF(StandardResults[[#This Row],[Ind/Rel]]="Ind",_xlfn.XLOOKUP(StandardResults[[#This Row],[Code]],Std[Code],Std[Bs]),"-")</f>
        <v>#N/A</v>
      </c>
      <c r="X1156" t="e">
        <f>IF(StandardResults[[#This Row],[Ind/Rel]]="Ind",_xlfn.XLOOKUP(StandardResults[[#This Row],[Code]],Std[Code],Std[EC]),"-")</f>
        <v>#N/A</v>
      </c>
      <c r="Y1156" t="e">
        <f>IF(StandardResults[[#This Row],[Ind/Rel]]="Ind",_xlfn.XLOOKUP(StandardResults[[#This Row],[Code]],Std[Code],Std[Ecs]),"-")</f>
        <v>#N/A</v>
      </c>
      <c r="Z1156">
        <f>COUNTIFS(StandardResults[Name],StandardResults[[#This Row],[Name]],StandardResults[Entry
Std],"B")+COUNTIFS(StandardResults[Name],StandardResults[[#This Row],[Name]],StandardResults[Entry
Std],"A")+COUNTIFS(StandardResults[Name],StandardResults[[#This Row],[Name]],StandardResults[Entry
Std],"AA")</f>
        <v>0</v>
      </c>
      <c r="AA1156">
        <f>COUNTIFS(StandardResults[Name],StandardResults[[#This Row],[Name]],StandardResults[Entry
Std],"AA")</f>
        <v>0</v>
      </c>
    </row>
    <row r="1157" spans="1:27" x14ac:dyDescent="0.25">
      <c r="A1157">
        <f>TimeVR[[#This Row],[Club]]</f>
        <v>0</v>
      </c>
      <c r="B1157" t="str">
        <f>IF(OR(RIGHT(TimeVR[[#This Row],[Event]],3)="M.R", RIGHT(TimeVR[[#This Row],[Event]],3)="F.R"),"Relay","Ind")</f>
        <v>Ind</v>
      </c>
      <c r="C1157">
        <f>TimeVR[[#This Row],[gender]]</f>
        <v>0</v>
      </c>
      <c r="D1157">
        <f>TimeVR[[#This Row],[Age]]</f>
        <v>0</v>
      </c>
      <c r="E1157">
        <f>TimeVR[[#This Row],[name]]</f>
        <v>0</v>
      </c>
      <c r="F1157">
        <f>TimeVR[[#This Row],[Event]]</f>
        <v>0</v>
      </c>
      <c r="G1157" t="str">
        <f>IF(OR(StandardResults[[#This Row],[Entry]]="-",TimeVR[[#This Row],[validation]]="Validated"),"Y","N")</f>
        <v>N</v>
      </c>
      <c r="H1157">
        <f>IF(OR(LEFT(TimeVR[[#This Row],[Times]],8)="00:00.00", LEFT(TimeVR[[#This Row],[Times]],2)="NT"),"-",TimeVR[[#This Row],[Times]])</f>
        <v>0</v>
      </c>
      <c r="I11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7" t="str">
        <f>IF(ISBLANK(TimeVR[[#This Row],[Best Time(S)]]),"-",TimeVR[[#This Row],[Best Time(S)]])</f>
        <v>-</v>
      </c>
      <c r="K1157" t="str">
        <f>IF(StandardResults[[#This Row],[BT(SC)]]&lt;&gt;"-",IF(StandardResults[[#This Row],[BT(SC)]]&lt;=StandardResults[[#This Row],[AAs]],"AA",IF(StandardResults[[#This Row],[BT(SC)]]&lt;=StandardResults[[#This Row],[As]],"A",IF(StandardResults[[#This Row],[BT(SC)]]&lt;=StandardResults[[#This Row],[Bs]],"B","-"))),"")</f>
        <v/>
      </c>
      <c r="L1157" t="str">
        <f>IF(ISBLANK(TimeVR[[#This Row],[Best Time(L)]]),"-",TimeVR[[#This Row],[Best Time(L)]])</f>
        <v>-</v>
      </c>
      <c r="M1157" t="str">
        <f>IF(StandardResults[[#This Row],[BT(LC)]]&lt;&gt;"-",IF(StandardResults[[#This Row],[BT(LC)]]&lt;=StandardResults[[#This Row],[AA]],"AA",IF(StandardResults[[#This Row],[BT(LC)]]&lt;=StandardResults[[#This Row],[A]],"A",IF(StandardResults[[#This Row],[BT(LC)]]&lt;=StandardResults[[#This Row],[B]],"B","-"))),"")</f>
        <v/>
      </c>
      <c r="N1157" s="14"/>
      <c r="O1157" t="str">
        <f>IF(StandardResults[[#This Row],[BT(SC)]]&lt;&gt;"-",IF(StandardResults[[#This Row],[BT(SC)]]&lt;=StandardResults[[#This Row],[Ecs]],"EC","-"),"")</f>
        <v/>
      </c>
      <c r="Q1157" t="str">
        <f>IF(StandardResults[[#This Row],[Ind/Rel]]="Ind",LEFT(StandardResults[[#This Row],[Gender]],1)&amp;MIN(MAX(StandardResults[[#This Row],[Age]],11),17)&amp;"-"&amp;StandardResults[[#This Row],[Event]],"")</f>
        <v>011-0</v>
      </c>
      <c r="R1157" t="e">
        <f>IF(StandardResults[[#This Row],[Ind/Rel]]="Ind",_xlfn.XLOOKUP(StandardResults[[#This Row],[Code]],Std[Code],Std[AA]),"-")</f>
        <v>#N/A</v>
      </c>
      <c r="S1157" t="e">
        <f>IF(StandardResults[[#This Row],[Ind/Rel]]="Ind",_xlfn.XLOOKUP(StandardResults[[#This Row],[Code]],Std[Code],Std[A]),"-")</f>
        <v>#N/A</v>
      </c>
      <c r="T1157" t="e">
        <f>IF(StandardResults[[#This Row],[Ind/Rel]]="Ind",_xlfn.XLOOKUP(StandardResults[[#This Row],[Code]],Std[Code],Std[B]),"-")</f>
        <v>#N/A</v>
      </c>
      <c r="U1157" t="e">
        <f>IF(StandardResults[[#This Row],[Ind/Rel]]="Ind",_xlfn.XLOOKUP(StandardResults[[#This Row],[Code]],Std[Code],Std[AAs]),"-")</f>
        <v>#N/A</v>
      </c>
      <c r="V1157" t="e">
        <f>IF(StandardResults[[#This Row],[Ind/Rel]]="Ind",_xlfn.XLOOKUP(StandardResults[[#This Row],[Code]],Std[Code],Std[As]),"-")</f>
        <v>#N/A</v>
      </c>
      <c r="W1157" t="e">
        <f>IF(StandardResults[[#This Row],[Ind/Rel]]="Ind",_xlfn.XLOOKUP(StandardResults[[#This Row],[Code]],Std[Code],Std[Bs]),"-")</f>
        <v>#N/A</v>
      </c>
      <c r="X1157" t="e">
        <f>IF(StandardResults[[#This Row],[Ind/Rel]]="Ind",_xlfn.XLOOKUP(StandardResults[[#This Row],[Code]],Std[Code],Std[EC]),"-")</f>
        <v>#N/A</v>
      </c>
      <c r="Y1157" t="e">
        <f>IF(StandardResults[[#This Row],[Ind/Rel]]="Ind",_xlfn.XLOOKUP(StandardResults[[#This Row],[Code]],Std[Code],Std[Ecs]),"-")</f>
        <v>#N/A</v>
      </c>
      <c r="Z1157">
        <f>COUNTIFS(StandardResults[Name],StandardResults[[#This Row],[Name]],StandardResults[Entry
Std],"B")+COUNTIFS(StandardResults[Name],StandardResults[[#This Row],[Name]],StandardResults[Entry
Std],"A")+COUNTIFS(StandardResults[Name],StandardResults[[#This Row],[Name]],StandardResults[Entry
Std],"AA")</f>
        <v>0</v>
      </c>
      <c r="AA1157">
        <f>COUNTIFS(StandardResults[Name],StandardResults[[#This Row],[Name]],StandardResults[Entry
Std],"AA")</f>
        <v>0</v>
      </c>
    </row>
    <row r="1158" spans="1:27" x14ac:dyDescent="0.25">
      <c r="A1158">
        <f>TimeVR[[#This Row],[Club]]</f>
        <v>0</v>
      </c>
      <c r="B1158" t="str">
        <f>IF(OR(RIGHT(TimeVR[[#This Row],[Event]],3)="M.R", RIGHT(TimeVR[[#This Row],[Event]],3)="F.R"),"Relay","Ind")</f>
        <v>Ind</v>
      </c>
      <c r="C1158">
        <f>TimeVR[[#This Row],[gender]]</f>
        <v>0</v>
      </c>
      <c r="D1158">
        <f>TimeVR[[#This Row],[Age]]</f>
        <v>0</v>
      </c>
      <c r="E1158">
        <f>TimeVR[[#This Row],[name]]</f>
        <v>0</v>
      </c>
      <c r="F1158">
        <f>TimeVR[[#This Row],[Event]]</f>
        <v>0</v>
      </c>
      <c r="G1158" t="str">
        <f>IF(OR(StandardResults[[#This Row],[Entry]]="-",TimeVR[[#This Row],[validation]]="Validated"),"Y","N")</f>
        <v>N</v>
      </c>
      <c r="H1158">
        <f>IF(OR(LEFT(TimeVR[[#This Row],[Times]],8)="00:00.00", LEFT(TimeVR[[#This Row],[Times]],2)="NT"),"-",TimeVR[[#This Row],[Times]])</f>
        <v>0</v>
      </c>
      <c r="I11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8" t="str">
        <f>IF(ISBLANK(TimeVR[[#This Row],[Best Time(S)]]),"-",TimeVR[[#This Row],[Best Time(S)]])</f>
        <v>-</v>
      </c>
      <c r="K1158" t="str">
        <f>IF(StandardResults[[#This Row],[BT(SC)]]&lt;&gt;"-",IF(StandardResults[[#This Row],[BT(SC)]]&lt;=StandardResults[[#This Row],[AAs]],"AA",IF(StandardResults[[#This Row],[BT(SC)]]&lt;=StandardResults[[#This Row],[As]],"A",IF(StandardResults[[#This Row],[BT(SC)]]&lt;=StandardResults[[#This Row],[Bs]],"B","-"))),"")</f>
        <v/>
      </c>
      <c r="L1158" t="str">
        <f>IF(ISBLANK(TimeVR[[#This Row],[Best Time(L)]]),"-",TimeVR[[#This Row],[Best Time(L)]])</f>
        <v>-</v>
      </c>
      <c r="M1158" t="str">
        <f>IF(StandardResults[[#This Row],[BT(LC)]]&lt;&gt;"-",IF(StandardResults[[#This Row],[BT(LC)]]&lt;=StandardResults[[#This Row],[AA]],"AA",IF(StandardResults[[#This Row],[BT(LC)]]&lt;=StandardResults[[#This Row],[A]],"A",IF(StandardResults[[#This Row],[BT(LC)]]&lt;=StandardResults[[#This Row],[B]],"B","-"))),"")</f>
        <v/>
      </c>
      <c r="N1158" s="14"/>
      <c r="O1158" t="str">
        <f>IF(StandardResults[[#This Row],[BT(SC)]]&lt;&gt;"-",IF(StandardResults[[#This Row],[BT(SC)]]&lt;=StandardResults[[#This Row],[Ecs]],"EC","-"),"")</f>
        <v/>
      </c>
      <c r="Q1158" t="str">
        <f>IF(StandardResults[[#This Row],[Ind/Rel]]="Ind",LEFT(StandardResults[[#This Row],[Gender]],1)&amp;MIN(MAX(StandardResults[[#This Row],[Age]],11),17)&amp;"-"&amp;StandardResults[[#This Row],[Event]],"")</f>
        <v>011-0</v>
      </c>
      <c r="R1158" t="e">
        <f>IF(StandardResults[[#This Row],[Ind/Rel]]="Ind",_xlfn.XLOOKUP(StandardResults[[#This Row],[Code]],Std[Code],Std[AA]),"-")</f>
        <v>#N/A</v>
      </c>
      <c r="S1158" t="e">
        <f>IF(StandardResults[[#This Row],[Ind/Rel]]="Ind",_xlfn.XLOOKUP(StandardResults[[#This Row],[Code]],Std[Code],Std[A]),"-")</f>
        <v>#N/A</v>
      </c>
      <c r="T1158" t="e">
        <f>IF(StandardResults[[#This Row],[Ind/Rel]]="Ind",_xlfn.XLOOKUP(StandardResults[[#This Row],[Code]],Std[Code],Std[B]),"-")</f>
        <v>#N/A</v>
      </c>
      <c r="U1158" t="e">
        <f>IF(StandardResults[[#This Row],[Ind/Rel]]="Ind",_xlfn.XLOOKUP(StandardResults[[#This Row],[Code]],Std[Code],Std[AAs]),"-")</f>
        <v>#N/A</v>
      </c>
      <c r="V1158" t="e">
        <f>IF(StandardResults[[#This Row],[Ind/Rel]]="Ind",_xlfn.XLOOKUP(StandardResults[[#This Row],[Code]],Std[Code],Std[As]),"-")</f>
        <v>#N/A</v>
      </c>
      <c r="W1158" t="e">
        <f>IF(StandardResults[[#This Row],[Ind/Rel]]="Ind",_xlfn.XLOOKUP(StandardResults[[#This Row],[Code]],Std[Code],Std[Bs]),"-")</f>
        <v>#N/A</v>
      </c>
      <c r="X1158" t="e">
        <f>IF(StandardResults[[#This Row],[Ind/Rel]]="Ind",_xlfn.XLOOKUP(StandardResults[[#This Row],[Code]],Std[Code],Std[EC]),"-")</f>
        <v>#N/A</v>
      </c>
      <c r="Y1158" t="e">
        <f>IF(StandardResults[[#This Row],[Ind/Rel]]="Ind",_xlfn.XLOOKUP(StandardResults[[#This Row],[Code]],Std[Code],Std[Ecs]),"-")</f>
        <v>#N/A</v>
      </c>
      <c r="Z1158">
        <f>COUNTIFS(StandardResults[Name],StandardResults[[#This Row],[Name]],StandardResults[Entry
Std],"B")+COUNTIFS(StandardResults[Name],StandardResults[[#This Row],[Name]],StandardResults[Entry
Std],"A")+COUNTIFS(StandardResults[Name],StandardResults[[#This Row],[Name]],StandardResults[Entry
Std],"AA")</f>
        <v>0</v>
      </c>
      <c r="AA1158">
        <f>COUNTIFS(StandardResults[Name],StandardResults[[#This Row],[Name]],StandardResults[Entry
Std],"AA")</f>
        <v>0</v>
      </c>
    </row>
    <row r="1159" spans="1:27" x14ac:dyDescent="0.25">
      <c r="A1159">
        <f>TimeVR[[#This Row],[Club]]</f>
        <v>0</v>
      </c>
      <c r="B1159" t="str">
        <f>IF(OR(RIGHT(TimeVR[[#This Row],[Event]],3)="M.R", RIGHT(TimeVR[[#This Row],[Event]],3)="F.R"),"Relay","Ind")</f>
        <v>Ind</v>
      </c>
      <c r="C1159">
        <f>TimeVR[[#This Row],[gender]]</f>
        <v>0</v>
      </c>
      <c r="D1159">
        <f>TimeVR[[#This Row],[Age]]</f>
        <v>0</v>
      </c>
      <c r="E1159">
        <f>TimeVR[[#This Row],[name]]</f>
        <v>0</v>
      </c>
      <c r="F1159">
        <f>TimeVR[[#This Row],[Event]]</f>
        <v>0</v>
      </c>
      <c r="G1159" t="str">
        <f>IF(OR(StandardResults[[#This Row],[Entry]]="-",TimeVR[[#This Row],[validation]]="Validated"),"Y","N")</f>
        <v>N</v>
      </c>
      <c r="H1159">
        <f>IF(OR(LEFT(TimeVR[[#This Row],[Times]],8)="00:00.00", LEFT(TimeVR[[#This Row],[Times]],2)="NT"),"-",TimeVR[[#This Row],[Times]])</f>
        <v>0</v>
      </c>
      <c r="I11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59" t="str">
        <f>IF(ISBLANK(TimeVR[[#This Row],[Best Time(S)]]),"-",TimeVR[[#This Row],[Best Time(S)]])</f>
        <v>-</v>
      </c>
      <c r="K1159" t="str">
        <f>IF(StandardResults[[#This Row],[BT(SC)]]&lt;&gt;"-",IF(StandardResults[[#This Row],[BT(SC)]]&lt;=StandardResults[[#This Row],[AAs]],"AA",IF(StandardResults[[#This Row],[BT(SC)]]&lt;=StandardResults[[#This Row],[As]],"A",IF(StandardResults[[#This Row],[BT(SC)]]&lt;=StandardResults[[#This Row],[Bs]],"B","-"))),"")</f>
        <v/>
      </c>
      <c r="L1159" t="str">
        <f>IF(ISBLANK(TimeVR[[#This Row],[Best Time(L)]]),"-",TimeVR[[#This Row],[Best Time(L)]])</f>
        <v>-</v>
      </c>
      <c r="M1159" t="str">
        <f>IF(StandardResults[[#This Row],[BT(LC)]]&lt;&gt;"-",IF(StandardResults[[#This Row],[BT(LC)]]&lt;=StandardResults[[#This Row],[AA]],"AA",IF(StandardResults[[#This Row],[BT(LC)]]&lt;=StandardResults[[#This Row],[A]],"A",IF(StandardResults[[#This Row],[BT(LC)]]&lt;=StandardResults[[#This Row],[B]],"B","-"))),"")</f>
        <v/>
      </c>
      <c r="N1159" s="14"/>
      <c r="O1159" t="str">
        <f>IF(StandardResults[[#This Row],[BT(SC)]]&lt;&gt;"-",IF(StandardResults[[#This Row],[BT(SC)]]&lt;=StandardResults[[#This Row],[Ecs]],"EC","-"),"")</f>
        <v/>
      </c>
      <c r="Q1159" t="str">
        <f>IF(StandardResults[[#This Row],[Ind/Rel]]="Ind",LEFT(StandardResults[[#This Row],[Gender]],1)&amp;MIN(MAX(StandardResults[[#This Row],[Age]],11),17)&amp;"-"&amp;StandardResults[[#This Row],[Event]],"")</f>
        <v>011-0</v>
      </c>
      <c r="R1159" t="e">
        <f>IF(StandardResults[[#This Row],[Ind/Rel]]="Ind",_xlfn.XLOOKUP(StandardResults[[#This Row],[Code]],Std[Code],Std[AA]),"-")</f>
        <v>#N/A</v>
      </c>
      <c r="S1159" t="e">
        <f>IF(StandardResults[[#This Row],[Ind/Rel]]="Ind",_xlfn.XLOOKUP(StandardResults[[#This Row],[Code]],Std[Code],Std[A]),"-")</f>
        <v>#N/A</v>
      </c>
      <c r="T1159" t="e">
        <f>IF(StandardResults[[#This Row],[Ind/Rel]]="Ind",_xlfn.XLOOKUP(StandardResults[[#This Row],[Code]],Std[Code],Std[B]),"-")</f>
        <v>#N/A</v>
      </c>
      <c r="U1159" t="e">
        <f>IF(StandardResults[[#This Row],[Ind/Rel]]="Ind",_xlfn.XLOOKUP(StandardResults[[#This Row],[Code]],Std[Code],Std[AAs]),"-")</f>
        <v>#N/A</v>
      </c>
      <c r="V1159" t="e">
        <f>IF(StandardResults[[#This Row],[Ind/Rel]]="Ind",_xlfn.XLOOKUP(StandardResults[[#This Row],[Code]],Std[Code],Std[As]),"-")</f>
        <v>#N/A</v>
      </c>
      <c r="W1159" t="e">
        <f>IF(StandardResults[[#This Row],[Ind/Rel]]="Ind",_xlfn.XLOOKUP(StandardResults[[#This Row],[Code]],Std[Code],Std[Bs]),"-")</f>
        <v>#N/A</v>
      </c>
      <c r="X1159" t="e">
        <f>IF(StandardResults[[#This Row],[Ind/Rel]]="Ind",_xlfn.XLOOKUP(StandardResults[[#This Row],[Code]],Std[Code],Std[EC]),"-")</f>
        <v>#N/A</v>
      </c>
      <c r="Y1159" t="e">
        <f>IF(StandardResults[[#This Row],[Ind/Rel]]="Ind",_xlfn.XLOOKUP(StandardResults[[#This Row],[Code]],Std[Code],Std[Ecs]),"-")</f>
        <v>#N/A</v>
      </c>
      <c r="Z1159">
        <f>COUNTIFS(StandardResults[Name],StandardResults[[#This Row],[Name]],StandardResults[Entry
Std],"B")+COUNTIFS(StandardResults[Name],StandardResults[[#This Row],[Name]],StandardResults[Entry
Std],"A")+COUNTIFS(StandardResults[Name],StandardResults[[#This Row],[Name]],StandardResults[Entry
Std],"AA")</f>
        <v>0</v>
      </c>
      <c r="AA1159">
        <f>COUNTIFS(StandardResults[Name],StandardResults[[#This Row],[Name]],StandardResults[Entry
Std],"AA")</f>
        <v>0</v>
      </c>
    </row>
    <row r="1160" spans="1:27" x14ac:dyDescent="0.25">
      <c r="A1160">
        <f>TimeVR[[#This Row],[Club]]</f>
        <v>0</v>
      </c>
      <c r="B1160" t="str">
        <f>IF(OR(RIGHT(TimeVR[[#This Row],[Event]],3)="M.R", RIGHT(TimeVR[[#This Row],[Event]],3)="F.R"),"Relay","Ind")</f>
        <v>Ind</v>
      </c>
      <c r="C1160">
        <f>TimeVR[[#This Row],[gender]]</f>
        <v>0</v>
      </c>
      <c r="D1160">
        <f>TimeVR[[#This Row],[Age]]</f>
        <v>0</v>
      </c>
      <c r="E1160">
        <f>TimeVR[[#This Row],[name]]</f>
        <v>0</v>
      </c>
      <c r="F1160">
        <f>TimeVR[[#This Row],[Event]]</f>
        <v>0</v>
      </c>
      <c r="G1160" t="str">
        <f>IF(OR(StandardResults[[#This Row],[Entry]]="-",TimeVR[[#This Row],[validation]]="Validated"),"Y","N")</f>
        <v>N</v>
      </c>
      <c r="H1160">
        <f>IF(OR(LEFT(TimeVR[[#This Row],[Times]],8)="00:00.00", LEFT(TimeVR[[#This Row],[Times]],2)="NT"),"-",TimeVR[[#This Row],[Times]])</f>
        <v>0</v>
      </c>
      <c r="I11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0" t="str">
        <f>IF(ISBLANK(TimeVR[[#This Row],[Best Time(S)]]),"-",TimeVR[[#This Row],[Best Time(S)]])</f>
        <v>-</v>
      </c>
      <c r="K1160" t="str">
        <f>IF(StandardResults[[#This Row],[BT(SC)]]&lt;&gt;"-",IF(StandardResults[[#This Row],[BT(SC)]]&lt;=StandardResults[[#This Row],[AAs]],"AA",IF(StandardResults[[#This Row],[BT(SC)]]&lt;=StandardResults[[#This Row],[As]],"A",IF(StandardResults[[#This Row],[BT(SC)]]&lt;=StandardResults[[#This Row],[Bs]],"B","-"))),"")</f>
        <v/>
      </c>
      <c r="L1160" t="str">
        <f>IF(ISBLANK(TimeVR[[#This Row],[Best Time(L)]]),"-",TimeVR[[#This Row],[Best Time(L)]])</f>
        <v>-</v>
      </c>
      <c r="M1160" t="str">
        <f>IF(StandardResults[[#This Row],[BT(LC)]]&lt;&gt;"-",IF(StandardResults[[#This Row],[BT(LC)]]&lt;=StandardResults[[#This Row],[AA]],"AA",IF(StandardResults[[#This Row],[BT(LC)]]&lt;=StandardResults[[#This Row],[A]],"A",IF(StandardResults[[#This Row],[BT(LC)]]&lt;=StandardResults[[#This Row],[B]],"B","-"))),"")</f>
        <v/>
      </c>
      <c r="N1160" s="14"/>
      <c r="O1160" t="str">
        <f>IF(StandardResults[[#This Row],[BT(SC)]]&lt;&gt;"-",IF(StandardResults[[#This Row],[BT(SC)]]&lt;=StandardResults[[#This Row],[Ecs]],"EC","-"),"")</f>
        <v/>
      </c>
      <c r="Q1160" t="str">
        <f>IF(StandardResults[[#This Row],[Ind/Rel]]="Ind",LEFT(StandardResults[[#This Row],[Gender]],1)&amp;MIN(MAX(StandardResults[[#This Row],[Age]],11),17)&amp;"-"&amp;StandardResults[[#This Row],[Event]],"")</f>
        <v>011-0</v>
      </c>
      <c r="R1160" t="e">
        <f>IF(StandardResults[[#This Row],[Ind/Rel]]="Ind",_xlfn.XLOOKUP(StandardResults[[#This Row],[Code]],Std[Code],Std[AA]),"-")</f>
        <v>#N/A</v>
      </c>
      <c r="S1160" t="e">
        <f>IF(StandardResults[[#This Row],[Ind/Rel]]="Ind",_xlfn.XLOOKUP(StandardResults[[#This Row],[Code]],Std[Code],Std[A]),"-")</f>
        <v>#N/A</v>
      </c>
      <c r="T1160" t="e">
        <f>IF(StandardResults[[#This Row],[Ind/Rel]]="Ind",_xlfn.XLOOKUP(StandardResults[[#This Row],[Code]],Std[Code],Std[B]),"-")</f>
        <v>#N/A</v>
      </c>
      <c r="U1160" t="e">
        <f>IF(StandardResults[[#This Row],[Ind/Rel]]="Ind",_xlfn.XLOOKUP(StandardResults[[#This Row],[Code]],Std[Code],Std[AAs]),"-")</f>
        <v>#N/A</v>
      </c>
      <c r="V1160" t="e">
        <f>IF(StandardResults[[#This Row],[Ind/Rel]]="Ind",_xlfn.XLOOKUP(StandardResults[[#This Row],[Code]],Std[Code],Std[As]),"-")</f>
        <v>#N/A</v>
      </c>
      <c r="W1160" t="e">
        <f>IF(StandardResults[[#This Row],[Ind/Rel]]="Ind",_xlfn.XLOOKUP(StandardResults[[#This Row],[Code]],Std[Code],Std[Bs]),"-")</f>
        <v>#N/A</v>
      </c>
      <c r="X1160" t="e">
        <f>IF(StandardResults[[#This Row],[Ind/Rel]]="Ind",_xlfn.XLOOKUP(StandardResults[[#This Row],[Code]],Std[Code],Std[EC]),"-")</f>
        <v>#N/A</v>
      </c>
      <c r="Y1160" t="e">
        <f>IF(StandardResults[[#This Row],[Ind/Rel]]="Ind",_xlfn.XLOOKUP(StandardResults[[#This Row],[Code]],Std[Code],Std[Ecs]),"-")</f>
        <v>#N/A</v>
      </c>
      <c r="Z1160">
        <f>COUNTIFS(StandardResults[Name],StandardResults[[#This Row],[Name]],StandardResults[Entry
Std],"B")+COUNTIFS(StandardResults[Name],StandardResults[[#This Row],[Name]],StandardResults[Entry
Std],"A")+COUNTIFS(StandardResults[Name],StandardResults[[#This Row],[Name]],StandardResults[Entry
Std],"AA")</f>
        <v>0</v>
      </c>
      <c r="AA1160">
        <f>COUNTIFS(StandardResults[Name],StandardResults[[#This Row],[Name]],StandardResults[Entry
Std],"AA")</f>
        <v>0</v>
      </c>
    </row>
    <row r="1161" spans="1:27" x14ac:dyDescent="0.25">
      <c r="A1161">
        <f>TimeVR[[#This Row],[Club]]</f>
        <v>0</v>
      </c>
      <c r="B1161" t="str">
        <f>IF(OR(RIGHT(TimeVR[[#This Row],[Event]],3)="M.R", RIGHT(TimeVR[[#This Row],[Event]],3)="F.R"),"Relay","Ind")</f>
        <v>Ind</v>
      </c>
      <c r="C1161">
        <f>TimeVR[[#This Row],[gender]]</f>
        <v>0</v>
      </c>
      <c r="D1161">
        <f>TimeVR[[#This Row],[Age]]</f>
        <v>0</v>
      </c>
      <c r="E1161">
        <f>TimeVR[[#This Row],[name]]</f>
        <v>0</v>
      </c>
      <c r="F1161">
        <f>TimeVR[[#This Row],[Event]]</f>
        <v>0</v>
      </c>
      <c r="G1161" t="str">
        <f>IF(OR(StandardResults[[#This Row],[Entry]]="-",TimeVR[[#This Row],[validation]]="Validated"),"Y","N")</f>
        <v>N</v>
      </c>
      <c r="H1161">
        <f>IF(OR(LEFT(TimeVR[[#This Row],[Times]],8)="00:00.00", LEFT(TimeVR[[#This Row],[Times]],2)="NT"),"-",TimeVR[[#This Row],[Times]])</f>
        <v>0</v>
      </c>
      <c r="I11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1" t="str">
        <f>IF(ISBLANK(TimeVR[[#This Row],[Best Time(S)]]),"-",TimeVR[[#This Row],[Best Time(S)]])</f>
        <v>-</v>
      </c>
      <c r="K1161" t="str">
        <f>IF(StandardResults[[#This Row],[BT(SC)]]&lt;&gt;"-",IF(StandardResults[[#This Row],[BT(SC)]]&lt;=StandardResults[[#This Row],[AAs]],"AA",IF(StandardResults[[#This Row],[BT(SC)]]&lt;=StandardResults[[#This Row],[As]],"A",IF(StandardResults[[#This Row],[BT(SC)]]&lt;=StandardResults[[#This Row],[Bs]],"B","-"))),"")</f>
        <v/>
      </c>
      <c r="L1161" t="str">
        <f>IF(ISBLANK(TimeVR[[#This Row],[Best Time(L)]]),"-",TimeVR[[#This Row],[Best Time(L)]])</f>
        <v>-</v>
      </c>
      <c r="M1161" t="str">
        <f>IF(StandardResults[[#This Row],[BT(LC)]]&lt;&gt;"-",IF(StandardResults[[#This Row],[BT(LC)]]&lt;=StandardResults[[#This Row],[AA]],"AA",IF(StandardResults[[#This Row],[BT(LC)]]&lt;=StandardResults[[#This Row],[A]],"A",IF(StandardResults[[#This Row],[BT(LC)]]&lt;=StandardResults[[#This Row],[B]],"B","-"))),"")</f>
        <v/>
      </c>
      <c r="N1161" s="14"/>
      <c r="O1161" t="str">
        <f>IF(StandardResults[[#This Row],[BT(SC)]]&lt;&gt;"-",IF(StandardResults[[#This Row],[BT(SC)]]&lt;=StandardResults[[#This Row],[Ecs]],"EC","-"),"")</f>
        <v/>
      </c>
      <c r="Q1161" t="str">
        <f>IF(StandardResults[[#This Row],[Ind/Rel]]="Ind",LEFT(StandardResults[[#This Row],[Gender]],1)&amp;MIN(MAX(StandardResults[[#This Row],[Age]],11),17)&amp;"-"&amp;StandardResults[[#This Row],[Event]],"")</f>
        <v>011-0</v>
      </c>
      <c r="R1161" t="e">
        <f>IF(StandardResults[[#This Row],[Ind/Rel]]="Ind",_xlfn.XLOOKUP(StandardResults[[#This Row],[Code]],Std[Code],Std[AA]),"-")</f>
        <v>#N/A</v>
      </c>
      <c r="S1161" t="e">
        <f>IF(StandardResults[[#This Row],[Ind/Rel]]="Ind",_xlfn.XLOOKUP(StandardResults[[#This Row],[Code]],Std[Code],Std[A]),"-")</f>
        <v>#N/A</v>
      </c>
      <c r="T1161" t="e">
        <f>IF(StandardResults[[#This Row],[Ind/Rel]]="Ind",_xlfn.XLOOKUP(StandardResults[[#This Row],[Code]],Std[Code],Std[B]),"-")</f>
        <v>#N/A</v>
      </c>
      <c r="U1161" t="e">
        <f>IF(StandardResults[[#This Row],[Ind/Rel]]="Ind",_xlfn.XLOOKUP(StandardResults[[#This Row],[Code]],Std[Code],Std[AAs]),"-")</f>
        <v>#N/A</v>
      </c>
      <c r="V1161" t="e">
        <f>IF(StandardResults[[#This Row],[Ind/Rel]]="Ind",_xlfn.XLOOKUP(StandardResults[[#This Row],[Code]],Std[Code],Std[As]),"-")</f>
        <v>#N/A</v>
      </c>
      <c r="W1161" t="e">
        <f>IF(StandardResults[[#This Row],[Ind/Rel]]="Ind",_xlfn.XLOOKUP(StandardResults[[#This Row],[Code]],Std[Code],Std[Bs]),"-")</f>
        <v>#N/A</v>
      </c>
      <c r="X1161" t="e">
        <f>IF(StandardResults[[#This Row],[Ind/Rel]]="Ind",_xlfn.XLOOKUP(StandardResults[[#This Row],[Code]],Std[Code],Std[EC]),"-")</f>
        <v>#N/A</v>
      </c>
      <c r="Y1161" t="e">
        <f>IF(StandardResults[[#This Row],[Ind/Rel]]="Ind",_xlfn.XLOOKUP(StandardResults[[#This Row],[Code]],Std[Code],Std[Ecs]),"-")</f>
        <v>#N/A</v>
      </c>
      <c r="Z1161">
        <f>COUNTIFS(StandardResults[Name],StandardResults[[#This Row],[Name]],StandardResults[Entry
Std],"B")+COUNTIFS(StandardResults[Name],StandardResults[[#This Row],[Name]],StandardResults[Entry
Std],"A")+COUNTIFS(StandardResults[Name],StandardResults[[#This Row],[Name]],StandardResults[Entry
Std],"AA")</f>
        <v>0</v>
      </c>
      <c r="AA1161">
        <f>COUNTIFS(StandardResults[Name],StandardResults[[#This Row],[Name]],StandardResults[Entry
Std],"AA")</f>
        <v>0</v>
      </c>
    </row>
    <row r="1162" spans="1:27" x14ac:dyDescent="0.25">
      <c r="A1162">
        <f>TimeVR[[#This Row],[Club]]</f>
        <v>0</v>
      </c>
      <c r="B1162" t="str">
        <f>IF(OR(RIGHT(TimeVR[[#This Row],[Event]],3)="M.R", RIGHT(TimeVR[[#This Row],[Event]],3)="F.R"),"Relay","Ind")</f>
        <v>Ind</v>
      </c>
      <c r="C1162">
        <f>TimeVR[[#This Row],[gender]]</f>
        <v>0</v>
      </c>
      <c r="D1162">
        <f>TimeVR[[#This Row],[Age]]</f>
        <v>0</v>
      </c>
      <c r="E1162">
        <f>TimeVR[[#This Row],[name]]</f>
        <v>0</v>
      </c>
      <c r="F1162">
        <f>TimeVR[[#This Row],[Event]]</f>
        <v>0</v>
      </c>
      <c r="G1162" t="str">
        <f>IF(OR(StandardResults[[#This Row],[Entry]]="-",TimeVR[[#This Row],[validation]]="Validated"),"Y","N")</f>
        <v>N</v>
      </c>
      <c r="H1162">
        <f>IF(OR(LEFT(TimeVR[[#This Row],[Times]],8)="00:00.00", LEFT(TimeVR[[#This Row],[Times]],2)="NT"),"-",TimeVR[[#This Row],[Times]])</f>
        <v>0</v>
      </c>
      <c r="I11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2" t="str">
        <f>IF(ISBLANK(TimeVR[[#This Row],[Best Time(S)]]),"-",TimeVR[[#This Row],[Best Time(S)]])</f>
        <v>-</v>
      </c>
      <c r="K1162" t="str">
        <f>IF(StandardResults[[#This Row],[BT(SC)]]&lt;&gt;"-",IF(StandardResults[[#This Row],[BT(SC)]]&lt;=StandardResults[[#This Row],[AAs]],"AA",IF(StandardResults[[#This Row],[BT(SC)]]&lt;=StandardResults[[#This Row],[As]],"A",IF(StandardResults[[#This Row],[BT(SC)]]&lt;=StandardResults[[#This Row],[Bs]],"B","-"))),"")</f>
        <v/>
      </c>
      <c r="L1162" t="str">
        <f>IF(ISBLANK(TimeVR[[#This Row],[Best Time(L)]]),"-",TimeVR[[#This Row],[Best Time(L)]])</f>
        <v>-</v>
      </c>
      <c r="M1162" t="str">
        <f>IF(StandardResults[[#This Row],[BT(LC)]]&lt;&gt;"-",IF(StandardResults[[#This Row],[BT(LC)]]&lt;=StandardResults[[#This Row],[AA]],"AA",IF(StandardResults[[#This Row],[BT(LC)]]&lt;=StandardResults[[#This Row],[A]],"A",IF(StandardResults[[#This Row],[BT(LC)]]&lt;=StandardResults[[#This Row],[B]],"B","-"))),"")</f>
        <v/>
      </c>
      <c r="N1162" s="14"/>
      <c r="O1162" t="str">
        <f>IF(StandardResults[[#This Row],[BT(SC)]]&lt;&gt;"-",IF(StandardResults[[#This Row],[BT(SC)]]&lt;=StandardResults[[#This Row],[Ecs]],"EC","-"),"")</f>
        <v/>
      </c>
      <c r="Q1162" t="str">
        <f>IF(StandardResults[[#This Row],[Ind/Rel]]="Ind",LEFT(StandardResults[[#This Row],[Gender]],1)&amp;MIN(MAX(StandardResults[[#This Row],[Age]],11),17)&amp;"-"&amp;StandardResults[[#This Row],[Event]],"")</f>
        <v>011-0</v>
      </c>
      <c r="R1162" t="e">
        <f>IF(StandardResults[[#This Row],[Ind/Rel]]="Ind",_xlfn.XLOOKUP(StandardResults[[#This Row],[Code]],Std[Code],Std[AA]),"-")</f>
        <v>#N/A</v>
      </c>
      <c r="S1162" t="e">
        <f>IF(StandardResults[[#This Row],[Ind/Rel]]="Ind",_xlfn.XLOOKUP(StandardResults[[#This Row],[Code]],Std[Code],Std[A]),"-")</f>
        <v>#N/A</v>
      </c>
      <c r="T1162" t="e">
        <f>IF(StandardResults[[#This Row],[Ind/Rel]]="Ind",_xlfn.XLOOKUP(StandardResults[[#This Row],[Code]],Std[Code],Std[B]),"-")</f>
        <v>#N/A</v>
      </c>
      <c r="U1162" t="e">
        <f>IF(StandardResults[[#This Row],[Ind/Rel]]="Ind",_xlfn.XLOOKUP(StandardResults[[#This Row],[Code]],Std[Code],Std[AAs]),"-")</f>
        <v>#N/A</v>
      </c>
      <c r="V1162" t="e">
        <f>IF(StandardResults[[#This Row],[Ind/Rel]]="Ind",_xlfn.XLOOKUP(StandardResults[[#This Row],[Code]],Std[Code],Std[As]),"-")</f>
        <v>#N/A</v>
      </c>
      <c r="W1162" t="e">
        <f>IF(StandardResults[[#This Row],[Ind/Rel]]="Ind",_xlfn.XLOOKUP(StandardResults[[#This Row],[Code]],Std[Code],Std[Bs]),"-")</f>
        <v>#N/A</v>
      </c>
      <c r="X1162" t="e">
        <f>IF(StandardResults[[#This Row],[Ind/Rel]]="Ind",_xlfn.XLOOKUP(StandardResults[[#This Row],[Code]],Std[Code],Std[EC]),"-")</f>
        <v>#N/A</v>
      </c>
      <c r="Y1162" t="e">
        <f>IF(StandardResults[[#This Row],[Ind/Rel]]="Ind",_xlfn.XLOOKUP(StandardResults[[#This Row],[Code]],Std[Code],Std[Ecs]),"-")</f>
        <v>#N/A</v>
      </c>
      <c r="Z1162">
        <f>COUNTIFS(StandardResults[Name],StandardResults[[#This Row],[Name]],StandardResults[Entry
Std],"B")+COUNTIFS(StandardResults[Name],StandardResults[[#This Row],[Name]],StandardResults[Entry
Std],"A")+COUNTIFS(StandardResults[Name],StandardResults[[#This Row],[Name]],StandardResults[Entry
Std],"AA")</f>
        <v>0</v>
      </c>
      <c r="AA1162">
        <f>COUNTIFS(StandardResults[Name],StandardResults[[#This Row],[Name]],StandardResults[Entry
Std],"AA")</f>
        <v>0</v>
      </c>
    </row>
    <row r="1163" spans="1:27" x14ac:dyDescent="0.25">
      <c r="A1163">
        <f>TimeVR[[#This Row],[Club]]</f>
        <v>0</v>
      </c>
      <c r="B1163" t="str">
        <f>IF(OR(RIGHT(TimeVR[[#This Row],[Event]],3)="M.R", RIGHT(TimeVR[[#This Row],[Event]],3)="F.R"),"Relay","Ind")</f>
        <v>Ind</v>
      </c>
      <c r="C1163">
        <f>TimeVR[[#This Row],[gender]]</f>
        <v>0</v>
      </c>
      <c r="D1163">
        <f>TimeVR[[#This Row],[Age]]</f>
        <v>0</v>
      </c>
      <c r="E1163">
        <f>TimeVR[[#This Row],[name]]</f>
        <v>0</v>
      </c>
      <c r="F1163">
        <f>TimeVR[[#This Row],[Event]]</f>
        <v>0</v>
      </c>
      <c r="G1163" t="str">
        <f>IF(OR(StandardResults[[#This Row],[Entry]]="-",TimeVR[[#This Row],[validation]]="Validated"),"Y","N")</f>
        <v>N</v>
      </c>
      <c r="H1163">
        <f>IF(OR(LEFT(TimeVR[[#This Row],[Times]],8)="00:00.00", LEFT(TimeVR[[#This Row],[Times]],2)="NT"),"-",TimeVR[[#This Row],[Times]])</f>
        <v>0</v>
      </c>
      <c r="I11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3" t="str">
        <f>IF(ISBLANK(TimeVR[[#This Row],[Best Time(S)]]),"-",TimeVR[[#This Row],[Best Time(S)]])</f>
        <v>-</v>
      </c>
      <c r="K1163" t="str">
        <f>IF(StandardResults[[#This Row],[BT(SC)]]&lt;&gt;"-",IF(StandardResults[[#This Row],[BT(SC)]]&lt;=StandardResults[[#This Row],[AAs]],"AA",IF(StandardResults[[#This Row],[BT(SC)]]&lt;=StandardResults[[#This Row],[As]],"A",IF(StandardResults[[#This Row],[BT(SC)]]&lt;=StandardResults[[#This Row],[Bs]],"B","-"))),"")</f>
        <v/>
      </c>
      <c r="L1163" t="str">
        <f>IF(ISBLANK(TimeVR[[#This Row],[Best Time(L)]]),"-",TimeVR[[#This Row],[Best Time(L)]])</f>
        <v>-</v>
      </c>
      <c r="M1163" t="str">
        <f>IF(StandardResults[[#This Row],[BT(LC)]]&lt;&gt;"-",IF(StandardResults[[#This Row],[BT(LC)]]&lt;=StandardResults[[#This Row],[AA]],"AA",IF(StandardResults[[#This Row],[BT(LC)]]&lt;=StandardResults[[#This Row],[A]],"A",IF(StandardResults[[#This Row],[BT(LC)]]&lt;=StandardResults[[#This Row],[B]],"B","-"))),"")</f>
        <v/>
      </c>
      <c r="N1163" s="14"/>
      <c r="O1163" t="str">
        <f>IF(StandardResults[[#This Row],[BT(SC)]]&lt;&gt;"-",IF(StandardResults[[#This Row],[BT(SC)]]&lt;=StandardResults[[#This Row],[Ecs]],"EC","-"),"")</f>
        <v/>
      </c>
      <c r="Q1163" t="str">
        <f>IF(StandardResults[[#This Row],[Ind/Rel]]="Ind",LEFT(StandardResults[[#This Row],[Gender]],1)&amp;MIN(MAX(StandardResults[[#This Row],[Age]],11),17)&amp;"-"&amp;StandardResults[[#This Row],[Event]],"")</f>
        <v>011-0</v>
      </c>
      <c r="R1163" t="e">
        <f>IF(StandardResults[[#This Row],[Ind/Rel]]="Ind",_xlfn.XLOOKUP(StandardResults[[#This Row],[Code]],Std[Code],Std[AA]),"-")</f>
        <v>#N/A</v>
      </c>
      <c r="S1163" t="e">
        <f>IF(StandardResults[[#This Row],[Ind/Rel]]="Ind",_xlfn.XLOOKUP(StandardResults[[#This Row],[Code]],Std[Code],Std[A]),"-")</f>
        <v>#N/A</v>
      </c>
      <c r="T1163" t="e">
        <f>IF(StandardResults[[#This Row],[Ind/Rel]]="Ind",_xlfn.XLOOKUP(StandardResults[[#This Row],[Code]],Std[Code],Std[B]),"-")</f>
        <v>#N/A</v>
      </c>
      <c r="U1163" t="e">
        <f>IF(StandardResults[[#This Row],[Ind/Rel]]="Ind",_xlfn.XLOOKUP(StandardResults[[#This Row],[Code]],Std[Code],Std[AAs]),"-")</f>
        <v>#N/A</v>
      </c>
      <c r="V1163" t="e">
        <f>IF(StandardResults[[#This Row],[Ind/Rel]]="Ind",_xlfn.XLOOKUP(StandardResults[[#This Row],[Code]],Std[Code],Std[As]),"-")</f>
        <v>#N/A</v>
      </c>
      <c r="W1163" t="e">
        <f>IF(StandardResults[[#This Row],[Ind/Rel]]="Ind",_xlfn.XLOOKUP(StandardResults[[#This Row],[Code]],Std[Code],Std[Bs]),"-")</f>
        <v>#N/A</v>
      </c>
      <c r="X1163" t="e">
        <f>IF(StandardResults[[#This Row],[Ind/Rel]]="Ind",_xlfn.XLOOKUP(StandardResults[[#This Row],[Code]],Std[Code],Std[EC]),"-")</f>
        <v>#N/A</v>
      </c>
      <c r="Y1163" t="e">
        <f>IF(StandardResults[[#This Row],[Ind/Rel]]="Ind",_xlfn.XLOOKUP(StandardResults[[#This Row],[Code]],Std[Code],Std[Ecs]),"-")</f>
        <v>#N/A</v>
      </c>
      <c r="Z1163">
        <f>COUNTIFS(StandardResults[Name],StandardResults[[#This Row],[Name]],StandardResults[Entry
Std],"B")+COUNTIFS(StandardResults[Name],StandardResults[[#This Row],[Name]],StandardResults[Entry
Std],"A")+COUNTIFS(StandardResults[Name],StandardResults[[#This Row],[Name]],StandardResults[Entry
Std],"AA")</f>
        <v>0</v>
      </c>
      <c r="AA1163">
        <f>COUNTIFS(StandardResults[Name],StandardResults[[#This Row],[Name]],StandardResults[Entry
Std],"AA")</f>
        <v>0</v>
      </c>
    </row>
    <row r="1164" spans="1:27" x14ac:dyDescent="0.25">
      <c r="A1164">
        <f>TimeVR[[#This Row],[Club]]</f>
        <v>0</v>
      </c>
      <c r="B1164" t="str">
        <f>IF(OR(RIGHT(TimeVR[[#This Row],[Event]],3)="M.R", RIGHT(TimeVR[[#This Row],[Event]],3)="F.R"),"Relay","Ind")</f>
        <v>Ind</v>
      </c>
      <c r="C1164">
        <f>TimeVR[[#This Row],[gender]]</f>
        <v>0</v>
      </c>
      <c r="D1164">
        <f>TimeVR[[#This Row],[Age]]</f>
        <v>0</v>
      </c>
      <c r="E1164">
        <f>TimeVR[[#This Row],[name]]</f>
        <v>0</v>
      </c>
      <c r="F1164">
        <f>TimeVR[[#This Row],[Event]]</f>
        <v>0</v>
      </c>
      <c r="G1164" t="str">
        <f>IF(OR(StandardResults[[#This Row],[Entry]]="-",TimeVR[[#This Row],[validation]]="Validated"),"Y","N")</f>
        <v>N</v>
      </c>
      <c r="H1164">
        <f>IF(OR(LEFT(TimeVR[[#This Row],[Times]],8)="00:00.00", LEFT(TimeVR[[#This Row],[Times]],2)="NT"),"-",TimeVR[[#This Row],[Times]])</f>
        <v>0</v>
      </c>
      <c r="I11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4" t="str">
        <f>IF(ISBLANK(TimeVR[[#This Row],[Best Time(S)]]),"-",TimeVR[[#This Row],[Best Time(S)]])</f>
        <v>-</v>
      </c>
      <c r="K1164" t="str">
        <f>IF(StandardResults[[#This Row],[BT(SC)]]&lt;&gt;"-",IF(StandardResults[[#This Row],[BT(SC)]]&lt;=StandardResults[[#This Row],[AAs]],"AA",IF(StandardResults[[#This Row],[BT(SC)]]&lt;=StandardResults[[#This Row],[As]],"A",IF(StandardResults[[#This Row],[BT(SC)]]&lt;=StandardResults[[#This Row],[Bs]],"B","-"))),"")</f>
        <v/>
      </c>
      <c r="L1164" t="str">
        <f>IF(ISBLANK(TimeVR[[#This Row],[Best Time(L)]]),"-",TimeVR[[#This Row],[Best Time(L)]])</f>
        <v>-</v>
      </c>
      <c r="M1164" t="str">
        <f>IF(StandardResults[[#This Row],[BT(LC)]]&lt;&gt;"-",IF(StandardResults[[#This Row],[BT(LC)]]&lt;=StandardResults[[#This Row],[AA]],"AA",IF(StandardResults[[#This Row],[BT(LC)]]&lt;=StandardResults[[#This Row],[A]],"A",IF(StandardResults[[#This Row],[BT(LC)]]&lt;=StandardResults[[#This Row],[B]],"B","-"))),"")</f>
        <v/>
      </c>
      <c r="N1164" s="14"/>
      <c r="O1164" t="str">
        <f>IF(StandardResults[[#This Row],[BT(SC)]]&lt;&gt;"-",IF(StandardResults[[#This Row],[BT(SC)]]&lt;=StandardResults[[#This Row],[Ecs]],"EC","-"),"")</f>
        <v/>
      </c>
      <c r="Q1164" t="str">
        <f>IF(StandardResults[[#This Row],[Ind/Rel]]="Ind",LEFT(StandardResults[[#This Row],[Gender]],1)&amp;MIN(MAX(StandardResults[[#This Row],[Age]],11),17)&amp;"-"&amp;StandardResults[[#This Row],[Event]],"")</f>
        <v>011-0</v>
      </c>
      <c r="R1164" t="e">
        <f>IF(StandardResults[[#This Row],[Ind/Rel]]="Ind",_xlfn.XLOOKUP(StandardResults[[#This Row],[Code]],Std[Code],Std[AA]),"-")</f>
        <v>#N/A</v>
      </c>
      <c r="S1164" t="e">
        <f>IF(StandardResults[[#This Row],[Ind/Rel]]="Ind",_xlfn.XLOOKUP(StandardResults[[#This Row],[Code]],Std[Code],Std[A]),"-")</f>
        <v>#N/A</v>
      </c>
      <c r="T1164" t="e">
        <f>IF(StandardResults[[#This Row],[Ind/Rel]]="Ind",_xlfn.XLOOKUP(StandardResults[[#This Row],[Code]],Std[Code],Std[B]),"-")</f>
        <v>#N/A</v>
      </c>
      <c r="U1164" t="e">
        <f>IF(StandardResults[[#This Row],[Ind/Rel]]="Ind",_xlfn.XLOOKUP(StandardResults[[#This Row],[Code]],Std[Code],Std[AAs]),"-")</f>
        <v>#N/A</v>
      </c>
      <c r="V1164" t="e">
        <f>IF(StandardResults[[#This Row],[Ind/Rel]]="Ind",_xlfn.XLOOKUP(StandardResults[[#This Row],[Code]],Std[Code],Std[As]),"-")</f>
        <v>#N/A</v>
      </c>
      <c r="W1164" t="e">
        <f>IF(StandardResults[[#This Row],[Ind/Rel]]="Ind",_xlfn.XLOOKUP(StandardResults[[#This Row],[Code]],Std[Code],Std[Bs]),"-")</f>
        <v>#N/A</v>
      </c>
      <c r="X1164" t="e">
        <f>IF(StandardResults[[#This Row],[Ind/Rel]]="Ind",_xlfn.XLOOKUP(StandardResults[[#This Row],[Code]],Std[Code],Std[EC]),"-")</f>
        <v>#N/A</v>
      </c>
      <c r="Y1164" t="e">
        <f>IF(StandardResults[[#This Row],[Ind/Rel]]="Ind",_xlfn.XLOOKUP(StandardResults[[#This Row],[Code]],Std[Code],Std[Ecs]),"-")</f>
        <v>#N/A</v>
      </c>
      <c r="Z1164">
        <f>COUNTIFS(StandardResults[Name],StandardResults[[#This Row],[Name]],StandardResults[Entry
Std],"B")+COUNTIFS(StandardResults[Name],StandardResults[[#This Row],[Name]],StandardResults[Entry
Std],"A")+COUNTIFS(StandardResults[Name],StandardResults[[#This Row],[Name]],StandardResults[Entry
Std],"AA")</f>
        <v>0</v>
      </c>
      <c r="AA1164">
        <f>COUNTIFS(StandardResults[Name],StandardResults[[#This Row],[Name]],StandardResults[Entry
Std],"AA")</f>
        <v>0</v>
      </c>
    </row>
    <row r="1165" spans="1:27" x14ac:dyDescent="0.25">
      <c r="A1165">
        <f>TimeVR[[#This Row],[Club]]</f>
        <v>0</v>
      </c>
      <c r="B1165" t="str">
        <f>IF(OR(RIGHT(TimeVR[[#This Row],[Event]],3)="M.R", RIGHT(TimeVR[[#This Row],[Event]],3)="F.R"),"Relay","Ind")</f>
        <v>Ind</v>
      </c>
      <c r="C1165">
        <f>TimeVR[[#This Row],[gender]]</f>
        <v>0</v>
      </c>
      <c r="D1165">
        <f>TimeVR[[#This Row],[Age]]</f>
        <v>0</v>
      </c>
      <c r="E1165">
        <f>TimeVR[[#This Row],[name]]</f>
        <v>0</v>
      </c>
      <c r="F1165">
        <f>TimeVR[[#This Row],[Event]]</f>
        <v>0</v>
      </c>
      <c r="G1165" t="str">
        <f>IF(OR(StandardResults[[#This Row],[Entry]]="-",TimeVR[[#This Row],[validation]]="Validated"),"Y","N")</f>
        <v>N</v>
      </c>
      <c r="H1165">
        <f>IF(OR(LEFT(TimeVR[[#This Row],[Times]],8)="00:00.00", LEFT(TimeVR[[#This Row],[Times]],2)="NT"),"-",TimeVR[[#This Row],[Times]])</f>
        <v>0</v>
      </c>
      <c r="I11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5" t="str">
        <f>IF(ISBLANK(TimeVR[[#This Row],[Best Time(S)]]),"-",TimeVR[[#This Row],[Best Time(S)]])</f>
        <v>-</v>
      </c>
      <c r="K1165" t="str">
        <f>IF(StandardResults[[#This Row],[BT(SC)]]&lt;&gt;"-",IF(StandardResults[[#This Row],[BT(SC)]]&lt;=StandardResults[[#This Row],[AAs]],"AA",IF(StandardResults[[#This Row],[BT(SC)]]&lt;=StandardResults[[#This Row],[As]],"A",IF(StandardResults[[#This Row],[BT(SC)]]&lt;=StandardResults[[#This Row],[Bs]],"B","-"))),"")</f>
        <v/>
      </c>
      <c r="L1165" t="str">
        <f>IF(ISBLANK(TimeVR[[#This Row],[Best Time(L)]]),"-",TimeVR[[#This Row],[Best Time(L)]])</f>
        <v>-</v>
      </c>
      <c r="M1165" t="str">
        <f>IF(StandardResults[[#This Row],[BT(LC)]]&lt;&gt;"-",IF(StandardResults[[#This Row],[BT(LC)]]&lt;=StandardResults[[#This Row],[AA]],"AA",IF(StandardResults[[#This Row],[BT(LC)]]&lt;=StandardResults[[#This Row],[A]],"A",IF(StandardResults[[#This Row],[BT(LC)]]&lt;=StandardResults[[#This Row],[B]],"B","-"))),"")</f>
        <v/>
      </c>
      <c r="N1165" s="14"/>
      <c r="O1165" t="str">
        <f>IF(StandardResults[[#This Row],[BT(SC)]]&lt;&gt;"-",IF(StandardResults[[#This Row],[BT(SC)]]&lt;=StandardResults[[#This Row],[Ecs]],"EC","-"),"")</f>
        <v/>
      </c>
      <c r="Q1165" t="str">
        <f>IF(StandardResults[[#This Row],[Ind/Rel]]="Ind",LEFT(StandardResults[[#This Row],[Gender]],1)&amp;MIN(MAX(StandardResults[[#This Row],[Age]],11),17)&amp;"-"&amp;StandardResults[[#This Row],[Event]],"")</f>
        <v>011-0</v>
      </c>
      <c r="R1165" t="e">
        <f>IF(StandardResults[[#This Row],[Ind/Rel]]="Ind",_xlfn.XLOOKUP(StandardResults[[#This Row],[Code]],Std[Code],Std[AA]),"-")</f>
        <v>#N/A</v>
      </c>
      <c r="S1165" t="e">
        <f>IF(StandardResults[[#This Row],[Ind/Rel]]="Ind",_xlfn.XLOOKUP(StandardResults[[#This Row],[Code]],Std[Code],Std[A]),"-")</f>
        <v>#N/A</v>
      </c>
      <c r="T1165" t="e">
        <f>IF(StandardResults[[#This Row],[Ind/Rel]]="Ind",_xlfn.XLOOKUP(StandardResults[[#This Row],[Code]],Std[Code],Std[B]),"-")</f>
        <v>#N/A</v>
      </c>
      <c r="U1165" t="e">
        <f>IF(StandardResults[[#This Row],[Ind/Rel]]="Ind",_xlfn.XLOOKUP(StandardResults[[#This Row],[Code]],Std[Code],Std[AAs]),"-")</f>
        <v>#N/A</v>
      </c>
      <c r="V1165" t="e">
        <f>IF(StandardResults[[#This Row],[Ind/Rel]]="Ind",_xlfn.XLOOKUP(StandardResults[[#This Row],[Code]],Std[Code],Std[As]),"-")</f>
        <v>#N/A</v>
      </c>
      <c r="W1165" t="e">
        <f>IF(StandardResults[[#This Row],[Ind/Rel]]="Ind",_xlfn.XLOOKUP(StandardResults[[#This Row],[Code]],Std[Code],Std[Bs]),"-")</f>
        <v>#N/A</v>
      </c>
      <c r="X1165" t="e">
        <f>IF(StandardResults[[#This Row],[Ind/Rel]]="Ind",_xlfn.XLOOKUP(StandardResults[[#This Row],[Code]],Std[Code],Std[EC]),"-")</f>
        <v>#N/A</v>
      </c>
      <c r="Y1165" t="e">
        <f>IF(StandardResults[[#This Row],[Ind/Rel]]="Ind",_xlfn.XLOOKUP(StandardResults[[#This Row],[Code]],Std[Code],Std[Ecs]),"-")</f>
        <v>#N/A</v>
      </c>
      <c r="Z1165">
        <f>COUNTIFS(StandardResults[Name],StandardResults[[#This Row],[Name]],StandardResults[Entry
Std],"B")+COUNTIFS(StandardResults[Name],StandardResults[[#This Row],[Name]],StandardResults[Entry
Std],"A")+COUNTIFS(StandardResults[Name],StandardResults[[#This Row],[Name]],StandardResults[Entry
Std],"AA")</f>
        <v>0</v>
      </c>
      <c r="AA1165">
        <f>COUNTIFS(StandardResults[Name],StandardResults[[#This Row],[Name]],StandardResults[Entry
Std],"AA")</f>
        <v>0</v>
      </c>
    </row>
    <row r="1166" spans="1:27" x14ac:dyDescent="0.25">
      <c r="A1166">
        <f>TimeVR[[#This Row],[Club]]</f>
        <v>0</v>
      </c>
      <c r="B1166" t="str">
        <f>IF(OR(RIGHT(TimeVR[[#This Row],[Event]],3)="M.R", RIGHT(TimeVR[[#This Row],[Event]],3)="F.R"),"Relay","Ind")</f>
        <v>Ind</v>
      </c>
      <c r="C1166">
        <f>TimeVR[[#This Row],[gender]]</f>
        <v>0</v>
      </c>
      <c r="D1166">
        <f>TimeVR[[#This Row],[Age]]</f>
        <v>0</v>
      </c>
      <c r="E1166">
        <f>TimeVR[[#This Row],[name]]</f>
        <v>0</v>
      </c>
      <c r="F1166">
        <f>TimeVR[[#This Row],[Event]]</f>
        <v>0</v>
      </c>
      <c r="G1166" t="str">
        <f>IF(OR(StandardResults[[#This Row],[Entry]]="-",TimeVR[[#This Row],[validation]]="Validated"),"Y","N")</f>
        <v>N</v>
      </c>
      <c r="H1166">
        <f>IF(OR(LEFT(TimeVR[[#This Row],[Times]],8)="00:00.00", LEFT(TimeVR[[#This Row],[Times]],2)="NT"),"-",TimeVR[[#This Row],[Times]])</f>
        <v>0</v>
      </c>
      <c r="I11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6" t="str">
        <f>IF(ISBLANK(TimeVR[[#This Row],[Best Time(S)]]),"-",TimeVR[[#This Row],[Best Time(S)]])</f>
        <v>-</v>
      </c>
      <c r="K1166" t="str">
        <f>IF(StandardResults[[#This Row],[BT(SC)]]&lt;&gt;"-",IF(StandardResults[[#This Row],[BT(SC)]]&lt;=StandardResults[[#This Row],[AAs]],"AA",IF(StandardResults[[#This Row],[BT(SC)]]&lt;=StandardResults[[#This Row],[As]],"A",IF(StandardResults[[#This Row],[BT(SC)]]&lt;=StandardResults[[#This Row],[Bs]],"B","-"))),"")</f>
        <v/>
      </c>
      <c r="L1166" t="str">
        <f>IF(ISBLANK(TimeVR[[#This Row],[Best Time(L)]]),"-",TimeVR[[#This Row],[Best Time(L)]])</f>
        <v>-</v>
      </c>
      <c r="M1166" t="str">
        <f>IF(StandardResults[[#This Row],[BT(LC)]]&lt;&gt;"-",IF(StandardResults[[#This Row],[BT(LC)]]&lt;=StandardResults[[#This Row],[AA]],"AA",IF(StandardResults[[#This Row],[BT(LC)]]&lt;=StandardResults[[#This Row],[A]],"A",IF(StandardResults[[#This Row],[BT(LC)]]&lt;=StandardResults[[#This Row],[B]],"B","-"))),"")</f>
        <v/>
      </c>
      <c r="N1166" s="14"/>
      <c r="O1166" t="str">
        <f>IF(StandardResults[[#This Row],[BT(SC)]]&lt;&gt;"-",IF(StandardResults[[#This Row],[BT(SC)]]&lt;=StandardResults[[#This Row],[Ecs]],"EC","-"),"")</f>
        <v/>
      </c>
      <c r="Q1166" t="str">
        <f>IF(StandardResults[[#This Row],[Ind/Rel]]="Ind",LEFT(StandardResults[[#This Row],[Gender]],1)&amp;MIN(MAX(StandardResults[[#This Row],[Age]],11),17)&amp;"-"&amp;StandardResults[[#This Row],[Event]],"")</f>
        <v>011-0</v>
      </c>
      <c r="R1166" t="e">
        <f>IF(StandardResults[[#This Row],[Ind/Rel]]="Ind",_xlfn.XLOOKUP(StandardResults[[#This Row],[Code]],Std[Code],Std[AA]),"-")</f>
        <v>#N/A</v>
      </c>
      <c r="S1166" t="e">
        <f>IF(StandardResults[[#This Row],[Ind/Rel]]="Ind",_xlfn.XLOOKUP(StandardResults[[#This Row],[Code]],Std[Code],Std[A]),"-")</f>
        <v>#N/A</v>
      </c>
      <c r="T1166" t="e">
        <f>IF(StandardResults[[#This Row],[Ind/Rel]]="Ind",_xlfn.XLOOKUP(StandardResults[[#This Row],[Code]],Std[Code],Std[B]),"-")</f>
        <v>#N/A</v>
      </c>
      <c r="U1166" t="e">
        <f>IF(StandardResults[[#This Row],[Ind/Rel]]="Ind",_xlfn.XLOOKUP(StandardResults[[#This Row],[Code]],Std[Code],Std[AAs]),"-")</f>
        <v>#N/A</v>
      </c>
      <c r="V1166" t="e">
        <f>IF(StandardResults[[#This Row],[Ind/Rel]]="Ind",_xlfn.XLOOKUP(StandardResults[[#This Row],[Code]],Std[Code],Std[As]),"-")</f>
        <v>#N/A</v>
      </c>
      <c r="W1166" t="e">
        <f>IF(StandardResults[[#This Row],[Ind/Rel]]="Ind",_xlfn.XLOOKUP(StandardResults[[#This Row],[Code]],Std[Code],Std[Bs]),"-")</f>
        <v>#N/A</v>
      </c>
      <c r="X1166" t="e">
        <f>IF(StandardResults[[#This Row],[Ind/Rel]]="Ind",_xlfn.XLOOKUP(StandardResults[[#This Row],[Code]],Std[Code],Std[EC]),"-")</f>
        <v>#N/A</v>
      </c>
      <c r="Y1166" t="e">
        <f>IF(StandardResults[[#This Row],[Ind/Rel]]="Ind",_xlfn.XLOOKUP(StandardResults[[#This Row],[Code]],Std[Code],Std[Ecs]),"-")</f>
        <v>#N/A</v>
      </c>
      <c r="Z1166">
        <f>COUNTIFS(StandardResults[Name],StandardResults[[#This Row],[Name]],StandardResults[Entry
Std],"B")+COUNTIFS(StandardResults[Name],StandardResults[[#This Row],[Name]],StandardResults[Entry
Std],"A")+COUNTIFS(StandardResults[Name],StandardResults[[#This Row],[Name]],StandardResults[Entry
Std],"AA")</f>
        <v>0</v>
      </c>
      <c r="AA1166">
        <f>COUNTIFS(StandardResults[Name],StandardResults[[#This Row],[Name]],StandardResults[Entry
Std],"AA")</f>
        <v>0</v>
      </c>
    </row>
    <row r="1167" spans="1:27" x14ac:dyDescent="0.25">
      <c r="A1167">
        <f>TimeVR[[#This Row],[Club]]</f>
        <v>0</v>
      </c>
      <c r="B1167" t="str">
        <f>IF(OR(RIGHT(TimeVR[[#This Row],[Event]],3)="M.R", RIGHT(TimeVR[[#This Row],[Event]],3)="F.R"),"Relay","Ind")</f>
        <v>Ind</v>
      </c>
      <c r="C1167">
        <f>TimeVR[[#This Row],[gender]]</f>
        <v>0</v>
      </c>
      <c r="D1167">
        <f>TimeVR[[#This Row],[Age]]</f>
        <v>0</v>
      </c>
      <c r="E1167">
        <f>TimeVR[[#This Row],[name]]</f>
        <v>0</v>
      </c>
      <c r="F1167">
        <f>TimeVR[[#This Row],[Event]]</f>
        <v>0</v>
      </c>
      <c r="G1167" t="str">
        <f>IF(OR(StandardResults[[#This Row],[Entry]]="-",TimeVR[[#This Row],[validation]]="Validated"),"Y","N")</f>
        <v>N</v>
      </c>
      <c r="H1167">
        <f>IF(OR(LEFT(TimeVR[[#This Row],[Times]],8)="00:00.00", LEFT(TimeVR[[#This Row],[Times]],2)="NT"),"-",TimeVR[[#This Row],[Times]])</f>
        <v>0</v>
      </c>
      <c r="I11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7" t="str">
        <f>IF(ISBLANK(TimeVR[[#This Row],[Best Time(S)]]),"-",TimeVR[[#This Row],[Best Time(S)]])</f>
        <v>-</v>
      </c>
      <c r="K1167" t="str">
        <f>IF(StandardResults[[#This Row],[BT(SC)]]&lt;&gt;"-",IF(StandardResults[[#This Row],[BT(SC)]]&lt;=StandardResults[[#This Row],[AAs]],"AA",IF(StandardResults[[#This Row],[BT(SC)]]&lt;=StandardResults[[#This Row],[As]],"A",IF(StandardResults[[#This Row],[BT(SC)]]&lt;=StandardResults[[#This Row],[Bs]],"B","-"))),"")</f>
        <v/>
      </c>
      <c r="L1167" t="str">
        <f>IF(ISBLANK(TimeVR[[#This Row],[Best Time(L)]]),"-",TimeVR[[#This Row],[Best Time(L)]])</f>
        <v>-</v>
      </c>
      <c r="M1167" t="str">
        <f>IF(StandardResults[[#This Row],[BT(LC)]]&lt;&gt;"-",IF(StandardResults[[#This Row],[BT(LC)]]&lt;=StandardResults[[#This Row],[AA]],"AA",IF(StandardResults[[#This Row],[BT(LC)]]&lt;=StandardResults[[#This Row],[A]],"A",IF(StandardResults[[#This Row],[BT(LC)]]&lt;=StandardResults[[#This Row],[B]],"B","-"))),"")</f>
        <v/>
      </c>
      <c r="N1167" s="14"/>
      <c r="O1167" t="str">
        <f>IF(StandardResults[[#This Row],[BT(SC)]]&lt;&gt;"-",IF(StandardResults[[#This Row],[BT(SC)]]&lt;=StandardResults[[#This Row],[Ecs]],"EC","-"),"")</f>
        <v/>
      </c>
      <c r="Q1167" t="str">
        <f>IF(StandardResults[[#This Row],[Ind/Rel]]="Ind",LEFT(StandardResults[[#This Row],[Gender]],1)&amp;MIN(MAX(StandardResults[[#This Row],[Age]],11),17)&amp;"-"&amp;StandardResults[[#This Row],[Event]],"")</f>
        <v>011-0</v>
      </c>
      <c r="R1167" t="e">
        <f>IF(StandardResults[[#This Row],[Ind/Rel]]="Ind",_xlfn.XLOOKUP(StandardResults[[#This Row],[Code]],Std[Code],Std[AA]),"-")</f>
        <v>#N/A</v>
      </c>
      <c r="S1167" t="e">
        <f>IF(StandardResults[[#This Row],[Ind/Rel]]="Ind",_xlfn.XLOOKUP(StandardResults[[#This Row],[Code]],Std[Code],Std[A]),"-")</f>
        <v>#N/A</v>
      </c>
      <c r="T1167" t="e">
        <f>IF(StandardResults[[#This Row],[Ind/Rel]]="Ind",_xlfn.XLOOKUP(StandardResults[[#This Row],[Code]],Std[Code],Std[B]),"-")</f>
        <v>#N/A</v>
      </c>
      <c r="U1167" t="e">
        <f>IF(StandardResults[[#This Row],[Ind/Rel]]="Ind",_xlfn.XLOOKUP(StandardResults[[#This Row],[Code]],Std[Code],Std[AAs]),"-")</f>
        <v>#N/A</v>
      </c>
      <c r="V1167" t="e">
        <f>IF(StandardResults[[#This Row],[Ind/Rel]]="Ind",_xlfn.XLOOKUP(StandardResults[[#This Row],[Code]],Std[Code],Std[As]),"-")</f>
        <v>#N/A</v>
      </c>
      <c r="W1167" t="e">
        <f>IF(StandardResults[[#This Row],[Ind/Rel]]="Ind",_xlfn.XLOOKUP(StandardResults[[#This Row],[Code]],Std[Code],Std[Bs]),"-")</f>
        <v>#N/A</v>
      </c>
      <c r="X1167" t="e">
        <f>IF(StandardResults[[#This Row],[Ind/Rel]]="Ind",_xlfn.XLOOKUP(StandardResults[[#This Row],[Code]],Std[Code],Std[EC]),"-")</f>
        <v>#N/A</v>
      </c>
      <c r="Y1167" t="e">
        <f>IF(StandardResults[[#This Row],[Ind/Rel]]="Ind",_xlfn.XLOOKUP(StandardResults[[#This Row],[Code]],Std[Code],Std[Ecs]),"-")</f>
        <v>#N/A</v>
      </c>
      <c r="Z1167">
        <f>COUNTIFS(StandardResults[Name],StandardResults[[#This Row],[Name]],StandardResults[Entry
Std],"B")+COUNTIFS(StandardResults[Name],StandardResults[[#This Row],[Name]],StandardResults[Entry
Std],"A")+COUNTIFS(StandardResults[Name],StandardResults[[#This Row],[Name]],StandardResults[Entry
Std],"AA")</f>
        <v>0</v>
      </c>
      <c r="AA1167">
        <f>COUNTIFS(StandardResults[Name],StandardResults[[#This Row],[Name]],StandardResults[Entry
Std],"AA")</f>
        <v>0</v>
      </c>
    </row>
    <row r="1168" spans="1:27" x14ac:dyDescent="0.25">
      <c r="A1168">
        <f>TimeVR[[#This Row],[Club]]</f>
        <v>0</v>
      </c>
      <c r="B1168" t="str">
        <f>IF(OR(RIGHT(TimeVR[[#This Row],[Event]],3)="M.R", RIGHT(TimeVR[[#This Row],[Event]],3)="F.R"),"Relay","Ind")</f>
        <v>Ind</v>
      </c>
      <c r="C1168">
        <f>TimeVR[[#This Row],[gender]]</f>
        <v>0</v>
      </c>
      <c r="D1168">
        <f>TimeVR[[#This Row],[Age]]</f>
        <v>0</v>
      </c>
      <c r="E1168">
        <f>TimeVR[[#This Row],[name]]</f>
        <v>0</v>
      </c>
      <c r="F1168">
        <f>TimeVR[[#This Row],[Event]]</f>
        <v>0</v>
      </c>
      <c r="G1168" t="str">
        <f>IF(OR(StandardResults[[#This Row],[Entry]]="-",TimeVR[[#This Row],[validation]]="Validated"),"Y","N")</f>
        <v>N</v>
      </c>
      <c r="H1168">
        <f>IF(OR(LEFT(TimeVR[[#This Row],[Times]],8)="00:00.00", LEFT(TimeVR[[#This Row],[Times]],2)="NT"),"-",TimeVR[[#This Row],[Times]])</f>
        <v>0</v>
      </c>
      <c r="I11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8" t="str">
        <f>IF(ISBLANK(TimeVR[[#This Row],[Best Time(S)]]),"-",TimeVR[[#This Row],[Best Time(S)]])</f>
        <v>-</v>
      </c>
      <c r="K1168" t="str">
        <f>IF(StandardResults[[#This Row],[BT(SC)]]&lt;&gt;"-",IF(StandardResults[[#This Row],[BT(SC)]]&lt;=StandardResults[[#This Row],[AAs]],"AA",IF(StandardResults[[#This Row],[BT(SC)]]&lt;=StandardResults[[#This Row],[As]],"A",IF(StandardResults[[#This Row],[BT(SC)]]&lt;=StandardResults[[#This Row],[Bs]],"B","-"))),"")</f>
        <v/>
      </c>
      <c r="L1168" t="str">
        <f>IF(ISBLANK(TimeVR[[#This Row],[Best Time(L)]]),"-",TimeVR[[#This Row],[Best Time(L)]])</f>
        <v>-</v>
      </c>
      <c r="M1168" t="str">
        <f>IF(StandardResults[[#This Row],[BT(LC)]]&lt;&gt;"-",IF(StandardResults[[#This Row],[BT(LC)]]&lt;=StandardResults[[#This Row],[AA]],"AA",IF(StandardResults[[#This Row],[BT(LC)]]&lt;=StandardResults[[#This Row],[A]],"A",IF(StandardResults[[#This Row],[BT(LC)]]&lt;=StandardResults[[#This Row],[B]],"B","-"))),"")</f>
        <v/>
      </c>
      <c r="N1168" s="14"/>
      <c r="O1168" t="str">
        <f>IF(StandardResults[[#This Row],[BT(SC)]]&lt;&gt;"-",IF(StandardResults[[#This Row],[BT(SC)]]&lt;=StandardResults[[#This Row],[Ecs]],"EC","-"),"")</f>
        <v/>
      </c>
      <c r="Q1168" t="str">
        <f>IF(StandardResults[[#This Row],[Ind/Rel]]="Ind",LEFT(StandardResults[[#This Row],[Gender]],1)&amp;MIN(MAX(StandardResults[[#This Row],[Age]],11),17)&amp;"-"&amp;StandardResults[[#This Row],[Event]],"")</f>
        <v>011-0</v>
      </c>
      <c r="R1168" t="e">
        <f>IF(StandardResults[[#This Row],[Ind/Rel]]="Ind",_xlfn.XLOOKUP(StandardResults[[#This Row],[Code]],Std[Code],Std[AA]),"-")</f>
        <v>#N/A</v>
      </c>
      <c r="S1168" t="e">
        <f>IF(StandardResults[[#This Row],[Ind/Rel]]="Ind",_xlfn.XLOOKUP(StandardResults[[#This Row],[Code]],Std[Code],Std[A]),"-")</f>
        <v>#N/A</v>
      </c>
      <c r="T1168" t="e">
        <f>IF(StandardResults[[#This Row],[Ind/Rel]]="Ind",_xlfn.XLOOKUP(StandardResults[[#This Row],[Code]],Std[Code],Std[B]),"-")</f>
        <v>#N/A</v>
      </c>
      <c r="U1168" t="e">
        <f>IF(StandardResults[[#This Row],[Ind/Rel]]="Ind",_xlfn.XLOOKUP(StandardResults[[#This Row],[Code]],Std[Code],Std[AAs]),"-")</f>
        <v>#N/A</v>
      </c>
      <c r="V1168" t="e">
        <f>IF(StandardResults[[#This Row],[Ind/Rel]]="Ind",_xlfn.XLOOKUP(StandardResults[[#This Row],[Code]],Std[Code],Std[As]),"-")</f>
        <v>#N/A</v>
      </c>
      <c r="W1168" t="e">
        <f>IF(StandardResults[[#This Row],[Ind/Rel]]="Ind",_xlfn.XLOOKUP(StandardResults[[#This Row],[Code]],Std[Code],Std[Bs]),"-")</f>
        <v>#N/A</v>
      </c>
      <c r="X1168" t="e">
        <f>IF(StandardResults[[#This Row],[Ind/Rel]]="Ind",_xlfn.XLOOKUP(StandardResults[[#This Row],[Code]],Std[Code],Std[EC]),"-")</f>
        <v>#N/A</v>
      </c>
      <c r="Y1168" t="e">
        <f>IF(StandardResults[[#This Row],[Ind/Rel]]="Ind",_xlfn.XLOOKUP(StandardResults[[#This Row],[Code]],Std[Code],Std[Ecs]),"-")</f>
        <v>#N/A</v>
      </c>
      <c r="Z1168">
        <f>COUNTIFS(StandardResults[Name],StandardResults[[#This Row],[Name]],StandardResults[Entry
Std],"B")+COUNTIFS(StandardResults[Name],StandardResults[[#This Row],[Name]],StandardResults[Entry
Std],"A")+COUNTIFS(StandardResults[Name],StandardResults[[#This Row],[Name]],StandardResults[Entry
Std],"AA")</f>
        <v>0</v>
      </c>
      <c r="AA1168">
        <f>COUNTIFS(StandardResults[Name],StandardResults[[#This Row],[Name]],StandardResults[Entry
Std],"AA")</f>
        <v>0</v>
      </c>
    </row>
    <row r="1169" spans="1:27" x14ac:dyDescent="0.25">
      <c r="A1169">
        <f>TimeVR[[#This Row],[Club]]</f>
        <v>0</v>
      </c>
      <c r="B1169" t="str">
        <f>IF(OR(RIGHT(TimeVR[[#This Row],[Event]],3)="M.R", RIGHT(TimeVR[[#This Row],[Event]],3)="F.R"),"Relay","Ind")</f>
        <v>Ind</v>
      </c>
      <c r="C1169">
        <f>TimeVR[[#This Row],[gender]]</f>
        <v>0</v>
      </c>
      <c r="D1169">
        <f>TimeVR[[#This Row],[Age]]</f>
        <v>0</v>
      </c>
      <c r="E1169">
        <f>TimeVR[[#This Row],[name]]</f>
        <v>0</v>
      </c>
      <c r="F1169">
        <f>TimeVR[[#This Row],[Event]]</f>
        <v>0</v>
      </c>
      <c r="G1169" t="str">
        <f>IF(OR(StandardResults[[#This Row],[Entry]]="-",TimeVR[[#This Row],[validation]]="Validated"),"Y","N")</f>
        <v>N</v>
      </c>
      <c r="H1169">
        <f>IF(OR(LEFT(TimeVR[[#This Row],[Times]],8)="00:00.00", LEFT(TimeVR[[#This Row],[Times]],2)="NT"),"-",TimeVR[[#This Row],[Times]])</f>
        <v>0</v>
      </c>
      <c r="I11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69" t="str">
        <f>IF(ISBLANK(TimeVR[[#This Row],[Best Time(S)]]),"-",TimeVR[[#This Row],[Best Time(S)]])</f>
        <v>-</v>
      </c>
      <c r="K1169" t="str">
        <f>IF(StandardResults[[#This Row],[BT(SC)]]&lt;&gt;"-",IF(StandardResults[[#This Row],[BT(SC)]]&lt;=StandardResults[[#This Row],[AAs]],"AA",IF(StandardResults[[#This Row],[BT(SC)]]&lt;=StandardResults[[#This Row],[As]],"A",IF(StandardResults[[#This Row],[BT(SC)]]&lt;=StandardResults[[#This Row],[Bs]],"B","-"))),"")</f>
        <v/>
      </c>
      <c r="L1169" t="str">
        <f>IF(ISBLANK(TimeVR[[#This Row],[Best Time(L)]]),"-",TimeVR[[#This Row],[Best Time(L)]])</f>
        <v>-</v>
      </c>
      <c r="M1169" t="str">
        <f>IF(StandardResults[[#This Row],[BT(LC)]]&lt;&gt;"-",IF(StandardResults[[#This Row],[BT(LC)]]&lt;=StandardResults[[#This Row],[AA]],"AA",IF(StandardResults[[#This Row],[BT(LC)]]&lt;=StandardResults[[#This Row],[A]],"A",IF(StandardResults[[#This Row],[BT(LC)]]&lt;=StandardResults[[#This Row],[B]],"B","-"))),"")</f>
        <v/>
      </c>
      <c r="N1169" s="14"/>
      <c r="O1169" t="str">
        <f>IF(StandardResults[[#This Row],[BT(SC)]]&lt;&gt;"-",IF(StandardResults[[#This Row],[BT(SC)]]&lt;=StandardResults[[#This Row],[Ecs]],"EC","-"),"")</f>
        <v/>
      </c>
      <c r="Q1169" t="str">
        <f>IF(StandardResults[[#This Row],[Ind/Rel]]="Ind",LEFT(StandardResults[[#This Row],[Gender]],1)&amp;MIN(MAX(StandardResults[[#This Row],[Age]],11),17)&amp;"-"&amp;StandardResults[[#This Row],[Event]],"")</f>
        <v>011-0</v>
      </c>
      <c r="R1169" t="e">
        <f>IF(StandardResults[[#This Row],[Ind/Rel]]="Ind",_xlfn.XLOOKUP(StandardResults[[#This Row],[Code]],Std[Code],Std[AA]),"-")</f>
        <v>#N/A</v>
      </c>
      <c r="S1169" t="e">
        <f>IF(StandardResults[[#This Row],[Ind/Rel]]="Ind",_xlfn.XLOOKUP(StandardResults[[#This Row],[Code]],Std[Code],Std[A]),"-")</f>
        <v>#N/A</v>
      </c>
      <c r="T1169" t="e">
        <f>IF(StandardResults[[#This Row],[Ind/Rel]]="Ind",_xlfn.XLOOKUP(StandardResults[[#This Row],[Code]],Std[Code],Std[B]),"-")</f>
        <v>#N/A</v>
      </c>
      <c r="U1169" t="e">
        <f>IF(StandardResults[[#This Row],[Ind/Rel]]="Ind",_xlfn.XLOOKUP(StandardResults[[#This Row],[Code]],Std[Code],Std[AAs]),"-")</f>
        <v>#N/A</v>
      </c>
      <c r="V1169" t="e">
        <f>IF(StandardResults[[#This Row],[Ind/Rel]]="Ind",_xlfn.XLOOKUP(StandardResults[[#This Row],[Code]],Std[Code],Std[As]),"-")</f>
        <v>#N/A</v>
      </c>
      <c r="W1169" t="e">
        <f>IF(StandardResults[[#This Row],[Ind/Rel]]="Ind",_xlfn.XLOOKUP(StandardResults[[#This Row],[Code]],Std[Code],Std[Bs]),"-")</f>
        <v>#N/A</v>
      </c>
      <c r="X1169" t="e">
        <f>IF(StandardResults[[#This Row],[Ind/Rel]]="Ind",_xlfn.XLOOKUP(StandardResults[[#This Row],[Code]],Std[Code],Std[EC]),"-")</f>
        <v>#N/A</v>
      </c>
      <c r="Y1169" t="e">
        <f>IF(StandardResults[[#This Row],[Ind/Rel]]="Ind",_xlfn.XLOOKUP(StandardResults[[#This Row],[Code]],Std[Code],Std[Ecs]),"-")</f>
        <v>#N/A</v>
      </c>
      <c r="Z1169">
        <f>COUNTIFS(StandardResults[Name],StandardResults[[#This Row],[Name]],StandardResults[Entry
Std],"B")+COUNTIFS(StandardResults[Name],StandardResults[[#This Row],[Name]],StandardResults[Entry
Std],"A")+COUNTIFS(StandardResults[Name],StandardResults[[#This Row],[Name]],StandardResults[Entry
Std],"AA")</f>
        <v>0</v>
      </c>
      <c r="AA1169">
        <f>COUNTIFS(StandardResults[Name],StandardResults[[#This Row],[Name]],StandardResults[Entry
Std],"AA")</f>
        <v>0</v>
      </c>
    </row>
    <row r="1170" spans="1:27" x14ac:dyDescent="0.25">
      <c r="A1170">
        <f>TimeVR[[#This Row],[Club]]</f>
        <v>0</v>
      </c>
      <c r="B1170" t="str">
        <f>IF(OR(RIGHT(TimeVR[[#This Row],[Event]],3)="M.R", RIGHT(TimeVR[[#This Row],[Event]],3)="F.R"),"Relay","Ind")</f>
        <v>Ind</v>
      </c>
      <c r="C1170">
        <f>TimeVR[[#This Row],[gender]]</f>
        <v>0</v>
      </c>
      <c r="D1170">
        <f>TimeVR[[#This Row],[Age]]</f>
        <v>0</v>
      </c>
      <c r="E1170">
        <f>TimeVR[[#This Row],[name]]</f>
        <v>0</v>
      </c>
      <c r="F1170">
        <f>TimeVR[[#This Row],[Event]]</f>
        <v>0</v>
      </c>
      <c r="G1170" t="str">
        <f>IF(OR(StandardResults[[#This Row],[Entry]]="-",TimeVR[[#This Row],[validation]]="Validated"),"Y","N")</f>
        <v>N</v>
      </c>
      <c r="H1170">
        <f>IF(OR(LEFT(TimeVR[[#This Row],[Times]],8)="00:00.00", LEFT(TimeVR[[#This Row],[Times]],2)="NT"),"-",TimeVR[[#This Row],[Times]])</f>
        <v>0</v>
      </c>
      <c r="I11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0" t="str">
        <f>IF(ISBLANK(TimeVR[[#This Row],[Best Time(S)]]),"-",TimeVR[[#This Row],[Best Time(S)]])</f>
        <v>-</v>
      </c>
      <c r="K1170" t="str">
        <f>IF(StandardResults[[#This Row],[BT(SC)]]&lt;&gt;"-",IF(StandardResults[[#This Row],[BT(SC)]]&lt;=StandardResults[[#This Row],[AAs]],"AA",IF(StandardResults[[#This Row],[BT(SC)]]&lt;=StandardResults[[#This Row],[As]],"A",IF(StandardResults[[#This Row],[BT(SC)]]&lt;=StandardResults[[#This Row],[Bs]],"B","-"))),"")</f>
        <v/>
      </c>
      <c r="L1170" t="str">
        <f>IF(ISBLANK(TimeVR[[#This Row],[Best Time(L)]]),"-",TimeVR[[#This Row],[Best Time(L)]])</f>
        <v>-</v>
      </c>
      <c r="M1170" t="str">
        <f>IF(StandardResults[[#This Row],[BT(LC)]]&lt;&gt;"-",IF(StandardResults[[#This Row],[BT(LC)]]&lt;=StandardResults[[#This Row],[AA]],"AA",IF(StandardResults[[#This Row],[BT(LC)]]&lt;=StandardResults[[#This Row],[A]],"A",IF(StandardResults[[#This Row],[BT(LC)]]&lt;=StandardResults[[#This Row],[B]],"B","-"))),"")</f>
        <v/>
      </c>
      <c r="N1170" s="14"/>
      <c r="O1170" t="str">
        <f>IF(StandardResults[[#This Row],[BT(SC)]]&lt;&gt;"-",IF(StandardResults[[#This Row],[BT(SC)]]&lt;=StandardResults[[#This Row],[Ecs]],"EC","-"),"")</f>
        <v/>
      </c>
      <c r="Q1170" t="str">
        <f>IF(StandardResults[[#This Row],[Ind/Rel]]="Ind",LEFT(StandardResults[[#This Row],[Gender]],1)&amp;MIN(MAX(StandardResults[[#This Row],[Age]],11),17)&amp;"-"&amp;StandardResults[[#This Row],[Event]],"")</f>
        <v>011-0</v>
      </c>
      <c r="R1170" t="e">
        <f>IF(StandardResults[[#This Row],[Ind/Rel]]="Ind",_xlfn.XLOOKUP(StandardResults[[#This Row],[Code]],Std[Code],Std[AA]),"-")</f>
        <v>#N/A</v>
      </c>
      <c r="S1170" t="e">
        <f>IF(StandardResults[[#This Row],[Ind/Rel]]="Ind",_xlfn.XLOOKUP(StandardResults[[#This Row],[Code]],Std[Code],Std[A]),"-")</f>
        <v>#N/A</v>
      </c>
      <c r="T1170" t="e">
        <f>IF(StandardResults[[#This Row],[Ind/Rel]]="Ind",_xlfn.XLOOKUP(StandardResults[[#This Row],[Code]],Std[Code],Std[B]),"-")</f>
        <v>#N/A</v>
      </c>
      <c r="U1170" t="e">
        <f>IF(StandardResults[[#This Row],[Ind/Rel]]="Ind",_xlfn.XLOOKUP(StandardResults[[#This Row],[Code]],Std[Code],Std[AAs]),"-")</f>
        <v>#N/A</v>
      </c>
      <c r="V1170" t="e">
        <f>IF(StandardResults[[#This Row],[Ind/Rel]]="Ind",_xlfn.XLOOKUP(StandardResults[[#This Row],[Code]],Std[Code],Std[As]),"-")</f>
        <v>#N/A</v>
      </c>
      <c r="W1170" t="e">
        <f>IF(StandardResults[[#This Row],[Ind/Rel]]="Ind",_xlfn.XLOOKUP(StandardResults[[#This Row],[Code]],Std[Code],Std[Bs]),"-")</f>
        <v>#N/A</v>
      </c>
      <c r="X1170" t="e">
        <f>IF(StandardResults[[#This Row],[Ind/Rel]]="Ind",_xlfn.XLOOKUP(StandardResults[[#This Row],[Code]],Std[Code],Std[EC]),"-")</f>
        <v>#N/A</v>
      </c>
      <c r="Y1170" t="e">
        <f>IF(StandardResults[[#This Row],[Ind/Rel]]="Ind",_xlfn.XLOOKUP(StandardResults[[#This Row],[Code]],Std[Code],Std[Ecs]),"-")</f>
        <v>#N/A</v>
      </c>
      <c r="Z1170">
        <f>COUNTIFS(StandardResults[Name],StandardResults[[#This Row],[Name]],StandardResults[Entry
Std],"B")+COUNTIFS(StandardResults[Name],StandardResults[[#This Row],[Name]],StandardResults[Entry
Std],"A")+COUNTIFS(StandardResults[Name],StandardResults[[#This Row],[Name]],StandardResults[Entry
Std],"AA")</f>
        <v>0</v>
      </c>
      <c r="AA1170">
        <f>COUNTIFS(StandardResults[Name],StandardResults[[#This Row],[Name]],StandardResults[Entry
Std],"AA")</f>
        <v>0</v>
      </c>
    </row>
    <row r="1171" spans="1:27" x14ac:dyDescent="0.25">
      <c r="A1171">
        <f>TimeVR[[#This Row],[Club]]</f>
        <v>0</v>
      </c>
      <c r="B1171" t="str">
        <f>IF(OR(RIGHT(TimeVR[[#This Row],[Event]],3)="M.R", RIGHT(TimeVR[[#This Row],[Event]],3)="F.R"),"Relay","Ind")</f>
        <v>Ind</v>
      </c>
      <c r="C1171">
        <f>TimeVR[[#This Row],[gender]]</f>
        <v>0</v>
      </c>
      <c r="D1171">
        <f>TimeVR[[#This Row],[Age]]</f>
        <v>0</v>
      </c>
      <c r="E1171">
        <f>TimeVR[[#This Row],[name]]</f>
        <v>0</v>
      </c>
      <c r="F1171">
        <f>TimeVR[[#This Row],[Event]]</f>
        <v>0</v>
      </c>
      <c r="G1171" t="str">
        <f>IF(OR(StandardResults[[#This Row],[Entry]]="-",TimeVR[[#This Row],[validation]]="Validated"),"Y","N")</f>
        <v>N</v>
      </c>
      <c r="H1171">
        <f>IF(OR(LEFT(TimeVR[[#This Row],[Times]],8)="00:00.00", LEFT(TimeVR[[#This Row],[Times]],2)="NT"),"-",TimeVR[[#This Row],[Times]])</f>
        <v>0</v>
      </c>
      <c r="I11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1" t="str">
        <f>IF(ISBLANK(TimeVR[[#This Row],[Best Time(S)]]),"-",TimeVR[[#This Row],[Best Time(S)]])</f>
        <v>-</v>
      </c>
      <c r="K1171" t="str">
        <f>IF(StandardResults[[#This Row],[BT(SC)]]&lt;&gt;"-",IF(StandardResults[[#This Row],[BT(SC)]]&lt;=StandardResults[[#This Row],[AAs]],"AA",IF(StandardResults[[#This Row],[BT(SC)]]&lt;=StandardResults[[#This Row],[As]],"A",IF(StandardResults[[#This Row],[BT(SC)]]&lt;=StandardResults[[#This Row],[Bs]],"B","-"))),"")</f>
        <v/>
      </c>
      <c r="L1171" t="str">
        <f>IF(ISBLANK(TimeVR[[#This Row],[Best Time(L)]]),"-",TimeVR[[#This Row],[Best Time(L)]])</f>
        <v>-</v>
      </c>
      <c r="M1171" t="str">
        <f>IF(StandardResults[[#This Row],[BT(LC)]]&lt;&gt;"-",IF(StandardResults[[#This Row],[BT(LC)]]&lt;=StandardResults[[#This Row],[AA]],"AA",IF(StandardResults[[#This Row],[BT(LC)]]&lt;=StandardResults[[#This Row],[A]],"A",IF(StandardResults[[#This Row],[BT(LC)]]&lt;=StandardResults[[#This Row],[B]],"B","-"))),"")</f>
        <v/>
      </c>
      <c r="N1171" s="14"/>
      <c r="O1171" t="str">
        <f>IF(StandardResults[[#This Row],[BT(SC)]]&lt;&gt;"-",IF(StandardResults[[#This Row],[BT(SC)]]&lt;=StandardResults[[#This Row],[Ecs]],"EC","-"),"")</f>
        <v/>
      </c>
      <c r="Q1171" t="str">
        <f>IF(StandardResults[[#This Row],[Ind/Rel]]="Ind",LEFT(StandardResults[[#This Row],[Gender]],1)&amp;MIN(MAX(StandardResults[[#This Row],[Age]],11),17)&amp;"-"&amp;StandardResults[[#This Row],[Event]],"")</f>
        <v>011-0</v>
      </c>
      <c r="R1171" t="e">
        <f>IF(StandardResults[[#This Row],[Ind/Rel]]="Ind",_xlfn.XLOOKUP(StandardResults[[#This Row],[Code]],Std[Code],Std[AA]),"-")</f>
        <v>#N/A</v>
      </c>
      <c r="S1171" t="e">
        <f>IF(StandardResults[[#This Row],[Ind/Rel]]="Ind",_xlfn.XLOOKUP(StandardResults[[#This Row],[Code]],Std[Code],Std[A]),"-")</f>
        <v>#N/A</v>
      </c>
      <c r="T1171" t="e">
        <f>IF(StandardResults[[#This Row],[Ind/Rel]]="Ind",_xlfn.XLOOKUP(StandardResults[[#This Row],[Code]],Std[Code],Std[B]),"-")</f>
        <v>#N/A</v>
      </c>
      <c r="U1171" t="e">
        <f>IF(StandardResults[[#This Row],[Ind/Rel]]="Ind",_xlfn.XLOOKUP(StandardResults[[#This Row],[Code]],Std[Code],Std[AAs]),"-")</f>
        <v>#N/A</v>
      </c>
      <c r="V1171" t="e">
        <f>IF(StandardResults[[#This Row],[Ind/Rel]]="Ind",_xlfn.XLOOKUP(StandardResults[[#This Row],[Code]],Std[Code],Std[As]),"-")</f>
        <v>#N/A</v>
      </c>
      <c r="W1171" t="e">
        <f>IF(StandardResults[[#This Row],[Ind/Rel]]="Ind",_xlfn.XLOOKUP(StandardResults[[#This Row],[Code]],Std[Code],Std[Bs]),"-")</f>
        <v>#N/A</v>
      </c>
      <c r="X1171" t="e">
        <f>IF(StandardResults[[#This Row],[Ind/Rel]]="Ind",_xlfn.XLOOKUP(StandardResults[[#This Row],[Code]],Std[Code],Std[EC]),"-")</f>
        <v>#N/A</v>
      </c>
      <c r="Y1171" t="e">
        <f>IF(StandardResults[[#This Row],[Ind/Rel]]="Ind",_xlfn.XLOOKUP(StandardResults[[#This Row],[Code]],Std[Code],Std[Ecs]),"-")</f>
        <v>#N/A</v>
      </c>
      <c r="Z1171">
        <f>COUNTIFS(StandardResults[Name],StandardResults[[#This Row],[Name]],StandardResults[Entry
Std],"B")+COUNTIFS(StandardResults[Name],StandardResults[[#This Row],[Name]],StandardResults[Entry
Std],"A")+COUNTIFS(StandardResults[Name],StandardResults[[#This Row],[Name]],StandardResults[Entry
Std],"AA")</f>
        <v>0</v>
      </c>
      <c r="AA1171">
        <f>COUNTIFS(StandardResults[Name],StandardResults[[#This Row],[Name]],StandardResults[Entry
Std],"AA")</f>
        <v>0</v>
      </c>
    </row>
    <row r="1172" spans="1:27" x14ac:dyDescent="0.25">
      <c r="A1172">
        <f>TimeVR[[#This Row],[Club]]</f>
        <v>0</v>
      </c>
      <c r="B1172" t="str">
        <f>IF(OR(RIGHT(TimeVR[[#This Row],[Event]],3)="M.R", RIGHT(TimeVR[[#This Row],[Event]],3)="F.R"),"Relay","Ind")</f>
        <v>Ind</v>
      </c>
      <c r="C1172">
        <f>TimeVR[[#This Row],[gender]]</f>
        <v>0</v>
      </c>
      <c r="D1172">
        <f>TimeVR[[#This Row],[Age]]</f>
        <v>0</v>
      </c>
      <c r="E1172">
        <f>TimeVR[[#This Row],[name]]</f>
        <v>0</v>
      </c>
      <c r="F1172">
        <f>TimeVR[[#This Row],[Event]]</f>
        <v>0</v>
      </c>
      <c r="G1172" t="str">
        <f>IF(OR(StandardResults[[#This Row],[Entry]]="-",TimeVR[[#This Row],[validation]]="Validated"),"Y","N")</f>
        <v>N</v>
      </c>
      <c r="H1172">
        <f>IF(OR(LEFT(TimeVR[[#This Row],[Times]],8)="00:00.00", LEFT(TimeVR[[#This Row],[Times]],2)="NT"),"-",TimeVR[[#This Row],[Times]])</f>
        <v>0</v>
      </c>
      <c r="I11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2" t="str">
        <f>IF(ISBLANK(TimeVR[[#This Row],[Best Time(S)]]),"-",TimeVR[[#This Row],[Best Time(S)]])</f>
        <v>-</v>
      </c>
      <c r="K1172" t="str">
        <f>IF(StandardResults[[#This Row],[BT(SC)]]&lt;&gt;"-",IF(StandardResults[[#This Row],[BT(SC)]]&lt;=StandardResults[[#This Row],[AAs]],"AA",IF(StandardResults[[#This Row],[BT(SC)]]&lt;=StandardResults[[#This Row],[As]],"A",IF(StandardResults[[#This Row],[BT(SC)]]&lt;=StandardResults[[#This Row],[Bs]],"B","-"))),"")</f>
        <v/>
      </c>
      <c r="L1172" t="str">
        <f>IF(ISBLANK(TimeVR[[#This Row],[Best Time(L)]]),"-",TimeVR[[#This Row],[Best Time(L)]])</f>
        <v>-</v>
      </c>
      <c r="M1172" t="str">
        <f>IF(StandardResults[[#This Row],[BT(LC)]]&lt;&gt;"-",IF(StandardResults[[#This Row],[BT(LC)]]&lt;=StandardResults[[#This Row],[AA]],"AA",IF(StandardResults[[#This Row],[BT(LC)]]&lt;=StandardResults[[#This Row],[A]],"A",IF(StandardResults[[#This Row],[BT(LC)]]&lt;=StandardResults[[#This Row],[B]],"B","-"))),"")</f>
        <v/>
      </c>
      <c r="N1172" s="14"/>
      <c r="O1172" t="str">
        <f>IF(StandardResults[[#This Row],[BT(SC)]]&lt;&gt;"-",IF(StandardResults[[#This Row],[BT(SC)]]&lt;=StandardResults[[#This Row],[Ecs]],"EC","-"),"")</f>
        <v/>
      </c>
      <c r="Q1172" t="str">
        <f>IF(StandardResults[[#This Row],[Ind/Rel]]="Ind",LEFT(StandardResults[[#This Row],[Gender]],1)&amp;MIN(MAX(StandardResults[[#This Row],[Age]],11),17)&amp;"-"&amp;StandardResults[[#This Row],[Event]],"")</f>
        <v>011-0</v>
      </c>
      <c r="R1172" t="e">
        <f>IF(StandardResults[[#This Row],[Ind/Rel]]="Ind",_xlfn.XLOOKUP(StandardResults[[#This Row],[Code]],Std[Code],Std[AA]),"-")</f>
        <v>#N/A</v>
      </c>
      <c r="S1172" t="e">
        <f>IF(StandardResults[[#This Row],[Ind/Rel]]="Ind",_xlfn.XLOOKUP(StandardResults[[#This Row],[Code]],Std[Code],Std[A]),"-")</f>
        <v>#N/A</v>
      </c>
      <c r="T1172" t="e">
        <f>IF(StandardResults[[#This Row],[Ind/Rel]]="Ind",_xlfn.XLOOKUP(StandardResults[[#This Row],[Code]],Std[Code],Std[B]),"-")</f>
        <v>#N/A</v>
      </c>
      <c r="U1172" t="e">
        <f>IF(StandardResults[[#This Row],[Ind/Rel]]="Ind",_xlfn.XLOOKUP(StandardResults[[#This Row],[Code]],Std[Code],Std[AAs]),"-")</f>
        <v>#N/A</v>
      </c>
      <c r="V1172" t="e">
        <f>IF(StandardResults[[#This Row],[Ind/Rel]]="Ind",_xlfn.XLOOKUP(StandardResults[[#This Row],[Code]],Std[Code],Std[As]),"-")</f>
        <v>#N/A</v>
      </c>
      <c r="W1172" t="e">
        <f>IF(StandardResults[[#This Row],[Ind/Rel]]="Ind",_xlfn.XLOOKUP(StandardResults[[#This Row],[Code]],Std[Code],Std[Bs]),"-")</f>
        <v>#N/A</v>
      </c>
      <c r="X1172" t="e">
        <f>IF(StandardResults[[#This Row],[Ind/Rel]]="Ind",_xlfn.XLOOKUP(StandardResults[[#This Row],[Code]],Std[Code],Std[EC]),"-")</f>
        <v>#N/A</v>
      </c>
      <c r="Y1172" t="e">
        <f>IF(StandardResults[[#This Row],[Ind/Rel]]="Ind",_xlfn.XLOOKUP(StandardResults[[#This Row],[Code]],Std[Code],Std[Ecs]),"-")</f>
        <v>#N/A</v>
      </c>
      <c r="Z1172">
        <f>COUNTIFS(StandardResults[Name],StandardResults[[#This Row],[Name]],StandardResults[Entry
Std],"B")+COUNTIFS(StandardResults[Name],StandardResults[[#This Row],[Name]],StandardResults[Entry
Std],"A")+COUNTIFS(StandardResults[Name],StandardResults[[#This Row],[Name]],StandardResults[Entry
Std],"AA")</f>
        <v>0</v>
      </c>
      <c r="AA1172">
        <f>COUNTIFS(StandardResults[Name],StandardResults[[#This Row],[Name]],StandardResults[Entry
Std],"AA")</f>
        <v>0</v>
      </c>
    </row>
    <row r="1173" spans="1:27" x14ac:dyDescent="0.25">
      <c r="A1173">
        <f>TimeVR[[#This Row],[Club]]</f>
        <v>0</v>
      </c>
      <c r="B1173" t="str">
        <f>IF(OR(RIGHT(TimeVR[[#This Row],[Event]],3)="M.R", RIGHT(TimeVR[[#This Row],[Event]],3)="F.R"),"Relay","Ind")</f>
        <v>Ind</v>
      </c>
      <c r="C1173">
        <f>TimeVR[[#This Row],[gender]]</f>
        <v>0</v>
      </c>
      <c r="D1173">
        <f>TimeVR[[#This Row],[Age]]</f>
        <v>0</v>
      </c>
      <c r="E1173">
        <f>TimeVR[[#This Row],[name]]</f>
        <v>0</v>
      </c>
      <c r="F1173">
        <f>TimeVR[[#This Row],[Event]]</f>
        <v>0</v>
      </c>
      <c r="G1173" t="str">
        <f>IF(OR(StandardResults[[#This Row],[Entry]]="-",TimeVR[[#This Row],[validation]]="Validated"),"Y","N")</f>
        <v>N</v>
      </c>
      <c r="H1173">
        <f>IF(OR(LEFT(TimeVR[[#This Row],[Times]],8)="00:00.00", LEFT(TimeVR[[#This Row],[Times]],2)="NT"),"-",TimeVR[[#This Row],[Times]])</f>
        <v>0</v>
      </c>
      <c r="I11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3" t="str">
        <f>IF(ISBLANK(TimeVR[[#This Row],[Best Time(S)]]),"-",TimeVR[[#This Row],[Best Time(S)]])</f>
        <v>-</v>
      </c>
      <c r="K1173" t="str">
        <f>IF(StandardResults[[#This Row],[BT(SC)]]&lt;&gt;"-",IF(StandardResults[[#This Row],[BT(SC)]]&lt;=StandardResults[[#This Row],[AAs]],"AA",IF(StandardResults[[#This Row],[BT(SC)]]&lt;=StandardResults[[#This Row],[As]],"A",IF(StandardResults[[#This Row],[BT(SC)]]&lt;=StandardResults[[#This Row],[Bs]],"B","-"))),"")</f>
        <v/>
      </c>
      <c r="L1173" t="str">
        <f>IF(ISBLANK(TimeVR[[#This Row],[Best Time(L)]]),"-",TimeVR[[#This Row],[Best Time(L)]])</f>
        <v>-</v>
      </c>
      <c r="M1173" t="str">
        <f>IF(StandardResults[[#This Row],[BT(LC)]]&lt;&gt;"-",IF(StandardResults[[#This Row],[BT(LC)]]&lt;=StandardResults[[#This Row],[AA]],"AA",IF(StandardResults[[#This Row],[BT(LC)]]&lt;=StandardResults[[#This Row],[A]],"A",IF(StandardResults[[#This Row],[BT(LC)]]&lt;=StandardResults[[#This Row],[B]],"B","-"))),"")</f>
        <v/>
      </c>
      <c r="N1173" s="14"/>
      <c r="O1173" t="str">
        <f>IF(StandardResults[[#This Row],[BT(SC)]]&lt;&gt;"-",IF(StandardResults[[#This Row],[BT(SC)]]&lt;=StandardResults[[#This Row],[Ecs]],"EC","-"),"")</f>
        <v/>
      </c>
      <c r="Q1173" t="str">
        <f>IF(StandardResults[[#This Row],[Ind/Rel]]="Ind",LEFT(StandardResults[[#This Row],[Gender]],1)&amp;MIN(MAX(StandardResults[[#This Row],[Age]],11),17)&amp;"-"&amp;StandardResults[[#This Row],[Event]],"")</f>
        <v>011-0</v>
      </c>
      <c r="R1173" t="e">
        <f>IF(StandardResults[[#This Row],[Ind/Rel]]="Ind",_xlfn.XLOOKUP(StandardResults[[#This Row],[Code]],Std[Code],Std[AA]),"-")</f>
        <v>#N/A</v>
      </c>
      <c r="S1173" t="e">
        <f>IF(StandardResults[[#This Row],[Ind/Rel]]="Ind",_xlfn.XLOOKUP(StandardResults[[#This Row],[Code]],Std[Code],Std[A]),"-")</f>
        <v>#N/A</v>
      </c>
      <c r="T1173" t="e">
        <f>IF(StandardResults[[#This Row],[Ind/Rel]]="Ind",_xlfn.XLOOKUP(StandardResults[[#This Row],[Code]],Std[Code],Std[B]),"-")</f>
        <v>#N/A</v>
      </c>
      <c r="U1173" t="e">
        <f>IF(StandardResults[[#This Row],[Ind/Rel]]="Ind",_xlfn.XLOOKUP(StandardResults[[#This Row],[Code]],Std[Code],Std[AAs]),"-")</f>
        <v>#N/A</v>
      </c>
      <c r="V1173" t="e">
        <f>IF(StandardResults[[#This Row],[Ind/Rel]]="Ind",_xlfn.XLOOKUP(StandardResults[[#This Row],[Code]],Std[Code],Std[As]),"-")</f>
        <v>#N/A</v>
      </c>
      <c r="W1173" t="e">
        <f>IF(StandardResults[[#This Row],[Ind/Rel]]="Ind",_xlfn.XLOOKUP(StandardResults[[#This Row],[Code]],Std[Code],Std[Bs]),"-")</f>
        <v>#N/A</v>
      </c>
      <c r="X1173" t="e">
        <f>IF(StandardResults[[#This Row],[Ind/Rel]]="Ind",_xlfn.XLOOKUP(StandardResults[[#This Row],[Code]],Std[Code],Std[EC]),"-")</f>
        <v>#N/A</v>
      </c>
      <c r="Y1173" t="e">
        <f>IF(StandardResults[[#This Row],[Ind/Rel]]="Ind",_xlfn.XLOOKUP(StandardResults[[#This Row],[Code]],Std[Code],Std[Ecs]),"-")</f>
        <v>#N/A</v>
      </c>
      <c r="Z1173">
        <f>COUNTIFS(StandardResults[Name],StandardResults[[#This Row],[Name]],StandardResults[Entry
Std],"B")+COUNTIFS(StandardResults[Name],StandardResults[[#This Row],[Name]],StandardResults[Entry
Std],"A")+COUNTIFS(StandardResults[Name],StandardResults[[#This Row],[Name]],StandardResults[Entry
Std],"AA")</f>
        <v>0</v>
      </c>
      <c r="AA1173">
        <f>COUNTIFS(StandardResults[Name],StandardResults[[#This Row],[Name]],StandardResults[Entry
Std],"AA")</f>
        <v>0</v>
      </c>
    </row>
    <row r="1174" spans="1:27" x14ac:dyDescent="0.25">
      <c r="A1174">
        <f>TimeVR[[#This Row],[Club]]</f>
        <v>0</v>
      </c>
      <c r="B1174" t="str">
        <f>IF(OR(RIGHT(TimeVR[[#This Row],[Event]],3)="M.R", RIGHT(TimeVR[[#This Row],[Event]],3)="F.R"),"Relay","Ind")</f>
        <v>Ind</v>
      </c>
      <c r="C1174">
        <f>TimeVR[[#This Row],[gender]]</f>
        <v>0</v>
      </c>
      <c r="D1174">
        <f>TimeVR[[#This Row],[Age]]</f>
        <v>0</v>
      </c>
      <c r="E1174">
        <f>TimeVR[[#This Row],[name]]</f>
        <v>0</v>
      </c>
      <c r="F1174">
        <f>TimeVR[[#This Row],[Event]]</f>
        <v>0</v>
      </c>
      <c r="G1174" t="str">
        <f>IF(OR(StandardResults[[#This Row],[Entry]]="-",TimeVR[[#This Row],[validation]]="Validated"),"Y","N")</f>
        <v>N</v>
      </c>
      <c r="H1174">
        <f>IF(OR(LEFT(TimeVR[[#This Row],[Times]],8)="00:00.00", LEFT(TimeVR[[#This Row],[Times]],2)="NT"),"-",TimeVR[[#This Row],[Times]])</f>
        <v>0</v>
      </c>
      <c r="I11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4" t="str">
        <f>IF(ISBLANK(TimeVR[[#This Row],[Best Time(S)]]),"-",TimeVR[[#This Row],[Best Time(S)]])</f>
        <v>-</v>
      </c>
      <c r="K1174" t="str">
        <f>IF(StandardResults[[#This Row],[BT(SC)]]&lt;&gt;"-",IF(StandardResults[[#This Row],[BT(SC)]]&lt;=StandardResults[[#This Row],[AAs]],"AA",IF(StandardResults[[#This Row],[BT(SC)]]&lt;=StandardResults[[#This Row],[As]],"A",IF(StandardResults[[#This Row],[BT(SC)]]&lt;=StandardResults[[#This Row],[Bs]],"B","-"))),"")</f>
        <v/>
      </c>
      <c r="L1174" t="str">
        <f>IF(ISBLANK(TimeVR[[#This Row],[Best Time(L)]]),"-",TimeVR[[#This Row],[Best Time(L)]])</f>
        <v>-</v>
      </c>
      <c r="M1174" t="str">
        <f>IF(StandardResults[[#This Row],[BT(LC)]]&lt;&gt;"-",IF(StandardResults[[#This Row],[BT(LC)]]&lt;=StandardResults[[#This Row],[AA]],"AA",IF(StandardResults[[#This Row],[BT(LC)]]&lt;=StandardResults[[#This Row],[A]],"A",IF(StandardResults[[#This Row],[BT(LC)]]&lt;=StandardResults[[#This Row],[B]],"B","-"))),"")</f>
        <v/>
      </c>
      <c r="N1174" s="14"/>
      <c r="O1174" t="str">
        <f>IF(StandardResults[[#This Row],[BT(SC)]]&lt;&gt;"-",IF(StandardResults[[#This Row],[BT(SC)]]&lt;=StandardResults[[#This Row],[Ecs]],"EC","-"),"")</f>
        <v/>
      </c>
      <c r="Q1174" t="str">
        <f>IF(StandardResults[[#This Row],[Ind/Rel]]="Ind",LEFT(StandardResults[[#This Row],[Gender]],1)&amp;MIN(MAX(StandardResults[[#This Row],[Age]],11),17)&amp;"-"&amp;StandardResults[[#This Row],[Event]],"")</f>
        <v>011-0</v>
      </c>
      <c r="R1174" t="e">
        <f>IF(StandardResults[[#This Row],[Ind/Rel]]="Ind",_xlfn.XLOOKUP(StandardResults[[#This Row],[Code]],Std[Code],Std[AA]),"-")</f>
        <v>#N/A</v>
      </c>
      <c r="S1174" t="e">
        <f>IF(StandardResults[[#This Row],[Ind/Rel]]="Ind",_xlfn.XLOOKUP(StandardResults[[#This Row],[Code]],Std[Code],Std[A]),"-")</f>
        <v>#N/A</v>
      </c>
      <c r="T1174" t="e">
        <f>IF(StandardResults[[#This Row],[Ind/Rel]]="Ind",_xlfn.XLOOKUP(StandardResults[[#This Row],[Code]],Std[Code],Std[B]),"-")</f>
        <v>#N/A</v>
      </c>
      <c r="U1174" t="e">
        <f>IF(StandardResults[[#This Row],[Ind/Rel]]="Ind",_xlfn.XLOOKUP(StandardResults[[#This Row],[Code]],Std[Code],Std[AAs]),"-")</f>
        <v>#N/A</v>
      </c>
      <c r="V1174" t="e">
        <f>IF(StandardResults[[#This Row],[Ind/Rel]]="Ind",_xlfn.XLOOKUP(StandardResults[[#This Row],[Code]],Std[Code],Std[As]),"-")</f>
        <v>#N/A</v>
      </c>
      <c r="W1174" t="e">
        <f>IF(StandardResults[[#This Row],[Ind/Rel]]="Ind",_xlfn.XLOOKUP(StandardResults[[#This Row],[Code]],Std[Code],Std[Bs]),"-")</f>
        <v>#N/A</v>
      </c>
      <c r="X1174" t="e">
        <f>IF(StandardResults[[#This Row],[Ind/Rel]]="Ind",_xlfn.XLOOKUP(StandardResults[[#This Row],[Code]],Std[Code],Std[EC]),"-")</f>
        <v>#N/A</v>
      </c>
      <c r="Y1174" t="e">
        <f>IF(StandardResults[[#This Row],[Ind/Rel]]="Ind",_xlfn.XLOOKUP(StandardResults[[#This Row],[Code]],Std[Code],Std[Ecs]),"-")</f>
        <v>#N/A</v>
      </c>
      <c r="Z1174">
        <f>COUNTIFS(StandardResults[Name],StandardResults[[#This Row],[Name]],StandardResults[Entry
Std],"B")+COUNTIFS(StandardResults[Name],StandardResults[[#This Row],[Name]],StandardResults[Entry
Std],"A")+COUNTIFS(StandardResults[Name],StandardResults[[#This Row],[Name]],StandardResults[Entry
Std],"AA")</f>
        <v>0</v>
      </c>
      <c r="AA1174">
        <f>COUNTIFS(StandardResults[Name],StandardResults[[#This Row],[Name]],StandardResults[Entry
Std],"AA")</f>
        <v>0</v>
      </c>
    </row>
    <row r="1175" spans="1:27" x14ac:dyDescent="0.25">
      <c r="A1175">
        <f>TimeVR[[#This Row],[Club]]</f>
        <v>0</v>
      </c>
      <c r="B1175" t="str">
        <f>IF(OR(RIGHT(TimeVR[[#This Row],[Event]],3)="M.R", RIGHT(TimeVR[[#This Row],[Event]],3)="F.R"),"Relay","Ind")</f>
        <v>Ind</v>
      </c>
      <c r="C1175">
        <f>TimeVR[[#This Row],[gender]]</f>
        <v>0</v>
      </c>
      <c r="D1175">
        <f>TimeVR[[#This Row],[Age]]</f>
        <v>0</v>
      </c>
      <c r="E1175">
        <f>TimeVR[[#This Row],[name]]</f>
        <v>0</v>
      </c>
      <c r="F1175">
        <f>TimeVR[[#This Row],[Event]]</f>
        <v>0</v>
      </c>
      <c r="G1175" t="str">
        <f>IF(OR(StandardResults[[#This Row],[Entry]]="-",TimeVR[[#This Row],[validation]]="Validated"),"Y","N")</f>
        <v>N</v>
      </c>
      <c r="H1175">
        <f>IF(OR(LEFT(TimeVR[[#This Row],[Times]],8)="00:00.00", LEFT(TimeVR[[#This Row],[Times]],2)="NT"),"-",TimeVR[[#This Row],[Times]])</f>
        <v>0</v>
      </c>
      <c r="I11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5" t="str">
        <f>IF(ISBLANK(TimeVR[[#This Row],[Best Time(S)]]),"-",TimeVR[[#This Row],[Best Time(S)]])</f>
        <v>-</v>
      </c>
      <c r="K1175" t="str">
        <f>IF(StandardResults[[#This Row],[BT(SC)]]&lt;&gt;"-",IF(StandardResults[[#This Row],[BT(SC)]]&lt;=StandardResults[[#This Row],[AAs]],"AA",IF(StandardResults[[#This Row],[BT(SC)]]&lt;=StandardResults[[#This Row],[As]],"A",IF(StandardResults[[#This Row],[BT(SC)]]&lt;=StandardResults[[#This Row],[Bs]],"B","-"))),"")</f>
        <v/>
      </c>
      <c r="L1175" t="str">
        <f>IF(ISBLANK(TimeVR[[#This Row],[Best Time(L)]]),"-",TimeVR[[#This Row],[Best Time(L)]])</f>
        <v>-</v>
      </c>
      <c r="M1175" t="str">
        <f>IF(StandardResults[[#This Row],[BT(LC)]]&lt;&gt;"-",IF(StandardResults[[#This Row],[BT(LC)]]&lt;=StandardResults[[#This Row],[AA]],"AA",IF(StandardResults[[#This Row],[BT(LC)]]&lt;=StandardResults[[#This Row],[A]],"A",IF(StandardResults[[#This Row],[BT(LC)]]&lt;=StandardResults[[#This Row],[B]],"B","-"))),"")</f>
        <v/>
      </c>
      <c r="N1175" s="14"/>
      <c r="O1175" t="str">
        <f>IF(StandardResults[[#This Row],[BT(SC)]]&lt;&gt;"-",IF(StandardResults[[#This Row],[BT(SC)]]&lt;=StandardResults[[#This Row],[Ecs]],"EC","-"),"")</f>
        <v/>
      </c>
      <c r="Q1175" t="str">
        <f>IF(StandardResults[[#This Row],[Ind/Rel]]="Ind",LEFT(StandardResults[[#This Row],[Gender]],1)&amp;MIN(MAX(StandardResults[[#This Row],[Age]],11),17)&amp;"-"&amp;StandardResults[[#This Row],[Event]],"")</f>
        <v>011-0</v>
      </c>
      <c r="R1175" t="e">
        <f>IF(StandardResults[[#This Row],[Ind/Rel]]="Ind",_xlfn.XLOOKUP(StandardResults[[#This Row],[Code]],Std[Code],Std[AA]),"-")</f>
        <v>#N/A</v>
      </c>
      <c r="S1175" t="e">
        <f>IF(StandardResults[[#This Row],[Ind/Rel]]="Ind",_xlfn.XLOOKUP(StandardResults[[#This Row],[Code]],Std[Code],Std[A]),"-")</f>
        <v>#N/A</v>
      </c>
      <c r="T1175" t="e">
        <f>IF(StandardResults[[#This Row],[Ind/Rel]]="Ind",_xlfn.XLOOKUP(StandardResults[[#This Row],[Code]],Std[Code],Std[B]),"-")</f>
        <v>#N/A</v>
      </c>
      <c r="U1175" t="e">
        <f>IF(StandardResults[[#This Row],[Ind/Rel]]="Ind",_xlfn.XLOOKUP(StandardResults[[#This Row],[Code]],Std[Code],Std[AAs]),"-")</f>
        <v>#N/A</v>
      </c>
      <c r="V1175" t="e">
        <f>IF(StandardResults[[#This Row],[Ind/Rel]]="Ind",_xlfn.XLOOKUP(StandardResults[[#This Row],[Code]],Std[Code],Std[As]),"-")</f>
        <v>#N/A</v>
      </c>
      <c r="W1175" t="e">
        <f>IF(StandardResults[[#This Row],[Ind/Rel]]="Ind",_xlfn.XLOOKUP(StandardResults[[#This Row],[Code]],Std[Code],Std[Bs]),"-")</f>
        <v>#N/A</v>
      </c>
      <c r="X1175" t="e">
        <f>IF(StandardResults[[#This Row],[Ind/Rel]]="Ind",_xlfn.XLOOKUP(StandardResults[[#This Row],[Code]],Std[Code],Std[EC]),"-")</f>
        <v>#N/A</v>
      </c>
      <c r="Y1175" t="e">
        <f>IF(StandardResults[[#This Row],[Ind/Rel]]="Ind",_xlfn.XLOOKUP(StandardResults[[#This Row],[Code]],Std[Code],Std[Ecs]),"-")</f>
        <v>#N/A</v>
      </c>
      <c r="Z1175">
        <f>COUNTIFS(StandardResults[Name],StandardResults[[#This Row],[Name]],StandardResults[Entry
Std],"B")+COUNTIFS(StandardResults[Name],StandardResults[[#This Row],[Name]],StandardResults[Entry
Std],"A")+COUNTIFS(StandardResults[Name],StandardResults[[#This Row],[Name]],StandardResults[Entry
Std],"AA")</f>
        <v>0</v>
      </c>
      <c r="AA1175">
        <f>COUNTIFS(StandardResults[Name],StandardResults[[#This Row],[Name]],StandardResults[Entry
Std],"AA")</f>
        <v>0</v>
      </c>
    </row>
    <row r="1176" spans="1:27" x14ac:dyDescent="0.25">
      <c r="A1176">
        <f>TimeVR[[#This Row],[Club]]</f>
        <v>0</v>
      </c>
      <c r="B1176" t="str">
        <f>IF(OR(RIGHT(TimeVR[[#This Row],[Event]],3)="M.R", RIGHT(TimeVR[[#This Row],[Event]],3)="F.R"),"Relay","Ind")</f>
        <v>Ind</v>
      </c>
      <c r="C1176">
        <f>TimeVR[[#This Row],[gender]]</f>
        <v>0</v>
      </c>
      <c r="D1176">
        <f>TimeVR[[#This Row],[Age]]</f>
        <v>0</v>
      </c>
      <c r="E1176">
        <f>TimeVR[[#This Row],[name]]</f>
        <v>0</v>
      </c>
      <c r="F1176">
        <f>TimeVR[[#This Row],[Event]]</f>
        <v>0</v>
      </c>
      <c r="G1176" t="str">
        <f>IF(OR(StandardResults[[#This Row],[Entry]]="-",TimeVR[[#This Row],[validation]]="Validated"),"Y","N")</f>
        <v>N</v>
      </c>
      <c r="H1176">
        <f>IF(OR(LEFT(TimeVR[[#This Row],[Times]],8)="00:00.00", LEFT(TimeVR[[#This Row],[Times]],2)="NT"),"-",TimeVR[[#This Row],[Times]])</f>
        <v>0</v>
      </c>
      <c r="I11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6" t="str">
        <f>IF(ISBLANK(TimeVR[[#This Row],[Best Time(S)]]),"-",TimeVR[[#This Row],[Best Time(S)]])</f>
        <v>-</v>
      </c>
      <c r="K1176" t="str">
        <f>IF(StandardResults[[#This Row],[BT(SC)]]&lt;&gt;"-",IF(StandardResults[[#This Row],[BT(SC)]]&lt;=StandardResults[[#This Row],[AAs]],"AA",IF(StandardResults[[#This Row],[BT(SC)]]&lt;=StandardResults[[#This Row],[As]],"A",IF(StandardResults[[#This Row],[BT(SC)]]&lt;=StandardResults[[#This Row],[Bs]],"B","-"))),"")</f>
        <v/>
      </c>
      <c r="L1176" t="str">
        <f>IF(ISBLANK(TimeVR[[#This Row],[Best Time(L)]]),"-",TimeVR[[#This Row],[Best Time(L)]])</f>
        <v>-</v>
      </c>
      <c r="M1176" t="str">
        <f>IF(StandardResults[[#This Row],[BT(LC)]]&lt;&gt;"-",IF(StandardResults[[#This Row],[BT(LC)]]&lt;=StandardResults[[#This Row],[AA]],"AA",IF(StandardResults[[#This Row],[BT(LC)]]&lt;=StandardResults[[#This Row],[A]],"A",IF(StandardResults[[#This Row],[BT(LC)]]&lt;=StandardResults[[#This Row],[B]],"B","-"))),"")</f>
        <v/>
      </c>
      <c r="N1176" s="14"/>
      <c r="O1176" t="str">
        <f>IF(StandardResults[[#This Row],[BT(SC)]]&lt;&gt;"-",IF(StandardResults[[#This Row],[BT(SC)]]&lt;=StandardResults[[#This Row],[Ecs]],"EC","-"),"")</f>
        <v/>
      </c>
      <c r="Q1176" t="str">
        <f>IF(StandardResults[[#This Row],[Ind/Rel]]="Ind",LEFT(StandardResults[[#This Row],[Gender]],1)&amp;MIN(MAX(StandardResults[[#This Row],[Age]],11),17)&amp;"-"&amp;StandardResults[[#This Row],[Event]],"")</f>
        <v>011-0</v>
      </c>
      <c r="R1176" t="e">
        <f>IF(StandardResults[[#This Row],[Ind/Rel]]="Ind",_xlfn.XLOOKUP(StandardResults[[#This Row],[Code]],Std[Code],Std[AA]),"-")</f>
        <v>#N/A</v>
      </c>
      <c r="S1176" t="e">
        <f>IF(StandardResults[[#This Row],[Ind/Rel]]="Ind",_xlfn.XLOOKUP(StandardResults[[#This Row],[Code]],Std[Code],Std[A]),"-")</f>
        <v>#N/A</v>
      </c>
      <c r="T1176" t="e">
        <f>IF(StandardResults[[#This Row],[Ind/Rel]]="Ind",_xlfn.XLOOKUP(StandardResults[[#This Row],[Code]],Std[Code],Std[B]),"-")</f>
        <v>#N/A</v>
      </c>
      <c r="U1176" t="e">
        <f>IF(StandardResults[[#This Row],[Ind/Rel]]="Ind",_xlfn.XLOOKUP(StandardResults[[#This Row],[Code]],Std[Code],Std[AAs]),"-")</f>
        <v>#N/A</v>
      </c>
      <c r="V1176" t="e">
        <f>IF(StandardResults[[#This Row],[Ind/Rel]]="Ind",_xlfn.XLOOKUP(StandardResults[[#This Row],[Code]],Std[Code],Std[As]),"-")</f>
        <v>#N/A</v>
      </c>
      <c r="W1176" t="e">
        <f>IF(StandardResults[[#This Row],[Ind/Rel]]="Ind",_xlfn.XLOOKUP(StandardResults[[#This Row],[Code]],Std[Code],Std[Bs]),"-")</f>
        <v>#N/A</v>
      </c>
      <c r="X1176" t="e">
        <f>IF(StandardResults[[#This Row],[Ind/Rel]]="Ind",_xlfn.XLOOKUP(StandardResults[[#This Row],[Code]],Std[Code],Std[EC]),"-")</f>
        <v>#N/A</v>
      </c>
      <c r="Y1176" t="e">
        <f>IF(StandardResults[[#This Row],[Ind/Rel]]="Ind",_xlfn.XLOOKUP(StandardResults[[#This Row],[Code]],Std[Code],Std[Ecs]),"-")</f>
        <v>#N/A</v>
      </c>
      <c r="Z1176">
        <f>COUNTIFS(StandardResults[Name],StandardResults[[#This Row],[Name]],StandardResults[Entry
Std],"B")+COUNTIFS(StandardResults[Name],StandardResults[[#This Row],[Name]],StandardResults[Entry
Std],"A")+COUNTIFS(StandardResults[Name],StandardResults[[#This Row],[Name]],StandardResults[Entry
Std],"AA")</f>
        <v>0</v>
      </c>
      <c r="AA1176">
        <f>COUNTIFS(StandardResults[Name],StandardResults[[#This Row],[Name]],StandardResults[Entry
Std],"AA")</f>
        <v>0</v>
      </c>
    </row>
    <row r="1177" spans="1:27" x14ac:dyDescent="0.25">
      <c r="A1177">
        <f>TimeVR[[#This Row],[Club]]</f>
        <v>0</v>
      </c>
      <c r="B1177" t="str">
        <f>IF(OR(RIGHT(TimeVR[[#This Row],[Event]],3)="M.R", RIGHT(TimeVR[[#This Row],[Event]],3)="F.R"),"Relay","Ind")</f>
        <v>Ind</v>
      </c>
      <c r="C1177">
        <f>TimeVR[[#This Row],[gender]]</f>
        <v>0</v>
      </c>
      <c r="D1177">
        <f>TimeVR[[#This Row],[Age]]</f>
        <v>0</v>
      </c>
      <c r="E1177">
        <f>TimeVR[[#This Row],[name]]</f>
        <v>0</v>
      </c>
      <c r="F1177">
        <f>TimeVR[[#This Row],[Event]]</f>
        <v>0</v>
      </c>
      <c r="G1177" t="str">
        <f>IF(OR(StandardResults[[#This Row],[Entry]]="-",TimeVR[[#This Row],[validation]]="Validated"),"Y","N")</f>
        <v>N</v>
      </c>
      <c r="H1177">
        <f>IF(OR(LEFT(TimeVR[[#This Row],[Times]],8)="00:00.00", LEFT(TimeVR[[#This Row],[Times]],2)="NT"),"-",TimeVR[[#This Row],[Times]])</f>
        <v>0</v>
      </c>
      <c r="I11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7" t="str">
        <f>IF(ISBLANK(TimeVR[[#This Row],[Best Time(S)]]),"-",TimeVR[[#This Row],[Best Time(S)]])</f>
        <v>-</v>
      </c>
      <c r="K1177" t="str">
        <f>IF(StandardResults[[#This Row],[BT(SC)]]&lt;&gt;"-",IF(StandardResults[[#This Row],[BT(SC)]]&lt;=StandardResults[[#This Row],[AAs]],"AA",IF(StandardResults[[#This Row],[BT(SC)]]&lt;=StandardResults[[#This Row],[As]],"A",IF(StandardResults[[#This Row],[BT(SC)]]&lt;=StandardResults[[#This Row],[Bs]],"B","-"))),"")</f>
        <v/>
      </c>
      <c r="L1177" t="str">
        <f>IF(ISBLANK(TimeVR[[#This Row],[Best Time(L)]]),"-",TimeVR[[#This Row],[Best Time(L)]])</f>
        <v>-</v>
      </c>
      <c r="M1177" t="str">
        <f>IF(StandardResults[[#This Row],[BT(LC)]]&lt;&gt;"-",IF(StandardResults[[#This Row],[BT(LC)]]&lt;=StandardResults[[#This Row],[AA]],"AA",IF(StandardResults[[#This Row],[BT(LC)]]&lt;=StandardResults[[#This Row],[A]],"A",IF(StandardResults[[#This Row],[BT(LC)]]&lt;=StandardResults[[#This Row],[B]],"B","-"))),"")</f>
        <v/>
      </c>
      <c r="N1177" s="14"/>
      <c r="O1177" t="str">
        <f>IF(StandardResults[[#This Row],[BT(SC)]]&lt;&gt;"-",IF(StandardResults[[#This Row],[BT(SC)]]&lt;=StandardResults[[#This Row],[Ecs]],"EC","-"),"")</f>
        <v/>
      </c>
      <c r="Q1177" t="str">
        <f>IF(StandardResults[[#This Row],[Ind/Rel]]="Ind",LEFT(StandardResults[[#This Row],[Gender]],1)&amp;MIN(MAX(StandardResults[[#This Row],[Age]],11),17)&amp;"-"&amp;StandardResults[[#This Row],[Event]],"")</f>
        <v>011-0</v>
      </c>
      <c r="R1177" t="e">
        <f>IF(StandardResults[[#This Row],[Ind/Rel]]="Ind",_xlfn.XLOOKUP(StandardResults[[#This Row],[Code]],Std[Code],Std[AA]),"-")</f>
        <v>#N/A</v>
      </c>
      <c r="S1177" t="e">
        <f>IF(StandardResults[[#This Row],[Ind/Rel]]="Ind",_xlfn.XLOOKUP(StandardResults[[#This Row],[Code]],Std[Code],Std[A]),"-")</f>
        <v>#N/A</v>
      </c>
      <c r="T1177" t="e">
        <f>IF(StandardResults[[#This Row],[Ind/Rel]]="Ind",_xlfn.XLOOKUP(StandardResults[[#This Row],[Code]],Std[Code],Std[B]),"-")</f>
        <v>#N/A</v>
      </c>
      <c r="U1177" t="e">
        <f>IF(StandardResults[[#This Row],[Ind/Rel]]="Ind",_xlfn.XLOOKUP(StandardResults[[#This Row],[Code]],Std[Code],Std[AAs]),"-")</f>
        <v>#N/A</v>
      </c>
      <c r="V1177" t="e">
        <f>IF(StandardResults[[#This Row],[Ind/Rel]]="Ind",_xlfn.XLOOKUP(StandardResults[[#This Row],[Code]],Std[Code],Std[As]),"-")</f>
        <v>#N/A</v>
      </c>
      <c r="W1177" t="e">
        <f>IF(StandardResults[[#This Row],[Ind/Rel]]="Ind",_xlfn.XLOOKUP(StandardResults[[#This Row],[Code]],Std[Code],Std[Bs]),"-")</f>
        <v>#N/A</v>
      </c>
      <c r="X1177" t="e">
        <f>IF(StandardResults[[#This Row],[Ind/Rel]]="Ind",_xlfn.XLOOKUP(StandardResults[[#This Row],[Code]],Std[Code],Std[EC]),"-")</f>
        <v>#N/A</v>
      </c>
      <c r="Y1177" t="e">
        <f>IF(StandardResults[[#This Row],[Ind/Rel]]="Ind",_xlfn.XLOOKUP(StandardResults[[#This Row],[Code]],Std[Code],Std[Ecs]),"-")</f>
        <v>#N/A</v>
      </c>
      <c r="Z1177">
        <f>COUNTIFS(StandardResults[Name],StandardResults[[#This Row],[Name]],StandardResults[Entry
Std],"B")+COUNTIFS(StandardResults[Name],StandardResults[[#This Row],[Name]],StandardResults[Entry
Std],"A")+COUNTIFS(StandardResults[Name],StandardResults[[#This Row],[Name]],StandardResults[Entry
Std],"AA")</f>
        <v>0</v>
      </c>
      <c r="AA1177">
        <f>COUNTIFS(StandardResults[Name],StandardResults[[#This Row],[Name]],StandardResults[Entry
Std],"AA")</f>
        <v>0</v>
      </c>
    </row>
    <row r="1178" spans="1:27" x14ac:dyDescent="0.25">
      <c r="A1178">
        <f>TimeVR[[#This Row],[Club]]</f>
        <v>0</v>
      </c>
      <c r="B1178" t="str">
        <f>IF(OR(RIGHT(TimeVR[[#This Row],[Event]],3)="M.R", RIGHT(TimeVR[[#This Row],[Event]],3)="F.R"),"Relay","Ind")</f>
        <v>Ind</v>
      </c>
      <c r="C1178">
        <f>TimeVR[[#This Row],[gender]]</f>
        <v>0</v>
      </c>
      <c r="D1178">
        <f>TimeVR[[#This Row],[Age]]</f>
        <v>0</v>
      </c>
      <c r="E1178">
        <f>TimeVR[[#This Row],[name]]</f>
        <v>0</v>
      </c>
      <c r="F1178">
        <f>TimeVR[[#This Row],[Event]]</f>
        <v>0</v>
      </c>
      <c r="G1178" t="str">
        <f>IF(OR(StandardResults[[#This Row],[Entry]]="-",TimeVR[[#This Row],[validation]]="Validated"),"Y","N")</f>
        <v>N</v>
      </c>
      <c r="H1178">
        <f>IF(OR(LEFT(TimeVR[[#This Row],[Times]],8)="00:00.00", LEFT(TimeVR[[#This Row],[Times]],2)="NT"),"-",TimeVR[[#This Row],[Times]])</f>
        <v>0</v>
      </c>
      <c r="I11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8" t="str">
        <f>IF(ISBLANK(TimeVR[[#This Row],[Best Time(S)]]),"-",TimeVR[[#This Row],[Best Time(S)]])</f>
        <v>-</v>
      </c>
      <c r="K1178" t="str">
        <f>IF(StandardResults[[#This Row],[BT(SC)]]&lt;&gt;"-",IF(StandardResults[[#This Row],[BT(SC)]]&lt;=StandardResults[[#This Row],[AAs]],"AA",IF(StandardResults[[#This Row],[BT(SC)]]&lt;=StandardResults[[#This Row],[As]],"A",IF(StandardResults[[#This Row],[BT(SC)]]&lt;=StandardResults[[#This Row],[Bs]],"B","-"))),"")</f>
        <v/>
      </c>
      <c r="L1178" t="str">
        <f>IF(ISBLANK(TimeVR[[#This Row],[Best Time(L)]]),"-",TimeVR[[#This Row],[Best Time(L)]])</f>
        <v>-</v>
      </c>
      <c r="M1178" t="str">
        <f>IF(StandardResults[[#This Row],[BT(LC)]]&lt;&gt;"-",IF(StandardResults[[#This Row],[BT(LC)]]&lt;=StandardResults[[#This Row],[AA]],"AA",IF(StandardResults[[#This Row],[BT(LC)]]&lt;=StandardResults[[#This Row],[A]],"A",IF(StandardResults[[#This Row],[BT(LC)]]&lt;=StandardResults[[#This Row],[B]],"B","-"))),"")</f>
        <v/>
      </c>
      <c r="N1178" s="14"/>
      <c r="O1178" t="str">
        <f>IF(StandardResults[[#This Row],[BT(SC)]]&lt;&gt;"-",IF(StandardResults[[#This Row],[BT(SC)]]&lt;=StandardResults[[#This Row],[Ecs]],"EC","-"),"")</f>
        <v/>
      </c>
      <c r="Q1178" t="str">
        <f>IF(StandardResults[[#This Row],[Ind/Rel]]="Ind",LEFT(StandardResults[[#This Row],[Gender]],1)&amp;MIN(MAX(StandardResults[[#This Row],[Age]],11),17)&amp;"-"&amp;StandardResults[[#This Row],[Event]],"")</f>
        <v>011-0</v>
      </c>
      <c r="R1178" t="e">
        <f>IF(StandardResults[[#This Row],[Ind/Rel]]="Ind",_xlfn.XLOOKUP(StandardResults[[#This Row],[Code]],Std[Code],Std[AA]),"-")</f>
        <v>#N/A</v>
      </c>
      <c r="S1178" t="e">
        <f>IF(StandardResults[[#This Row],[Ind/Rel]]="Ind",_xlfn.XLOOKUP(StandardResults[[#This Row],[Code]],Std[Code],Std[A]),"-")</f>
        <v>#N/A</v>
      </c>
      <c r="T1178" t="e">
        <f>IF(StandardResults[[#This Row],[Ind/Rel]]="Ind",_xlfn.XLOOKUP(StandardResults[[#This Row],[Code]],Std[Code],Std[B]),"-")</f>
        <v>#N/A</v>
      </c>
      <c r="U1178" t="e">
        <f>IF(StandardResults[[#This Row],[Ind/Rel]]="Ind",_xlfn.XLOOKUP(StandardResults[[#This Row],[Code]],Std[Code],Std[AAs]),"-")</f>
        <v>#N/A</v>
      </c>
      <c r="V1178" t="e">
        <f>IF(StandardResults[[#This Row],[Ind/Rel]]="Ind",_xlfn.XLOOKUP(StandardResults[[#This Row],[Code]],Std[Code],Std[As]),"-")</f>
        <v>#N/A</v>
      </c>
      <c r="W1178" t="e">
        <f>IF(StandardResults[[#This Row],[Ind/Rel]]="Ind",_xlfn.XLOOKUP(StandardResults[[#This Row],[Code]],Std[Code],Std[Bs]),"-")</f>
        <v>#N/A</v>
      </c>
      <c r="X1178" t="e">
        <f>IF(StandardResults[[#This Row],[Ind/Rel]]="Ind",_xlfn.XLOOKUP(StandardResults[[#This Row],[Code]],Std[Code],Std[EC]),"-")</f>
        <v>#N/A</v>
      </c>
      <c r="Y1178" t="e">
        <f>IF(StandardResults[[#This Row],[Ind/Rel]]="Ind",_xlfn.XLOOKUP(StandardResults[[#This Row],[Code]],Std[Code],Std[Ecs]),"-")</f>
        <v>#N/A</v>
      </c>
      <c r="Z1178">
        <f>COUNTIFS(StandardResults[Name],StandardResults[[#This Row],[Name]],StandardResults[Entry
Std],"B")+COUNTIFS(StandardResults[Name],StandardResults[[#This Row],[Name]],StandardResults[Entry
Std],"A")+COUNTIFS(StandardResults[Name],StandardResults[[#This Row],[Name]],StandardResults[Entry
Std],"AA")</f>
        <v>0</v>
      </c>
      <c r="AA1178">
        <f>COUNTIFS(StandardResults[Name],StandardResults[[#This Row],[Name]],StandardResults[Entry
Std],"AA")</f>
        <v>0</v>
      </c>
    </row>
    <row r="1179" spans="1:27" x14ac:dyDescent="0.25">
      <c r="A1179">
        <f>TimeVR[[#This Row],[Club]]</f>
        <v>0</v>
      </c>
      <c r="B1179" t="str">
        <f>IF(OR(RIGHT(TimeVR[[#This Row],[Event]],3)="M.R", RIGHT(TimeVR[[#This Row],[Event]],3)="F.R"),"Relay","Ind")</f>
        <v>Ind</v>
      </c>
      <c r="C1179">
        <f>TimeVR[[#This Row],[gender]]</f>
        <v>0</v>
      </c>
      <c r="D1179">
        <f>TimeVR[[#This Row],[Age]]</f>
        <v>0</v>
      </c>
      <c r="E1179">
        <f>TimeVR[[#This Row],[name]]</f>
        <v>0</v>
      </c>
      <c r="F1179">
        <f>TimeVR[[#This Row],[Event]]</f>
        <v>0</v>
      </c>
      <c r="G1179" t="str">
        <f>IF(OR(StandardResults[[#This Row],[Entry]]="-",TimeVR[[#This Row],[validation]]="Validated"),"Y","N")</f>
        <v>N</v>
      </c>
      <c r="H1179">
        <f>IF(OR(LEFT(TimeVR[[#This Row],[Times]],8)="00:00.00", LEFT(TimeVR[[#This Row],[Times]],2)="NT"),"-",TimeVR[[#This Row],[Times]])</f>
        <v>0</v>
      </c>
      <c r="I11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79" t="str">
        <f>IF(ISBLANK(TimeVR[[#This Row],[Best Time(S)]]),"-",TimeVR[[#This Row],[Best Time(S)]])</f>
        <v>-</v>
      </c>
      <c r="K1179" t="str">
        <f>IF(StandardResults[[#This Row],[BT(SC)]]&lt;&gt;"-",IF(StandardResults[[#This Row],[BT(SC)]]&lt;=StandardResults[[#This Row],[AAs]],"AA",IF(StandardResults[[#This Row],[BT(SC)]]&lt;=StandardResults[[#This Row],[As]],"A",IF(StandardResults[[#This Row],[BT(SC)]]&lt;=StandardResults[[#This Row],[Bs]],"B","-"))),"")</f>
        <v/>
      </c>
      <c r="L1179" t="str">
        <f>IF(ISBLANK(TimeVR[[#This Row],[Best Time(L)]]),"-",TimeVR[[#This Row],[Best Time(L)]])</f>
        <v>-</v>
      </c>
      <c r="M1179" t="str">
        <f>IF(StandardResults[[#This Row],[BT(LC)]]&lt;&gt;"-",IF(StandardResults[[#This Row],[BT(LC)]]&lt;=StandardResults[[#This Row],[AA]],"AA",IF(StandardResults[[#This Row],[BT(LC)]]&lt;=StandardResults[[#This Row],[A]],"A",IF(StandardResults[[#This Row],[BT(LC)]]&lt;=StandardResults[[#This Row],[B]],"B","-"))),"")</f>
        <v/>
      </c>
      <c r="N1179" s="14"/>
      <c r="O1179" t="str">
        <f>IF(StandardResults[[#This Row],[BT(SC)]]&lt;&gt;"-",IF(StandardResults[[#This Row],[BT(SC)]]&lt;=StandardResults[[#This Row],[Ecs]],"EC","-"),"")</f>
        <v/>
      </c>
      <c r="Q1179" t="str">
        <f>IF(StandardResults[[#This Row],[Ind/Rel]]="Ind",LEFT(StandardResults[[#This Row],[Gender]],1)&amp;MIN(MAX(StandardResults[[#This Row],[Age]],11),17)&amp;"-"&amp;StandardResults[[#This Row],[Event]],"")</f>
        <v>011-0</v>
      </c>
      <c r="R1179" t="e">
        <f>IF(StandardResults[[#This Row],[Ind/Rel]]="Ind",_xlfn.XLOOKUP(StandardResults[[#This Row],[Code]],Std[Code],Std[AA]),"-")</f>
        <v>#N/A</v>
      </c>
      <c r="S1179" t="e">
        <f>IF(StandardResults[[#This Row],[Ind/Rel]]="Ind",_xlfn.XLOOKUP(StandardResults[[#This Row],[Code]],Std[Code],Std[A]),"-")</f>
        <v>#N/A</v>
      </c>
      <c r="T1179" t="e">
        <f>IF(StandardResults[[#This Row],[Ind/Rel]]="Ind",_xlfn.XLOOKUP(StandardResults[[#This Row],[Code]],Std[Code],Std[B]),"-")</f>
        <v>#N/A</v>
      </c>
      <c r="U1179" t="e">
        <f>IF(StandardResults[[#This Row],[Ind/Rel]]="Ind",_xlfn.XLOOKUP(StandardResults[[#This Row],[Code]],Std[Code],Std[AAs]),"-")</f>
        <v>#N/A</v>
      </c>
      <c r="V1179" t="e">
        <f>IF(StandardResults[[#This Row],[Ind/Rel]]="Ind",_xlfn.XLOOKUP(StandardResults[[#This Row],[Code]],Std[Code],Std[As]),"-")</f>
        <v>#N/A</v>
      </c>
      <c r="W1179" t="e">
        <f>IF(StandardResults[[#This Row],[Ind/Rel]]="Ind",_xlfn.XLOOKUP(StandardResults[[#This Row],[Code]],Std[Code],Std[Bs]),"-")</f>
        <v>#N/A</v>
      </c>
      <c r="X1179" t="e">
        <f>IF(StandardResults[[#This Row],[Ind/Rel]]="Ind",_xlfn.XLOOKUP(StandardResults[[#This Row],[Code]],Std[Code],Std[EC]),"-")</f>
        <v>#N/A</v>
      </c>
      <c r="Y1179" t="e">
        <f>IF(StandardResults[[#This Row],[Ind/Rel]]="Ind",_xlfn.XLOOKUP(StandardResults[[#This Row],[Code]],Std[Code],Std[Ecs]),"-")</f>
        <v>#N/A</v>
      </c>
      <c r="Z1179">
        <f>COUNTIFS(StandardResults[Name],StandardResults[[#This Row],[Name]],StandardResults[Entry
Std],"B")+COUNTIFS(StandardResults[Name],StandardResults[[#This Row],[Name]],StandardResults[Entry
Std],"A")+COUNTIFS(StandardResults[Name],StandardResults[[#This Row],[Name]],StandardResults[Entry
Std],"AA")</f>
        <v>0</v>
      </c>
      <c r="AA1179">
        <f>COUNTIFS(StandardResults[Name],StandardResults[[#This Row],[Name]],StandardResults[Entry
Std],"AA")</f>
        <v>0</v>
      </c>
    </row>
    <row r="1180" spans="1:27" x14ac:dyDescent="0.25">
      <c r="A1180">
        <f>TimeVR[[#This Row],[Club]]</f>
        <v>0</v>
      </c>
      <c r="B1180" t="str">
        <f>IF(OR(RIGHT(TimeVR[[#This Row],[Event]],3)="M.R", RIGHT(TimeVR[[#This Row],[Event]],3)="F.R"),"Relay","Ind")</f>
        <v>Ind</v>
      </c>
      <c r="C1180">
        <f>TimeVR[[#This Row],[gender]]</f>
        <v>0</v>
      </c>
      <c r="D1180">
        <f>TimeVR[[#This Row],[Age]]</f>
        <v>0</v>
      </c>
      <c r="E1180">
        <f>TimeVR[[#This Row],[name]]</f>
        <v>0</v>
      </c>
      <c r="F1180">
        <f>TimeVR[[#This Row],[Event]]</f>
        <v>0</v>
      </c>
      <c r="G1180" t="str">
        <f>IF(OR(StandardResults[[#This Row],[Entry]]="-",TimeVR[[#This Row],[validation]]="Validated"),"Y","N")</f>
        <v>N</v>
      </c>
      <c r="H1180">
        <f>IF(OR(LEFT(TimeVR[[#This Row],[Times]],8)="00:00.00", LEFT(TimeVR[[#This Row],[Times]],2)="NT"),"-",TimeVR[[#This Row],[Times]])</f>
        <v>0</v>
      </c>
      <c r="I11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0" t="str">
        <f>IF(ISBLANK(TimeVR[[#This Row],[Best Time(S)]]),"-",TimeVR[[#This Row],[Best Time(S)]])</f>
        <v>-</v>
      </c>
      <c r="K1180" t="str">
        <f>IF(StandardResults[[#This Row],[BT(SC)]]&lt;&gt;"-",IF(StandardResults[[#This Row],[BT(SC)]]&lt;=StandardResults[[#This Row],[AAs]],"AA",IF(StandardResults[[#This Row],[BT(SC)]]&lt;=StandardResults[[#This Row],[As]],"A",IF(StandardResults[[#This Row],[BT(SC)]]&lt;=StandardResults[[#This Row],[Bs]],"B","-"))),"")</f>
        <v/>
      </c>
      <c r="L1180" t="str">
        <f>IF(ISBLANK(TimeVR[[#This Row],[Best Time(L)]]),"-",TimeVR[[#This Row],[Best Time(L)]])</f>
        <v>-</v>
      </c>
      <c r="M1180" t="str">
        <f>IF(StandardResults[[#This Row],[BT(LC)]]&lt;&gt;"-",IF(StandardResults[[#This Row],[BT(LC)]]&lt;=StandardResults[[#This Row],[AA]],"AA",IF(StandardResults[[#This Row],[BT(LC)]]&lt;=StandardResults[[#This Row],[A]],"A",IF(StandardResults[[#This Row],[BT(LC)]]&lt;=StandardResults[[#This Row],[B]],"B","-"))),"")</f>
        <v/>
      </c>
      <c r="N1180" s="14"/>
      <c r="O1180" t="str">
        <f>IF(StandardResults[[#This Row],[BT(SC)]]&lt;&gt;"-",IF(StandardResults[[#This Row],[BT(SC)]]&lt;=StandardResults[[#This Row],[Ecs]],"EC","-"),"")</f>
        <v/>
      </c>
      <c r="Q1180" t="str">
        <f>IF(StandardResults[[#This Row],[Ind/Rel]]="Ind",LEFT(StandardResults[[#This Row],[Gender]],1)&amp;MIN(MAX(StandardResults[[#This Row],[Age]],11),17)&amp;"-"&amp;StandardResults[[#This Row],[Event]],"")</f>
        <v>011-0</v>
      </c>
      <c r="R1180" t="e">
        <f>IF(StandardResults[[#This Row],[Ind/Rel]]="Ind",_xlfn.XLOOKUP(StandardResults[[#This Row],[Code]],Std[Code],Std[AA]),"-")</f>
        <v>#N/A</v>
      </c>
      <c r="S1180" t="e">
        <f>IF(StandardResults[[#This Row],[Ind/Rel]]="Ind",_xlfn.XLOOKUP(StandardResults[[#This Row],[Code]],Std[Code],Std[A]),"-")</f>
        <v>#N/A</v>
      </c>
      <c r="T1180" t="e">
        <f>IF(StandardResults[[#This Row],[Ind/Rel]]="Ind",_xlfn.XLOOKUP(StandardResults[[#This Row],[Code]],Std[Code],Std[B]),"-")</f>
        <v>#N/A</v>
      </c>
      <c r="U1180" t="e">
        <f>IF(StandardResults[[#This Row],[Ind/Rel]]="Ind",_xlfn.XLOOKUP(StandardResults[[#This Row],[Code]],Std[Code],Std[AAs]),"-")</f>
        <v>#N/A</v>
      </c>
      <c r="V1180" t="e">
        <f>IF(StandardResults[[#This Row],[Ind/Rel]]="Ind",_xlfn.XLOOKUP(StandardResults[[#This Row],[Code]],Std[Code],Std[As]),"-")</f>
        <v>#N/A</v>
      </c>
      <c r="W1180" t="e">
        <f>IF(StandardResults[[#This Row],[Ind/Rel]]="Ind",_xlfn.XLOOKUP(StandardResults[[#This Row],[Code]],Std[Code],Std[Bs]),"-")</f>
        <v>#N/A</v>
      </c>
      <c r="X1180" t="e">
        <f>IF(StandardResults[[#This Row],[Ind/Rel]]="Ind",_xlfn.XLOOKUP(StandardResults[[#This Row],[Code]],Std[Code],Std[EC]),"-")</f>
        <v>#N/A</v>
      </c>
      <c r="Y1180" t="e">
        <f>IF(StandardResults[[#This Row],[Ind/Rel]]="Ind",_xlfn.XLOOKUP(StandardResults[[#This Row],[Code]],Std[Code],Std[Ecs]),"-")</f>
        <v>#N/A</v>
      </c>
      <c r="Z1180">
        <f>COUNTIFS(StandardResults[Name],StandardResults[[#This Row],[Name]],StandardResults[Entry
Std],"B")+COUNTIFS(StandardResults[Name],StandardResults[[#This Row],[Name]],StandardResults[Entry
Std],"A")+COUNTIFS(StandardResults[Name],StandardResults[[#This Row],[Name]],StandardResults[Entry
Std],"AA")</f>
        <v>0</v>
      </c>
      <c r="AA1180">
        <f>COUNTIFS(StandardResults[Name],StandardResults[[#This Row],[Name]],StandardResults[Entry
Std],"AA")</f>
        <v>0</v>
      </c>
    </row>
    <row r="1181" spans="1:27" x14ac:dyDescent="0.25">
      <c r="A1181">
        <f>TimeVR[[#This Row],[Club]]</f>
        <v>0</v>
      </c>
      <c r="B1181" t="str">
        <f>IF(OR(RIGHT(TimeVR[[#This Row],[Event]],3)="M.R", RIGHT(TimeVR[[#This Row],[Event]],3)="F.R"),"Relay","Ind")</f>
        <v>Ind</v>
      </c>
      <c r="C1181">
        <f>TimeVR[[#This Row],[gender]]</f>
        <v>0</v>
      </c>
      <c r="D1181">
        <f>TimeVR[[#This Row],[Age]]</f>
        <v>0</v>
      </c>
      <c r="E1181">
        <f>TimeVR[[#This Row],[name]]</f>
        <v>0</v>
      </c>
      <c r="F1181">
        <f>TimeVR[[#This Row],[Event]]</f>
        <v>0</v>
      </c>
      <c r="G1181" t="str">
        <f>IF(OR(StandardResults[[#This Row],[Entry]]="-",TimeVR[[#This Row],[validation]]="Validated"),"Y","N")</f>
        <v>N</v>
      </c>
      <c r="H1181">
        <f>IF(OR(LEFT(TimeVR[[#This Row],[Times]],8)="00:00.00", LEFT(TimeVR[[#This Row],[Times]],2)="NT"),"-",TimeVR[[#This Row],[Times]])</f>
        <v>0</v>
      </c>
      <c r="I11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1" t="str">
        <f>IF(ISBLANK(TimeVR[[#This Row],[Best Time(S)]]),"-",TimeVR[[#This Row],[Best Time(S)]])</f>
        <v>-</v>
      </c>
      <c r="K1181" t="str">
        <f>IF(StandardResults[[#This Row],[BT(SC)]]&lt;&gt;"-",IF(StandardResults[[#This Row],[BT(SC)]]&lt;=StandardResults[[#This Row],[AAs]],"AA",IF(StandardResults[[#This Row],[BT(SC)]]&lt;=StandardResults[[#This Row],[As]],"A",IF(StandardResults[[#This Row],[BT(SC)]]&lt;=StandardResults[[#This Row],[Bs]],"B","-"))),"")</f>
        <v/>
      </c>
      <c r="L1181" t="str">
        <f>IF(ISBLANK(TimeVR[[#This Row],[Best Time(L)]]),"-",TimeVR[[#This Row],[Best Time(L)]])</f>
        <v>-</v>
      </c>
      <c r="M1181" t="str">
        <f>IF(StandardResults[[#This Row],[BT(LC)]]&lt;&gt;"-",IF(StandardResults[[#This Row],[BT(LC)]]&lt;=StandardResults[[#This Row],[AA]],"AA",IF(StandardResults[[#This Row],[BT(LC)]]&lt;=StandardResults[[#This Row],[A]],"A",IF(StandardResults[[#This Row],[BT(LC)]]&lt;=StandardResults[[#This Row],[B]],"B","-"))),"")</f>
        <v/>
      </c>
      <c r="N1181" s="14"/>
      <c r="O1181" t="str">
        <f>IF(StandardResults[[#This Row],[BT(SC)]]&lt;&gt;"-",IF(StandardResults[[#This Row],[BT(SC)]]&lt;=StandardResults[[#This Row],[Ecs]],"EC","-"),"")</f>
        <v/>
      </c>
      <c r="Q1181" t="str">
        <f>IF(StandardResults[[#This Row],[Ind/Rel]]="Ind",LEFT(StandardResults[[#This Row],[Gender]],1)&amp;MIN(MAX(StandardResults[[#This Row],[Age]],11),17)&amp;"-"&amp;StandardResults[[#This Row],[Event]],"")</f>
        <v>011-0</v>
      </c>
      <c r="R1181" t="e">
        <f>IF(StandardResults[[#This Row],[Ind/Rel]]="Ind",_xlfn.XLOOKUP(StandardResults[[#This Row],[Code]],Std[Code],Std[AA]),"-")</f>
        <v>#N/A</v>
      </c>
      <c r="S1181" t="e">
        <f>IF(StandardResults[[#This Row],[Ind/Rel]]="Ind",_xlfn.XLOOKUP(StandardResults[[#This Row],[Code]],Std[Code],Std[A]),"-")</f>
        <v>#N/A</v>
      </c>
      <c r="T1181" t="e">
        <f>IF(StandardResults[[#This Row],[Ind/Rel]]="Ind",_xlfn.XLOOKUP(StandardResults[[#This Row],[Code]],Std[Code],Std[B]),"-")</f>
        <v>#N/A</v>
      </c>
      <c r="U1181" t="e">
        <f>IF(StandardResults[[#This Row],[Ind/Rel]]="Ind",_xlfn.XLOOKUP(StandardResults[[#This Row],[Code]],Std[Code],Std[AAs]),"-")</f>
        <v>#N/A</v>
      </c>
      <c r="V1181" t="e">
        <f>IF(StandardResults[[#This Row],[Ind/Rel]]="Ind",_xlfn.XLOOKUP(StandardResults[[#This Row],[Code]],Std[Code],Std[As]),"-")</f>
        <v>#N/A</v>
      </c>
      <c r="W1181" t="e">
        <f>IF(StandardResults[[#This Row],[Ind/Rel]]="Ind",_xlfn.XLOOKUP(StandardResults[[#This Row],[Code]],Std[Code],Std[Bs]),"-")</f>
        <v>#N/A</v>
      </c>
      <c r="X1181" t="e">
        <f>IF(StandardResults[[#This Row],[Ind/Rel]]="Ind",_xlfn.XLOOKUP(StandardResults[[#This Row],[Code]],Std[Code],Std[EC]),"-")</f>
        <v>#N/A</v>
      </c>
      <c r="Y1181" t="e">
        <f>IF(StandardResults[[#This Row],[Ind/Rel]]="Ind",_xlfn.XLOOKUP(StandardResults[[#This Row],[Code]],Std[Code],Std[Ecs]),"-")</f>
        <v>#N/A</v>
      </c>
      <c r="Z1181">
        <f>COUNTIFS(StandardResults[Name],StandardResults[[#This Row],[Name]],StandardResults[Entry
Std],"B")+COUNTIFS(StandardResults[Name],StandardResults[[#This Row],[Name]],StandardResults[Entry
Std],"A")+COUNTIFS(StandardResults[Name],StandardResults[[#This Row],[Name]],StandardResults[Entry
Std],"AA")</f>
        <v>0</v>
      </c>
      <c r="AA1181">
        <f>COUNTIFS(StandardResults[Name],StandardResults[[#This Row],[Name]],StandardResults[Entry
Std],"AA")</f>
        <v>0</v>
      </c>
    </row>
    <row r="1182" spans="1:27" x14ac:dyDescent="0.25">
      <c r="A1182">
        <f>TimeVR[[#This Row],[Club]]</f>
        <v>0</v>
      </c>
      <c r="B1182" t="str">
        <f>IF(OR(RIGHT(TimeVR[[#This Row],[Event]],3)="M.R", RIGHT(TimeVR[[#This Row],[Event]],3)="F.R"),"Relay","Ind")</f>
        <v>Ind</v>
      </c>
      <c r="C1182">
        <f>TimeVR[[#This Row],[gender]]</f>
        <v>0</v>
      </c>
      <c r="D1182">
        <f>TimeVR[[#This Row],[Age]]</f>
        <v>0</v>
      </c>
      <c r="E1182">
        <f>TimeVR[[#This Row],[name]]</f>
        <v>0</v>
      </c>
      <c r="F1182">
        <f>TimeVR[[#This Row],[Event]]</f>
        <v>0</v>
      </c>
      <c r="G1182" t="str">
        <f>IF(OR(StandardResults[[#This Row],[Entry]]="-",TimeVR[[#This Row],[validation]]="Validated"),"Y","N")</f>
        <v>N</v>
      </c>
      <c r="H1182">
        <f>IF(OR(LEFT(TimeVR[[#This Row],[Times]],8)="00:00.00", LEFT(TimeVR[[#This Row],[Times]],2)="NT"),"-",TimeVR[[#This Row],[Times]])</f>
        <v>0</v>
      </c>
      <c r="I11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2" t="str">
        <f>IF(ISBLANK(TimeVR[[#This Row],[Best Time(S)]]),"-",TimeVR[[#This Row],[Best Time(S)]])</f>
        <v>-</v>
      </c>
      <c r="K1182" t="str">
        <f>IF(StandardResults[[#This Row],[BT(SC)]]&lt;&gt;"-",IF(StandardResults[[#This Row],[BT(SC)]]&lt;=StandardResults[[#This Row],[AAs]],"AA",IF(StandardResults[[#This Row],[BT(SC)]]&lt;=StandardResults[[#This Row],[As]],"A",IF(StandardResults[[#This Row],[BT(SC)]]&lt;=StandardResults[[#This Row],[Bs]],"B","-"))),"")</f>
        <v/>
      </c>
      <c r="L1182" t="str">
        <f>IF(ISBLANK(TimeVR[[#This Row],[Best Time(L)]]),"-",TimeVR[[#This Row],[Best Time(L)]])</f>
        <v>-</v>
      </c>
      <c r="M1182" t="str">
        <f>IF(StandardResults[[#This Row],[BT(LC)]]&lt;&gt;"-",IF(StandardResults[[#This Row],[BT(LC)]]&lt;=StandardResults[[#This Row],[AA]],"AA",IF(StandardResults[[#This Row],[BT(LC)]]&lt;=StandardResults[[#This Row],[A]],"A",IF(StandardResults[[#This Row],[BT(LC)]]&lt;=StandardResults[[#This Row],[B]],"B","-"))),"")</f>
        <v/>
      </c>
      <c r="N1182" s="14"/>
      <c r="O1182" t="str">
        <f>IF(StandardResults[[#This Row],[BT(SC)]]&lt;&gt;"-",IF(StandardResults[[#This Row],[BT(SC)]]&lt;=StandardResults[[#This Row],[Ecs]],"EC","-"),"")</f>
        <v/>
      </c>
      <c r="Q1182" t="str">
        <f>IF(StandardResults[[#This Row],[Ind/Rel]]="Ind",LEFT(StandardResults[[#This Row],[Gender]],1)&amp;MIN(MAX(StandardResults[[#This Row],[Age]],11),17)&amp;"-"&amp;StandardResults[[#This Row],[Event]],"")</f>
        <v>011-0</v>
      </c>
      <c r="R1182" t="e">
        <f>IF(StandardResults[[#This Row],[Ind/Rel]]="Ind",_xlfn.XLOOKUP(StandardResults[[#This Row],[Code]],Std[Code],Std[AA]),"-")</f>
        <v>#N/A</v>
      </c>
      <c r="S1182" t="e">
        <f>IF(StandardResults[[#This Row],[Ind/Rel]]="Ind",_xlfn.XLOOKUP(StandardResults[[#This Row],[Code]],Std[Code],Std[A]),"-")</f>
        <v>#N/A</v>
      </c>
      <c r="T1182" t="e">
        <f>IF(StandardResults[[#This Row],[Ind/Rel]]="Ind",_xlfn.XLOOKUP(StandardResults[[#This Row],[Code]],Std[Code],Std[B]),"-")</f>
        <v>#N/A</v>
      </c>
      <c r="U1182" t="e">
        <f>IF(StandardResults[[#This Row],[Ind/Rel]]="Ind",_xlfn.XLOOKUP(StandardResults[[#This Row],[Code]],Std[Code],Std[AAs]),"-")</f>
        <v>#N/A</v>
      </c>
      <c r="V1182" t="e">
        <f>IF(StandardResults[[#This Row],[Ind/Rel]]="Ind",_xlfn.XLOOKUP(StandardResults[[#This Row],[Code]],Std[Code],Std[As]),"-")</f>
        <v>#N/A</v>
      </c>
      <c r="W1182" t="e">
        <f>IF(StandardResults[[#This Row],[Ind/Rel]]="Ind",_xlfn.XLOOKUP(StandardResults[[#This Row],[Code]],Std[Code],Std[Bs]),"-")</f>
        <v>#N/A</v>
      </c>
      <c r="X1182" t="e">
        <f>IF(StandardResults[[#This Row],[Ind/Rel]]="Ind",_xlfn.XLOOKUP(StandardResults[[#This Row],[Code]],Std[Code],Std[EC]),"-")</f>
        <v>#N/A</v>
      </c>
      <c r="Y1182" t="e">
        <f>IF(StandardResults[[#This Row],[Ind/Rel]]="Ind",_xlfn.XLOOKUP(StandardResults[[#This Row],[Code]],Std[Code],Std[Ecs]),"-")</f>
        <v>#N/A</v>
      </c>
      <c r="Z1182">
        <f>COUNTIFS(StandardResults[Name],StandardResults[[#This Row],[Name]],StandardResults[Entry
Std],"B")+COUNTIFS(StandardResults[Name],StandardResults[[#This Row],[Name]],StandardResults[Entry
Std],"A")+COUNTIFS(StandardResults[Name],StandardResults[[#This Row],[Name]],StandardResults[Entry
Std],"AA")</f>
        <v>0</v>
      </c>
      <c r="AA1182">
        <f>COUNTIFS(StandardResults[Name],StandardResults[[#This Row],[Name]],StandardResults[Entry
Std],"AA")</f>
        <v>0</v>
      </c>
    </row>
    <row r="1183" spans="1:27" x14ac:dyDescent="0.25">
      <c r="A1183">
        <f>TimeVR[[#This Row],[Club]]</f>
        <v>0</v>
      </c>
      <c r="B1183" t="str">
        <f>IF(OR(RIGHT(TimeVR[[#This Row],[Event]],3)="M.R", RIGHT(TimeVR[[#This Row],[Event]],3)="F.R"),"Relay","Ind")</f>
        <v>Ind</v>
      </c>
      <c r="C1183">
        <f>TimeVR[[#This Row],[gender]]</f>
        <v>0</v>
      </c>
      <c r="D1183">
        <f>TimeVR[[#This Row],[Age]]</f>
        <v>0</v>
      </c>
      <c r="E1183">
        <f>TimeVR[[#This Row],[name]]</f>
        <v>0</v>
      </c>
      <c r="F1183">
        <f>TimeVR[[#This Row],[Event]]</f>
        <v>0</v>
      </c>
      <c r="G1183" t="str">
        <f>IF(OR(StandardResults[[#This Row],[Entry]]="-",TimeVR[[#This Row],[validation]]="Validated"),"Y","N")</f>
        <v>N</v>
      </c>
      <c r="H1183">
        <f>IF(OR(LEFT(TimeVR[[#This Row],[Times]],8)="00:00.00", LEFT(TimeVR[[#This Row],[Times]],2)="NT"),"-",TimeVR[[#This Row],[Times]])</f>
        <v>0</v>
      </c>
      <c r="I11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3" t="str">
        <f>IF(ISBLANK(TimeVR[[#This Row],[Best Time(S)]]),"-",TimeVR[[#This Row],[Best Time(S)]])</f>
        <v>-</v>
      </c>
      <c r="K1183" t="str">
        <f>IF(StandardResults[[#This Row],[BT(SC)]]&lt;&gt;"-",IF(StandardResults[[#This Row],[BT(SC)]]&lt;=StandardResults[[#This Row],[AAs]],"AA",IF(StandardResults[[#This Row],[BT(SC)]]&lt;=StandardResults[[#This Row],[As]],"A",IF(StandardResults[[#This Row],[BT(SC)]]&lt;=StandardResults[[#This Row],[Bs]],"B","-"))),"")</f>
        <v/>
      </c>
      <c r="L1183" t="str">
        <f>IF(ISBLANK(TimeVR[[#This Row],[Best Time(L)]]),"-",TimeVR[[#This Row],[Best Time(L)]])</f>
        <v>-</v>
      </c>
      <c r="M1183" t="str">
        <f>IF(StandardResults[[#This Row],[BT(LC)]]&lt;&gt;"-",IF(StandardResults[[#This Row],[BT(LC)]]&lt;=StandardResults[[#This Row],[AA]],"AA",IF(StandardResults[[#This Row],[BT(LC)]]&lt;=StandardResults[[#This Row],[A]],"A",IF(StandardResults[[#This Row],[BT(LC)]]&lt;=StandardResults[[#This Row],[B]],"B","-"))),"")</f>
        <v/>
      </c>
      <c r="N1183" s="14"/>
      <c r="O1183" t="str">
        <f>IF(StandardResults[[#This Row],[BT(SC)]]&lt;&gt;"-",IF(StandardResults[[#This Row],[BT(SC)]]&lt;=StandardResults[[#This Row],[Ecs]],"EC","-"),"")</f>
        <v/>
      </c>
      <c r="Q1183" t="str">
        <f>IF(StandardResults[[#This Row],[Ind/Rel]]="Ind",LEFT(StandardResults[[#This Row],[Gender]],1)&amp;MIN(MAX(StandardResults[[#This Row],[Age]],11),17)&amp;"-"&amp;StandardResults[[#This Row],[Event]],"")</f>
        <v>011-0</v>
      </c>
      <c r="R1183" t="e">
        <f>IF(StandardResults[[#This Row],[Ind/Rel]]="Ind",_xlfn.XLOOKUP(StandardResults[[#This Row],[Code]],Std[Code],Std[AA]),"-")</f>
        <v>#N/A</v>
      </c>
      <c r="S1183" t="e">
        <f>IF(StandardResults[[#This Row],[Ind/Rel]]="Ind",_xlfn.XLOOKUP(StandardResults[[#This Row],[Code]],Std[Code],Std[A]),"-")</f>
        <v>#N/A</v>
      </c>
      <c r="T1183" t="e">
        <f>IF(StandardResults[[#This Row],[Ind/Rel]]="Ind",_xlfn.XLOOKUP(StandardResults[[#This Row],[Code]],Std[Code],Std[B]),"-")</f>
        <v>#N/A</v>
      </c>
      <c r="U1183" t="e">
        <f>IF(StandardResults[[#This Row],[Ind/Rel]]="Ind",_xlfn.XLOOKUP(StandardResults[[#This Row],[Code]],Std[Code],Std[AAs]),"-")</f>
        <v>#N/A</v>
      </c>
      <c r="V1183" t="e">
        <f>IF(StandardResults[[#This Row],[Ind/Rel]]="Ind",_xlfn.XLOOKUP(StandardResults[[#This Row],[Code]],Std[Code],Std[As]),"-")</f>
        <v>#N/A</v>
      </c>
      <c r="W1183" t="e">
        <f>IF(StandardResults[[#This Row],[Ind/Rel]]="Ind",_xlfn.XLOOKUP(StandardResults[[#This Row],[Code]],Std[Code],Std[Bs]),"-")</f>
        <v>#N/A</v>
      </c>
      <c r="X1183" t="e">
        <f>IF(StandardResults[[#This Row],[Ind/Rel]]="Ind",_xlfn.XLOOKUP(StandardResults[[#This Row],[Code]],Std[Code],Std[EC]),"-")</f>
        <v>#N/A</v>
      </c>
      <c r="Y1183" t="e">
        <f>IF(StandardResults[[#This Row],[Ind/Rel]]="Ind",_xlfn.XLOOKUP(StandardResults[[#This Row],[Code]],Std[Code],Std[Ecs]),"-")</f>
        <v>#N/A</v>
      </c>
      <c r="Z1183">
        <f>COUNTIFS(StandardResults[Name],StandardResults[[#This Row],[Name]],StandardResults[Entry
Std],"B")+COUNTIFS(StandardResults[Name],StandardResults[[#This Row],[Name]],StandardResults[Entry
Std],"A")+COUNTIFS(StandardResults[Name],StandardResults[[#This Row],[Name]],StandardResults[Entry
Std],"AA")</f>
        <v>0</v>
      </c>
      <c r="AA1183">
        <f>COUNTIFS(StandardResults[Name],StandardResults[[#This Row],[Name]],StandardResults[Entry
Std],"AA")</f>
        <v>0</v>
      </c>
    </row>
    <row r="1184" spans="1:27" x14ac:dyDescent="0.25">
      <c r="A1184">
        <f>TimeVR[[#This Row],[Club]]</f>
        <v>0</v>
      </c>
      <c r="B1184" t="str">
        <f>IF(OR(RIGHT(TimeVR[[#This Row],[Event]],3)="M.R", RIGHT(TimeVR[[#This Row],[Event]],3)="F.R"),"Relay","Ind")</f>
        <v>Ind</v>
      </c>
      <c r="C1184">
        <f>TimeVR[[#This Row],[gender]]</f>
        <v>0</v>
      </c>
      <c r="D1184">
        <f>TimeVR[[#This Row],[Age]]</f>
        <v>0</v>
      </c>
      <c r="E1184">
        <f>TimeVR[[#This Row],[name]]</f>
        <v>0</v>
      </c>
      <c r="F1184">
        <f>TimeVR[[#This Row],[Event]]</f>
        <v>0</v>
      </c>
      <c r="G1184" t="str">
        <f>IF(OR(StandardResults[[#This Row],[Entry]]="-",TimeVR[[#This Row],[validation]]="Validated"),"Y","N")</f>
        <v>N</v>
      </c>
      <c r="H1184">
        <f>IF(OR(LEFT(TimeVR[[#This Row],[Times]],8)="00:00.00", LEFT(TimeVR[[#This Row],[Times]],2)="NT"),"-",TimeVR[[#This Row],[Times]])</f>
        <v>0</v>
      </c>
      <c r="I11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4" t="str">
        <f>IF(ISBLANK(TimeVR[[#This Row],[Best Time(S)]]),"-",TimeVR[[#This Row],[Best Time(S)]])</f>
        <v>-</v>
      </c>
      <c r="K1184" t="str">
        <f>IF(StandardResults[[#This Row],[BT(SC)]]&lt;&gt;"-",IF(StandardResults[[#This Row],[BT(SC)]]&lt;=StandardResults[[#This Row],[AAs]],"AA",IF(StandardResults[[#This Row],[BT(SC)]]&lt;=StandardResults[[#This Row],[As]],"A",IF(StandardResults[[#This Row],[BT(SC)]]&lt;=StandardResults[[#This Row],[Bs]],"B","-"))),"")</f>
        <v/>
      </c>
      <c r="L1184" t="str">
        <f>IF(ISBLANK(TimeVR[[#This Row],[Best Time(L)]]),"-",TimeVR[[#This Row],[Best Time(L)]])</f>
        <v>-</v>
      </c>
      <c r="M1184" t="str">
        <f>IF(StandardResults[[#This Row],[BT(LC)]]&lt;&gt;"-",IF(StandardResults[[#This Row],[BT(LC)]]&lt;=StandardResults[[#This Row],[AA]],"AA",IF(StandardResults[[#This Row],[BT(LC)]]&lt;=StandardResults[[#This Row],[A]],"A",IF(StandardResults[[#This Row],[BT(LC)]]&lt;=StandardResults[[#This Row],[B]],"B","-"))),"")</f>
        <v/>
      </c>
      <c r="N1184" s="14"/>
      <c r="O1184" t="str">
        <f>IF(StandardResults[[#This Row],[BT(SC)]]&lt;&gt;"-",IF(StandardResults[[#This Row],[BT(SC)]]&lt;=StandardResults[[#This Row],[Ecs]],"EC","-"),"")</f>
        <v/>
      </c>
      <c r="Q1184" t="str">
        <f>IF(StandardResults[[#This Row],[Ind/Rel]]="Ind",LEFT(StandardResults[[#This Row],[Gender]],1)&amp;MIN(MAX(StandardResults[[#This Row],[Age]],11),17)&amp;"-"&amp;StandardResults[[#This Row],[Event]],"")</f>
        <v>011-0</v>
      </c>
      <c r="R1184" t="e">
        <f>IF(StandardResults[[#This Row],[Ind/Rel]]="Ind",_xlfn.XLOOKUP(StandardResults[[#This Row],[Code]],Std[Code],Std[AA]),"-")</f>
        <v>#N/A</v>
      </c>
      <c r="S1184" t="e">
        <f>IF(StandardResults[[#This Row],[Ind/Rel]]="Ind",_xlfn.XLOOKUP(StandardResults[[#This Row],[Code]],Std[Code],Std[A]),"-")</f>
        <v>#N/A</v>
      </c>
      <c r="T1184" t="e">
        <f>IF(StandardResults[[#This Row],[Ind/Rel]]="Ind",_xlfn.XLOOKUP(StandardResults[[#This Row],[Code]],Std[Code],Std[B]),"-")</f>
        <v>#N/A</v>
      </c>
      <c r="U1184" t="e">
        <f>IF(StandardResults[[#This Row],[Ind/Rel]]="Ind",_xlfn.XLOOKUP(StandardResults[[#This Row],[Code]],Std[Code],Std[AAs]),"-")</f>
        <v>#N/A</v>
      </c>
      <c r="V1184" t="e">
        <f>IF(StandardResults[[#This Row],[Ind/Rel]]="Ind",_xlfn.XLOOKUP(StandardResults[[#This Row],[Code]],Std[Code],Std[As]),"-")</f>
        <v>#N/A</v>
      </c>
      <c r="W1184" t="e">
        <f>IF(StandardResults[[#This Row],[Ind/Rel]]="Ind",_xlfn.XLOOKUP(StandardResults[[#This Row],[Code]],Std[Code],Std[Bs]),"-")</f>
        <v>#N/A</v>
      </c>
      <c r="X1184" t="e">
        <f>IF(StandardResults[[#This Row],[Ind/Rel]]="Ind",_xlfn.XLOOKUP(StandardResults[[#This Row],[Code]],Std[Code],Std[EC]),"-")</f>
        <v>#N/A</v>
      </c>
      <c r="Y1184" t="e">
        <f>IF(StandardResults[[#This Row],[Ind/Rel]]="Ind",_xlfn.XLOOKUP(StandardResults[[#This Row],[Code]],Std[Code],Std[Ecs]),"-")</f>
        <v>#N/A</v>
      </c>
      <c r="Z1184">
        <f>COUNTIFS(StandardResults[Name],StandardResults[[#This Row],[Name]],StandardResults[Entry
Std],"B")+COUNTIFS(StandardResults[Name],StandardResults[[#This Row],[Name]],StandardResults[Entry
Std],"A")+COUNTIFS(StandardResults[Name],StandardResults[[#This Row],[Name]],StandardResults[Entry
Std],"AA")</f>
        <v>0</v>
      </c>
      <c r="AA1184">
        <f>COUNTIFS(StandardResults[Name],StandardResults[[#This Row],[Name]],StandardResults[Entry
Std],"AA")</f>
        <v>0</v>
      </c>
    </row>
    <row r="1185" spans="1:27" x14ac:dyDescent="0.25">
      <c r="A1185">
        <f>TimeVR[[#This Row],[Club]]</f>
        <v>0</v>
      </c>
      <c r="B1185" t="str">
        <f>IF(OR(RIGHT(TimeVR[[#This Row],[Event]],3)="M.R", RIGHT(TimeVR[[#This Row],[Event]],3)="F.R"),"Relay","Ind")</f>
        <v>Ind</v>
      </c>
      <c r="C1185">
        <f>TimeVR[[#This Row],[gender]]</f>
        <v>0</v>
      </c>
      <c r="D1185">
        <f>TimeVR[[#This Row],[Age]]</f>
        <v>0</v>
      </c>
      <c r="E1185">
        <f>TimeVR[[#This Row],[name]]</f>
        <v>0</v>
      </c>
      <c r="F1185">
        <f>TimeVR[[#This Row],[Event]]</f>
        <v>0</v>
      </c>
      <c r="G1185" t="str">
        <f>IF(OR(StandardResults[[#This Row],[Entry]]="-",TimeVR[[#This Row],[validation]]="Validated"),"Y","N")</f>
        <v>N</v>
      </c>
      <c r="H1185">
        <f>IF(OR(LEFT(TimeVR[[#This Row],[Times]],8)="00:00.00", LEFT(TimeVR[[#This Row],[Times]],2)="NT"),"-",TimeVR[[#This Row],[Times]])</f>
        <v>0</v>
      </c>
      <c r="I11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5" t="str">
        <f>IF(ISBLANK(TimeVR[[#This Row],[Best Time(S)]]),"-",TimeVR[[#This Row],[Best Time(S)]])</f>
        <v>-</v>
      </c>
      <c r="K1185" t="str">
        <f>IF(StandardResults[[#This Row],[BT(SC)]]&lt;&gt;"-",IF(StandardResults[[#This Row],[BT(SC)]]&lt;=StandardResults[[#This Row],[AAs]],"AA",IF(StandardResults[[#This Row],[BT(SC)]]&lt;=StandardResults[[#This Row],[As]],"A",IF(StandardResults[[#This Row],[BT(SC)]]&lt;=StandardResults[[#This Row],[Bs]],"B","-"))),"")</f>
        <v/>
      </c>
      <c r="L1185" t="str">
        <f>IF(ISBLANK(TimeVR[[#This Row],[Best Time(L)]]),"-",TimeVR[[#This Row],[Best Time(L)]])</f>
        <v>-</v>
      </c>
      <c r="M1185" t="str">
        <f>IF(StandardResults[[#This Row],[BT(LC)]]&lt;&gt;"-",IF(StandardResults[[#This Row],[BT(LC)]]&lt;=StandardResults[[#This Row],[AA]],"AA",IF(StandardResults[[#This Row],[BT(LC)]]&lt;=StandardResults[[#This Row],[A]],"A",IF(StandardResults[[#This Row],[BT(LC)]]&lt;=StandardResults[[#This Row],[B]],"B","-"))),"")</f>
        <v/>
      </c>
      <c r="N1185" s="14"/>
      <c r="O1185" t="str">
        <f>IF(StandardResults[[#This Row],[BT(SC)]]&lt;&gt;"-",IF(StandardResults[[#This Row],[BT(SC)]]&lt;=StandardResults[[#This Row],[Ecs]],"EC","-"),"")</f>
        <v/>
      </c>
      <c r="Q1185" t="str">
        <f>IF(StandardResults[[#This Row],[Ind/Rel]]="Ind",LEFT(StandardResults[[#This Row],[Gender]],1)&amp;MIN(MAX(StandardResults[[#This Row],[Age]],11),17)&amp;"-"&amp;StandardResults[[#This Row],[Event]],"")</f>
        <v>011-0</v>
      </c>
      <c r="R1185" t="e">
        <f>IF(StandardResults[[#This Row],[Ind/Rel]]="Ind",_xlfn.XLOOKUP(StandardResults[[#This Row],[Code]],Std[Code],Std[AA]),"-")</f>
        <v>#N/A</v>
      </c>
      <c r="S1185" t="e">
        <f>IF(StandardResults[[#This Row],[Ind/Rel]]="Ind",_xlfn.XLOOKUP(StandardResults[[#This Row],[Code]],Std[Code],Std[A]),"-")</f>
        <v>#N/A</v>
      </c>
      <c r="T1185" t="e">
        <f>IF(StandardResults[[#This Row],[Ind/Rel]]="Ind",_xlfn.XLOOKUP(StandardResults[[#This Row],[Code]],Std[Code],Std[B]),"-")</f>
        <v>#N/A</v>
      </c>
      <c r="U1185" t="e">
        <f>IF(StandardResults[[#This Row],[Ind/Rel]]="Ind",_xlfn.XLOOKUP(StandardResults[[#This Row],[Code]],Std[Code],Std[AAs]),"-")</f>
        <v>#N/A</v>
      </c>
      <c r="V1185" t="e">
        <f>IF(StandardResults[[#This Row],[Ind/Rel]]="Ind",_xlfn.XLOOKUP(StandardResults[[#This Row],[Code]],Std[Code],Std[As]),"-")</f>
        <v>#N/A</v>
      </c>
      <c r="W1185" t="e">
        <f>IF(StandardResults[[#This Row],[Ind/Rel]]="Ind",_xlfn.XLOOKUP(StandardResults[[#This Row],[Code]],Std[Code],Std[Bs]),"-")</f>
        <v>#N/A</v>
      </c>
      <c r="X1185" t="e">
        <f>IF(StandardResults[[#This Row],[Ind/Rel]]="Ind",_xlfn.XLOOKUP(StandardResults[[#This Row],[Code]],Std[Code],Std[EC]),"-")</f>
        <v>#N/A</v>
      </c>
      <c r="Y1185" t="e">
        <f>IF(StandardResults[[#This Row],[Ind/Rel]]="Ind",_xlfn.XLOOKUP(StandardResults[[#This Row],[Code]],Std[Code],Std[Ecs]),"-")</f>
        <v>#N/A</v>
      </c>
      <c r="Z1185">
        <f>COUNTIFS(StandardResults[Name],StandardResults[[#This Row],[Name]],StandardResults[Entry
Std],"B")+COUNTIFS(StandardResults[Name],StandardResults[[#This Row],[Name]],StandardResults[Entry
Std],"A")+COUNTIFS(StandardResults[Name],StandardResults[[#This Row],[Name]],StandardResults[Entry
Std],"AA")</f>
        <v>0</v>
      </c>
      <c r="AA1185">
        <f>COUNTIFS(StandardResults[Name],StandardResults[[#This Row],[Name]],StandardResults[Entry
Std],"AA")</f>
        <v>0</v>
      </c>
    </row>
    <row r="1186" spans="1:27" x14ac:dyDescent="0.25">
      <c r="A1186">
        <f>TimeVR[[#This Row],[Club]]</f>
        <v>0</v>
      </c>
      <c r="B1186" t="str">
        <f>IF(OR(RIGHT(TimeVR[[#This Row],[Event]],3)="M.R", RIGHT(TimeVR[[#This Row],[Event]],3)="F.R"),"Relay","Ind")</f>
        <v>Ind</v>
      </c>
      <c r="C1186">
        <f>TimeVR[[#This Row],[gender]]</f>
        <v>0</v>
      </c>
      <c r="D1186">
        <f>TimeVR[[#This Row],[Age]]</f>
        <v>0</v>
      </c>
      <c r="E1186">
        <f>TimeVR[[#This Row],[name]]</f>
        <v>0</v>
      </c>
      <c r="F1186">
        <f>TimeVR[[#This Row],[Event]]</f>
        <v>0</v>
      </c>
      <c r="G1186" t="str">
        <f>IF(OR(StandardResults[[#This Row],[Entry]]="-",TimeVR[[#This Row],[validation]]="Validated"),"Y","N")</f>
        <v>N</v>
      </c>
      <c r="H1186">
        <f>IF(OR(LEFT(TimeVR[[#This Row],[Times]],8)="00:00.00", LEFT(TimeVR[[#This Row],[Times]],2)="NT"),"-",TimeVR[[#This Row],[Times]])</f>
        <v>0</v>
      </c>
      <c r="I11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6" t="str">
        <f>IF(ISBLANK(TimeVR[[#This Row],[Best Time(S)]]),"-",TimeVR[[#This Row],[Best Time(S)]])</f>
        <v>-</v>
      </c>
      <c r="K1186" t="str">
        <f>IF(StandardResults[[#This Row],[BT(SC)]]&lt;&gt;"-",IF(StandardResults[[#This Row],[BT(SC)]]&lt;=StandardResults[[#This Row],[AAs]],"AA",IF(StandardResults[[#This Row],[BT(SC)]]&lt;=StandardResults[[#This Row],[As]],"A",IF(StandardResults[[#This Row],[BT(SC)]]&lt;=StandardResults[[#This Row],[Bs]],"B","-"))),"")</f>
        <v/>
      </c>
      <c r="L1186" t="str">
        <f>IF(ISBLANK(TimeVR[[#This Row],[Best Time(L)]]),"-",TimeVR[[#This Row],[Best Time(L)]])</f>
        <v>-</v>
      </c>
      <c r="M1186" t="str">
        <f>IF(StandardResults[[#This Row],[BT(LC)]]&lt;&gt;"-",IF(StandardResults[[#This Row],[BT(LC)]]&lt;=StandardResults[[#This Row],[AA]],"AA",IF(StandardResults[[#This Row],[BT(LC)]]&lt;=StandardResults[[#This Row],[A]],"A",IF(StandardResults[[#This Row],[BT(LC)]]&lt;=StandardResults[[#This Row],[B]],"B","-"))),"")</f>
        <v/>
      </c>
      <c r="N1186" s="14"/>
      <c r="O1186" t="str">
        <f>IF(StandardResults[[#This Row],[BT(SC)]]&lt;&gt;"-",IF(StandardResults[[#This Row],[BT(SC)]]&lt;=StandardResults[[#This Row],[Ecs]],"EC","-"),"")</f>
        <v/>
      </c>
      <c r="Q1186" t="str">
        <f>IF(StandardResults[[#This Row],[Ind/Rel]]="Ind",LEFT(StandardResults[[#This Row],[Gender]],1)&amp;MIN(MAX(StandardResults[[#This Row],[Age]],11),17)&amp;"-"&amp;StandardResults[[#This Row],[Event]],"")</f>
        <v>011-0</v>
      </c>
      <c r="R1186" t="e">
        <f>IF(StandardResults[[#This Row],[Ind/Rel]]="Ind",_xlfn.XLOOKUP(StandardResults[[#This Row],[Code]],Std[Code],Std[AA]),"-")</f>
        <v>#N/A</v>
      </c>
      <c r="S1186" t="e">
        <f>IF(StandardResults[[#This Row],[Ind/Rel]]="Ind",_xlfn.XLOOKUP(StandardResults[[#This Row],[Code]],Std[Code],Std[A]),"-")</f>
        <v>#N/A</v>
      </c>
      <c r="T1186" t="e">
        <f>IF(StandardResults[[#This Row],[Ind/Rel]]="Ind",_xlfn.XLOOKUP(StandardResults[[#This Row],[Code]],Std[Code],Std[B]),"-")</f>
        <v>#N/A</v>
      </c>
      <c r="U1186" t="e">
        <f>IF(StandardResults[[#This Row],[Ind/Rel]]="Ind",_xlfn.XLOOKUP(StandardResults[[#This Row],[Code]],Std[Code],Std[AAs]),"-")</f>
        <v>#N/A</v>
      </c>
      <c r="V1186" t="e">
        <f>IF(StandardResults[[#This Row],[Ind/Rel]]="Ind",_xlfn.XLOOKUP(StandardResults[[#This Row],[Code]],Std[Code],Std[As]),"-")</f>
        <v>#N/A</v>
      </c>
      <c r="W1186" t="e">
        <f>IF(StandardResults[[#This Row],[Ind/Rel]]="Ind",_xlfn.XLOOKUP(StandardResults[[#This Row],[Code]],Std[Code],Std[Bs]),"-")</f>
        <v>#N/A</v>
      </c>
      <c r="X1186" t="e">
        <f>IF(StandardResults[[#This Row],[Ind/Rel]]="Ind",_xlfn.XLOOKUP(StandardResults[[#This Row],[Code]],Std[Code],Std[EC]),"-")</f>
        <v>#N/A</v>
      </c>
      <c r="Y1186" t="e">
        <f>IF(StandardResults[[#This Row],[Ind/Rel]]="Ind",_xlfn.XLOOKUP(StandardResults[[#This Row],[Code]],Std[Code],Std[Ecs]),"-")</f>
        <v>#N/A</v>
      </c>
      <c r="Z1186">
        <f>COUNTIFS(StandardResults[Name],StandardResults[[#This Row],[Name]],StandardResults[Entry
Std],"B")+COUNTIFS(StandardResults[Name],StandardResults[[#This Row],[Name]],StandardResults[Entry
Std],"A")+COUNTIFS(StandardResults[Name],StandardResults[[#This Row],[Name]],StandardResults[Entry
Std],"AA")</f>
        <v>0</v>
      </c>
      <c r="AA1186">
        <f>COUNTIFS(StandardResults[Name],StandardResults[[#This Row],[Name]],StandardResults[Entry
Std],"AA")</f>
        <v>0</v>
      </c>
    </row>
    <row r="1187" spans="1:27" x14ac:dyDescent="0.25">
      <c r="A1187">
        <f>TimeVR[[#This Row],[Club]]</f>
        <v>0</v>
      </c>
      <c r="B1187" t="str">
        <f>IF(OR(RIGHT(TimeVR[[#This Row],[Event]],3)="M.R", RIGHT(TimeVR[[#This Row],[Event]],3)="F.R"),"Relay","Ind")</f>
        <v>Ind</v>
      </c>
      <c r="C1187">
        <f>TimeVR[[#This Row],[gender]]</f>
        <v>0</v>
      </c>
      <c r="D1187">
        <f>TimeVR[[#This Row],[Age]]</f>
        <v>0</v>
      </c>
      <c r="E1187">
        <f>TimeVR[[#This Row],[name]]</f>
        <v>0</v>
      </c>
      <c r="F1187">
        <f>TimeVR[[#This Row],[Event]]</f>
        <v>0</v>
      </c>
      <c r="G1187" t="str">
        <f>IF(OR(StandardResults[[#This Row],[Entry]]="-",TimeVR[[#This Row],[validation]]="Validated"),"Y","N")</f>
        <v>N</v>
      </c>
      <c r="H1187">
        <f>IF(OR(LEFT(TimeVR[[#This Row],[Times]],8)="00:00.00", LEFT(TimeVR[[#This Row],[Times]],2)="NT"),"-",TimeVR[[#This Row],[Times]])</f>
        <v>0</v>
      </c>
      <c r="I11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7" t="str">
        <f>IF(ISBLANK(TimeVR[[#This Row],[Best Time(S)]]),"-",TimeVR[[#This Row],[Best Time(S)]])</f>
        <v>-</v>
      </c>
      <c r="K1187" t="str">
        <f>IF(StandardResults[[#This Row],[BT(SC)]]&lt;&gt;"-",IF(StandardResults[[#This Row],[BT(SC)]]&lt;=StandardResults[[#This Row],[AAs]],"AA",IF(StandardResults[[#This Row],[BT(SC)]]&lt;=StandardResults[[#This Row],[As]],"A",IF(StandardResults[[#This Row],[BT(SC)]]&lt;=StandardResults[[#This Row],[Bs]],"B","-"))),"")</f>
        <v/>
      </c>
      <c r="L1187" t="str">
        <f>IF(ISBLANK(TimeVR[[#This Row],[Best Time(L)]]),"-",TimeVR[[#This Row],[Best Time(L)]])</f>
        <v>-</v>
      </c>
      <c r="M1187" t="str">
        <f>IF(StandardResults[[#This Row],[BT(LC)]]&lt;&gt;"-",IF(StandardResults[[#This Row],[BT(LC)]]&lt;=StandardResults[[#This Row],[AA]],"AA",IF(StandardResults[[#This Row],[BT(LC)]]&lt;=StandardResults[[#This Row],[A]],"A",IF(StandardResults[[#This Row],[BT(LC)]]&lt;=StandardResults[[#This Row],[B]],"B","-"))),"")</f>
        <v/>
      </c>
      <c r="N1187" s="14"/>
      <c r="O1187" t="str">
        <f>IF(StandardResults[[#This Row],[BT(SC)]]&lt;&gt;"-",IF(StandardResults[[#This Row],[BT(SC)]]&lt;=StandardResults[[#This Row],[Ecs]],"EC","-"),"")</f>
        <v/>
      </c>
      <c r="Q1187" t="str">
        <f>IF(StandardResults[[#This Row],[Ind/Rel]]="Ind",LEFT(StandardResults[[#This Row],[Gender]],1)&amp;MIN(MAX(StandardResults[[#This Row],[Age]],11),17)&amp;"-"&amp;StandardResults[[#This Row],[Event]],"")</f>
        <v>011-0</v>
      </c>
      <c r="R1187" t="e">
        <f>IF(StandardResults[[#This Row],[Ind/Rel]]="Ind",_xlfn.XLOOKUP(StandardResults[[#This Row],[Code]],Std[Code],Std[AA]),"-")</f>
        <v>#N/A</v>
      </c>
      <c r="S1187" t="e">
        <f>IF(StandardResults[[#This Row],[Ind/Rel]]="Ind",_xlfn.XLOOKUP(StandardResults[[#This Row],[Code]],Std[Code],Std[A]),"-")</f>
        <v>#N/A</v>
      </c>
      <c r="T1187" t="e">
        <f>IF(StandardResults[[#This Row],[Ind/Rel]]="Ind",_xlfn.XLOOKUP(StandardResults[[#This Row],[Code]],Std[Code],Std[B]),"-")</f>
        <v>#N/A</v>
      </c>
      <c r="U1187" t="e">
        <f>IF(StandardResults[[#This Row],[Ind/Rel]]="Ind",_xlfn.XLOOKUP(StandardResults[[#This Row],[Code]],Std[Code],Std[AAs]),"-")</f>
        <v>#N/A</v>
      </c>
      <c r="V1187" t="e">
        <f>IF(StandardResults[[#This Row],[Ind/Rel]]="Ind",_xlfn.XLOOKUP(StandardResults[[#This Row],[Code]],Std[Code],Std[As]),"-")</f>
        <v>#N/A</v>
      </c>
      <c r="W1187" t="e">
        <f>IF(StandardResults[[#This Row],[Ind/Rel]]="Ind",_xlfn.XLOOKUP(StandardResults[[#This Row],[Code]],Std[Code],Std[Bs]),"-")</f>
        <v>#N/A</v>
      </c>
      <c r="X1187" t="e">
        <f>IF(StandardResults[[#This Row],[Ind/Rel]]="Ind",_xlfn.XLOOKUP(StandardResults[[#This Row],[Code]],Std[Code],Std[EC]),"-")</f>
        <v>#N/A</v>
      </c>
      <c r="Y1187" t="e">
        <f>IF(StandardResults[[#This Row],[Ind/Rel]]="Ind",_xlfn.XLOOKUP(StandardResults[[#This Row],[Code]],Std[Code],Std[Ecs]),"-")</f>
        <v>#N/A</v>
      </c>
      <c r="Z1187">
        <f>COUNTIFS(StandardResults[Name],StandardResults[[#This Row],[Name]],StandardResults[Entry
Std],"B")+COUNTIFS(StandardResults[Name],StandardResults[[#This Row],[Name]],StandardResults[Entry
Std],"A")+COUNTIFS(StandardResults[Name],StandardResults[[#This Row],[Name]],StandardResults[Entry
Std],"AA")</f>
        <v>0</v>
      </c>
      <c r="AA1187">
        <f>COUNTIFS(StandardResults[Name],StandardResults[[#This Row],[Name]],StandardResults[Entry
Std],"AA")</f>
        <v>0</v>
      </c>
    </row>
    <row r="1188" spans="1:27" x14ac:dyDescent="0.25">
      <c r="A1188">
        <f>TimeVR[[#This Row],[Club]]</f>
        <v>0</v>
      </c>
      <c r="B1188" t="str">
        <f>IF(OR(RIGHT(TimeVR[[#This Row],[Event]],3)="M.R", RIGHT(TimeVR[[#This Row],[Event]],3)="F.R"),"Relay","Ind")</f>
        <v>Ind</v>
      </c>
      <c r="C1188">
        <f>TimeVR[[#This Row],[gender]]</f>
        <v>0</v>
      </c>
      <c r="D1188">
        <f>TimeVR[[#This Row],[Age]]</f>
        <v>0</v>
      </c>
      <c r="E1188">
        <f>TimeVR[[#This Row],[name]]</f>
        <v>0</v>
      </c>
      <c r="F1188">
        <f>TimeVR[[#This Row],[Event]]</f>
        <v>0</v>
      </c>
      <c r="G1188" t="str">
        <f>IF(OR(StandardResults[[#This Row],[Entry]]="-",TimeVR[[#This Row],[validation]]="Validated"),"Y","N")</f>
        <v>N</v>
      </c>
      <c r="H1188">
        <f>IF(OR(LEFT(TimeVR[[#This Row],[Times]],8)="00:00.00", LEFT(TimeVR[[#This Row],[Times]],2)="NT"),"-",TimeVR[[#This Row],[Times]])</f>
        <v>0</v>
      </c>
      <c r="I11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8" t="str">
        <f>IF(ISBLANK(TimeVR[[#This Row],[Best Time(S)]]),"-",TimeVR[[#This Row],[Best Time(S)]])</f>
        <v>-</v>
      </c>
      <c r="K1188" t="str">
        <f>IF(StandardResults[[#This Row],[BT(SC)]]&lt;&gt;"-",IF(StandardResults[[#This Row],[BT(SC)]]&lt;=StandardResults[[#This Row],[AAs]],"AA",IF(StandardResults[[#This Row],[BT(SC)]]&lt;=StandardResults[[#This Row],[As]],"A",IF(StandardResults[[#This Row],[BT(SC)]]&lt;=StandardResults[[#This Row],[Bs]],"B","-"))),"")</f>
        <v/>
      </c>
      <c r="L1188" t="str">
        <f>IF(ISBLANK(TimeVR[[#This Row],[Best Time(L)]]),"-",TimeVR[[#This Row],[Best Time(L)]])</f>
        <v>-</v>
      </c>
      <c r="M1188" t="str">
        <f>IF(StandardResults[[#This Row],[BT(LC)]]&lt;&gt;"-",IF(StandardResults[[#This Row],[BT(LC)]]&lt;=StandardResults[[#This Row],[AA]],"AA",IF(StandardResults[[#This Row],[BT(LC)]]&lt;=StandardResults[[#This Row],[A]],"A",IF(StandardResults[[#This Row],[BT(LC)]]&lt;=StandardResults[[#This Row],[B]],"B","-"))),"")</f>
        <v/>
      </c>
      <c r="N1188" s="14"/>
      <c r="O1188" t="str">
        <f>IF(StandardResults[[#This Row],[BT(SC)]]&lt;&gt;"-",IF(StandardResults[[#This Row],[BT(SC)]]&lt;=StandardResults[[#This Row],[Ecs]],"EC","-"),"")</f>
        <v/>
      </c>
      <c r="Q1188" t="str">
        <f>IF(StandardResults[[#This Row],[Ind/Rel]]="Ind",LEFT(StandardResults[[#This Row],[Gender]],1)&amp;MIN(MAX(StandardResults[[#This Row],[Age]],11),17)&amp;"-"&amp;StandardResults[[#This Row],[Event]],"")</f>
        <v>011-0</v>
      </c>
      <c r="R1188" t="e">
        <f>IF(StandardResults[[#This Row],[Ind/Rel]]="Ind",_xlfn.XLOOKUP(StandardResults[[#This Row],[Code]],Std[Code],Std[AA]),"-")</f>
        <v>#N/A</v>
      </c>
      <c r="S1188" t="e">
        <f>IF(StandardResults[[#This Row],[Ind/Rel]]="Ind",_xlfn.XLOOKUP(StandardResults[[#This Row],[Code]],Std[Code],Std[A]),"-")</f>
        <v>#N/A</v>
      </c>
      <c r="T1188" t="e">
        <f>IF(StandardResults[[#This Row],[Ind/Rel]]="Ind",_xlfn.XLOOKUP(StandardResults[[#This Row],[Code]],Std[Code],Std[B]),"-")</f>
        <v>#N/A</v>
      </c>
      <c r="U1188" t="e">
        <f>IF(StandardResults[[#This Row],[Ind/Rel]]="Ind",_xlfn.XLOOKUP(StandardResults[[#This Row],[Code]],Std[Code],Std[AAs]),"-")</f>
        <v>#N/A</v>
      </c>
      <c r="V1188" t="e">
        <f>IF(StandardResults[[#This Row],[Ind/Rel]]="Ind",_xlfn.XLOOKUP(StandardResults[[#This Row],[Code]],Std[Code],Std[As]),"-")</f>
        <v>#N/A</v>
      </c>
      <c r="W1188" t="e">
        <f>IF(StandardResults[[#This Row],[Ind/Rel]]="Ind",_xlfn.XLOOKUP(StandardResults[[#This Row],[Code]],Std[Code],Std[Bs]),"-")</f>
        <v>#N/A</v>
      </c>
      <c r="X1188" t="e">
        <f>IF(StandardResults[[#This Row],[Ind/Rel]]="Ind",_xlfn.XLOOKUP(StandardResults[[#This Row],[Code]],Std[Code],Std[EC]),"-")</f>
        <v>#N/A</v>
      </c>
      <c r="Y1188" t="e">
        <f>IF(StandardResults[[#This Row],[Ind/Rel]]="Ind",_xlfn.XLOOKUP(StandardResults[[#This Row],[Code]],Std[Code],Std[Ecs]),"-")</f>
        <v>#N/A</v>
      </c>
      <c r="Z1188">
        <f>COUNTIFS(StandardResults[Name],StandardResults[[#This Row],[Name]],StandardResults[Entry
Std],"B")+COUNTIFS(StandardResults[Name],StandardResults[[#This Row],[Name]],StandardResults[Entry
Std],"A")+COUNTIFS(StandardResults[Name],StandardResults[[#This Row],[Name]],StandardResults[Entry
Std],"AA")</f>
        <v>0</v>
      </c>
      <c r="AA1188">
        <f>COUNTIFS(StandardResults[Name],StandardResults[[#This Row],[Name]],StandardResults[Entry
Std],"AA")</f>
        <v>0</v>
      </c>
    </row>
    <row r="1189" spans="1:27" x14ac:dyDescent="0.25">
      <c r="A1189">
        <f>TimeVR[[#This Row],[Club]]</f>
        <v>0</v>
      </c>
      <c r="B1189" t="str">
        <f>IF(OR(RIGHT(TimeVR[[#This Row],[Event]],3)="M.R", RIGHT(TimeVR[[#This Row],[Event]],3)="F.R"),"Relay","Ind")</f>
        <v>Ind</v>
      </c>
      <c r="C1189">
        <f>TimeVR[[#This Row],[gender]]</f>
        <v>0</v>
      </c>
      <c r="D1189">
        <f>TimeVR[[#This Row],[Age]]</f>
        <v>0</v>
      </c>
      <c r="E1189">
        <f>TimeVR[[#This Row],[name]]</f>
        <v>0</v>
      </c>
      <c r="F1189">
        <f>TimeVR[[#This Row],[Event]]</f>
        <v>0</v>
      </c>
      <c r="G1189" t="str">
        <f>IF(OR(StandardResults[[#This Row],[Entry]]="-",TimeVR[[#This Row],[validation]]="Validated"),"Y","N")</f>
        <v>N</v>
      </c>
      <c r="H1189">
        <f>IF(OR(LEFT(TimeVR[[#This Row],[Times]],8)="00:00.00", LEFT(TimeVR[[#This Row],[Times]],2)="NT"),"-",TimeVR[[#This Row],[Times]])</f>
        <v>0</v>
      </c>
      <c r="I11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89" t="str">
        <f>IF(ISBLANK(TimeVR[[#This Row],[Best Time(S)]]),"-",TimeVR[[#This Row],[Best Time(S)]])</f>
        <v>-</v>
      </c>
      <c r="K1189" t="str">
        <f>IF(StandardResults[[#This Row],[BT(SC)]]&lt;&gt;"-",IF(StandardResults[[#This Row],[BT(SC)]]&lt;=StandardResults[[#This Row],[AAs]],"AA",IF(StandardResults[[#This Row],[BT(SC)]]&lt;=StandardResults[[#This Row],[As]],"A",IF(StandardResults[[#This Row],[BT(SC)]]&lt;=StandardResults[[#This Row],[Bs]],"B","-"))),"")</f>
        <v/>
      </c>
      <c r="L1189" t="str">
        <f>IF(ISBLANK(TimeVR[[#This Row],[Best Time(L)]]),"-",TimeVR[[#This Row],[Best Time(L)]])</f>
        <v>-</v>
      </c>
      <c r="M1189" t="str">
        <f>IF(StandardResults[[#This Row],[BT(LC)]]&lt;&gt;"-",IF(StandardResults[[#This Row],[BT(LC)]]&lt;=StandardResults[[#This Row],[AA]],"AA",IF(StandardResults[[#This Row],[BT(LC)]]&lt;=StandardResults[[#This Row],[A]],"A",IF(StandardResults[[#This Row],[BT(LC)]]&lt;=StandardResults[[#This Row],[B]],"B","-"))),"")</f>
        <v/>
      </c>
      <c r="N1189" s="14"/>
      <c r="O1189" t="str">
        <f>IF(StandardResults[[#This Row],[BT(SC)]]&lt;&gt;"-",IF(StandardResults[[#This Row],[BT(SC)]]&lt;=StandardResults[[#This Row],[Ecs]],"EC","-"),"")</f>
        <v/>
      </c>
      <c r="Q1189" t="str">
        <f>IF(StandardResults[[#This Row],[Ind/Rel]]="Ind",LEFT(StandardResults[[#This Row],[Gender]],1)&amp;MIN(MAX(StandardResults[[#This Row],[Age]],11),17)&amp;"-"&amp;StandardResults[[#This Row],[Event]],"")</f>
        <v>011-0</v>
      </c>
      <c r="R1189" t="e">
        <f>IF(StandardResults[[#This Row],[Ind/Rel]]="Ind",_xlfn.XLOOKUP(StandardResults[[#This Row],[Code]],Std[Code],Std[AA]),"-")</f>
        <v>#N/A</v>
      </c>
      <c r="S1189" t="e">
        <f>IF(StandardResults[[#This Row],[Ind/Rel]]="Ind",_xlfn.XLOOKUP(StandardResults[[#This Row],[Code]],Std[Code],Std[A]),"-")</f>
        <v>#N/A</v>
      </c>
      <c r="T1189" t="e">
        <f>IF(StandardResults[[#This Row],[Ind/Rel]]="Ind",_xlfn.XLOOKUP(StandardResults[[#This Row],[Code]],Std[Code],Std[B]),"-")</f>
        <v>#N/A</v>
      </c>
      <c r="U1189" t="e">
        <f>IF(StandardResults[[#This Row],[Ind/Rel]]="Ind",_xlfn.XLOOKUP(StandardResults[[#This Row],[Code]],Std[Code],Std[AAs]),"-")</f>
        <v>#N/A</v>
      </c>
      <c r="V1189" t="e">
        <f>IF(StandardResults[[#This Row],[Ind/Rel]]="Ind",_xlfn.XLOOKUP(StandardResults[[#This Row],[Code]],Std[Code],Std[As]),"-")</f>
        <v>#N/A</v>
      </c>
      <c r="W1189" t="e">
        <f>IF(StandardResults[[#This Row],[Ind/Rel]]="Ind",_xlfn.XLOOKUP(StandardResults[[#This Row],[Code]],Std[Code],Std[Bs]),"-")</f>
        <v>#N/A</v>
      </c>
      <c r="X1189" t="e">
        <f>IF(StandardResults[[#This Row],[Ind/Rel]]="Ind",_xlfn.XLOOKUP(StandardResults[[#This Row],[Code]],Std[Code],Std[EC]),"-")</f>
        <v>#N/A</v>
      </c>
      <c r="Y1189" t="e">
        <f>IF(StandardResults[[#This Row],[Ind/Rel]]="Ind",_xlfn.XLOOKUP(StandardResults[[#This Row],[Code]],Std[Code],Std[Ecs]),"-")</f>
        <v>#N/A</v>
      </c>
      <c r="Z1189">
        <f>COUNTIFS(StandardResults[Name],StandardResults[[#This Row],[Name]],StandardResults[Entry
Std],"B")+COUNTIFS(StandardResults[Name],StandardResults[[#This Row],[Name]],StandardResults[Entry
Std],"A")+COUNTIFS(StandardResults[Name],StandardResults[[#This Row],[Name]],StandardResults[Entry
Std],"AA")</f>
        <v>0</v>
      </c>
      <c r="AA1189">
        <f>COUNTIFS(StandardResults[Name],StandardResults[[#This Row],[Name]],StandardResults[Entry
Std],"AA")</f>
        <v>0</v>
      </c>
    </row>
    <row r="1190" spans="1:27" x14ac:dyDescent="0.25">
      <c r="A1190">
        <f>TimeVR[[#This Row],[Club]]</f>
        <v>0</v>
      </c>
      <c r="B1190" t="str">
        <f>IF(OR(RIGHT(TimeVR[[#This Row],[Event]],3)="M.R", RIGHT(TimeVR[[#This Row],[Event]],3)="F.R"),"Relay","Ind")</f>
        <v>Ind</v>
      </c>
      <c r="C1190">
        <f>TimeVR[[#This Row],[gender]]</f>
        <v>0</v>
      </c>
      <c r="D1190">
        <f>TimeVR[[#This Row],[Age]]</f>
        <v>0</v>
      </c>
      <c r="E1190">
        <f>TimeVR[[#This Row],[name]]</f>
        <v>0</v>
      </c>
      <c r="F1190">
        <f>TimeVR[[#This Row],[Event]]</f>
        <v>0</v>
      </c>
      <c r="G1190" t="str">
        <f>IF(OR(StandardResults[[#This Row],[Entry]]="-",TimeVR[[#This Row],[validation]]="Validated"),"Y","N")</f>
        <v>N</v>
      </c>
      <c r="H1190">
        <f>IF(OR(LEFT(TimeVR[[#This Row],[Times]],8)="00:00.00", LEFT(TimeVR[[#This Row],[Times]],2)="NT"),"-",TimeVR[[#This Row],[Times]])</f>
        <v>0</v>
      </c>
      <c r="I11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0" t="str">
        <f>IF(ISBLANK(TimeVR[[#This Row],[Best Time(S)]]),"-",TimeVR[[#This Row],[Best Time(S)]])</f>
        <v>-</v>
      </c>
      <c r="K1190" t="str">
        <f>IF(StandardResults[[#This Row],[BT(SC)]]&lt;&gt;"-",IF(StandardResults[[#This Row],[BT(SC)]]&lt;=StandardResults[[#This Row],[AAs]],"AA",IF(StandardResults[[#This Row],[BT(SC)]]&lt;=StandardResults[[#This Row],[As]],"A",IF(StandardResults[[#This Row],[BT(SC)]]&lt;=StandardResults[[#This Row],[Bs]],"B","-"))),"")</f>
        <v/>
      </c>
      <c r="L1190" t="str">
        <f>IF(ISBLANK(TimeVR[[#This Row],[Best Time(L)]]),"-",TimeVR[[#This Row],[Best Time(L)]])</f>
        <v>-</v>
      </c>
      <c r="M1190" t="str">
        <f>IF(StandardResults[[#This Row],[BT(LC)]]&lt;&gt;"-",IF(StandardResults[[#This Row],[BT(LC)]]&lt;=StandardResults[[#This Row],[AA]],"AA",IF(StandardResults[[#This Row],[BT(LC)]]&lt;=StandardResults[[#This Row],[A]],"A",IF(StandardResults[[#This Row],[BT(LC)]]&lt;=StandardResults[[#This Row],[B]],"B","-"))),"")</f>
        <v/>
      </c>
      <c r="N1190" s="14"/>
      <c r="O1190" t="str">
        <f>IF(StandardResults[[#This Row],[BT(SC)]]&lt;&gt;"-",IF(StandardResults[[#This Row],[BT(SC)]]&lt;=StandardResults[[#This Row],[Ecs]],"EC","-"),"")</f>
        <v/>
      </c>
      <c r="Q1190" t="str">
        <f>IF(StandardResults[[#This Row],[Ind/Rel]]="Ind",LEFT(StandardResults[[#This Row],[Gender]],1)&amp;MIN(MAX(StandardResults[[#This Row],[Age]],11),17)&amp;"-"&amp;StandardResults[[#This Row],[Event]],"")</f>
        <v>011-0</v>
      </c>
      <c r="R1190" t="e">
        <f>IF(StandardResults[[#This Row],[Ind/Rel]]="Ind",_xlfn.XLOOKUP(StandardResults[[#This Row],[Code]],Std[Code],Std[AA]),"-")</f>
        <v>#N/A</v>
      </c>
      <c r="S1190" t="e">
        <f>IF(StandardResults[[#This Row],[Ind/Rel]]="Ind",_xlfn.XLOOKUP(StandardResults[[#This Row],[Code]],Std[Code],Std[A]),"-")</f>
        <v>#N/A</v>
      </c>
      <c r="T1190" t="e">
        <f>IF(StandardResults[[#This Row],[Ind/Rel]]="Ind",_xlfn.XLOOKUP(StandardResults[[#This Row],[Code]],Std[Code],Std[B]),"-")</f>
        <v>#N/A</v>
      </c>
      <c r="U1190" t="e">
        <f>IF(StandardResults[[#This Row],[Ind/Rel]]="Ind",_xlfn.XLOOKUP(StandardResults[[#This Row],[Code]],Std[Code],Std[AAs]),"-")</f>
        <v>#N/A</v>
      </c>
      <c r="V1190" t="e">
        <f>IF(StandardResults[[#This Row],[Ind/Rel]]="Ind",_xlfn.XLOOKUP(StandardResults[[#This Row],[Code]],Std[Code],Std[As]),"-")</f>
        <v>#N/A</v>
      </c>
      <c r="W1190" t="e">
        <f>IF(StandardResults[[#This Row],[Ind/Rel]]="Ind",_xlfn.XLOOKUP(StandardResults[[#This Row],[Code]],Std[Code],Std[Bs]),"-")</f>
        <v>#N/A</v>
      </c>
      <c r="X1190" t="e">
        <f>IF(StandardResults[[#This Row],[Ind/Rel]]="Ind",_xlfn.XLOOKUP(StandardResults[[#This Row],[Code]],Std[Code],Std[EC]),"-")</f>
        <v>#N/A</v>
      </c>
      <c r="Y1190" t="e">
        <f>IF(StandardResults[[#This Row],[Ind/Rel]]="Ind",_xlfn.XLOOKUP(StandardResults[[#This Row],[Code]],Std[Code],Std[Ecs]),"-")</f>
        <v>#N/A</v>
      </c>
      <c r="Z1190">
        <f>COUNTIFS(StandardResults[Name],StandardResults[[#This Row],[Name]],StandardResults[Entry
Std],"B")+COUNTIFS(StandardResults[Name],StandardResults[[#This Row],[Name]],StandardResults[Entry
Std],"A")+COUNTIFS(StandardResults[Name],StandardResults[[#This Row],[Name]],StandardResults[Entry
Std],"AA")</f>
        <v>0</v>
      </c>
      <c r="AA1190">
        <f>COUNTIFS(StandardResults[Name],StandardResults[[#This Row],[Name]],StandardResults[Entry
Std],"AA")</f>
        <v>0</v>
      </c>
    </row>
    <row r="1191" spans="1:27" x14ac:dyDescent="0.25">
      <c r="A1191">
        <f>TimeVR[[#This Row],[Club]]</f>
        <v>0</v>
      </c>
      <c r="B1191" t="str">
        <f>IF(OR(RIGHT(TimeVR[[#This Row],[Event]],3)="M.R", RIGHT(TimeVR[[#This Row],[Event]],3)="F.R"),"Relay","Ind")</f>
        <v>Ind</v>
      </c>
      <c r="C1191">
        <f>TimeVR[[#This Row],[gender]]</f>
        <v>0</v>
      </c>
      <c r="D1191">
        <f>TimeVR[[#This Row],[Age]]</f>
        <v>0</v>
      </c>
      <c r="E1191">
        <f>TimeVR[[#This Row],[name]]</f>
        <v>0</v>
      </c>
      <c r="F1191">
        <f>TimeVR[[#This Row],[Event]]</f>
        <v>0</v>
      </c>
      <c r="G1191" t="str">
        <f>IF(OR(StandardResults[[#This Row],[Entry]]="-",TimeVR[[#This Row],[validation]]="Validated"),"Y","N")</f>
        <v>N</v>
      </c>
      <c r="H1191">
        <f>IF(OR(LEFT(TimeVR[[#This Row],[Times]],8)="00:00.00", LEFT(TimeVR[[#This Row],[Times]],2)="NT"),"-",TimeVR[[#This Row],[Times]])</f>
        <v>0</v>
      </c>
      <c r="I11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1" t="str">
        <f>IF(ISBLANK(TimeVR[[#This Row],[Best Time(S)]]),"-",TimeVR[[#This Row],[Best Time(S)]])</f>
        <v>-</v>
      </c>
      <c r="K1191" t="str">
        <f>IF(StandardResults[[#This Row],[BT(SC)]]&lt;&gt;"-",IF(StandardResults[[#This Row],[BT(SC)]]&lt;=StandardResults[[#This Row],[AAs]],"AA",IF(StandardResults[[#This Row],[BT(SC)]]&lt;=StandardResults[[#This Row],[As]],"A",IF(StandardResults[[#This Row],[BT(SC)]]&lt;=StandardResults[[#This Row],[Bs]],"B","-"))),"")</f>
        <v/>
      </c>
      <c r="L1191" t="str">
        <f>IF(ISBLANK(TimeVR[[#This Row],[Best Time(L)]]),"-",TimeVR[[#This Row],[Best Time(L)]])</f>
        <v>-</v>
      </c>
      <c r="M1191" t="str">
        <f>IF(StandardResults[[#This Row],[BT(LC)]]&lt;&gt;"-",IF(StandardResults[[#This Row],[BT(LC)]]&lt;=StandardResults[[#This Row],[AA]],"AA",IF(StandardResults[[#This Row],[BT(LC)]]&lt;=StandardResults[[#This Row],[A]],"A",IF(StandardResults[[#This Row],[BT(LC)]]&lt;=StandardResults[[#This Row],[B]],"B","-"))),"")</f>
        <v/>
      </c>
      <c r="N1191" s="14"/>
      <c r="O1191" t="str">
        <f>IF(StandardResults[[#This Row],[BT(SC)]]&lt;&gt;"-",IF(StandardResults[[#This Row],[BT(SC)]]&lt;=StandardResults[[#This Row],[Ecs]],"EC","-"),"")</f>
        <v/>
      </c>
      <c r="Q1191" t="str">
        <f>IF(StandardResults[[#This Row],[Ind/Rel]]="Ind",LEFT(StandardResults[[#This Row],[Gender]],1)&amp;MIN(MAX(StandardResults[[#This Row],[Age]],11),17)&amp;"-"&amp;StandardResults[[#This Row],[Event]],"")</f>
        <v>011-0</v>
      </c>
      <c r="R1191" t="e">
        <f>IF(StandardResults[[#This Row],[Ind/Rel]]="Ind",_xlfn.XLOOKUP(StandardResults[[#This Row],[Code]],Std[Code],Std[AA]),"-")</f>
        <v>#N/A</v>
      </c>
      <c r="S1191" t="e">
        <f>IF(StandardResults[[#This Row],[Ind/Rel]]="Ind",_xlfn.XLOOKUP(StandardResults[[#This Row],[Code]],Std[Code],Std[A]),"-")</f>
        <v>#N/A</v>
      </c>
      <c r="T1191" t="e">
        <f>IF(StandardResults[[#This Row],[Ind/Rel]]="Ind",_xlfn.XLOOKUP(StandardResults[[#This Row],[Code]],Std[Code],Std[B]),"-")</f>
        <v>#N/A</v>
      </c>
      <c r="U1191" t="e">
        <f>IF(StandardResults[[#This Row],[Ind/Rel]]="Ind",_xlfn.XLOOKUP(StandardResults[[#This Row],[Code]],Std[Code],Std[AAs]),"-")</f>
        <v>#N/A</v>
      </c>
      <c r="V1191" t="e">
        <f>IF(StandardResults[[#This Row],[Ind/Rel]]="Ind",_xlfn.XLOOKUP(StandardResults[[#This Row],[Code]],Std[Code],Std[As]),"-")</f>
        <v>#N/A</v>
      </c>
      <c r="W1191" t="e">
        <f>IF(StandardResults[[#This Row],[Ind/Rel]]="Ind",_xlfn.XLOOKUP(StandardResults[[#This Row],[Code]],Std[Code],Std[Bs]),"-")</f>
        <v>#N/A</v>
      </c>
      <c r="X1191" t="e">
        <f>IF(StandardResults[[#This Row],[Ind/Rel]]="Ind",_xlfn.XLOOKUP(StandardResults[[#This Row],[Code]],Std[Code],Std[EC]),"-")</f>
        <v>#N/A</v>
      </c>
      <c r="Y1191" t="e">
        <f>IF(StandardResults[[#This Row],[Ind/Rel]]="Ind",_xlfn.XLOOKUP(StandardResults[[#This Row],[Code]],Std[Code],Std[Ecs]),"-")</f>
        <v>#N/A</v>
      </c>
      <c r="Z1191">
        <f>COUNTIFS(StandardResults[Name],StandardResults[[#This Row],[Name]],StandardResults[Entry
Std],"B")+COUNTIFS(StandardResults[Name],StandardResults[[#This Row],[Name]],StandardResults[Entry
Std],"A")+COUNTIFS(StandardResults[Name],StandardResults[[#This Row],[Name]],StandardResults[Entry
Std],"AA")</f>
        <v>0</v>
      </c>
      <c r="AA1191">
        <f>COUNTIFS(StandardResults[Name],StandardResults[[#This Row],[Name]],StandardResults[Entry
Std],"AA")</f>
        <v>0</v>
      </c>
    </row>
    <row r="1192" spans="1:27" x14ac:dyDescent="0.25">
      <c r="A1192">
        <f>TimeVR[[#This Row],[Club]]</f>
        <v>0</v>
      </c>
      <c r="B1192" t="str">
        <f>IF(OR(RIGHT(TimeVR[[#This Row],[Event]],3)="M.R", RIGHT(TimeVR[[#This Row],[Event]],3)="F.R"),"Relay","Ind")</f>
        <v>Ind</v>
      </c>
      <c r="C1192">
        <f>TimeVR[[#This Row],[gender]]</f>
        <v>0</v>
      </c>
      <c r="D1192">
        <f>TimeVR[[#This Row],[Age]]</f>
        <v>0</v>
      </c>
      <c r="E1192">
        <f>TimeVR[[#This Row],[name]]</f>
        <v>0</v>
      </c>
      <c r="F1192">
        <f>TimeVR[[#This Row],[Event]]</f>
        <v>0</v>
      </c>
      <c r="G1192" t="str">
        <f>IF(OR(StandardResults[[#This Row],[Entry]]="-",TimeVR[[#This Row],[validation]]="Validated"),"Y","N")</f>
        <v>N</v>
      </c>
      <c r="H1192">
        <f>IF(OR(LEFT(TimeVR[[#This Row],[Times]],8)="00:00.00", LEFT(TimeVR[[#This Row],[Times]],2)="NT"),"-",TimeVR[[#This Row],[Times]])</f>
        <v>0</v>
      </c>
      <c r="I11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2" t="str">
        <f>IF(ISBLANK(TimeVR[[#This Row],[Best Time(S)]]),"-",TimeVR[[#This Row],[Best Time(S)]])</f>
        <v>-</v>
      </c>
      <c r="K1192" t="str">
        <f>IF(StandardResults[[#This Row],[BT(SC)]]&lt;&gt;"-",IF(StandardResults[[#This Row],[BT(SC)]]&lt;=StandardResults[[#This Row],[AAs]],"AA",IF(StandardResults[[#This Row],[BT(SC)]]&lt;=StandardResults[[#This Row],[As]],"A",IF(StandardResults[[#This Row],[BT(SC)]]&lt;=StandardResults[[#This Row],[Bs]],"B","-"))),"")</f>
        <v/>
      </c>
      <c r="L1192" t="str">
        <f>IF(ISBLANK(TimeVR[[#This Row],[Best Time(L)]]),"-",TimeVR[[#This Row],[Best Time(L)]])</f>
        <v>-</v>
      </c>
      <c r="M1192" t="str">
        <f>IF(StandardResults[[#This Row],[BT(LC)]]&lt;&gt;"-",IF(StandardResults[[#This Row],[BT(LC)]]&lt;=StandardResults[[#This Row],[AA]],"AA",IF(StandardResults[[#This Row],[BT(LC)]]&lt;=StandardResults[[#This Row],[A]],"A",IF(StandardResults[[#This Row],[BT(LC)]]&lt;=StandardResults[[#This Row],[B]],"B","-"))),"")</f>
        <v/>
      </c>
      <c r="N1192" s="14"/>
      <c r="O1192" t="str">
        <f>IF(StandardResults[[#This Row],[BT(SC)]]&lt;&gt;"-",IF(StandardResults[[#This Row],[BT(SC)]]&lt;=StandardResults[[#This Row],[Ecs]],"EC","-"),"")</f>
        <v/>
      </c>
      <c r="Q1192" t="str">
        <f>IF(StandardResults[[#This Row],[Ind/Rel]]="Ind",LEFT(StandardResults[[#This Row],[Gender]],1)&amp;MIN(MAX(StandardResults[[#This Row],[Age]],11),17)&amp;"-"&amp;StandardResults[[#This Row],[Event]],"")</f>
        <v>011-0</v>
      </c>
      <c r="R1192" t="e">
        <f>IF(StandardResults[[#This Row],[Ind/Rel]]="Ind",_xlfn.XLOOKUP(StandardResults[[#This Row],[Code]],Std[Code],Std[AA]),"-")</f>
        <v>#N/A</v>
      </c>
      <c r="S1192" t="e">
        <f>IF(StandardResults[[#This Row],[Ind/Rel]]="Ind",_xlfn.XLOOKUP(StandardResults[[#This Row],[Code]],Std[Code],Std[A]),"-")</f>
        <v>#N/A</v>
      </c>
      <c r="T1192" t="e">
        <f>IF(StandardResults[[#This Row],[Ind/Rel]]="Ind",_xlfn.XLOOKUP(StandardResults[[#This Row],[Code]],Std[Code],Std[B]),"-")</f>
        <v>#N/A</v>
      </c>
      <c r="U1192" t="e">
        <f>IF(StandardResults[[#This Row],[Ind/Rel]]="Ind",_xlfn.XLOOKUP(StandardResults[[#This Row],[Code]],Std[Code],Std[AAs]),"-")</f>
        <v>#N/A</v>
      </c>
      <c r="V1192" t="e">
        <f>IF(StandardResults[[#This Row],[Ind/Rel]]="Ind",_xlfn.XLOOKUP(StandardResults[[#This Row],[Code]],Std[Code],Std[As]),"-")</f>
        <v>#N/A</v>
      </c>
      <c r="W1192" t="e">
        <f>IF(StandardResults[[#This Row],[Ind/Rel]]="Ind",_xlfn.XLOOKUP(StandardResults[[#This Row],[Code]],Std[Code],Std[Bs]),"-")</f>
        <v>#N/A</v>
      </c>
      <c r="X1192" t="e">
        <f>IF(StandardResults[[#This Row],[Ind/Rel]]="Ind",_xlfn.XLOOKUP(StandardResults[[#This Row],[Code]],Std[Code],Std[EC]),"-")</f>
        <v>#N/A</v>
      </c>
      <c r="Y1192" t="e">
        <f>IF(StandardResults[[#This Row],[Ind/Rel]]="Ind",_xlfn.XLOOKUP(StandardResults[[#This Row],[Code]],Std[Code],Std[Ecs]),"-")</f>
        <v>#N/A</v>
      </c>
      <c r="Z1192">
        <f>COUNTIFS(StandardResults[Name],StandardResults[[#This Row],[Name]],StandardResults[Entry
Std],"B")+COUNTIFS(StandardResults[Name],StandardResults[[#This Row],[Name]],StandardResults[Entry
Std],"A")+COUNTIFS(StandardResults[Name],StandardResults[[#This Row],[Name]],StandardResults[Entry
Std],"AA")</f>
        <v>0</v>
      </c>
      <c r="AA1192">
        <f>COUNTIFS(StandardResults[Name],StandardResults[[#This Row],[Name]],StandardResults[Entry
Std],"AA")</f>
        <v>0</v>
      </c>
    </row>
    <row r="1193" spans="1:27" x14ac:dyDescent="0.25">
      <c r="A1193">
        <f>TimeVR[[#This Row],[Club]]</f>
        <v>0</v>
      </c>
      <c r="B1193" t="str">
        <f>IF(OR(RIGHT(TimeVR[[#This Row],[Event]],3)="M.R", RIGHT(TimeVR[[#This Row],[Event]],3)="F.R"),"Relay","Ind")</f>
        <v>Ind</v>
      </c>
      <c r="C1193">
        <f>TimeVR[[#This Row],[gender]]</f>
        <v>0</v>
      </c>
      <c r="D1193">
        <f>TimeVR[[#This Row],[Age]]</f>
        <v>0</v>
      </c>
      <c r="E1193">
        <f>TimeVR[[#This Row],[name]]</f>
        <v>0</v>
      </c>
      <c r="F1193">
        <f>TimeVR[[#This Row],[Event]]</f>
        <v>0</v>
      </c>
      <c r="G1193" t="str">
        <f>IF(OR(StandardResults[[#This Row],[Entry]]="-",TimeVR[[#This Row],[validation]]="Validated"),"Y","N")</f>
        <v>N</v>
      </c>
      <c r="H1193">
        <f>IF(OR(LEFT(TimeVR[[#This Row],[Times]],8)="00:00.00", LEFT(TimeVR[[#This Row],[Times]],2)="NT"),"-",TimeVR[[#This Row],[Times]])</f>
        <v>0</v>
      </c>
      <c r="I11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3" t="str">
        <f>IF(ISBLANK(TimeVR[[#This Row],[Best Time(S)]]),"-",TimeVR[[#This Row],[Best Time(S)]])</f>
        <v>-</v>
      </c>
      <c r="K1193" t="str">
        <f>IF(StandardResults[[#This Row],[BT(SC)]]&lt;&gt;"-",IF(StandardResults[[#This Row],[BT(SC)]]&lt;=StandardResults[[#This Row],[AAs]],"AA",IF(StandardResults[[#This Row],[BT(SC)]]&lt;=StandardResults[[#This Row],[As]],"A",IF(StandardResults[[#This Row],[BT(SC)]]&lt;=StandardResults[[#This Row],[Bs]],"B","-"))),"")</f>
        <v/>
      </c>
      <c r="L1193" t="str">
        <f>IF(ISBLANK(TimeVR[[#This Row],[Best Time(L)]]),"-",TimeVR[[#This Row],[Best Time(L)]])</f>
        <v>-</v>
      </c>
      <c r="M1193" t="str">
        <f>IF(StandardResults[[#This Row],[BT(LC)]]&lt;&gt;"-",IF(StandardResults[[#This Row],[BT(LC)]]&lt;=StandardResults[[#This Row],[AA]],"AA",IF(StandardResults[[#This Row],[BT(LC)]]&lt;=StandardResults[[#This Row],[A]],"A",IF(StandardResults[[#This Row],[BT(LC)]]&lt;=StandardResults[[#This Row],[B]],"B","-"))),"")</f>
        <v/>
      </c>
      <c r="N1193" s="14"/>
      <c r="O1193" t="str">
        <f>IF(StandardResults[[#This Row],[BT(SC)]]&lt;&gt;"-",IF(StandardResults[[#This Row],[BT(SC)]]&lt;=StandardResults[[#This Row],[Ecs]],"EC","-"),"")</f>
        <v/>
      </c>
      <c r="Q1193" t="str">
        <f>IF(StandardResults[[#This Row],[Ind/Rel]]="Ind",LEFT(StandardResults[[#This Row],[Gender]],1)&amp;MIN(MAX(StandardResults[[#This Row],[Age]],11),17)&amp;"-"&amp;StandardResults[[#This Row],[Event]],"")</f>
        <v>011-0</v>
      </c>
      <c r="R1193" t="e">
        <f>IF(StandardResults[[#This Row],[Ind/Rel]]="Ind",_xlfn.XLOOKUP(StandardResults[[#This Row],[Code]],Std[Code],Std[AA]),"-")</f>
        <v>#N/A</v>
      </c>
      <c r="S1193" t="e">
        <f>IF(StandardResults[[#This Row],[Ind/Rel]]="Ind",_xlfn.XLOOKUP(StandardResults[[#This Row],[Code]],Std[Code],Std[A]),"-")</f>
        <v>#N/A</v>
      </c>
      <c r="T1193" t="e">
        <f>IF(StandardResults[[#This Row],[Ind/Rel]]="Ind",_xlfn.XLOOKUP(StandardResults[[#This Row],[Code]],Std[Code],Std[B]),"-")</f>
        <v>#N/A</v>
      </c>
      <c r="U1193" t="e">
        <f>IF(StandardResults[[#This Row],[Ind/Rel]]="Ind",_xlfn.XLOOKUP(StandardResults[[#This Row],[Code]],Std[Code],Std[AAs]),"-")</f>
        <v>#N/A</v>
      </c>
      <c r="V1193" t="e">
        <f>IF(StandardResults[[#This Row],[Ind/Rel]]="Ind",_xlfn.XLOOKUP(StandardResults[[#This Row],[Code]],Std[Code],Std[As]),"-")</f>
        <v>#N/A</v>
      </c>
      <c r="W1193" t="e">
        <f>IF(StandardResults[[#This Row],[Ind/Rel]]="Ind",_xlfn.XLOOKUP(StandardResults[[#This Row],[Code]],Std[Code],Std[Bs]),"-")</f>
        <v>#N/A</v>
      </c>
      <c r="X1193" t="e">
        <f>IF(StandardResults[[#This Row],[Ind/Rel]]="Ind",_xlfn.XLOOKUP(StandardResults[[#This Row],[Code]],Std[Code],Std[EC]),"-")</f>
        <v>#N/A</v>
      </c>
      <c r="Y1193" t="e">
        <f>IF(StandardResults[[#This Row],[Ind/Rel]]="Ind",_xlfn.XLOOKUP(StandardResults[[#This Row],[Code]],Std[Code],Std[Ecs]),"-")</f>
        <v>#N/A</v>
      </c>
      <c r="Z1193">
        <f>COUNTIFS(StandardResults[Name],StandardResults[[#This Row],[Name]],StandardResults[Entry
Std],"B")+COUNTIFS(StandardResults[Name],StandardResults[[#This Row],[Name]],StandardResults[Entry
Std],"A")+COUNTIFS(StandardResults[Name],StandardResults[[#This Row],[Name]],StandardResults[Entry
Std],"AA")</f>
        <v>0</v>
      </c>
      <c r="AA1193">
        <f>COUNTIFS(StandardResults[Name],StandardResults[[#This Row],[Name]],StandardResults[Entry
Std],"AA")</f>
        <v>0</v>
      </c>
    </row>
    <row r="1194" spans="1:27" x14ac:dyDescent="0.25">
      <c r="A1194">
        <f>TimeVR[[#This Row],[Club]]</f>
        <v>0</v>
      </c>
      <c r="B1194" t="str">
        <f>IF(OR(RIGHT(TimeVR[[#This Row],[Event]],3)="M.R", RIGHT(TimeVR[[#This Row],[Event]],3)="F.R"),"Relay","Ind")</f>
        <v>Ind</v>
      </c>
      <c r="C1194">
        <f>TimeVR[[#This Row],[gender]]</f>
        <v>0</v>
      </c>
      <c r="D1194">
        <f>TimeVR[[#This Row],[Age]]</f>
        <v>0</v>
      </c>
      <c r="E1194">
        <f>TimeVR[[#This Row],[name]]</f>
        <v>0</v>
      </c>
      <c r="F1194">
        <f>TimeVR[[#This Row],[Event]]</f>
        <v>0</v>
      </c>
      <c r="G1194" t="str">
        <f>IF(OR(StandardResults[[#This Row],[Entry]]="-",TimeVR[[#This Row],[validation]]="Validated"),"Y","N")</f>
        <v>N</v>
      </c>
      <c r="H1194">
        <f>IF(OR(LEFT(TimeVR[[#This Row],[Times]],8)="00:00.00", LEFT(TimeVR[[#This Row],[Times]],2)="NT"),"-",TimeVR[[#This Row],[Times]])</f>
        <v>0</v>
      </c>
      <c r="I11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4" t="str">
        <f>IF(ISBLANK(TimeVR[[#This Row],[Best Time(S)]]),"-",TimeVR[[#This Row],[Best Time(S)]])</f>
        <v>-</v>
      </c>
      <c r="K1194" t="str">
        <f>IF(StandardResults[[#This Row],[BT(SC)]]&lt;&gt;"-",IF(StandardResults[[#This Row],[BT(SC)]]&lt;=StandardResults[[#This Row],[AAs]],"AA",IF(StandardResults[[#This Row],[BT(SC)]]&lt;=StandardResults[[#This Row],[As]],"A",IF(StandardResults[[#This Row],[BT(SC)]]&lt;=StandardResults[[#This Row],[Bs]],"B","-"))),"")</f>
        <v/>
      </c>
      <c r="L1194" t="str">
        <f>IF(ISBLANK(TimeVR[[#This Row],[Best Time(L)]]),"-",TimeVR[[#This Row],[Best Time(L)]])</f>
        <v>-</v>
      </c>
      <c r="M1194" t="str">
        <f>IF(StandardResults[[#This Row],[BT(LC)]]&lt;&gt;"-",IF(StandardResults[[#This Row],[BT(LC)]]&lt;=StandardResults[[#This Row],[AA]],"AA",IF(StandardResults[[#This Row],[BT(LC)]]&lt;=StandardResults[[#This Row],[A]],"A",IF(StandardResults[[#This Row],[BT(LC)]]&lt;=StandardResults[[#This Row],[B]],"B","-"))),"")</f>
        <v/>
      </c>
      <c r="N1194" s="14"/>
      <c r="O1194" t="str">
        <f>IF(StandardResults[[#This Row],[BT(SC)]]&lt;&gt;"-",IF(StandardResults[[#This Row],[BT(SC)]]&lt;=StandardResults[[#This Row],[Ecs]],"EC","-"),"")</f>
        <v/>
      </c>
      <c r="Q1194" t="str">
        <f>IF(StandardResults[[#This Row],[Ind/Rel]]="Ind",LEFT(StandardResults[[#This Row],[Gender]],1)&amp;MIN(MAX(StandardResults[[#This Row],[Age]],11),17)&amp;"-"&amp;StandardResults[[#This Row],[Event]],"")</f>
        <v>011-0</v>
      </c>
      <c r="R1194" t="e">
        <f>IF(StandardResults[[#This Row],[Ind/Rel]]="Ind",_xlfn.XLOOKUP(StandardResults[[#This Row],[Code]],Std[Code],Std[AA]),"-")</f>
        <v>#N/A</v>
      </c>
      <c r="S1194" t="e">
        <f>IF(StandardResults[[#This Row],[Ind/Rel]]="Ind",_xlfn.XLOOKUP(StandardResults[[#This Row],[Code]],Std[Code],Std[A]),"-")</f>
        <v>#N/A</v>
      </c>
      <c r="T1194" t="e">
        <f>IF(StandardResults[[#This Row],[Ind/Rel]]="Ind",_xlfn.XLOOKUP(StandardResults[[#This Row],[Code]],Std[Code],Std[B]),"-")</f>
        <v>#N/A</v>
      </c>
      <c r="U1194" t="e">
        <f>IF(StandardResults[[#This Row],[Ind/Rel]]="Ind",_xlfn.XLOOKUP(StandardResults[[#This Row],[Code]],Std[Code],Std[AAs]),"-")</f>
        <v>#N/A</v>
      </c>
      <c r="V1194" t="e">
        <f>IF(StandardResults[[#This Row],[Ind/Rel]]="Ind",_xlfn.XLOOKUP(StandardResults[[#This Row],[Code]],Std[Code],Std[As]),"-")</f>
        <v>#N/A</v>
      </c>
      <c r="W1194" t="e">
        <f>IF(StandardResults[[#This Row],[Ind/Rel]]="Ind",_xlfn.XLOOKUP(StandardResults[[#This Row],[Code]],Std[Code],Std[Bs]),"-")</f>
        <v>#N/A</v>
      </c>
      <c r="X1194" t="e">
        <f>IF(StandardResults[[#This Row],[Ind/Rel]]="Ind",_xlfn.XLOOKUP(StandardResults[[#This Row],[Code]],Std[Code],Std[EC]),"-")</f>
        <v>#N/A</v>
      </c>
      <c r="Y1194" t="e">
        <f>IF(StandardResults[[#This Row],[Ind/Rel]]="Ind",_xlfn.XLOOKUP(StandardResults[[#This Row],[Code]],Std[Code],Std[Ecs]),"-")</f>
        <v>#N/A</v>
      </c>
      <c r="Z1194">
        <f>COUNTIFS(StandardResults[Name],StandardResults[[#This Row],[Name]],StandardResults[Entry
Std],"B")+COUNTIFS(StandardResults[Name],StandardResults[[#This Row],[Name]],StandardResults[Entry
Std],"A")+COUNTIFS(StandardResults[Name],StandardResults[[#This Row],[Name]],StandardResults[Entry
Std],"AA")</f>
        <v>0</v>
      </c>
      <c r="AA1194">
        <f>COUNTIFS(StandardResults[Name],StandardResults[[#This Row],[Name]],StandardResults[Entry
Std],"AA")</f>
        <v>0</v>
      </c>
    </row>
    <row r="1195" spans="1:27" x14ac:dyDescent="0.25">
      <c r="A1195">
        <f>TimeVR[[#This Row],[Club]]</f>
        <v>0</v>
      </c>
      <c r="B1195" t="str">
        <f>IF(OR(RIGHT(TimeVR[[#This Row],[Event]],3)="M.R", RIGHT(TimeVR[[#This Row],[Event]],3)="F.R"),"Relay","Ind")</f>
        <v>Ind</v>
      </c>
      <c r="C1195">
        <f>TimeVR[[#This Row],[gender]]</f>
        <v>0</v>
      </c>
      <c r="D1195">
        <f>TimeVR[[#This Row],[Age]]</f>
        <v>0</v>
      </c>
      <c r="E1195">
        <f>TimeVR[[#This Row],[name]]</f>
        <v>0</v>
      </c>
      <c r="F1195">
        <f>TimeVR[[#This Row],[Event]]</f>
        <v>0</v>
      </c>
      <c r="G1195" t="str">
        <f>IF(OR(StandardResults[[#This Row],[Entry]]="-",TimeVR[[#This Row],[validation]]="Validated"),"Y","N")</f>
        <v>N</v>
      </c>
      <c r="H1195">
        <f>IF(OR(LEFT(TimeVR[[#This Row],[Times]],8)="00:00.00", LEFT(TimeVR[[#This Row],[Times]],2)="NT"),"-",TimeVR[[#This Row],[Times]])</f>
        <v>0</v>
      </c>
      <c r="I11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5" t="str">
        <f>IF(ISBLANK(TimeVR[[#This Row],[Best Time(S)]]),"-",TimeVR[[#This Row],[Best Time(S)]])</f>
        <v>-</v>
      </c>
      <c r="K1195" t="str">
        <f>IF(StandardResults[[#This Row],[BT(SC)]]&lt;&gt;"-",IF(StandardResults[[#This Row],[BT(SC)]]&lt;=StandardResults[[#This Row],[AAs]],"AA",IF(StandardResults[[#This Row],[BT(SC)]]&lt;=StandardResults[[#This Row],[As]],"A",IF(StandardResults[[#This Row],[BT(SC)]]&lt;=StandardResults[[#This Row],[Bs]],"B","-"))),"")</f>
        <v/>
      </c>
      <c r="L1195" t="str">
        <f>IF(ISBLANK(TimeVR[[#This Row],[Best Time(L)]]),"-",TimeVR[[#This Row],[Best Time(L)]])</f>
        <v>-</v>
      </c>
      <c r="M1195" t="str">
        <f>IF(StandardResults[[#This Row],[BT(LC)]]&lt;&gt;"-",IF(StandardResults[[#This Row],[BT(LC)]]&lt;=StandardResults[[#This Row],[AA]],"AA",IF(StandardResults[[#This Row],[BT(LC)]]&lt;=StandardResults[[#This Row],[A]],"A",IF(StandardResults[[#This Row],[BT(LC)]]&lt;=StandardResults[[#This Row],[B]],"B","-"))),"")</f>
        <v/>
      </c>
      <c r="N1195" s="14"/>
      <c r="O1195" t="str">
        <f>IF(StandardResults[[#This Row],[BT(SC)]]&lt;&gt;"-",IF(StandardResults[[#This Row],[BT(SC)]]&lt;=StandardResults[[#This Row],[Ecs]],"EC","-"),"")</f>
        <v/>
      </c>
      <c r="Q1195" t="str">
        <f>IF(StandardResults[[#This Row],[Ind/Rel]]="Ind",LEFT(StandardResults[[#This Row],[Gender]],1)&amp;MIN(MAX(StandardResults[[#This Row],[Age]],11),17)&amp;"-"&amp;StandardResults[[#This Row],[Event]],"")</f>
        <v>011-0</v>
      </c>
      <c r="R1195" t="e">
        <f>IF(StandardResults[[#This Row],[Ind/Rel]]="Ind",_xlfn.XLOOKUP(StandardResults[[#This Row],[Code]],Std[Code],Std[AA]),"-")</f>
        <v>#N/A</v>
      </c>
      <c r="S1195" t="e">
        <f>IF(StandardResults[[#This Row],[Ind/Rel]]="Ind",_xlfn.XLOOKUP(StandardResults[[#This Row],[Code]],Std[Code],Std[A]),"-")</f>
        <v>#N/A</v>
      </c>
      <c r="T1195" t="e">
        <f>IF(StandardResults[[#This Row],[Ind/Rel]]="Ind",_xlfn.XLOOKUP(StandardResults[[#This Row],[Code]],Std[Code],Std[B]),"-")</f>
        <v>#N/A</v>
      </c>
      <c r="U1195" t="e">
        <f>IF(StandardResults[[#This Row],[Ind/Rel]]="Ind",_xlfn.XLOOKUP(StandardResults[[#This Row],[Code]],Std[Code],Std[AAs]),"-")</f>
        <v>#N/A</v>
      </c>
      <c r="V1195" t="e">
        <f>IF(StandardResults[[#This Row],[Ind/Rel]]="Ind",_xlfn.XLOOKUP(StandardResults[[#This Row],[Code]],Std[Code],Std[As]),"-")</f>
        <v>#N/A</v>
      </c>
      <c r="W1195" t="e">
        <f>IF(StandardResults[[#This Row],[Ind/Rel]]="Ind",_xlfn.XLOOKUP(StandardResults[[#This Row],[Code]],Std[Code],Std[Bs]),"-")</f>
        <v>#N/A</v>
      </c>
      <c r="X1195" t="e">
        <f>IF(StandardResults[[#This Row],[Ind/Rel]]="Ind",_xlfn.XLOOKUP(StandardResults[[#This Row],[Code]],Std[Code],Std[EC]),"-")</f>
        <v>#N/A</v>
      </c>
      <c r="Y1195" t="e">
        <f>IF(StandardResults[[#This Row],[Ind/Rel]]="Ind",_xlfn.XLOOKUP(StandardResults[[#This Row],[Code]],Std[Code],Std[Ecs]),"-")</f>
        <v>#N/A</v>
      </c>
      <c r="Z1195">
        <f>COUNTIFS(StandardResults[Name],StandardResults[[#This Row],[Name]],StandardResults[Entry
Std],"B")+COUNTIFS(StandardResults[Name],StandardResults[[#This Row],[Name]],StandardResults[Entry
Std],"A")+COUNTIFS(StandardResults[Name],StandardResults[[#This Row],[Name]],StandardResults[Entry
Std],"AA")</f>
        <v>0</v>
      </c>
      <c r="AA1195">
        <f>COUNTIFS(StandardResults[Name],StandardResults[[#This Row],[Name]],StandardResults[Entry
Std],"AA")</f>
        <v>0</v>
      </c>
    </row>
    <row r="1196" spans="1:27" x14ac:dyDescent="0.25">
      <c r="A1196">
        <f>TimeVR[[#This Row],[Club]]</f>
        <v>0</v>
      </c>
      <c r="B1196" t="str">
        <f>IF(OR(RIGHT(TimeVR[[#This Row],[Event]],3)="M.R", RIGHT(TimeVR[[#This Row],[Event]],3)="F.R"),"Relay","Ind")</f>
        <v>Ind</v>
      </c>
      <c r="C1196">
        <f>TimeVR[[#This Row],[gender]]</f>
        <v>0</v>
      </c>
      <c r="D1196">
        <f>TimeVR[[#This Row],[Age]]</f>
        <v>0</v>
      </c>
      <c r="E1196">
        <f>TimeVR[[#This Row],[name]]</f>
        <v>0</v>
      </c>
      <c r="F1196">
        <f>TimeVR[[#This Row],[Event]]</f>
        <v>0</v>
      </c>
      <c r="G1196" t="str">
        <f>IF(OR(StandardResults[[#This Row],[Entry]]="-",TimeVR[[#This Row],[validation]]="Validated"),"Y","N")</f>
        <v>N</v>
      </c>
      <c r="H1196">
        <f>IF(OR(LEFT(TimeVR[[#This Row],[Times]],8)="00:00.00", LEFT(TimeVR[[#This Row],[Times]],2)="NT"),"-",TimeVR[[#This Row],[Times]])</f>
        <v>0</v>
      </c>
      <c r="I11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6" t="str">
        <f>IF(ISBLANK(TimeVR[[#This Row],[Best Time(S)]]),"-",TimeVR[[#This Row],[Best Time(S)]])</f>
        <v>-</v>
      </c>
      <c r="K1196" t="str">
        <f>IF(StandardResults[[#This Row],[BT(SC)]]&lt;&gt;"-",IF(StandardResults[[#This Row],[BT(SC)]]&lt;=StandardResults[[#This Row],[AAs]],"AA",IF(StandardResults[[#This Row],[BT(SC)]]&lt;=StandardResults[[#This Row],[As]],"A",IF(StandardResults[[#This Row],[BT(SC)]]&lt;=StandardResults[[#This Row],[Bs]],"B","-"))),"")</f>
        <v/>
      </c>
      <c r="L1196" t="str">
        <f>IF(ISBLANK(TimeVR[[#This Row],[Best Time(L)]]),"-",TimeVR[[#This Row],[Best Time(L)]])</f>
        <v>-</v>
      </c>
      <c r="M1196" t="str">
        <f>IF(StandardResults[[#This Row],[BT(LC)]]&lt;&gt;"-",IF(StandardResults[[#This Row],[BT(LC)]]&lt;=StandardResults[[#This Row],[AA]],"AA",IF(StandardResults[[#This Row],[BT(LC)]]&lt;=StandardResults[[#This Row],[A]],"A",IF(StandardResults[[#This Row],[BT(LC)]]&lt;=StandardResults[[#This Row],[B]],"B","-"))),"")</f>
        <v/>
      </c>
      <c r="N1196" s="14"/>
      <c r="O1196" t="str">
        <f>IF(StandardResults[[#This Row],[BT(SC)]]&lt;&gt;"-",IF(StandardResults[[#This Row],[BT(SC)]]&lt;=StandardResults[[#This Row],[Ecs]],"EC","-"),"")</f>
        <v/>
      </c>
      <c r="Q1196" t="str">
        <f>IF(StandardResults[[#This Row],[Ind/Rel]]="Ind",LEFT(StandardResults[[#This Row],[Gender]],1)&amp;MIN(MAX(StandardResults[[#This Row],[Age]],11),17)&amp;"-"&amp;StandardResults[[#This Row],[Event]],"")</f>
        <v>011-0</v>
      </c>
      <c r="R1196" t="e">
        <f>IF(StandardResults[[#This Row],[Ind/Rel]]="Ind",_xlfn.XLOOKUP(StandardResults[[#This Row],[Code]],Std[Code],Std[AA]),"-")</f>
        <v>#N/A</v>
      </c>
      <c r="S1196" t="e">
        <f>IF(StandardResults[[#This Row],[Ind/Rel]]="Ind",_xlfn.XLOOKUP(StandardResults[[#This Row],[Code]],Std[Code],Std[A]),"-")</f>
        <v>#N/A</v>
      </c>
      <c r="T1196" t="e">
        <f>IF(StandardResults[[#This Row],[Ind/Rel]]="Ind",_xlfn.XLOOKUP(StandardResults[[#This Row],[Code]],Std[Code],Std[B]),"-")</f>
        <v>#N/A</v>
      </c>
      <c r="U1196" t="e">
        <f>IF(StandardResults[[#This Row],[Ind/Rel]]="Ind",_xlfn.XLOOKUP(StandardResults[[#This Row],[Code]],Std[Code],Std[AAs]),"-")</f>
        <v>#N/A</v>
      </c>
      <c r="V1196" t="e">
        <f>IF(StandardResults[[#This Row],[Ind/Rel]]="Ind",_xlfn.XLOOKUP(StandardResults[[#This Row],[Code]],Std[Code],Std[As]),"-")</f>
        <v>#N/A</v>
      </c>
      <c r="W1196" t="e">
        <f>IF(StandardResults[[#This Row],[Ind/Rel]]="Ind",_xlfn.XLOOKUP(StandardResults[[#This Row],[Code]],Std[Code],Std[Bs]),"-")</f>
        <v>#N/A</v>
      </c>
      <c r="X1196" t="e">
        <f>IF(StandardResults[[#This Row],[Ind/Rel]]="Ind",_xlfn.XLOOKUP(StandardResults[[#This Row],[Code]],Std[Code],Std[EC]),"-")</f>
        <v>#N/A</v>
      </c>
      <c r="Y1196" t="e">
        <f>IF(StandardResults[[#This Row],[Ind/Rel]]="Ind",_xlfn.XLOOKUP(StandardResults[[#This Row],[Code]],Std[Code],Std[Ecs]),"-")</f>
        <v>#N/A</v>
      </c>
      <c r="Z1196">
        <f>COUNTIFS(StandardResults[Name],StandardResults[[#This Row],[Name]],StandardResults[Entry
Std],"B")+COUNTIFS(StandardResults[Name],StandardResults[[#This Row],[Name]],StandardResults[Entry
Std],"A")+COUNTIFS(StandardResults[Name],StandardResults[[#This Row],[Name]],StandardResults[Entry
Std],"AA")</f>
        <v>0</v>
      </c>
      <c r="AA1196">
        <f>COUNTIFS(StandardResults[Name],StandardResults[[#This Row],[Name]],StandardResults[Entry
Std],"AA")</f>
        <v>0</v>
      </c>
    </row>
    <row r="1197" spans="1:27" x14ac:dyDescent="0.25">
      <c r="A1197">
        <f>TimeVR[[#This Row],[Club]]</f>
        <v>0</v>
      </c>
      <c r="B1197" t="str">
        <f>IF(OR(RIGHT(TimeVR[[#This Row],[Event]],3)="M.R", RIGHT(TimeVR[[#This Row],[Event]],3)="F.R"),"Relay","Ind")</f>
        <v>Ind</v>
      </c>
      <c r="C1197">
        <f>TimeVR[[#This Row],[gender]]</f>
        <v>0</v>
      </c>
      <c r="D1197">
        <f>TimeVR[[#This Row],[Age]]</f>
        <v>0</v>
      </c>
      <c r="E1197">
        <f>TimeVR[[#This Row],[name]]</f>
        <v>0</v>
      </c>
      <c r="F1197">
        <f>TimeVR[[#This Row],[Event]]</f>
        <v>0</v>
      </c>
      <c r="G1197" t="str">
        <f>IF(OR(StandardResults[[#This Row],[Entry]]="-",TimeVR[[#This Row],[validation]]="Validated"),"Y","N")</f>
        <v>N</v>
      </c>
      <c r="H1197">
        <f>IF(OR(LEFT(TimeVR[[#This Row],[Times]],8)="00:00.00", LEFT(TimeVR[[#This Row],[Times]],2)="NT"),"-",TimeVR[[#This Row],[Times]])</f>
        <v>0</v>
      </c>
      <c r="I11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7" t="str">
        <f>IF(ISBLANK(TimeVR[[#This Row],[Best Time(S)]]),"-",TimeVR[[#This Row],[Best Time(S)]])</f>
        <v>-</v>
      </c>
      <c r="K1197" t="str">
        <f>IF(StandardResults[[#This Row],[BT(SC)]]&lt;&gt;"-",IF(StandardResults[[#This Row],[BT(SC)]]&lt;=StandardResults[[#This Row],[AAs]],"AA",IF(StandardResults[[#This Row],[BT(SC)]]&lt;=StandardResults[[#This Row],[As]],"A",IF(StandardResults[[#This Row],[BT(SC)]]&lt;=StandardResults[[#This Row],[Bs]],"B","-"))),"")</f>
        <v/>
      </c>
      <c r="L1197" t="str">
        <f>IF(ISBLANK(TimeVR[[#This Row],[Best Time(L)]]),"-",TimeVR[[#This Row],[Best Time(L)]])</f>
        <v>-</v>
      </c>
      <c r="M1197" t="str">
        <f>IF(StandardResults[[#This Row],[BT(LC)]]&lt;&gt;"-",IF(StandardResults[[#This Row],[BT(LC)]]&lt;=StandardResults[[#This Row],[AA]],"AA",IF(StandardResults[[#This Row],[BT(LC)]]&lt;=StandardResults[[#This Row],[A]],"A",IF(StandardResults[[#This Row],[BT(LC)]]&lt;=StandardResults[[#This Row],[B]],"B","-"))),"")</f>
        <v/>
      </c>
      <c r="N1197" s="14"/>
      <c r="O1197" t="str">
        <f>IF(StandardResults[[#This Row],[BT(SC)]]&lt;&gt;"-",IF(StandardResults[[#This Row],[BT(SC)]]&lt;=StandardResults[[#This Row],[Ecs]],"EC","-"),"")</f>
        <v/>
      </c>
      <c r="Q1197" t="str">
        <f>IF(StandardResults[[#This Row],[Ind/Rel]]="Ind",LEFT(StandardResults[[#This Row],[Gender]],1)&amp;MIN(MAX(StandardResults[[#This Row],[Age]],11),17)&amp;"-"&amp;StandardResults[[#This Row],[Event]],"")</f>
        <v>011-0</v>
      </c>
      <c r="R1197" t="e">
        <f>IF(StandardResults[[#This Row],[Ind/Rel]]="Ind",_xlfn.XLOOKUP(StandardResults[[#This Row],[Code]],Std[Code],Std[AA]),"-")</f>
        <v>#N/A</v>
      </c>
      <c r="S1197" t="e">
        <f>IF(StandardResults[[#This Row],[Ind/Rel]]="Ind",_xlfn.XLOOKUP(StandardResults[[#This Row],[Code]],Std[Code],Std[A]),"-")</f>
        <v>#N/A</v>
      </c>
      <c r="T1197" t="e">
        <f>IF(StandardResults[[#This Row],[Ind/Rel]]="Ind",_xlfn.XLOOKUP(StandardResults[[#This Row],[Code]],Std[Code],Std[B]),"-")</f>
        <v>#N/A</v>
      </c>
      <c r="U1197" t="e">
        <f>IF(StandardResults[[#This Row],[Ind/Rel]]="Ind",_xlfn.XLOOKUP(StandardResults[[#This Row],[Code]],Std[Code],Std[AAs]),"-")</f>
        <v>#N/A</v>
      </c>
      <c r="V1197" t="e">
        <f>IF(StandardResults[[#This Row],[Ind/Rel]]="Ind",_xlfn.XLOOKUP(StandardResults[[#This Row],[Code]],Std[Code],Std[As]),"-")</f>
        <v>#N/A</v>
      </c>
      <c r="W1197" t="e">
        <f>IF(StandardResults[[#This Row],[Ind/Rel]]="Ind",_xlfn.XLOOKUP(StandardResults[[#This Row],[Code]],Std[Code],Std[Bs]),"-")</f>
        <v>#N/A</v>
      </c>
      <c r="X1197" t="e">
        <f>IF(StandardResults[[#This Row],[Ind/Rel]]="Ind",_xlfn.XLOOKUP(StandardResults[[#This Row],[Code]],Std[Code],Std[EC]),"-")</f>
        <v>#N/A</v>
      </c>
      <c r="Y1197" t="e">
        <f>IF(StandardResults[[#This Row],[Ind/Rel]]="Ind",_xlfn.XLOOKUP(StandardResults[[#This Row],[Code]],Std[Code],Std[Ecs]),"-")</f>
        <v>#N/A</v>
      </c>
      <c r="Z1197">
        <f>COUNTIFS(StandardResults[Name],StandardResults[[#This Row],[Name]],StandardResults[Entry
Std],"B")+COUNTIFS(StandardResults[Name],StandardResults[[#This Row],[Name]],StandardResults[Entry
Std],"A")+COUNTIFS(StandardResults[Name],StandardResults[[#This Row],[Name]],StandardResults[Entry
Std],"AA")</f>
        <v>0</v>
      </c>
      <c r="AA1197">
        <f>COUNTIFS(StandardResults[Name],StandardResults[[#This Row],[Name]],StandardResults[Entry
Std],"AA")</f>
        <v>0</v>
      </c>
    </row>
    <row r="1198" spans="1:27" x14ac:dyDescent="0.25">
      <c r="A1198">
        <f>TimeVR[[#This Row],[Club]]</f>
        <v>0</v>
      </c>
      <c r="B1198" t="str">
        <f>IF(OR(RIGHT(TimeVR[[#This Row],[Event]],3)="M.R", RIGHT(TimeVR[[#This Row],[Event]],3)="F.R"),"Relay","Ind")</f>
        <v>Ind</v>
      </c>
      <c r="C1198">
        <f>TimeVR[[#This Row],[gender]]</f>
        <v>0</v>
      </c>
      <c r="D1198">
        <f>TimeVR[[#This Row],[Age]]</f>
        <v>0</v>
      </c>
      <c r="E1198">
        <f>TimeVR[[#This Row],[name]]</f>
        <v>0</v>
      </c>
      <c r="F1198">
        <f>TimeVR[[#This Row],[Event]]</f>
        <v>0</v>
      </c>
      <c r="G1198" t="str">
        <f>IF(OR(StandardResults[[#This Row],[Entry]]="-",TimeVR[[#This Row],[validation]]="Validated"),"Y","N")</f>
        <v>N</v>
      </c>
      <c r="H1198">
        <f>IF(OR(LEFT(TimeVR[[#This Row],[Times]],8)="00:00.00", LEFT(TimeVR[[#This Row],[Times]],2)="NT"),"-",TimeVR[[#This Row],[Times]])</f>
        <v>0</v>
      </c>
      <c r="I11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8" t="str">
        <f>IF(ISBLANK(TimeVR[[#This Row],[Best Time(S)]]),"-",TimeVR[[#This Row],[Best Time(S)]])</f>
        <v>-</v>
      </c>
      <c r="K1198" t="str">
        <f>IF(StandardResults[[#This Row],[BT(SC)]]&lt;&gt;"-",IF(StandardResults[[#This Row],[BT(SC)]]&lt;=StandardResults[[#This Row],[AAs]],"AA",IF(StandardResults[[#This Row],[BT(SC)]]&lt;=StandardResults[[#This Row],[As]],"A",IF(StandardResults[[#This Row],[BT(SC)]]&lt;=StandardResults[[#This Row],[Bs]],"B","-"))),"")</f>
        <v/>
      </c>
      <c r="L1198" t="str">
        <f>IF(ISBLANK(TimeVR[[#This Row],[Best Time(L)]]),"-",TimeVR[[#This Row],[Best Time(L)]])</f>
        <v>-</v>
      </c>
      <c r="M1198" t="str">
        <f>IF(StandardResults[[#This Row],[BT(LC)]]&lt;&gt;"-",IF(StandardResults[[#This Row],[BT(LC)]]&lt;=StandardResults[[#This Row],[AA]],"AA",IF(StandardResults[[#This Row],[BT(LC)]]&lt;=StandardResults[[#This Row],[A]],"A",IF(StandardResults[[#This Row],[BT(LC)]]&lt;=StandardResults[[#This Row],[B]],"B","-"))),"")</f>
        <v/>
      </c>
      <c r="N1198" s="14"/>
      <c r="O1198" t="str">
        <f>IF(StandardResults[[#This Row],[BT(SC)]]&lt;&gt;"-",IF(StandardResults[[#This Row],[BT(SC)]]&lt;=StandardResults[[#This Row],[Ecs]],"EC","-"),"")</f>
        <v/>
      </c>
      <c r="Q1198" t="str">
        <f>IF(StandardResults[[#This Row],[Ind/Rel]]="Ind",LEFT(StandardResults[[#This Row],[Gender]],1)&amp;MIN(MAX(StandardResults[[#This Row],[Age]],11),17)&amp;"-"&amp;StandardResults[[#This Row],[Event]],"")</f>
        <v>011-0</v>
      </c>
      <c r="R1198" t="e">
        <f>IF(StandardResults[[#This Row],[Ind/Rel]]="Ind",_xlfn.XLOOKUP(StandardResults[[#This Row],[Code]],Std[Code],Std[AA]),"-")</f>
        <v>#N/A</v>
      </c>
      <c r="S1198" t="e">
        <f>IF(StandardResults[[#This Row],[Ind/Rel]]="Ind",_xlfn.XLOOKUP(StandardResults[[#This Row],[Code]],Std[Code],Std[A]),"-")</f>
        <v>#N/A</v>
      </c>
      <c r="T1198" t="e">
        <f>IF(StandardResults[[#This Row],[Ind/Rel]]="Ind",_xlfn.XLOOKUP(StandardResults[[#This Row],[Code]],Std[Code],Std[B]),"-")</f>
        <v>#N/A</v>
      </c>
      <c r="U1198" t="e">
        <f>IF(StandardResults[[#This Row],[Ind/Rel]]="Ind",_xlfn.XLOOKUP(StandardResults[[#This Row],[Code]],Std[Code],Std[AAs]),"-")</f>
        <v>#N/A</v>
      </c>
      <c r="V1198" t="e">
        <f>IF(StandardResults[[#This Row],[Ind/Rel]]="Ind",_xlfn.XLOOKUP(StandardResults[[#This Row],[Code]],Std[Code],Std[As]),"-")</f>
        <v>#N/A</v>
      </c>
      <c r="W1198" t="e">
        <f>IF(StandardResults[[#This Row],[Ind/Rel]]="Ind",_xlfn.XLOOKUP(StandardResults[[#This Row],[Code]],Std[Code],Std[Bs]),"-")</f>
        <v>#N/A</v>
      </c>
      <c r="X1198" t="e">
        <f>IF(StandardResults[[#This Row],[Ind/Rel]]="Ind",_xlfn.XLOOKUP(StandardResults[[#This Row],[Code]],Std[Code],Std[EC]),"-")</f>
        <v>#N/A</v>
      </c>
      <c r="Y1198" t="e">
        <f>IF(StandardResults[[#This Row],[Ind/Rel]]="Ind",_xlfn.XLOOKUP(StandardResults[[#This Row],[Code]],Std[Code],Std[Ecs]),"-")</f>
        <v>#N/A</v>
      </c>
      <c r="Z1198">
        <f>COUNTIFS(StandardResults[Name],StandardResults[[#This Row],[Name]],StandardResults[Entry
Std],"B")+COUNTIFS(StandardResults[Name],StandardResults[[#This Row],[Name]],StandardResults[Entry
Std],"A")+COUNTIFS(StandardResults[Name],StandardResults[[#This Row],[Name]],StandardResults[Entry
Std],"AA")</f>
        <v>0</v>
      </c>
      <c r="AA1198">
        <f>COUNTIFS(StandardResults[Name],StandardResults[[#This Row],[Name]],StandardResults[Entry
Std],"AA")</f>
        <v>0</v>
      </c>
    </row>
    <row r="1199" spans="1:27" x14ac:dyDescent="0.25">
      <c r="A1199">
        <f>TimeVR[[#This Row],[Club]]</f>
        <v>0</v>
      </c>
      <c r="B1199" t="str">
        <f>IF(OR(RIGHT(TimeVR[[#This Row],[Event]],3)="M.R", RIGHT(TimeVR[[#This Row],[Event]],3)="F.R"),"Relay","Ind")</f>
        <v>Ind</v>
      </c>
      <c r="C1199">
        <f>TimeVR[[#This Row],[gender]]</f>
        <v>0</v>
      </c>
      <c r="D1199">
        <f>TimeVR[[#This Row],[Age]]</f>
        <v>0</v>
      </c>
      <c r="E1199">
        <f>TimeVR[[#This Row],[name]]</f>
        <v>0</v>
      </c>
      <c r="F1199">
        <f>TimeVR[[#This Row],[Event]]</f>
        <v>0</v>
      </c>
      <c r="G1199" t="str">
        <f>IF(OR(StandardResults[[#This Row],[Entry]]="-",TimeVR[[#This Row],[validation]]="Validated"),"Y","N")</f>
        <v>N</v>
      </c>
      <c r="H1199">
        <f>IF(OR(LEFT(TimeVR[[#This Row],[Times]],8)="00:00.00", LEFT(TimeVR[[#This Row],[Times]],2)="NT"),"-",TimeVR[[#This Row],[Times]])</f>
        <v>0</v>
      </c>
      <c r="I11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199" t="str">
        <f>IF(ISBLANK(TimeVR[[#This Row],[Best Time(S)]]),"-",TimeVR[[#This Row],[Best Time(S)]])</f>
        <v>-</v>
      </c>
      <c r="K1199" t="str">
        <f>IF(StandardResults[[#This Row],[BT(SC)]]&lt;&gt;"-",IF(StandardResults[[#This Row],[BT(SC)]]&lt;=StandardResults[[#This Row],[AAs]],"AA",IF(StandardResults[[#This Row],[BT(SC)]]&lt;=StandardResults[[#This Row],[As]],"A",IF(StandardResults[[#This Row],[BT(SC)]]&lt;=StandardResults[[#This Row],[Bs]],"B","-"))),"")</f>
        <v/>
      </c>
      <c r="L1199" t="str">
        <f>IF(ISBLANK(TimeVR[[#This Row],[Best Time(L)]]),"-",TimeVR[[#This Row],[Best Time(L)]])</f>
        <v>-</v>
      </c>
      <c r="M1199" t="str">
        <f>IF(StandardResults[[#This Row],[BT(LC)]]&lt;&gt;"-",IF(StandardResults[[#This Row],[BT(LC)]]&lt;=StandardResults[[#This Row],[AA]],"AA",IF(StandardResults[[#This Row],[BT(LC)]]&lt;=StandardResults[[#This Row],[A]],"A",IF(StandardResults[[#This Row],[BT(LC)]]&lt;=StandardResults[[#This Row],[B]],"B","-"))),"")</f>
        <v/>
      </c>
      <c r="N1199" s="14"/>
      <c r="O1199" t="str">
        <f>IF(StandardResults[[#This Row],[BT(SC)]]&lt;&gt;"-",IF(StandardResults[[#This Row],[BT(SC)]]&lt;=StandardResults[[#This Row],[Ecs]],"EC","-"),"")</f>
        <v/>
      </c>
      <c r="Q1199" t="str">
        <f>IF(StandardResults[[#This Row],[Ind/Rel]]="Ind",LEFT(StandardResults[[#This Row],[Gender]],1)&amp;MIN(MAX(StandardResults[[#This Row],[Age]],11),17)&amp;"-"&amp;StandardResults[[#This Row],[Event]],"")</f>
        <v>011-0</v>
      </c>
      <c r="R1199" t="e">
        <f>IF(StandardResults[[#This Row],[Ind/Rel]]="Ind",_xlfn.XLOOKUP(StandardResults[[#This Row],[Code]],Std[Code],Std[AA]),"-")</f>
        <v>#N/A</v>
      </c>
      <c r="S1199" t="e">
        <f>IF(StandardResults[[#This Row],[Ind/Rel]]="Ind",_xlfn.XLOOKUP(StandardResults[[#This Row],[Code]],Std[Code],Std[A]),"-")</f>
        <v>#N/A</v>
      </c>
      <c r="T1199" t="e">
        <f>IF(StandardResults[[#This Row],[Ind/Rel]]="Ind",_xlfn.XLOOKUP(StandardResults[[#This Row],[Code]],Std[Code],Std[B]),"-")</f>
        <v>#N/A</v>
      </c>
      <c r="U1199" t="e">
        <f>IF(StandardResults[[#This Row],[Ind/Rel]]="Ind",_xlfn.XLOOKUP(StandardResults[[#This Row],[Code]],Std[Code],Std[AAs]),"-")</f>
        <v>#N/A</v>
      </c>
      <c r="V1199" t="e">
        <f>IF(StandardResults[[#This Row],[Ind/Rel]]="Ind",_xlfn.XLOOKUP(StandardResults[[#This Row],[Code]],Std[Code],Std[As]),"-")</f>
        <v>#N/A</v>
      </c>
      <c r="W1199" t="e">
        <f>IF(StandardResults[[#This Row],[Ind/Rel]]="Ind",_xlfn.XLOOKUP(StandardResults[[#This Row],[Code]],Std[Code],Std[Bs]),"-")</f>
        <v>#N/A</v>
      </c>
      <c r="X1199" t="e">
        <f>IF(StandardResults[[#This Row],[Ind/Rel]]="Ind",_xlfn.XLOOKUP(StandardResults[[#This Row],[Code]],Std[Code],Std[EC]),"-")</f>
        <v>#N/A</v>
      </c>
      <c r="Y1199" t="e">
        <f>IF(StandardResults[[#This Row],[Ind/Rel]]="Ind",_xlfn.XLOOKUP(StandardResults[[#This Row],[Code]],Std[Code],Std[Ecs]),"-")</f>
        <v>#N/A</v>
      </c>
      <c r="Z1199">
        <f>COUNTIFS(StandardResults[Name],StandardResults[[#This Row],[Name]],StandardResults[Entry
Std],"B")+COUNTIFS(StandardResults[Name],StandardResults[[#This Row],[Name]],StandardResults[Entry
Std],"A")+COUNTIFS(StandardResults[Name],StandardResults[[#This Row],[Name]],StandardResults[Entry
Std],"AA")</f>
        <v>0</v>
      </c>
      <c r="AA1199">
        <f>COUNTIFS(StandardResults[Name],StandardResults[[#This Row],[Name]],StandardResults[Entry
Std],"AA")</f>
        <v>0</v>
      </c>
    </row>
    <row r="1200" spans="1:27" x14ac:dyDescent="0.25">
      <c r="A1200">
        <f>TimeVR[[#This Row],[Club]]</f>
        <v>0</v>
      </c>
      <c r="B1200" t="str">
        <f>IF(OR(RIGHT(TimeVR[[#This Row],[Event]],3)="M.R", RIGHT(TimeVR[[#This Row],[Event]],3)="F.R"),"Relay","Ind")</f>
        <v>Ind</v>
      </c>
      <c r="C1200">
        <f>TimeVR[[#This Row],[gender]]</f>
        <v>0</v>
      </c>
      <c r="D1200">
        <f>TimeVR[[#This Row],[Age]]</f>
        <v>0</v>
      </c>
      <c r="E1200">
        <f>TimeVR[[#This Row],[name]]</f>
        <v>0</v>
      </c>
      <c r="F1200">
        <f>TimeVR[[#This Row],[Event]]</f>
        <v>0</v>
      </c>
      <c r="G1200" t="str">
        <f>IF(OR(StandardResults[[#This Row],[Entry]]="-",TimeVR[[#This Row],[validation]]="Validated"),"Y","N")</f>
        <v>N</v>
      </c>
      <c r="H1200">
        <f>IF(OR(LEFT(TimeVR[[#This Row],[Times]],8)="00:00.00", LEFT(TimeVR[[#This Row],[Times]],2)="NT"),"-",TimeVR[[#This Row],[Times]])</f>
        <v>0</v>
      </c>
      <c r="I12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0" t="str">
        <f>IF(ISBLANK(TimeVR[[#This Row],[Best Time(S)]]),"-",TimeVR[[#This Row],[Best Time(S)]])</f>
        <v>-</v>
      </c>
      <c r="K1200" t="str">
        <f>IF(StandardResults[[#This Row],[BT(SC)]]&lt;&gt;"-",IF(StandardResults[[#This Row],[BT(SC)]]&lt;=StandardResults[[#This Row],[AAs]],"AA",IF(StandardResults[[#This Row],[BT(SC)]]&lt;=StandardResults[[#This Row],[As]],"A",IF(StandardResults[[#This Row],[BT(SC)]]&lt;=StandardResults[[#This Row],[Bs]],"B","-"))),"")</f>
        <v/>
      </c>
      <c r="L1200" t="str">
        <f>IF(ISBLANK(TimeVR[[#This Row],[Best Time(L)]]),"-",TimeVR[[#This Row],[Best Time(L)]])</f>
        <v>-</v>
      </c>
      <c r="M1200" t="str">
        <f>IF(StandardResults[[#This Row],[BT(LC)]]&lt;&gt;"-",IF(StandardResults[[#This Row],[BT(LC)]]&lt;=StandardResults[[#This Row],[AA]],"AA",IF(StandardResults[[#This Row],[BT(LC)]]&lt;=StandardResults[[#This Row],[A]],"A",IF(StandardResults[[#This Row],[BT(LC)]]&lt;=StandardResults[[#This Row],[B]],"B","-"))),"")</f>
        <v/>
      </c>
      <c r="N1200" s="14"/>
      <c r="O1200" t="str">
        <f>IF(StandardResults[[#This Row],[BT(SC)]]&lt;&gt;"-",IF(StandardResults[[#This Row],[BT(SC)]]&lt;=StandardResults[[#This Row],[Ecs]],"EC","-"),"")</f>
        <v/>
      </c>
      <c r="Q1200" t="str">
        <f>IF(StandardResults[[#This Row],[Ind/Rel]]="Ind",LEFT(StandardResults[[#This Row],[Gender]],1)&amp;MIN(MAX(StandardResults[[#This Row],[Age]],11),17)&amp;"-"&amp;StandardResults[[#This Row],[Event]],"")</f>
        <v>011-0</v>
      </c>
      <c r="R1200" t="e">
        <f>IF(StandardResults[[#This Row],[Ind/Rel]]="Ind",_xlfn.XLOOKUP(StandardResults[[#This Row],[Code]],Std[Code],Std[AA]),"-")</f>
        <v>#N/A</v>
      </c>
      <c r="S1200" t="e">
        <f>IF(StandardResults[[#This Row],[Ind/Rel]]="Ind",_xlfn.XLOOKUP(StandardResults[[#This Row],[Code]],Std[Code],Std[A]),"-")</f>
        <v>#N/A</v>
      </c>
      <c r="T1200" t="e">
        <f>IF(StandardResults[[#This Row],[Ind/Rel]]="Ind",_xlfn.XLOOKUP(StandardResults[[#This Row],[Code]],Std[Code],Std[B]),"-")</f>
        <v>#N/A</v>
      </c>
      <c r="U1200" t="e">
        <f>IF(StandardResults[[#This Row],[Ind/Rel]]="Ind",_xlfn.XLOOKUP(StandardResults[[#This Row],[Code]],Std[Code],Std[AAs]),"-")</f>
        <v>#N/A</v>
      </c>
      <c r="V1200" t="e">
        <f>IF(StandardResults[[#This Row],[Ind/Rel]]="Ind",_xlfn.XLOOKUP(StandardResults[[#This Row],[Code]],Std[Code],Std[As]),"-")</f>
        <v>#N/A</v>
      </c>
      <c r="W1200" t="e">
        <f>IF(StandardResults[[#This Row],[Ind/Rel]]="Ind",_xlfn.XLOOKUP(StandardResults[[#This Row],[Code]],Std[Code],Std[Bs]),"-")</f>
        <v>#N/A</v>
      </c>
      <c r="X1200" t="e">
        <f>IF(StandardResults[[#This Row],[Ind/Rel]]="Ind",_xlfn.XLOOKUP(StandardResults[[#This Row],[Code]],Std[Code],Std[EC]),"-")</f>
        <v>#N/A</v>
      </c>
      <c r="Y1200" t="e">
        <f>IF(StandardResults[[#This Row],[Ind/Rel]]="Ind",_xlfn.XLOOKUP(StandardResults[[#This Row],[Code]],Std[Code],Std[Ecs]),"-")</f>
        <v>#N/A</v>
      </c>
      <c r="Z1200">
        <f>COUNTIFS(StandardResults[Name],StandardResults[[#This Row],[Name]],StandardResults[Entry
Std],"B")+COUNTIFS(StandardResults[Name],StandardResults[[#This Row],[Name]],StandardResults[Entry
Std],"A")+COUNTIFS(StandardResults[Name],StandardResults[[#This Row],[Name]],StandardResults[Entry
Std],"AA")</f>
        <v>0</v>
      </c>
      <c r="AA1200">
        <f>COUNTIFS(StandardResults[Name],StandardResults[[#This Row],[Name]],StandardResults[Entry
Std],"AA")</f>
        <v>0</v>
      </c>
    </row>
    <row r="1201" spans="1:27" x14ac:dyDescent="0.25">
      <c r="A1201">
        <f>TimeVR[[#This Row],[Club]]</f>
        <v>0</v>
      </c>
      <c r="B1201" t="str">
        <f>IF(OR(RIGHT(TimeVR[[#This Row],[Event]],3)="M.R", RIGHT(TimeVR[[#This Row],[Event]],3)="F.R"),"Relay","Ind")</f>
        <v>Ind</v>
      </c>
      <c r="C1201">
        <f>TimeVR[[#This Row],[gender]]</f>
        <v>0</v>
      </c>
      <c r="D1201">
        <f>TimeVR[[#This Row],[Age]]</f>
        <v>0</v>
      </c>
      <c r="E1201">
        <f>TimeVR[[#This Row],[name]]</f>
        <v>0</v>
      </c>
      <c r="F1201">
        <f>TimeVR[[#This Row],[Event]]</f>
        <v>0</v>
      </c>
      <c r="G1201" t="str">
        <f>IF(OR(StandardResults[[#This Row],[Entry]]="-",TimeVR[[#This Row],[validation]]="Validated"),"Y","N")</f>
        <v>N</v>
      </c>
      <c r="H1201">
        <f>IF(OR(LEFT(TimeVR[[#This Row],[Times]],8)="00:00.00", LEFT(TimeVR[[#This Row],[Times]],2)="NT"),"-",TimeVR[[#This Row],[Times]])</f>
        <v>0</v>
      </c>
      <c r="I12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1" t="str">
        <f>IF(ISBLANK(TimeVR[[#This Row],[Best Time(S)]]),"-",TimeVR[[#This Row],[Best Time(S)]])</f>
        <v>-</v>
      </c>
      <c r="K1201" t="str">
        <f>IF(StandardResults[[#This Row],[BT(SC)]]&lt;&gt;"-",IF(StandardResults[[#This Row],[BT(SC)]]&lt;=StandardResults[[#This Row],[AAs]],"AA",IF(StandardResults[[#This Row],[BT(SC)]]&lt;=StandardResults[[#This Row],[As]],"A",IF(StandardResults[[#This Row],[BT(SC)]]&lt;=StandardResults[[#This Row],[Bs]],"B","-"))),"")</f>
        <v/>
      </c>
      <c r="L1201" t="str">
        <f>IF(ISBLANK(TimeVR[[#This Row],[Best Time(L)]]),"-",TimeVR[[#This Row],[Best Time(L)]])</f>
        <v>-</v>
      </c>
      <c r="M1201" t="str">
        <f>IF(StandardResults[[#This Row],[BT(LC)]]&lt;&gt;"-",IF(StandardResults[[#This Row],[BT(LC)]]&lt;=StandardResults[[#This Row],[AA]],"AA",IF(StandardResults[[#This Row],[BT(LC)]]&lt;=StandardResults[[#This Row],[A]],"A",IF(StandardResults[[#This Row],[BT(LC)]]&lt;=StandardResults[[#This Row],[B]],"B","-"))),"")</f>
        <v/>
      </c>
      <c r="N1201" s="14"/>
      <c r="O1201" t="str">
        <f>IF(StandardResults[[#This Row],[BT(SC)]]&lt;&gt;"-",IF(StandardResults[[#This Row],[BT(SC)]]&lt;=StandardResults[[#This Row],[Ecs]],"EC","-"),"")</f>
        <v/>
      </c>
      <c r="Q1201" t="str">
        <f>IF(StandardResults[[#This Row],[Ind/Rel]]="Ind",LEFT(StandardResults[[#This Row],[Gender]],1)&amp;MIN(MAX(StandardResults[[#This Row],[Age]],11),17)&amp;"-"&amp;StandardResults[[#This Row],[Event]],"")</f>
        <v>011-0</v>
      </c>
      <c r="R1201" t="e">
        <f>IF(StandardResults[[#This Row],[Ind/Rel]]="Ind",_xlfn.XLOOKUP(StandardResults[[#This Row],[Code]],Std[Code],Std[AA]),"-")</f>
        <v>#N/A</v>
      </c>
      <c r="S1201" t="e">
        <f>IF(StandardResults[[#This Row],[Ind/Rel]]="Ind",_xlfn.XLOOKUP(StandardResults[[#This Row],[Code]],Std[Code],Std[A]),"-")</f>
        <v>#N/A</v>
      </c>
      <c r="T1201" t="e">
        <f>IF(StandardResults[[#This Row],[Ind/Rel]]="Ind",_xlfn.XLOOKUP(StandardResults[[#This Row],[Code]],Std[Code],Std[B]),"-")</f>
        <v>#N/A</v>
      </c>
      <c r="U1201" t="e">
        <f>IF(StandardResults[[#This Row],[Ind/Rel]]="Ind",_xlfn.XLOOKUP(StandardResults[[#This Row],[Code]],Std[Code],Std[AAs]),"-")</f>
        <v>#N/A</v>
      </c>
      <c r="V1201" t="e">
        <f>IF(StandardResults[[#This Row],[Ind/Rel]]="Ind",_xlfn.XLOOKUP(StandardResults[[#This Row],[Code]],Std[Code],Std[As]),"-")</f>
        <v>#N/A</v>
      </c>
      <c r="W1201" t="e">
        <f>IF(StandardResults[[#This Row],[Ind/Rel]]="Ind",_xlfn.XLOOKUP(StandardResults[[#This Row],[Code]],Std[Code],Std[Bs]),"-")</f>
        <v>#N/A</v>
      </c>
      <c r="X1201" t="e">
        <f>IF(StandardResults[[#This Row],[Ind/Rel]]="Ind",_xlfn.XLOOKUP(StandardResults[[#This Row],[Code]],Std[Code],Std[EC]),"-")</f>
        <v>#N/A</v>
      </c>
      <c r="Y1201" t="e">
        <f>IF(StandardResults[[#This Row],[Ind/Rel]]="Ind",_xlfn.XLOOKUP(StandardResults[[#This Row],[Code]],Std[Code],Std[Ecs]),"-")</f>
        <v>#N/A</v>
      </c>
      <c r="Z1201">
        <f>COUNTIFS(StandardResults[Name],StandardResults[[#This Row],[Name]],StandardResults[Entry
Std],"B")+COUNTIFS(StandardResults[Name],StandardResults[[#This Row],[Name]],StandardResults[Entry
Std],"A")+COUNTIFS(StandardResults[Name],StandardResults[[#This Row],[Name]],StandardResults[Entry
Std],"AA")</f>
        <v>0</v>
      </c>
      <c r="AA1201">
        <f>COUNTIFS(StandardResults[Name],StandardResults[[#This Row],[Name]],StandardResults[Entry
Std],"AA")</f>
        <v>0</v>
      </c>
    </row>
    <row r="1202" spans="1:27" x14ac:dyDescent="0.25">
      <c r="A1202">
        <f>TimeVR[[#This Row],[Club]]</f>
        <v>0</v>
      </c>
      <c r="B1202" t="str">
        <f>IF(OR(RIGHT(TimeVR[[#This Row],[Event]],3)="M.R", RIGHT(TimeVR[[#This Row],[Event]],3)="F.R"),"Relay","Ind")</f>
        <v>Ind</v>
      </c>
      <c r="C1202">
        <f>TimeVR[[#This Row],[gender]]</f>
        <v>0</v>
      </c>
      <c r="D1202">
        <f>TimeVR[[#This Row],[Age]]</f>
        <v>0</v>
      </c>
      <c r="E1202">
        <f>TimeVR[[#This Row],[name]]</f>
        <v>0</v>
      </c>
      <c r="F1202">
        <f>TimeVR[[#This Row],[Event]]</f>
        <v>0</v>
      </c>
      <c r="G1202" t="str">
        <f>IF(OR(StandardResults[[#This Row],[Entry]]="-",TimeVR[[#This Row],[validation]]="Validated"),"Y","N")</f>
        <v>N</v>
      </c>
      <c r="H1202">
        <f>IF(OR(LEFT(TimeVR[[#This Row],[Times]],8)="00:00.00", LEFT(TimeVR[[#This Row],[Times]],2)="NT"),"-",TimeVR[[#This Row],[Times]])</f>
        <v>0</v>
      </c>
      <c r="I12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2" t="str">
        <f>IF(ISBLANK(TimeVR[[#This Row],[Best Time(S)]]),"-",TimeVR[[#This Row],[Best Time(S)]])</f>
        <v>-</v>
      </c>
      <c r="K1202" t="str">
        <f>IF(StandardResults[[#This Row],[BT(SC)]]&lt;&gt;"-",IF(StandardResults[[#This Row],[BT(SC)]]&lt;=StandardResults[[#This Row],[AAs]],"AA",IF(StandardResults[[#This Row],[BT(SC)]]&lt;=StandardResults[[#This Row],[As]],"A",IF(StandardResults[[#This Row],[BT(SC)]]&lt;=StandardResults[[#This Row],[Bs]],"B","-"))),"")</f>
        <v/>
      </c>
      <c r="L1202" t="str">
        <f>IF(ISBLANK(TimeVR[[#This Row],[Best Time(L)]]),"-",TimeVR[[#This Row],[Best Time(L)]])</f>
        <v>-</v>
      </c>
      <c r="M1202" t="str">
        <f>IF(StandardResults[[#This Row],[BT(LC)]]&lt;&gt;"-",IF(StandardResults[[#This Row],[BT(LC)]]&lt;=StandardResults[[#This Row],[AA]],"AA",IF(StandardResults[[#This Row],[BT(LC)]]&lt;=StandardResults[[#This Row],[A]],"A",IF(StandardResults[[#This Row],[BT(LC)]]&lt;=StandardResults[[#This Row],[B]],"B","-"))),"")</f>
        <v/>
      </c>
      <c r="N1202" s="14"/>
      <c r="O1202" t="str">
        <f>IF(StandardResults[[#This Row],[BT(SC)]]&lt;&gt;"-",IF(StandardResults[[#This Row],[BT(SC)]]&lt;=StandardResults[[#This Row],[Ecs]],"EC","-"),"")</f>
        <v/>
      </c>
      <c r="Q1202" t="str">
        <f>IF(StandardResults[[#This Row],[Ind/Rel]]="Ind",LEFT(StandardResults[[#This Row],[Gender]],1)&amp;MIN(MAX(StandardResults[[#This Row],[Age]],11),17)&amp;"-"&amp;StandardResults[[#This Row],[Event]],"")</f>
        <v>011-0</v>
      </c>
      <c r="R1202" t="e">
        <f>IF(StandardResults[[#This Row],[Ind/Rel]]="Ind",_xlfn.XLOOKUP(StandardResults[[#This Row],[Code]],Std[Code],Std[AA]),"-")</f>
        <v>#N/A</v>
      </c>
      <c r="S1202" t="e">
        <f>IF(StandardResults[[#This Row],[Ind/Rel]]="Ind",_xlfn.XLOOKUP(StandardResults[[#This Row],[Code]],Std[Code],Std[A]),"-")</f>
        <v>#N/A</v>
      </c>
      <c r="T1202" t="e">
        <f>IF(StandardResults[[#This Row],[Ind/Rel]]="Ind",_xlfn.XLOOKUP(StandardResults[[#This Row],[Code]],Std[Code],Std[B]),"-")</f>
        <v>#N/A</v>
      </c>
      <c r="U1202" t="e">
        <f>IF(StandardResults[[#This Row],[Ind/Rel]]="Ind",_xlfn.XLOOKUP(StandardResults[[#This Row],[Code]],Std[Code],Std[AAs]),"-")</f>
        <v>#N/A</v>
      </c>
      <c r="V1202" t="e">
        <f>IF(StandardResults[[#This Row],[Ind/Rel]]="Ind",_xlfn.XLOOKUP(StandardResults[[#This Row],[Code]],Std[Code],Std[As]),"-")</f>
        <v>#N/A</v>
      </c>
      <c r="W1202" t="e">
        <f>IF(StandardResults[[#This Row],[Ind/Rel]]="Ind",_xlfn.XLOOKUP(StandardResults[[#This Row],[Code]],Std[Code],Std[Bs]),"-")</f>
        <v>#N/A</v>
      </c>
      <c r="X1202" t="e">
        <f>IF(StandardResults[[#This Row],[Ind/Rel]]="Ind",_xlfn.XLOOKUP(StandardResults[[#This Row],[Code]],Std[Code],Std[EC]),"-")</f>
        <v>#N/A</v>
      </c>
      <c r="Y1202" t="e">
        <f>IF(StandardResults[[#This Row],[Ind/Rel]]="Ind",_xlfn.XLOOKUP(StandardResults[[#This Row],[Code]],Std[Code],Std[Ecs]),"-")</f>
        <v>#N/A</v>
      </c>
      <c r="Z1202">
        <f>COUNTIFS(StandardResults[Name],StandardResults[[#This Row],[Name]],StandardResults[Entry
Std],"B")+COUNTIFS(StandardResults[Name],StandardResults[[#This Row],[Name]],StandardResults[Entry
Std],"A")+COUNTIFS(StandardResults[Name],StandardResults[[#This Row],[Name]],StandardResults[Entry
Std],"AA")</f>
        <v>0</v>
      </c>
      <c r="AA1202">
        <f>COUNTIFS(StandardResults[Name],StandardResults[[#This Row],[Name]],StandardResults[Entry
Std],"AA")</f>
        <v>0</v>
      </c>
    </row>
    <row r="1203" spans="1:27" x14ac:dyDescent="0.25">
      <c r="A1203">
        <f>TimeVR[[#This Row],[Club]]</f>
        <v>0</v>
      </c>
      <c r="B1203" t="str">
        <f>IF(OR(RIGHT(TimeVR[[#This Row],[Event]],3)="M.R", RIGHT(TimeVR[[#This Row],[Event]],3)="F.R"),"Relay","Ind")</f>
        <v>Ind</v>
      </c>
      <c r="C1203">
        <f>TimeVR[[#This Row],[gender]]</f>
        <v>0</v>
      </c>
      <c r="D1203">
        <f>TimeVR[[#This Row],[Age]]</f>
        <v>0</v>
      </c>
      <c r="E1203">
        <f>TimeVR[[#This Row],[name]]</f>
        <v>0</v>
      </c>
      <c r="F1203">
        <f>TimeVR[[#This Row],[Event]]</f>
        <v>0</v>
      </c>
      <c r="G1203" t="str">
        <f>IF(OR(StandardResults[[#This Row],[Entry]]="-",TimeVR[[#This Row],[validation]]="Validated"),"Y","N")</f>
        <v>N</v>
      </c>
      <c r="H1203">
        <f>IF(OR(LEFT(TimeVR[[#This Row],[Times]],8)="00:00.00", LEFT(TimeVR[[#This Row],[Times]],2)="NT"),"-",TimeVR[[#This Row],[Times]])</f>
        <v>0</v>
      </c>
      <c r="I12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3" t="str">
        <f>IF(ISBLANK(TimeVR[[#This Row],[Best Time(S)]]),"-",TimeVR[[#This Row],[Best Time(S)]])</f>
        <v>-</v>
      </c>
      <c r="K1203" t="str">
        <f>IF(StandardResults[[#This Row],[BT(SC)]]&lt;&gt;"-",IF(StandardResults[[#This Row],[BT(SC)]]&lt;=StandardResults[[#This Row],[AAs]],"AA",IF(StandardResults[[#This Row],[BT(SC)]]&lt;=StandardResults[[#This Row],[As]],"A",IF(StandardResults[[#This Row],[BT(SC)]]&lt;=StandardResults[[#This Row],[Bs]],"B","-"))),"")</f>
        <v/>
      </c>
      <c r="L1203" t="str">
        <f>IF(ISBLANK(TimeVR[[#This Row],[Best Time(L)]]),"-",TimeVR[[#This Row],[Best Time(L)]])</f>
        <v>-</v>
      </c>
      <c r="M1203" t="str">
        <f>IF(StandardResults[[#This Row],[BT(LC)]]&lt;&gt;"-",IF(StandardResults[[#This Row],[BT(LC)]]&lt;=StandardResults[[#This Row],[AA]],"AA",IF(StandardResults[[#This Row],[BT(LC)]]&lt;=StandardResults[[#This Row],[A]],"A",IF(StandardResults[[#This Row],[BT(LC)]]&lt;=StandardResults[[#This Row],[B]],"B","-"))),"")</f>
        <v/>
      </c>
      <c r="N1203" s="14"/>
      <c r="O1203" t="str">
        <f>IF(StandardResults[[#This Row],[BT(SC)]]&lt;&gt;"-",IF(StandardResults[[#This Row],[BT(SC)]]&lt;=StandardResults[[#This Row],[Ecs]],"EC","-"),"")</f>
        <v/>
      </c>
      <c r="Q1203" t="str">
        <f>IF(StandardResults[[#This Row],[Ind/Rel]]="Ind",LEFT(StandardResults[[#This Row],[Gender]],1)&amp;MIN(MAX(StandardResults[[#This Row],[Age]],11),17)&amp;"-"&amp;StandardResults[[#This Row],[Event]],"")</f>
        <v>011-0</v>
      </c>
      <c r="R1203" t="e">
        <f>IF(StandardResults[[#This Row],[Ind/Rel]]="Ind",_xlfn.XLOOKUP(StandardResults[[#This Row],[Code]],Std[Code],Std[AA]),"-")</f>
        <v>#N/A</v>
      </c>
      <c r="S1203" t="e">
        <f>IF(StandardResults[[#This Row],[Ind/Rel]]="Ind",_xlfn.XLOOKUP(StandardResults[[#This Row],[Code]],Std[Code],Std[A]),"-")</f>
        <v>#N/A</v>
      </c>
      <c r="T1203" t="e">
        <f>IF(StandardResults[[#This Row],[Ind/Rel]]="Ind",_xlfn.XLOOKUP(StandardResults[[#This Row],[Code]],Std[Code],Std[B]),"-")</f>
        <v>#N/A</v>
      </c>
      <c r="U1203" t="e">
        <f>IF(StandardResults[[#This Row],[Ind/Rel]]="Ind",_xlfn.XLOOKUP(StandardResults[[#This Row],[Code]],Std[Code],Std[AAs]),"-")</f>
        <v>#N/A</v>
      </c>
      <c r="V1203" t="e">
        <f>IF(StandardResults[[#This Row],[Ind/Rel]]="Ind",_xlfn.XLOOKUP(StandardResults[[#This Row],[Code]],Std[Code],Std[As]),"-")</f>
        <v>#N/A</v>
      </c>
      <c r="W1203" t="e">
        <f>IF(StandardResults[[#This Row],[Ind/Rel]]="Ind",_xlfn.XLOOKUP(StandardResults[[#This Row],[Code]],Std[Code],Std[Bs]),"-")</f>
        <v>#N/A</v>
      </c>
      <c r="X1203" t="e">
        <f>IF(StandardResults[[#This Row],[Ind/Rel]]="Ind",_xlfn.XLOOKUP(StandardResults[[#This Row],[Code]],Std[Code],Std[EC]),"-")</f>
        <v>#N/A</v>
      </c>
      <c r="Y1203" t="e">
        <f>IF(StandardResults[[#This Row],[Ind/Rel]]="Ind",_xlfn.XLOOKUP(StandardResults[[#This Row],[Code]],Std[Code],Std[Ecs]),"-")</f>
        <v>#N/A</v>
      </c>
      <c r="Z1203">
        <f>COUNTIFS(StandardResults[Name],StandardResults[[#This Row],[Name]],StandardResults[Entry
Std],"B")+COUNTIFS(StandardResults[Name],StandardResults[[#This Row],[Name]],StandardResults[Entry
Std],"A")+COUNTIFS(StandardResults[Name],StandardResults[[#This Row],[Name]],StandardResults[Entry
Std],"AA")</f>
        <v>0</v>
      </c>
      <c r="AA1203">
        <f>COUNTIFS(StandardResults[Name],StandardResults[[#This Row],[Name]],StandardResults[Entry
Std],"AA")</f>
        <v>0</v>
      </c>
    </row>
    <row r="1204" spans="1:27" x14ac:dyDescent="0.25">
      <c r="A1204">
        <f>TimeVR[[#This Row],[Club]]</f>
        <v>0</v>
      </c>
      <c r="B1204" t="str">
        <f>IF(OR(RIGHT(TimeVR[[#This Row],[Event]],3)="M.R", RIGHT(TimeVR[[#This Row],[Event]],3)="F.R"),"Relay","Ind")</f>
        <v>Ind</v>
      </c>
      <c r="C1204">
        <f>TimeVR[[#This Row],[gender]]</f>
        <v>0</v>
      </c>
      <c r="D1204">
        <f>TimeVR[[#This Row],[Age]]</f>
        <v>0</v>
      </c>
      <c r="E1204">
        <f>TimeVR[[#This Row],[name]]</f>
        <v>0</v>
      </c>
      <c r="F1204">
        <f>TimeVR[[#This Row],[Event]]</f>
        <v>0</v>
      </c>
      <c r="G1204" t="str">
        <f>IF(OR(StandardResults[[#This Row],[Entry]]="-",TimeVR[[#This Row],[validation]]="Validated"),"Y","N")</f>
        <v>N</v>
      </c>
      <c r="H1204">
        <f>IF(OR(LEFT(TimeVR[[#This Row],[Times]],8)="00:00.00", LEFT(TimeVR[[#This Row],[Times]],2)="NT"),"-",TimeVR[[#This Row],[Times]])</f>
        <v>0</v>
      </c>
      <c r="I12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4" t="str">
        <f>IF(ISBLANK(TimeVR[[#This Row],[Best Time(S)]]),"-",TimeVR[[#This Row],[Best Time(S)]])</f>
        <v>-</v>
      </c>
      <c r="K1204" t="str">
        <f>IF(StandardResults[[#This Row],[BT(SC)]]&lt;&gt;"-",IF(StandardResults[[#This Row],[BT(SC)]]&lt;=StandardResults[[#This Row],[AAs]],"AA",IF(StandardResults[[#This Row],[BT(SC)]]&lt;=StandardResults[[#This Row],[As]],"A",IF(StandardResults[[#This Row],[BT(SC)]]&lt;=StandardResults[[#This Row],[Bs]],"B","-"))),"")</f>
        <v/>
      </c>
      <c r="L1204" t="str">
        <f>IF(ISBLANK(TimeVR[[#This Row],[Best Time(L)]]),"-",TimeVR[[#This Row],[Best Time(L)]])</f>
        <v>-</v>
      </c>
      <c r="M1204" t="str">
        <f>IF(StandardResults[[#This Row],[BT(LC)]]&lt;&gt;"-",IF(StandardResults[[#This Row],[BT(LC)]]&lt;=StandardResults[[#This Row],[AA]],"AA",IF(StandardResults[[#This Row],[BT(LC)]]&lt;=StandardResults[[#This Row],[A]],"A",IF(StandardResults[[#This Row],[BT(LC)]]&lt;=StandardResults[[#This Row],[B]],"B","-"))),"")</f>
        <v/>
      </c>
      <c r="N1204" s="14"/>
      <c r="O1204" t="str">
        <f>IF(StandardResults[[#This Row],[BT(SC)]]&lt;&gt;"-",IF(StandardResults[[#This Row],[BT(SC)]]&lt;=StandardResults[[#This Row],[Ecs]],"EC","-"),"")</f>
        <v/>
      </c>
      <c r="Q1204" t="str">
        <f>IF(StandardResults[[#This Row],[Ind/Rel]]="Ind",LEFT(StandardResults[[#This Row],[Gender]],1)&amp;MIN(MAX(StandardResults[[#This Row],[Age]],11),17)&amp;"-"&amp;StandardResults[[#This Row],[Event]],"")</f>
        <v>011-0</v>
      </c>
      <c r="R1204" t="e">
        <f>IF(StandardResults[[#This Row],[Ind/Rel]]="Ind",_xlfn.XLOOKUP(StandardResults[[#This Row],[Code]],Std[Code],Std[AA]),"-")</f>
        <v>#N/A</v>
      </c>
      <c r="S1204" t="e">
        <f>IF(StandardResults[[#This Row],[Ind/Rel]]="Ind",_xlfn.XLOOKUP(StandardResults[[#This Row],[Code]],Std[Code],Std[A]),"-")</f>
        <v>#N/A</v>
      </c>
      <c r="T1204" t="e">
        <f>IF(StandardResults[[#This Row],[Ind/Rel]]="Ind",_xlfn.XLOOKUP(StandardResults[[#This Row],[Code]],Std[Code],Std[B]),"-")</f>
        <v>#N/A</v>
      </c>
      <c r="U1204" t="e">
        <f>IF(StandardResults[[#This Row],[Ind/Rel]]="Ind",_xlfn.XLOOKUP(StandardResults[[#This Row],[Code]],Std[Code],Std[AAs]),"-")</f>
        <v>#N/A</v>
      </c>
      <c r="V1204" t="e">
        <f>IF(StandardResults[[#This Row],[Ind/Rel]]="Ind",_xlfn.XLOOKUP(StandardResults[[#This Row],[Code]],Std[Code],Std[As]),"-")</f>
        <v>#N/A</v>
      </c>
      <c r="W1204" t="e">
        <f>IF(StandardResults[[#This Row],[Ind/Rel]]="Ind",_xlfn.XLOOKUP(StandardResults[[#This Row],[Code]],Std[Code],Std[Bs]),"-")</f>
        <v>#N/A</v>
      </c>
      <c r="X1204" t="e">
        <f>IF(StandardResults[[#This Row],[Ind/Rel]]="Ind",_xlfn.XLOOKUP(StandardResults[[#This Row],[Code]],Std[Code],Std[EC]),"-")</f>
        <v>#N/A</v>
      </c>
      <c r="Y1204" t="e">
        <f>IF(StandardResults[[#This Row],[Ind/Rel]]="Ind",_xlfn.XLOOKUP(StandardResults[[#This Row],[Code]],Std[Code],Std[Ecs]),"-")</f>
        <v>#N/A</v>
      </c>
      <c r="Z1204">
        <f>COUNTIFS(StandardResults[Name],StandardResults[[#This Row],[Name]],StandardResults[Entry
Std],"B")+COUNTIFS(StandardResults[Name],StandardResults[[#This Row],[Name]],StandardResults[Entry
Std],"A")+COUNTIFS(StandardResults[Name],StandardResults[[#This Row],[Name]],StandardResults[Entry
Std],"AA")</f>
        <v>0</v>
      </c>
      <c r="AA1204">
        <f>COUNTIFS(StandardResults[Name],StandardResults[[#This Row],[Name]],StandardResults[Entry
Std],"AA")</f>
        <v>0</v>
      </c>
    </row>
    <row r="1205" spans="1:27" x14ac:dyDescent="0.25">
      <c r="A1205">
        <f>TimeVR[[#This Row],[Club]]</f>
        <v>0</v>
      </c>
      <c r="B1205" t="str">
        <f>IF(OR(RIGHT(TimeVR[[#This Row],[Event]],3)="M.R", RIGHT(TimeVR[[#This Row],[Event]],3)="F.R"),"Relay","Ind")</f>
        <v>Ind</v>
      </c>
      <c r="C1205">
        <f>TimeVR[[#This Row],[gender]]</f>
        <v>0</v>
      </c>
      <c r="D1205">
        <f>TimeVR[[#This Row],[Age]]</f>
        <v>0</v>
      </c>
      <c r="E1205">
        <f>TimeVR[[#This Row],[name]]</f>
        <v>0</v>
      </c>
      <c r="F1205">
        <f>TimeVR[[#This Row],[Event]]</f>
        <v>0</v>
      </c>
      <c r="G1205" t="str">
        <f>IF(OR(StandardResults[[#This Row],[Entry]]="-",TimeVR[[#This Row],[validation]]="Validated"),"Y","N")</f>
        <v>N</v>
      </c>
      <c r="H1205">
        <f>IF(OR(LEFT(TimeVR[[#This Row],[Times]],8)="00:00.00", LEFT(TimeVR[[#This Row],[Times]],2)="NT"),"-",TimeVR[[#This Row],[Times]])</f>
        <v>0</v>
      </c>
      <c r="I12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5" t="str">
        <f>IF(ISBLANK(TimeVR[[#This Row],[Best Time(S)]]),"-",TimeVR[[#This Row],[Best Time(S)]])</f>
        <v>-</v>
      </c>
      <c r="K1205" t="str">
        <f>IF(StandardResults[[#This Row],[BT(SC)]]&lt;&gt;"-",IF(StandardResults[[#This Row],[BT(SC)]]&lt;=StandardResults[[#This Row],[AAs]],"AA",IF(StandardResults[[#This Row],[BT(SC)]]&lt;=StandardResults[[#This Row],[As]],"A",IF(StandardResults[[#This Row],[BT(SC)]]&lt;=StandardResults[[#This Row],[Bs]],"B","-"))),"")</f>
        <v/>
      </c>
      <c r="L1205" t="str">
        <f>IF(ISBLANK(TimeVR[[#This Row],[Best Time(L)]]),"-",TimeVR[[#This Row],[Best Time(L)]])</f>
        <v>-</v>
      </c>
      <c r="M1205" t="str">
        <f>IF(StandardResults[[#This Row],[BT(LC)]]&lt;&gt;"-",IF(StandardResults[[#This Row],[BT(LC)]]&lt;=StandardResults[[#This Row],[AA]],"AA",IF(StandardResults[[#This Row],[BT(LC)]]&lt;=StandardResults[[#This Row],[A]],"A",IF(StandardResults[[#This Row],[BT(LC)]]&lt;=StandardResults[[#This Row],[B]],"B","-"))),"")</f>
        <v/>
      </c>
      <c r="N1205" s="14"/>
      <c r="O1205" t="str">
        <f>IF(StandardResults[[#This Row],[BT(SC)]]&lt;&gt;"-",IF(StandardResults[[#This Row],[BT(SC)]]&lt;=StandardResults[[#This Row],[Ecs]],"EC","-"),"")</f>
        <v/>
      </c>
      <c r="Q1205" t="str">
        <f>IF(StandardResults[[#This Row],[Ind/Rel]]="Ind",LEFT(StandardResults[[#This Row],[Gender]],1)&amp;MIN(MAX(StandardResults[[#This Row],[Age]],11),17)&amp;"-"&amp;StandardResults[[#This Row],[Event]],"")</f>
        <v>011-0</v>
      </c>
      <c r="R1205" t="e">
        <f>IF(StandardResults[[#This Row],[Ind/Rel]]="Ind",_xlfn.XLOOKUP(StandardResults[[#This Row],[Code]],Std[Code],Std[AA]),"-")</f>
        <v>#N/A</v>
      </c>
      <c r="S1205" t="e">
        <f>IF(StandardResults[[#This Row],[Ind/Rel]]="Ind",_xlfn.XLOOKUP(StandardResults[[#This Row],[Code]],Std[Code],Std[A]),"-")</f>
        <v>#N/A</v>
      </c>
      <c r="T1205" t="e">
        <f>IF(StandardResults[[#This Row],[Ind/Rel]]="Ind",_xlfn.XLOOKUP(StandardResults[[#This Row],[Code]],Std[Code],Std[B]),"-")</f>
        <v>#N/A</v>
      </c>
      <c r="U1205" t="e">
        <f>IF(StandardResults[[#This Row],[Ind/Rel]]="Ind",_xlfn.XLOOKUP(StandardResults[[#This Row],[Code]],Std[Code],Std[AAs]),"-")</f>
        <v>#N/A</v>
      </c>
      <c r="V1205" t="e">
        <f>IF(StandardResults[[#This Row],[Ind/Rel]]="Ind",_xlfn.XLOOKUP(StandardResults[[#This Row],[Code]],Std[Code],Std[As]),"-")</f>
        <v>#N/A</v>
      </c>
      <c r="W1205" t="e">
        <f>IF(StandardResults[[#This Row],[Ind/Rel]]="Ind",_xlfn.XLOOKUP(StandardResults[[#This Row],[Code]],Std[Code],Std[Bs]),"-")</f>
        <v>#N/A</v>
      </c>
      <c r="X1205" t="e">
        <f>IF(StandardResults[[#This Row],[Ind/Rel]]="Ind",_xlfn.XLOOKUP(StandardResults[[#This Row],[Code]],Std[Code],Std[EC]),"-")</f>
        <v>#N/A</v>
      </c>
      <c r="Y1205" t="e">
        <f>IF(StandardResults[[#This Row],[Ind/Rel]]="Ind",_xlfn.XLOOKUP(StandardResults[[#This Row],[Code]],Std[Code],Std[Ecs]),"-")</f>
        <v>#N/A</v>
      </c>
      <c r="Z1205">
        <f>COUNTIFS(StandardResults[Name],StandardResults[[#This Row],[Name]],StandardResults[Entry
Std],"B")+COUNTIFS(StandardResults[Name],StandardResults[[#This Row],[Name]],StandardResults[Entry
Std],"A")+COUNTIFS(StandardResults[Name],StandardResults[[#This Row],[Name]],StandardResults[Entry
Std],"AA")</f>
        <v>0</v>
      </c>
      <c r="AA1205">
        <f>COUNTIFS(StandardResults[Name],StandardResults[[#This Row],[Name]],StandardResults[Entry
Std],"AA")</f>
        <v>0</v>
      </c>
    </row>
    <row r="1206" spans="1:27" x14ac:dyDescent="0.25">
      <c r="A1206">
        <f>TimeVR[[#This Row],[Club]]</f>
        <v>0</v>
      </c>
      <c r="B1206" t="str">
        <f>IF(OR(RIGHT(TimeVR[[#This Row],[Event]],3)="M.R", RIGHT(TimeVR[[#This Row],[Event]],3)="F.R"),"Relay","Ind")</f>
        <v>Ind</v>
      </c>
      <c r="C1206">
        <f>TimeVR[[#This Row],[gender]]</f>
        <v>0</v>
      </c>
      <c r="D1206">
        <f>TimeVR[[#This Row],[Age]]</f>
        <v>0</v>
      </c>
      <c r="E1206">
        <f>TimeVR[[#This Row],[name]]</f>
        <v>0</v>
      </c>
      <c r="F1206">
        <f>TimeVR[[#This Row],[Event]]</f>
        <v>0</v>
      </c>
      <c r="G1206" t="str">
        <f>IF(OR(StandardResults[[#This Row],[Entry]]="-",TimeVR[[#This Row],[validation]]="Validated"),"Y","N")</f>
        <v>N</v>
      </c>
      <c r="H1206">
        <f>IF(OR(LEFT(TimeVR[[#This Row],[Times]],8)="00:00.00", LEFT(TimeVR[[#This Row],[Times]],2)="NT"),"-",TimeVR[[#This Row],[Times]])</f>
        <v>0</v>
      </c>
      <c r="I12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6" t="str">
        <f>IF(ISBLANK(TimeVR[[#This Row],[Best Time(S)]]),"-",TimeVR[[#This Row],[Best Time(S)]])</f>
        <v>-</v>
      </c>
      <c r="K1206" t="str">
        <f>IF(StandardResults[[#This Row],[BT(SC)]]&lt;&gt;"-",IF(StandardResults[[#This Row],[BT(SC)]]&lt;=StandardResults[[#This Row],[AAs]],"AA",IF(StandardResults[[#This Row],[BT(SC)]]&lt;=StandardResults[[#This Row],[As]],"A",IF(StandardResults[[#This Row],[BT(SC)]]&lt;=StandardResults[[#This Row],[Bs]],"B","-"))),"")</f>
        <v/>
      </c>
      <c r="L1206" t="str">
        <f>IF(ISBLANK(TimeVR[[#This Row],[Best Time(L)]]),"-",TimeVR[[#This Row],[Best Time(L)]])</f>
        <v>-</v>
      </c>
      <c r="M1206" t="str">
        <f>IF(StandardResults[[#This Row],[BT(LC)]]&lt;&gt;"-",IF(StandardResults[[#This Row],[BT(LC)]]&lt;=StandardResults[[#This Row],[AA]],"AA",IF(StandardResults[[#This Row],[BT(LC)]]&lt;=StandardResults[[#This Row],[A]],"A",IF(StandardResults[[#This Row],[BT(LC)]]&lt;=StandardResults[[#This Row],[B]],"B","-"))),"")</f>
        <v/>
      </c>
      <c r="N1206" s="14"/>
      <c r="O1206" t="str">
        <f>IF(StandardResults[[#This Row],[BT(SC)]]&lt;&gt;"-",IF(StandardResults[[#This Row],[BT(SC)]]&lt;=StandardResults[[#This Row],[Ecs]],"EC","-"),"")</f>
        <v/>
      </c>
      <c r="Q1206" t="str">
        <f>IF(StandardResults[[#This Row],[Ind/Rel]]="Ind",LEFT(StandardResults[[#This Row],[Gender]],1)&amp;MIN(MAX(StandardResults[[#This Row],[Age]],11),17)&amp;"-"&amp;StandardResults[[#This Row],[Event]],"")</f>
        <v>011-0</v>
      </c>
      <c r="R1206" t="e">
        <f>IF(StandardResults[[#This Row],[Ind/Rel]]="Ind",_xlfn.XLOOKUP(StandardResults[[#This Row],[Code]],Std[Code],Std[AA]),"-")</f>
        <v>#N/A</v>
      </c>
      <c r="S1206" t="e">
        <f>IF(StandardResults[[#This Row],[Ind/Rel]]="Ind",_xlfn.XLOOKUP(StandardResults[[#This Row],[Code]],Std[Code],Std[A]),"-")</f>
        <v>#N/A</v>
      </c>
      <c r="T1206" t="e">
        <f>IF(StandardResults[[#This Row],[Ind/Rel]]="Ind",_xlfn.XLOOKUP(StandardResults[[#This Row],[Code]],Std[Code],Std[B]),"-")</f>
        <v>#N/A</v>
      </c>
      <c r="U1206" t="e">
        <f>IF(StandardResults[[#This Row],[Ind/Rel]]="Ind",_xlfn.XLOOKUP(StandardResults[[#This Row],[Code]],Std[Code],Std[AAs]),"-")</f>
        <v>#N/A</v>
      </c>
      <c r="V1206" t="e">
        <f>IF(StandardResults[[#This Row],[Ind/Rel]]="Ind",_xlfn.XLOOKUP(StandardResults[[#This Row],[Code]],Std[Code],Std[As]),"-")</f>
        <v>#N/A</v>
      </c>
      <c r="W1206" t="e">
        <f>IF(StandardResults[[#This Row],[Ind/Rel]]="Ind",_xlfn.XLOOKUP(StandardResults[[#This Row],[Code]],Std[Code],Std[Bs]),"-")</f>
        <v>#N/A</v>
      </c>
      <c r="X1206" t="e">
        <f>IF(StandardResults[[#This Row],[Ind/Rel]]="Ind",_xlfn.XLOOKUP(StandardResults[[#This Row],[Code]],Std[Code],Std[EC]),"-")</f>
        <v>#N/A</v>
      </c>
      <c r="Y1206" t="e">
        <f>IF(StandardResults[[#This Row],[Ind/Rel]]="Ind",_xlfn.XLOOKUP(StandardResults[[#This Row],[Code]],Std[Code],Std[Ecs]),"-")</f>
        <v>#N/A</v>
      </c>
      <c r="Z1206">
        <f>COUNTIFS(StandardResults[Name],StandardResults[[#This Row],[Name]],StandardResults[Entry
Std],"B")+COUNTIFS(StandardResults[Name],StandardResults[[#This Row],[Name]],StandardResults[Entry
Std],"A")+COUNTIFS(StandardResults[Name],StandardResults[[#This Row],[Name]],StandardResults[Entry
Std],"AA")</f>
        <v>0</v>
      </c>
      <c r="AA1206">
        <f>COUNTIFS(StandardResults[Name],StandardResults[[#This Row],[Name]],StandardResults[Entry
Std],"AA")</f>
        <v>0</v>
      </c>
    </row>
    <row r="1207" spans="1:27" x14ac:dyDescent="0.25">
      <c r="A1207">
        <f>TimeVR[[#This Row],[Club]]</f>
        <v>0</v>
      </c>
      <c r="B1207" t="str">
        <f>IF(OR(RIGHT(TimeVR[[#This Row],[Event]],3)="M.R", RIGHT(TimeVR[[#This Row],[Event]],3)="F.R"),"Relay","Ind")</f>
        <v>Ind</v>
      </c>
      <c r="C1207">
        <f>TimeVR[[#This Row],[gender]]</f>
        <v>0</v>
      </c>
      <c r="D1207">
        <f>TimeVR[[#This Row],[Age]]</f>
        <v>0</v>
      </c>
      <c r="E1207">
        <f>TimeVR[[#This Row],[name]]</f>
        <v>0</v>
      </c>
      <c r="F1207">
        <f>TimeVR[[#This Row],[Event]]</f>
        <v>0</v>
      </c>
      <c r="G1207" t="str">
        <f>IF(OR(StandardResults[[#This Row],[Entry]]="-",TimeVR[[#This Row],[validation]]="Validated"),"Y","N")</f>
        <v>N</v>
      </c>
      <c r="H1207">
        <f>IF(OR(LEFT(TimeVR[[#This Row],[Times]],8)="00:00.00", LEFT(TimeVR[[#This Row],[Times]],2)="NT"),"-",TimeVR[[#This Row],[Times]])</f>
        <v>0</v>
      </c>
      <c r="I12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7" t="str">
        <f>IF(ISBLANK(TimeVR[[#This Row],[Best Time(S)]]),"-",TimeVR[[#This Row],[Best Time(S)]])</f>
        <v>-</v>
      </c>
      <c r="K1207" t="str">
        <f>IF(StandardResults[[#This Row],[BT(SC)]]&lt;&gt;"-",IF(StandardResults[[#This Row],[BT(SC)]]&lt;=StandardResults[[#This Row],[AAs]],"AA",IF(StandardResults[[#This Row],[BT(SC)]]&lt;=StandardResults[[#This Row],[As]],"A",IF(StandardResults[[#This Row],[BT(SC)]]&lt;=StandardResults[[#This Row],[Bs]],"B","-"))),"")</f>
        <v/>
      </c>
      <c r="L1207" t="str">
        <f>IF(ISBLANK(TimeVR[[#This Row],[Best Time(L)]]),"-",TimeVR[[#This Row],[Best Time(L)]])</f>
        <v>-</v>
      </c>
      <c r="M1207" t="str">
        <f>IF(StandardResults[[#This Row],[BT(LC)]]&lt;&gt;"-",IF(StandardResults[[#This Row],[BT(LC)]]&lt;=StandardResults[[#This Row],[AA]],"AA",IF(StandardResults[[#This Row],[BT(LC)]]&lt;=StandardResults[[#This Row],[A]],"A",IF(StandardResults[[#This Row],[BT(LC)]]&lt;=StandardResults[[#This Row],[B]],"B","-"))),"")</f>
        <v/>
      </c>
      <c r="N1207" s="14"/>
      <c r="O1207" t="str">
        <f>IF(StandardResults[[#This Row],[BT(SC)]]&lt;&gt;"-",IF(StandardResults[[#This Row],[BT(SC)]]&lt;=StandardResults[[#This Row],[Ecs]],"EC","-"),"")</f>
        <v/>
      </c>
      <c r="Q1207" t="str">
        <f>IF(StandardResults[[#This Row],[Ind/Rel]]="Ind",LEFT(StandardResults[[#This Row],[Gender]],1)&amp;MIN(MAX(StandardResults[[#This Row],[Age]],11),17)&amp;"-"&amp;StandardResults[[#This Row],[Event]],"")</f>
        <v>011-0</v>
      </c>
      <c r="R1207" t="e">
        <f>IF(StandardResults[[#This Row],[Ind/Rel]]="Ind",_xlfn.XLOOKUP(StandardResults[[#This Row],[Code]],Std[Code],Std[AA]),"-")</f>
        <v>#N/A</v>
      </c>
      <c r="S1207" t="e">
        <f>IF(StandardResults[[#This Row],[Ind/Rel]]="Ind",_xlfn.XLOOKUP(StandardResults[[#This Row],[Code]],Std[Code],Std[A]),"-")</f>
        <v>#N/A</v>
      </c>
      <c r="T1207" t="e">
        <f>IF(StandardResults[[#This Row],[Ind/Rel]]="Ind",_xlfn.XLOOKUP(StandardResults[[#This Row],[Code]],Std[Code],Std[B]),"-")</f>
        <v>#N/A</v>
      </c>
      <c r="U1207" t="e">
        <f>IF(StandardResults[[#This Row],[Ind/Rel]]="Ind",_xlfn.XLOOKUP(StandardResults[[#This Row],[Code]],Std[Code],Std[AAs]),"-")</f>
        <v>#N/A</v>
      </c>
      <c r="V1207" t="e">
        <f>IF(StandardResults[[#This Row],[Ind/Rel]]="Ind",_xlfn.XLOOKUP(StandardResults[[#This Row],[Code]],Std[Code],Std[As]),"-")</f>
        <v>#N/A</v>
      </c>
      <c r="W1207" t="e">
        <f>IF(StandardResults[[#This Row],[Ind/Rel]]="Ind",_xlfn.XLOOKUP(StandardResults[[#This Row],[Code]],Std[Code],Std[Bs]),"-")</f>
        <v>#N/A</v>
      </c>
      <c r="X1207" t="e">
        <f>IF(StandardResults[[#This Row],[Ind/Rel]]="Ind",_xlfn.XLOOKUP(StandardResults[[#This Row],[Code]],Std[Code],Std[EC]),"-")</f>
        <v>#N/A</v>
      </c>
      <c r="Y1207" t="e">
        <f>IF(StandardResults[[#This Row],[Ind/Rel]]="Ind",_xlfn.XLOOKUP(StandardResults[[#This Row],[Code]],Std[Code],Std[Ecs]),"-")</f>
        <v>#N/A</v>
      </c>
      <c r="Z1207">
        <f>COUNTIFS(StandardResults[Name],StandardResults[[#This Row],[Name]],StandardResults[Entry
Std],"B")+COUNTIFS(StandardResults[Name],StandardResults[[#This Row],[Name]],StandardResults[Entry
Std],"A")+COUNTIFS(StandardResults[Name],StandardResults[[#This Row],[Name]],StandardResults[Entry
Std],"AA")</f>
        <v>0</v>
      </c>
      <c r="AA1207">
        <f>COUNTIFS(StandardResults[Name],StandardResults[[#This Row],[Name]],StandardResults[Entry
Std],"AA")</f>
        <v>0</v>
      </c>
    </row>
    <row r="1208" spans="1:27" x14ac:dyDescent="0.25">
      <c r="A1208">
        <f>TimeVR[[#This Row],[Club]]</f>
        <v>0</v>
      </c>
      <c r="B1208" t="str">
        <f>IF(OR(RIGHT(TimeVR[[#This Row],[Event]],3)="M.R", RIGHT(TimeVR[[#This Row],[Event]],3)="F.R"),"Relay","Ind")</f>
        <v>Ind</v>
      </c>
      <c r="C1208">
        <f>TimeVR[[#This Row],[gender]]</f>
        <v>0</v>
      </c>
      <c r="D1208">
        <f>TimeVR[[#This Row],[Age]]</f>
        <v>0</v>
      </c>
      <c r="E1208">
        <f>TimeVR[[#This Row],[name]]</f>
        <v>0</v>
      </c>
      <c r="F1208">
        <f>TimeVR[[#This Row],[Event]]</f>
        <v>0</v>
      </c>
      <c r="G1208" t="str">
        <f>IF(OR(StandardResults[[#This Row],[Entry]]="-",TimeVR[[#This Row],[validation]]="Validated"),"Y","N")</f>
        <v>N</v>
      </c>
      <c r="H1208">
        <f>IF(OR(LEFT(TimeVR[[#This Row],[Times]],8)="00:00.00", LEFT(TimeVR[[#This Row],[Times]],2)="NT"),"-",TimeVR[[#This Row],[Times]])</f>
        <v>0</v>
      </c>
      <c r="I12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8" t="str">
        <f>IF(ISBLANK(TimeVR[[#This Row],[Best Time(S)]]),"-",TimeVR[[#This Row],[Best Time(S)]])</f>
        <v>-</v>
      </c>
      <c r="K1208" t="str">
        <f>IF(StandardResults[[#This Row],[BT(SC)]]&lt;&gt;"-",IF(StandardResults[[#This Row],[BT(SC)]]&lt;=StandardResults[[#This Row],[AAs]],"AA",IF(StandardResults[[#This Row],[BT(SC)]]&lt;=StandardResults[[#This Row],[As]],"A",IF(StandardResults[[#This Row],[BT(SC)]]&lt;=StandardResults[[#This Row],[Bs]],"B","-"))),"")</f>
        <v/>
      </c>
      <c r="L1208" t="str">
        <f>IF(ISBLANK(TimeVR[[#This Row],[Best Time(L)]]),"-",TimeVR[[#This Row],[Best Time(L)]])</f>
        <v>-</v>
      </c>
      <c r="M1208" t="str">
        <f>IF(StandardResults[[#This Row],[BT(LC)]]&lt;&gt;"-",IF(StandardResults[[#This Row],[BT(LC)]]&lt;=StandardResults[[#This Row],[AA]],"AA",IF(StandardResults[[#This Row],[BT(LC)]]&lt;=StandardResults[[#This Row],[A]],"A",IF(StandardResults[[#This Row],[BT(LC)]]&lt;=StandardResults[[#This Row],[B]],"B","-"))),"")</f>
        <v/>
      </c>
      <c r="N1208" s="14"/>
      <c r="O1208" t="str">
        <f>IF(StandardResults[[#This Row],[BT(SC)]]&lt;&gt;"-",IF(StandardResults[[#This Row],[BT(SC)]]&lt;=StandardResults[[#This Row],[Ecs]],"EC","-"),"")</f>
        <v/>
      </c>
      <c r="Q1208" t="str">
        <f>IF(StandardResults[[#This Row],[Ind/Rel]]="Ind",LEFT(StandardResults[[#This Row],[Gender]],1)&amp;MIN(MAX(StandardResults[[#This Row],[Age]],11),17)&amp;"-"&amp;StandardResults[[#This Row],[Event]],"")</f>
        <v>011-0</v>
      </c>
      <c r="R1208" t="e">
        <f>IF(StandardResults[[#This Row],[Ind/Rel]]="Ind",_xlfn.XLOOKUP(StandardResults[[#This Row],[Code]],Std[Code],Std[AA]),"-")</f>
        <v>#N/A</v>
      </c>
      <c r="S1208" t="e">
        <f>IF(StandardResults[[#This Row],[Ind/Rel]]="Ind",_xlfn.XLOOKUP(StandardResults[[#This Row],[Code]],Std[Code],Std[A]),"-")</f>
        <v>#N/A</v>
      </c>
      <c r="T1208" t="e">
        <f>IF(StandardResults[[#This Row],[Ind/Rel]]="Ind",_xlfn.XLOOKUP(StandardResults[[#This Row],[Code]],Std[Code],Std[B]),"-")</f>
        <v>#N/A</v>
      </c>
      <c r="U1208" t="e">
        <f>IF(StandardResults[[#This Row],[Ind/Rel]]="Ind",_xlfn.XLOOKUP(StandardResults[[#This Row],[Code]],Std[Code],Std[AAs]),"-")</f>
        <v>#N/A</v>
      </c>
      <c r="V1208" t="e">
        <f>IF(StandardResults[[#This Row],[Ind/Rel]]="Ind",_xlfn.XLOOKUP(StandardResults[[#This Row],[Code]],Std[Code],Std[As]),"-")</f>
        <v>#N/A</v>
      </c>
      <c r="W1208" t="e">
        <f>IF(StandardResults[[#This Row],[Ind/Rel]]="Ind",_xlfn.XLOOKUP(StandardResults[[#This Row],[Code]],Std[Code],Std[Bs]),"-")</f>
        <v>#N/A</v>
      </c>
      <c r="X1208" t="e">
        <f>IF(StandardResults[[#This Row],[Ind/Rel]]="Ind",_xlfn.XLOOKUP(StandardResults[[#This Row],[Code]],Std[Code],Std[EC]),"-")</f>
        <v>#N/A</v>
      </c>
      <c r="Y1208" t="e">
        <f>IF(StandardResults[[#This Row],[Ind/Rel]]="Ind",_xlfn.XLOOKUP(StandardResults[[#This Row],[Code]],Std[Code],Std[Ecs]),"-")</f>
        <v>#N/A</v>
      </c>
      <c r="Z1208">
        <f>COUNTIFS(StandardResults[Name],StandardResults[[#This Row],[Name]],StandardResults[Entry
Std],"B")+COUNTIFS(StandardResults[Name],StandardResults[[#This Row],[Name]],StandardResults[Entry
Std],"A")+COUNTIFS(StandardResults[Name],StandardResults[[#This Row],[Name]],StandardResults[Entry
Std],"AA")</f>
        <v>0</v>
      </c>
      <c r="AA1208">
        <f>COUNTIFS(StandardResults[Name],StandardResults[[#This Row],[Name]],StandardResults[Entry
Std],"AA")</f>
        <v>0</v>
      </c>
    </row>
    <row r="1209" spans="1:27" x14ac:dyDescent="0.25">
      <c r="A1209">
        <f>TimeVR[[#This Row],[Club]]</f>
        <v>0</v>
      </c>
      <c r="B1209" t="str">
        <f>IF(OR(RIGHT(TimeVR[[#This Row],[Event]],3)="M.R", RIGHT(TimeVR[[#This Row],[Event]],3)="F.R"),"Relay","Ind")</f>
        <v>Ind</v>
      </c>
      <c r="C1209">
        <f>TimeVR[[#This Row],[gender]]</f>
        <v>0</v>
      </c>
      <c r="D1209">
        <f>TimeVR[[#This Row],[Age]]</f>
        <v>0</v>
      </c>
      <c r="E1209">
        <f>TimeVR[[#This Row],[name]]</f>
        <v>0</v>
      </c>
      <c r="F1209">
        <f>TimeVR[[#This Row],[Event]]</f>
        <v>0</v>
      </c>
      <c r="G1209" t="str">
        <f>IF(OR(StandardResults[[#This Row],[Entry]]="-",TimeVR[[#This Row],[validation]]="Validated"),"Y","N")</f>
        <v>N</v>
      </c>
      <c r="H1209">
        <f>IF(OR(LEFT(TimeVR[[#This Row],[Times]],8)="00:00.00", LEFT(TimeVR[[#This Row],[Times]],2)="NT"),"-",TimeVR[[#This Row],[Times]])</f>
        <v>0</v>
      </c>
      <c r="I12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09" t="str">
        <f>IF(ISBLANK(TimeVR[[#This Row],[Best Time(S)]]),"-",TimeVR[[#This Row],[Best Time(S)]])</f>
        <v>-</v>
      </c>
      <c r="K1209" t="str">
        <f>IF(StandardResults[[#This Row],[BT(SC)]]&lt;&gt;"-",IF(StandardResults[[#This Row],[BT(SC)]]&lt;=StandardResults[[#This Row],[AAs]],"AA",IF(StandardResults[[#This Row],[BT(SC)]]&lt;=StandardResults[[#This Row],[As]],"A",IF(StandardResults[[#This Row],[BT(SC)]]&lt;=StandardResults[[#This Row],[Bs]],"B","-"))),"")</f>
        <v/>
      </c>
      <c r="L1209" t="str">
        <f>IF(ISBLANK(TimeVR[[#This Row],[Best Time(L)]]),"-",TimeVR[[#This Row],[Best Time(L)]])</f>
        <v>-</v>
      </c>
      <c r="M1209" t="str">
        <f>IF(StandardResults[[#This Row],[BT(LC)]]&lt;&gt;"-",IF(StandardResults[[#This Row],[BT(LC)]]&lt;=StandardResults[[#This Row],[AA]],"AA",IF(StandardResults[[#This Row],[BT(LC)]]&lt;=StandardResults[[#This Row],[A]],"A",IF(StandardResults[[#This Row],[BT(LC)]]&lt;=StandardResults[[#This Row],[B]],"B","-"))),"")</f>
        <v/>
      </c>
      <c r="N1209" s="14"/>
      <c r="O1209" t="str">
        <f>IF(StandardResults[[#This Row],[BT(SC)]]&lt;&gt;"-",IF(StandardResults[[#This Row],[BT(SC)]]&lt;=StandardResults[[#This Row],[Ecs]],"EC","-"),"")</f>
        <v/>
      </c>
      <c r="Q1209" t="str">
        <f>IF(StandardResults[[#This Row],[Ind/Rel]]="Ind",LEFT(StandardResults[[#This Row],[Gender]],1)&amp;MIN(MAX(StandardResults[[#This Row],[Age]],11),17)&amp;"-"&amp;StandardResults[[#This Row],[Event]],"")</f>
        <v>011-0</v>
      </c>
      <c r="R1209" t="e">
        <f>IF(StandardResults[[#This Row],[Ind/Rel]]="Ind",_xlfn.XLOOKUP(StandardResults[[#This Row],[Code]],Std[Code],Std[AA]),"-")</f>
        <v>#N/A</v>
      </c>
      <c r="S1209" t="e">
        <f>IF(StandardResults[[#This Row],[Ind/Rel]]="Ind",_xlfn.XLOOKUP(StandardResults[[#This Row],[Code]],Std[Code],Std[A]),"-")</f>
        <v>#N/A</v>
      </c>
      <c r="T1209" t="e">
        <f>IF(StandardResults[[#This Row],[Ind/Rel]]="Ind",_xlfn.XLOOKUP(StandardResults[[#This Row],[Code]],Std[Code],Std[B]),"-")</f>
        <v>#N/A</v>
      </c>
      <c r="U1209" t="e">
        <f>IF(StandardResults[[#This Row],[Ind/Rel]]="Ind",_xlfn.XLOOKUP(StandardResults[[#This Row],[Code]],Std[Code],Std[AAs]),"-")</f>
        <v>#N/A</v>
      </c>
      <c r="V1209" t="e">
        <f>IF(StandardResults[[#This Row],[Ind/Rel]]="Ind",_xlfn.XLOOKUP(StandardResults[[#This Row],[Code]],Std[Code],Std[As]),"-")</f>
        <v>#N/A</v>
      </c>
      <c r="W1209" t="e">
        <f>IF(StandardResults[[#This Row],[Ind/Rel]]="Ind",_xlfn.XLOOKUP(StandardResults[[#This Row],[Code]],Std[Code],Std[Bs]),"-")</f>
        <v>#N/A</v>
      </c>
      <c r="X1209" t="e">
        <f>IF(StandardResults[[#This Row],[Ind/Rel]]="Ind",_xlfn.XLOOKUP(StandardResults[[#This Row],[Code]],Std[Code],Std[EC]),"-")</f>
        <v>#N/A</v>
      </c>
      <c r="Y1209" t="e">
        <f>IF(StandardResults[[#This Row],[Ind/Rel]]="Ind",_xlfn.XLOOKUP(StandardResults[[#This Row],[Code]],Std[Code],Std[Ecs]),"-")</f>
        <v>#N/A</v>
      </c>
      <c r="Z1209">
        <f>COUNTIFS(StandardResults[Name],StandardResults[[#This Row],[Name]],StandardResults[Entry
Std],"B")+COUNTIFS(StandardResults[Name],StandardResults[[#This Row],[Name]],StandardResults[Entry
Std],"A")+COUNTIFS(StandardResults[Name],StandardResults[[#This Row],[Name]],StandardResults[Entry
Std],"AA")</f>
        <v>0</v>
      </c>
      <c r="AA1209">
        <f>COUNTIFS(StandardResults[Name],StandardResults[[#This Row],[Name]],StandardResults[Entry
Std],"AA")</f>
        <v>0</v>
      </c>
    </row>
    <row r="1210" spans="1:27" x14ac:dyDescent="0.25">
      <c r="A1210">
        <f>TimeVR[[#This Row],[Club]]</f>
        <v>0</v>
      </c>
      <c r="B1210" t="str">
        <f>IF(OR(RIGHT(TimeVR[[#This Row],[Event]],3)="M.R", RIGHT(TimeVR[[#This Row],[Event]],3)="F.R"),"Relay","Ind")</f>
        <v>Ind</v>
      </c>
      <c r="C1210">
        <f>TimeVR[[#This Row],[gender]]</f>
        <v>0</v>
      </c>
      <c r="D1210">
        <f>TimeVR[[#This Row],[Age]]</f>
        <v>0</v>
      </c>
      <c r="E1210">
        <f>TimeVR[[#This Row],[name]]</f>
        <v>0</v>
      </c>
      <c r="F1210">
        <f>TimeVR[[#This Row],[Event]]</f>
        <v>0</v>
      </c>
      <c r="G1210" t="str">
        <f>IF(OR(StandardResults[[#This Row],[Entry]]="-",TimeVR[[#This Row],[validation]]="Validated"),"Y","N")</f>
        <v>N</v>
      </c>
      <c r="H1210">
        <f>IF(OR(LEFT(TimeVR[[#This Row],[Times]],8)="00:00.00", LEFT(TimeVR[[#This Row],[Times]],2)="NT"),"-",TimeVR[[#This Row],[Times]])</f>
        <v>0</v>
      </c>
      <c r="I12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0" t="str">
        <f>IF(ISBLANK(TimeVR[[#This Row],[Best Time(S)]]),"-",TimeVR[[#This Row],[Best Time(S)]])</f>
        <v>-</v>
      </c>
      <c r="K1210" t="str">
        <f>IF(StandardResults[[#This Row],[BT(SC)]]&lt;&gt;"-",IF(StandardResults[[#This Row],[BT(SC)]]&lt;=StandardResults[[#This Row],[AAs]],"AA",IF(StandardResults[[#This Row],[BT(SC)]]&lt;=StandardResults[[#This Row],[As]],"A",IF(StandardResults[[#This Row],[BT(SC)]]&lt;=StandardResults[[#This Row],[Bs]],"B","-"))),"")</f>
        <v/>
      </c>
      <c r="L1210" t="str">
        <f>IF(ISBLANK(TimeVR[[#This Row],[Best Time(L)]]),"-",TimeVR[[#This Row],[Best Time(L)]])</f>
        <v>-</v>
      </c>
      <c r="M1210" t="str">
        <f>IF(StandardResults[[#This Row],[BT(LC)]]&lt;&gt;"-",IF(StandardResults[[#This Row],[BT(LC)]]&lt;=StandardResults[[#This Row],[AA]],"AA",IF(StandardResults[[#This Row],[BT(LC)]]&lt;=StandardResults[[#This Row],[A]],"A",IF(StandardResults[[#This Row],[BT(LC)]]&lt;=StandardResults[[#This Row],[B]],"B","-"))),"")</f>
        <v/>
      </c>
      <c r="N1210" s="14"/>
      <c r="O1210" t="str">
        <f>IF(StandardResults[[#This Row],[BT(SC)]]&lt;&gt;"-",IF(StandardResults[[#This Row],[BT(SC)]]&lt;=StandardResults[[#This Row],[Ecs]],"EC","-"),"")</f>
        <v/>
      </c>
      <c r="Q1210" t="str">
        <f>IF(StandardResults[[#This Row],[Ind/Rel]]="Ind",LEFT(StandardResults[[#This Row],[Gender]],1)&amp;MIN(MAX(StandardResults[[#This Row],[Age]],11),17)&amp;"-"&amp;StandardResults[[#This Row],[Event]],"")</f>
        <v>011-0</v>
      </c>
      <c r="R1210" t="e">
        <f>IF(StandardResults[[#This Row],[Ind/Rel]]="Ind",_xlfn.XLOOKUP(StandardResults[[#This Row],[Code]],Std[Code],Std[AA]),"-")</f>
        <v>#N/A</v>
      </c>
      <c r="S1210" t="e">
        <f>IF(StandardResults[[#This Row],[Ind/Rel]]="Ind",_xlfn.XLOOKUP(StandardResults[[#This Row],[Code]],Std[Code],Std[A]),"-")</f>
        <v>#N/A</v>
      </c>
      <c r="T1210" t="e">
        <f>IF(StandardResults[[#This Row],[Ind/Rel]]="Ind",_xlfn.XLOOKUP(StandardResults[[#This Row],[Code]],Std[Code],Std[B]),"-")</f>
        <v>#N/A</v>
      </c>
      <c r="U1210" t="e">
        <f>IF(StandardResults[[#This Row],[Ind/Rel]]="Ind",_xlfn.XLOOKUP(StandardResults[[#This Row],[Code]],Std[Code],Std[AAs]),"-")</f>
        <v>#N/A</v>
      </c>
      <c r="V1210" t="e">
        <f>IF(StandardResults[[#This Row],[Ind/Rel]]="Ind",_xlfn.XLOOKUP(StandardResults[[#This Row],[Code]],Std[Code],Std[As]),"-")</f>
        <v>#N/A</v>
      </c>
      <c r="W1210" t="e">
        <f>IF(StandardResults[[#This Row],[Ind/Rel]]="Ind",_xlfn.XLOOKUP(StandardResults[[#This Row],[Code]],Std[Code],Std[Bs]),"-")</f>
        <v>#N/A</v>
      </c>
      <c r="X1210" t="e">
        <f>IF(StandardResults[[#This Row],[Ind/Rel]]="Ind",_xlfn.XLOOKUP(StandardResults[[#This Row],[Code]],Std[Code],Std[EC]),"-")</f>
        <v>#N/A</v>
      </c>
      <c r="Y1210" t="e">
        <f>IF(StandardResults[[#This Row],[Ind/Rel]]="Ind",_xlfn.XLOOKUP(StandardResults[[#This Row],[Code]],Std[Code],Std[Ecs]),"-")</f>
        <v>#N/A</v>
      </c>
      <c r="Z1210">
        <f>COUNTIFS(StandardResults[Name],StandardResults[[#This Row],[Name]],StandardResults[Entry
Std],"B")+COUNTIFS(StandardResults[Name],StandardResults[[#This Row],[Name]],StandardResults[Entry
Std],"A")+COUNTIFS(StandardResults[Name],StandardResults[[#This Row],[Name]],StandardResults[Entry
Std],"AA")</f>
        <v>0</v>
      </c>
      <c r="AA1210">
        <f>COUNTIFS(StandardResults[Name],StandardResults[[#This Row],[Name]],StandardResults[Entry
Std],"AA")</f>
        <v>0</v>
      </c>
    </row>
    <row r="1211" spans="1:27" x14ac:dyDescent="0.25">
      <c r="A1211">
        <f>TimeVR[[#This Row],[Club]]</f>
        <v>0</v>
      </c>
      <c r="B1211" t="str">
        <f>IF(OR(RIGHT(TimeVR[[#This Row],[Event]],3)="M.R", RIGHT(TimeVR[[#This Row],[Event]],3)="F.R"),"Relay","Ind")</f>
        <v>Ind</v>
      </c>
      <c r="C1211">
        <f>TimeVR[[#This Row],[gender]]</f>
        <v>0</v>
      </c>
      <c r="D1211">
        <f>TimeVR[[#This Row],[Age]]</f>
        <v>0</v>
      </c>
      <c r="E1211">
        <f>TimeVR[[#This Row],[name]]</f>
        <v>0</v>
      </c>
      <c r="F1211">
        <f>TimeVR[[#This Row],[Event]]</f>
        <v>0</v>
      </c>
      <c r="G1211" t="str">
        <f>IF(OR(StandardResults[[#This Row],[Entry]]="-",TimeVR[[#This Row],[validation]]="Validated"),"Y","N")</f>
        <v>N</v>
      </c>
      <c r="H1211">
        <f>IF(OR(LEFT(TimeVR[[#This Row],[Times]],8)="00:00.00", LEFT(TimeVR[[#This Row],[Times]],2)="NT"),"-",TimeVR[[#This Row],[Times]])</f>
        <v>0</v>
      </c>
      <c r="I12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1" t="str">
        <f>IF(ISBLANK(TimeVR[[#This Row],[Best Time(S)]]),"-",TimeVR[[#This Row],[Best Time(S)]])</f>
        <v>-</v>
      </c>
      <c r="K1211" t="str">
        <f>IF(StandardResults[[#This Row],[BT(SC)]]&lt;&gt;"-",IF(StandardResults[[#This Row],[BT(SC)]]&lt;=StandardResults[[#This Row],[AAs]],"AA",IF(StandardResults[[#This Row],[BT(SC)]]&lt;=StandardResults[[#This Row],[As]],"A",IF(StandardResults[[#This Row],[BT(SC)]]&lt;=StandardResults[[#This Row],[Bs]],"B","-"))),"")</f>
        <v/>
      </c>
      <c r="L1211" t="str">
        <f>IF(ISBLANK(TimeVR[[#This Row],[Best Time(L)]]),"-",TimeVR[[#This Row],[Best Time(L)]])</f>
        <v>-</v>
      </c>
      <c r="M1211" t="str">
        <f>IF(StandardResults[[#This Row],[BT(LC)]]&lt;&gt;"-",IF(StandardResults[[#This Row],[BT(LC)]]&lt;=StandardResults[[#This Row],[AA]],"AA",IF(StandardResults[[#This Row],[BT(LC)]]&lt;=StandardResults[[#This Row],[A]],"A",IF(StandardResults[[#This Row],[BT(LC)]]&lt;=StandardResults[[#This Row],[B]],"B","-"))),"")</f>
        <v/>
      </c>
      <c r="N1211" s="14"/>
      <c r="O1211" t="str">
        <f>IF(StandardResults[[#This Row],[BT(SC)]]&lt;&gt;"-",IF(StandardResults[[#This Row],[BT(SC)]]&lt;=StandardResults[[#This Row],[Ecs]],"EC","-"),"")</f>
        <v/>
      </c>
      <c r="Q1211" t="str">
        <f>IF(StandardResults[[#This Row],[Ind/Rel]]="Ind",LEFT(StandardResults[[#This Row],[Gender]],1)&amp;MIN(MAX(StandardResults[[#This Row],[Age]],11),17)&amp;"-"&amp;StandardResults[[#This Row],[Event]],"")</f>
        <v>011-0</v>
      </c>
      <c r="R1211" t="e">
        <f>IF(StandardResults[[#This Row],[Ind/Rel]]="Ind",_xlfn.XLOOKUP(StandardResults[[#This Row],[Code]],Std[Code],Std[AA]),"-")</f>
        <v>#N/A</v>
      </c>
      <c r="S1211" t="e">
        <f>IF(StandardResults[[#This Row],[Ind/Rel]]="Ind",_xlfn.XLOOKUP(StandardResults[[#This Row],[Code]],Std[Code],Std[A]),"-")</f>
        <v>#N/A</v>
      </c>
      <c r="T1211" t="e">
        <f>IF(StandardResults[[#This Row],[Ind/Rel]]="Ind",_xlfn.XLOOKUP(StandardResults[[#This Row],[Code]],Std[Code],Std[B]),"-")</f>
        <v>#N/A</v>
      </c>
      <c r="U1211" t="e">
        <f>IF(StandardResults[[#This Row],[Ind/Rel]]="Ind",_xlfn.XLOOKUP(StandardResults[[#This Row],[Code]],Std[Code],Std[AAs]),"-")</f>
        <v>#N/A</v>
      </c>
      <c r="V1211" t="e">
        <f>IF(StandardResults[[#This Row],[Ind/Rel]]="Ind",_xlfn.XLOOKUP(StandardResults[[#This Row],[Code]],Std[Code],Std[As]),"-")</f>
        <v>#N/A</v>
      </c>
      <c r="W1211" t="e">
        <f>IF(StandardResults[[#This Row],[Ind/Rel]]="Ind",_xlfn.XLOOKUP(StandardResults[[#This Row],[Code]],Std[Code],Std[Bs]),"-")</f>
        <v>#N/A</v>
      </c>
      <c r="X1211" t="e">
        <f>IF(StandardResults[[#This Row],[Ind/Rel]]="Ind",_xlfn.XLOOKUP(StandardResults[[#This Row],[Code]],Std[Code],Std[EC]),"-")</f>
        <v>#N/A</v>
      </c>
      <c r="Y1211" t="e">
        <f>IF(StandardResults[[#This Row],[Ind/Rel]]="Ind",_xlfn.XLOOKUP(StandardResults[[#This Row],[Code]],Std[Code],Std[Ecs]),"-")</f>
        <v>#N/A</v>
      </c>
      <c r="Z1211">
        <f>COUNTIFS(StandardResults[Name],StandardResults[[#This Row],[Name]],StandardResults[Entry
Std],"B")+COUNTIFS(StandardResults[Name],StandardResults[[#This Row],[Name]],StandardResults[Entry
Std],"A")+COUNTIFS(StandardResults[Name],StandardResults[[#This Row],[Name]],StandardResults[Entry
Std],"AA")</f>
        <v>0</v>
      </c>
      <c r="AA1211">
        <f>COUNTIFS(StandardResults[Name],StandardResults[[#This Row],[Name]],StandardResults[Entry
Std],"AA")</f>
        <v>0</v>
      </c>
    </row>
    <row r="1212" spans="1:27" x14ac:dyDescent="0.25">
      <c r="A1212">
        <f>TimeVR[[#This Row],[Club]]</f>
        <v>0</v>
      </c>
      <c r="B1212" t="str">
        <f>IF(OR(RIGHT(TimeVR[[#This Row],[Event]],3)="M.R", RIGHT(TimeVR[[#This Row],[Event]],3)="F.R"),"Relay","Ind")</f>
        <v>Ind</v>
      </c>
      <c r="C1212">
        <f>TimeVR[[#This Row],[gender]]</f>
        <v>0</v>
      </c>
      <c r="D1212">
        <f>TimeVR[[#This Row],[Age]]</f>
        <v>0</v>
      </c>
      <c r="E1212">
        <f>TimeVR[[#This Row],[name]]</f>
        <v>0</v>
      </c>
      <c r="F1212">
        <f>TimeVR[[#This Row],[Event]]</f>
        <v>0</v>
      </c>
      <c r="G1212" t="str">
        <f>IF(OR(StandardResults[[#This Row],[Entry]]="-",TimeVR[[#This Row],[validation]]="Validated"),"Y","N")</f>
        <v>N</v>
      </c>
      <c r="H1212">
        <f>IF(OR(LEFT(TimeVR[[#This Row],[Times]],8)="00:00.00", LEFT(TimeVR[[#This Row],[Times]],2)="NT"),"-",TimeVR[[#This Row],[Times]])</f>
        <v>0</v>
      </c>
      <c r="I12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2" t="str">
        <f>IF(ISBLANK(TimeVR[[#This Row],[Best Time(S)]]),"-",TimeVR[[#This Row],[Best Time(S)]])</f>
        <v>-</v>
      </c>
      <c r="K1212" t="str">
        <f>IF(StandardResults[[#This Row],[BT(SC)]]&lt;&gt;"-",IF(StandardResults[[#This Row],[BT(SC)]]&lt;=StandardResults[[#This Row],[AAs]],"AA",IF(StandardResults[[#This Row],[BT(SC)]]&lt;=StandardResults[[#This Row],[As]],"A",IF(StandardResults[[#This Row],[BT(SC)]]&lt;=StandardResults[[#This Row],[Bs]],"B","-"))),"")</f>
        <v/>
      </c>
      <c r="L1212" t="str">
        <f>IF(ISBLANK(TimeVR[[#This Row],[Best Time(L)]]),"-",TimeVR[[#This Row],[Best Time(L)]])</f>
        <v>-</v>
      </c>
      <c r="M1212" t="str">
        <f>IF(StandardResults[[#This Row],[BT(LC)]]&lt;&gt;"-",IF(StandardResults[[#This Row],[BT(LC)]]&lt;=StandardResults[[#This Row],[AA]],"AA",IF(StandardResults[[#This Row],[BT(LC)]]&lt;=StandardResults[[#This Row],[A]],"A",IF(StandardResults[[#This Row],[BT(LC)]]&lt;=StandardResults[[#This Row],[B]],"B","-"))),"")</f>
        <v/>
      </c>
      <c r="N1212" s="14"/>
      <c r="O1212" t="str">
        <f>IF(StandardResults[[#This Row],[BT(SC)]]&lt;&gt;"-",IF(StandardResults[[#This Row],[BT(SC)]]&lt;=StandardResults[[#This Row],[Ecs]],"EC","-"),"")</f>
        <v/>
      </c>
      <c r="Q1212" t="str">
        <f>IF(StandardResults[[#This Row],[Ind/Rel]]="Ind",LEFT(StandardResults[[#This Row],[Gender]],1)&amp;MIN(MAX(StandardResults[[#This Row],[Age]],11),17)&amp;"-"&amp;StandardResults[[#This Row],[Event]],"")</f>
        <v>011-0</v>
      </c>
      <c r="R1212" t="e">
        <f>IF(StandardResults[[#This Row],[Ind/Rel]]="Ind",_xlfn.XLOOKUP(StandardResults[[#This Row],[Code]],Std[Code],Std[AA]),"-")</f>
        <v>#N/A</v>
      </c>
      <c r="S1212" t="e">
        <f>IF(StandardResults[[#This Row],[Ind/Rel]]="Ind",_xlfn.XLOOKUP(StandardResults[[#This Row],[Code]],Std[Code],Std[A]),"-")</f>
        <v>#N/A</v>
      </c>
      <c r="T1212" t="e">
        <f>IF(StandardResults[[#This Row],[Ind/Rel]]="Ind",_xlfn.XLOOKUP(StandardResults[[#This Row],[Code]],Std[Code],Std[B]),"-")</f>
        <v>#N/A</v>
      </c>
      <c r="U1212" t="e">
        <f>IF(StandardResults[[#This Row],[Ind/Rel]]="Ind",_xlfn.XLOOKUP(StandardResults[[#This Row],[Code]],Std[Code],Std[AAs]),"-")</f>
        <v>#N/A</v>
      </c>
      <c r="V1212" t="e">
        <f>IF(StandardResults[[#This Row],[Ind/Rel]]="Ind",_xlfn.XLOOKUP(StandardResults[[#This Row],[Code]],Std[Code],Std[As]),"-")</f>
        <v>#N/A</v>
      </c>
      <c r="W1212" t="e">
        <f>IF(StandardResults[[#This Row],[Ind/Rel]]="Ind",_xlfn.XLOOKUP(StandardResults[[#This Row],[Code]],Std[Code],Std[Bs]),"-")</f>
        <v>#N/A</v>
      </c>
      <c r="X1212" t="e">
        <f>IF(StandardResults[[#This Row],[Ind/Rel]]="Ind",_xlfn.XLOOKUP(StandardResults[[#This Row],[Code]],Std[Code],Std[EC]),"-")</f>
        <v>#N/A</v>
      </c>
      <c r="Y1212" t="e">
        <f>IF(StandardResults[[#This Row],[Ind/Rel]]="Ind",_xlfn.XLOOKUP(StandardResults[[#This Row],[Code]],Std[Code],Std[Ecs]),"-")</f>
        <v>#N/A</v>
      </c>
      <c r="Z1212">
        <f>COUNTIFS(StandardResults[Name],StandardResults[[#This Row],[Name]],StandardResults[Entry
Std],"B")+COUNTIFS(StandardResults[Name],StandardResults[[#This Row],[Name]],StandardResults[Entry
Std],"A")+COUNTIFS(StandardResults[Name],StandardResults[[#This Row],[Name]],StandardResults[Entry
Std],"AA")</f>
        <v>0</v>
      </c>
      <c r="AA1212">
        <f>COUNTIFS(StandardResults[Name],StandardResults[[#This Row],[Name]],StandardResults[Entry
Std],"AA")</f>
        <v>0</v>
      </c>
    </row>
    <row r="1213" spans="1:27" x14ac:dyDescent="0.25">
      <c r="A1213">
        <f>TimeVR[[#This Row],[Club]]</f>
        <v>0</v>
      </c>
      <c r="B1213" t="str">
        <f>IF(OR(RIGHT(TimeVR[[#This Row],[Event]],3)="M.R", RIGHT(TimeVR[[#This Row],[Event]],3)="F.R"),"Relay","Ind")</f>
        <v>Ind</v>
      </c>
      <c r="C1213">
        <f>TimeVR[[#This Row],[gender]]</f>
        <v>0</v>
      </c>
      <c r="D1213">
        <f>TimeVR[[#This Row],[Age]]</f>
        <v>0</v>
      </c>
      <c r="E1213">
        <f>TimeVR[[#This Row],[name]]</f>
        <v>0</v>
      </c>
      <c r="F1213">
        <f>TimeVR[[#This Row],[Event]]</f>
        <v>0</v>
      </c>
      <c r="G1213" t="str">
        <f>IF(OR(StandardResults[[#This Row],[Entry]]="-",TimeVR[[#This Row],[validation]]="Validated"),"Y","N")</f>
        <v>N</v>
      </c>
      <c r="H1213">
        <f>IF(OR(LEFT(TimeVR[[#This Row],[Times]],8)="00:00.00", LEFT(TimeVR[[#This Row],[Times]],2)="NT"),"-",TimeVR[[#This Row],[Times]])</f>
        <v>0</v>
      </c>
      <c r="I12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3" t="str">
        <f>IF(ISBLANK(TimeVR[[#This Row],[Best Time(S)]]),"-",TimeVR[[#This Row],[Best Time(S)]])</f>
        <v>-</v>
      </c>
      <c r="K1213" t="str">
        <f>IF(StandardResults[[#This Row],[BT(SC)]]&lt;&gt;"-",IF(StandardResults[[#This Row],[BT(SC)]]&lt;=StandardResults[[#This Row],[AAs]],"AA",IF(StandardResults[[#This Row],[BT(SC)]]&lt;=StandardResults[[#This Row],[As]],"A",IF(StandardResults[[#This Row],[BT(SC)]]&lt;=StandardResults[[#This Row],[Bs]],"B","-"))),"")</f>
        <v/>
      </c>
      <c r="L1213" t="str">
        <f>IF(ISBLANK(TimeVR[[#This Row],[Best Time(L)]]),"-",TimeVR[[#This Row],[Best Time(L)]])</f>
        <v>-</v>
      </c>
      <c r="M1213" t="str">
        <f>IF(StandardResults[[#This Row],[BT(LC)]]&lt;&gt;"-",IF(StandardResults[[#This Row],[BT(LC)]]&lt;=StandardResults[[#This Row],[AA]],"AA",IF(StandardResults[[#This Row],[BT(LC)]]&lt;=StandardResults[[#This Row],[A]],"A",IF(StandardResults[[#This Row],[BT(LC)]]&lt;=StandardResults[[#This Row],[B]],"B","-"))),"")</f>
        <v/>
      </c>
      <c r="N1213" s="14"/>
      <c r="O1213" t="str">
        <f>IF(StandardResults[[#This Row],[BT(SC)]]&lt;&gt;"-",IF(StandardResults[[#This Row],[BT(SC)]]&lt;=StandardResults[[#This Row],[Ecs]],"EC","-"),"")</f>
        <v/>
      </c>
      <c r="Q1213" t="str">
        <f>IF(StandardResults[[#This Row],[Ind/Rel]]="Ind",LEFT(StandardResults[[#This Row],[Gender]],1)&amp;MIN(MAX(StandardResults[[#This Row],[Age]],11),17)&amp;"-"&amp;StandardResults[[#This Row],[Event]],"")</f>
        <v>011-0</v>
      </c>
      <c r="R1213" t="e">
        <f>IF(StandardResults[[#This Row],[Ind/Rel]]="Ind",_xlfn.XLOOKUP(StandardResults[[#This Row],[Code]],Std[Code],Std[AA]),"-")</f>
        <v>#N/A</v>
      </c>
      <c r="S1213" t="e">
        <f>IF(StandardResults[[#This Row],[Ind/Rel]]="Ind",_xlfn.XLOOKUP(StandardResults[[#This Row],[Code]],Std[Code],Std[A]),"-")</f>
        <v>#N/A</v>
      </c>
      <c r="T1213" t="e">
        <f>IF(StandardResults[[#This Row],[Ind/Rel]]="Ind",_xlfn.XLOOKUP(StandardResults[[#This Row],[Code]],Std[Code],Std[B]),"-")</f>
        <v>#N/A</v>
      </c>
      <c r="U1213" t="e">
        <f>IF(StandardResults[[#This Row],[Ind/Rel]]="Ind",_xlfn.XLOOKUP(StandardResults[[#This Row],[Code]],Std[Code],Std[AAs]),"-")</f>
        <v>#N/A</v>
      </c>
      <c r="V1213" t="e">
        <f>IF(StandardResults[[#This Row],[Ind/Rel]]="Ind",_xlfn.XLOOKUP(StandardResults[[#This Row],[Code]],Std[Code],Std[As]),"-")</f>
        <v>#N/A</v>
      </c>
      <c r="W1213" t="e">
        <f>IF(StandardResults[[#This Row],[Ind/Rel]]="Ind",_xlfn.XLOOKUP(StandardResults[[#This Row],[Code]],Std[Code],Std[Bs]),"-")</f>
        <v>#N/A</v>
      </c>
      <c r="X1213" t="e">
        <f>IF(StandardResults[[#This Row],[Ind/Rel]]="Ind",_xlfn.XLOOKUP(StandardResults[[#This Row],[Code]],Std[Code],Std[EC]),"-")</f>
        <v>#N/A</v>
      </c>
      <c r="Y1213" t="e">
        <f>IF(StandardResults[[#This Row],[Ind/Rel]]="Ind",_xlfn.XLOOKUP(StandardResults[[#This Row],[Code]],Std[Code],Std[Ecs]),"-")</f>
        <v>#N/A</v>
      </c>
      <c r="Z1213">
        <f>COUNTIFS(StandardResults[Name],StandardResults[[#This Row],[Name]],StandardResults[Entry
Std],"B")+COUNTIFS(StandardResults[Name],StandardResults[[#This Row],[Name]],StandardResults[Entry
Std],"A")+COUNTIFS(StandardResults[Name],StandardResults[[#This Row],[Name]],StandardResults[Entry
Std],"AA")</f>
        <v>0</v>
      </c>
      <c r="AA1213">
        <f>COUNTIFS(StandardResults[Name],StandardResults[[#This Row],[Name]],StandardResults[Entry
Std],"AA")</f>
        <v>0</v>
      </c>
    </row>
    <row r="1214" spans="1:27" x14ac:dyDescent="0.25">
      <c r="A1214">
        <f>TimeVR[[#This Row],[Club]]</f>
        <v>0</v>
      </c>
      <c r="B1214" t="str">
        <f>IF(OR(RIGHT(TimeVR[[#This Row],[Event]],3)="M.R", RIGHT(TimeVR[[#This Row],[Event]],3)="F.R"),"Relay","Ind")</f>
        <v>Ind</v>
      </c>
      <c r="C1214">
        <f>TimeVR[[#This Row],[gender]]</f>
        <v>0</v>
      </c>
      <c r="D1214">
        <f>TimeVR[[#This Row],[Age]]</f>
        <v>0</v>
      </c>
      <c r="E1214">
        <f>TimeVR[[#This Row],[name]]</f>
        <v>0</v>
      </c>
      <c r="F1214">
        <f>TimeVR[[#This Row],[Event]]</f>
        <v>0</v>
      </c>
      <c r="G1214" t="str">
        <f>IF(OR(StandardResults[[#This Row],[Entry]]="-",TimeVR[[#This Row],[validation]]="Validated"),"Y","N")</f>
        <v>N</v>
      </c>
      <c r="H1214">
        <f>IF(OR(LEFT(TimeVR[[#This Row],[Times]],8)="00:00.00", LEFT(TimeVR[[#This Row],[Times]],2)="NT"),"-",TimeVR[[#This Row],[Times]])</f>
        <v>0</v>
      </c>
      <c r="I12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4" t="str">
        <f>IF(ISBLANK(TimeVR[[#This Row],[Best Time(S)]]),"-",TimeVR[[#This Row],[Best Time(S)]])</f>
        <v>-</v>
      </c>
      <c r="K1214" t="str">
        <f>IF(StandardResults[[#This Row],[BT(SC)]]&lt;&gt;"-",IF(StandardResults[[#This Row],[BT(SC)]]&lt;=StandardResults[[#This Row],[AAs]],"AA",IF(StandardResults[[#This Row],[BT(SC)]]&lt;=StandardResults[[#This Row],[As]],"A",IF(StandardResults[[#This Row],[BT(SC)]]&lt;=StandardResults[[#This Row],[Bs]],"B","-"))),"")</f>
        <v/>
      </c>
      <c r="L1214" t="str">
        <f>IF(ISBLANK(TimeVR[[#This Row],[Best Time(L)]]),"-",TimeVR[[#This Row],[Best Time(L)]])</f>
        <v>-</v>
      </c>
      <c r="M1214" t="str">
        <f>IF(StandardResults[[#This Row],[BT(LC)]]&lt;&gt;"-",IF(StandardResults[[#This Row],[BT(LC)]]&lt;=StandardResults[[#This Row],[AA]],"AA",IF(StandardResults[[#This Row],[BT(LC)]]&lt;=StandardResults[[#This Row],[A]],"A",IF(StandardResults[[#This Row],[BT(LC)]]&lt;=StandardResults[[#This Row],[B]],"B","-"))),"")</f>
        <v/>
      </c>
      <c r="N1214" s="14"/>
      <c r="O1214" t="str">
        <f>IF(StandardResults[[#This Row],[BT(SC)]]&lt;&gt;"-",IF(StandardResults[[#This Row],[BT(SC)]]&lt;=StandardResults[[#This Row],[Ecs]],"EC","-"),"")</f>
        <v/>
      </c>
      <c r="Q1214" t="str">
        <f>IF(StandardResults[[#This Row],[Ind/Rel]]="Ind",LEFT(StandardResults[[#This Row],[Gender]],1)&amp;MIN(MAX(StandardResults[[#This Row],[Age]],11),17)&amp;"-"&amp;StandardResults[[#This Row],[Event]],"")</f>
        <v>011-0</v>
      </c>
      <c r="R1214" t="e">
        <f>IF(StandardResults[[#This Row],[Ind/Rel]]="Ind",_xlfn.XLOOKUP(StandardResults[[#This Row],[Code]],Std[Code],Std[AA]),"-")</f>
        <v>#N/A</v>
      </c>
      <c r="S1214" t="e">
        <f>IF(StandardResults[[#This Row],[Ind/Rel]]="Ind",_xlfn.XLOOKUP(StandardResults[[#This Row],[Code]],Std[Code],Std[A]),"-")</f>
        <v>#N/A</v>
      </c>
      <c r="T1214" t="e">
        <f>IF(StandardResults[[#This Row],[Ind/Rel]]="Ind",_xlfn.XLOOKUP(StandardResults[[#This Row],[Code]],Std[Code],Std[B]),"-")</f>
        <v>#N/A</v>
      </c>
      <c r="U1214" t="e">
        <f>IF(StandardResults[[#This Row],[Ind/Rel]]="Ind",_xlfn.XLOOKUP(StandardResults[[#This Row],[Code]],Std[Code],Std[AAs]),"-")</f>
        <v>#N/A</v>
      </c>
      <c r="V1214" t="e">
        <f>IF(StandardResults[[#This Row],[Ind/Rel]]="Ind",_xlfn.XLOOKUP(StandardResults[[#This Row],[Code]],Std[Code],Std[As]),"-")</f>
        <v>#N/A</v>
      </c>
      <c r="W1214" t="e">
        <f>IF(StandardResults[[#This Row],[Ind/Rel]]="Ind",_xlfn.XLOOKUP(StandardResults[[#This Row],[Code]],Std[Code],Std[Bs]),"-")</f>
        <v>#N/A</v>
      </c>
      <c r="X1214" t="e">
        <f>IF(StandardResults[[#This Row],[Ind/Rel]]="Ind",_xlfn.XLOOKUP(StandardResults[[#This Row],[Code]],Std[Code],Std[EC]),"-")</f>
        <v>#N/A</v>
      </c>
      <c r="Y1214" t="e">
        <f>IF(StandardResults[[#This Row],[Ind/Rel]]="Ind",_xlfn.XLOOKUP(StandardResults[[#This Row],[Code]],Std[Code],Std[Ecs]),"-")</f>
        <v>#N/A</v>
      </c>
      <c r="Z1214">
        <f>COUNTIFS(StandardResults[Name],StandardResults[[#This Row],[Name]],StandardResults[Entry
Std],"B")+COUNTIFS(StandardResults[Name],StandardResults[[#This Row],[Name]],StandardResults[Entry
Std],"A")+COUNTIFS(StandardResults[Name],StandardResults[[#This Row],[Name]],StandardResults[Entry
Std],"AA")</f>
        <v>0</v>
      </c>
      <c r="AA1214">
        <f>COUNTIFS(StandardResults[Name],StandardResults[[#This Row],[Name]],StandardResults[Entry
Std],"AA")</f>
        <v>0</v>
      </c>
    </row>
    <row r="1215" spans="1:27" x14ac:dyDescent="0.25">
      <c r="A1215">
        <f>TimeVR[[#This Row],[Club]]</f>
        <v>0</v>
      </c>
      <c r="B1215" t="str">
        <f>IF(OR(RIGHT(TimeVR[[#This Row],[Event]],3)="M.R", RIGHT(TimeVR[[#This Row],[Event]],3)="F.R"),"Relay","Ind")</f>
        <v>Ind</v>
      </c>
      <c r="C1215">
        <f>TimeVR[[#This Row],[gender]]</f>
        <v>0</v>
      </c>
      <c r="D1215">
        <f>TimeVR[[#This Row],[Age]]</f>
        <v>0</v>
      </c>
      <c r="E1215">
        <f>TimeVR[[#This Row],[name]]</f>
        <v>0</v>
      </c>
      <c r="F1215">
        <f>TimeVR[[#This Row],[Event]]</f>
        <v>0</v>
      </c>
      <c r="G1215" t="str">
        <f>IF(OR(StandardResults[[#This Row],[Entry]]="-",TimeVR[[#This Row],[validation]]="Validated"),"Y","N")</f>
        <v>N</v>
      </c>
      <c r="H1215">
        <f>IF(OR(LEFT(TimeVR[[#This Row],[Times]],8)="00:00.00", LEFT(TimeVR[[#This Row],[Times]],2)="NT"),"-",TimeVR[[#This Row],[Times]])</f>
        <v>0</v>
      </c>
      <c r="I12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5" t="str">
        <f>IF(ISBLANK(TimeVR[[#This Row],[Best Time(S)]]),"-",TimeVR[[#This Row],[Best Time(S)]])</f>
        <v>-</v>
      </c>
      <c r="K1215" t="str">
        <f>IF(StandardResults[[#This Row],[BT(SC)]]&lt;&gt;"-",IF(StandardResults[[#This Row],[BT(SC)]]&lt;=StandardResults[[#This Row],[AAs]],"AA",IF(StandardResults[[#This Row],[BT(SC)]]&lt;=StandardResults[[#This Row],[As]],"A",IF(StandardResults[[#This Row],[BT(SC)]]&lt;=StandardResults[[#This Row],[Bs]],"B","-"))),"")</f>
        <v/>
      </c>
      <c r="L1215" t="str">
        <f>IF(ISBLANK(TimeVR[[#This Row],[Best Time(L)]]),"-",TimeVR[[#This Row],[Best Time(L)]])</f>
        <v>-</v>
      </c>
      <c r="M1215" t="str">
        <f>IF(StandardResults[[#This Row],[BT(LC)]]&lt;&gt;"-",IF(StandardResults[[#This Row],[BT(LC)]]&lt;=StandardResults[[#This Row],[AA]],"AA",IF(StandardResults[[#This Row],[BT(LC)]]&lt;=StandardResults[[#This Row],[A]],"A",IF(StandardResults[[#This Row],[BT(LC)]]&lt;=StandardResults[[#This Row],[B]],"B","-"))),"")</f>
        <v/>
      </c>
      <c r="N1215" s="14"/>
      <c r="O1215" t="str">
        <f>IF(StandardResults[[#This Row],[BT(SC)]]&lt;&gt;"-",IF(StandardResults[[#This Row],[BT(SC)]]&lt;=StandardResults[[#This Row],[Ecs]],"EC","-"),"")</f>
        <v/>
      </c>
      <c r="Q1215" t="str">
        <f>IF(StandardResults[[#This Row],[Ind/Rel]]="Ind",LEFT(StandardResults[[#This Row],[Gender]],1)&amp;MIN(MAX(StandardResults[[#This Row],[Age]],11),17)&amp;"-"&amp;StandardResults[[#This Row],[Event]],"")</f>
        <v>011-0</v>
      </c>
      <c r="R1215" t="e">
        <f>IF(StandardResults[[#This Row],[Ind/Rel]]="Ind",_xlfn.XLOOKUP(StandardResults[[#This Row],[Code]],Std[Code],Std[AA]),"-")</f>
        <v>#N/A</v>
      </c>
      <c r="S1215" t="e">
        <f>IF(StandardResults[[#This Row],[Ind/Rel]]="Ind",_xlfn.XLOOKUP(StandardResults[[#This Row],[Code]],Std[Code],Std[A]),"-")</f>
        <v>#N/A</v>
      </c>
      <c r="T1215" t="e">
        <f>IF(StandardResults[[#This Row],[Ind/Rel]]="Ind",_xlfn.XLOOKUP(StandardResults[[#This Row],[Code]],Std[Code],Std[B]),"-")</f>
        <v>#N/A</v>
      </c>
      <c r="U1215" t="e">
        <f>IF(StandardResults[[#This Row],[Ind/Rel]]="Ind",_xlfn.XLOOKUP(StandardResults[[#This Row],[Code]],Std[Code],Std[AAs]),"-")</f>
        <v>#N/A</v>
      </c>
      <c r="V1215" t="e">
        <f>IF(StandardResults[[#This Row],[Ind/Rel]]="Ind",_xlfn.XLOOKUP(StandardResults[[#This Row],[Code]],Std[Code],Std[As]),"-")</f>
        <v>#N/A</v>
      </c>
      <c r="W1215" t="e">
        <f>IF(StandardResults[[#This Row],[Ind/Rel]]="Ind",_xlfn.XLOOKUP(StandardResults[[#This Row],[Code]],Std[Code],Std[Bs]),"-")</f>
        <v>#N/A</v>
      </c>
      <c r="X1215" t="e">
        <f>IF(StandardResults[[#This Row],[Ind/Rel]]="Ind",_xlfn.XLOOKUP(StandardResults[[#This Row],[Code]],Std[Code],Std[EC]),"-")</f>
        <v>#N/A</v>
      </c>
      <c r="Y1215" t="e">
        <f>IF(StandardResults[[#This Row],[Ind/Rel]]="Ind",_xlfn.XLOOKUP(StandardResults[[#This Row],[Code]],Std[Code],Std[Ecs]),"-")</f>
        <v>#N/A</v>
      </c>
      <c r="Z1215">
        <f>COUNTIFS(StandardResults[Name],StandardResults[[#This Row],[Name]],StandardResults[Entry
Std],"B")+COUNTIFS(StandardResults[Name],StandardResults[[#This Row],[Name]],StandardResults[Entry
Std],"A")+COUNTIFS(StandardResults[Name],StandardResults[[#This Row],[Name]],StandardResults[Entry
Std],"AA")</f>
        <v>0</v>
      </c>
      <c r="AA1215">
        <f>COUNTIFS(StandardResults[Name],StandardResults[[#This Row],[Name]],StandardResults[Entry
Std],"AA")</f>
        <v>0</v>
      </c>
    </row>
    <row r="1216" spans="1:27" x14ac:dyDescent="0.25">
      <c r="A1216">
        <f>TimeVR[[#This Row],[Club]]</f>
        <v>0</v>
      </c>
      <c r="B1216" t="str">
        <f>IF(OR(RIGHT(TimeVR[[#This Row],[Event]],3)="M.R", RIGHT(TimeVR[[#This Row],[Event]],3)="F.R"),"Relay","Ind")</f>
        <v>Ind</v>
      </c>
      <c r="C1216">
        <f>TimeVR[[#This Row],[gender]]</f>
        <v>0</v>
      </c>
      <c r="D1216">
        <f>TimeVR[[#This Row],[Age]]</f>
        <v>0</v>
      </c>
      <c r="E1216">
        <f>TimeVR[[#This Row],[name]]</f>
        <v>0</v>
      </c>
      <c r="F1216">
        <f>TimeVR[[#This Row],[Event]]</f>
        <v>0</v>
      </c>
      <c r="G1216" t="str">
        <f>IF(OR(StandardResults[[#This Row],[Entry]]="-",TimeVR[[#This Row],[validation]]="Validated"),"Y","N")</f>
        <v>N</v>
      </c>
      <c r="H1216">
        <f>IF(OR(LEFT(TimeVR[[#This Row],[Times]],8)="00:00.00", LEFT(TimeVR[[#This Row],[Times]],2)="NT"),"-",TimeVR[[#This Row],[Times]])</f>
        <v>0</v>
      </c>
      <c r="I12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6" t="str">
        <f>IF(ISBLANK(TimeVR[[#This Row],[Best Time(S)]]),"-",TimeVR[[#This Row],[Best Time(S)]])</f>
        <v>-</v>
      </c>
      <c r="K1216" t="str">
        <f>IF(StandardResults[[#This Row],[BT(SC)]]&lt;&gt;"-",IF(StandardResults[[#This Row],[BT(SC)]]&lt;=StandardResults[[#This Row],[AAs]],"AA",IF(StandardResults[[#This Row],[BT(SC)]]&lt;=StandardResults[[#This Row],[As]],"A",IF(StandardResults[[#This Row],[BT(SC)]]&lt;=StandardResults[[#This Row],[Bs]],"B","-"))),"")</f>
        <v/>
      </c>
      <c r="L1216" t="str">
        <f>IF(ISBLANK(TimeVR[[#This Row],[Best Time(L)]]),"-",TimeVR[[#This Row],[Best Time(L)]])</f>
        <v>-</v>
      </c>
      <c r="M1216" t="str">
        <f>IF(StandardResults[[#This Row],[BT(LC)]]&lt;&gt;"-",IF(StandardResults[[#This Row],[BT(LC)]]&lt;=StandardResults[[#This Row],[AA]],"AA",IF(StandardResults[[#This Row],[BT(LC)]]&lt;=StandardResults[[#This Row],[A]],"A",IF(StandardResults[[#This Row],[BT(LC)]]&lt;=StandardResults[[#This Row],[B]],"B","-"))),"")</f>
        <v/>
      </c>
      <c r="N1216" s="14"/>
      <c r="O1216" t="str">
        <f>IF(StandardResults[[#This Row],[BT(SC)]]&lt;&gt;"-",IF(StandardResults[[#This Row],[BT(SC)]]&lt;=StandardResults[[#This Row],[Ecs]],"EC","-"),"")</f>
        <v/>
      </c>
      <c r="Q1216" t="str">
        <f>IF(StandardResults[[#This Row],[Ind/Rel]]="Ind",LEFT(StandardResults[[#This Row],[Gender]],1)&amp;MIN(MAX(StandardResults[[#This Row],[Age]],11),17)&amp;"-"&amp;StandardResults[[#This Row],[Event]],"")</f>
        <v>011-0</v>
      </c>
      <c r="R1216" t="e">
        <f>IF(StandardResults[[#This Row],[Ind/Rel]]="Ind",_xlfn.XLOOKUP(StandardResults[[#This Row],[Code]],Std[Code],Std[AA]),"-")</f>
        <v>#N/A</v>
      </c>
      <c r="S1216" t="e">
        <f>IF(StandardResults[[#This Row],[Ind/Rel]]="Ind",_xlfn.XLOOKUP(StandardResults[[#This Row],[Code]],Std[Code],Std[A]),"-")</f>
        <v>#N/A</v>
      </c>
      <c r="T1216" t="e">
        <f>IF(StandardResults[[#This Row],[Ind/Rel]]="Ind",_xlfn.XLOOKUP(StandardResults[[#This Row],[Code]],Std[Code],Std[B]),"-")</f>
        <v>#N/A</v>
      </c>
      <c r="U1216" t="e">
        <f>IF(StandardResults[[#This Row],[Ind/Rel]]="Ind",_xlfn.XLOOKUP(StandardResults[[#This Row],[Code]],Std[Code],Std[AAs]),"-")</f>
        <v>#N/A</v>
      </c>
      <c r="V1216" t="e">
        <f>IF(StandardResults[[#This Row],[Ind/Rel]]="Ind",_xlfn.XLOOKUP(StandardResults[[#This Row],[Code]],Std[Code],Std[As]),"-")</f>
        <v>#N/A</v>
      </c>
      <c r="W1216" t="e">
        <f>IF(StandardResults[[#This Row],[Ind/Rel]]="Ind",_xlfn.XLOOKUP(StandardResults[[#This Row],[Code]],Std[Code],Std[Bs]),"-")</f>
        <v>#N/A</v>
      </c>
      <c r="X1216" t="e">
        <f>IF(StandardResults[[#This Row],[Ind/Rel]]="Ind",_xlfn.XLOOKUP(StandardResults[[#This Row],[Code]],Std[Code],Std[EC]),"-")</f>
        <v>#N/A</v>
      </c>
      <c r="Y1216" t="e">
        <f>IF(StandardResults[[#This Row],[Ind/Rel]]="Ind",_xlfn.XLOOKUP(StandardResults[[#This Row],[Code]],Std[Code],Std[Ecs]),"-")</f>
        <v>#N/A</v>
      </c>
      <c r="Z1216">
        <f>COUNTIFS(StandardResults[Name],StandardResults[[#This Row],[Name]],StandardResults[Entry
Std],"B")+COUNTIFS(StandardResults[Name],StandardResults[[#This Row],[Name]],StandardResults[Entry
Std],"A")+COUNTIFS(StandardResults[Name],StandardResults[[#This Row],[Name]],StandardResults[Entry
Std],"AA")</f>
        <v>0</v>
      </c>
      <c r="AA1216">
        <f>COUNTIFS(StandardResults[Name],StandardResults[[#This Row],[Name]],StandardResults[Entry
Std],"AA")</f>
        <v>0</v>
      </c>
    </row>
    <row r="1217" spans="1:27" x14ac:dyDescent="0.25">
      <c r="A1217">
        <f>TimeVR[[#This Row],[Club]]</f>
        <v>0</v>
      </c>
      <c r="B1217" t="str">
        <f>IF(OR(RIGHT(TimeVR[[#This Row],[Event]],3)="M.R", RIGHT(TimeVR[[#This Row],[Event]],3)="F.R"),"Relay","Ind")</f>
        <v>Ind</v>
      </c>
      <c r="C1217">
        <f>TimeVR[[#This Row],[gender]]</f>
        <v>0</v>
      </c>
      <c r="D1217">
        <f>TimeVR[[#This Row],[Age]]</f>
        <v>0</v>
      </c>
      <c r="E1217">
        <f>TimeVR[[#This Row],[name]]</f>
        <v>0</v>
      </c>
      <c r="F1217">
        <f>TimeVR[[#This Row],[Event]]</f>
        <v>0</v>
      </c>
      <c r="G1217" t="str">
        <f>IF(OR(StandardResults[[#This Row],[Entry]]="-",TimeVR[[#This Row],[validation]]="Validated"),"Y","N")</f>
        <v>N</v>
      </c>
      <c r="H1217">
        <f>IF(OR(LEFT(TimeVR[[#This Row],[Times]],8)="00:00.00", LEFT(TimeVR[[#This Row],[Times]],2)="NT"),"-",TimeVR[[#This Row],[Times]])</f>
        <v>0</v>
      </c>
      <c r="I12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7" t="str">
        <f>IF(ISBLANK(TimeVR[[#This Row],[Best Time(S)]]),"-",TimeVR[[#This Row],[Best Time(S)]])</f>
        <v>-</v>
      </c>
      <c r="K1217" t="str">
        <f>IF(StandardResults[[#This Row],[BT(SC)]]&lt;&gt;"-",IF(StandardResults[[#This Row],[BT(SC)]]&lt;=StandardResults[[#This Row],[AAs]],"AA",IF(StandardResults[[#This Row],[BT(SC)]]&lt;=StandardResults[[#This Row],[As]],"A",IF(StandardResults[[#This Row],[BT(SC)]]&lt;=StandardResults[[#This Row],[Bs]],"B","-"))),"")</f>
        <v/>
      </c>
      <c r="L1217" t="str">
        <f>IF(ISBLANK(TimeVR[[#This Row],[Best Time(L)]]),"-",TimeVR[[#This Row],[Best Time(L)]])</f>
        <v>-</v>
      </c>
      <c r="M1217" t="str">
        <f>IF(StandardResults[[#This Row],[BT(LC)]]&lt;&gt;"-",IF(StandardResults[[#This Row],[BT(LC)]]&lt;=StandardResults[[#This Row],[AA]],"AA",IF(StandardResults[[#This Row],[BT(LC)]]&lt;=StandardResults[[#This Row],[A]],"A",IF(StandardResults[[#This Row],[BT(LC)]]&lt;=StandardResults[[#This Row],[B]],"B","-"))),"")</f>
        <v/>
      </c>
      <c r="N1217" s="14"/>
      <c r="O1217" t="str">
        <f>IF(StandardResults[[#This Row],[BT(SC)]]&lt;&gt;"-",IF(StandardResults[[#This Row],[BT(SC)]]&lt;=StandardResults[[#This Row],[Ecs]],"EC","-"),"")</f>
        <v/>
      </c>
      <c r="Q1217" t="str">
        <f>IF(StandardResults[[#This Row],[Ind/Rel]]="Ind",LEFT(StandardResults[[#This Row],[Gender]],1)&amp;MIN(MAX(StandardResults[[#This Row],[Age]],11),17)&amp;"-"&amp;StandardResults[[#This Row],[Event]],"")</f>
        <v>011-0</v>
      </c>
      <c r="R1217" t="e">
        <f>IF(StandardResults[[#This Row],[Ind/Rel]]="Ind",_xlfn.XLOOKUP(StandardResults[[#This Row],[Code]],Std[Code],Std[AA]),"-")</f>
        <v>#N/A</v>
      </c>
      <c r="S1217" t="e">
        <f>IF(StandardResults[[#This Row],[Ind/Rel]]="Ind",_xlfn.XLOOKUP(StandardResults[[#This Row],[Code]],Std[Code],Std[A]),"-")</f>
        <v>#N/A</v>
      </c>
      <c r="T1217" t="e">
        <f>IF(StandardResults[[#This Row],[Ind/Rel]]="Ind",_xlfn.XLOOKUP(StandardResults[[#This Row],[Code]],Std[Code],Std[B]),"-")</f>
        <v>#N/A</v>
      </c>
      <c r="U1217" t="e">
        <f>IF(StandardResults[[#This Row],[Ind/Rel]]="Ind",_xlfn.XLOOKUP(StandardResults[[#This Row],[Code]],Std[Code],Std[AAs]),"-")</f>
        <v>#N/A</v>
      </c>
      <c r="V1217" t="e">
        <f>IF(StandardResults[[#This Row],[Ind/Rel]]="Ind",_xlfn.XLOOKUP(StandardResults[[#This Row],[Code]],Std[Code],Std[As]),"-")</f>
        <v>#N/A</v>
      </c>
      <c r="W1217" t="e">
        <f>IF(StandardResults[[#This Row],[Ind/Rel]]="Ind",_xlfn.XLOOKUP(StandardResults[[#This Row],[Code]],Std[Code],Std[Bs]),"-")</f>
        <v>#N/A</v>
      </c>
      <c r="X1217" t="e">
        <f>IF(StandardResults[[#This Row],[Ind/Rel]]="Ind",_xlfn.XLOOKUP(StandardResults[[#This Row],[Code]],Std[Code],Std[EC]),"-")</f>
        <v>#N/A</v>
      </c>
      <c r="Y1217" t="e">
        <f>IF(StandardResults[[#This Row],[Ind/Rel]]="Ind",_xlfn.XLOOKUP(StandardResults[[#This Row],[Code]],Std[Code],Std[Ecs]),"-")</f>
        <v>#N/A</v>
      </c>
      <c r="Z1217">
        <f>COUNTIFS(StandardResults[Name],StandardResults[[#This Row],[Name]],StandardResults[Entry
Std],"B")+COUNTIFS(StandardResults[Name],StandardResults[[#This Row],[Name]],StandardResults[Entry
Std],"A")+COUNTIFS(StandardResults[Name],StandardResults[[#This Row],[Name]],StandardResults[Entry
Std],"AA")</f>
        <v>0</v>
      </c>
      <c r="AA1217">
        <f>COUNTIFS(StandardResults[Name],StandardResults[[#This Row],[Name]],StandardResults[Entry
Std],"AA")</f>
        <v>0</v>
      </c>
    </row>
    <row r="1218" spans="1:27" x14ac:dyDescent="0.25">
      <c r="A1218">
        <f>TimeVR[[#This Row],[Club]]</f>
        <v>0</v>
      </c>
      <c r="B1218" t="str">
        <f>IF(OR(RIGHT(TimeVR[[#This Row],[Event]],3)="M.R", RIGHT(TimeVR[[#This Row],[Event]],3)="F.R"),"Relay","Ind")</f>
        <v>Ind</v>
      </c>
      <c r="C1218">
        <f>TimeVR[[#This Row],[gender]]</f>
        <v>0</v>
      </c>
      <c r="D1218">
        <f>TimeVR[[#This Row],[Age]]</f>
        <v>0</v>
      </c>
      <c r="E1218">
        <f>TimeVR[[#This Row],[name]]</f>
        <v>0</v>
      </c>
      <c r="F1218">
        <f>TimeVR[[#This Row],[Event]]</f>
        <v>0</v>
      </c>
      <c r="G1218" t="str">
        <f>IF(OR(StandardResults[[#This Row],[Entry]]="-",TimeVR[[#This Row],[validation]]="Validated"),"Y","N")</f>
        <v>N</v>
      </c>
      <c r="H1218">
        <f>IF(OR(LEFT(TimeVR[[#This Row],[Times]],8)="00:00.00", LEFT(TimeVR[[#This Row],[Times]],2)="NT"),"-",TimeVR[[#This Row],[Times]])</f>
        <v>0</v>
      </c>
      <c r="I12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8" t="str">
        <f>IF(ISBLANK(TimeVR[[#This Row],[Best Time(S)]]),"-",TimeVR[[#This Row],[Best Time(S)]])</f>
        <v>-</v>
      </c>
      <c r="K1218" t="str">
        <f>IF(StandardResults[[#This Row],[BT(SC)]]&lt;&gt;"-",IF(StandardResults[[#This Row],[BT(SC)]]&lt;=StandardResults[[#This Row],[AAs]],"AA",IF(StandardResults[[#This Row],[BT(SC)]]&lt;=StandardResults[[#This Row],[As]],"A",IF(StandardResults[[#This Row],[BT(SC)]]&lt;=StandardResults[[#This Row],[Bs]],"B","-"))),"")</f>
        <v/>
      </c>
      <c r="L1218" t="str">
        <f>IF(ISBLANK(TimeVR[[#This Row],[Best Time(L)]]),"-",TimeVR[[#This Row],[Best Time(L)]])</f>
        <v>-</v>
      </c>
      <c r="M1218" t="str">
        <f>IF(StandardResults[[#This Row],[BT(LC)]]&lt;&gt;"-",IF(StandardResults[[#This Row],[BT(LC)]]&lt;=StandardResults[[#This Row],[AA]],"AA",IF(StandardResults[[#This Row],[BT(LC)]]&lt;=StandardResults[[#This Row],[A]],"A",IF(StandardResults[[#This Row],[BT(LC)]]&lt;=StandardResults[[#This Row],[B]],"B","-"))),"")</f>
        <v/>
      </c>
      <c r="N1218" s="14"/>
      <c r="O1218" t="str">
        <f>IF(StandardResults[[#This Row],[BT(SC)]]&lt;&gt;"-",IF(StandardResults[[#This Row],[BT(SC)]]&lt;=StandardResults[[#This Row],[Ecs]],"EC","-"),"")</f>
        <v/>
      </c>
      <c r="Q1218" t="str">
        <f>IF(StandardResults[[#This Row],[Ind/Rel]]="Ind",LEFT(StandardResults[[#This Row],[Gender]],1)&amp;MIN(MAX(StandardResults[[#This Row],[Age]],11),17)&amp;"-"&amp;StandardResults[[#This Row],[Event]],"")</f>
        <v>011-0</v>
      </c>
      <c r="R1218" t="e">
        <f>IF(StandardResults[[#This Row],[Ind/Rel]]="Ind",_xlfn.XLOOKUP(StandardResults[[#This Row],[Code]],Std[Code],Std[AA]),"-")</f>
        <v>#N/A</v>
      </c>
      <c r="S1218" t="e">
        <f>IF(StandardResults[[#This Row],[Ind/Rel]]="Ind",_xlfn.XLOOKUP(StandardResults[[#This Row],[Code]],Std[Code],Std[A]),"-")</f>
        <v>#N/A</v>
      </c>
      <c r="T1218" t="e">
        <f>IF(StandardResults[[#This Row],[Ind/Rel]]="Ind",_xlfn.XLOOKUP(StandardResults[[#This Row],[Code]],Std[Code],Std[B]),"-")</f>
        <v>#N/A</v>
      </c>
      <c r="U1218" t="e">
        <f>IF(StandardResults[[#This Row],[Ind/Rel]]="Ind",_xlfn.XLOOKUP(StandardResults[[#This Row],[Code]],Std[Code],Std[AAs]),"-")</f>
        <v>#N/A</v>
      </c>
      <c r="V1218" t="e">
        <f>IF(StandardResults[[#This Row],[Ind/Rel]]="Ind",_xlfn.XLOOKUP(StandardResults[[#This Row],[Code]],Std[Code],Std[As]),"-")</f>
        <v>#N/A</v>
      </c>
      <c r="W1218" t="e">
        <f>IF(StandardResults[[#This Row],[Ind/Rel]]="Ind",_xlfn.XLOOKUP(StandardResults[[#This Row],[Code]],Std[Code],Std[Bs]),"-")</f>
        <v>#N/A</v>
      </c>
      <c r="X1218" t="e">
        <f>IF(StandardResults[[#This Row],[Ind/Rel]]="Ind",_xlfn.XLOOKUP(StandardResults[[#This Row],[Code]],Std[Code],Std[EC]),"-")</f>
        <v>#N/A</v>
      </c>
      <c r="Y1218" t="e">
        <f>IF(StandardResults[[#This Row],[Ind/Rel]]="Ind",_xlfn.XLOOKUP(StandardResults[[#This Row],[Code]],Std[Code],Std[Ecs]),"-")</f>
        <v>#N/A</v>
      </c>
      <c r="Z1218">
        <f>COUNTIFS(StandardResults[Name],StandardResults[[#This Row],[Name]],StandardResults[Entry
Std],"B")+COUNTIFS(StandardResults[Name],StandardResults[[#This Row],[Name]],StandardResults[Entry
Std],"A")+COUNTIFS(StandardResults[Name],StandardResults[[#This Row],[Name]],StandardResults[Entry
Std],"AA")</f>
        <v>0</v>
      </c>
      <c r="AA1218">
        <f>COUNTIFS(StandardResults[Name],StandardResults[[#This Row],[Name]],StandardResults[Entry
Std],"AA")</f>
        <v>0</v>
      </c>
    </row>
    <row r="1219" spans="1:27" x14ac:dyDescent="0.25">
      <c r="A1219">
        <f>TimeVR[[#This Row],[Club]]</f>
        <v>0</v>
      </c>
      <c r="B1219" t="str">
        <f>IF(OR(RIGHT(TimeVR[[#This Row],[Event]],3)="M.R", RIGHT(TimeVR[[#This Row],[Event]],3)="F.R"),"Relay","Ind")</f>
        <v>Ind</v>
      </c>
      <c r="C1219">
        <f>TimeVR[[#This Row],[gender]]</f>
        <v>0</v>
      </c>
      <c r="D1219">
        <f>TimeVR[[#This Row],[Age]]</f>
        <v>0</v>
      </c>
      <c r="E1219">
        <f>TimeVR[[#This Row],[name]]</f>
        <v>0</v>
      </c>
      <c r="F1219">
        <f>TimeVR[[#This Row],[Event]]</f>
        <v>0</v>
      </c>
      <c r="G1219" t="str">
        <f>IF(OR(StandardResults[[#This Row],[Entry]]="-",TimeVR[[#This Row],[validation]]="Validated"),"Y","N")</f>
        <v>N</v>
      </c>
      <c r="H1219">
        <f>IF(OR(LEFT(TimeVR[[#This Row],[Times]],8)="00:00.00", LEFT(TimeVR[[#This Row],[Times]],2)="NT"),"-",TimeVR[[#This Row],[Times]])</f>
        <v>0</v>
      </c>
      <c r="I12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19" t="str">
        <f>IF(ISBLANK(TimeVR[[#This Row],[Best Time(S)]]),"-",TimeVR[[#This Row],[Best Time(S)]])</f>
        <v>-</v>
      </c>
      <c r="K1219" t="str">
        <f>IF(StandardResults[[#This Row],[BT(SC)]]&lt;&gt;"-",IF(StandardResults[[#This Row],[BT(SC)]]&lt;=StandardResults[[#This Row],[AAs]],"AA",IF(StandardResults[[#This Row],[BT(SC)]]&lt;=StandardResults[[#This Row],[As]],"A",IF(StandardResults[[#This Row],[BT(SC)]]&lt;=StandardResults[[#This Row],[Bs]],"B","-"))),"")</f>
        <v/>
      </c>
      <c r="L1219" t="str">
        <f>IF(ISBLANK(TimeVR[[#This Row],[Best Time(L)]]),"-",TimeVR[[#This Row],[Best Time(L)]])</f>
        <v>-</v>
      </c>
      <c r="M1219" t="str">
        <f>IF(StandardResults[[#This Row],[BT(LC)]]&lt;&gt;"-",IF(StandardResults[[#This Row],[BT(LC)]]&lt;=StandardResults[[#This Row],[AA]],"AA",IF(StandardResults[[#This Row],[BT(LC)]]&lt;=StandardResults[[#This Row],[A]],"A",IF(StandardResults[[#This Row],[BT(LC)]]&lt;=StandardResults[[#This Row],[B]],"B","-"))),"")</f>
        <v/>
      </c>
      <c r="N1219" s="14"/>
      <c r="O1219" t="str">
        <f>IF(StandardResults[[#This Row],[BT(SC)]]&lt;&gt;"-",IF(StandardResults[[#This Row],[BT(SC)]]&lt;=StandardResults[[#This Row],[Ecs]],"EC","-"),"")</f>
        <v/>
      </c>
      <c r="Q1219" t="str">
        <f>IF(StandardResults[[#This Row],[Ind/Rel]]="Ind",LEFT(StandardResults[[#This Row],[Gender]],1)&amp;MIN(MAX(StandardResults[[#This Row],[Age]],11),17)&amp;"-"&amp;StandardResults[[#This Row],[Event]],"")</f>
        <v>011-0</v>
      </c>
      <c r="R1219" t="e">
        <f>IF(StandardResults[[#This Row],[Ind/Rel]]="Ind",_xlfn.XLOOKUP(StandardResults[[#This Row],[Code]],Std[Code],Std[AA]),"-")</f>
        <v>#N/A</v>
      </c>
      <c r="S1219" t="e">
        <f>IF(StandardResults[[#This Row],[Ind/Rel]]="Ind",_xlfn.XLOOKUP(StandardResults[[#This Row],[Code]],Std[Code],Std[A]),"-")</f>
        <v>#N/A</v>
      </c>
      <c r="T1219" t="e">
        <f>IF(StandardResults[[#This Row],[Ind/Rel]]="Ind",_xlfn.XLOOKUP(StandardResults[[#This Row],[Code]],Std[Code],Std[B]),"-")</f>
        <v>#N/A</v>
      </c>
      <c r="U1219" t="e">
        <f>IF(StandardResults[[#This Row],[Ind/Rel]]="Ind",_xlfn.XLOOKUP(StandardResults[[#This Row],[Code]],Std[Code],Std[AAs]),"-")</f>
        <v>#N/A</v>
      </c>
      <c r="V1219" t="e">
        <f>IF(StandardResults[[#This Row],[Ind/Rel]]="Ind",_xlfn.XLOOKUP(StandardResults[[#This Row],[Code]],Std[Code],Std[As]),"-")</f>
        <v>#N/A</v>
      </c>
      <c r="W1219" t="e">
        <f>IF(StandardResults[[#This Row],[Ind/Rel]]="Ind",_xlfn.XLOOKUP(StandardResults[[#This Row],[Code]],Std[Code],Std[Bs]),"-")</f>
        <v>#N/A</v>
      </c>
      <c r="X1219" t="e">
        <f>IF(StandardResults[[#This Row],[Ind/Rel]]="Ind",_xlfn.XLOOKUP(StandardResults[[#This Row],[Code]],Std[Code],Std[EC]),"-")</f>
        <v>#N/A</v>
      </c>
      <c r="Y1219" t="e">
        <f>IF(StandardResults[[#This Row],[Ind/Rel]]="Ind",_xlfn.XLOOKUP(StandardResults[[#This Row],[Code]],Std[Code],Std[Ecs]),"-")</f>
        <v>#N/A</v>
      </c>
      <c r="Z1219">
        <f>COUNTIFS(StandardResults[Name],StandardResults[[#This Row],[Name]],StandardResults[Entry
Std],"B")+COUNTIFS(StandardResults[Name],StandardResults[[#This Row],[Name]],StandardResults[Entry
Std],"A")+COUNTIFS(StandardResults[Name],StandardResults[[#This Row],[Name]],StandardResults[Entry
Std],"AA")</f>
        <v>0</v>
      </c>
      <c r="AA1219">
        <f>COUNTIFS(StandardResults[Name],StandardResults[[#This Row],[Name]],StandardResults[Entry
Std],"AA")</f>
        <v>0</v>
      </c>
    </row>
    <row r="1220" spans="1:27" x14ac:dyDescent="0.25">
      <c r="A1220">
        <f>TimeVR[[#This Row],[Club]]</f>
        <v>0</v>
      </c>
      <c r="B1220" t="str">
        <f>IF(OR(RIGHT(TimeVR[[#This Row],[Event]],3)="M.R", RIGHT(TimeVR[[#This Row],[Event]],3)="F.R"),"Relay","Ind")</f>
        <v>Ind</v>
      </c>
      <c r="C1220">
        <f>TimeVR[[#This Row],[gender]]</f>
        <v>0</v>
      </c>
      <c r="D1220">
        <f>TimeVR[[#This Row],[Age]]</f>
        <v>0</v>
      </c>
      <c r="E1220">
        <f>TimeVR[[#This Row],[name]]</f>
        <v>0</v>
      </c>
      <c r="F1220">
        <f>TimeVR[[#This Row],[Event]]</f>
        <v>0</v>
      </c>
      <c r="G1220" t="str">
        <f>IF(OR(StandardResults[[#This Row],[Entry]]="-",TimeVR[[#This Row],[validation]]="Validated"),"Y","N")</f>
        <v>N</v>
      </c>
      <c r="H1220">
        <f>IF(OR(LEFT(TimeVR[[#This Row],[Times]],8)="00:00.00", LEFT(TimeVR[[#This Row],[Times]],2)="NT"),"-",TimeVR[[#This Row],[Times]])</f>
        <v>0</v>
      </c>
      <c r="I12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0" t="str">
        <f>IF(ISBLANK(TimeVR[[#This Row],[Best Time(S)]]),"-",TimeVR[[#This Row],[Best Time(S)]])</f>
        <v>-</v>
      </c>
      <c r="K1220" t="str">
        <f>IF(StandardResults[[#This Row],[BT(SC)]]&lt;&gt;"-",IF(StandardResults[[#This Row],[BT(SC)]]&lt;=StandardResults[[#This Row],[AAs]],"AA",IF(StandardResults[[#This Row],[BT(SC)]]&lt;=StandardResults[[#This Row],[As]],"A",IF(StandardResults[[#This Row],[BT(SC)]]&lt;=StandardResults[[#This Row],[Bs]],"B","-"))),"")</f>
        <v/>
      </c>
      <c r="L1220" t="str">
        <f>IF(ISBLANK(TimeVR[[#This Row],[Best Time(L)]]),"-",TimeVR[[#This Row],[Best Time(L)]])</f>
        <v>-</v>
      </c>
      <c r="M1220" t="str">
        <f>IF(StandardResults[[#This Row],[BT(LC)]]&lt;&gt;"-",IF(StandardResults[[#This Row],[BT(LC)]]&lt;=StandardResults[[#This Row],[AA]],"AA",IF(StandardResults[[#This Row],[BT(LC)]]&lt;=StandardResults[[#This Row],[A]],"A",IF(StandardResults[[#This Row],[BT(LC)]]&lt;=StandardResults[[#This Row],[B]],"B","-"))),"")</f>
        <v/>
      </c>
      <c r="N1220" s="14"/>
      <c r="O1220" t="str">
        <f>IF(StandardResults[[#This Row],[BT(SC)]]&lt;&gt;"-",IF(StandardResults[[#This Row],[BT(SC)]]&lt;=StandardResults[[#This Row],[Ecs]],"EC","-"),"")</f>
        <v/>
      </c>
      <c r="Q1220" t="str">
        <f>IF(StandardResults[[#This Row],[Ind/Rel]]="Ind",LEFT(StandardResults[[#This Row],[Gender]],1)&amp;MIN(MAX(StandardResults[[#This Row],[Age]],11),17)&amp;"-"&amp;StandardResults[[#This Row],[Event]],"")</f>
        <v>011-0</v>
      </c>
      <c r="R1220" t="e">
        <f>IF(StandardResults[[#This Row],[Ind/Rel]]="Ind",_xlfn.XLOOKUP(StandardResults[[#This Row],[Code]],Std[Code],Std[AA]),"-")</f>
        <v>#N/A</v>
      </c>
      <c r="S1220" t="e">
        <f>IF(StandardResults[[#This Row],[Ind/Rel]]="Ind",_xlfn.XLOOKUP(StandardResults[[#This Row],[Code]],Std[Code],Std[A]),"-")</f>
        <v>#N/A</v>
      </c>
      <c r="T1220" t="e">
        <f>IF(StandardResults[[#This Row],[Ind/Rel]]="Ind",_xlfn.XLOOKUP(StandardResults[[#This Row],[Code]],Std[Code],Std[B]),"-")</f>
        <v>#N/A</v>
      </c>
      <c r="U1220" t="e">
        <f>IF(StandardResults[[#This Row],[Ind/Rel]]="Ind",_xlfn.XLOOKUP(StandardResults[[#This Row],[Code]],Std[Code],Std[AAs]),"-")</f>
        <v>#N/A</v>
      </c>
      <c r="V1220" t="e">
        <f>IF(StandardResults[[#This Row],[Ind/Rel]]="Ind",_xlfn.XLOOKUP(StandardResults[[#This Row],[Code]],Std[Code],Std[As]),"-")</f>
        <v>#N/A</v>
      </c>
      <c r="W1220" t="e">
        <f>IF(StandardResults[[#This Row],[Ind/Rel]]="Ind",_xlfn.XLOOKUP(StandardResults[[#This Row],[Code]],Std[Code],Std[Bs]),"-")</f>
        <v>#N/A</v>
      </c>
      <c r="X1220" t="e">
        <f>IF(StandardResults[[#This Row],[Ind/Rel]]="Ind",_xlfn.XLOOKUP(StandardResults[[#This Row],[Code]],Std[Code],Std[EC]),"-")</f>
        <v>#N/A</v>
      </c>
      <c r="Y1220" t="e">
        <f>IF(StandardResults[[#This Row],[Ind/Rel]]="Ind",_xlfn.XLOOKUP(StandardResults[[#This Row],[Code]],Std[Code],Std[Ecs]),"-")</f>
        <v>#N/A</v>
      </c>
      <c r="Z1220">
        <f>COUNTIFS(StandardResults[Name],StandardResults[[#This Row],[Name]],StandardResults[Entry
Std],"B")+COUNTIFS(StandardResults[Name],StandardResults[[#This Row],[Name]],StandardResults[Entry
Std],"A")+COUNTIFS(StandardResults[Name],StandardResults[[#This Row],[Name]],StandardResults[Entry
Std],"AA")</f>
        <v>0</v>
      </c>
      <c r="AA1220">
        <f>COUNTIFS(StandardResults[Name],StandardResults[[#This Row],[Name]],StandardResults[Entry
Std],"AA")</f>
        <v>0</v>
      </c>
    </row>
    <row r="1221" spans="1:27" x14ac:dyDescent="0.25">
      <c r="A1221">
        <f>TimeVR[[#This Row],[Club]]</f>
        <v>0</v>
      </c>
      <c r="B1221" t="str">
        <f>IF(OR(RIGHT(TimeVR[[#This Row],[Event]],3)="M.R", RIGHT(TimeVR[[#This Row],[Event]],3)="F.R"),"Relay","Ind")</f>
        <v>Ind</v>
      </c>
      <c r="C1221">
        <f>TimeVR[[#This Row],[gender]]</f>
        <v>0</v>
      </c>
      <c r="D1221">
        <f>TimeVR[[#This Row],[Age]]</f>
        <v>0</v>
      </c>
      <c r="E1221">
        <f>TimeVR[[#This Row],[name]]</f>
        <v>0</v>
      </c>
      <c r="F1221">
        <f>TimeVR[[#This Row],[Event]]</f>
        <v>0</v>
      </c>
      <c r="G1221" t="str">
        <f>IF(OR(StandardResults[[#This Row],[Entry]]="-",TimeVR[[#This Row],[validation]]="Validated"),"Y","N")</f>
        <v>N</v>
      </c>
      <c r="H1221">
        <f>IF(OR(LEFT(TimeVR[[#This Row],[Times]],8)="00:00.00", LEFT(TimeVR[[#This Row],[Times]],2)="NT"),"-",TimeVR[[#This Row],[Times]])</f>
        <v>0</v>
      </c>
      <c r="I12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1" t="str">
        <f>IF(ISBLANK(TimeVR[[#This Row],[Best Time(S)]]),"-",TimeVR[[#This Row],[Best Time(S)]])</f>
        <v>-</v>
      </c>
      <c r="K1221" t="str">
        <f>IF(StandardResults[[#This Row],[BT(SC)]]&lt;&gt;"-",IF(StandardResults[[#This Row],[BT(SC)]]&lt;=StandardResults[[#This Row],[AAs]],"AA",IF(StandardResults[[#This Row],[BT(SC)]]&lt;=StandardResults[[#This Row],[As]],"A",IF(StandardResults[[#This Row],[BT(SC)]]&lt;=StandardResults[[#This Row],[Bs]],"B","-"))),"")</f>
        <v/>
      </c>
      <c r="L1221" t="str">
        <f>IF(ISBLANK(TimeVR[[#This Row],[Best Time(L)]]),"-",TimeVR[[#This Row],[Best Time(L)]])</f>
        <v>-</v>
      </c>
      <c r="M1221" t="str">
        <f>IF(StandardResults[[#This Row],[BT(LC)]]&lt;&gt;"-",IF(StandardResults[[#This Row],[BT(LC)]]&lt;=StandardResults[[#This Row],[AA]],"AA",IF(StandardResults[[#This Row],[BT(LC)]]&lt;=StandardResults[[#This Row],[A]],"A",IF(StandardResults[[#This Row],[BT(LC)]]&lt;=StandardResults[[#This Row],[B]],"B","-"))),"")</f>
        <v/>
      </c>
      <c r="N1221" s="14"/>
      <c r="O1221" t="str">
        <f>IF(StandardResults[[#This Row],[BT(SC)]]&lt;&gt;"-",IF(StandardResults[[#This Row],[BT(SC)]]&lt;=StandardResults[[#This Row],[Ecs]],"EC","-"),"")</f>
        <v/>
      </c>
      <c r="Q1221" t="str">
        <f>IF(StandardResults[[#This Row],[Ind/Rel]]="Ind",LEFT(StandardResults[[#This Row],[Gender]],1)&amp;MIN(MAX(StandardResults[[#This Row],[Age]],11),17)&amp;"-"&amp;StandardResults[[#This Row],[Event]],"")</f>
        <v>011-0</v>
      </c>
      <c r="R1221" t="e">
        <f>IF(StandardResults[[#This Row],[Ind/Rel]]="Ind",_xlfn.XLOOKUP(StandardResults[[#This Row],[Code]],Std[Code],Std[AA]),"-")</f>
        <v>#N/A</v>
      </c>
      <c r="S1221" t="e">
        <f>IF(StandardResults[[#This Row],[Ind/Rel]]="Ind",_xlfn.XLOOKUP(StandardResults[[#This Row],[Code]],Std[Code],Std[A]),"-")</f>
        <v>#N/A</v>
      </c>
      <c r="T1221" t="e">
        <f>IF(StandardResults[[#This Row],[Ind/Rel]]="Ind",_xlfn.XLOOKUP(StandardResults[[#This Row],[Code]],Std[Code],Std[B]),"-")</f>
        <v>#N/A</v>
      </c>
      <c r="U1221" t="e">
        <f>IF(StandardResults[[#This Row],[Ind/Rel]]="Ind",_xlfn.XLOOKUP(StandardResults[[#This Row],[Code]],Std[Code],Std[AAs]),"-")</f>
        <v>#N/A</v>
      </c>
      <c r="V1221" t="e">
        <f>IF(StandardResults[[#This Row],[Ind/Rel]]="Ind",_xlfn.XLOOKUP(StandardResults[[#This Row],[Code]],Std[Code],Std[As]),"-")</f>
        <v>#N/A</v>
      </c>
      <c r="W1221" t="e">
        <f>IF(StandardResults[[#This Row],[Ind/Rel]]="Ind",_xlfn.XLOOKUP(StandardResults[[#This Row],[Code]],Std[Code],Std[Bs]),"-")</f>
        <v>#N/A</v>
      </c>
      <c r="X1221" t="e">
        <f>IF(StandardResults[[#This Row],[Ind/Rel]]="Ind",_xlfn.XLOOKUP(StandardResults[[#This Row],[Code]],Std[Code],Std[EC]),"-")</f>
        <v>#N/A</v>
      </c>
      <c r="Y1221" t="e">
        <f>IF(StandardResults[[#This Row],[Ind/Rel]]="Ind",_xlfn.XLOOKUP(StandardResults[[#This Row],[Code]],Std[Code],Std[Ecs]),"-")</f>
        <v>#N/A</v>
      </c>
      <c r="Z1221">
        <f>COUNTIFS(StandardResults[Name],StandardResults[[#This Row],[Name]],StandardResults[Entry
Std],"B")+COUNTIFS(StandardResults[Name],StandardResults[[#This Row],[Name]],StandardResults[Entry
Std],"A")+COUNTIFS(StandardResults[Name],StandardResults[[#This Row],[Name]],StandardResults[Entry
Std],"AA")</f>
        <v>0</v>
      </c>
      <c r="AA1221">
        <f>COUNTIFS(StandardResults[Name],StandardResults[[#This Row],[Name]],StandardResults[Entry
Std],"AA")</f>
        <v>0</v>
      </c>
    </row>
    <row r="1222" spans="1:27" x14ac:dyDescent="0.25">
      <c r="A1222">
        <f>TimeVR[[#This Row],[Club]]</f>
        <v>0</v>
      </c>
      <c r="B1222" t="str">
        <f>IF(OR(RIGHT(TimeVR[[#This Row],[Event]],3)="M.R", RIGHT(TimeVR[[#This Row],[Event]],3)="F.R"),"Relay","Ind")</f>
        <v>Ind</v>
      </c>
      <c r="C1222">
        <f>TimeVR[[#This Row],[gender]]</f>
        <v>0</v>
      </c>
      <c r="D1222">
        <f>TimeVR[[#This Row],[Age]]</f>
        <v>0</v>
      </c>
      <c r="E1222">
        <f>TimeVR[[#This Row],[name]]</f>
        <v>0</v>
      </c>
      <c r="F1222">
        <f>TimeVR[[#This Row],[Event]]</f>
        <v>0</v>
      </c>
      <c r="G1222" t="str">
        <f>IF(OR(StandardResults[[#This Row],[Entry]]="-",TimeVR[[#This Row],[validation]]="Validated"),"Y","N")</f>
        <v>N</v>
      </c>
      <c r="H1222">
        <f>IF(OR(LEFT(TimeVR[[#This Row],[Times]],8)="00:00.00", LEFT(TimeVR[[#This Row],[Times]],2)="NT"),"-",TimeVR[[#This Row],[Times]])</f>
        <v>0</v>
      </c>
      <c r="I12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2" t="str">
        <f>IF(ISBLANK(TimeVR[[#This Row],[Best Time(S)]]),"-",TimeVR[[#This Row],[Best Time(S)]])</f>
        <v>-</v>
      </c>
      <c r="K1222" t="str">
        <f>IF(StandardResults[[#This Row],[BT(SC)]]&lt;&gt;"-",IF(StandardResults[[#This Row],[BT(SC)]]&lt;=StandardResults[[#This Row],[AAs]],"AA",IF(StandardResults[[#This Row],[BT(SC)]]&lt;=StandardResults[[#This Row],[As]],"A",IF(StandardResults[[#This Row],[BT(SC)]]&lt;=StandardResults[[#This Row],[Bs]],"B","-"))),"")</f>
        <v/>
      </c>
      <c r="L1222" t="str">
        <f>IF(ISBLANK(TimeVR[[#This Row],[Best Time(L)]]),"-",TimeVR[[#This Row],[Best Time(L)]])</f>
        <v>-</v>
      </c>
      <c r="M1222" t="str">
        <f>IF(StandardResults[[#This Row],[BT(LC)]]&lt;&gt;"-",IF(StandardResults[[#This Row],[BT(LC)]]&lt;=StandardResults[[#This Row],[AA]],"AA",IF(StandardResults[[#This Row],[BT(LC)]]&lt;=StandardResults[[#This Row],[A]],"A",IF(StandardResults[[#This Row],[BT(LC)]]&lt;=StandardResults[[#This Row],[B]],"B","-"))),"")</f>
        <v/>
      </c>
      <c r="N1222" s="14"/>
      <c r="O1222" t="str">
        <f>IF(StandardResults[[#This Row],[BT(SC)]]&lt;&gt;"-",IF(StandardResults[[#This Row],[BT(SC)]]&lt;=StandardResults[[#This Row],[Ecs]],"EC","-"),"")</f>
        <v/>
      </c>
      <c r="Q1222" t="str">
        <f>IF(StandardResults[[#This Row],[Ind/Rel]]="Ind",LEFT(StandardResults[[#This Row],[Gender]],1)&amp;MIN(MAX(StandardResults[[#This Row],[Age]],11),17)&amp;"-"&amp;StandardResults[[#This Row],[Event]],"")</f>
        <v>011-0</v>
      </c>
      <c r="R1222" t="e">
        <f>IF(StandardResults[[#This Row],[Ind/Rel]]="Ind",_xlfn.XLOOKUP(StandardResults[[#This Row],[Code]],Std[Code],Std[AA]),"-")</f>
        <v>#N/A</v>
      </c>
      <c r="S1222" t="e">
        <f>IF(StandardResults[[#This Row],[Ind/Rel]]="Ind",_xlfn.XLOOKUP(StandardResults[[#This Row],[Code]],Std[Code],Std[A]),"-")</f>
        <v>#N/A</v>
      </c>
      <c r="T1222" t="e">
        <f>IF(StandardResults[[#This Row],[Ind/Rel]]="Ind",_xlfn.XLOOKUP(StandardResults[[#This Row],[Code]],Std[Code],Std[B]),"-")</f>
        <v>#N/A</v>
      </c>
      <c r="U1222" t="e">
        <f>IF(StandardResults[[#This Row],[Ind/Rel]]="Ind",_xlfn.XLOOKUP(StandardResults[[#This Row],[Code]],Std[Code],Std[AAs]),"-")</f>
        <v>#N/A</v>
      </c>
      <c r="V1222" t="e">
        <f>IF(StandardResults[[#This Row],[Ind/Rel]]="Ind",_xlfn.XLOOKUP(StandardResults[[#This Row],[Code]],Std[Code],Std[As]),"-")</f>
        <v>#N/A</v>
      </c>
      <c r="W1222" t="e">
        <f>IF(StandardResults[[#This Row],[Ind/Rel]]="Ind",_xlfn.XLOOKUP(StandardResults[[#This Row],[Code]],Std[Code],Std[Bs]),"-")</f>
        <v>#N/A</v>
      </c>
      <c r="X1222" t="e">
        <f>IF(StandardResults[[#This Row],[Ind/Rel]]="Ind",_xlfn.XLOOKUP(StandardResults[[#This Row],[Code]],Std[Code],Std[EC]),"-")</f>
        <v>#N/A</v>
      </c>
      <c r="Y1222" t="e">
        <f>IF(StandardResults[[#This Row],[Ind/Rel]]="Ind",_xlfn.XLOOKUP(StandardResults[[#This Row],[Code]],Std[Code],Std[Ecs]),"-")</f>
        <v>#N/A</v>
      </c>
      <c r="Z1222">
        <f>COUNTIFS(StandardResults[Name],StandardResults[[#This Row],[Name]],StandardResults[Entry
Std],"B")+COUNTIFS(StandardResults[Name],StandardResults[[#This Row],[Name]],StandardResults[Entry
Std],"A")+COUNTIFS(StandardResults[Name],StandardResults[[#This Row],[Name]],StandardResults[Entry
Std],"AA")</f>
        <v>0</v>
      </c>
      <c r="AA1222">
        <f>COUNTIFS(StandardResults[Name],StandardResults[[#This Row],[Name]],StandardResults[Entry
Std],"AA")</f>
        <v>0</v>
      </c>
    </row>
    <row r="1223" spans="1:27" x14ac:dyDescent="0.25">
      <c r="A1223">
        <f>TimeVR[[#This Row],[Club]]</f>
        <v>0</v>
      </c>
      <c r="B1223" t="str">
        <f>IF(OR(RIGHT(TimeVR[[#This Row],[Event]],3)="M.R", RIGHT(TimeVR[[#This Row],[Event]],3)="F.R"),"Relay","Ind")</f>
        <v>Ind</v>
      </c>
      <c r="C1223">
        <f>TimeVR[[#This Row],[gender]]</f>
        <v>0</v>
      </c>
      <c r="D1223">
        <f>TimeVR[[#This Row],[Age]]</f>
        <v>0</v>
      </c>
      <c r="E1223">
        <f>TimeVR[[#This Row],[name]]</f>
        <v>0</v>
      </c>
      <c r="F1223">
        <f>TimeVR[[#This Row],[Event]]</f>
        <v>0</v>
      </c>
      <c r="G1223" t="str">
        <f>IF(OR(StandardResults[[#This Row],[Entry]]="-",TimeVR[[#This Row],[validation]]="Validated"),"Y","N")</f>
        <v>N</v>
      </c>
      <c r="H1223">
        <f>IF(OR(LEFT(TimeVR[[#This Row],[Times]],8)="00:00.00", LEFT(TimeVR[[#This Row],[Times]],2)="NT"),"-",TimeVR[[#This Row],[Times]])</f>
        <v>0</v>
      </c>
      <c r="I12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3" t="str">
        <f>IF(ISBLANK(TimeVR[[#This Row],[Best Time(S)]]),"-",TimeVR[[#This Row],[Best Time(S)]])</f>
        <v>-</v>
      </c>
      <c r="K1223" t="str">
        <f>IF(StandardResults[[#This Row],[BT(SC)]]&lt;&gt;"-",IF(StandardResults[[#This Row],[BT(SC)]]&lt;=StandardResults[[#This Row],[AAs]],"AA",IF(StandardResults[[#This Row],[BT(SC)]]&lt;=StandardResults[[#This Row],[As]],"A",IF(StandardResults[[#This Row],[BT(SC)]]&lt;=StandardResults[[#This Row],[Bs]],"B","-"))),"")</f>
        <v/>
      </c>
      <c r="L1223" t="str">
        <f>IF(ISBLANK(TimeVR[[#This Row],[Best Time(L)]]),"-",TimeVR[[#This Row],[Best Time(L)]])</f>
        <v>-</v>
      </c>
      <c r="M1223" t="str">
        <f>IF(StandardResults[[#This Row],[BT(LC)]]&lt;&gt;"-",IF(StandardResults[[#This Row],[BT(LC)]]&lt;=StandardResults[[#This Row],[AA]],"AA",IF(StandardResults[[#This Row],[BT(LC)]]&lt;=StandardResults[[#This Row],[A]],"A",IF(StandardResults[[#This Row],[BT(LC)]]&lt;=StandardResults[[#This Row],[B]],"B","-"))),"")</f>
        <v/>
      </c>
      <c r="N1223" s="14"/>
      <c r="O1223" t="str">
        <f>IF(StandardResults[[#This Row],[BT(SC)]]&lt;&gt;"-",IF(StandardResults[[#This Row],[BT(SC)]]&lt;=StandardResults[[#This Row],[Ecs]],"EC","-"),"")</f>
        <v/>
      </c>
      <c r="Q1223" t="str">
        <f>IF(StandardResults[[#This Row],[Ind/Rel]]="Ind",LEFT(StandardResults[[#This Row],[Gender]],1)&amp;MIN(MAX(StandardResults[[#This Row],[Age]],11),17)&amp;"-"&amp;StandardResults[[#This Row],[Event]],"")</f>
        <v>011-0</v>
      </c>
      <c r="R1223" t="e">
        <f>IF(StandardResults[[#This Row],[Ind/Rel]]="Ind",_xlfn.XLOOKUP(StandardResults[[#This Row],[Code]],Std[Code],Std[AA]),"-")</f>
        <v>#N/A</v>
      </c>
      <c r="S1223" t="e">
        <f>IF(StandardResults[[#This Row],[Ind/Rel]]="Ind",_xlfn.XLOOKUP(StandardResults[[#This Row],[Code]],Std[Code],Std[A]),"-")</f>
        <v>#N/A</v>
      </c>
      <c r="T1223" t="e">
        <f>IF(StandardResults[[#This Row],[Ind/Rel]]="Ind",_xlfn.XLOOKUP(StandardResults[[#This Row],[Code]],Std[Code],Std[B]),"-")</f>
        <v>#N/A</v>
      </c>
      <c r="U1223" t="e">
        <f>IF(StandardResults[[#This Row],[Ind/Rel]]="Ind",_xlfn.XLOOKUP(StandardResults[[#This Row],[Code]],Std[Code],Std[AAs]),"-")</f>
        <v>#N/A</v>
      </c>
      <c r="V1223" t="e">
        <f>IF(StandardResults[[#This Row],[Ind/Rel]]="Ind",_xlfn.XLOOKUP(StandardResults[[#This Row],[Code]],Std[Code],Std[As]),"-")</f>
        <v>#N/A</v>
      </c>
      <c r="W1223" t="e">
        <f>IF(StandardResults[[#This Row],[Ind/Rel]]="Ind",_xlfn.XLOOKUP(StandardResults[[#This Row],[Code]],Std[Code],Std[Bs]),"-")</f>
        <v>#N/A</v>
      </c>
      <c r="X1223" t="e">
        <f>IF(StandardResults[[#This Row],[Ind/Rel]]="Ind",_xlfn.XLOOKUP(StandardResults[[#This Row],[Code]],Std[Code],Std[EC]),"-")</f>
        <v>#N/A</v>
      </c>
      <c r="Y1223" t="e">
        <f>IF(StandardResults[[#This Row],[Ind/Rel]]="Ind",_xlfn.XLOOKUP(StandardResults[[#This Row],[Code]],Std[Code],Std[Ecs]),"-")</f>
        <v>#N/A</v>
      </c>
      <c r="Z1223">
        <f>COUNTIFS(StandardResults[Name],StandardResults[[#This Row],[Name]],StandardResults[Entry
Std],"B")+COUNTIFS(StandardResults[Name],StandardResults[[#This Row],[Name]],StandardResults[Entry
Std],"A")+COUNTIFS(StandardResults[Name],StandardResults[[#This Row],[Name]],StandardResults[Entry
Std],"AA")</f>
        <v>0</v>
      </c>
      <c r="AA1223">
        <f>COUNTIFS(StandardResults[Name],StandardResults[[#This Row],[Name]],StandardResults[Entry
Std],"AA")</f>
        <v>0</v>
      </c>
    </row>
    <row r="1224" spans="1:27" x14ac:dyDescent="0.25">
      <c r="A1224">
        <f>TimeVR[[#This Row],[Club]]</f>
        <v>0</v>
      </c>
      <c r="B1224" t="str">
        <f>IF(OR(RIGHT(TimeVR[[#This Row],[Event]],3)="M.R", RIGHT(TimeVR[[#This Row],[Event]],3)="F.R"),"Relay","Ind")</f>
        <v>Ind</v>
      </c>
      <c r="C1224">
        <f>TimeVR[[#This Row],[gender]]</f>
        <v>0</v>
      </c>
      <c r="D1224">
        <f>TimeVR[[#This Row],[Age]]</f>
        <v>0</v>
      </c>
      <c r="E1224">
        <f>TimeVR[[#This Row],[name]]</f>
        <v>0</v>
      </c>
      <c r="F1224">
        <f>TimeVR[[#This Row],[Event]]</f>
        <v>0</v>
      </c>
      <c r="G1224" t="str">
        <f>IF(OR(StandardResults[[#This Row],[Entry]]="-",TimeVR[[#This Row],[validation]]="Validated"),"Y","N")</f>
        <v>N</v>
      </c>
      <c r="H1224">
        <f>IF(OR(LEFT(TimeVR[[#This Row],[Times]],8)="00:00.00", LEFT(TimeVR[[#This Row],[Times]],2)="NT"),"-",TimeVR[[#This Row],[Times]])</f>
        <v>0</v>
      </c>
      <c r="I12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4" t="str">
        <f>IF(ISBLANK(TimeVR[[#This Row],[Best Time(S)]]),"-",TimeVR[[#This Row],[Best Time(S)]])</f>
        <v>-</v>
      </c>
      <c r="K1224" t="str">
        <f>IF(StandardResults[[#This Row],[BT(SC)]]&lt;&gt;"-",IF(StandardResults[[#This Row],[BT(SC)]]&lt;=StandardResults[[#This Row],[AAs]],"AA",IF(StandardResults[[#This Row],[BT(SC)]]&lt;=StandardResults[[#This Row],[As]],"A",IF(StandardResults[[#This Row],[BT(SC)]]&lt;=StandardResults[[#This Row],[Bs]],"B","-"))),"")</f>
        <v/>
      </c>
      <c r="L1224" t="str">
        <f>IF(ISBLANK(TimeVR[[#This Row],[Best Time(L)]]),"-",TimeVR[[#This Row],[Best Time(L)]])</f>
        <v>-</v>
      </c>
      <c r="M1224" t="str">
        <f>IF(StandardResults[[#This Row],[BT(LC)]]&lt;&gt;"-",IF(StandardResults[[#This Row],[BT(LC)]]&lt;=StandardResults[[#This Row],[AA]],"AA",IF(StandardResults[[#This Row],[BT(LC)]]&lt;=StandardResults[[#This Row],[A]],"A",IF(StandardResults[[#This Row],[BT(LC)]]&lt;=StandardResults[[#This Row],[B]],"B","-"))),"")</f>
        <v/>
      </c>
      <c r="N1224" s="14"/>
      <c r="O1224" t="str">
        <f>IF(StandardResults[[#This Row],[BT(SC)]]&lt;&gt;"-",IF(StandardResults[[#This Row],[BT(SC)]]&lt;=StandardResults[[#This Row],[Ecs]],"EC","-"),"")</f>
        <v/>
      </c>
      <c r="Q1224" t="str">
        <f>IF(StandardResults[[#This Row],[Ind/Rel]]="Ind",LEFT(StandardResults[[#This Row],[Gender]],1)&amp;MIN(MAX(StandardResults[[#This Row],[Age]],11),17)&amp;"-"&amp;StandardResults[[#This Row],[Event]],"")</f>
        <v>011-0</v>
      </c>
      <c r="R1224" t="e">
        <f>IF(StandardResults[[#This Row],[Ind/Rel]]="Ind",_xlfn.XLOOKUP(StandardResults[[#This Row],[Code]],Std[Code],Std[AA]),"-")</f>
        <v>#N/A</v>
      </c>
      <c r="S1224" t="e">
        <f>IF(StandardResults[[#This Row],[Ind/Rel]]="Ind",_xlfn.XLOOKUP(StandardResults[[#This Row],[Code]],Std[Code],Std[A]),"-")</f>
        <v>#N/A</v>
      </c>
      <c r="T1224" t="e">
        <f>IF(StandardResults[[#This Row],[Ind/Rel]]="Ind",_xlfn.XLOOKUP(StandardResults[[#This Row],[Code]],Std[Code],Std[B]),"-")</f>
        <v>#N/A</v>
      </c>
      <c r="U1224" t="e">
        <f>IF(StandardResults[[#This Row],[Ind/Rel]]="Ind",_xlfn.XLOOKUP(StandardResults[[#This Row],[Code]],Std[Code],Std[AAs]),"-")</f>
        <v>#N/A</v>
      </c>
      <c r="V1224" t="e">
        <f>IF(StandardResults[[#This Row],[Ind/Rel]]="Ind",_xlfn.XLOOKUP(StandardResults[[#This Row],[Code]],Std[Code],Std[As]),"-")</f>
        <v>#N/A</v>
      </c>
      <c r="W1224" t="e">
        <f>IF(StandardResults[[#This Row],[Ind/Rel]]="Ind",_xlfn.XLOOKUP(StandardResults[[#This Row],[Code]],Std[Code],Std[Bs]),"-")</f>
        <v>#N/A</v>
      </c>
      <c r="X1224" t="e">
        <f>IF(StandardResults[[#This Row],[Ind/Rel]]="Ind",_xlfn.XLOOKUP(StandardResults[[#This Row],[Code]],Std[Code],Std[EC]),"-")</f>
        <v>#N/A</v>
      </c>
      <c r="Y1224" t="e">
        <f>IF(StandardResults[[#This Row],[Ind/Rel]]="Ind",_xlfn.XLOOKUP(StandardResults[[#This Row],[Code]],Std[Code],Std[Ecs]),"-")</f>
        <v>#N/A</v>
      </c>
      <c r="Z1224">
        <f>COUNTIFS(StandardResults[Name],StandardResults[[#This Row],[Name]],StandardResults[Entry
Std],"B")+COUNTIFS(StandardResults[Name],StandardResults[[#This Row],[Name]],StandardResults[Entry
Std],"A")+COUNTIFS(StandardResults[Name],StandardResults[[#This Row],[Name]],StandardResults[Entry
Std],"AA")</f>
        <v>0</v>
      </c>
      <c r="AA1224">
        <f>COUNTIFS(StandardResults[Name],StandardResults[[#This Row],[Name]],StandardResults[Entry
Std],"AA")</f>
        <v>0</v>
      </c>
    </row>
    <row r="1225" spans="1:27" x14ac:dyDescent="0.25">
      <c r="A1225">
        <f>TimeVR[[#This Row],[Club]]</f>
        <v>0</v>
      </c>
      <c r="B1225" t="str">
        <f>IF(OR(RIGHT(TimeVR[[#This Row],[Event]],3)="M.R", RIGHT(TimeVR[[#This Row],[Event]],3)="F.R"),"Relay","Ind")</f>
        <v>Ind</v>
      </c>
      <c r="C1225">
        <f>TimeVR[[#This Row],[gender]]</f>
        <v>0</v>
      </c>
      <c r="D1225">
        <f>TimeVR[[#This Row],[Age]]</f>
        <v>0</v>
      </c>
      <c r="E1225">
        <f>TimeVR[[#This Row],[name]]</f>
        <v>0</v>
      </c>
      <c r="F1225">
        <f>TimeVR[[#This Row],[Event]]</f>
        <v>0</v>
      </c>
      <c r="G1225" t="str">
        <f>IF(OR(StandardResults[[#This Row],[Entry]]="-",TimeVR[[#This Row],[validation]]="Validated"),"Y","N")</f>
        <v>N</v>
      </c>
      <c r="H1225">
        <f>IF(OR(LEFT(TimeVR[[#This Row],[Times]],8)="00:00.00", LEFT(TimeVR[[#This Row],[Times]],2)="NT"),"-",TimeVR[[#This Row],[Times]])</f>
        <v>0</v>
      </c>
      <c r="I12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5" t="str">
        <f>IF(ISBLANK(TimeVR[[#This Row],[Best Time(S)]]),"-",TimeVR[[#This Row],[Best Time(S)]])</f>
        <v>-</v>
      </c>
      <c r="K1225" t="str">
        <f>IF(StandardResults[[#This Row],[BT(SC)]]&lt;&gt;"-",IF(StandardResults[[#This Row],[BT(SC)]]&lt;=StandardResults[[#This Row],[AAs]],"AA",IF(StandardResults[[#This Row],[BT(SC)]]&lt;=StandardResults[[#This Row],[As]],"A",IF(StandardResults[[#This Row],[BT(SC)]]&lt;=StandardResults[[#This Row],[Bs]],"B","-"))),"")</f>
        <v/>
      </c>
      <c r="L1225" t="str">
        <f>IF(ISBLANK(TimeVR[[#This Row],[Best Time(L)]]),"-",TimeVR[[#This Row],[Best Time(L)]])</f>
        <v>-</v>
      </c>
      <c r="M1225" t="str">
        <f>IF(StandardResults[[#This Row],[BT(LC)]]&lt;&gt;"-",IF(StandardResults[[#This Row],[BT(LC)]]&lt;=StandardResults[[#This Row],[AA]],"AA",IF(StandardResults[[#This Row],[BT(LC)]]&lt;=StandardResults[[#This Row],[A]],"A",IF(StandardResults[[#This Row],[BT(LC)]]&lt;=StandardResults[[#This Row],[B]],"B","-"))),"")</f>
        <v/>
      </c>
      <c r="N1225" s="14"/>
      <c r="O1225" t="str">
        <f>IF(StandardResults[[#This Row],[BT(SC)]]&lt;&gt;"-",IF(StandardResults[[#This Row],[BT(SC)]]&lt;=StandardResults[[#This Row],[Ecs]],"EC","-"),"")</f>
        <v/>
      </c>
      <c r="Q1225" t="str">
        <f>IF(StandardResults[[#This Row],[Ind/Rel]]="Ind",LEFT(StandardResults[[#This Row],[Gender]],1)&amp;MIN(MAX(StandardResults[[#This Row],[Age]],11),17)&amp;"-"&amp;StandardResults[[#This Row],[Event]],"")</f>
        <v>011-0</v>
      </c>
      <c r="R1225" t="e">
        <f>IF(StandardResults[[#This Row],[Ind/Rel]]="Ind",_xlfn.XLOOKUP(StandardResults[[#This Row],[Code]],Std[Code],Std[AA]),"-")</f>
        <v>#N/A</v>
      </c>
      <c r="S1225" t="e">
        <f>IF(StandardResults[[#This Row],[Ind/Rel]]="Ind",_xlfn.XLOOKUP(StandardResults[[#This Row],[Code]],Std[Code],Std[A]),"-")</f>
        <v>#N/A</v>
      </c>
      <c r="T1225" t="e">
        <f>IF(StandardResults[[#This Row],[Ind/Rel]]="Ind",_xlfn.XLOOKUP(StandardResults[[#This Row],[Code]],Std[Code],Std[B]),"-")</f>
        <v>#N/A</v>
      </c>
      <c r="U1225" t="e">
        <f>IF(StandardResults[[#This Row],[Ind/Rel]]="Ind",_xlfn.XLOOKUP(StandardResults[[#This Row],[Code]],Std[Code],Std[AAs]),"-")</f>
        <v>#N/A</v>
      </c>
      <c r="V1225" t="e">
        <f>IF(StandardResults[[#This Row],[Ind/Rel]]="Ind",_xlfn.XLOOKUP(StandardResults[[#This Row],[Code]],Std[Code],Std[As]),"-")</f>
        <v>#N/A</v>
      </c>
      <c r="W1225" t="e">
        <f>IF(StandardResults[[#This Row],[Ind/Rel]]="Ind",_xlfn.XLOOKUP(StandardResults[[#This Row],[Code]],Std[Code],Std[Bs]),"-")</f>
        <v>#N/A</v>
      </c>
      <c r="X1225" t="e">
        <f>IF(StandardResults[[#This Row],[Ind/Rel]]="Ind",_xlfn.XLOOKUP(StandardResults[[#This Row],[Code]],Std[Code],Std[EC]),"-")</f>
        <v>#N/A</v>
      </c>
      <c r="Y1225" t="e">
        <f>IF(StandardResults[[#This Row],[Ind/Rel]]="Ind",_xlfn.XLOOKUP(StandardResults[[#This Row],[Code]],Std[Code],Std[Ecs]),"-")</f>
        <v>#N/A</v>
      </c>
      <c r="Z1225">
        <f>COUNTIFS(StandardResults[Name],StandardResults[[#This Row],[Name]],StandardResults[Entry
Std],"B")+COUNTIFS(StandardResults[Name],StandardResults[[#This Row],[Name]],StandardResults[Entry
Std],"A")+COUNTIFS(StandardResults[Name],StandardResults[[#This Row],[Name]],StandardResults[Entry
Std],"AA")</f>
        <v>0</v>
      </c>
      <c r="AA1225">
        <f>COUNTIFS(StandardResults[Name],StandardResults[[#This Row],[Name]],StandardResults[Entry
Std],"AA")</f>
        <v>0</v>
      </c>
    </row>
    <row r="1226" spans="1:27" x14ac:dyDescent="0.25">
      <c r="A1226">
        <f>TimeVR[[#This Row],[Club]]</f>
        <v>0</v>
      </c>
      <c r="B1226" t="str">
        <f>IF(OR(RIGHT(TimeVR[[#This Row],[Event]],3)="M.R", RIGHT(TimeVR[[#This Row],[Event]],3)="F.R"),"Relay","Ind")</f>
        <v>Ind</v>
      </c>
      <c r="C1226">
        <f>TimeVR[[#This Row],[gender]]</f>
        <v>0</v>
      </c>
      <c r="D1226">
        <f>TimeVR[[#This Row],[Age]]</f>
        <v>0</v>
      </c>
      <c r="E1226">
        <f>TimeVR[[#This Row],[name]]</f>
        <v>0</v>
      </c>
      <c r="F1226">
        <f>TimeVR[[#This Row],[Event]]</f>
        <v>0</v>
      </c>
      <c r="G1226" t="str">
        <f>IF(OR(StandardResults[[#This Row],[Entry]]="-",TimeVR[[#This Row],[validation]]="Validated"),"Y","N")</f>
        <v>N</v>
      </c>
      <c r="H1226">
        <f>IF(OR(LEFT(TimeVR[[#This Row],[Times]],8)="00:00.00", LEFT(TimeVR[[#This Row],[Times]],2)="NT"),"-",TimeVR[[#This Row],[Times]])</f>
        <v>0</v>
      </c>
      <c r="I12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6" t="str">
        <f>IF(ISBLANK(TimeVR[[#This Row],[Best Time(S)]]),"-",TimeVR[[#This Row],[Best Time(S)]])</f>
        <v>-</v>
      </c>
      <c r="K1226" t="str">
        <f>IF(StandardResults[[#This Row],[BT(SC)]]&lt;&gt;"-",IF(StandardResults[[#This Row],[BT(SC)]]&lt;=StandardResults[[#This Row],[AAs]],"AA",IF(StandardResults[[#This Row],[BT(SC)]]&lt;=StandardResults[[#This Row],[As]],"A",IF(StandardResults[[#This Row],[BT(SC)]]&lt;=StandardResults[[#This Row],[Bs]],"B","-"))),"")</f>
        <v/>
      </c>
      <c r="L1226" t="str">
        <f>IF(ISBLANK(TimeVR[[#This Row],[Best Time(L)]]),"-",TimeVR[[#This Row],[Best Time(L)]])</f>
        <v>-</v>
      </c>
      <c r="M1226" t="str">
        <f>IF(StandardResults[[#This Row],[BT(LC)]]&lt;&gt;"-",IF(StandardResults[[#This Row],[BT(LC)]]&lt;=StandardResults[[#This Row],[AA]],"AA",IF(StandardResults[[#This Row],[BT(LC)]]&lt;=StandardResults[[#This Row],[A]],"A",IF(StandardResults[[#This Row],[BT(LC)]]&lt;=StandardResults[[#This Row],[B]],"B","-"))),"")</f>
        <v/>
      </c>
      <c r="N1226" s="14"/>
      <c r="O1226" t="str">
        <f>IF(StandardResults[[#This Row],[BT(SC)]]&lt;&gt;"-",IF(StandardResults[[#This Row],[BT(SC)]]&lt;=StandardResults[[#This Row],[Ecs]],"EC","-"),"")</f>
        <v/>
      </c>
      <c r="Q1226" t="str">
        <f>IF(StandardResults[[#This Row],[Ind/Rel]]="Ind",LEFT(StandardResults[[#This Row],[Gender]],1)&amp;MIN(MAX(StandardResults[[#This Row],[Age]],11),17)&amp;"-"&amp;StandardResults[[#This Row],[Event]],"")</f>
        <v>011-0</v>
      </c>
      <c r="R1226" t="e">
        <f>IF(StandardResults[[#This Row],[Ind/Rel]]="Ind",_xlfn.XLOOKUP(StandardResults[[#This Row],[Code]],Std[Code],Std[AA]),"-")</f>
        <v>#N/A</v>
      </c>
      <c r="S1226" t="e">
        <f>IF(StandardResults[[#This Row],[Ind/Rel]]="Ind",_xlfn.XLOOKUP(StandardResults[[#This Row],[Code]],Std[Code],Std[A]),"-")</f>
        <v>#N/A</v>
      </c>
      <c r="T1226" t="e">
        <f>IF(StandardResults[[#This Row],[Ind/Rel]]="Ind",_xlfn.XLOOKUP(StandardResults[[#This Row],[Code]],Std[Code],Std[B]),"-")</f>
        <v>#N/A</v>
      </c>
      <c r="U1226" t="e">
        <f>IF(StandardResults[[#This Row],[Ind/Rel]]="Ind",_xlfn.XLOOKUP(StandardResults[[#This Row],[Code]],Std[Code],Std[AAs]),"-")</f>
        <v>#N/A</v>
      </c>
      <c r="V1226" t="e">
        <f>IF(StandardResults[[#This Row],[Ind/Rel]]="Ind",_xlfn.XLOOKUP(StandardResults[[#This Row],[Code]],Std[Code],Std[As]),"-")</f>
        <v>#N/A</v>
      </c>
      <c r="W1226" t="e">
        <f>IF(StandardResults[[#This Row],[Ind/Rel]]="Ind",_xlfn.XLOOKUP(StandardResults[[#This Row],[Code]],Std[Code],Std[Bs]),"-")</f>
        <v>#N/A</v>
      </c>
      <c r="X1226" t="e">
        <f>IF(StandardResults[[#This Row],[Ind/Rel]]="Ind",_xlfn.XLOOKUP(StandardResults[[#This Row],[Code]],Std[Code],Std[EC]),"-")</f>
        <v>#N/A</v>
      </c>
      <c r="Y1226" t="e">
        <f>IF(StandardResults[[#This Row],[Ind/Rel]]="Ind",_xlfn.XLOOKUP(StandardResults[[#This Row],[Code]],Std[Code],Std[Ecs]),"-")</f>
        <v>#N/A</v>
      </c>
      <c r="Z1226">
        <f>COUNTIFS(StandardResults[Name],StandardResults[[#This Row],[Name]],StandardResults[Entry
Std],"B")+COUNTIFS(StandardResults[Name],StandardResults[[#This Row],[Name]],StandardResults[Entry
Std],"A")+COUNTIFS(StandardResults[Name],StandardResults[[#This Row],[Name]],StandardResults[Entry
Std],"AA")</f>
        <v>0</v>
      </c>
      <c r="AA1226">
        <f>COUNTIFS(StandardResults[Name],StandardResults[[#This Row],[Name]],StandardResults[Entry
Std],"AA")</f>
        <v>0</v>
      </c>
    </row>
    <row r="1227" spans="1:27" x14ac:dyDescent="0.25">
      <c r="A1227">
        <f>TimeVR[[#This Row],[Club]]</f>
        <v>0</v>
      </c>
      <c r="B1227" t="str">
        <f>IF(OR(RIGHT(TimeVR[[#This Row],[Event]],3)="M.R", RIGHT(TimeVR[[#This Row],[Event]],3)="F.R"),"Relay","Ind")</f>
        <v>Ind</v>
      </c>
      <c r="C1227">
        <f>TimeVR[[#This Row],[gender]]</f>
        <v>0</v>
      </c>
      <c r="D1227">
        <f>TimeVR[[#This Row],[Age]]</f>
        <v>0</v>
      </c>
      <c r="E1227">
        <f>TimeVR[[#This Row],[name]]</f>
        <v>0</v>
      </c>
      <c r="F1227">
        <f>TimeVR[[#This Row],[Event]]</f>
        <v>0</v>
      </c>
      <c r="G1227" t="str">
        <f>IF(OR(StandardResults[[#This Row],[Entry]]="-",TimeVR[[#This Row],[validation]]="Validated"),"Y","N")</f>
        <v>N</v>
      </c>
      <c r="H1227">
        <f>IF(OR(LEFT(TimeVR[[#This Row],[Times]],8)="00:00.00", LEFT(TimeVR[[#This Row],[Times]],2)="NT"),"-",TimeVR[[#This Row],[Times]])</f>
        <v>0</v>
      </c>
      <c r="I12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7" t="str">
        <f>IF(ISBLANK(TimeVR[[#This Row],[Best Time(S)]]),"-",TimeVR[[#This Row],[Best Time(S)]])</f>
        <v>-</v>
      </c>
      <c r="K1227" t="str">
        <f>IF(StandardResults[[#This Row],[BT(SC)]]&lt;&gt;"-",IF(StandardResults[[#This Row],[BT(SC)]]&lt;=StandardResults[[#This Row],[AAs]],"AA",IF(StandardResults[[#This Row],[BT(SC)]]&lt;=StandardResults[[#This Row],[As]],"A",IF(StandardResults[[#This Row],[BT(SC)]]&lt;=StandardResults[[#This Row],[Bs]],"B","-"))),"")</f>
        <v/>
      </c>
      <c r="L1227" t="str">
        <f>IF(ISBLANK(TimeVR[[#This Row],[Best Time(L)]]),"-",TimeVR[[#This Row],[Best Time(L)]])</f>
        <v>-</v>
      </c>
      <c r="M1227" t="str">
        <f>IF(StandardResults[[#This Row],[BT(LC)]]&lt;&gt;"-",IF(StandardResults[[#This Row],[BT(LC)]]&lt;=StandardResults[[#This Row],[AA]],"AA",IF(StandardResults[[#This Row],[BT(LC)]]&lt;=StandardResults[[#This Row],[A]],"A",IF(StandardResults[[#This Row],[BT(LC)]]&lt;=StandardResults[[#This Row],[B]],"B","-"))),"")</f>
        <v/>
      </c>
      <c r="N1227" s="14"/>
      <c r="O1227" t="str">
        <f>IF(StandardResults[[#This Row],[BT(SC)]]&lt;&gt;"-",IF(StandardResults[[#This Row],[BT(SC)]]&lt;=StandardResults[[#This Row],[Ecs]],"EC","-"),"")</f>
        <v/>
      </c>
      <c r="Q1227" t="str">
        <f>IF(StandardResults[[#This Row],[Ind/Rel]]="Ind",LEFT(StandardResults[[#This Row],[Gender]],1)&amp;MIN(MAX(StandardResults[[#This Row],[Age]],11),17)&amp;"-"&amp;StandardResults[[#This Row],[Event]],"")</f>
        <v>011-0</v>
      </c>
      <c r="R1227" t="e">
        <f>IF(StandardResults[[#This Row],[Ind/Rel]]="Ind",_xlfn.XLOOKUP(StandardResults[[#This Row],[Code]],Std[Code],Std[AA]),"-")</f>
        <v>#N/A</v>
      </c>
      <c r="S1227" t="e">
        <f>IF(StandardResults[[#This Row],[Ind/Rel]]="Ind",_xlfn.XLOOKUP(StandardResults[[#This Row],[Code]],Std[Code],Std[A]),"-")</f>
        <v>#N/A</v>
      </c>
      <c r="T1227" t="e">
        <f>IF(StandardResults[[#This Row],[Ind/Rel]]="Ind",_xlfn.XLOOKUP(StandardResults[[#This Row],[Code]],Std[Code],Std[B]),"-")</f>
        <v>#N/A</v>
      </c>
      <c r="U1227" t="e">
        <f>IF(StandardResults[[#This Row],[Ind/Rel]]="Ind",_xlfn.XLOOKUP(StandardResults[[#This Row],[Code]],Std[Code],Std[AAs]),"-")</f>
        <v>#N/A</v>
      </c>
      <c r="V1227" t="e">
        <f>IF(StandardResults[[#This Row],[Ind/Rel]]="Ind",_xlfn.XLOOKUP(StandardResults[[#This Row],[Code]],Std[Code],Std[As]),"-")</f>
        <v>#N/A</v>
      </c>
      <c r="W1227" t="e">
        <f>IF(StandardResults[[#This Row],[Ind/Rel]]="Ind",_xlfn.XLOOKUP(StandardResults[[#This Row],[Code]],Std[Code],Std[Bs]),"-")</f>
        <v>#N/A</v>
      </c>
      <c r="X1227" t="e">
        <f>IF(StandardResults[[#This Row],[Ind/Rel]]="Ind",_xlfn.XLOOKUP(StandardResults[[#This Row],[Code]],Std[Code],Std[EC]),"-")</f>
        <v>#N/A</v>
      </c>
      <c r="Y1227" t="e">
        <f>IF(StandardResults[[#This Row],[Ind/Rel]]="Ind",_xlfn.XLOOKUP(StandardResults[[#This Row],[Code]],Std[Code],Std[Ecs]),"-")</f>
        <v>#N/A</v>
      </c>
      <c r="Z1227">
        <f>COUNTIFS(StandardResults[Name],StandardResults[[#This Row],[Name]],StandardResults[Entry
Std],"B")+COUNTIFS(StandardResults[Name],StandardResults[[#This Row],[Name]],StandardResults[Entry
Std],"A")+COUNTIFS(StandardResults[Name],StandardResults[[#This Row],[Name]],StandardResults[Entry
Std],"AA")</f>
        <v>0</v>
      </c>
      <c r="AA1227">
        <f>COUNTIFS(StandardResults[Name],StandardResults[[#This Row],[Name]],StandardResults[Entry
Std],"AA")</f>
        <v>0</v>
      </c>
    </row>
    <row r="1228" spans="1:27" x14ac:dyDescent="0.25">
      <c r="A1228">
        <f>TimeVR[[#This Row],[Club]]</f>
        <v>0</v>
      </c>
      <c r="B1228" t="str">
        <f>IF(OR(RIGHT(TimeVR[[#This Row],[Event]],3)="M.R", RIGHT(TimeVR[[#This Row],[Event]],3)="F.R"),"Relay","Ind")</f>
        <v>Ind</v>
      </c>
      <c r="C1228">
        <f>TimeVR[[#This Row],[gender]]</f>
        <v>0</v>
      </c>
      <c r="D1228">
        <f>TimeVR[[#This Row],[Age]]</f>
        <v>0</v>
      </c>
      <c r="E1228">
        <f>TimeVR[[#This Row],[name]]</f>
        <v>0</v>
      </c>
      <c r="F1228">
        <f>TimeVR[[#This Row],[Event]]</f>
        <v>0</v>
      </c>
      <c r="G1228" t="str">
        <f>IF(OR(StandardResults[[#This Row],[Entry]]="-",TimeVR[[#This Row],[validation]]="Validated"),"Y","N")</f>
        <v>N</v>
      </c>
      <c r="H1228">
        <f>IF(OR(LEFT(TimeVR[[#This Row],[Times]],8)="00:00.00", LEFT(TimeVR[[#This Row],[Times]],2)="NT"),"-",TimeVR[[#This Row],[Times]])</f>
        <v>0</v>
      </c>
      <c r="I12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8" t="str">
        <f>IF(ISBLANK(TimeVR[[#This Row],[Best Time(S)]]),"-",TimeVR[[#This Row],[Best Time(S)]])</f>
        <v>-</v>
      </c>
      <c r="K1228" t="str">
        <f>IF(StandardResults[[#This Row],[BT(SC)]]&lt;&gt;"-",IF(StandardResults[[#This Row],[BT(SC)]]&lt;=StandardResults[[#This Row],[AAs]],"AA",IF(StandardResults[[#This Row],[BT(SC)]]&lt;=StandardResults[[#This Row],[As]],"A",IF(StandardResults[[#This Row],[BT(SC)]]&lt;=StandardResults[[#This Row],[Bs]],"B","-"))),"")</f>
        <v/>
      </c>
      <c r="L1228" t="str">
        <f>IF(ISBLANK(TimeVR[[#This Row],[Best Time(L)]]),"-",TimeVR[[#This Row],[Best Time(L)]])</f>
        <v>-</v>
      </c>
      <c r="M1228" t="str">
        <f>IF(StandardResults[[#This Row],[BT(LC)]]&lt;&gt;"-",IF(StandardResults[[#This Row],[BT(LC)]]&lt;=StandardResults[[#This Row],[AA]],"AA",IF(StandardResults[[#This Row],[BT(LC)]]&lt;=StandardResults[[#This Row],[A]],"A",IF(StandardResults[[#This Row],[BT(LC)]]&lt;=StandardResults[[#This Row],[B]],"B","-"))),"")</f>
        <v/>
      </c>
      <c r="N1228" s="14"/>
      <c r="O1228" t="str">
        <f>IF(StandardResults[[#This Row],[BT(SC)]]&lt;&gt;"-",IF(StandardResults[[#This Row],[BT(SC)]]&lt;=StandardResults[[#This Row],[Ecs]],"EC","-"),"")</f>
        <v/>
      </c>
      <c r="Q1228" t="str">
        <f>IF(StandardResults[[#This Row],[Ind/Rel]]="Ind",LEFT(StandardResults[[#This Row],[Gender]],1)&amp;MIN(MAX(StandardResults[[#This Row],[Age]],11),17)&amp;"-"&amp;StandardResults[[#This Row],[Event]],"")</f>
        <v>011-0</v>
      </c>
      <c r="R1228" t="e">
        <f>IF(StandardResults[[#This Row],[Ind/Rel]]="Ind",_xlfn.XLOOKUP(StandardResults[[#This Row],[Code]],Std[Code],Std[AA]),"-")</f>
        <v>#N/A</v>
      </c>
      <c r="S1228" t="e">
        <f>IF(StandardResults[[#This Row],[Ind/Rel]]="Ind",_xlfn.XLOOKUP(StandardResults[[#This Row],[Code]],Std[Code],Std[A]),"-")</f>
        <v>#N/A</v>
      </c>
      <c r="T1228" t="e">
        <f>IF(StandardResults[[#This Row],[Ind/Rel]]="Ind",_xlfn.XLOOKUP(StandardResults[[#This Row],[Code]],Std[Code],Std[B]),"-")</f>
        <v>#N/A</v>
      </c>
      <c r="U1228" t="e">
        <f>IF(StandardResults[[#This Row],[Ind/Rel]]="Ind",_xlfn.XLOOKUP(StandardResults[[#This Row],[Code]],Std[Code],Std[AAs]),"-")</f>
        <v>#N/A</v>
      </c>
      <c r="V1228" t="e">
        <f>IF(StandardResults[[#This Row],[Ind/Rel]]="Ind",_xlfn.XLOOKUP(StandardResults[[#This Row],[Code]],Std[Code],Std[As]),"-")</f>
        <v>#N/A</v>
      </c>
      <c r="W1228" t="e">
        <f>IF(StandardResults[[#This Row],[Ind/Rel]]="Ind",_xlfn.XLOOKUP(StandardResults[[#This Row],[Code]],Std[Code],Std[Bs]),"-")</f>
        <v>#N/A</v>
      </c>
      <c r="X1228" t="e">
        <f>IF(StandardResults[[#This Row],[Ind/Rel]]="Ind",_xlfn.XLOOKUP(StandardResults[[#This Row],[Code]],Std[Code],Std[EC]),"-")</f>
        <v>#N/A</v>
      </c>
      <c r="Y1228" t="e">
        <f>IF(StandardResults[[#This Row],[Ind/Rel]]="Ind",_xlfn.XLOOKUP(StandardResults[[#This Row],[Code]],Std[Code],Std[Ecs]),"-")</f>
        <v>#N/A</v>
      </c>
      <c r="Z1228">
        <f>COUNTIFS(StandardResults[Name],StandardResults[[#This Row],[Name]],StandardResults[Entry
Std],"B")+COUNTIFS(StandardResults[Name],StandardResults[[#This Row],[Name]],StandardResults[Entry
Std],"A")+COUNTIFS(StandardResults[Name],StandardResults[[#This Row],[Name]],StandardResults[Entry
Std],"AA")</f>
        <v>0</v>
      </c>
      <c r="AA1228">
        <f>COUNTIFS(StandardResults[Name],StandardResults[[#This Row],[Name]],StandardResults[Entry
Std],"AA")</f>
        <v>0</v>
      </c>
    </row>
    <row r="1229" spans="1:27" x14ac:dyDescent="0.25">
      <c r="A1229">
        <f>TimeVR[[#This Row],[Club]]</f>
        <v>0</v>
      </c>
      <c r="B1229" t="str">
        <f>IF(OR(RIGHT(TimeVR[[#This Row],[Event]],3)="M.R", RIGHT(TimeVR[[#This Row],[Event]],3)="F.R"),"Relay","Ind")</f>
        <v>Ind</v>
      </c>
      <c r="C1229">
        <f>TimeVR[[#This Row],[gender]]</f>
        <v>0</v>
      </c>
      <c r="D1229">
        <f>TimeVR[[#This Row],[Age]]</f>
        <v>0</v>
      </c>
      <c r="E1229">
        <f>TimeVR[[#This Row],[name]]</f>
        <v>0</v>
      </c>
      <c r="F1229">
        <f>TimeVR[[#This Row],[Event]]</f>
        <v>0</v>
      </c>
      <c r="G1229" t="str">
        <f>IF(OR(StandardResults[[#This Row],[Entry]]="-",TimeVR[[#This Row],[validation]]="Validated"),"Y","N")</f>
        <v>N</v>
      </c>
      <c r="H1229">
        <f>IF(OR(LEFT(TimeVR[[#This Row],[Times]],8)="00:00.00", LEFT(TimeVR[[#This Row],[Times]],2)="NT"),"-",TimeVR[[#This Row],[Times]])</f>
        <v>0</v>
      </c>
      <c r="I12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29" t="str">
        <f>IF(ISBLANK(TimeVR[[#This Row],[Best Time(S)]]),"-",TimeVR[[#This Row],[Best Time(S)]])</f>
        <v>-</v>
      </c>
      <c r="K1229" t="str">
        <f>IF(StandardResults[[#This Row],[BT(SC)]]&lt;&gt;"-",IF(StandardResults[[#This Row],[BT(SC)]]&lt;=StandardResults[[#This Row],[AAs]],"AA",IF(StandardResults[[#This Row],[BT(SC)]]&lt;=StandardResults[[#This Row],[As]],"A",IF(StandardResults[[#This Row],[BT(SC)]]&lt;=StandardResults[[#This Row],[Bs]],"B","-"))),"")</f>
        <v/>
      </c>
      <c r="L1229" t="str">
        <f>IF(ISBLANK(TimeVR[[#This Row],[Best Time(L)]]),"-",TimeVR[[#This Row],[Best Time(L)]])</f>
        <v>-</v>
      </c>
      <c r="M1229" t="str">
        <f>IF(StandardResults[[#This Row],[BT(LC)]]&lt;&gt;"-",IF(StandardResults[[#This Row],[BT(LC)]]&lt;=StandardResults[[#This Row],[AA]],"AA",IF(StandardResults[[#This Row],[BT(LC)]]&lt;=StandardResults[[#This Row],[A]],"A",IF(StandardResults[[#This Row],[BT(LC)]]&lt;=StandardResults[[#This Row],[B]],"B","-"))),"")</f>
        <v/>
      </c>
      <c r="N1229" s="14"/>
      <c r="O1229" t="str">
        <f>IF(StandardResults[[#This Row],[BT(SC)]]&lt;&gt;"-",IF(StandardResults[[#This Row],[BT(SC)]]&lt;=StandardResults[[#This Row],[Ecs]],"EC","-"),"")</f>
        <v/>
      </c>
      <c r="Q1229" t="str">
        <f>IF(StandardResults[[#This Row],[Ind/Rel]]="Ind",LEFT(StandardResults[[#This Row],[Gender]],1)&amp;MIN(MAX(StandardResults[[#This Row],[Age]],11),17)&amp;"-"&amp;StandardResults[[#This Row],[Event]],"")</f>
        <v>011-0</v>
      </c>
      <c r="R1229" t="e">
        <f>IF(StandardResults[[#This Row],[Ind/Rel]]="Ind",_xlfn.XLOOKUP(StandardResults[[#This Row],[Code]],Std[Code],Std[AA]),"-")</f>
        <v>#N/A</v>
      </c>
      <c r="S1229" t="e">
        <f>IF(StandardResults[[#This Row],[Ind/Rel]]="Ind",_xlfn.XLOOKUP(StandardResults[[#This Row],[Code]],Std[Code],Std[A]),"-")</f>
        <v>#N/A</v>
      </c>
      <c r="T1229" t="e">
        <f>IF(StandardResults[[#This Row],[Ind/Rel]]="Ind",_xlfn.XLOOKUP(StandardResults[[#This Row],[Code]],Std[Code],Std[B]),"-")</f>
        <v>#N/A</v>
      </c>
      <c r="U1229" t="e">
        <f>IF(StandardResults[[#This Row],[Ind/Rel]]="Ind",_xlfn.XLOOKUP(StandardResults[[#This Row],[Code]],Std[Code],Std[AAs]),"-")</f>
        <v>#N/A</v>
      </c>
      <c r="V1229" t="e">
        <f>IF(StandardResults[[#This Row],[Ind/Rel]]="Ind",_xlfn.XLOOKUP(StandardResults[[#This Row],[Code]],Std[Code],Std[As]),"-")</f>
        <v>#N/A</v>
      </c>
      <c r="W1229" t="e">
        <f>IF(StandardResults[[#This Row],[Ind/Rel]]="Ind",_xlfn.XLOOKUP(StandardResults[[#This Row],[Code]],Std[Code],Std[Bs]),"-")</f>
        <v>#N/A</v>
      </c>
      <c r="X1229" t="e">
        <f>IF(StandardResults[[#This Row],[Ind/Rel]]="Ind",_xlfn.XLOOKUP(StandardResults[[#This Row],[Code]],Std[Code],Std[EC]),"-")</f>
        <v>#N/A</v>
      </c>
      <c r="Y1229" t="e">
        <f>IF(StandardResults[[#This Row],[Ind/Rel]]="Ind",_xlfn.XLOOKUP(StandardResults[[#This Row],[Code]],Std[Code],Std[Ecs]),"-")</f>
        <v>#N/A</v>
      </c>
      <c r="Z1229">
        <f>COUNTIFS(StandardResults[Name],StandardResults[[#This Row],[Name]],StandardResults[Entry
Std],"B")+COUNTIFS(StandardResults[Name],StandardResults[[#This Row],[Name]],StandardResults[Entry
Std],"A")+COUNTIFS(StandardResults[Name],StandardResults[[#This Row],[Name]],StandardResults[Entry
Std],"AA")</f>
        <v>0</v>
      </c>
      <c r="AA1229">
        <f>COUNTIFS(StandardResults[Name],StandardResults[[#This Row],[Name]],StandardResults[Entry
Std],"AA")</f>
        <v>0</v>
      </c>
    </row>
    <row r="1230" spans="1:27" x14ac:dyDescent="0.25">
      <c r="A1230">
        <f>TimeVR[[#This Row],[Club]]</f>
        <v>0</v>
      </c>
      <c r="B1230" t="str">
        <f>IF(OR(RIGHT(TimeVR[[#This Row],[Event]],3)="M.R", RIGHT(TimeVR[[#This Row],[Event]],3)="F.R"),"Relay","Ind")</f>
        <v>Ind</v>
      </c>
      <c r="C1230">
        <f>TimeVR[[#This Row],[gender]]</f>
        <v>0</v>
      </c>
      <c r="D1230">
        <f>TimeVR[[#This Row],[Age]]</f>
        <v>0</v>
      </c>
      <c r="E1230">
        <f>TimeVR[[#This Row],[name]]</f>
        <v>0</v>
      </c>
      <c r="F1230">
        <f>TimeVR[[#This Row],[Event]]</f>
        <v>0</v>
      </c>
      <c r="G1230" t="str">
        <f>IF(OR(StandardResults[[#This Row],[Entry]]="-",TimeVR[[#This Row],[validation]]="Validated"),"Y","N")</f>
        <v>N</v>
      </c>
      <c r="H1230">
        <f>IF(OR(LEFT(TimeVR[[#This Row],[Times]],8)="00:00.00", LEFT(TimeVR[[#This Row],[Times]],2)="NT"),"-",TimeVR[[#This Row],[Times]])</f>
        <v>0</v>
      </c>
      <c r="I12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0" t="str">
        <f>IF(ISBLANK(TimeVR[[#This Row],[Best Time(S)]]),"-",TimeVR[[#This Row],[Best Time(S)]])</f>
        <v>-</v>
      </c>
      <c r="K1230" t="str">
        <f>IF(StandardResults[[#This Row],[BT(SC)]]&lt;&gt;"-",IF(StandardResults[[#This Row],[BT(SC)]]&lt;=StandardResults[[#This Row],[AAs]],"AA",IF(StandardResults[[#This Row],[BT(SC)]]&lt;=StandardResults[[#This Row],[As]],"A",IF(StandardResults[[#This Row],[BT(SC)]]&lt;=StandardResults[[#This Row],[Bs]],"B","-"))),"")</f>
        <v/>
      </c>
      <c r="L1230" t="str">
        <f>IF(ISBLANK(TimeVR[[#This Row],[Best Time(L)]]),"-",TimeVR[[#This Row],[Best Time(L)]])</f>
        <v>-</v>
      </c>
      <c r="M1230" t="str">
        <f>IF(StandardResults[[#This Row],[BT(LC)]]&lt;&gt;"-",IF(StandardResults[[#This Row],[BT(LC)]]&lt;=StandardResults[[#This Row],[AA]],"AA",IF(StandardResults[[#This Row],[BT(LC)]]&lt;=StandardResults[[#This Row],[A]],"A",IF(StandardResults[[#This Row],[BT(LC)]]&lt;=StandardResults[[#This Row],[B]],"B","-"))),"")</f>
        <v/>
      </c>
      <c r="N1230" s="14"/>
      <c r="O1230" t="str">
        <f>IF(StandardResults[[#This Row],[BT(SC)]]&lt;&gt;"-",IF(StandardResults[[#This Row],[BT(SC)]]&lt;=StandardResults[[#This Row],[Ecs]],"EC","-"),"")</f>
        <v/>
      </c>
      <c r="Q1230" t="str">
        <f>IF(StandardResults[[#This Row],[Ind/Rel]]="Ind",LEFT(StandardResults[[#This Row],[Gender]],1)&amp;MIN(MAX(StandardResults[[#This Row],[Age]],11),17)&amp;"-"&amp;StandardResults[[#This Row],[Event]],"")</f>
        <v>011-0</v>
      </c>
      <c r="R1230" t="e">
        <f>IF(StandardResults[[#This Row],[Ind/Rel]]="Ind",_xlfn.XLOOKUP(StandardResults[[#This Row],[Code]],Std[Code],Std[AA]),"-")</f>
        <v>#N/A</v>
      </c>
      <c r="S1230" t="e">
        <f>IF(StandardResults[[#This Row],[Ind/Rel]]="Ind",_xlfn.XLOOKUP(StandardResults[[#This Row],[Code]],Std[Code],Std[A]),"-")</f>
        <v>#N/A</v>
      </c>
      <c r="T1230" t="e">
        <f>IF(StandardResults[[#This Row],[Ind/Rel]]="Ind",_xlfn.XLOOKUP(StandardResults[[#This Row],[Code]],Std[Code],Std[B]),"-")</f>
        <v>#N/A</v>
      </c>
      <c r="U1230" t="e">
        <f>IF(StandardResults[[#This Row],[Ind/Rel]]="Ind",_xlfn.XLOOKUP(StandardResults[[#This Row],[Code]],Std[Code],Std[AAs]),"-")</f>
        <v>#N/A</v>
      </c>
      <c r="V1230" t="e">
        <f>IF(StandardResults[[#This Row],[Ind/Rel]]="Ind",_xlfn.XLOOKUP(StandardResults[[#This Row],[Code]],Std[Code],Std[As]),"-")</f>
        <v>#N/A</v>
      </c>
      <c r="W1230" t="e">
        <f>IF(StandardResults[[#This Row],[Ind/Rel]]="Ind",_xlfn.XLOOKUP(StandardResults[[#This Row],[Code]],Std[Code],Std[Bs]),"-")</f>
        <v>#N/A</v>
      </c>
      <c r="X1230" t="e">
        <f>IF(StandardResults[[#This Row],[Ind/Rel]]="Ind",_xlfn.XLOOKUP(StandardResults[[#This Row],[Code]],Std[Code],Std[EC]),"-")</f>
        <v>#N/A</v>
      </c>
      <c r="Y1230" t="e">
        <f>IF(StandardResults[[#This Row],[Ind/Rel]]="Ind",_xlfn.XLOOKUP(StandardResults[[#This Row],[Code]],Std[Code],Std[Ecs]),"-")</f>
        <v>#N/A</v>
      </c>
      <c r="Z1230">
        <f>COUNTIFS(StandardResults[Name],StandardResults[[#This Row],[Name]],StandardResults[Entry
Std],"B")+COUNTIFS(StandardResults[Name],StandardResults[[#This Row],[Name]],StandardResults[Entry
Std],"A")+COUNTIFS(StandardResults[Name],StandardResults[[#This Row],[Name]],StandardResults[Entry
Std],"AA")</f>
        <v>0</v>
      </c>
      <c r="AA1230">
        <f>COUNTIFS(StandardResults[Name],StandardResults[[#This Row],[Name]],StandardResults[Entry
Std],"AA")</f>
        <v>0</v>
      </c>
    </row>
    <row r="1231" spans="1:27" x14ac:dyDescent="0.25">
      <c r="A1231">
        <f>TimeVR[[#This Row],[Club]]</f>
        <v>0</v>
      </c>
      <c r="B1231" t="str">
        <f>IF(OR(RIGHT(TimeVR[[#This Row],[Event]],3)="M.R", RIGHT(TimeVR[[#This Row],[Event]],3)="F.R"),"Relay","Ind")</f>
        <v>Ind</v>
      </c>
      <c r="C1231">
        <f>TimeVR[[#This Row],[gender]]</f>
        <v>0</v>
      </c>
      <c r="D1231">
        <f>TimeVR[[#This Row],[Age]]</f>
        <v>0</v>
      </c>
      <c r="E1231">
        <f>TimeVR[[#This Row],[name]]</f>
        <v>0</v>
      </c>
      <c r="F1231">
        <f>TimeVR[[#This Row],[Event]]</f>
        <v>0</v>
      </c>
      <c r="G1231" t="str">
        <f>IF(OR(StandardResults[[#This Row],[Entry]]="-",TimeVR[[#This Row],[validation]]="Validated"),"Y","N")</f>
        <v>N</v>
      </c>
      <c r="H1231">
        <f>IF(OR(LEFT(TimeVR[[#This Row],[Times]],8)="00:00.00", LEFT(TimeVR[[#This Row],[Times]],2)="NT"),"-",TimeVR[[#This Row],[Times]])</f>
        <v>0</v>
      </c>
      <c r="I12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1" t="str">
        <f>IF(ISBLANK(TimeVR[[#This Row],[Best Time(S)]]),"-",TimeVR[[#This Row],[Best Time(S)]])</f>
        <v>-</v>
      </c>
      <c r="K1231" t="str">
        <f>IF(StandardResults[[#This Row],[BT(SC)]]&lt;&gt;"-",IF(StandardResults[[#This Row],[BT(SC)]]&lt;=StandardResults[[#This Row],[AAs]],"AA",IF(StandardResults[[#This Row],[BT(SC)]]&lt;=StandardResults[[#This Row],[As]],"A",IF(StandardResults[[#This Row],[BT(SC)]]&lt;=StandardResults[[#This Row],[Bs]],"B","-"))),"")</f>
        <v/>
      </c>
      <c r="L1231" t="str">
        <f>IF(ISBLANK(TimeVR[[#This Row],[Best Time(L)]]),"-",TimeVR[[#This Row],[Best Time(L)]])</f>
        <v>-</v>
      </c>
      <c r="M1231" t="str">
        <f>IF(StandardResults[[#This Row],[BT(LC)]]&lt;&gt;"-",IF(StandardResults[[#This Row],[BT(LC)]]&lt;=StandardResults[[#This Row],[AA]],"AA",IF(StandardResults[[#This Row],[BT(LC)]]&lt;=StandardResults[[#This Row],[A]],"A",IF(StandardResults[[#This Row],[BT(LC)]]&lt;=StandardResults[[#This Row],[B]],"B","-"))),"")</f>
        <v/>
      </c>
      <c r="N1231" s="14"/>
      <c r="O1231" t="str">
        <f>IF(StandardResults[[#This Row],[BT(SC)]]&lt;&gt;"-",IF(StandardResults[[#This Row],[BT(SC)]]&lt;=StandardResults[[#This Row],[Ecs]],"EC","-"),"")</f>
        <v/>
      </c>
      <c r="Q1231" t="str">
        <f>IF(StandardResults[[#This Row],[Ind/Rel]]="Ind",LEFT(StandardResults[[#This Row],[Gender]],1)&amp;MIN(MAX(StandardResults[[#This Row],[Age]],11),17)&amp;"-"&amp;StandardResults[[#This Row],[Event]],"")</f>
        <v>011-0</v>
      </c>
      <c r="R1231" t="e">
        <f>IF(StandardResults[[#This Row],[Ind/Rel]]="Ind",_xlfn.XLOOKUP(StandardResults[[#This Row],[Code]],Std[Code],Std[AA]),"-")</f>
        <v>#N/A</v>
      </c>
      <c r="S1231" t="e">
        <f>IF(StandardResults[[#This Row],[Ind/Rel]]="Ind",_xlfn.XLOOKUP(StandardResults[[#This Row],[Code]],Std[Code],Std[A]),"-")</f>
        <v>#N/A</v>
      </c>
      <c r="T1231" t="e">
        <f>IF(StandardResults[[#This Row],[Ind/Rel]]="Ind",_xlfn.XLOOKUP(StandardResults[[#This Row],[Code]],Std[Code],Std[B]),"-")</f>
        <v>#N/A</v>
      </c>
      <c r="U1231" t="e">
        <f>IF(StandardResults[[#This Row],[Ind/Rel]]="Ind",_xlfn.XLOOKUP(StandardResults[[#This Row],[Code]],Std[Code],Std[AAs]),"-")</f>
        <v>#N/A</v>
      </c>
      <c r="V1231" t="e">
        <f>IF(StandardResults[[#This Row],[Ind/Rel]]="Ind",_xlfn.XLOOKUP(StandardResults[[#This Row],[Code]],Std[Code],Std[As]),"-")</f>
        <v>#N/A</v>
      </c>
      <c r="W1231" t="e">
        <f>IF(StandardResults[[#This Row],[Ind/Rel]]="Ind",_xlfn.XLOOKUP(StandardResults[[#This Row],[Code]],Std[Code],Std[Bs]),"-")</f>
        <v>#N/A</v>
      </c>
      <c r="X1231" t="e">
        <f>IF(StandardResults[[#This Row],[Ind/Rel]]="Ind",_xlfn.XLOOKUP(StandardResults[[#This Row],[Code]],Std[Code],Std[EC]),"-")</f>
        <v>#N/A</v>
      </c>
      <c r="Y1231" t="e">
        <f>IF(StandardResults[[#This Row],[Ind/Rel]]="Ind",_xlfn.XLOOKUP(StandardResults[[#This Row],[Code]],Std[Code],Std[Ecs]),"-")</f>
        <v>#N/A</v>
      </c>
      <c r="Z1231">
        <f>COUNTIFS(StandardResults[Name],StandardResults[[#This Row],[Name]],StandardResults[Entry
Std],"B")+COUNTIFS(StandardResults[Name],StandardResults[[#This Row],[Name]],StandardResults[Entry
Std],"A")+COUNTIFS(StandardResults[Name],StandardResults[[#This Row],[Name]],StandardResults[Entry
Std],"AA")</f>
        <v>0</v>
      </c>
      <c r="AA1231">
        <f>COUNTIFS(StandardResults[Name],StandardResults[[#This Row],[Name]],StandardResults[Entry
Std],"AA")</f>
        <v>0</v>
      </c>
    </row>
    <row r="1232" spans="1:27" x14ac:dyDescent="0.25">
      <c r="A1232">
        <f>TimeVR[[#This Row],[Club]]</f>
        <v>0</v>
      </c>
      <c r="B1232" t="str">
        <f>IF(OR(RIGHT(TimeVR[[#This Row],[Event]],3)="M.R", RIGHT(TimeVR[[#This Row],[Event]],3)="F.R"),"Relay","Ind")</f>
        <v>Ind</v>
      </c>
      <c r="C1232">
        <f>TimeVR[[#This Row],[gender]]</f>
        <v>0</v>
      </c>
      <c r="D1232">
        <f>TimeVR[[#This Row],[Age]]</f>
        <v>0</v>
      </c>
      <c r="E1232">
        <f>TimeVR[[#This Row],[name]]</f>
        <v>0</v>
      </c>
      <c r="F1232">
        <f>TimeVR[[#This Row],[Event]]</f>
        <v>0</v>
      </c>
      <c r="G1232" t="str">
        <f>IF(OR(StandardResults[[#This Row],[Entry]]="-",TimeVR[[#This Row],[validation]]="Validated"),"Y","N")</f>
        <v>N</v>
      </c>
      <c r="H1232">
        <f>IF(OR(LEFT(TimeVR[[#This Row],[Times]],8)="00:00.00", LEFT(TimeVR[[#This Row],[Times]],2)="NT"),"-",TimeVR[[#This Row],[Times]])</f>
        <v>0</v>
      </c>
      <c r="I12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2" t="str">
        <f>IF(ISBLANK(TimeVR[[#This Row],[Best Time(S)]]),"-",TimeVR[[#This Row],[Best Time(S)]])</f>
        <v>-</v>
      </c>
      <c r="K1232" t="str">
        <f>IF(StandardResults[[#This Row],[BT(SC)]]&lt;&gt;"-",IF(StandardResults[[#This Row],[BT(SC)]]&lt;=StandardResults[[#This Row],[AAs]],"AA",IF(StandardResults[[#This Row],[BT(SC)]]&lt;=StandardResults[[#This Row],[As]],"A",IF(StandardResults[[#This Row],[BT(SC)]]&lt;=StandardResults[[#This Row],[Bs]],"B","-"))),"")</f>
        <v/>
      </c>
      <c r="L1232" t="str">
        <f>IF(ISBLANK(TimeVR[[#This Row],[Best Time(L)]]),"-",TimeVR[[#This Row],[Best Time(L)]])</f>
        <v>-</v>
      </c>
      <c r="M1232" t="str">
        <f>IF(StandardResults[[#This Row],[BT(LC)]]&lt;&gt;"-",IF(StandardResults[[#This Row],[BT(LC)]]&lt;=StandardResults[[#This Row],[AA]],"AA",IF(StandardResults[[#This Row],[BT(LC)]]&lt;=StandardResults[[#This Row],[A]],"A",IF(StandardResults[[#This Row],[BT(LC)]]&lt;=StandardResults[[#This Row],[B]],"B","-"))),"")</f>
        <v/>
      </c>
      <c r="N1232" s="14"/>
      <c r="O1232" t="str">
        <f>IF(StandardResults[[#This Row],[BT(SC)]]&lt;&gt;"-",IF(StandardResults[[#This Row],[BT(SC)]]&lt;=StandardResults[[#This Row],[Ecs]],"EC","-"),"")</f>
        <v/>
      </c>
      <c r="Q1232" t="str">
        <f>IF(StandardResults[[#This Row],[Ind/Rel]]="Ind",LEFT(StandardResults[[#This Row],[Gender]],1)&amp;MIN(MAX(StandardResults[[#This Row],[Age]],11),17)&amp;"-"&amp;StandardResults[[#This Row],[Event]],"")</f>
        <v>011-0</v>
      </c>
      <c r="R1232" t="e">
        <f>IF(StandardResults[[#This Row],[Ind/Rel]]="Ind",_xlfn.XLOOKUP(StandardResults[[#This Row],[Code]],Std[Code],Std[AA]),"-")</f>
        <v>#N/A</v>
      </c>
      <c r="S1232" t="e">
        <f>IF(StandardResults[[#This Row],[Ind/Rel]]="Ind",_xlfn.XLOOKUP(StandardResults[[#This Row],[Code]],Std[Code],Std[A]),"-")</f>
        <v>#N/A</v>
      </c>
      <c r="T1232" t="e">
        <f>IF(StandardResults[[#This Row],[Ind/Rel]]="Ind",_xlfn.XLOOKUP(StandardResults[[#This Row],[Code]],Std[Code],Std[B]),"-")</f>
        <v>#N/A</v>
      </c>
      <c r="U1232" t="e">
        <f>IF(StandardResults[[#This Row],[Ind/Rel]]="Ind",_xlfn.XLOOKUP(StandardResults[[#This Row],[Code]],Std[Code],Std[AAs]),"-")</f>
        <v>#N/A</v>
      </c>
      <c r="V1232" t="e">
        <f>IF(StandardResults[[#This Row],[Ind/Rel]]="Ind",_xlfn.XLOOKUP(StandardResults[[#This Row],[Code]],Std[Code],Std[As]),"-")</f>
        <v>#N/A</v>
      </c>
      <c r="W1232" t="e">
        <f>IF(StandardResults[[#This Row],[Ind/Rel]]="Ind",_xlfn.XLOOKUP(StandardResults[[#This Row],[Code]],Std[Code],Std[Bs]),"-")</f>
        <v>#N/A</v>
      </c>
      <c r="X1232" t="e">
        <f>IF(StandardResults[[#This Row],[Ind/Rel]]="Ind",_xlfn.XLOOKUP(StandardResults[[#This Row],[Code]],Std[Code],Std[EC]),"-")</f>
        <v>#N/A</v>
      </c>
      <c r="Y1232" t="e">
        <f>IF(StandardResults[[#This Row],[Ind/Rel]]="Ind",_xlfn.XLOOKUP(StandardResults[[#This Row],[Code]],Std[Code],Std[Ecs]),"-")</f>
        <v>#N/A</v>
      </c>
      <c r="Z1232">
        <f>COUNTIFS(StandardResults[Name],StandardResults[[#This Row],[Name]],StandardResults[Entry
Std],"B")+COUNTIFS(StandardResults[Name],StandardResults[[#This Row],[Name]],StandardResults[Entry
Std],"A")+COUNTIFS(StandardResults[Name],StandardResults[[#This Row],[Name]],StandardResults[Entry
Std],"AA")</f>
        <v>0</v>
      </c>
      <c r="AA1232">
        <f>COUNTIFS(StandardResults[Name],StandardResults[[#This Row],[Name]],StandardResults[Entry
Std],"AA")</f>
        <v>0</v>
      </c>
    </row>
    <row r="1233" spans="1:27" x14ac:dyDescent="0.25">
      <c r="A1233">
        <f>TimeVR[[#This Row],[Club]]</f>
        <v>0</v>
      </c>
      <c r="B1233" t="str">
        <f>IF(OR(RIGHT(TimeVR[[#This Row],[Event]],3)="M.R", RIGHT(TimeVR[[#This Row],[Event]],3)="F.R"),"Relay","Ind")</f>
        <v>Ind</v>
      </c>
      <c r="C1233">
        <f>TimeVR[[#This Row],[gender]]</f>
        <v>0</v>
      </c>
      <c r="D1233">
        <f>TimeVR[[#This Row],[Age]]</f>
        <v>0</v>
      </c>
      <c r="E1233">
        <f>TimeVR[[#This Row],[name]]</f>
        <v>0</v>
      </c>
      <c r="F1233">
        <f>TimeVR[[#This Row],[Event]]</f>
        <v>0</v>
      </c>
      <c r="G1233" t="str">
        <f>IF(OR(StandardResults[[#This Row],[Entry]]="-",TimeVR[[#This Row],[validation]]="Validated"),"Y","N")</f>
        <v>N</v>
      </c>
      <c r="H1233">
        <f>IF(OR(LEFT(TimeVR[[#This Row],[Times]],8)="00:00.00", LEFT(TimeVR[[#This Row],[Times]],2)="NT"),"-",TimeVR[[#This Row],[Times]])</f>
        <v>0</v>
      </c>
      <c r="I12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3" t="str">
        <f>IF(ISBLANK(TimeVR[[#This Row],[Best Time(S)]]),"-",TimeVR[[#This Row],[Best Time(S)]])</f>
        <v>-</v>
      </c>
      <c r="K1233" t="str">
        <f>IF(StandardResults[[#This Row],[BT(SC)]]&lt;&gt;"-",IF(StandardResults[[#This Row],[BT(SC)]]&lt;=StandardResults[[#This Row],[AAs]],"AA",IF(StandardResults[[#This Row],[BT(SC)]]&lt;=StandardResults[[#This Row],[As]],"A",IF(StandardResults[[#This Row],[BT(SC)]]&lt;=StandardResults[[#This Row],[Bs]],"B","-"))),"")</f>
        <v/>
      </c>
      <c r="L1233" t="str">
        <f>IF(ISBLANK(TimeVR[[#This Row],[Best Time(L)]]),"-",TimeVR[[#This Row],[Best Time(L)]])</f>
        <v>-</v>
      </c>
      <c r="M1233" t="str">
        <f>IF(StandardResults[[#This Row],[BT(LC)]]&lt;&gt;"-",IF(StandardResults[[#This Row],[BT(LC)]]&lt;=StandardResults[[#This Row],[AA]],"AA",IF(StandardResults[[#This Row],[BT(LC)]]&lt;=StandardResults[[#This Row],[A]],"A",IF(StandardResults[[#This Row],[BT(LC)]]&lt;=StandardResults[[#This Row],[B]],"B","-"))),"")</f>
        <v/>
      </c>
      <c r="N1233" s="14"/>
      <c r="O1233" t="str">
        <f>IF(StandardResults[[#This Row],[BT(SC)]]&lt;&gt;"-",IF(StandardResults[[#This Row],[BT(SC)]]&lt;=StandardResults[[#This Row],[Ecs]],"EC","-"),"")</f>
        <v/>
      </c>
      <c r="Q1233" t="str">
        <f>IF(StandardResults[[#This Row],[Ind/Rel]]="Ind",LEFT(StandardResults[[#This Row],[Gender]],1)&amp;MIN(MAX(StandardResults[[#This Row],[Age]],11),17)&amp;"-"&amp;StandardResults[[#This Row],[Event]],"")</f>
        <v>011-0</v>
      </c>
      <c r="R1233" t="e">
        <f>IF(StandardResults[[#This Row],[Ind/Rel]]="Ind",_xlfn.XLOOKUP(StandardResults[[#This Row],[Code]],Std[Code],Std[AA]),"-")</f>
        <v>#N/A</v>
      </c>
      <c r="S1233" t="e">
        <f>IF(StandardResults[[#This Row],[Ind/Rel]]="Ind",_xlfn.XLOOKUP(StandardResults[[#This Row],[Code]],Std[Code],Std[A]),"-")</f>
        <v>#N/A</v>
      </c>
      <c r="T1233" t="e">
        <f>IF(StandardResults[[#This Row],[Ind/Rel]]="Ind",_xlfn.XLOOKUP(StandardResults[[#This Row],[Code]],Std[Code],Std[B]),"-")</f>
        <v>#N/A</v>
      </c>
      <c r="U1233" t="e">
        <f>IF(StandardResults[[#This Row],[Ind/Rel]]="Ind",_xlfn.XLOOKUP(StandardResults[[#This Row],[Code]],Std[Code],Std[AAs]),"-")</f>
        <v>#N/A</v>
      </c>
      <c r="V1233" t="e">
        <f>IF(StandardResults[[#This Row],[Ind/Rel]]="Ind",_xlfn.XLOOKUP(StandardResults[[#This Row],[Code]],Std[Code],Std[As]),"-")</f>
        <v>#N/A</v>
      </c>
      <c r="W1233" t="e">
        <f>IF(StandardResults[[#This Row],[Ind/Rel]]="Ind",_xlfn.XLOOKUP(StandardResults[[#This Row],[Code]],Std[Code],Std[Bs]),"-")</f>
        <v>#N/A</v>
      </c>
      <c r="X1233" t="e">
        <f>IF(StandardResults[[#This Row],[Ind/Rel]]="Ind",_xlfn.XLOOKUP(StandardResults[[#This Row],[Code]],Std[Code],Std[EC]),"-")</f>
        <v>#N/A</v>
      </c>
      <c r="Y1233" t="e">
        <f>IF(StandardResults[[#This Row],[Ind/Rel]]="Ind",_xlfn.XLOOKUP(StandardResults[[#This Row],[Code]],Std[Code],Std[Ecs]),"-")</f>
        <v>#N/A</v>
      </c>
      <c r="Z1233">
        <f>COUNTIFS(StandardResults[Name],StandardResults[[#This Row],[Name]],StandardResults[Entry
Std],"B")+COUNTIFS(StandardResults[Name],StandardResults[[#This Row],[Name]],StandardResults[Entry
Std],"A")+COUNTIFS(StandardResults[Name],StandardResults[[#This Row],[Name]],StandardResults[Entry
Std],"AA")</f>
        <v>0</v>
      </c>
      <c r="AA1233">
        <f>COUNTIFS(StandardResults[Name],StandardResults[[#This Row],[Name]],StandardResults[Entry
Std],"AA")</f>
        <v>0</v>
      </c>
    </row>
    <row r="1234" spans="1:27" x14ac:dyDescent="0.25">
      <c r="A1234">
        <f>TimeVR[[#This Row],[Club]]</f>
        <v>0</v>
      </c>
      <c r="B1234" t="str">
        <f>IF(OR(RIGHT(TimeVR[[#This Row],[Event]],3)="M.R", RIGHT(TimeVR[[#This Row],[Event]],3)="F.R"),"Relay","Ind")</f>
        <v>Ind</v>
      </c>
      <c r="C1234">
        <f>TimeVR[[#This Row],[gender]]</f>
        <v>0</v>
      </c>
      <c r="D1234">
        <f>TimeVR[[#This Row],[Age]]</f>
        <v>0</v>
      </c>
      <c r="E1234">
        <f>TimeVR[[#This Row],[name]]</f>
        <v>0</v>
      </c>
      <c r="F1234">
        <f>TimeVR[[#This Row],[Event]]</f>
        <v>0</v>
      </c>
      <c r="G1234" t="str">
        <f>IF(OR(StandardResults[[#This Row],[Entry]]="-",TimeVR[[#This Row],[validation]]="Validated"),"Y","N")</f>
        <v>N</v>
      </c>
      <c r="H1234">
        <f>IF(OR(LEFT(TimeVR[[#This Row],[Times]],8)="00:00.00", LEFT(TimeVR[[#This Row],[Times]],2)="NT"),"-",TimeVR[[#This Row],[Times]])</f>
        <v>0</v>
      </c>
      <c r="I12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4" t="str">
        <f>IF(ISBLANK(TimeVR[[#This Row],[Best Time(S)]]),"-",TimeVR[[#This Row],[Best Time(S)]])</f>
        <v>-</v>
      </c>
      <c r="K1234" t="str">
        <f>IF(StandardResults[[#This Row],[BT(SC)]]&lt;&gt;"-",IF(StandardResults[[#This Row],[BT(SC)]]&lt;=StandardResults[[#This Row],[AAs]],"AA",IF(StandardResults[[#This Row],[BT(SC)]]&lt;=StandardResults[[#This Row],[As]],"A",IF(StandardResults[[#This Row],[BT(SC)]]&lt;=StandardResults[[#This Row],[Bs]],"B","-"))),"")</f>
        <v/>
      </c>
      <c r="L1234" t="str">
        <f>IF(ISBLANK(TimeVR[[#This Row],[Best Time(L)]]),"-",TimeVR[[#This Row],[Best Time(L)]])</f>
        <v>-</v>
      </c>
      <c r="M1234" t="str">
        <f>IF(StandardResults[[#This Row],[BT(LC)]]&lt;&gt;"-",IF(StandardResults[[#This Row],[BT(LC)]]&lt;=StandardResults[[#This Row],[AA]],"AA",IF(StandardResults[[#This Row],[BT(LC)]]&lt;=StandardResults[[#This Row],[A]],"A",IF(StandardResults[[#This Row],[BT(LC)]]&lt;=StandardResults[[#This Row],[B]],"B","-"))),"")</f>
        <v/>
      </c>
      <c r="N1234" s="14"/>
      <c r="O1234" t="str">
        <f>IF(StandardResults[[#This Row],[BT(SC)]]&lt;&gt;"-",IF(StandardResults[[#This Row],[BT(SC)]]&lt;=StandardResults[[#This Row],[Ecs]],"EC","-"),"")</f>
        <v/>
      </c>
      <c r="Q1234" t="str">
        <f>IF(StandardResults[[#This Row],[Ind/Rel]]="Ind",LEFT(StandardResults[[#This Row],[Gender]],1)&amp;MIN(MAX(StandardResults[[#This Row],[Age]],11),17)&amp;"-"&amp;StandardResults[[#This Row],[Event]],"")</f>
        <v>011-0</v>
      </c>
      <c r="R1234" t="e">
        <f>IF(StandardResults[[#This Row],[Ind/Rel]]="Ind",_xlfn.XLOOKUP(StandardResults[[#This Row],[Code]],Std[Code],Std[AA]),"-")</f>
        <v>#N/A</v>
      </c>
      <c r="S1234" t="e">
        <f>IF(StandardResults[[#This Row],[Ind/Rel]]="Ind",_xlfn.XLOOKUP(StandardResults[[#This Row],[Code]],Std[Code],Std[A]),"-")</f>
        <v>#N/A</v>
      </c>
      <c r="T1234" t="e">
        <f>IF(StandardResults[[#This Row],[Ind/Rel]]="Ind",_xlfn.XLOOKUP(StandardResults[[#This Row],[Code]],Std[Code],Std[B]),"-")</f>
        <v>#N/A</v>
      </c>
      <c r="U1234" t="e">
        <f>IF(StandardResults[[#This Row],[Ind/Rel]]="Ind",_xlfn.XLOOKUP(StandardResults[[#This Row],[Code]],Std[Code],Std[AAs]),"-")</f>
        <v>#N/A</v>
      </c>
      <c r="V1234" t="e">
        <f>IF(StandardResults[[#This Row],[Ind/Rel]]="Ind",_xlfn.XLOOKUP(StandardResults[[#This Row],[Code]],Std[Code],Std[As]),"-")</f>
        <v>#N/A</v>
      </c>
      <c r="W1234" t="e">
        <f>IF(StandardResults[[#This Row],[Ind/Rel]]="Ind",_xlfn.XLOOKUP(StandardResults[[#This Row],[Code]],Std[Code],Std[Bs]),"-")</f>
        <v>#N/A</v>
      </c>
      <c r="X1234" t="e">
        <f>IF(StandardResults[[#This Row],[Ind/Rel]]="Ind",_xlfn.XLOOKUP(StandardResults[[#This Row],[Code]],Std[Code],Std[EC]),"-")</f>
        <v>#N/A</v>
      </c>
      <c r="Y1234" t="e">
        <f>IF(StandardResults[[#This Row],[Ind/Rel]]="Ind",_xlfn.XLOOKUP(StandardResults[[#This Row],[Code]],Std[Code],Std[Ecs]),"-")</f>
        <v>#N/A</v>
      </c>
      <c r="Z1234">
        <f>COUNTIFS(StandardResults[Name],StandardResults[[#This Row],[Name]],StandardResults[Entry
Std],"B")+COUNTIFS(StandardResults[Name],StandardResults[[#This Row],[Name]],StandardResults[Entry
Std],"A")+COUNTIFS(StandardResults[Name],StandardResults[[#This Row],[Name]],StandardResults[Entry
Std],"AA")</f>
        <v>0</v>
      </c>
      <c r="AA1234">
        <f>COUNTIFS(StandardResults[Name],StandardResults[[#This Row],[Name]],StandardResults[Entry
Std],"AA")</f>
        <v>0</v>
      </c>
    </row>
    <row r="1235" spans="1:27" x14ac:dyDescent="0.25">
      <c r="A1235">
        <f>TimeVR[[#This Row],[Club]]</f>
        <v>0</v>
      </c>
      <c r="B1235" t="str">
        <f>IF(OR(RIGHT(TimeVR[[#This Row],[Event]],3)="M.R", RIGHT(TimeVR[[#This Row],[Event]],3)="F.R"),"Relay","Ind")</f>
        <v>Ind</v>
      </c>
      <c r="C1235">
        <f>TimeVR[[#This Row],[gender]]</f>
        <v>0</v>
      </c>
      <c r="D1235">
        <f>TimeVR[[#This Row],[Age]]</f>
        <v>0</v>
      </c>
      <c r="E1235">
        <f>TimeVR[[#This Row],[name]]</f>
        <v>0</v>
      </c>
      <c r="F1235">
        <f>TimeVR[[#This Row],[Event]]</f>
        <v>0</v>
      </c>
      <c r="G1235" t="str">
        <f>IF(OR(StandardResults[[#This Row],[Entry]]="-",TimeVR[[#This Row],[validation]]="Validated"),"Y","N")</f>
        <v>N</v>
      </c>
      <c r="H1235">
        <f>IF(OR(LEFT(TimeVR[[#This Row],[Times]],8)="00:00.00", LEFT(TimeVR[[#This Row],[Times]],2)="NT"),"-",TimeVR[[#This Row],[Times]])</f>
        <v>0</v>
      </c>
      <c r="I12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5" t="str">
        <f>IF(ISBLANK(TimeVR[[#This Row],[Best Time(S)]]),"-",TimeVR[[#This Row],[Best Time(S)]])</f>
        <v>-</v>
      </c>
      <c r="K1235" t="str">
        <f>IF(StandardResults[[#This Row],[BT(SC)]]&lt;&gt;"-",IF(StandardResults[[#This Row],[BT(SC)]]&lt;=StandardResults[[#This Row],[AAs]],"AA",IF(StandardResults[[#This Row],[BT(SC)]]&lt;=StandardResults[[#This Row],[As]],"A",IF(StandardResults[[#This Row],[BT(SC)]]&lt;=StandardResults[[#This Row],[Bs]],"B","-"))),"")</f>
        <v/>
      </c>
      <c r="L1235" t="str">
        <f>IF(ISBLANK(TimeVR[[#This Row],[Best Time(L)]]),"-",TimeVR[[#This Row],[Best Time(L)]])</f>
        <v>-</v>
      </c>
      <c r="M1235" t="str">
        <f>IF(StandardResults[[#This Row],[BT(LC)]]&lt;&gt;"-",IF(StandardResults[[#This Row],[BT(LC)]]&lt;=StandardResults[[#This Row],[AA]],"AA",IF(StandardResults[[#This Row],[BT(LC)]]&lt;=StandardResults[[#This Row],[A]],"A",IF(StandardResults[[#This Row],[BT(LC)]]&lt;=StandardResults[[#This Row],[B]],"B","-"))),"")</f>
        <v/>
      </c>
      <c r="N1235" s="14"/>
      <c r="O1235" t="str">
        <f>IF(StandardResults[[#This Row],[BT(SC)]]&lt;&gt;"-",IF(StandardResults[[#This Row],[BT(SC)]]&lt;=StandardResults[[#This Row],[Ecs]],"EC","-"),"")</f>
        <v/>
      </c>
      <c r="Q1235" t="str">
        <f>IF(StandardResults[[#This Row],[Ind/Rel]]="Ind",LEFT(StandardResults[[#This Row],[Gender]],1)&amp;MIN(MAX(StandardResults[[#This Row],[Age]],11),17)&amp;"-"&amp;StandardResults[[#This Row],[Event]],"")</f>
        <v>011-0</v>
      </c>
      <c r="R1235" t="e">
        <f>IF(StandardResults[[#This Row],[Ind/Rel]]="Ind",_xlfn.XLOOKUP(StandardResults[[#This Row],[Code]],Std[Code],Std[AA]),"-")</f>
        <v>#N/A</v>
      </c>
      <c r="S1235" t="e">
        <f>IF(StandardResults[[#This Row],[Ind/Rel]]="Ind",_xlfn.XLOOKUP(StandardResults[[#This Row],[Code]],Std[Code],Std[A]),"-")</f>
        <v>#N/A</v>
      </c>
      <c r="T1235" t="e">
        <f>IF(StandardResults[[#This Row],[Ind/Rel]]="Ind",_xlfn.XLOOKUP(StandardResults[[#This Row],[Code]],Std[Code],Std[B]),"-")</f>
        <v>#N/A</v>
      </c>
      <c r="U1235" t="e">
        <f>IF(StandardResults[[#This Row],[Ind/Rel]]="Ind",_xlfn.XLOOKUP(StandardResults[[#This Row],[Code]],Std[Code],Std[AAs]),"-")</f>
        <v>#N/A</v>
      </c>
      <c r="V1235" t="e">
        <f>IF(StandardResults[[#This Row],[Ind/Rel]]="Ind",_xlfn.XLOOKUP(StandardResults[[#This Row],[Code]],Std[Code],Std[As]),"-")</f>
        <v>#N/A</v>
      </c>
      <c r="W1235" t="e">
        <f>IF(StandardResults[[#This Row],[Ind/Rel]]="Ind",_xlfn.XLOOKUP(StandardResults[[#This Row],[Code]],Std[Code],Std[Bs]),"-")</f>
        <v>#N/A</v>
      </c>
      <c r="X1235" t="e">
        <f>IF(StandardResults[[#This Row],[Ind/Rel]]="Ind",_xlfn.XLOOKUP(StandardResults[[#This Row],[Code]],Std[Code],Std[EC]),"-")</f>
        <v>#N/A</v>
      </c>
      <c r="Y1235" t="e">
        <f>IF(StandardResults[[#This Row],[Ind/Rel]]="Ind",_xlfn.XLOOKUP(StandardResults[[#This Row],[Code]],Std[Code],Std[Ecs]),"-")</f>
        <v>#N/A</v>
      </c>
      <c r="Z1235">
        <f>COUNTIFS(StandardResults[Name],StandardResults[[#This Row],[Name]],StandardResults[Entry
Std],"B")+COUNTIFS(StandardResults[Name],StandardResults[[#This Row],[Name]],StandardResults[Entry
Std],"A")+COUNTIFS(StandardResults[Name],StandardResults[[#This Row],[Name]],StandardResults[Entry
Std],"AA")</f>
        <v>0</v>
      </c>
      <c r="AA1235">
        <f>COUNTIFS(StandardResults[Name],StandardResults[[#This Row],[Name]],StandardResults[Entry
Std],"AA")</f>
        <v>0</v>
      </c>
    </row>
    <row r="1236" spans="1:27" x14ac:dyDescent="0.25">
      <c r="A1236">
        <f>TimeVR[[#This Row],[Club]]</f>
        <v>0</v>
      </c>
      <c r="B1236" t="str">
        <f>IF(OR(RIGHT(TimeVR[[#This Row],[Event]],3)="M.R", RIGHT(TimeVR[[#This Row],[Event]],3)="F.R"),"Relay","Ind")</f>
        <v>Ind</v>
      </c>
      <c r="C1236">
        <f>TimeVR[[#This Row],[gender]]</f>
        <v>0</v>
      </c>
      <c r="D1236">
        <f>TimeVR[[#This Row],[Age]]</f>
        <v>0</v>
      </c>
      <c r="E1236">
        <f>TimeVR[[#This Row],[name]]</f>
        <v>0</v>
      </c>
      <c r="F1236">
        <f>TimeVR[[#This Row],[Event]]</f>
        <v>0</v>
      </c>
      <c r="G1236" t="str">
        <f>IF(OR(StandardResults[[#This Row],[Entry]]="-",TimeVR[[#This Row],[validation]]="Validated"),"Y","N")</f>
        <v>N</v>
      </c>
      <c r="H1236">
        <f>IF(OR(LEFT(TimeVR[[#This Row],[Times]],8)="00:00.00", LEFT(TimeVR[[#This Row],[Times]],2)="NT"),"-",TimeVR[[#This Row],[Times]])</f>
        <v>0</v>
      </c>
      <c r="I12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6" t="str">
        <f>IF(ISBLANK(TimeVR[[#This Row],[Best Time(S)]]),"-",TimeVR[[#This Row],[Best Time(S)]])</f>
        <v>-</v>
      </c>
      <c r="K1236" t="str">
        <f>IF(StandardResults[[#This Row],[BT(SC)]]&lt;&gt;"-",IF(StandardResults[[#This Row],[BT(SC)]]&lt;=StandardResults[[#This Row],[AAs]],"AA",IF(StandardResults[[#This Row],[BT(SC)]]&lt;=StandardResults[[#This Row],[As]],"A",IF(StandardResults[[#This Row],[BT(SC)]]&lt;=StandardResults[[#This Row],[Bs]],"B","-"))),"")</f>
        <v/>
      </c>
      <c r="L1236" t="str">
        <f>IF(ISBLANK(TimeVR[[#This Row],[Best Time(L)]]),"-",TimeVR[[#This Row],[Best Time(L)]])</f>
        <v>-</v>
      </c>
      <c r="M1236" t="str">
        <f>IF(StandardResults[[#This Row],[BT(LC)]]&lt;&gt;"-",IF(StandardResults[[#This Row],[BT(LC)]]&lt;=StandardResults[[#This Row],[AA]],"AA",IF(StandardResults[[#This Row],[BT(LC)]]&lt;=StandardResults[[#This Row],[A]],"A",IF(StandardResults[[#This Row],[BT(LC)]]&lt;=StandardResults[[#This Row],[B]],"B","-"))),"")</f>
        <v/>
      </c>
      <c r="N1236" s="14"/>
      <c r="O1236" t="str">
        <f>IF(StandardResults[[#This Row],[BT(SC)]]&lt;&gt;"-",IF(StandardResults[[#This Row],[BT(SC)]]&lt;=StandardResults[[#This Row],[Ecs]],"EC","-"),"")</f>
        <v/>
      </c>
      <c r="Q1236" t="str">
        <f>IF(StandardResults[[#This Row],[Ind/Rel]]="Ind",LEFT(StandardResults[[#This Row],[Gender]],1)&amp;MIN(MAX(StandardResults[[#This Row],[Age]],11),17)&amp;"-"&amp;StandardResults[[#This Row],[Event]],"")</f>
        <v>011-0</v>
      </c>
      <c r="R1236" t="e">
        <f>IF(StandardResults[[#This Row],[Ind/Rel]]="Ind",_xlfn.XLOOKUP(StandardResults[[#This Row],[Code]],Std[Code],Std[AA]),"-")</f>
        <v>#N/A</v>
      </c>
      <c r="S1236" t="e">
        <f>IF(StandardResults[[#This Row],[Ind/Rel]]="Ind",_xlfn.XLOOKUP(StandardResults[[#This Row],[Code]],Std[Code],Std[A]),"-")</f>
        <v>#N/A</v>
      </c>
      <c r="T1236" t="e">
        <f>IF(StandardResults[[#This Row],[Ind/Rel]]="Ind",_xlfn.XLOOKUP(StandardResults[[#This Row],[Code]],Std[Code],Std[B]),"-")</f>
        <v>#N/A</v>
      </c>
      <c r="U1236" t="e">
        <f>IF(StandardResults[[#This Row],[Ind/Rel]]="Ind",_xlfn.XLOOKUP(StandardResults[[#This Row],[Code]],Std[Code],Std[AAs]),"-")</f>
        <v>#N/A</v>
      </c>
      <c r="V1236" t="e">
        <f>IF(StandardResults[[#This Row],[Ind/Rel]]="Ind",_xlfn.XLOOKUP(StandardResults[[#This Row],[Code]],Std[Code],Std[As]),"-")</f>
        <v>#N/A</v>
      </c>
      <c r="W1236" t="e">
        <f>IF(StandardResults[[#This Row],[Ind/Rel]]="Ind",_xlfn.XLOOKUP(StandardResults[[#This Row],[Code]],Std[Code],Std[Bs]),"-")</f>
        <v>#N/A</v>
      </c>
      <c r="X1236" t="e">
        <f>IF(StandardResults[[#This Row],[Ind/Rel]]="Ind",_xlfn.XLOOKUP(StandardResults[[#This Row],[Code]],Std[Code],Std[EC]),"-")</f>
        <v>#N/A</v>
      </c>
      <c r="Y1236" t="e">
        <f>IF(StandardResults[[#This Row],[Ind/Rel]]="Ind",_xlfn.XLOOKUP(StandardResults[[#This Row],[Code]],Std[Code],Std[Ecs]),"-")</f>
        <v>#N/A</v>
      </c>
      <c r="Z1236">
        <f>COUNTIFS(StandardResults[Name],StandardResults[[#This Row],[Name]],StandardResults[Entry
Std],"B")+COUNTIFS(StandardResults[Name],StandardResults[[#This Row],[Name]],StandardResults[Entry
Std],"A")+COUNTIFS(StandardResults[Name],StandardResults[[#This Row],[Name]],StandardResults[Entry
Std],"AA")</f>
        <v>0</v>
      </c>
      <c r="AA1236">
        <f>COUNTIFS(StandardResults[Name],StandardResults[[#This Row],[Name]],StandardResults[Entry
Std],"AA")</f>
        <v>0</v>
      </c>
    </row>
    <row r="1237" spans="1:27" x14ac:dyDescent="0.25">
      <c r="A1237">
        <f>TimeVR[[#This Row],[Club]]</f>
        <v>0</v>
      </c>
      <c r="B1237" t="str">
        <f>IF(OR(RIGHT(TimeVR[[#This Row],[Event]],3)="M.R", RIGHT(TimeVR[[#This Row],[Event]],3)="F.R"),"Relay","Ind")</f>
        <v>Ind</v>
      </c>
      <c r="C1237">
        <f>TimeVR[[#This Row],[gender]]</f>
        <v>0</v>
      </c>
      <c r="D1237">
        <f>TimeVR[[#This Row],[Age]]</f>
        <v>0</v>
      </c>
      <c r="E1237">
        <f>TimeVR[[#This Row],[name]]</f>
        <v>0</v>
      </c>
      <c r="F1237">
        <f>TimeVR[[#This Row],[Event]]</f>
        <v>0</v>
      </c>
      <c r="G1237" t="str">
        <f>IF(OR(StandardResults[[#This Row],[Entry]]="-",TimeVR[[#This Row],[validation]]="Validated"),"Y","N")</f>
        <v>N</v>
      </c>
      <c r="H1237">
        <f>IF(OR(LEFT(TimeVR[[#This Row],[Times]],8)="00:00.00", LEFT(TimeVR[[#This Row],[Times]],2)="NT"),"-",TimeVR[[#This Row],[Times]])</f>
        <v>0</v>
      </c>
      <c r="I12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7" t="str">
        <f>IF(ISBLANK(TimeVR[[#This Row],[Best Time(S)]]),"-",TimeVR[[#This Row],[Best Time(S)]])</f>
        <v>-</v>
      </c>
      <c r="K1237" t="str">
        <f>IF(StandardResults[[#This Row],[BT(SC)]]&lt;&gt;"-",IF(StandardResults[[#This Row],[BT(SC)]]&lt;=StandardResults[[#This Row],[AAs]],"AA",IF(StandardResults[[#This Row],[BT(SC)]]&lt;=StandardResults[[#This Row],[As]],"A",IF(StandardResults[[#This Row],[BT(SC)]]&lt;=StandardResults[[#This Row],[Bs]],"B","-"))),"")</f>
        <v/>
      </c>
      <c r="L1237" t="str">
        <f>IF(ISBLANK(TimeVR[[#This Row],[Best Time(L)]]),"-",TimeVR[[#This Row],[Best Time(L)]])</f>
        <v>-</v>
      </c>
      <c r="M1237" t="str">
        <f>IF(StandardResults[[#This Row],[BT(LC)]]&lt;&gt;"-",IF(StandardResults[[#This Row],[BT(LC)]]&lt;=StandardResults[[#This Row],[AA]],"AA",IF(StandardResults[[#This Row],[BT(LC)]]&lt;=StandardResults[[#This Row],[A]],"A",IF(StandardResults[[#This Row],[BT(LC)]]&lt;=StandardResults[[#This Row],[B]],"B","-"))),"")</f>
        <v/>
      </c>
      <c r="N1237" s="14"/>
      <c r="O1237" t="str">
        <f>IF(StandardResults[[#This Row],[BT(SC)]]&lt;&gt;"-",IF(StandardResults[[#This Row],[BT(SC)]]&lt;=StandardResults[[#This Row],[Ecs]],"EC","-"),"")</f>
        <v/>
      </c>
      <c r="Q1237" t="str">
        <f>IF(StandardResults[[#This Row],[Ind/Rel]]="Ind",LEFT(StandardResults[[#This Row],[Gender]],1)&amp;MIN(MAX(StandardResults[[#This Row],[Age]],11),17)&amp;"-"&amp;StandardResults[[#This Row],[Event]],"")</f>
        <v>011-0</v>
      </c>
      <c r="R1237" t="e">
        <f>IF(StandardResults[[#This Row],[Ind/Rel]]="Ind",_xlfn.XLOOKUP(StandardResults[[#This Row],[Code]],Std[Code],Std[AA]),"-")</f>
        <v>#N/A</v>
      </c>
      <c r="S1237" t="e">
        <f>IF(StandardResults[[#This Row],[Ind/Rel]]="Ind",_xlfn.XLOOKUP(StandardResults[[#This Row],[Code]],Std[Code],Std[A]),"-")</f>
        <v>#N/A</v>
      </c>
      <c r="T1237" t="e">
        <f>IF(StandardResults[[#This Row],[Ind/Rel]]="Ind",_xlfn.XLOOKUP(StandardResults[[#This Row],[Code]],Std[Code],Std[B]),"-")</f>
        <v>#N/A</v>
      </c>
      <c r="U1237" t="e">
        <f>IF(StandardResults[[#This Row],[Ind/Rel]]="Ind",_xlfn.XLOOKUP(StandardResults[[#This Row],[Code]],Std[Code],Std[AAs]),"-")</f>
        <v>#N/A</v>
      </c>
      <c r="V1237" t="e">
        <f>IF(StandardResults[[#This Row],[Ind/Rel]]="Ind",_xlfn.XLOOKUP(StandardResults[[#This Row],[Code]],Std[Code],Std[As]),"-")</f>
        <v>#N/A</v>
      </c>
      <c r="W1237" t="e">
        <f>IF(StandardResults[[#This Row],[Ind/Rel]]="Ind",_xlfn.XLOOKUP(StandardResults[[#This Row],[Code]],Std[Code],Std[Bs]),"-")</f>
        <v>#N/A</v>
      </c>
      <c r="X1237" t="e">
        <f>IF(StandardResults[[#This Row],[Ind/Rel]]="Ind",_xlfn.XLOOKUP(StandardResults[[#This Row],[Code]],Std[Code],Std[EC]),"-")</f>
        <v>#N/A</v>
      </c>
      <c r="Y1237" t="e">
        <f>IF(StandardResults[[#This Row],[Ind/Rel]]="Ind",_xlfn.XLOOKUP(StandardResults[[#This Row],[Code]],Std[Code],Std[Ecs]),"-")</f>
        <v>#N/A</v>
      </c>
      <c r="Z1237">
        <f>COUNTIFS(StandardResults[Name],StandardResults[[#This Row],[Name]],StandardResults[Entry
Std],"B")+COUNTIFS(StandardResults[Name],StandardResults[[#This Row],[Name]],StandardResults[Entry
Std],"A")+COUNTIFS(StandardResults[Name],StandardResults[[#This Row],[Name]],StandardResults[Entry
Std],"AA")</f>
        <v>0</v>
      </c>
      <c r="AA1237">
        <f>COUNTIFS(StandardResults[Name],StandardResults[[#This Row],[Name]],StandardResults[Entry
Std],"AA")</f>
        <v>0</v>
      </c>
    </row>
    <row r="1238" spans="1:27" x14ac:dyDescent="0.25">
      <c r="A1238">
        <f>TimeVR[[#This Row],[Club]]</f>
        <v>0</v>
      </c>
      <c r="B1238" t="str">
        <f>IF(OR(RIGHT(TimeVR[[#This Row],[Event]],3)="M.R", RIGHT(TimeVR[[#This Row],[Event]],3)="F.R"),"Relay","Ind")</f>
        <v>Ind</v>
      </c>
      <c r="C1238">
        <f>TimeVR[[#This Row],[gender]]</f>
        <v>0</v>
      </c>
      <c r="D1238">
        <f>TimeVR[[#This Row],[Age]]</f>
        <v>0</v>
      </c>
      <c r="E1238">
        <f>TimeVR[[#This Row],[name]]</f>
        <v>0</v>
      </c>
      <c r="F1238">
        <f>TimeVR[[#This Row],[Event]]</f>
        <v>0</v>
      </c>
      <c r="G1238" t="str">
        <f>IF(OR(StandardResults[[#This Row],[Entry]]="-",TimeVR[[#This Row],[validation]]="Validated"),"Y","N")</f>
        <v>N</v>
      </c>
      <c r="H1238">
        <f>IF(OR(LEFT(TimeVR[[#This Row],[Times]],8)="00:00.00", LEFT(TimeVR[[#This Row],[Times]],2)="NT"),"-",TimeVR[[#This Row],[Times]])</f>
        <v>0</v>
      </c>
      <c r="I12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8" t="str">
        <f>IF(ISBLANK(TimeVR[[#This Row],[Best Time(S)]]),"-",TimeVR[[#This Row],[Best Time(S)]])</f>
        <v>-</v>
      </c>
      <c r="K1238" t="str">
        <f>IF(StandardResults[[#This Row],[BT(SC)]]&lt;&gt;"-",IF(StandardResults[[#This Row],[BT(SC)]]&lt;=StandardResults[[#This Row],[AAs]],"AA",IF(StandardResults[[#This Row],[BT(SC)]]&lt;=StandardResults[[#This Row],[As]],"A",IF(StandardResults[[#This Row],[BT(SC)]]&lt;=StandardResults[[#This Row],[Bs]],"B","-"))),"")</f>
        <v/>
      </c>
      <c r="L1238" t="str">
        <f>IF(ISBLANK(TimeVR[[#This Row],[Best Time(L)]]),"-",TimeVR[[#This Row],[Best Time(L)]])</f>
        <v>-</v>
      </c>
      <c r="M1238" t="str">
        <f>IF(StandardResults[[#This Row],[BT(LC)]]&lt;&gt;"-",IF(StandardResults[[#This Row],[BT(LC)]]&lt;=StandardResults[[#This Row],[AA]],"AA",IF(StandardResults[[#This Row],[BT(LC)]]&lt;=StandardResults[[#This Row],[A]],"A",IF(StandardResults[[#This Row],[BT(LC)]]&lt;=StandardResults[[#This Row],[B]],"B","-"))),"")</f>
        <v/>
      </c>
      <c r="N1238" s="14"/>
      <c r="O1238" t="str">
        <f>IF(StandardResults[[#This Row],[BT(SC)]]&lt;&gt;"-",IF(StandardResults[[#This Row],[BT(SC)]]&lt;=StandardResults[[#This Row],[Ecs]],"EC","-"),"")</f>
        <v/>
      </c>
      <c r="Q1238" t="str">
        <f>IF(StandardResults[[#This Row],[Ind/Rel]]="Ind",LEFT(StandardResults[[#This Row],[Gender]],1)&amp;MIN(MAX(StandardResults[[#This Row],[Age]],11),17)&amp;"-"&amp;StandardResults[[#This Row],[Event]],"")</f>
        <v>011-0</v>
      </c>
      <c r="R1238" t="e">
        <f>IF(StandardResults[[#This Row],[Ind/Rel]]="Ind",_xlfn.XLOOKUP(StandardResults[[#This Row],[Code]],Std[Code],Std[AA]),"-")</f>
        <v>#N/A</v>
      </c>
      <c r="S1238" t="e">
        <f>IF(StandardResults[[#This Row],[Ind/Rel]]="Ind",_xlfn.XLOOKUP(StandardResults[[#This Row],[Code]],Std[Code],Std[A]),"-")</f>
        <v>#N/A</v>
      </c>
      <c r="T1238" t="e">
        <f>IF(StandardResults[[#This Row],[Ind/Rel]]="Ind",_xlfn.XLOOKUP(StandardResults[[#This Row],[Code]],Std[Code],Std[B]),"-")</f>
        <v>#N/A</v>
      </c>
      <c r="U1238" t="e">
        <f>IF(StandardResults[[#This Row],[Ind/Rel]]="Ind",_xlfn.XLOOKUP(StandardResults[[#This Row],[Code]],Std[Code],Std[AAs]),"-")</f>
        <v>#N/A</v>
      </c>
      <c r="V1238" t="e">
        <f>IF(StandardResults[[#This Row],[Ind/Rel]]="Ind",_xlfn.XLOOKUP(StandardResults[[#This Row],[Code]],Std[Code],Std[As]),"-")</f>
        <v>#N/A</v>
      </c>
      <c r="W1238" t="e">
        <f>IF(StandardResults[[#This Row],[Ind/Rel]]="Ind",_xlfn.XLOOKUP(StandardResults[[#This Row],[Code]],Std[Code],Std[Bs]),"-")</f>
        <v>#N/A</v>
      </c>
      <c r="X1238" t="e">
        <f>IF(StandardResults[[#This Row],[Ind/Rel]]="Ind",_xlfn.XLOOKUP(StandardResults[[#This Row],[Code]],Std[Code],Std[EC]),"-")</f>
        <v>#N/A</v>
      </c>
      <c r="Y1238" t="e">
        <f>IF(StandardResults[[#This Row],[Ind/Rel]]="Ind",_xlfn.XLOOKUP(StandardResults[[#This Row],[Code]],Std[Code],Std[Ecs]),"-")</f>
        <v>#N/A</v>
      </c>
      <c r="Z1238">
        <f>COUNTIFS(StandardResults[Name],StandardResults[[#This Row],[Name]],StandardResults[Entry
Std],"B")+COUNTIFS(StandardResults[Name],StandardResults[[#This Row],[Name]],StandardResults[Entry
Std],"A")+COUNTIFS(StandardResults[Name],StandardResults[[#This Row],[Name]],StandardResults[Entry
Std],"AA")</f>
        <v>0</v>
      </c>
      <c r="AA1238">
        <f>COUNTIFS(StandardResults[Name],StandardResults[[#This Row],[Name]],StandardResults[Entry
Std],"AA")</f>
        <v>0</v>
      </c>
    </row>
    <row r="1239" spans="1:27" x14ac:dyDescent="0.25">
      <c r="A1239">
        <f>TimeVR[[#This Row],[Club]]</f>
        <v>0</v>
      </c>
      <c r="B1239" t="str">
        <f>IF(OR(RIGHT(TimeVR[[#This Row],[Event]],3)="M.R", RIGHT(TimeVR[[#This Row],[Event]],3)="F.R"),"Relay","Ind")</f>
        <v>Ind</v>
      </c>
      <c r="C1239">
        <f>TimeVR[[#This Row],[gender]]</f>
        <v>0</v>
      </c>
      <c r="D1239">
        <f>TimeVR[[#This Row],[Age]]</f>
        <v>0</v>
      </c>
      <c r="E1239">
        <f>TimeVR[[#This Row],[name]]</f>
        <v>0</v>
      </c>
      <c r="F1239">
        <f>TimeVR[[#This Row],[Event]]</f>
        <v>0</v>
      </c>
      <c r="G1239" t="str">
        <f>IF(OR(StandardResults[[#This Row],[Entry]]="-",TimeVR[[#This Row],[validation]]="Validated"),"Y","N")</f>
        <v>N</v>
      </c>
      <c r="H1239">
        <f>IF(OR(LEFT(TimeVR[[#This Row],[Times]],8)="00:00.00", LEFT(TimeVR[[#This Row],[Times]],2)="NT"),"-",TimeVR[[#This Row],[Times]])</f>
        <v>0</v>
      </c>
      <c r="I12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39" t="str">
        <f>IF(ISBLANK(TimeVR[[#This Row],[Best Time(S)]]),"-",TimeVR[[#This Row],[Best Time(S)]])</f>
        <v>-</v>
      </c>
      <c r="K1239" t="str">
        <f>IF(StandardResults[[#This Row],[BT(SC)]]&lt;&gt;"-",IF(StandardResults[[#This Row],[BT(SC)]]&lt;=StandardResults[[#This Row],[AAs]],"AA",IF(StandardResults[[#This Row],[BT(SC)]]&lt;=StandardResults[[#This Row],[As]],"A",IF(StandardResults[[#This Row],[BT(SC)]]&lt;=StandardResults[[#This Row],[Bs]],"B","-"))),"")</f>
        <v/>
      </c>
      <c r="L1239" t="str">
        <f>IF(ISBLANK(TimeVR[[#This Row],[Best Time(L)]]),"-",TimeVR[[#This Row],[Best Time(L)]])</f>
        <v>-</v>
      </c>
      <c r="M1239" t="str">
        <f>IF(StandardResults[[#This Row],[BT(LC)]]&lt;&gt;"-",IF(StandardResults[[#This Row],[BT(LC)]]&lt;=StandardResults[[#This Row],[AA]],"AA",IF(StandardResults[[#This Row],[BT(LC)]]&lt;=StandardResults[[#This Row],[A]],"A",IF(StandardResults[[#This Row],[BT(LC)]]&lt;=StandardResults[[#This Row],[B]],"B","-"))),"")</f>
        <v/>
      </c>
      <c r="N1239" s="14"/>
      <c r="O1239" t="str">
        <f>IF(StandardResults[[#This Row],[BT(SC)]]&lt;&gt;"-",IF(StandardResults[[#This Row],[BT(SC)]]&lt;=StandardResults[[#This Row],[Ecs]],"EC","-"),"")</f>
        <v/>
      </c>
      <c r="Q1239" t="str">
        <f>IF(StandardResults[[#This Row],[Ind/Rel]]="Ind",LEFT(StandardResults[[#This Row],[Gender]],1)&amp;MIN(MAX(StandardResults[[#This Row],[Age]],11),17)&amp;"-"&amp;StandardResults[[#This Row],[Event]],"")</f>
        <v>011-0</v>
      </c>
      <c r="R1239" t="e">
        <f>IF(StandardResults[[#This Row],[Ind/Rel]]="Ind",_xlfn.XLOOKUP(StandardResults[[#This Row],[Code]],Std[Code],Std[AA]),"-")</f>
        <v>#N/A</v>
      </c>
      <c r="S1239" t="e">
        <f>IF(StandardResults[[#This Row],[Ind/Rel]]="Ind",_xlfn.XLOOKUP(StandardResults[[#This Row],[Code]],Std[Code],Std[A]),"-")</f>
        <v>#N/A</v>
      </c>
      <c r="T1239" t="e">
        <f>IF(StandardResults[[#This Row],[Ind/Rel]]="Ind",_xlfn.XLOOKUP(StandardResults[[#This Row],[Code]],Std[Code],Std[B]),"-")</f>
        <v>#N/A</v>
      </c>
      <c r="U1239" t="e">
        <f>IF(StandardResults[[#This Row],[Ind/Rel]]="Ind",_xlfn.XLOOKUP(StandardResults[[#This Row],[Code]],Std[Code],Std[AAs]),"-")</f>
        <v>#N/A</v>
      </c>
      <c r="V1239" t="e">
        <f>IF(StandardResults[[#This Row],[Ind/Rel]]="Ind",_xlfn.XLOOKUP(StandardResults[[#This Row],[Code]],Std[Code],Std[As]),"-")</f>
        <v>#N/A</v>
      </c>
      <c r="W1239" t="e">
        <f>IF(StandardResults[[#This Row],[Ind/Rel]]="Ind",_xlfn.XLOOKUP(StandardResults[[#This Row],[Code]],Std[Code],Std[Bs]),"-")</f>
        <v>#N/A</v>
      </c>
      <c r="X1239" t="e">
        <f>IF(StandardResults[[#This Row],[Ind/Rel]]="Ind",_xlfn.XLOOKUP(StandardResults[[#This Row],[Code]],Std[Code],Std[EC]),"-")</f>
        <v>#N/A</v>
      </c>
      <c r="Y1239" t="e">
        <f>IF(StandardResults[[#This Row],[Ind/Rel]]="Ind",_xlfn.XLOOKUP(StandardResults[[#This Row],[Code]],Std[Code],Std[Ecs]),"-")</f>
        <v>#N/A</v>
      </c>
      <c r="Z1239">
        <f>COUNTIFS(StandardResults[Name],StandardResults[[#This Row],[Name]],StandardResults[Entry
Std],"B")+COUNTIFS(StandardResults[Name],StandardResults[[#This Row],[Name]],StandardResults[Entry
Std],"A")+COUNTIFS(StandardResults[Name],StandardResults[[#This Row],[Name]],StandardResults[Entry
Std],"AA")</f>
        <v>0</v>
      </c>
      <c r="AA1239">
        <f>COUNTIFS(StandardResults[Name],StandardResults[[#This Row],[Name]],StandardResults[Entry
Std],"AA")</f>
        <v>0</v>
      </c>
    </row>
    <row r="1240" spans="1:27" x14ac:dyDescent="0.25">
      <c r="A1240">
        <f>TimeVR[[#This Row],[Club]]</f>
        <v>0</v>
      </c>
      <c r="B1240" t="str">
        <f>IF(OR(RIGHT(TimeVR[[#This Row],[Event]],3)="M.R", RIGHT(TimeVR[[#This Row],[Event]],3)="F.R"),"Relay","Ind")</f>
        <v>Ind</v>
      </c>
      <c r="C1240">
        <f>TimeVR[[#This Row],[gender]]</f>
        <v>0</v>
      </c>
      <c r="D1240">
        <f>TimeVR[[#This Row],[Age]]</f>
        <v>0</v>
      </c>
      <c r="E1240">
        <f>TimeVR[[#This Row],[name]]</f>
        <v>0</v>
      </c>
      <c r="F1240">
        <f>TimeVR[[#This Row],[Event]]</f>
        <v>0</v>
      </c>
      <c r="G1240" t="str">
        <f>IF(OR(StandardResults[[#This Row],[Entry]]="-",TimeVR[[#This Row],[validation]]="Validated"),"Y","N")</f>
        <v>N</v>
      </c>
      <c r="H1240">
        <f>IF(OR(LEFT(TimeVR[[#This Row],[Times]],8)="00:00.00", LEFT(TimeVR[[#This Row],[Times]],2)="NT"),"-",TimeVR[[#This Row],[Times]])</f>
        <v>0</v>
      </c>
      <c r="I12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0" t="str">
        <f>IF(ISBLANK(TimeVR[[#This Row],[Best Time(S)]]),"-",TimeVR[[#This Row],[Best Time(S)]])</f>
        <v>-</v>
      </c>
      <c r="K1240" t="str">
        <f>IF(StandardResults[[#This Row],[BT(SC)]]&lt;&gt;"-",IF(StandardResults[[#This Row],[BT(SC)]]&lt;=StandardResults[[#This Row],[AAs]],"AA",IF(StandardResults[[#This Row],[BT(SC)]]&lt;=StandardResults[[#This Row],[As]],"A",IF(StandardResults[[#This Row],[BT(SC)]]&lt;=StandardResults[[#This Row],[Bs]],"B","-"))),"")</f>
        <v/>
      </c>
      <c r="L1240" t="str">
        <f>IF(ISBLANK(TimeVR[[#This Row],[Best Time(L)]]),"-",TimeVR[[#This Row],[Best Time(L)]])</f>
        <v>-</v>
      </c>
      <c r="M1240" t="str">
        <f>IF(StandardResults[[#This Row],[BT(LC)]]&lt;&gt;"-",IF(StandardResults[[#This Row],[BT(LC)]]&lt;=StandardResults[[#This Row],[AA]],"AA",IF(StandardResults[[#This Row],[BT(LC)]]&lt;=StandardResults[[#This Row],[A]],"A",IF(StandardResults[[#This Row],[BT(LC)]]&lt;=StandardResults[[#This Row],[B]],"B","-"))),"")</f>
        <v/>
      </c>
      <c r="N1240" s="14"/>
      <c r="O1240" t="str">
        <f>IF(StandardResults[[#This Row],[BT(SC)]]&lt;&gt;"-",IF(StandardResults[[#This Row],[BT(SC)]]&lt;=StandardResults[[#This Row],[Ecs]],"EC","-"),"")</f>
        <v/>
      </c>
      <c r="Q1240" t="str">
        <f>IF(StandardResults[[#This Row],[Ind/Rel]]="Ind",LEFT(StandardResults[[#This Row],[Gender]],1)&amp;MIN(MAX(StandardResults[[#This Row],[Age]],11),17)&amp;"-"&amp;StandardResults[[#This Row],[Event]],"")</f>
        <v>011-0</v>
      </c>
      <c r="R1240" t="e">
        <f>IF(StandardResults[[#This Row],[Ind/Rel]]="Ind",_xlfn.XLOOKUP(StandardResults[[#This Row],[Code]],Std[Code],Std[AA]),"-")</f>
        <v>#N/A</v>
      </c>
      <c r="S1240" t="e">
        <f>IF(StandardResults[[#This Row],[Ind/Rel]]="Ind",_xlfn.XLOOKUP(StandardResults[[#This Row],[Code]],Std[Code],Std[A]),"-")</f>
        <v>#N/A</v>
      </c>
      <c r="T1240" t="e">
        <f>IF(StandardResults[[#This Row],[Ind/Rel]]="Ind",_xlfn.XLOOKUP(StandardResults[[#This Row],[Code]],Std[Code],Std[B]),"-")</f>
        <v>#N/A</v>
      </c>
      <c r="U1240" t="e">
        <f>IF(StandardResults[[#This Row],[Ind/Rel]]="Ind",_xlfn.XLOOKUP(StandardResults[[#This Row],[Code]],Std[Code],Std[AAs]),"-")</f>
        <v>#N/A</v>
      </c>
      <c r="V1240" t="e">
        <f>IF(StandardResults[[#This Row],[Ind/Rel]]="Ind",_xlfn.XLOOKUP(StandardResults[[#This Row],[Code]],Std[Code],Std[As]),"-")</f>
        <v>#N/A</v>
      </c>
      <c r="W1240" t="e">
        <f>IF(StandardResults[[#This Row],[Ind/Rel]]="Ind",_xlfn.XLOOKUP(StandardResults[[#This Row],[Code]],Std[Code],Std[Bs]),"-")</f>
        <v>#N/A</v>
      </c>
      <c r="X1240" t="e">
        <f>IF(StandardResults[[#This Row],[Ind/Rel]]="Ind",_xlfn.XLOOKUP(StandardResults[[#This Row],[Code]],Std[Code],Std[EC]),"-")</f>
        <v>#N/A</v>
      </c>
      <c r="Y1240" t="e">
        <f>IF(StandardResults[[#This Row],[Ind/Rel]]="Ind",_xlfn.XLOOKUP(StandardResults[[#This Row],[Code]],Std[Code],Std[Ecs]),"-")</f>
        <v>#N/A</v>
      </c>
      <c r="Z1240">
        <f>COUNTIFS(StandardResults[Name],StandardResults[[#This Row],[Name]],StandardResults[Entry
Std],"B")+COUNTIFS(StandardResults[Name],StandardResults[[#This Row],[Name]],StandardResults[Entry
Std],"A")+COUNTIFS(StandardResults[Name],StandardResults[[#This Row],[Name]],StandardResults[Entry
Std],"AA")</f>
        <v>0</v>
      </c>
      <c r="AA1240">
        <f>COUNTIFS(StandardResults[Name],StandardResults[[#This Row],[Name]],StandardResults[Entry
Std],"AA")</f>
        <v>0</v>
      </c>
    </row>
    <row r="1241" spans="1:27" x14ac:dyDescent="0.25">
      <c r="A1241">
        <f>TimeVR[[#This Row],[Club]]</f>
        <v>0</v>
      </c>
      <c r="B1241" t="str">
        <f>IF(OR(RIGHT(TimeVR[[#This Row],[Event]],3)="M.R", RIGHT(TimeVR[[#This Row],[Event]],3)="F.R"),"Relay","Ind")</f>
        <v>Ind</v>
      </c>
      <c r="C1241">
        <f>TimeVR[[#This Row],[gender]]</f>
        <v>0</v>
      </c>
      <c r="D1241">
        <f>TimeVR[[#This Row],[Age]]</f>
        <v>0</v>
      </c>
      <c r="E1241">
        <f>TimeVR[[#This Row],[name]]</f>
        <v>0</v>
      </c>
      <c r="F1241">
        <f>TimeVR[[#This Row],[Event]]</f>
        <v>0</v>
      </c>
      <c r="G1241" t="str">
        <f>IF(OR(StandardResults[[#This Row],[Entry]]="-",TimeVR[[#This Row],[validation]]="Validated"),"Y","N")</f>
        <v>N</v>
      </c>
      <c r="H1241">
        <f>IF(OR(LEFT(TimeVR[[#This Row],[Times]],8)="00:00.00", LEFT(TimeVR[[#This Row],[Times]],2)="NT"),"-",TimeVR[[#This Row],[Times]])</f>
        <v>0</v>
      </c>
      <c r="I12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1" t="str">
        <f>IF(ISBLANK(TimeVR[[#This Row],[Best Time(S)]]),"-",TimeVR[[#This Row],[Best Time(S)]])</f>
        <v>-</v>
      </c>
      <c r="K1241" t="str">
        <f>IF(StandardResults[[#This Row],[BT(SC)]]&lt;&gt;"-",IF(StandardResults[[#This Row],[BT(SC)]]&lt;=StandardResults[[#This Row],[AAs]],"AA",IF(StandardResults[[#This Row],[BT(SC)]]&lt;=StandardResults[[#This Row],[As]],"A",IF(StandardResults[[#This Row],[BT(SC)]]&lt;=StandardResults[[#This Row],[Bs]],"B","-"))),"")</f>
        <v/>
      </c>
      <c r="L1241" t="str">
        <f>IF(ISBLANK(TimeVR[[#This Row],[Best Time(L)]]),"-",TimeVR[[#This Row],[Best Time(L)]])</f>
        <v>-</v>
      </c>
      <c r="M1241" t="str">
        <f>IF(StandardResults[[#This Row],[BT(LC)]]&lt;&gt;"-",IF(StandardResults[[#This Row],[BT(LC)]]&lt;=StandardResults[[#This Row],[AA]],"AA",IF(StandardResults[[#This Row],[BT(LC)]]&lt;=StandardResults[[#This Row],[A]],"A",IF(StandardResults[[#This Row],[BT(LC)]]&lt;=StandardResults[[#This Row],[B]],"B","-"))),"")</f>
        <v/>
      </c>
      <c r="N1241" s="14"/>
      <c r="O1241" t="str">
        <f>IF(StandardResults[[#This Row],[BT(SC)]]&lt;&gt;"-",IF(StandardResults[[#This Row],[BT(SC)]]&lt;=StandardResults[[#This Row],[Ecs]],"EC","-"),"")</f>
        <v/>
      </c>
      <c r="Q1241" t="str">
        <f>IF(StandardResults[[#This Row],[Ind/Rel]]="Ind",LEFT(StandardResults[[#This Row],[Gender]],1)&amp;MIN(MAX(StandardResults[[#This Row],[Age]],11),17)&amp;"-"&amp;StandardResults[[#This Row],[Event]],"")</f>
        <v>011-0</v>
      </c>
      <c r="R1241" t="e">
        <f>IF(StandardResults[[#This Row],[Ind/Rel]]="Ind",_xlfn.XLOOKUP(StandardResults[[#This Row],[Code]],Std[Code],Std[AA]),"-")</f>
        <v>#N/A</v>
      </c>
      <c r="S1241" t="e">
        <f>IF(StandardResults[[#This Row],[Ind/Rel]]="Ind",_xlfn.XLOOKUP(StandardResults[[#This Row],[Code]],Std[Code],Std[A]),"-")</f>
        <v>#N/A</v>
      </c>
      <c r="T1241" t="e">
        <f>IF(StandardResults[[#This Row],[Ind/Rel]]="Ind",_xlfn.XLOOKUP(StandardResults[[#This Row],[Code]],Std[Code],Std[B]),"-")</f>
        <v>#N/A</v>
      </c>
      <c r="U1241" t="e">
        <f>IF(StandardResults[[#This Row],[Ind/Rel]]="Ind",_xlfn.XLOOKUP(StandardResults[[#This Row],[Code]],Std[Code],Std[AAs]),"-")</f>
        <v>#N/A</v>
      </c>
      <c r="V1241" t="e">
        <f>IF(StandardResults[[#This Row],[Ind/Rel]]="Ind",_xlfn.XLOOKUP(StandardResults[[#This Row],[Code]],Std[Code],Std[As]),"-")</f>
        <v>#N/A</v>
      </c>
      <c r="W1241" t="e">
        <f>IF(StandardResults[[#This Row],[Ind/Rel]]="Ind",_xlfn.XLOOKUP(StandardResults[[#This Row],[Code]],Std[Code],Std[Bs]),"-")</f>
        <v>#N/A</v>
      </c>
      <c r="X1241" t="e">
        <f>IF(StandardResults[[#This Row],[Ind/Rel]]="Ind",_xlfn.XLOOKUP(StandardResults[[#This Row],[Code]],Std[Code],Std[EC]),"-")</f>
        <v>#N/A</v>
      </c>
      <c r="Y1241" t="e">
        <f>IF(StandardResults[[#This Row],[Ind/Rel]]="Ind",_xlfn.XLOOKUP(StandardResults[[#This Row],[Code]],Std[Code],Std[Ecs]),"-")</f>
        <v>#N/A</v>
      </c>
      <c r="Z1241">
        <f>COUNTIFS(StandardResults[Name],StandardResults[[#This Row],[Name]],StandardResults[Entry
Std],"B")+COUNTIFS(StandardResults[Name],StandardResults[[#This Row],[Name]],StandardResults[Entry
Std],"A")+COUNTIFS(StandardResults[Name],StandardResults[[#This Row],[Name]],StandardResults[Entry
Std],"AA")</f>
        <v>0</v>
      </c>
      <c r="AA1241">
        <f>COUNTIFS(StandardResults[Name],StandardResults[[#This Row],[Name]],StandardResults[Entry
Std],"AA")</f>
        <v>0</v>
      </c>
    </row>
    <row r="1242" spans="1:27" x14ac:dyDescent="0.25">
      <c r="A1242">
        <f>TimeVR[[#This Row],[Club]]</f>
        <v>0</v>
      </c>
      <c r="B1242" t="str">
        <f>IF(OR(RIGHT(TimeVR[[#This Row],[Event]],3)="M.R", RIGHT(TimeVR[[#This Row],[Event]],3)="F.R"),"Relay","Ind")</f>
        <v>Ind</v>
      </c>
      <c r="C1242">
        <f>TimeVR[[#This Row],[gender]]</f>
        <v>0</v>
      </c>
      <c r="D1242">
        <f>TimeVR[[#This Row],[Age]]</f>
        <v>0</v>
      </c>
      <c r="E1242">
        <f>TimeVR[[#This Row],[name]]</f>
        <v>0</v>
      </c>
      <c r="F1242">
        <f>TimeVR[[#This Row],[Event]]</f>
        <v>0</v>
      </c>
      <c r="G1242" t="str">
        <f>IF(OR(StandardResults[[#This Row],[Entry]]="-",TimeVR[[#This Row],[validation]]="Validated"),"Y","N")</f>
        <v>N</v>
      </c>
      <c r="H1242">
        <f>IF(OR(LEFT(TimeVR[[#This Row],[Times]],8)="00:00.00", LEFT(TimeVR[[#This Row],[Times]],2)="NT"),"-",TimeVR[[#This Row],[Times]])</f>
        <v>0</v>
      </c>
      <c r="I12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2" t="str">
        <f>IF(ISBLANK(TimeVR[[#This Row],[Best Time(S)]]),"-",TimeVR[[#This Row],[Best Time(S)]])</f>
        <v>-</v>
      </c>
      <c r="K1242" t="str">
        <f>IF(StandardResults[[#This Row],[BT(SC)]]&lt;&gt;"-",IF(StandardResults[[#This Row],[BT(SC)]]&lt;=StandardResults[[#This Row],[AAs]],"AA",IF(StandardResults[[#This Row],[BT(SC)]]&lt;=StandardResults[[#This Row],[As]],"A",IF(StandardResults[[#This Row],[BT(SC)]]&lt;=StandardResults[[#This Row],[Bs]],"B","-"))),"")</f>
        <v/>
      </c>
      <c r="L1242" t="str">
        <f>IF(ISBLANK(TimeVR[[#This Row],[Best Time(L)]]),"-",TimeVR[[#This Row],[Best Time(L)]])</f>
        <v>-</v>
      </c>
      <c r="M1242" t="str">
        <f>IF(StandardResults[[#This Row],[BT(LC)]]&lt;&gt;"-",IF(StandardResults[[#This Row],[BT(LC)]]&lt;=StandardResults[[#This Row],[AA]],"AA",IF(StandardResults[[#This Row],[BT(LC)]]&lt;=StandardResults[[#This Row],[A]],"A",IF(StandardResults[[#This Row],[BT(LC)]]&lt;=StandardResults[[#This Row],[B]],"B","-"))),"")</f>
        <v/>
      </c>
      <c r="N1242" s="14"/>
      <c r="O1242" t="str">
        <f>IF(StandardResults[[#This Row],[BT(SC)]]&lt;&gt;"-",IF(StandardResults[[#This Row],[BT(SC)]]&lt;=StandardResults[[#This Row],[Ecs]],"EC","-"),"")</f>
        <v/>
      </c>
      <c r="Q1242" t="str">
        <f>IF(StandardResults[[#This Row],[Ind/Rel]]="Ind",LEFT(StandardResults[[#This Row],[Gender]],1)&amp;MIN(MAX(StandardResults[[#This Row],[Age]],11),17)&amp;"-"&amp;StandardResults[[#This Row],[Event]],"")</f>
        <v>011-0</v>
      </c>
      <c r="R1242" t="e">
        <f>IF(StandardResults[[#This Row],[Ind/Rel]]="Ind",_xlfn.XLOOKUP(StandardResults[[#This Row],[Code]],Std[Code],Std[AA]),"-")</f>
        <v>#N/A</v>
      </c>
      <c r="S1242" t="e">
        <f>IF(StandardResults[[#This Row],[Ind/Rel]]="Ind",_xlfn.XLOOKUP(StandardResults[[#This Row],[Code]],Std[Code],Std[A]),"-")</f>
        <v>#N/A</v>
      </c>
      <c r="T1242" t="e">
        <f>IF(StandardResults[[#This Row],[Ind/Rel]]="Ind",_xlfn.XLOOKUP(StandardResults[[#This Row],[Code]],Std[Code],Std[B]),"-")</f>
        <v>#N/A</v>
      </c>
      <c r="U1242" t="e">
        <f>IF(StandardResults[[#This Row],[Ind/Rel]]="Ind",_xlfn.XLOOKUP(StandardResults[[#This Row],[Code]],Std[Code],Std[AAs]),"-")</f>
        <v>#N/A</v>
      </c>
      <c r="V1242" t="e">
        <f>IF(StandardResults[[#This Row],[Ind/Rel]]="Ind",_xlfn.XLOOKUP(StandardResults[[#This Row],[Code]],Std[Code],Std[As]),"-")</f>
        <v>#N/A</v>
      </c>
      <c r="W1242" t="e">
        <f>IF(StandardResults[[#This Row],[Ind/Rel]]="Ind",_xlfn.XLOOKUP(StandardResults[[#This Row],[Code]],Std[Code],Std[Bs]),"-")</f>
        <v>#N/A</v>
      </c>
      <c r="X1242" t="e">
        <f>IF(StandardResults[[#This Row],[Ind/Rel]]="Ind",_xlfn.XLOOKUP(StandardResults[[#This Row],[Code]],Std[Code],Std[EC]),"-")</f>
        <v>#N/A</v>
      </c>
      <c r="Y1242" t="e">
        <f>IF(StandardResults[[#This Row],[Ind/Rel]]="Ind",_xlfn.XLOOKUP(StandardResults[[#This Row],[Code]],Std[Code],Std[Ecs]),"-")</f>
        <v>#N/A</v>
      </c>
      <c r="Z1242">
        <f>COUNTIFS(StandardResults[Name],StandardResults[[#This Row],[Name]],StandardResults[Entry
Std],"B")+COUNTIFS(StandardResults[Name],StandardResults[[#This Row],[Name]],StandardResults[Entry
Std],"A")+COUNTIFS(StandardResults[Name],StandardResults[[#This Row],[Name]],StandardResults[Entry
Std],"AA")</f>
        <v>0</v>
      </c>
      <c r="AA1242">
        <f>COUNTIFS(StandardResults[Name],StandardResults[[#This Row],[Name]],StandardResults[Entry
Std],"AA")</f>
        <v>0</v>
      </c>
    </row>
    <row r="1243" spans="1:27" x14ac:dyDescent="0.25">
      <c r="A1243">
        <f>TimeVR[[#This Row],[Club]]</f>
        <v>0</v>
      </c>
      <c r="B1243" t="str">
        <f>IF(OR(RIGHT(TimeVR[[#This Row],[Event]],3)="M.R", RIGHT(TimeVR[[#This Row],[Event]],3)="F.R"),"Relay","Ind")</f>
        <v>Ind</v>
      </c>
      <c r="C1243">
        <f>TimeVR[[#This Row],[gender]]</f>
        <v>0</v>
      </c>
      <c r="D1243">
        <f>TimeVR[[#This Row],[Age]]</f>
        <v>0</v>
      </c>
      <c r="E1243">
        <f>TimeVR[[#This Row],[name]]</f>
        <v>0</v>
      </c>
      <c r="F1243">
        <f>TimeVR[[#This Row],[Event]]</f>
        <v>0</v>
      </c>
      <c r="G1243" t="str">
        <f>IF(OR(StandardResults[[#This Row],[Entry]]="-",TimeVR[[#This Row],[validation]]="Validated"),"Y","N")</f>
        <v>N</v>
      </c>
      <c r="H1243">
        <f>IF(OR(LEFT(TimeVR[[#This Row],[Times]],8)="00:00.00", LEFT(TimeVR[[#This Row],[Times]],2)="NT"),"-",TimeVR[[#This Row],[Times]])</f>
        <v>0</v>
      </c>
      <c r="I12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3" t="str">
        <f>IF(ISBLANK(TimeVR[[#This Row],[Best Time(S)]]),"-",TimeVR[[#This Row],[Best Time(S)]])</f>
        <v>-</v>
      </c>
      <c r="K1243" t="str">
        <f>IF(StandardResults[[#This Row],[BT(SC)]]&lt;&gt;"-",IF(StandardResults[[#This Row],[BT(SC)]]&lt;=StandardResults[[#This Row],[AAs]],"AA",IF(StandardResults[[#This Row],[BT(SC)]]&lt;=StandardResults[[#This Row],[As]],"A",IF(StandardResults[[#This Row],[BT(SC)]]&lt;=StandardResults[[#This Row],[Bs]],"B","-"))),"")</f>
        <v/>
      </c>
      <c r="L1243" t="str">
        <f>IF(ISBLANK(TimeVR[[#This Row],[Best Time(L)]]),"-",TimeVR[[#This Row],[Best Time(L)]])</f>
        <v>-</v>
      </c>
      <c r="M1243" t="str">
        <f>IF(StandardResults[[#This Row],[BT(LC)]]&lt;&gt;"-",IF(StandardResults[[#This Row],[BT(LC)]]&lt;=StandardResults[[#This Row],[AA]],"AA",IF(StandardResults[[#This Row],[BT(LC)]]&lt;=StandardResults[[#This Row],[A]],"A",IF(StandardResults[[#This Row],[BT(LC)]]&lt;=StandardResults[[#This Row],[B]],"B","-"))),"")</f>
        <v/>
      </c>
      <c r="N1243" s="14"/>
      <c r="O1243" t="str">
        <f>IF(StandardResults[[#This Row],[BT(SC)]]&lt;&gt;"-",IF(StandardResults[[#This Row],[BT(SC)]]&lt;=StandardResults[[#This Row],[Ecs]],"EC","-"),"")</f>
        <v/>
      </c>
      <c r="Q1243" t="str">
        <f>IF(StandardResults[[#This Row],[Ind/Rel]]="Ind",LEFT(StandardResults[[#This Row],[Gender]],1)&amp;MIN(MAX(StandardResults[[#This Row],[Age]],11),17)&amp;"-"&amp;StandardResults[[#This Row],[Event]],"")</f>
        <v>011-0</v>
      </c>
      <c r="R1243" t="e">
        <f>IF(StandardResults[[#This Row],[Ind/Rel]]="Ind",_xlfn.XLOOKUP(StandardResults[[#This Row],[Code]],Std[Code],Std[AA]),"-")</f>
        <v>#N/A</v>
      </c>
      <c r="S1243" t="e">
        <f>IF(StandardResults[[#This Row],[Ind/Rel]]="Ind",_xlfn.XLOOKUP(StandardResults[[#This Row],[Code]],Std[Code],Std[A]),"-")</f>
        <v>#N/A</v>
      </c>
      <c r="T1243" t="e">
        <f>IF(StandardResults[[#This Row],[Ind/Rel]]="Ind",_xlfn.XLOOKUP(StandardResults[[#This Row],[Code]],Std[Code],Std[B]),"-")</f>
        <v>#N/A</v>
      </c>
      <c r="U1243" t="e">
        <f>IF(StandardResults[[#This Row],[Ind/Rel]]="Ind",_xlfn.XLOOKUP(StandardResults[[#This Row],[Code]],Std[Code],Std[AAs]),"-")</f>
        <v>#N/A</v>
      </c>
      <c r="V1243" t="e">
        <f>IF(StandardResults[[#This Row],[Ind/Rel]]="Ind",_xlfn.XLOOKUP(StandardResults[[#This Row],[Code]],Std[Code],Std[As]),"-")</f>
        <v>#N/A</v>
      </c>
      <c r="W1243" t="e">
        <f>IF(StandardResults[[#This Row],[Ind/Rel]]="Ind",_xlfn.XLOOKUP(StandardResults[[#This Row],[Code]],Std[Code],Std[Bs]),"-")</f>
        <v>#N/A</v>
      </c>
      <c r="X1243" t="e">
        <f>IF(StandardResults[[#This Row],[Ind/Rel]]="Ind",_xlfn.XLOOKUP(StandardResults[[#This Row],[Code]],Std[Code],Std[EC]),"-")</f>
        <v>#N/A</v>
      </c>
      <c r="Y1243" t="e">
        <f>IF(StandardResults[[#This Row],[Ind/Rel]]="Ind",_xlfn.XLOOKUP(StandardResults[[#This Row],[Code]],Std[Code],Std[Ecs]),"-")</f>
        <v>#N/A</v>
      </c>
      <c r="Z1243">
        <f>COUNTIFS(StandardResults[Name],StandardResults[[#This Row],[Name]],StandardResults[Entry
Std],"B")+COUNTIFS(StandardResults[Name],StandardResults[[#This Row],[Name]],StandardResults[Entry
Std],"A")+COUNTIFS(StandardResults[Name],StandardResults[[#This Row],[Name]],StandardResults[Entry
Std],"AA")</f>
        <v>0</v>
      </c>
      <c r="AA1243">
        <f>COUNTIFS(StandardResults[Name],StandardResults[[#This Row],[Name]],StandardResults[Entry
Std],"AA")</f>
        <v>0</v>
      </c>
    </row>
    <row r="1244" spans="1:27" x14ac:dyDescent="0.25">
      <c r="A1244">
        <f>TimeVR[[#This Row],[Club]]</f>
        <v>0</v>
      </c>
      <c r="B1244" t="str">
        <f>IF(OR(RIGHT(TimeVR[[#This Row],[Event]],3)="M.R", RIGHT(TimeVR[[#This Row],[Event]],3)="F.R"),"Relay","Ind")</f>
        <v>Ind</v>
      </c>
      <c r="C1244">
        <f>TimeVR[[#This Row],[gender]]</f>
        <v>0</v>
      </c>
      <c r="D1244">
        <f>TimeVR[[#This Row],[Age]]</f>
        <v>0</v>
      </c>
      <c r="E1244">
        <f>TimeVR[[#This Row],[name]]</f>
        <v>0</v>
      </c>
      <c r="F1244">
        <f>TimeVR[[#This Row],[Event]]</f>
        <v>0</v>
      </c>
      <c r="G1244" t="str">
        <f>IF(OR(StandardResults[[#This Row],[Entry]]="-",TimeVR[[#This Row],[validation]]="Validated"),"Y","N")</f>
        <v>N</v>
      </c>
      <c r="H1244">
        <f>IF(OR(LEFT(TimeVR[[#This Row],[Times]],8)="00:00.00", LEFT(TimeVR[[#This Row],[Times]],2)="NT"),"-",TimeVR[[#This Row],[Times]])</f>
        <v>0</v>
      </c>
      <c r="I12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4" t="str">
        <f>IF(ISBLANK(TimeVR[[#This Row],[Best Time(S)]]),"-",TimeVR[[#This Row],[Best Time(S)]])</f>
        <v>-</v>
      </c>
      <c r="K1244" t="str">
        <f>IF(StandardResults[[#This Row],[BT(SC)]]&lt;&gt;"-",IF(StandardResults[[#This Row],[BT(SC)]]&lt;=StandardResults[[#This Row],[AAs]],"AA",IF(StandardResults[[#This Row],[BT(SC)]]&lt;=StandardResults[[#This Row],[As]],"A",IF(StandardResults[[#This Row],[BT(SC)]]&lt;=StandardResults[[#This Row],[Bs]],"B","-"))),"")</f>
        <v/>
      </c>
      <c r="L1244" t="str">
        <f>IF(ISBLANK(TimeVR[[#This Row],[Best Time(L)]]),"-",TimeVR[[#This Row],[Best Time(L)]])</f>
        <v>-</v>
      </c>
      <c r="M1244" t="str">
        <f>IF(StandardResults[[#This Row],[BT(LC)]]&lt;&gt;"-",IF(StandardResults[[#This Row],[BT(LC)]]&lt;=StandardResults[[#This Row],[AA]],"AA",IF(StandardResults[[#This Row],[BT(LC)]]&lt;=StandardResults[[#This Row],[A]],"A",IF(StandardResults[[#This Row],[BT(LC)]]&lt;=StandardResults[[#This Row],[B]],"B","-"))),"")</f>
        <v/>
      </c>
      <c r="N1244" s="14"/>
      <c r="O1244" t="str">
        <f>IF(StandardResults[[#This Row],[BT(SC)]]&lt;&gt;"-",IF(StandardResults[[#This Row],[BT(SC)]]&lt;=StandardResults[[#This Row],[Ecs]],"EC","-"),"")</f>
        <v/>
      </c>
      <c r="Q1244" t="str">
        <f>IF(StandardResults[[#This Row],[Ind/Rel]]="Ind",LEFT(StandardResults[[#This Row],[Gender]],1)&amp;MIN(MAX(StandardResults[[#This Row],[Age]],11),17)&amp;"-"&amp;StandardResults[[#This Row],[Event]],"")</f>
        <v>011-0</v>
      </c>
      <c r="R1244" t="e">
        <f>IF(StandardResults[[#This Row],[Ind/Rel]]="Ind",_xlfn.XLOOKUP(StandardResults[[#This Row],[Code]],Std[Code],Std[AA]),"-")</f>
        <v>#N/A</v>
      </c>
      <c r="S1244" t="e">
        <f>IF(StandardResults[[#This Row],[Ind/Rel]]="Ind",_xlfn.XLOOKUP(StandardResults[[#This Row],[Code]],Std[Code],Std[A]),"-")</f>
        <v>#N/A</v>
      </c>
      <c r="T1244" t="e">
        <f>IF(StandardResults[[#This Row],[Ind/Rel]]="Ind",_xlfn.XLOOKUP(StandardResults[[#This Row],[Code]],Std[Code],Std[B]),"-")</f>
        <v>#N/A</v>
      </c>
      <c r="U1244" t="e">
        <f>IF(StandardResults[[#This Row],[Ind/Rel]]="Ind",_xlfn.XLOOKUP(StandardResults[[#This Row],[Code]],Std[Code],Std[AAs]),"-")</f>
        <v>#N/A</v>
      </c>
      <c r="V1244" t="e">
        <f>IF(StandardResults[[#This Row],[Ind/Rel]]="Ind",_xlfn.XLOOKUP(StandardResults[[#This Row],[Code]],Std[Code],Std[As]),"-")</f>
        <v>#N/A</v>
      </c>
      <c r="W1244" t="e">
        <f>IF(StandardResults[[#This Row],[Ind/Rel]]="Ind",_xlfn.XLOOKUP(StandardResults[[#This Row],[Code]],Std[Code],Std[Bs]),"-")</f>
        <v>#N/A</v>
      </c>
      <c r="X1244" t="e">
        <f>IF(StandardResults[[#This Row],[Ind/Rel]]="Ind",_xlfn.XLOOKUP(StandardResults[[#This Row],[Code]],Std[Code],Std[EC]),"-")</f>
        <v>#N/A</v>
      </c>
      <c r="Y1244" t="e">
        <f>IF(StandardResults[[#This Row],[Ind/Rel]]="Ind",_xlfn.XLOOKUP(StandardResults[[#This Row],[Code]],Std[Code],Std[Ecs]),"-")</f>
        <v>#N/A</v>
      </c>
      <c r="Z1244">
        <f>COUNTIFS(StandardResults[Name],StandardResults[[#This Row],[Name]],StandardResults[Entry
Std],"B")+COUNTIFS(StandardResults[Name],StandardResults[[#This Row],[Name]],StandardResults[Entry
Std],"A")+COUNTIFS(StandardResults[Name],StandardResults[[#This Row],[Name]],StandardResults[Entry
Std],"AA")</f>
        <v>0</v>
      </c>
      <c r="AA1244">
        <f>COUNTIFS(StandardResults[Name],StandardResults[[#This Row],[Name]],StandardResults[Entry
Std],"AA")</f>
        <v>0</v>
      </c>
    </row>
    <row r="1245" spans="1:27" x14ac:dyDescent="0.25">
      <c r="A1245">
        <f>TimeVR[[#This Row],[Club]]</f>
        <v>0</v>
      </c>
      <c r="B1245" t="str">
        <f>IF(OR(RIGHT(TimeVR[[#This Row],[Event]],3)="M.R", RIGHT(TimeVR[[#This Row],[Event]],3)="F.R"),"Relay","Ind")</f>
        <v>Ind</v>
      </c>
      <c r="C1245">
        <f>TimeVR[[#This Row],[gender]]</f>
        <v>0</v>
      </c>
      <c r="D1245">
        <f>TimeVR[[#This Row],[Age]]</f>
        <v>0</v>
      </c>
      <c r="E1245">
        <f>TimeVR[[#This Row],[name]]</f>
        <v>0</v>
      </c>
      <c r="F1245">
        <f>TimeVR[[#This Row],[Event]]</f>
        <v>0</v>
      </c>
      <c r="G1245" t="str">
        <f>IF(OR(StandardResults[[#This Row],[Entry]]="-",TimeVR[[#This Row],[validation]]="Validated"),"Y","N")</f>
        <v>N</v>
      </c>
      <c r="H1245">
        <f>IF(OR(LEFT(TimeVR[[#This Row],[Times]],8)="00:00.00", LEFT(TimeVR[[#This Row],[Times]],2)="NT"),"-",TimeVR[[#This Row],[Times]])</f>
        <v>0</v>
      </c>
      <c r="I12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5" t="str">
        <f>IF(ISBLANK(TimeVR[[#This Row],[Best Time(S)]]),"-",TimeVR[[#This Row],[Best Time(S)]])</f>
        <v>-</v>
      </c>
      <c r="K1245" t="str">
        <f>IF(StandardResults[[#This Row],[BT(SC)]]&lt;&gt;"-",IF(StandardResults[[#This Row],[BT(SC)]]&lt;=StandardResults[[#This Row],[AAs]],"AA",IF(StandardResults[[#This Row],[BT(SC)]]&lt;=StandardResults[[#This Row],[As]],"A",IF(StandardResults[[#This Row],[BT(SC)]]&lt;=StandardResults[[#This Row],[Bs]],"B","-"))),"")</f>
        <v/>
      </c>
      <c r="L1245" t="str">
        <f>IF(ISBLANK(TimeVR[[#This Row],[Best Time(L)]]),"-",TimeVR[[#This Row],[Best Time(L)]])</f>
        <v>-</v>
      </c>
      <c r="M1245" t="str">
        <f>IF(StandardResults[[#This Row],[BT(LC)]]&lt;&gt;"-",IF(StandardResults[[#This Row],[BT(LC)]]&lt;=StandardResults[[#This Row],[AA]],"AA",IF(StandardResults[[#This Row],[BT(LC)]]&lt;=StandardResults[[#This Row],[A]],"A",IF(StandardResults[[#This Row],[BT(LC)]]&lt;=StandardResults[[#This Row],[B]],"B","-"))),"")</f>
        <v/>
      </c>
      <c r="N1245" s="14"/>
      <c r="O1245" t="str">
        <f>IF(StandardResults[[#This Row],[BT(SC)]]&lt;&gt;"-",IF(StandardResults[[#This Row],[BT(SC)]]&lt;=StandardResults[[#This Row],[Ecs]],"EC","-"),"")</f>
        <v/>
      </c>
      <c r="Q1245" t="str">
        <f>IF(StandardResults[[#This Row],[Ind/Rel]]="Ind",LEFT(StandardResults[[#This Row],[Gender]],1)&amp;MIN(MAX(StandardResults[[#This Row],[Age]],11),17)&amp;"-"&amp;StandardResults[[#This Row],[Event]],"")</f>
        <v>011-0</v>
      </c>
      <c r="R1245" t="e">
        <f>IF(StandardResults[[#This Row],[Ind/Rel]]="Ind",_xlfn.XLOOKUP(StandardResults[[#This Row],[Code]],Std[Code],Std[AA]),"-")</f>
        <v>#N/A</v>
      </c>
      <c r="S1245" t="e">
        <f>IF(StandardResults[[#This Row],[Ind/Rel]]="Ind",_xlfn.XLOOKUP(StandardResults[[#This Row],[Code]],Std[Code],Std[A]),"-")</f>
        <v>#N/A</v>
      </c>
      <c r="T1245" t="e">
        <f>IF(StandardResults[[#This Row],[Ind/Rel]]="Ind",_xlfn.XLOOKUP(StandardResults[[#This Row],[Code]],Std[Code],Std[B]),"-")</f>
        <v>#N/A</v>
      </c>
      <c r="U1245" t="e">
        <f>IF(StandardResults[[#This Row],[Ind/Rel]]="Ind",_xlfn.XLOOKUP(StandardResults[[#This Row],[Code]],Std[Code],Std[AAs]),"-")</f>
        <v>#N/A</v>
      </c>
      <c r="V1245" t="e">
        <f>IF(StandardResults[[#This Row],[Ind/Rel]]="Ind",_xlfn.XLOOKUP(StandardResults[[#This Row],[Code]],Std[Code],Std[As]),"-")</f>
        <v>#N/A</v>
      </c>
      <c r="W1245" t="e">
        <f>IF(StandardResults[[#This Row],[Ind/Rel]]="Ind",_xlfn.XLOOKUP(StandardResults[[#This Row],[Code]],Std[Code],Std[Bs]),"-")</f>
        <v>#N/A</v>
      </c>
      <c r="X1245" t="e">
        <f>IF(StandardResults[[#This Row],[Ind/Rel]]="Ind",_xlfn.XLOOKUP(StandardResults[[#This Row],[Code]],Std[Code],Std[EC]),"-")</f>
        <v>#N/A</v>
      </c>
      <c r="Y1245" t="e">
        <f>IF(StandardResults[[#This Row],[Ind/Rel]]="Ind",_xlfn.XLOOKUP(StandardResults[[#This Row],[Code]],Std[Code],Std[Ecs]),"-")</f>
        <v>#N/A</v>
      </c>
      <c r="Z1245">
        <f>COUNTIFS(StandardResults[Name],StandardResults[[#This Row],[Name]],StandardResults[Entry
Std],"B")+COUNTIFS(StandardResults[Name],StandardResults[[#This Row],[Name]],StandardResults[Entry
Std],"A")+COUNTIFS(StandardResults[Name],StandardResults[[#This Row],[Name]],StandardResults[Entry
Std],"AA")</f>
        <v>0</v>
      </c>
      <c r="AA1245">
        <f>COUNTIFS(StandardResults[Name],StandardResults[[#This Row],[Name]],StandardResults[Entry
Std],"AA")</f>
        <v>0</v>
      </c>
    </row>
    <row r="1246" spans="1:27" x14ac:dyDescent="0.25">
      <c r="A1246">
        <f>TimeVR[[#This Row],[Club]]</f>
        <v>0</v>
      </c>
      <c r="B1246" t="str">
        <f>IF(OR(RIGHT(TimeVR[[#This Row],[Event]],3)="M.R", RIGHT(TimeVR[[#This Row],[Event]],3)="F.R"),"Relay","Ind")</f>
        <v>Ind</v>
      </c>
      <c r="C1246">
        <f>TimeVR[[#This Row],[gender]]</f>
        <v>0</v>
      </c>
      <c r="D1246">
        <f>TimeVR[[#This Row],[Age]]</f>
        <v>0</v>
      </c>
      <c r="E1246">
        <f>TimeVR[[#This Row],[name]]</f>
        <v>0</v>
      </c>
      <c r="F1246">
        <f>TimeVR[[#This Row],[Event]]</f>
        <v>0</v>
      </c>
      <c r="G1246" t="str">
        <f>IF(OR(StandardResults[[#This Row],[Entry]]="-",TimeVR[[#This Row],[validation]]="Validated"),"Y","N")</f>
        <v>N</v>
      </c>
      <c r="H1246">
        <f>IF(OR(LEFT(TimeVR[[#This Row],[Times]],8)="00:00.00", LEFT(TimeVR[[#This Row],[Times]],2)="NT"),"-",TimeVR[[#This Row],[Times]])</f>
        <v>0</v>
      </c>
      <c r="I12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6" t="str">
        <f>IF(ISBLANK(TimeVR[[#This Row],[Best Time(S)]]),"-",TimeVR[[#This Row],[Best Time(S)]])</f>
        <v>-</v>
      </c>
      <c r="K1246" t="str">
        <f>IF(StandardResults[[#This Row],[BT(SC)]]&lt;&gt;"-",IF(StandardResults[[#This Row],[BT(SC)]]&lt;=StandardResults[[#This Row],[AAs]],"AA",IF(StandardResults[[#This Row],[BT(SC)]]&lt;=StandardResults[[#This Row],[As]],"A",IF(StandardResults[[#This Row],[BT(SC)]]&lt;=StandardResults[[#This Row],[Bs]],"B","-"))),"")</f>
        <v/>
      </c>
      <c r="L1246" t="str">
        <f>IF(ISBLANK(TimeVR[[#This Row],[Best Time(L)]]),"-",TimeVR[[#This Row],[Best Time(L)]])</f>
        <v>-</v>
      </c>
      <c r="M1246" t="str">
        <f>IF(StandardResults[[#This Row],[BT(LC)]]&lt;&gt;"-",IF(StandardResults[[#This Row],[BT(LC)]]&lt;=StandardResults[[#This Row],[AA]],"AA",IF(StandardResults[[#This Row],[BT(LC)]]&lt;=StandardResults[[#This Row],[A]],"A",IF(StandardResults[[#This Row],[BT(LC)]]&lt;=StandardResults[[#This Row],[B]],"B","-"))),"")</f>
        <v/>
      </c>
      <c r="N1246" s="14"/>
      <c r="O1246" t="str">
        <f>IF(StandardResults[[#This Row],[BT(SC)]]&lt;&gt;"-",IF(StandardResults[[#This Row],[BT(SC)]]&lt;=StandardResults[[#This Row],[Ecs]],"EC","-"),"")</f>
        <v/>
      </c>
      <c r="Q1246" t="str">
        <f>IF(StandardResults[[#This Row],[Ind/Rel]]="Ind",LEFT(StandardResults[[#This Row],[Gender]],1)&amp;MIN(MAX(StandardResults[[#This Row],[Age]],11),17)&amp;"-"&amp;StandardResults[[#This Row],[Event]],"")</f>
        <v>011-0</v>
      </c>
      <c r="R1246" t="e">
        <f>IF(StandardResults[[#This Row],[Ind/Rel]]="Ind",_xlfn.XLOOKUP(StandardResults[[#This Row],[Code]],Std[Code],Std[AA]),"-")</f>
        <v>#N/A</v>
      </c>
      <c r="S1246" t="e">
        <f>IF(StandardResults[[#This Row],[Ind/Rel]]="Ind",_xlfn.XLOOKUP(StandardResults[[#This Row],[Code]],Std[Code],Std[A]),"-")</f>
        <v>#N/A</v>
      </c>
      <c r="T1246" t="e">
        <f>IF(StandardResults[[#This Row],[Ind/Rel]]="Ind",_xlfn.XLOOKUP(StandardResults[[#This Row],[Code]],Std[Code],Std[B]),"-")</f>
        <v>#N/A</v>
      </c>
      <c r="U1246" t="e">
        <f>IF(StandardResults[[#This Row],[Ind/Rel]]="Ind",_xlfn.XLOOKUP(StandardResults[[#This Row],[Code]],Std[Code],Std[AAs]),"-")</f>
        <v>#N/A</v>
      </c>
      <c r="V1246" t="e">
        <f>IF(StandardResults[[#This Row],[Ind/Rel]]="Ind",_xlfn.XLOOKUP(StandardResults[[#This Row],[Code]],Std[Code],Std[As]),"-")</f>
        <v>#N/A</v>
      </c>
      <c r="W1246" t="e">
        <f>IF(StandardResults[[#This Row],[Ind/Rel]]="Ind",_xlfn.XLOOKUP(StandardResults[[#This Row],[Code]],Std[Code],Std[Bs]),"-")</f>
        <v>#N/A</v>
      </c>
      <c r="X1246" t="e">
        <f>IF(StandardResults[[#This Row],[Ind/Rel]]="Ind",_xlfn.XLOOKUP(StandardResults[[#This Row],[Code]],Std[Code],Std[EC]),"-")</f>
        <v>#N/A</v>
      </c>
      <c r="Y1246" t="e">
        <f>IF(StandardResults[[#This Row],[Ind/Rel]]="Ind",_xlfn.XLOOKUP(StandardResults[[#This Row],[Code]],Std[Code],Std[Ecs]),"-")</f>
        <v>#N/A</v>
      </c>
      <c r="Z1246">
        <f>COUNTIFS(StandardResults[Name],StandardResults[[#This Row],[Name]],StandardResults[Entry
Std],"B")+COUNTIFS(StandardResults[Name],StandardResults[[#This Row],[Name]],StandardResults[Entry
Std],"A")+COUNTIFS(StandardResults[Name],StandardResults[[#This Row],[Name]],StandardResults[Entry
Std],"AA")</f>
        <v>0</v>
      </c>
      <c r="AA1246">
        <f>COUNTIFS(StandardResults[Name],StandardResults[[#This Row],[Name]],StandardResults[Entry
Std],"AA")</f>
        <v>0</v>
      </c>
    </row>
    <row r="1247" spans="1:27" x14ac:dyDescent="0.25">
      <c r="A1247">
        <f>TimeVR[[#This Row],[Club]]</f>
        <v>0</v>
      </c>
      <c r="B1247" t="str">
        <f>IF(OR(RIGHT(TimeVR[[#This Row],[Event]],3)="M.R", RIGHT(TimeVR[[#This Row],[Event]],3)="F.R"),"Relay","Ind")</f>
        <v>Ind</v>
      </c>
      <c r="C1247">
        <f>TimeVR[[#This Row],[gender]]</f>
        <v>0</v>
      </c>
      <c r="D1247">
        <f>TimeVR[[#This Row],[Age]]</f>
        <v>0</v>
      </c>
      <c r="E1247">
        <f>TimeVR[[#This Row],[name]]</f>
        <v>0</v>
      </c>
      <c r="F1247">
        <f>TimeVR[[#This Row],[Event]]</f>
        <v>0</v>
      </c>
      <c r="G1247" t="str">
        <f>IF(OR(StandardResults[[#This Row],[Entry]]="-",TimeVR[[#This Row],[validation]]="Validated"),"Y","N")</f>
        <v>N</v>
      </c>
      <c r="H1247">
        <f>IF(OR(LEFT(TimeVR[[#This Row],[Times]],8)="00:00.00", LEFT(TimeVR[[#This Row],[Times]],2)="NT"),"-",TimeVR[[#This Row],[Times]])</f>
        <v>0</v>
      </c>
      <c r="I12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7" t="str">
        <f>IF(ISBLANK(TimeVR[[#This Row],[Best Time(S)]]),"-",TimeVR[[#This Row],[Best Time(S)]])</f>
        <v>-</v>
      </c>
      <c r="K1247" t="str">
        <f>IF(StandardResults[[#This Row],[BT(SC)]]&lt;&gt;"-",IF(StandardResults[[#This Row],[BT(SC)]]&lt;=StandardResults[[#This Row],[AAs]],"AA",IF(StandardResults[[#This Row],[BT(SC)]]&lt;=StandardResults[[#This Row],[As]],"A",IF(StandardResults[[#This Row],[BT(SC)]]&lt;=StandardResults[[#This Row],[Bs]],"B","-"))),"")</f>
        <v/>
      </c>
      <c r="L1247" t="str">
        <f>IF(ISBLANK(TimeVR[[#This Row],[Best Time(L)]]),"-",TimeVR[[#This Row],[Best Time(L)]])</f>
        <v>-</v>
      </c>
      <c r="M1247" t="str">
        <f>IF(StandardResults[[#This Row],[BT(LC)]]&lt;&gt;"-",IF(StandardResults[[#This Row],[BT(LC)]]&lt;=StandardResults[[#This Row],[AA]],"AA",IF(StandardResults[[#This Row],[BT(LC)]]&lt;=StandardResults[[#This Row],[A]],"A",IF(StandardResults[[#This Row],[BT(LC)]]&lt;=StandardResults[[#This Row],[B]],"B","-"))),"")</f>
        <v/>
      </c>
      <c r="N1247" s="14"/>
      <c r="O1247" t="str">
        <f>IF(StandardResults[[#This Row],[BT(SC)]]&lt;&gt;"-",IF(StandardResults[[#This Row],[BT(SC)]]&lt;=StandardResults[[#This Row],[Ecs]],"EC","-"),"")</f>
        <v/>
      </c>
      <c r="Q1247" t="str">
        <f>IF(StandardResults[[#This Row],[Ind/Rel]]="Ind",LEFT(StandardResults[[#This Row],[Gender]],1)&amp;MIN(MAX(StandardResults[[#This Row],[Age]],11),17)&amp;"-"&amp;StandardResults[[#This Row],[Event]],"")</f>
        <v>011-0</v>
      </c>
      <c r="R1247" t="e">
        <f>IF(StandardResults[[#This Row],[Ind/Rel]]="Ind",_xlfn.XLOOKUP(StandardResults[[#This Row],[Code]],Std[Code],Std[AA]),"-")</f>
        <v>#N/A</v>
      </c>
      <c r="S1247" t="e">
        <f>IF(StandardResults[[#This Row],[Ind/Rel]]="Ind",_xlfn.XLOOKUP(StandardResults[[#This Row],[Code]],Std[Code],Std[A]),"-")</f>
        <v>#N/A</v>
      </c>
      <c r="T1247" t="e">
        <f>IF(StandardResults[[#This Row],[Ind/Rel]]="Ind",_xlfn.XLOOKUP(StandardResults[[#This Row],[Code]],Std[Code],Std[B]),"-")</f>
        <v>#N/A</v>
      </c>
      <c r="U1247" t="e">
        <f>IF(StandardResults[[#This Row],[Ind/Rel]]="Ind",_xlfn.XLOOKUP(StandardResults[[#This Row],[Code]],Std[Code],Std[AAs]),"-")</f>
        <v>#N/A</v>
      </c>
      <c r="V1247" t="e">
        <f>IF(StandardResults[[#This Row],[Ind/Rel]]="Ind",_xlfn.XLOOKUP(StandardResults[[#This Row],[Code]],Std[Code],Std[As]),"-")</f>
        <v>#N/A</v>
      </c>
      <c r="W1247" t="e">
        <f>IF(StandardResults[[#This Row],[Ind/Rel]]="Ind",_xlfn.XLOOKUP(StandardResults[[#This Row],[Code]],Std[Code],Std[Bs]),"-")</f>
        <v>#N/A</v>
      </c>
      <c r="X1247" t="e">
        <f>IF(StandardResults[[#This Row],[Ind/Rel]]="Ind",_xlfn.XLOOKUP(StandardResults[[#This Row],[Code]],Std[Code],Std[EC]),"-")</f>
        <v>#N/A</v>
      </c>
      <c r="Y1247" t="e">
        <f>IF(StandardResults[[#This Row],[Ind/Rel]]="Ind",_xlfn.XLOOKUP(StandardResults[[#This Row],[Code]],Std[Code],Std[Ecs]),"-")</f>
        <v>#N/A</v>
      </c>
      <c r="Z1247">
        <f>COUNTIFS(StandardResults[Name],StandardResults[[#This Row],[Name]],StandardResults[Entry
Std],"B")+COUNTIFS(StandardResults[Name],StandardResults[[#This Row],[Name]],StandardResults[Entry
Std],"A")+COUNTIFS(StandardResults[Name],StandardResults[[#This Row],[Name]],StandardResults[Entry
Std],"AA")</f>
        <v>0</v>
      </c>
      <c r="AA1247">
        <f>COUNTIFS(StandardResults[Name],StandardResults[[#This Row],[Name]],StandardResults[Entry
Std],"AA")</f>
        <v>0</v>
      </c>
    </row>
    <row r="1248" spans="1:27" x14ac:dyDescent="0.25">
      <c r="A1248">
        <f>TimeVR[[#This Row],[Club]]</f>
        <v>0</v>
      </c>
      <c r="B1248" t="str">
        <f>IF(OR(RIGHT(TimeVR[[#This Row],[Event]],3)="M.R", RIGHT(TimeVR[[#This Row],[Event]],3)="F.R"),"Relay","Ind")</f>
        <v>Ind</v>
      </c>
      <c r="C1248">
        <f>TimeVR[[#This Row],[gender]]</f>
        <v>0</v>
      </c>
      <c r="D1248">
        <f>TimeVR[[#This Row],[Age]]</f>
        <v>0</v>
      </c>
      <c r="E1248">
        <f>TimeVR[[#This Row],[name]]</f>
        <v>0</v>
      </c>
      <c r="F1248">
        <f>TimeVR[[#This Row],[Event]]</f>
        <v>0</v>
      </c>
      <c r="G1248" t="str">
        <f>IF(OR(StandardResults[[#This Row],[Entry]]="-",TimeVR[[#This Row],[validation]]="Validated"),"Y","N")</f>
        <v>N</v>
      </c>
      <c r="H1248">
        <f>IF(OR(LEFT(TimeVR[[#This Row],[Times]],8)="00:00.00", LEFT(TimeVR[[#This Row],[Times]],2)="NT"),"-",TimeVR[[#This Row],[Times]])</f>
        <v>0</v>
      </c>
      <c r="I12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8" t="str">
        <f>IF(ISBLANK(TimeVR[[#This Row],[Best Time(S)]]),"-",TimeVR[[#This Row],[Best Time(S)]])</f>
        <v>-</v>
      </c>
      <c r="K1248" t="str">
        <f>IF(StandardResults[[#This Row],[BT(SC)]]&lt;&gt;"-",IF(StandardResults[[#This Row],[BT(SC)]]&lt;=StandardResults[[#This Row],[AAs]],"AA",IF(StandardResults[[#This Row],[BT(SC)]]&lt;=StandardResults[[#This Row],[As]],"A",IF(StandardResults[[#This Row],[BT(SC)]]&lt;=StandardResults[[#This Row],[Bs]],"B","-"))),"")</f>
        <v/>
      </c>
      <c r="L1248" t="str">
        <f>IF(ISBLANK(TimeVR[[#This Row],[Best Time(L)]]),"-",TimeVR[[#This Row],[Best Time(L)]])</f>
        <v>-</v>
      </c>
      <c r="M1248" t="str">
        <f>IF(StandardResults[[#This Row],[BT(LC)]]&lt;&gt;"-",IF(StandardResults[[#This Row],[BT(LC)]]&lt;=StandardResults[[#This Row],[AA]],"AA",IF(StandardResults[[#This Row],[BT(LC)]]&lt;=StandardResults[[#This Row],[A]],"A",IF(StandardResults[[#This Row],[BT(LC)]]&lt;=StandardResults[[#This Row],[B]],"B","-"))),"")</f>
        <v/>
      </c>
      <c r="N1248" s="14"/>
      <c r="O1248" t="str">
        <f>IF(StandardResults[[#This Row],[BT(SC)]]&lt;&gt;"-",IF(StandardResults[[#This Row],[BT(SC)]]&lt;=StandardResults[[#This Row],[Ecs]],"EC","-"),"")</f>
        <v/>
      </c>
      <c r="Q1248" t="str">
        <f>IF(StandardResults[[#This Row],[Ind/Rel]]="Ind",LEFT(StandardResults[[#This Row],[Gender]],1)&amp;MIN(MAX(StandardResults[[#This Row],[Age]],11),17)&amp;"-"&amp;StandardResults[[#This Row],[Event]],"")</f>
        <v>011-0</v>
      </c>
      <c r="R1248" t="e">
        <f>IF(StandardResults[[#This Row],[Ind/Rel]]="Ind",_xlfn.XLOOKUP(StandardResults[[#This Row],[Code]],Std[Code],Std[AA]),"-")</f>
        <v>#N/A</v>
      </c>
      <c r="S1248" t="e">
        <f>IF(StandardResults[[#This Row],[Ind/Rel]]="Ind",_xlfn.XLOOKUP(StandardResults[[#This Row],[Code]],Std[Code],Std[A]),"-")</f>
        <v>#N/A</v>
      </c>
      <c r="T1248" t="e">
        <f>IF(StandardResults[[#This Row],[Ind/Rel]]="Ind",_xlfn.XLOOKUP(StandardResults[[#This Row],[Code]],Std[Code],Std[B]),"-")</f>
        <v>#N/A</v>
      </c>
      <c r="U1248" t="e">
        <f>IF(StandardResults[[#This Row],[Ind/Rel]]="Ind",_xlfn.XLOOKUP(StandardResults[[#This Row],[Code]],Std[Code],Std[AAs]),"-")</f>
        <v>#N/A</v>
      </c>
      <c r="V1248" t="e">
        <f>IF(StandardResults[[#This Row],[Ind/Rel]]="Ind",_xlfn.XLOOKUP(StandardResults[[#This Row],[Code]],Std[Code],Std[As]),"-")</f>
        <v>#N/A</v>
      </c>
      <c r="W1248" t="e">
        <f>IF(StandardResults[[#This Row],[Ind/Rel]]="Ind",_xlfn.XLOOKUP(StandardResults[[#This Row],[Code]],Std[Code],Std[Bs]),"-")</f>
        <v>#N/A</v>
      </c>
      <c r="X1248" t="e">
        <f>IF(StandardResults[[#This Row],[Ind/Rel]]="Ind",_xlfn.XLOOKUP(StandardResults[[#This Row],[Code]],Std[Code],Std[EC]),"-")</f>
        <v>#N/A</v>
      </c>
      <c r="Y1248" t="e">
        <f>IF(StandardResults[[#This Row],[Ind/Rel]]="Ind",_xlfn.XLOOKUP(StandardResults[[#This Row],[Code]],Std[Code],Std[Ecs]),"-")</f>
        <v>#N/A</v>
      </c>
      <c r="Z1248">
        <f>COUNTIFS(StandardResults[Name],StandardResults[[#This Row],[Name]],StandardResults[Entry
Std],"B")+COUNTIFS(StandardResults[Name],StandardResults[[#This Row],[Name]],StandardResults[Entry
Std],"A")+COUNTIFS(StandardResults[Name],StandardResults[[#This Row],[Name]],StandardResults[Entry
Std],"AA")</f>
        <v>0</v>
      </c>
      <c r="AA1248">
        <f>COUNTIFS(StandardResults[Name],StandardResults[[#This Row],[Name]],StandardResults[Entry
Std],"AA")</f>
        <v>0</v>
      </c>
    </row>
    <row r="1249" spans="1:27" x14ac:dyDescent="0.25">
      <c r="A1249">
        <f>TimeVR[[#This Row],[Club]]</f>
        <v>0</v>
      </c>
      <c r="B1249" t="str">
        <f>IF(OR(RIGHT(TimeVR[[#This Row],[Event]],3)="M.R", RIGHT(TimeVR[[#This Row],[Event]],3)="F.R"),"Relay","Ind")</f>
        <v>Ind</v>
      </c>
      <c r="C1249">
        <f>TimeVR[[#This Row],[gender]]</f>
        <v>0</v>
      </c>
      <c r="D1249">
        <f>TimeVR[[#This Row],[Age]]</f>
        <v>0</v>
      </c>
      <c r="E1249">
        <f>TimeVR[[#This Row],[name]]</f>
        <v>0</v>
      </c>
      <c r="F1249">
        <f>TimeVR[[#This Row],[Event]]</f>
        <v>0</v>
      </c>
      <c r="G1249" t="str">
        <f>IF(OR(StandardResults[[#This Row],[Entry]]="-",TimeVR[[#This Row],[validation]]="Validated"),"Y","N")</f>
        <v>N</v>
      </c>
      <c r="H1249">
        <f>IF(OR(LEFT(TimeVR[[#This Row],[Times]],8)="00:00.00", LEFT(TimeVR[[#This Row],[Times]],2)="NT"),"-",TimeVR[[#This Row],[Times]])</f>
        <v>0</v>
      </c>
      <c r="I12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49" t="str">
        <f>IF(ISBLANK(TimeVR[[#This Row],[Best Time(S)]]),"-",TimeVR[[#This Row],[Best Time(S)]])</f>
        <v>-</v>
      </c>
      <c r="K1249" t="str">
        <f>IF(StandardResults[[#This Row],[BT(SC)]]&lt;&gt;"-",IF(StandardResults[[#This Row],[BT(SC)]]&lt;=StandardResults[[#This Row],[AAs]],"AA",IF(StandardResults[[#This Row],[BT(SC)]]&lt;=StandardResults[[#This Row],[As]],"A",IF(StandardResults[[#This Row],[BT(SC)]]&lt;=StandardResults[[#This Row],[Bs]],"B","-"))),"")</f>
        <v/>
      </c>
      <c r="L1249" t="str">
        <f>IF(ISBLANK(TimeVR[[#This Row],[Best Time(L)]]),"-",TimeVR[[#This Row],[Best Time(L)]])</f>
        <v>-</v>
      </c>
      <c r="M1249" t="str">
        <f>IF(StandardResults[[#This Row],[BT(LC)]]&lt;&gt;"-",IF(StandardResults[[#This Row],[BT(LC)]]&lt;=StandardResults[[#This Row],[AA]],"AA",IF(StandardResults[[#This Row],[BT(LC)]]&lt;=StandardResults[[#This Row],[A]],"A",IF(StandardResults[[#This Row],[BT(LC)]]&lt;=StandardResults[[#This Row],[B]],"B","-"))),"")</f>
        <v/>
      </c>
      <c r="N1249" s="14"/>
      <c r="O1249" t="str">
        <f>IF(StandardResults[[#This Row],[BT(SC)]]&lt;&gt;"-",IF(StandardResults[[#This Row],[BT(SC)]]&lt;=StandardResults[[#This Row],[Ecs]],"EC","-"),"")</f>
        <v/>
      </c>
      <c r="Q1249" t="str">
        <f>IF(StandardResults[[#This Row],[Ind/Rel]]="Ind",LEFT(StandardResults[[#This Row],[Gender]],1)&amp;MIN(MAX(StandardResults[[#This Row],[Age]],11),17)&amp;"-"&amp;StandardResults[[#This Row],[Event]],"")</f>
        <v>011-0</v>
      </c>
      <c r="R1249" t="e">
        <f>IF(StandardResults[[#This Row],[Ind/Rel]]="Ind",_xlfn.XLOOKUP(StandardResults[[#This Row],[Code]],Std[Code],Std[AA]),"-")</f>
        <v>#N/A</v>
      </c>
      <c r="S1249" t="e">
        <f>IF(StandardResults[[#This Row],[Ind/Rel]]="Ind",_xlfn.XLOOKUP(StandardResults[[#This Row],[Code]],Std[Code],Std[A]),"-")</f>
        <v>#N/A</v>
      </c>
      <c r="T1249" t="e">
        <f>IF(StandardResults[[#This Row],[Ind/Rel]]="Ind",_xlfn.XLOOKUP(StandardResults[[#This Row],[Code]],Std[Code],Std[B]),"-")</f>
        <v>#N/A</v>
      </c>
      <c r="U1249" t="e">
        <f>IF(StandardResults[[#This Row],[Ind/Rel]]="Ind",_xlfn.XLOOKUP(StandardResults[[#This Row],[Code]],Std[Code],Std[AAs]),"-")</f>
        <v>#N/A</v>
      </c>
      <c r="V1249" t="e">
        <f>IF(StandardResults[[#This Row],[Ind/Rel]]="Ind",_xlfn.XLOOKUP(StandardResults[[#This Row],[Code]],Std[Code],Std[As]),"-")</f>
        <v>#N/A</v>
      </c>
      <c r="W1249" t="e">
        <f>IF(StandardResults[[#This Row],[Ind/Rel]]="Ind",_xlfn.XLOOKUP(StandardResults[[#This Row],[Code]],Std[Code],Std[Bs]),"-")</f>
        <v>#N/A</v>
      </c>
      <c r="X1249" t="e">
        <f>IF(StandardResults[[#This Row],[Ind/Rel]]="Ind",_xlfn.XLOOKUP(StandardResults[[#This Row],[Code]],Std[Code],Std[EC]),"-")</f>
        <v>#N/A</v>
      </c>
      <c r="Y1249" t="e">
        <f>IF(StandardResults[[#This Row],[Ind/Rel]]="Ind",_xlfn.XLOOKUP(StandardResults[[#This Row],[Code]],Std[Code],Std[Ecs]),"-")</f>
        <v>#N/A</v>
      </c>
      <c r="Z1249">
        <f>COUNTIFS(StandardResults[Name],StandardResults[[#This Row],[Name]],StandardResults[Entry
Std],"B")+COUNTIFS(StandardResults[Name],StandardResults[[#This Row],[Name]],StandardResults[Entry
Std],"A")+COUNTIFS(StandardResults[Name],StandardResults[[#This Row],[Name]],StandardResults[Entry
Std],"AA")</f>
        <v>0</v>
      </c>
      <c r="AA1249">
        <f>COUNTIFS(StandardResults[Name],StandardResults[[#This Row],[Name]],StandardResults[Entry
Std],"AA")</f>
        <v>0</v>
      </c>
    </row>
    <row r="1250" spans="1:27" x14ac:dyDescent="0.25">
      <c r="A1250">
        <f>TimeVR[[#This Row],[Club]]</f>
        <v>0</v>
      </c>
      <c r="B1250" t="str">
        <f>IF(OR(RIGHT(TimeVR[[#This Row],[Event]],3)="M.R", RIGHT(TimeVR[[#This Row],[Event]],3)="F.R"),"Relay","Ind")</f>
        <v>Ind</v>
      </c>
      <c r="C1250">
        <f>TimeVR[[#This Row],[gender]]</f>
        <v>0</v>
      </c>
      <c r="D1250">
        <f>TimeVR[[#This Row],[Age]]</f>
        <v>0</v>
      </c>
      <c r="E1250">
        <f>TimeVR[[#This Row],[name]]</f>
        <v>0</v>
      </c>
      <c r="F1250">
        <f>TimeVR[[#This Row],[Event]]</f>
        <v>0</v>
      </c>
      <c r="G1250" t="str">
        <f>IF(OR(StandardResults[[#This Row],[Entry]]="-",TimeVR[[#This Row],[validation]]="Validated"),"Y","N")</f>
        <v>N</v>
      </c>
      <c r="H1250">
        <f>IF(OR(LEFT(TimeVR[[#This Row],[Times]],8)="00:00.00", LEFT(TimeVR[[#This Row],[Times]],2)="NT"),"-",TimeVR[[#This Row],[Times]])</f>
        <v>0</v>
      </c>
      <c r="I12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0" t="str">
        <f>IF(ISBLANK(TimeVR[[#This Row],[Best Time(S)]]),"-",TimeVR[[#This Row],[Best Time(S)]])</f>
        <v>-</v>
      </c>
      <c r="K1250" t="str">
        <f>IF(StandardResults[[#This Row],[BT(SC)]]&lt;&gt;"-",IF(StandardResults[[#This Row],[BT(SC)]]&lt;=StandardResults[[#This Row],[AAs]],"AA",IF(StandardResults[[#This Row],[BT(SC)]]&lt;=StandardResults[[#This Row],[As]],"A",IF(StandardResults[[#This Row],[BT(SC)]]&lt;=StandardResults[[#This Row],[Bs]],"B","-"))),"")</f>
        <v/>
      </c>
      <c r="L1250" t="str">
        <f>IF(ISBLANK(TimeVR[[#This Row],[Best Time(L)]]),"-",TimeVR[[#This Row],[Best Time(L)]])</f>
        <v>-</v>
      </c>
      <c r="M1250" t="str">
        <f>IF(StandardResults[[#This Row],[BT(LC)]]&lt;&gt;"-",IF(StandardResults[[#This Row],[BT(LC)]]&lt;=StandardResults[[#This Row],[AA]],"AA",IF(StandardResults[[#This Row],[BT(LC)]]&lt;=StandardResults[[#This Row],[A]],"A",IF(StandardResults[[#This Row],[BT(LC)]]&lt;=StandardResults[[#This Row],[B]],"B","-"))),"")</f>
        <v/>
      </c>
      <c r="N1250" s="14"/>
      <c r="O1250" t="str">
        <f>IF(StandardResults[[#This Row],[BT(SC)]]&lt;&gt;"-",IF(StandardResults[[#This Row],[BT(SC)]]&lt;=StandardResults[[#This Row],[Ecs]],"EC","-"),"")</f>
        <v/>
      </c>
      <c r="Q1250" t="str">
        <f>IF(StandardResults[[#This Row],[Ind/Rel]]="Ind",LEFT(StandardResults[[#This Row],[Gender]],1)&amp;MIN(MAX(StandardResults[[#This Row],[Age]],11),17)&amp;"-"&amp;StandardResults[[#This Row],[Event]],"")</f>
        <v>011-0</v>
      </c>
      <c r="R1250" t="e">
        <f>IF(StandardResults[[#This Row],[Ind/Rel]]="Ind",_xlfn.XLOOKUP(StandardResults[[#This Row],[Code]],Std[Code],Std[AA]),"-")</f>
        <v>#N/A</v>
      </c>
      <c r="S1250" t="e">
        <f>IF(StandardResults[[#This Row],[Ind/Rel]]="Ind",_xlfn.XLOOKUP(StandardResults[[#This Row],[Code]],Std[Code],Std[A]),"-")</f>
        <v>#N/A</v>
      </c>
      <c r="T1250" t="e">
        <f>IF(StandardResults[[#This Row],[Ind/Rel]]="Ind",_xlfn.XLOOKUP(StandardResults[[#This Row],[Code]],Std[Code],Std[B]),"-")</f>
        <v>#N/A</v>
      </c>
      <c r="U1250" t="e">
        <f>IF(StandardResults[[#This Row],[Ind/Rel]]="Ind",_xlfn.XLOOKUP(StandardResults[[#This Row],[Code]],Std[Code],Std[AAs]),"-")</f>
        <v>#N/A</v>
      </c>
      <c r="V1250" t="e">
        <f>IF(StandardResults[[#This Row],[Ind/Rel]]="Ind",_xlfn.XLOOKUP(StandardResults[[#This Row],[Code]],Std[Code],Std[As]),"-")</f>
        <v>#N/A</v>
      </c>
      <c r="W1250" t="e">
        <f>IF(StandardResults[[#This Row],[Ind/Rel]]="Ind",_xlfn.XLOOKUP(StandardResults[[#This Row],[Code]],Std[Code],Std[Bs]),"-")</f>
        <v>#N/A</v>
      </c>
      <c r="X1250" t="e">
        <f>IF(StandardResults[[#This Row],[Ind/Rel]]="Ind",_xlfn.XLOOKUP(StandardResults[[#This Row],[Code]],Std[Code],Std[EC]),"-")</f>
        <v>#N/A</v>
      </c>
      <c r="Y1250" t="e">
        <f>IF(StandardResults[[#This Row],[Ind/Rel]]="Ind",_xlfn.XLOOKUP(StandardResults[[#This Row],[Code]],Std[Code],Std[Ecs]),"-")</f>
        <v>#N/A</v>
      </c>
      <c r="Z1250">
        <f>COUNTIFS(StandardResults[Name],StandardResults[[#This Row],[Name]],StandardResults[Entry
Std],"B")+COUNTIFS(StandardResults[Name],StandardResults[[#This Row],[Name]],StandardResults[Entry
Std],"A")+COUNTIFS(StandardResults[Name],StandardResults[[#This Row],[Name]],StandardResults[Entry
Std],"AA")</f>
        <v>0</v>
      </c>
      <c r="AA1250">
        <f>COUNTIFS(StandardResults[Name],StandardResults[[#This Row],[Name]],StandardResults[Entry
Std],"AA")</f>
        <v>0</v>
      </c>
    </row>
    <row r="1251" spans="1:27" x14ac:dyDescent="0.25">
      <c r="A1251">
        <f>TimeVR[[#This Row],[Club]]</f>
        <v>0</v>
      </c>
      <c r="B1251" t="str">
        <f>IF(OR(RIGHT(TimeVR[[#This Row],[Event]],3)="M.R", RIGHT(TimeVR[[#This Row],[Event]],3)="F.R"),"Relay","Ind")</f>
        <v>Ind</v>
      </c>
      <c r="C1251">
        <f>TimeVR[[#This Row],[gender]]</f>
        <v>0</v>
      </c>
      <c r="D1251">
        <f>TimeVR[[#This Row],[Age]]</f>
        <v>0</v>
      </c>
      <c r="E1251">
        <f>TimeVR[[#This Row],[name]]</f>
        <v>0</v>
      </c>
      <c r="F1251">
        <f>TimeVR[[#This Row],[Event]]</f>
        <v>0</v>
      </c>
      <c r="G1251" t="str">
        <f>IF(OR(StandardResults[[#This Row],[Entry]]="-",TimeVR[[#This Row],[validation]]="Validated"),"Y","N")</f>
        <v>N</v>
      </c>
      <c r="H1251">
        <f>IF(OR(LEFT(TimeVR[[#This Row],[Times]],8)="00:00.00", LEFT(TimeVR[[#This Row],[Times]],2)="NT"),"-",TimeVR[[#This Row],[Times]])</f>
        <v>0</v>
      </c>
      <c r="I12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1" t="str">
        <f>IF(ISBLANK(TimeVR[[#This Row],[Best Time(S)]]),"-",TimeVR[[#This Row],[Best Time(S)]])</f>
        <v>-</v>
      </c>
      <c r="K1251" t="str">
        <f>IF(StandardResults[[#This Row],[BT(SC)]]&lt;&gt;"-",IF(StandardResults[[#This Row],[BT(SC)]]&lt;=StandardResults[[#This Row],[AAs]],"AA",IF(StandardResults[[#This Row],[BT(SC)]]&lt;=StandardResults[[#This Row],[As]],"A",IF(StandardResults[[#This Row],[BT(SC)]]&lt;=StandardResults[[#This Row],[Bs]],"B","-"))),"")</f>
        <v/>
      </c>
      <c r="L1251" t="str">
        <f>IF(ISBLANK(TimeVR[[#This Row],[Best Time(L)]]),"-",TimeVR[[#This Row],[Best Time(L)]])</f>
        <v>-</v>
      </c>
      <c r="M1251" t="str">
        <f>IF(StandardResults[[#This Row],[BT(LC)]]&lt;&gt;"-",IF(StandardResults[[#This Row],[BT(LC)]]&lt;=StandardResults[[#This Row],[AA]],"AA",IF(StandardResults[[#This Row],[BT(LC)]]&lt;=StandardResults[[#This Row],[A]],"A",IF(StandardResults[[#This Row],[BT(LC)]]&lt;=StandardResults[[#This Row],[B]],"B","-"))),"")</f>
        <v/>
      </c>
      <c r="N1251" s="14"/>
      <c r="O1251" t="str">
        <f>IF(StandardResults[[#This Row],[BT(SC)]]&lt;&gt;"-",IF(StandardResults[[#This Row],[BT(SC)]]&lt;=StandardResults[[#This Row],[Ecs]],"EC","-"),"")</f>
        <v/>
      </c>
      <c r="Q1251" t="str">
        <f>IF(StandardResults[[#This Row],[Ind/Rel]]="Ind",LEFT(StandardResults[[#This Row],[Gender]],1)&amp;MIN(MAX(StandardResults[[#This Row],[Age]],11),17)&amp;"-"&amp;StandardResults[[#This Row],[Event]],"")</f>
        <v>011-0</v>
      </c>
      <c r="R1251" t="e">
        <f>IF(StandardResults[[#This Row],[Ind/Rel]]="Ind",_xlfn.XLOOKUP(StandardResults[[#This Row],[Code]],Std[Code],Std[AA]),"-")</f>
        <v>#N/A</v>
      </c>
      <c r="S1251" t="e">
        <f>IF(StandardResults[[#This Row],[Ind/Rel]]="Ind",_xlfn.XLOOKUP(StandardResults[[#This Row],[Code]],Std[Code],Std[A]),"-")</f>
        <v>#N/A</v>
      </c>
      <c r="T1251" t="e">
        <f>IF(StandardResults[[#This Row],[Ind/Rel]]="Ind",_xlfn.XLOOKUP(StandardResults[[#This Row],[Code]],Std[Code],Std[B]),"-")</f>
        <v>#N/A</v>
      </c>
      <c r="U1251" t="e">
        <f>IF(StandardResults[[#This Row],[Ind/Rel]]="Ind",_xlfn.XLOOKUP(StandardResults[[#This Row],[Code]],Std[Code],Std[AAs]),"-")</f>
        <v>#N/A</v>
      </c>
      <c r="V1251" t="e">
        <f>IF(StandardResults[[#This Row],[Ind/Rel]]="Ind",_xlfn.XLOOKUP(StandardResults[[#This Row],[Code]],Std[Code],Std[As]),"-")</f>
        <v>#N/A</v>
      </c>
      <c r="W1251" t="e">
        <f>IF(StandardResults[[#This Row],[Ind/Rel]]="Ind",_xlfn.XLOOKUP(StandardResults[[#This Row],[Code]],Std[Code],Std[Bs]),"-")</f>
        <v>#N/A</v>
      </c>
      <c r="X1251" t="e">
        <f>IF(StandardResults[[#This Row],[Ind/Rel]]="Ind",_xlfn.XLOOKUP(StandardResults[[#This Row],[Code]],Std[Code],Std[EC]),"-")</f>
        <v>#N/A</v>
      </c>
      <c r="Y1251" t="e">
        <f>IF(StandardResults[[#This Row],[Ind/Rel]]="Ind",_xlfn.XLOOKUP(StandardResults[[#This Row],[Code]],Std[Code],Std[Ecs]),"-")</f>
        <v>#N/A</v>
      </c>
      <c r="Z1251">
        <f>COUNTIFS(StandardResults[Name],StandardResults[[#This Row],[Name]],StandardResults[Entry
Std],"B")+COUNTIFS(StandardResults[Name],StandardResults[[#This Row],[Name]],StandardResults[Entry
Std],"A")+COUNTIFS(StandardResults[Name],StandardResults[[#This Row],[Name]],StandardResults[Entry
Std],"AA")</f>
        <v>0</v>
      </c>
      <c r="AA1251">
        <f>COUNTIFS(StandardResults[Name],StandardResults[[#This Row],[Name]],StandardResults[Entry
Std],"AA")</f>
        <v>0</v>
      </c>
    </row>
    <row r="1252" spans="1:27" x14ac:dyDescent="0.25">
      <c r="A1252">
        <f>TimeVR[[#This Row],[Club]]</f>
        <v>0</v>
      </c>
      <c r="B1252" t="str">
        <f>IF(OR(RIGHT(TimeVR[[#This Row],[Event]],3)="M.R", RIGHT(TimeVR[[#This Row],[Event]],3)="F.R"),"Relay","Ind")</f>
        <v>Ind</v>
      </c>
      <c r="C1252">
        <f>TimeVR[[#This Row],[gender]]</f>
        <v>0</v>
      </c>
      <c r="D1252">
        <f>TimeVR[[#This Row],[Age]]</f>
        <v>0</v>
      </c>
      <c r="E1252">
        <f>TimeVR[[#This Row],[name]]</f>
        <v>0</v>
      </c>
      <c r="F1252">
        <f>TimeVR[[#This Row],[Event]]</f>
        <v>0</v>
      </c>
      <c r="G1252" t="str">
        <f>IF(OR(StandardResults[[#This Row],[Entry]]="-",TimeVR[[#This Row],[validation]]="Validated"),"Y","N")</f>
        <v>N</v>
      </c>
      <c r="H1252">
        <f>IF(OR(LEFT(TimeVR[[#This Row],[Times]],8)="00:00.00", LEFT(TimeVR[[#This Row],[Times]],2)="NT"),"-",TimeVR[[#This Row],[Times]])</f>
        <v>0</v>
      </c>
      <c r="I12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2" t="str">
        <f>IF(ISBLANK(TimeVR[[#This Row],[Best Time(S)]]),"-",TimeVR[[#This Row],[Best Time(S)]])</f>
        <v>-</v>
      </c>
      <c r="K1252" t="str">
        <f>IF(StandardResults[[#This Row],[BT(SC)]]&lt;&gt;"-",IF(StandardResults[[#This Row],[BT(SC)]]&lt;=StandardResults[[#This Row],[AAs]],"AA",IF(StandardResults[[#This Row],[BT(SC)]]&lt;=StandardResults[[#This Row],[As]],"A",IF(StandardResults[[#This Row],[BT(SC)]]&lt;=StandardResults[[#This Row],[Bs]],"B","-"))),"")</f>
        <v/>
      </c>
      <c r="L1252" t="str">
        <f>IF(ISBLANK(TimeVR[[#This Row],[Best Time(L)]]),"-",TimeVR[[#This Row],[Best Time(L)]])</f>
        <v>-</v>
      </c>
      <c r="M1252" t="str">
        <f>IF(StandardResults[[#This Row],[BT(LC)]]&lt;&gt;"-",IF(StandardResults[[#This Row],[BT(LC)]]&lt;=StandardResults[[#This Row],[AA]],"AA",IF(StandardResults[[#This Row],[BT(LC)]]&lt;=StandardResults[[#This Row],[A]],"A",IF(StandardResults[[#This Row],[BT(LC)]]&lt;=StandardResults[[#This Row],[B]],"B","-"))),"")</f>
        <v/>
      </c>
      <c r="N1252" s="14"/>
      <c r="O1252" t="str">
        <f>IF(StandardResults[[#This Row],[BT(SC)]]&lt;&gt;"-",IF(StandardResults[[#This Row],[BT(SC)]]&lt;=StandardResults[[#This Row],[Ecs]],"EC","-"),"")</f>
        <v/>
      </c>
      <c r="Q1252" t="str">
        <f>IF(StandardResults[[#This Row],[Ind/Rel]]="Ind",LEFT(StandardResults[[#This Row],[Gender]],1)&amp;MIN(MAX(StandardResults[[#This Row],[Age]],11),17)&amp;"-"&amp;StandardResults[[#This Row],[Event]],"")</f>
        <v>011-0</v>
      </c>
      <c r="R1252" t="e">
        <f>IF(StandardResults[[#This Row],[Ind/Rel]]="Ind",_xlfn.XLOOKUP(StandardResults[[#This Row],[Code]],Std[Code],Std[AA]),"-")</f>
        <v>#N/A</v>
      </c>
      <c r="S1252" t="e">
        <f>IF(StandardResults[[#This Row],[Ind/Rel]]="Ind",_xlfn.XLOOKUP(StandardResults[[#This Row],[Code]],Std[Code],Std[A]),"-")</f>
        <v>#N/A</v>
      </c>
      <c r="T1252" t="e">
        <f>IF(StandardResults[[#This Row],[Ind/Rel]]="Ind",_xlfn.XLOOKUP(StandardResults[[#This Row],[Code]],Std[Code],Std[B]),"-")</f>
        <v>#N/A</v>
      </c>
      <c r="U1252" t="e">
        <f>IF(StandardResults[[#This Row],[Ind/Rel]]="Ind",_xlfn.XLOOKUP(StandardResults[[#This Row],[Code]],Std[Code],Std[AAs]),"-")</f>
        <v>#N/A</v>
      </c>
      <c r="V1252" t="e">
        <f>IF(StandardResults[[#This Row],[Ind/Rel]]="Ind",_xlfn.XLOOKUP(StandardResults[[#This Row],[Code]],Std[Code],Std[As]),"-")</f>
        <v>#N/A</v>
      </c>
      <c r="W1252" t="e">
        <f>IF(StandardResults[[#This Row],[Ind/Rel]]="Ind",_xlfn.XLOOKUP(StandardResults[[#This Row],[Code]],Std[Code],Std[Bs]),"-")</f>
        <v>#N/A</v>
      </c>
      <c r="X1252" t="e">
        <f>IF(StandardResults[[#This Row],[Ind/Rel]]="Ind",_xlfn.XLOOKUP(StandardResults[[#This Row],[Code]],Std[Code],Std[EC]),"-")</f>
        <v>#N/A</v>
      </c>
      <c r="Y1252" t="e">
        <f>IF(StandardResults[[#This Row],[Ind/Rel]]="Ind",_xlfn.XLOOKUP(StandardResults[[#This Row],[Code]],Std[Code],Std[Ecs]),"-")</f>
        <v>#N/A</v>
      </c>
      <c r="Z1252">
        <f>COUNTIFS(StandardResults[Name],StandardResults[[#This Row],[Name]],StandardResults[Entry
Std],"B")+COUNTIFS(StandardResults[Name],StandardResults[[#This Row],[Name]],StandardResults[Entry
Std],"A")+COUNTIFS(StandardResults[Name],StandardResults[[#This Row],[Name]],StandardResults[Entry
Std],"AA")</f>
        <v>0</v>
      </c>
      <c r="AA1252">
        <f>COUNTIFS(StandardResults[Name],StandardResults[[#This Row],[Name]],StandardResults[Entry
Std],"AA")</f>
        <v>0</v>
      </c>
    </row>
    <row r="1253" spans="1:27" x14ac:dyDescent="0.25">
      <c r="A1253">
        <f>TimeVR[[#This Row],[Club]]</f>
        <v>0</v>
      </c>
      <c r="B1253" t="str">
        <f>IF(OR(RIGHT(TimeVR[[#This Row],[Event]],3)="M.R", RIGHT(TimeVR[[#This Row],[Event]],3)="F.R"),"Relay","Ind")</f>
        <v>Ind</v>
      </c>
      <c r="C1253">
        <f>TimeVR[[#This Row],[gender]]</f>
        <v>0</v>
      </c>
      <c r="D1253">
        <f>TimeVR[[#This Row],[Age]]</f>
        <v>0</v>
      </c>
      <c r="E1253">
        <f>TimeVR[[#This Row],[name]]</f>
        <v>0</v>
      </c>
      <c r="F1253">
        <f>TimeVR[[#This Row],[Event]]</f>
        <v>0</v>
      </c>
      <c r="G1253" t="str">
        <f>IF(OR(StandardResults[[#This Row],[Entry]]="-",TimeVR[[#This Row],[validation]]="Validated"),"Y","N")</f>
        <v>N</v>
      </c>
      <c r="H1253">
        <f>IF(OR(LEFT(TimeVR[[#This Row],[Times]],8)="00:00.00", LEFT(TimeVR[[#This Row],[Times]],2)="NT"),"-",TimeVR[[#This Row],[Times]])</f>
        <v>0</v>
      </c>
      <c r="I12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3" t="str">
        <f>IF(ISBLANK(TimeVR[[#This Row],[Best Time(S)]]),"-",TimeVR[[#This Row],[Best Time(S)]])</f>
        <v>-</v>
      </c>
      <c r="K1253" t="str">
        <f>IF(StandardResults[[#This Row],[BT(SC)]]&lt;&gt;"-",IF(StandardResults[[#This Row],[BT(SC)]]&lt;=StandardResults[[#This Row],[AAs]],"AA",IF(StandardResults[[#This Row],[BT(SC)]]&lt;=StandardResults[[#This Row],[As]],"A",IF(StandardResults[[#This Row],[BT(SC)]]&lt;=StandardResults[[#This Row],[Bs]],"B","-"))),"")</f>
        <v/>
      </c>
      <c r="L1253" t="str">
        <f>IF(ISBLANK(TimeVR[[#This Row],[Best Time(L)]]),"-",TimeVR[[#This Row],[Best Time(L)]])</f>
        <v>-</v>
      </c>
      <c r="M1253" t="str">
        <f>IF(StandardResults[[#This Row],[BT(LC)]]&lt;&gt;"-",IF(StandardResults[[#This Row],[BT(LC)]]&lt;=StandardResults[[#This Row],[AA]],"AA",IF(StandardResults[[#This Row],[BT(LC)]]&lt;=StandardResults[[#This Row],[A]],"A",IF(StandardResults[[#This Row],[BT(LC)]]&lt;=StandardResults[[#This Row],[B]],"B","-"))),"")</f>
        <v/>
      </c>
      <c r="N1253" s="14"/>
      <c r="O1253" t="str">
        <f>IF(StandardResults[[#This Row],[BT(SC)]]&lt;&gt;"-",IF(StandardResults[[#This Row],[BT(SC)]]&lt;=StandardResults[[#This Row],[Ecs]],"EC","-"),"")</f>
        <v/>
      </c>
      <c r="Q1253" t="str">
        <f>IF(StandardResults[[#This Row],[Ind/Rel]]="Ind",LEFT(StandardResults[[#This Row],[Gender]],1)&amp;MIN(MAX(StandardResults[[#This Row],[Age]],11),17)&amp;"-"&amp;StandardResults[[#This Row],[Event]],"")</f>
        <v>011-0</v>
      </c>
      <c r="R1253" t="e">
        <f>IF(StandardResults[[#This Row],[Ind/Rel]]="Ind",_xlfn.XLOOKUP(StandardResults[[#This Row],[Code]],Std[Code],Std[AA]),"-")</f>
        <v>#N/A</v>
      </c>
      <c r="S1253" t="e">
        <f>IF(StandardResults[[#This Row],[Ind/Rel]]="Ind",_xlfn.XLOOKUP(StandardResults[[#This Row],[Code]],Std[Code],Std[A]),"-")</f>
        <v>#N/A</v>
      </c>
      <c r="T1253" t="e">
        <f>IF(StandardResults[[#This Row],[Ind/Rel]]="Ind",_xlfn.XLOOKUP(StandardResults[[#This Row],[Code]],Std[Code],Std[B]),"-")</f>
        <v>#N/A</v>
      </c>
      <c r="U1253" t="e">
        <f>IF(StandardResults[[#This Row],[Ind/Rel]]="Ind",_xlfn.XLOOKUP(StandardResults[[#This Row],[Code]],Std[Code],Std[AAs]),"-")</f>
        <v>#N/A</v>
      </c>
      <c r="V1253" t="e">
        <f>IF(StandardResults[[#This Row],[Ind/Rel]]="Ind",_xlfn.XLOOKUP(StandardResults[[#This Row],[Code]],Std[Code],Std[As]),"-")</f>
        <v>#N/A</v>
      </c>
      <c r="W1253" t="e">
        <f>IF(StandardResults[[#This Row],[Ind/Rel]]="Ind",_xlfn.XLOOKUP(StandardResults[[#This Row],[Code]],Std[Code],Std[Bs]),"-")</f>
        <v>#N/A</v>
      </c>
      <c r="X1253" t="e">
        <f>IF(StandardResults[[#This Row],[Ind/Rel]]="Ind",_xlfn.XLOOKUP(StandardResults[[#This Row],[Code]],Std[Code],Std[EC]),"-")</f>
        <v>#N/A</v>
      </c>
      <c r="Y1253" t="e">
        <f>IF(StandardResults[[#This Row],[Ind/Rel]]="Ind",_xlfn.XLOOKUP(StandardResults[[#This Row],[Code]],Std[Code],Std[Ecs]),"-")</f>
        <v>#N/A</v>
      </c>
      <c r="Z1253">
        <f>COUNTIFS(StandardResults[Name],StandardResults[[#This Row],[Name]],StandardResults[Entry
Std],"B")+COUNTIFS(StandardResults[Name],StandardResults[[#This Row],[Name]],StandardResults[Entry
Std],"A")+COUNTIFS(StandardResults[Name],StandardResults[[#This Row],[Name]],StandardResults[Entry
Std],"AA")</f>
        <v>0</v>
      </c>
      <c r="AA1253">
        <f>COUNTIFS(StandardResults[Name],StandardResults[[#This Row],[Name]],StandardResults[Entry
Std],"AA")</f>
        <v>0</v>
      </c>
    </row>
    <row r="1254" spans="1:27" x14ac:dyDescent="0.25">
      <c r="A1254">
        <f>TimeVR[[#This Row],[Club]]</f>
        <v>0</v>
      </c>
      <c r="B1254" t="str">
        <f>IF(OR(RIGHT(TimeVR[[#This Row],[Event]],3)="M.R", RIGHT(TimeVR[[#This Row],[Event]],3)="F.R"),"Relay","Ind")</f>
        <v>Ind</v>
      </c>
      <c r="C1254">
        <f>TimeVR[[#This Row],[gender]]</f>
        <v>0</v>
      </c>
      <c r="D1254">
        <f>TimeVR[[#This Row],[Age]]</f>
        <v>0</v>
      </c>
      <c r="E1254">
        <f>TimeVR[[#This Row],[name]]</f>
        <v>0</v>
      </c>
      <c r="F1254">
        <f>TimeVR[[#This Row],[Event]]</f>
        <v>0</v>
      </c>
      <c r="G1254" t="str">
        <f>IF(OR(StandardResults[[#This Row],[Entry]]="-",TimeVR[[#This Row],[validation]]="Validated"),"Y","N")</f>
        <v>N</v>
      </c>
      <c r="H1254">
        <f>IF(OR(LEFT(TimeVR[[#This Row],[Times]],8)="00:00.00", LEFT(TimeVR[[#This Row],[Times]],2)="NT"),"-",TimeVR[[#This Row],[Times]])</f>
        <v>0</v>
      </c>
      <c r="I12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4" t="str">
        <f>IF(ISBLANK(TimeVR[[#This Row],[Best Time(S)]]),"-",TimeVR[[#This Row],[Best Time(S)]])</f>
        <v>-</v>
      </c>
      <c r="K1254" t="str">
        <f>IF(StandardResults[[#This Row],[BT(SC)]]&lt;&gt;"-",IF(StandardResults[[#This Row],[BT(SC)]]&lt;=StandardResults[[#This Row],[AAs]],"AA",IF(StandardResults[[#This Row],[BT(SC)]]&lt;=StandardResults[[#This Row],[As]],"A",IF(StandardResults[[#This Row],[BT(SC)]]&lt;=StandardResults[[#This Row],[Bs]],"B","-"))),"")</f>
        <v/>
      </c>
      <c r="L1254" t="str">
        <f>IF(ISBLANK(TimeVR[[#This Row],[Best Time(L)]]),"-",TimeVR[[#This Row],[Best Time(L)]])</f>
        <v>-</v>
      </c>
      <c r="M1254" t="str">
        <f>IF(StandardResults[[#This Row],[BT(LC)]]&lt;&gt;"-",IF(StandardResults[[#This Row],[BT(LC)]]&lt;=StandardResults[[#This Row],[AA]],"AA",IF(StandardResults[[#This Row],[BT(LC)]]&lt;=StandardResults[[#This Row],[A]],"A",IF(StandardResults[[#This Row],[BT(LC)]]&lt;=StandardResults[[#This Row],[B]],"B","-"))),"")</f>
        <v/>
      </c>
      <c r="N1254" s="14"/>
      <c r="O1254" t="str">
        <f>IF(StandardResults[[#This Row],[BT(SC)]]&lt;&gt;"-",IF(StandardResults[[#This Row],[BT(SC)]]&lt;=StandardResults[[#This Row],[Ecs]],"EC","-"),"")</f>
        <v/>
      </c>
      <c r="Q1254" t="str">
        <f>IF(StandardResults[[#This Row],[Ind/Rel]]="Ind",LEFT(StandardResults[[#This Row],[Gender]],1)&amp;MIN(MAX(StandardResults[[#This Row],[Age]],11),17)&amp;"-"&amp;StandardResults[[#This Row],[Event]],"")</f>
        <v>011-0</v>
      </c>
      <c r="R1254" t="e">
        <f>IF(StandardResults[[#This Row],[Ind/Rel]]="Ind",_xlfn.XLOOKUP(StandardResults[[#This Row],[Code]],Std[Code],Std[AA]),"-")</f>
        <v>#N/A</v>
      </c>
      <c r="S1254" t="e">
        <f>IF(StandardResults[[#This Row],[Ind/Rel]]="Ind",_xlfn.XLOOKUP(StandardResults[[#This Row],[Code]],Std[Code],Std[A]),"-")</f>
        <v>#N/A</v>
      </c>
      <c r="T1254" t="e">
        <f>IF(StandardResults[[#This Row],[Ind/Rel]]="Ind",_xlfn.XLOOKUP(StandardResults[[#This Row],[Code]],Std[Code],Std[B]),"-")</f>
        <v>#N/A</v>
      </c>
      <c r="U1254" t="e">
        <f>IF(StandardResults[[#This Row],[Ind/Rel]]="Ind",_xlfn.XLOOKUP(StandardResults[[#This Row],[Code]],Std[Code],Std[AAs]),"-")</f>
        <v>#N/A</v>
      </c>
      <c r="V1254" t="e">
        <f>IF(StandardResults[[#This Row],[Ind/Rel]]="Ind",_xlfn.XLOOKUP(StandardResults[[#This Row],[Code]],Std[Code],Std[As]),"-")</f>
        <v>#N/A</v>
      </c>
      <c r="W1254" t="e">
        <f>IF(StandardResults[[#This Row],[Ind/Rel]]="Ind",_xlfn.XLOOKUP(StandardResults[[#This Row],[Code]],Std[Code],Std[Bs]),"-")</f>
        <v>#N/A</v>
      </c>
      <c r="X1254" t="e">
        <f>IF(StandardResults[[#This Row],[Ind/Rel]]="Ind",_xlfn.XLOOKUP(StandardResults[[#This Row],[Code]],Std[Code],Std[EC]),"-")</f>
        <v>#N/A</v>
      </c>
      <c r="Y1254" t="e">
        <f>IF(StandardResults[[#This Row],[Ind/Rel]]="Ind",_xlfn.XLOOKUP(StandardResults[[#This Row],[Code]],Std[Code],Std[Ecs]),"-")</f>
        <v>#N/A</v>
      </c>
      <c r="Z1254">
        <f>COUNTIFS(StandardResults[Name],StandardResults[[#This Row],[Name]],StandardResults[Entry
Std],"B")+COUNTIFS(StandardResults[Name],StandardResults[[#This Row],[Name]],StandardResults[Entry
Std],"A")+COUNTIFS(StandardResults[Name],StandardResults[[#This Row],[Name]],StandardResults[Entry
Std],"AA")</f>
        <v>0</v>
      </c>
      <c r="AA1254">
        <f>COUNTIFS(StandardResults[Name],StandardResults[[#This Row],[Name]],StandardResults[Entry
Std],"AA")</f>
        <v>0</v>
      </c>
    </row>
    <row r="1255" spans="1:27" x14ac:dyDescent="0.25">
      <c r="A1255">
        <f>TimeVR[[#This Row],[Club]]</f>
        <v>0</v>
      </c>
      <c r="B1255" t="str">
        <f>IF(OR(RIGHT(TimeVR[[#This Row],[Event]],3)="M.R", RIGHT(TimeVR[[#This Row],[Event]],3)="F.R"),"Relay","Ind")</f>
        <v>Ind</v>
      </c>
      <c r="C1255">
        <f>TimeVR[[#This Row],[gender]]</f>
        <v>0</v>
      </c>
      <c r="D1255">
        <f>TimeVR[[#This Row],[Age]]</f>
        <v>0</v>
      </c>
      <c r="E1255">
        <f>TimeVR[[#This Row],[name]]</f>
        <v>0</v>
      </c>
      <c r="F1255">
        <f>TimeVR[[#This Row],[Event]]</f>
        <v>0</v>
      </c>
      <c r="G1255" t="str">
        <f>IF(OR(StandardResults[[#This Row],[Entry]]="-",TimeVR[[#This Row],[validation]]="Validated"),"Y","N")</f>
        <v>N</v>
      </c>
      <c r="H1255">
        <f>IF(OR(LEFT(TimeVR[[#This Row],[Times]],8)="00:00.00", LEFT(TimeVR[[#This Row],[Times]],2)="NT"),"-",TimeVR[[#This Row],[Times]])</f>
        <v>0</v>
      </c>
      <c r="I12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5" t="str">
        <f>IF(ISBLANK(TimeVR[[#This Row],[Best Time(S)]]),"-",TimeVR[[#This Row],[Best Time(S)]])</f>
        <v>-</v>
      </c>
      <c r="K1255" t="str">
        <f>IF(StandardResults[[#This Row],[BT(SC)]]&lt;&gt;"-",IF(StandardResults[[#This Row],[BT(SC)]]&lt;=StandardResults[[#This Row],[AAs]],"AA",IF(StandardResults[[#This Row],[BT(SC)]]&lt;=StandardResults[[#This Row],[As]],"A",IF(StandardResults[[#This Row],[BT(SC)]]&lt;=StandardResults[[#This Row],[Bs]],"B","-"))),"")</f>
        <v/>
      </c>
      <c r="L1255" t="str">
        <f>IF(ISBLANK(TimeVR[[#This Row],[Best Time(L)]]),"-",TimeVR[[#This Row],[Best Time(L)]])</f>
        <v>-</v>
      </c>
      <c r="M1255" t="str">
        <f>IF(StandardResults[[#This Row],[BT(LC)]]&lt;&gt;"-",IF(StandardResults[[#This Row],[BT(LC)]]&lt;=StandardResults[[#This Row],[AA]],"AA",IF(StandardResults[[#This Row],[BT(LC)]]&lt;=StandardResults[[#This Row],[A]],"A",IF(StandardResults[[#This Row],[BT(LC)]]&lt;=StandardResults[[#This Row],[B]],"B","-"))),"")</f>
        <v/>
      </c>
      <c r="N1255" s="14"/>
      <c r="O1255" t="str">
        <f>IF(StandardResults[[#This Row],[BT(SC)]]&lt;&gt;"-",IF(StandardResults[[#This Row],[BT(SC)]]&lt;=StandardResults[[#This Row],[Ecs]],"EC","-"),"")</f>
        <v/>
      </c>
      <c r="Q1255" t="str">
        <f>IF(StandardResults[[#This Row],[Ind/Rel]]="Ind",LEFT(StandardResults[[#This Row],[Gender]],1)&amp;MIN(MAX(StandardResults[[#This Row],[Age]],11),17)&amp;"-"&amp;StandardResults[[#This Row],[Event]],"")</f>
        <v>011-0</v>
      </c>
      <c r="R1255" t="e">
        <f>IF(StandardResults[[#This Row],[Ind/Rel]]="Ind",_xlfn.XLOOKUP(StandardResults[[#This Row],[Code]],Std[Code],Std[AA]),"-")</f>
        <v>#N/A</v>
      </c>
      <c r="S1255" t="e">
        <f>IF(StandardResults[[#This Row],[Ind/Rel]]="Ind",_xlfn.XLOOKUP(StandardResults[[#This Row],[Code]],Std[Code],Std[A]),"-")</f>
        <v>#N/A</v>
      </c>
      <c r="T1255" t="e">
        <f>IF(StandardResults[[#This Row],[Ind/Rel]]="Ind",_xlfn.XLOOKUP(StandardResults[[#This Row],[Code]],Std[Code],Std[B]),"-")</f>
        <v>#N/A</v>
      </c>
      <c r="U1255" t="e">
        <f>IF(StandardResults[[#This Row],[Ind/Rel]]="Ind",_xlfn.XLOOKUP(StandardResults[[#This Row],[Code]],Std[Code],Std[AAs]),"-")</f>
        <v>#N/A</v>
      </c>
      <c r="V1255" t="e">
        <f>IF(StandardResults[[#This Row],[Ind/Rel]]="Ind",_xlfn.XLOOKUP(StandardResults[[#This Row],[Code]],Std[Code],Std[As]),"-")</f>
        <v>#N/A</v>
      </c>
      <c r="W1255" t="e">
        <f>IF(StandardResults[[#This Row],[Ind/Rel]]="Ind",_xlfn.XLOOKUP(StandardResults[[#This Row],[Code]],Std[Code],Std[Bs]),"-")</f>
        <v>#N/A</v>
      </c>
      <c r="X1255" t="e">
        <f>IF(StandardResults[[#This Row],[Ind/Rel]]="Ind",_xlfn.XLOOKUP(StandardResults[[#This Row],[Code]],Std[Code],Std[EC]),"-")</f>
        <v>#N/A</v>
      </c>
      <c r="Y1255" t="e">
        <f>IF(StandardResults[[#This Row],[Ind/Rel]]="Ind",_xlfn.XLOOKUP(StandardResults[[#This Row],[Code]],Std[Code],Std[Ecs]),"-")</f>
        <v>#N/A</v>
      </c>
      <c r="Z1255">
        <f>COUNTIFS(StandardResults[Name],StandardResults[[#This Row],[Name]],StandardResults[Entry
Std],"B")+COUNTIFS(StandardResults[Name],StandardResults[[#This Row],[Name]],StandardResults[Entry
Std],"A")+COUNTIFS(StandardResults[Name],StandardResults[[#This Row],[Name]],StandardResults[Entry
Std],"AA")</f>
        <v>0</v>
      </c>
      <c r="AA1255">
        <f>COUNTIFS(StandardResults[Name],StandardResults[[#This Row],[Name]],StandardResults[Entry
Std],"AA")</f>
        <v>0</v>
      </c>
    </row>
    <row r="1256" spans="1:27" x14ac:dyDescent="0.25">
      <c r="A1256">
        <f>TimeVR[[#This Row],[Club]]</f>
        <v>0</v>
      </c>
      <c r="B1256" t="str">
        <f>IF(OR(RIGHT(TimeVR[[#This Row],[Event]],3)="M.R", RIGHT(TimeVR[[#This Row],[Event]],3)="F.R"),"Relay","Ind")</f>
        <v>Ind</v>
      </c>
      <c r="C1256">
        <f>TimeVR[[#This Row],[gender]]</f>
        <v>0</v>
      </c>
      <c r="D1256">
        <f>TimeVR[[#This Row],[Age]]</f>
        <v>0</v>
      </c>
      <c r="E1256">
        <f>TimeVR[[#This Row],[name]]</f>
        <v>0</v>
      </c>
      <c r="F1256">
        <f>TimeVR[[#This Row],[Event]]</f>
        <v>0</v>
      </c>
      <c r="G1256" t="str">
        <f>IF(OR(StandardResults[[#This Row],[Entry]]="-",TimeVR[[#This Row],[validation]]="Validated"),"Y","N")</f>
        <v>N</v>
      </c>
      <c r="H1256">
        <f>IF(OR(LEFT(TimeVR[[#This Row],[Times]],8)="00:00.00", LEFT(TimeVR[[#This Row],[Times]],2)="NT"),"-",TimeVR[[#This Row],[Times]])</f>
        <v>0</v>
      </c>
      <c r="I12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6" t="str">
        <f>IF(ISBLANK(TimeVR[[#This Row],[Best Time(S)]]),"-",TimeVR[[#This Row],[Best Time(S)]])</f>
        <v>-</v>
      </c>
      <c r="K1256" t="str">
        <f>IF(StandardResults[[#This Row],[BT(SC)]]&lt;&gt;"-",IF(StandardResults[[#This Row],[BT(SC)]]&lt;=StandardResults[[#This Row],[AAs]],"AA",IF(StandardResults[[#This Row],[BT(SC)]]&lt;=StandardResults[[#This Row],[As]],"A",IF(StandardResults[[#This Row],[BT(SC)]]&lt;=StandardResults[[#This Row],[Bs]],"B","-"))),"")</f>
        <v/>
      </c>
      <c r="L1256" t="str">
        <f>IF(ISBLANK(TimeVR[[#This Row],[Best Time(L)]]),"-",TimeVR[[#This Row],[Best Time(L)]])</f>
        <v>-</v>
      </c>
      <c r="M1256" t="str">
        <f>IF(StandardResults[[#This Row],[BT(LC)]]&lt;&gt;"-",IF(StandardResults[[#This Row],[BT(LC)]]&lt;=StandardResults[[#This Row],[AA]],"AA",IF(StandardResults[[#This Row],[BT(LC)]]&lt;=StandardResults[[#This Row],[A]],"A",IF(StandardResults[[#This Row],[BT(LC)]]&lt;=StandardResults[[#This Row],[B]],"B","-"))),"")</f>
        <v/>
      </c>
      <c r="N1256" s="14"/>
      <c r="O1256" t="str">
        <f>IF(StandardResults[[#This Row],[BT(SC)]]&lt;&gt;"-",IF(StandardResults[[#This Row],[BT(SC)]]&lt;=StandardResults[[#This Row],[Ecs]],"EC","-"),"")</f>
        <v/>
      </c>
      <c r="Q1256" t="str">
        <f>IF(StandardResults[[#This Row],[Ind/Rel]]="Ind",LEFT(StandardResults[[#This Row],[Gender]],1)&amp;MIN(MAX(StandardResults[[#This Row],[Age]],11),17)&amp;"-"&amp;StandardResults[[#This Row],[Event]],"")</f>
        <v>011-0</v>
      </c>
      <c r="R1256" t="e">
        <f>IF(StandardResults[[#This Row],[Ind/Rel]]="Ind",_xlfn.XLOOKUP(StandardResults[[#This Row],[Code]],Std[Code],Std[AA]),"-")</f>
        <v>#N/A</v>
      </c>
      <c r="S1256" t="e">
        <f>IF(StandardResults[[#This Row],[Ind/Rel]]="Ind",_xlfn.XLOOKUP(StandardResults[[#This Row],[Code]],Std[Code],Std[A]),"-")</f>
        <v>#N/A</v>
      </c>
      <c r="T1256" t="e">
        <f>IF(StandardResults[[#This Row],[Ind/Rel]]="Ind",_xlfn.XLOOKUP(StandardResults[[#This Row],[Code]],Std[Code],Std[B]),"-")</f>
        <v>#N/A</v>
      </c>
      <c r="U1256" t="e">
        <f>IF(StandardResults[[#This Row],[Ind/Rel]]="Ind",_xlfn.XLOOKUP(StandardResults[[#This Row],[Code]],Std[Code],Std[AAs]),"-")</f>
        <v>#N/A</v>
      </c>
      <c r="V1256" t="e">
        <f>IF(StandardResults[[#This Row],[Ind/Rel]]="Ind",_xlfn.XLOOKUP(StandardResults[[#This Row],[Code]],Std[Code],Std[As]),"-")</f>
        <v>#N/A</v>
      </c>
      <c r="W1256" t="e">
        <f>IF(StandardResults[[#This Row],[Ind/Rel]]="Ind",_xlfn.XLOOKUP(StandardResults[[#This Row],[Code]],Std[Code],Std[Bs]),"-")</f>
        <v>#N/A</v>
      </c>
      <c r="X1256" t="e">
        <f>IF(StandardResults[[#This Row],[Ind/Rel]]="Ind",_xlfn.XLOOKUP(StandardResults[[#This Row],[Code]],Std[Code],Std[EC]),"-")</f>
        <v>#N/A</v>
      </c>
      <c r="Y1256" t="e">
        <f>IF(StandardResults[[#This Row],[Ind/Rel]]="Ind",_xlfn.XLOOKUP(StandardResults[[#This Row],[Code]],Std[Code],Std[Ecs]),"-")</f>
        <v>#N/A</v>
      </c>
      <c r="Z1256">
        <f>COUNTIFS(StandardResults[Name],StandardResults[[#This Row],[Name]],StandardResults[Entry
Std],"B")+COUNTIFS(StandardResults[Name],StandardResults[[#This Row],[Name]],StandardResults[Entry
Std],"A")+COUNTIFS(StandardResults[Name],StandardResults[[#This Row],[Name]],StandardResults[Entry
Std],"AA")</f>
        <v>0</v>
      </c>
      <c r="AA1256">
        <f>COUNTIFS(StandardResults[Name],StandardResults[[#This Row],[Name]],StandardResults[Entry
Std],"AA")</f>
        <v>0</v>
      </c>
    </row>
    <row r="1257" spans="1:27" x14ac:dyDescent="0.25">
      <c r="A1257">
        <f>TimeVR[[#This Row],[Club]]</f>
        <v>0</v>
      </c>
      <c r="B1257" t="str">
        <f>IF(OR(RIGHT(TimeVR[[#This Row],[Event]],3)="M.R", RIGHT(TimeVR[[#This Row],[Event]],3)="F.R"),"Relay","Ind")</f>
        <v>Ind</v>
      </c>
      <c r="C1257">
        <f>TimeVR[[#This Row],[gender]]</f>
        <v>0</v>
      </c>
      <c r="D1257">
        <f>TimeVR[[#This Row],[Age]]</f>
        <v>0</v>
      </c>
      <c r="E1257">
        <f>TimeVR[[#This Row],[name]]</f>
        <v>0</v>
      </c>
      <c r="F1257">
        <f>TimeVR[[#This Row],[Event]]</f>
        <v>0</v>
      </c>
      <c r="G1257" t="str">
        <f>IF(OR(StandardResults[[#This Row],[Entry]]="-",TimeVR[[#This Row],[validation]]="Validated"),"Y","N")</f>
        <v>N</v>
      </c>
      <c r="H1257">
        <f>IF(OR(LEFT(TimeVR[[#This Row],[Times]],8)="00:00.00", LEFT(TimeVR[[#This Row],[Times]],2)="NT"),"-",TimeVR[[#This Row],[Times]])</f>
        <v>0</v>
      </c>
      <c r="I12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7" t="str">
        <f>IF(ISBLANK(TimeVR[[#This Row],[Best Time(S)]]),"-",TimeVR[[#This Row],[Best Time(S)]])</f>
        <v>-</v>
      </c>
      <c r="K1257" t="str">
        <f>IF(StandardResults[[#This Row],[BT(SC)]]&lt;&gt;"-",IF(StandardResults[[#This Row],[BT(SC)]]&lt;=StandardResults[[#This Row],[AAs]],"AA",IF(StandardResults[[#This Row],[BT(SC)]]&lt;=StandardResults[[#This Row],[As]],"A",IF(StandardResults[[#This Row],[BT(SC)]]&lt;=StandardResults[[#This Row],[Bs]],"B","-"))),"")</f>
        <v/>
      </c>
      <c r="L1257" t="str">
        <f>IF(ISBLANK(TimeVR[[#This Row],[Best Time(L)]]),"-",TimeVR[[#This Row],[Best Time(L)]])</f>
        <v>-</v>
      </c>
      <c r="M1257" t="str">
        <f>IF(StandardResults[[#This Row],[BT(LC)]]&lt;&gt;"-",IF(StandardResults[[#This Row],[BT(LC)]]&lt;=StandardResults[[#This Row],[AA]],"AA",IF(StandardResults[[#This Row],[BT(LC)]]&lt;=StandardResults[[#This Row],[A]],"A",IF(StandardResults[[#This Row],[BT(LC)]]&lt;=StandardResults[[#This Row],[B]],"B","-"))),"")</f>
        <v/>
      </c>
      <c r="N1257" s="14"/>
      <c r="O1257" t="str">
        <f>IF(StandardResults[[#This Row],[BT(SC)]]&lt;&gt;"-",IF(StandardResults[[#This Row],[BT(SC)]]&lt;=StandardResults[[#This Row],[Ecs]],"EC","-"),"")</f>
        <v/>
      </c>
      <c r="Q1257" t="str">
        <f>IF(StandardResults[[#This Row],[Ind/Rel]]="Ind",LEFT(StandardResults[[#This Row],[Gender]],1)&amp;MIN(MAX(StandardResults[[#This Row],[Age]],11),17)&amp;"-"&amp;StandardResults[[#This Row],[Event]],"")</f>
        <v>011-0</v>
      </c>
      <c r="R1257" t="e">
        <f>IF(StandardResults[[#This Row],[Ind/Rel]]="Ind",_xlfn.XLOOKUP(StandardResults[[#This Row],[Code]],Std[Code],Std[AA]),"-")</f>
        <v>#N/A</v>
      </c>
      <c r="S1257" t="e">
        <f>IF(StandardResults[[#This Row],[Ind/Rel]]="Ind",_xlfn.XLOOKUP(StandardResults[[#This Row],[Code]],Std[Code],Std[A]),"-")</f>
        <v>#N/A</v>
      </c>
      <c r="T1257" t="e">
        <f>IF(StandardResults[[#This Row],[Ind/Rel]]="Ind",_xlfn.XLOOKUP(StandardResults[[#This Row],[Code]],Std[Code],Std[B]),"-")</f>
        <v>#N/A</v>
      </c>
      <c r="U1257" t="e">
        <f>IF(StandardResults[[#This Row],[Ind/Rel]]="Ind",_xlfn.XLOOKUP(StandardResults[[#This Row],[Code]],Std[Code],Std[AAs]),"-")</f>
        <v>#N/A</v>
      </c>
      <c r="V1257" t="e">
        <f>IF(StandardResults[[#This Row],[Ind/Rel]]="Ind",_xlfn.XLOOKUP(StandardResults[[#This Row],[Code]],Std[Code],Std[As]),"-")</f>
        <v>#N/A</v>
      </c>
      <c r="W1257" t="e">
        <f>IF(StandardResults[[#This Row],[Ind/Rel]]="Ind",_xlfn.XLOOKUP(StandardResults[[#This Row],[Code]],Std[Code],Std[Bs]),"-")</f>
        <v>#N/A</v>
      </c>
      <c r="X1257" t="e">
        <f>IF(StandardResults[[#This Row],[Ind/Rel]]="Ind",_xlfn.XLOOKUP(StandardResults[[#This Row],[Code]],Std[Code],Std[EC]),"-")</f>
        <v>#N/A</v>
      </c>
      <c r="Y1257" t="e">
        <f>IF(StandardResults[[#This Row],[Ind/Rel]]="Ind",_xlfn.XLOOKUP(StandardResults[[#This Row],[Code]],Std[Code],Std[Ecs]),"-")</f>
        <v>#N/A</v>
      </c>
      <c r="Z1257">
        <f>COUNTIFS(StandardResults[Name],StandardResults[[#This Row],[Name]],StandardResults[Entry
Std],"B")+COUNTIFS(StandardResults[Name],StandardResults[[#This Row],[Name]],StandardResults[Entry
Std],"A")+COUNTIFS(StandardResults[Name],StandardResults[[#This Row],[Name]],StandardResults[Entry
Std],"AA")</f>
        <v>0</v>
      </c>
      <c r="AA1257">
        <f>COUNTIFS(StandardResults[Name],StandardResults[[#This Row],[Name]],StandardResults[Entry
Std],"AA")</f>
        <v>0</v>
      </c>
    </row>
    <row r="1258" spans="1:27" x14ac:dyDescent="0.25">
      <c r="A1258">
        <f>TimeVR[[#This Row],[Club]]</f>
        <v>0</v>
      </c>
      <c r="B1258" t="str">
        <f>IF(OR(RIGHT(TimeVR[[#This Row],[Event]],3)="M.R", RIGHT(TimeVR[[#This Row],[Event]],3)="F.R"),"Relay","Ind")</f>
        <v>Ind</v>
      </c>
      <c r="C1258">
        <f>TimeVR[[#This Row],[gender]]</f>
        <v>0</v>
      </c>
      <c r="D1258">
        <f>TimeVR[[#This Row],[Age]]</f>
        <v>0</v>
      </c>
      <c r="E1258">
        <f>TimeVR[[#This Row],[name]]</f>
        <v>0</v>
      </c>
      <c r="F1258">
        <f>TimeVR[[#This Row],[Event]]</f>
        <v>0</v>
      </c>
      <c r="G1258" t="str">
        <f>IF(OR(StandardResults[[#This Row],[Entry]]="-",TimeVR[[#This Row],[validation]]="Validated"),"Y","N")</f>
        <v>N</v>
      </c>
      <c r="H1258">
        <f>IF(OR(LEFT(TimeVR[[#This Row],[Times]],8)="00:00.00", LEFT(TimeVR[[#This Row],[Times]],2)="NT"),"-",TimeVR[[#This Row],[Times]])</f>
        <v>0</v>
      </c>
      <c r="I12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8" t="str">
        <f>IF(ISBLANK(TimeVR[[#This Row],[Best Time(S)]]),"-",TimeVR[[#This Row],[Best Time(S)]])</f>
        <v>-</v>
      </c>
      <c r="K1258" t="str">
        <f>IF(StandardResults[[#This Row],[BT(SC)]]&lt;&gt;"-",IF(StandardResults[[#This Row],[BT(SC)]]&lt;=StandardResults[[#This Row],[AAs]],"AA",IF(StandardResults[[#This Row],[BT(SC)]]&lt;=StandardResults[[#This Row],[As]],"A",IF(StandardResults[[#This Row],[BT(SC)]]&lt;=StandardResults[[#This Row],[Bs]],"B","-"))),"")</f>
        <v/>
      </c>
      <c r="L1258" t="str">
        <f>IF(ISBLANK(TimeVR[[#This Row],[Best Time(L)]]),"-",TimeVR[[#This Row],[Best Time(L)]])</f>
        <v>-</v>
      </c>
      <c r="M1258" t="str">
        <f>IF(StandardResults[[#This Row],[BT(LC)]]&lt;&gt;"-",IF(StandardResults[[#This Row],[BT(LC)]]&lt;=StandardResults[[#This Row],[AA]],"AA",IF(StandardResults[[#This Row],[BT(LC)]]&lt;=StandardResults[[#This Row],[A]],"A",IF(StandardResults[[#This Row],[BT(LC)]]&lt;=StandardResults[[#This Row],[B]],"B","-"))),"")</f>
        <v/>
      </c>
      <c r="N1258" s="14"/>
      <c r="O1258" t="str">
        <f>IF(StandardResults[[#This Row],[BT(SC)]]&lt;&gt;"-",IF(StandardResults[[#This Row],[BT(SC)]]&lt;=StandardResults[[#This Row],[Ecs]],"EC","-"),"")</f>
        <v/>
      </c>
      <c r="Q1258" t="str">
        <f>IF(StandardResults[[#This Row],[Ind/Rel]]="Ind",LEFT(StandardResults[[#This Row],[Gender]],1)&amp;MIN(MAX(StandardResults[[#This Row],[Age]],11),17)&amp;"-"&amp;StandardResults[[#This Row],[Event]],"")</f>
        <v>011-0</v>
      </c>
      <c r="R1258" t="e">
        <f>IF(StandardResults[[#This Row],[Ind/Rel]]="Ind",_xlfn.XLOOKUP(StandardResults[[#This Row],[Code]],Std[Code],Std[AA]),"-")</f>
        <v>#N/A</v>
      </c>
      <c r="S1258" t="e">
        <f>IF(StandardResults[[#This Row],[Ind/Rel]]="Ind",_xlfn.XLOOKUP(StandardResults[[#This Row],[Code]],Std[Code],Std[A]),"-")</f>
        <v>#N/A</v>
      </c>
      <c r="T1258" t="e">
        <f>IF(StandardResults[[#This Row],[Ind/Rel]]="Ind",_xlfn.XLOOKUP(StandardResults[[#This Row],[Code]],Std[Code],Std[B]),"-")</f>
        <v>#N/A</v>
      </c>
      <c r="U1258" t="e">
        <f>IF(StandardResults[[#This Row],[Ind/Rel]]="Ind",_xlfn.XLOOKUP(StandardResults[[#This Row],[Code]],Std[Code],Std[AAs]),"-")</f>
        <v>#N/A</v>
      </c>
      <c r="V1258" t="e">
        <f>IF(StandardResults[[#This Row],[Ind/Rel]]="Ind",_xlfn.XLOOKUP(StandardResults[[#This Row],[Code]],Std[Code],Std[As]),"-")</f>
        <v>#N/A</v>
      </c>
      <c r="W1258" t="e">
        <f>IF(StandardResults[[#This Row],[Ind/Rel]]="Ind",_xlfn.XLOOKUP(StandardResults[[#This Row],[Code]],Std[Code],Std[Bs]),"-")</f>
        <v>#N/A</v>
      </c>
      <c r="X1258" t="e">
        <f>IF(StandardResults[[#This Row],[Ind/Rel]]="Ind",_xlfn.XLOOKUP(StandardResults[[#This Row],[Code]],Std[Code],Std[EC]),"-")</f>
        <v>#N/A</v>
      </c>
      <c r="Y1258" t="e">
        <f>IF(StandardResults[[#This Row],[Ind/Rel]]="Ind",_xlfn.XLOOKUP(StandardResults[[#This Row],[Code]],Std[Code],Std[Ecs]),"-")</f>
        <v>#N/A</v>
      </c>
      <c r="Z1258">
        <f>COUNTIFS(StandardResults[Name],StandardResults[[#This Row],[Name]],StandardResults[Entry
Std],"B")+COUNTIFS(StandardResults[Name],StandardResults[[#This Row],[Name]],StandardResults[Entry
Std],"A")+COUNTIFS(StandardResults[Name],StandardResults[[#This Row],[Name]],StandardResults[Entry
Std],"AA")</f>
        <v>0</v>
      </c>
      <c r="AA1258">
        <f>COUNTIFS(StandardResults[Name],StandardResults[[#This Row],[Name]],StandardResults[Entry
Std],"AA")</f>
        <v>0</v>
      </c>
    </row>
    <row r="1259" spans="1:27" x14ac:dyDescent="0.25">
      <c r="A1259">
        <f>TimeVR[[#This Row],[Club]]</f>
        <v>0</v>
      </c>
      <c r="B1259" t="str">
        <f>IF(OR(RIGHT(TimeVR[[#This Row],[Event]],3)="M.R", RIGHT(TimeVR[[#This Row],[Event]],3)="F.R"),"Relay","Ind")</f>
        <v>Ind</v>
      </c>
      <c r="C1259">
        <f>TimeVR[[#This Row],[gender]]</f>
        <v>0</v>
      </c>
      <c r="D1259">
        <f>TimeVR[[#This Row],[Age]]</f>
        <v>0</v>
      </c>
      <c r="E1259">
        <f>TimeVR[[#This Row],[name]]</f>
        <v>0</v>
      </c>
      <c r="F1259">
        <f>TimeVR[[#This Row],[Event]]</f>
        <v>0</v>
      </c>
      <c r="G1259" t="str">
        <f>IF(OR(StandardResults[[#This Row],[Entry]]="-",TimeVR[[#This Row],[validation]]="Validated"),"Y","N")</f>
        <v>N</v>
      </c>
      <c r="H1259">
        <f>IF(OR(LEFT(TimeVR[[#This Row],[Times]],8)="00:00.00", LEFT(TimeVR[[#This Row],[Times]],2)="NT"),"-",TimeVR[[#This Row],[Times]])</f>
        <v>0</v>
      </c>
      <c r="I12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59" t="str">
        <f>IF(ISBLANK(TimeVR[[#This Row],[Best Time(S)]]),"-",TimeVR[[#This Row],[Best Time(S)]])</f>
        <v>-</v>
      </c>
      <c r="K1259" t="str">
        <f>IF(StandardResults[[#This Row],[BT(SC)]]&lt;&gt;"-",IF(StandardResults[[#This Row],[BT(SC)]]&lt;=StandardResults[[#This Row],[AAs]],"AA",IF(StandardResults[[#This Row],[BT(SC)]]&lt;=StandardResults[[#This Row],[As]],"A",IF(StandardResults[[#This Row],[BT(SC)]]&lt;=StandardResults[[#This Row],[Bs]],"B","-"))),"")</f>
        <v/>
      </c>
      <c r="L1259" t="str">
        <f>IF(ISBLANK(TimeVR[[#This Row],[Best Time(L)]]),"-",TimeVR[[#This Row],[Best Time(L)]])</f>
        <v>-</v>
      </c>
      <c r="M1259" t="str">
        <f>IF(StandardResults[[#This Row],[BT(LC)]]&lt;&gt;"-",IF(StandardResults[[#This Row],[BT(LC)]]&lt;=StandardResults[[#This Row],[AA]],"AA",IF(StandardResults[[#This Row],[BT(LC)]]&lt;=StandardResults[[#This Row],[A]],"A",IF(StandardResults[[#This Row],[BT(LC)]]&lt;=StandardResults[[#This Row],[B]],"B","-"))),"")</f>
        <v/>
      </c>
      <c r="N1259" s="14"/>
      <c r="O1259" t="str">
        <f>IF(StandardResults[[#This Row],[BT(SC)]]&lt;&gt;"-",IF(StandardResults[[#This Row],[BT(SC)]]&lt;=StandardResults[[#This Row],[Ecs]],"EC","-"),"")</f>
        <v/>
      </c>
      <c r="Q1259" t="str">
        <f>IF(StandardResults[[#This Row],[Ind/Rel]]="Ind",LEFT(StandardResults[[#This Row],[Gender]],1)&amp;MIN(MAX(StandardResults[[#This Row],[Age]],11),17)&amp;"-"&amp;StandardResults[[#This Row],[Event]],"")</f>
        <v>011-0</v>
      </c>
      <c r="R1259" t="e">
        <f>IF(StandardResults[[#This Row],[Ind/Rel]]="Ind",_xlfn.XLOOKUP(StandardResults[[#This Row],[Code]],Std[Code],Std[AA]),"-")</f>
        <v>#N/A</v>
      </c>
      <c r="S1259" t="e">
        <f>IF(StandardResults[[#This Row],[Ind/Rel]]="Ind",_xlfn.XLOOKUP(StandardResults[[#This Row],[Code]],Std[Code],Std[A]),"-")</f>
        <v>#N/A</v>
      </c>
      <c r="T1259" t="e">
        <f>IF(StandardResults[[#This Row],[Ind/Rel]]="Ind",_xlfn.XLOOKUP(StandardResults[[#This Row],[Code]],Std[Code],Std[B]),"-")</f>
        <v>#N/A</v>
      </c>
      <c r="U1259" t="e">
        <f>IF(StandardResults[[#This Row],[Ind/Rel]]="Ind",_xlfn.XLOOKUP(StandardResults[[#This Row],[Code]],Std[Code],Std[AAs]),"-")</f>
        <v>#N/A</v>
      </c>
      <c r="V1259" t="e">
        <f>IF(StandardResults[[#This Row],[Ind/Rel]]="Ind",_xlfn.XLOOKUP(StandardResults[[#This Row],[Code]],Std[Code],Std[As]),"-")</f>
        <v>#N/A</v>
      </c>
      <c r="W1259" t="e">
        <f>IF(StandardResults[[#This Row],[Ind/Rel]]="Ind",_xlfn.XLOOKUP(StandardResults[[#This Row],[Code]],Std[Code],Std[Bs]),"-")</f>
        <v>#N/A</v>
      </c>
      <c r="X1259" t="e">
        <f>IF(StandardResults[[#This Row],[Ind/Rel]]="Ind",_xlfn.XLOOKUP(StandardResults[[#This Row],[Code]],Std[Code],Std[EC]),"-")</f>
        <v>#N/A</v>
      </c>
      <c r="Y1259" t="e">
        <f>IF(StandardResults[[#This Row],[Ind/Rel]]="Ind",_xlfn.XLOOKUP(StandardResults[[#This Row],[Code]],Std[Code],Std[Ecs]),"-")</f>
        <v>#N/A</v>
      </c>
      <c r="Z1259">
        <f>COUNTIFS(StandardResults[Name],StandardResults[[#This Row],[Name]],StandardResults[Entry
Std],"B")+COUNTIFS(StandardResults[Name],StandardResults[[#This Row],[Name]],StandardResults[Entry
Std],"A")+COUNTIFS(StandardResults[Name],StandardResults[[#This Row],[Name]],StandardResults[Entry
Std],"AA")</f>
        <v>0</v>
      </c>
      <c r="AA1259">
        <f>COUNTIFS(StandardResults[Name],StandardResults[[#This Row],[Name]],StandardResults[Entry
Std],"AA")</f>
        <v>0</v>
      </c>
    </row>
    <row r="1260" spans="1:27" x14ac:dyDescent="0.25">
      <c r="A1260">
        <f>TimeVR[[#This Row],[Club]]</f>
        <v>0</v>
      </c>
      <c r="B1260" t="str">
        <f>IF(OR(RIGHT(TimeVR[[#This Row],[Event]],3)="M.R", RIGHT(TimeVR[[#This Row],[Event]],3)="F.R"),"Relay","Ind")</f>
        <v>Ind</v>
      </c>
      <c r="C1260">
        <f>TimeVR[[#This Row],[gender]]</f>
        <v>0</v>
      </c>
      <c r="D1260">
        <f>TimeVR[[#This Row],[Age]]</f>
        <v>0</v>
      </c>
      <c r="E1260">
        <f>TimeVR[[#This Row],[name]]</f>
        <v>0</v>
      </c>
      <c r="F1260">
        <f>TimeVR[[#This Row],[Event]]</f>
        <v>0</v>
      </c>
      <c r="G1260" t="str">
        <f>IF(OR(StandardResults[[#This Row],[Entry]]="-",TimeVR[[#This Row],[validation]]="Validated"),"Y","N")</f>
        <v>N</v>
      </c>
      <c r="H1260">
        <f>IF(OR(LEFT(TimeVR[[#This Row],[Times]],8)="00:00.00", LEFT(TimeVR[[#This Row],[Times]],2)="NT"),"-",TimeVR[[#This Row],[Times]])</f>
        <v>0</v>
      </c>
      <c r="I12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0" t="str">
        <f>IF(ISBLANK(TimeVR[[#This Row],[Best Time(S)]]),"-",TimeVR[[#This Row],[Best Time(S)]])</f>
        <v>-</v>
      </c>
      <c r="K1260" t="str">
        <f>IF(StandardResults[[#This Row],[BT(SC)]]&lt;&gt;"-",IF(StandardResults[[#This Row],[BT(SC)]]&lt;=StandardResults[[#This Row],[AAs]],"AA",IF(StandardResults[[#This Row],[BT(SC)]]&lt;=StandardResults[[#This Row],[As]],"A",IF(StandardResults[[#This Row],[BT(SC)]]&lt;=StandardResults[[#This Row],[Bs]],"B","-"))),"")</f>
        <v/>
      </c>
      <c r="L1260" t="str">
        <f>IF(ISBLANK(TimeVR[[#This Row],[Best Time(L)]]),"-",TimeVR[[#This Row],[Best Time(L)]])</f>
        <v>-</v>
      </c>
      <c r="M1260" t="str">
        <f>IF(StandardResults[[#This Row],[BT(LC)]]&lt;&gt;"-",IF(StandardResults[[#This Row],[BT(LC)]]&lt;=StandardResults[[#This Row],[AA]],"AA",IF(StandardResults[[#This Row],[BT(LC)]]&lt;=StandardResults[[#This Row],[A]],"A",IF(StandardResults[[#This Row],[BT(LC)]]&lt;=StandardResults[[#This Row],[B]],"B","-"))),"")</f>
        <v/>
      </c>
      <c r="N1260" s="14"/>
      <c r="O1260" t="str">
        <f>IF(StandardResults[[#This Row],[BT(SC)]]&lt;&gt;"-",IF(StandardResults[[#This Row],[BT(SC)]]&lt;=StandardResults[[#This Row],[Ecs]],"EC","-"),"")</f>
        <v/>
      </c>
      <c r="Q1260" t="str">
        <f>IF(StandardResults[[#This Row],[Ind/Rel]]="Ind",LEFT(StandardResults[[#This Row],[Gender]],1)&amp;MIN(MAX(StandardResults[[#This Row],[Age]],11),17)&amp;"-"&amp;StandardResults[[#This Row],[Event]],"")</f>
        <v>011-0</v>
      </c>
      <c r="R1260" t="e">
        <f>IF(StandardResults[[#This Row],[Ind/Rel]]="Ind",_xlfn.XLOOKUP(StandardResults[[#This Row],[Code]],Std[Code],Std[AA]),"-")</f>
        <v>#N/A</v>
      </c>
      <c r="S1260" t="e">
        <f>IF(StandardResults[[#This Row],[Ind/Rel]]="Ind",_xlfn.XLOOKUP(StandardResults[[#This Row],[Code]],Std[Code],Std[A]),"-")</f>
        <v>#N/A</v>
      </c>
      <c r="T1260" t="e">
        <f>IF(StandardResults[[#This Row],[Ind/Rel]]="Ind",_xlfn.XLOOKUP(StandardResults[[#This Row],[Code]],Std[Code],Std[B]),"-")</f>
        <v>#N/A</v>
      </c>
      <c r="U1260" t="e">
        <f>IF(StandardResults[[#This Row],[Ind/Rel]]="Ind",_xlfn.XLOOKUP(StandardResults[[#This Row],[Code]],Std[Code],Std[AAs]),"-")</f>
        <v>#N/A</v>
      </c>
      <c r="V1260" t="e">
        <f>IF(StandardResults[[#This Row],[Ind/Rel]]="Ind",_xlfn.XLOOKUP(StandardResults[[#This Row],[Code]],Std[Code],Std[As]),"-")</f>
        <v>#N/A</v>
      </c>
      <c r="W1260" t="e">
        <f>IF(StandardResults[[#This Row],[Ind/Rel]]="Ind",_xlfn.XLOOKUP(StandardResults[[#This Row],[Code]],Std[Code],Std[Bs]),"-")</f>
        <v>#N/A</v>
      </c>
      <c r="X1260" t="e">
        <f>IF(StandardResults[[#This Row],[Ind/Rel]]="Ind",_xlfn.XLOOKUP(StandardResults[[#This Row],[Code]],Std[Code],Std[EC]),"-")</f>
        <v>#N/A</v>
      </c>
      <c r="Y1260" t="e">
        <f>IF(StandardResults[[#This Row],[Ind/Rel]]="Ind",_xlfn.XLOOKUP(StandardResults[[#This Row],[Code]],Std[Code],Std[Ecs]),"-")</f>
        <v>#N/A</v>
      </c>
      <c r="Z1260">
        <f>COUNTIFS(StandardResults[Name],StandardResults[[#This Row],[Name]],StandardResults[Entry
Std],"B")+COUNTIFS(StandardResults[Name],StandardResults[[#This Row],[Name]],StandardResults[Entry
Std],"A")+COUNTIFS(StandardResults[Name],StandardResults[[#This Row],[Name]],StandardResults[Entry
Std],"AA")</f>
        <v>0</v>
      </c>
      <c r="AA1260">
        <f>COUNTIFS(StandardResults[Name],StandardResults[[#This Row],[Name]],StandardResults[Entry
Std],"AA")</f>
        <v>0</v>
      </c>
    </row>
    <row r="1261" spans="1:27" x14ac:dyDescent="0.25">
      <c r="A1261">
        <f>TimeVR[[#This Row],[Club]]</f>
        <v>0</v>
      </c>
      <c r="B1261" t="str">
        <f>IF(OR(RIGHT(TimeVR[[#This Row],[Event]],3)="M.R", RIGHT(TimeVR[[#This Row],[Event]],3)="F.R"),"Relay","Ind")</f>
        <v>Ind</v>
      </c>
      <c r="C1261">
        <f>TimeVR[[#This Row],[gender]]</f>
        <v>0</v>
      </c>
      <c r="D1261">
        <f>TimeVR[[#This Row],[Age]]</f>
        <v>0</v>
      </c>
      <c r="E1261">
        <f>TimeVR[[#This Row],[name]]</f>
        <v>0</v>
      </c>
      <c r="F1261">
        <f>TimeVR[[#This Row],[Event]]</f>
        <v>0</v>
      </c>
      <c r="G1261" t="str">
        <f>IF(OR(StandardResults[[#This Row],[Entry]]="-",TimeVR[[#This Row],[validation]]="Validated"),"Y","N")</f>
        <v>N</v>
      </c>
      <c r="H1261">
        <f>IF(OR(LEFT(TimeVR[[#This Row],[Times]],8)="00:00.00", LEFT(TimeVR[[#This Row],[Times]],2)="NT"),"-",TimeVR[[#This Row],[Times]])</f>
        <v>0</v>
      </c>
      <c r="I12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1" t="str">
        <f>IF(ISBLANK(TimeVR[[#This Row],[Best Time(S)]]),"-",TimeVR[[#This Row],[Best Time(S)]])</f>
        <v>-</v>
      </c>
      <c r="K1261" t="str">
        <f>IF(StandardResults[[#This Row],[BT(SC)]]&lt;&gt;"-",IF(StandardResults[[#This Row],[BT(SC)]]&lt;=StandardResults[[#This Row],[AAs]],"AA",IF(StandardResults[[#This Row],[BT(SC)]]&lt;=StandardResults[[#This Row],[As]],"A",IF(StandardResults[[#This Row],[BT(SC)]]&lt;=StandardResults[[#This Row],[Bs]],"B","-"))),"")</f>
        <v/>
      </c>
      <c r="L1261" t="str">
        <f>IF(ISBLANK(TimeVR[[#This Row],[Best Time(L)]]),"-",TimeVR[[#This Row],[Best Time(L)]])</f>
        <v>-</v>
      </c>
      <c r="M1261" t="str">
        <f>IF(StandardResults[[#This Row],[BT(LC)]]&lt;&gt;"-",IF(StandardResults[[#This Row],[BT(LC)]]&lt;=StandardResults[[#This Row],[AA]],"AA",IF(StandardResults[[#This Row],[BT(LC)]]&lt;=StandardResults[[#This Row],[A]],"A",IF(StandardResults[[#This Row],[BT(LC)]]&lt;=StandardResults[[#This Row],[B]],"B","-"))),"")</f>
        <v/>
      </c>
      <c r="N1261" s="14"/>
      <c r="O1261" t="str">
        <f>IF(StandardResults[[#This Row],[BT(SC)]]&lt;&gt;"-",IF(StandardResults[[#This Row],[BT(SC)]]&lt;=StandardResults[[#This Row],[Ecs]],"EC","-"),"")</f>
        <v/>
      </c>
      <c r="Q1261" t="str">
        <f>IF(StandardResults[[#This Row],[Ind/Rel]]="Ind",LEFT(StandardResults[[#This Row],[Gender]],1)&amp;MIN(MAX(StandardResults[[#This Row],[Age]],11),17)&amp;"-"&amp;StandardResults[[#This Row],[Event]],"")</f>
        <v>011-0</v>
      </c>
      <c r="R1261" t="e">
        <f>IF(StandardResults[[#This Row],[Ind/Rel]]="Ind",_xlfn.XLOOKUP(StandardResults[[#This Row],[Code]],Std[Code],Std[AA]),"-")</f>
        <v>#N/A</v>
      </c>
      <c r="S1261" t="e">
        <f>IF(StandardResults[[#This Row],[Ind/Rel]]="Ind",_xlfn.XLOOKUP(StandardResults[[#This Row],[Code]],Std[Code],Std[A]),"-")</f>
        <v>#N/A</v>
      </c>
      <c r="T1261" t="e">
        <f>IF(StandardResults[[#This Row],[Ind/Rel]]="Ind",_xlfn.XLOOKUP(StandardResults[[#This Row],[Code]],Std[Code],Std[B]),"-")</f>
        <v>#N/A</v>
      </c>
      <c r="U1261" t="e">
        <f>IF(StandardResults[[#This Row],[Ind/Rel]]="Ind",_xlfn.XLOOKUP(StandardResults[[#This Row],[Code]],Std[Code],Std[AAs]),"-")</f>
        <v>#N/A</v>
      </c>
      <c r="V1261" t="e">
        <f>IF(StandardResults[[#This Row],[Ind/Rel]]="Ind",_xlfn.XLOOKUP(StandardResults[[#This Row],[Code]],Std[Code],Std[As]),"-")</f>
        <v>#N/A</v>
      </c>
      <c r="W1261" t="e">
        <f>IF(StandardResults[[#This Row],[Ind/Rel]]="Ind",_xlfn.XLOOKUP(StandardResults[[#This Row],[Code]],Std[Code],Std[Bs]),"-")</f>
        <v>#N/A</v>
      </c>
      <c r="X1261" t="e">
        <f>IF(StandardResults[[#This Row],[Ind/Rel]]="Ind",_xlfn.XLOOKUP(StandardResults[[#This Row],[Code]],Std[Code],Std[EC]),"-")</f>
        <v>#N/A</v>
      </c>
      <c r="Y1261" t="e">
        <f>IF(StandardResults[[#This Row],[Ind/Rel]]="Ind",_xlfn.XLOOKUP(StandardResults[[#This Row],[Code]],Std[Code],Std[Ecs]),"-")</f>
        <v>#N/A</v>
      </c>
      <c r="Z1261">
        <f>COUNTIFS(StandardResults[Name],StandardResults[[#This Row],[Name]],StandardResults[Entry
Std],"B")+COUNTIFS(StandardResults[Name],StandardResults[[#This Row],[Name]],StandardResults[Entry
Std],"A")+COUNTIFS(StandardResults[Name],StandardResults[[#This Row],[Name]],StandardResults[Entry
Std],"AA")</f>
        <v>0</v>
      </c>
      <c r="AA1261">
        <f>COUNTIFS(StandardResults[Name],StandardResults[[#This Row],[Name]],StandardResults[Entry
Std],"AA")</f>
        <v>0</v>
      </c>
    </row>
    <row r="1262" spans="1:27" x14ac:dyDescent="0.25">
      <c r="A1262">
        <f>TimeVR[[#This Row],[Club]]</f>
        <v>0</v>
      </c>
      <c r="B1262" t="str">
        <f>IF(OR(RIGHT(TimeVR[[#This Row],[Event]],3)="M.R", RIGHT(TimeVR[[#This Row],[Event]],3)="F.R"),"Relay","Ind")</f>
        <v>Ind</v>
      </c>
      <c r="C1262">
        <f>TimeVR[[#This Row],[gender]]</f>
        <v>0</v>
      </c>
      <c r="D1262">
        <f>TimeVR[[#This Row],[Age]]</f>
        <v>0</v>
      </c>
      <c r="E1262">
        <f>TimeVR[[#This Row],[name]]</f>
        <v>0</v>
      </c>
      <c r="F1262">
        <f>TimeVR[[#This Row],[Event]]</f>
        <v>0</v>
      </c>
      <c r="G1262" t="str">
        <f>IF(OR(StandardResults[[#This Row],[Entry]]="-",TimeVR[[#This Row],[validation]]="Validated"),"Y","N")</f>
        <v>N</v>
      </c>
      <c r="H1262">
        <f>IF(OR(LEFT(TimeVR[[#This Row],[Times]],8)="00:00.00", LEFT(TimeVR[[#This Row],[Times]],2)="NT"),"-",TimeVR[[#This Row],[Times]])</f>
        <v>0</v>
      </c>
      <c r="I12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2" t="str">
        <f>IF(ISBLANK(TimeVR[[#This Row],[Best Time(S)]]),"-",TimeVR[[#This Row],[Best Time(S)]])</f>
        <v>-</v>
      </c>
      <c r="K1262" t="str">
        <f>IF(StandardResults[[#This Row],[BT(SC)]]&lt;&gt;"-",IF(StandardResults[[#This Row],[BT(SC)]]&lt;=StandardResults[[#This Row],[AAs]],"AA",IF(StandardResults[[#This Row],[BT(SC)]]&lt;=StandardResults[[#This Row],[As]],"A",IF(StandardResults[[#This Row],[BT(SC)]]&lt;=StandardResults[[#This Row],[Bs]],"B","-"))),"")</f>
        <v/>
      </c>
      <c r="L1262" t="str">
        <f>IF(ISBLANK(TimeVR[[#This Row],[Best Time(L)]]),"-",TimeVR[[#This Row],[Best Time(L)]])</f>
        <v>-</v>
      </c>
      <c r="M1262" t="str">
        <f>IF(StandardResults[[#This Row],[BT(LC)]]&lt;&gt;"-",IF(StandardResults[[#This Row],[BT(LC)]]&lt;=StandardResults[[#This Row],[AA]],"AA",IF(StandardResults[[#This Row],[BT(LC)]]&lt;=StandardResults[[#This Row],[A]],"A",IF(StandardResults[[#This Row],[BT(LC)]]&lt;=StandardResults[[#This Row],[B]],"B","-"))),"")</f>
        <v/>
      </c>
      <c r="N1262" s="14"/>
      <c r="O1262" t="str">
        <f>IF(StandardResults[[#This Row],[BT(SC)]]&lt;&gt;"-",IF(StandardResults[[#This Row],[BT(SC)]]&lt;=StandardResults[[#This Row],[Ecs]],"EC","-"),"")</f>
        <v/>
      </c>
      <c r="Q1262" t="str">
        <f>IF(StandardResults[[#This Row],[Ind/Rel]]="Ind",LEFT(StandardResults[[#This Row],[Gender]],1)&amp;MIN(MAX(StandardResults[[#This Row],[Age]],11),17)&amp;"-"&amp;StandardResults[[#This Row],[Event]],"")</f>
        <v>011-0</v>
      </c>
      <c r="R1262" t="e">
        <f>IF(StandardResults[[#This Row],[Ind/Rel]]="Ind",_xlfn.XLOOKUP(StandardResults[[#This Row],[Code]],Std[Code],Std[AA]),"-")</f>
        <v>#N/A</v>
      </c>
      <c r="S1262" t="e">
        <f>IF(StandardResults[[#This Row],[Ind/Rel]]="Ind",_xlfn.XLOOKUP(StandardResults[[#This Row],[Code]],Std[Code],Std[A]),"-")</f>
        <v>#N/A</v>
      </c>
      <c r="T1262" t="e">
        <f>IF(StandardResults[[#This Row],[Ind/Rel]]="Ind",_xlfn.XLOOKUP(StandardResults[[#This Row],[Code]],Std[Code],Std[B]),"-")</f>
        <v>#N/A</v>
      </c>
      <c r="U1262" t="e">
        <f>IF(StandardResults[[#This Row],[Ind/Rel]]="Ind",_xlfn.XLOOKUP(StandardResults[[#This Row],[Code]],Std[Code],Std[AAs]),"-")</f>
        <v>#N/A</v>
      </c>
      <c r="V1262" t="e">
        <f>IF(StandardResults[[#This Row],[Ind/Rel]]="Ind",_xlfn.XLOOKUP(StandardResults[[#This Row],[Code]],Std[Code],Std[As]),"-")</f>
        <v>#N/A</v>
      </c>
      <c r="W1262" t="e">
        <f>IF(StandardResults[[#This Row],[Ind/Rel]]="Ind",_xlfn.XLOOKUP(StandardResults[[#This Row],[Code]],Std[Code],Std[Bs]),"-")</f>
        <v>#N/A</v>
      </c>
      <c r="X1262" t="e">
        <f>IF(StandardResults[[#This Row],[Ind/Rel]]="Ind",_xlfn.XLOOKUP(StandardResults[[#This Row],[Code]],Std[Code],Std[EC]),"-")</f>
        <v>#N/A</v>
      </c>
      <c r="Y1262" t="e">
        <f>IF(StandardResults[[#This Row],[Ind/Rel]]="Ind",_xlfn.XLOOKUP(StandardResults[[#This Row],[Code]],Std[Code],Std[Ecs]),"-")</f>
        <v>#N/A</v>
      </c>
      <c r="Z1262">
        <f>COUNTIFS(StandardResults[Name],StandardResults[[#This Row],[Name]],StandardResults[Entry
Std],"B")+COUNTIFS(StandardResults[Name],StandardResults[[#This Row],[Name]],StandardResults[Entry
Std],"A")+COUNTIFS(StandardResults[Name],StandardResults[[#This Row],[Name]],StandardResults[Entry
Std],"AA")</f>
        <v>0</v>
      </c>
      <c r="AA1262">
        <f>COUNTIFS(StandardResults[Name],StandardResults[[#This Row],[Name]],StandardResults[Entry
Std],"AA")</f>
        <v>0</v>
      </c>
    </row>
    <row r="1263" spans="1:27" x14ac:dyDescent="0.25">
      <c r="A1263">
        <f>TimeVR[[#This Row],[Club]]</f>
        <v>0</v>
      </c>
      <c r="B1263" t="str">
        <f>IF(OR(RIGHT(TimeVR[[#This Row],[Event]],3)="M.R", RIGHT(TimeVR[[#This Row],[Event]],3)="F.R"),"Relay","Ind")</f>
        <v>Ind</v>
      </c>
      <c r="C1263">
        <f>TimeVR[[#This Row],[gender]]</f>
        <v>0</v>
      </c>
      <c r="D1263">
        <f>TimeVR[[#This Row],[Age]]</f>
        <v>0</v>
      </c>
      <c r="E1263">
        <f>TimeVR[[#This Row],[name]]</f>
        <v>0</v>
      </c>
      <c r="F1263">
        <f>TimeVR[[#This Row],[Event]]</f>
        <v>0</v>
      </c>
      <c r="G1263" t="str">
        <f>IF(OR(StandardResults[[#This Row],[Entry]]="-",TimeVR[[#This Row],[validation]]="Validated"),"Y","N")</f>
        <v>N</v>
      </c>
      <c r="H1263">
        <f>IF(OR(LEFT(TimeVR[[#This Row],[Times]],8)="00:00.00", LEFT(TimeVR[[#This Row],[Times]],2)="NT"),"-",TimeVR[[#This Row],[Times]])</f>
        <v>0</v>
      </c>
      <c r="I12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3" t="str">
        <f>IF(ISBLANK(TimeVR[[#This Row],[Best Time(S)]]),"-",TimeVR[[#This Row],[Best Time(S)]])</f>
        <v>-</v>
      </c>
      <c r="K1263" t="str">
        <f>IF(StandardResults[[#This Row],[BT(SC)]]&lt;&gt;"-",IF(StandardResults[[#This Row],[BT(SC)]]&lt;=StandardResults[[#This Row],[AAs]],"AA",IF(StandardResults[[#This Row],[BT(SC)]]&lt;=StandardResults[[#This Row],[As]],"A",IF(StandardResults[[#This Row],[BT(SC)]]&lt;=StandardResults[[#This Row],[Bs]],"B","-"))),"")</f>
        <v/>
      </c>
      <c r="L1263" t="str">
        <f>IF(ISBLANK(TimeVR[[#This Row],[Best Time(L)]]),"-",TimeVR[[#This Row],[Best Time(L)]])</f>
        <v>-</v>
      </c>
      <c r="M1263" t="str">
        <f>IF(StandardResults[[#This Row],[BT(LC)]]&lt;&gt;"-",IF(StandardResults[[#This Row],[BT(LC)]]&lt;=StandardResults[[#This Row],[AA]],"AA",IF(StandardResults[[#This Row],[BT(LC)]]&lt;=StandardResults[[#This Row],[A]],"A",IF(StandardResults[[#This Row],[BT(LC)]]&lt;=StandardResults[[#This Row],[B]],"B","-"))),"")</f>
        <v/>
      </c>
      <c r="N1263" s="14"/>
      <c r="O1263" t="str">
        <f>IF(StandardResults[[#This Row],[BT(SC)]]&lt;&gt;"-",IF(StandardResults[[#This Row],[BT(SC)]]&lt;=StandardResults[[#This Row],[Ecs]],"EC","-"),"")</f>
        <v/>
      </c>
      <c r="Q1263" t="str">
        <f>IF(StandardResults[[#This Row],[Ind/Rel]]="Ind",LEFT(StandardResults[[#This Row],[Gender]],1)&amp;MIN(MAX(StandardResults[[#This Row],[Age]],11),17)&amp;"-"&amp;StandardResults[[#This Row],[Event]],"")</f>
        <v>011-0</v>
      </c>
      <c r="R1263" t="e">
        <f>IF(StandardResults[[#This Row],[Ind/Rel]]="Ind",_xlfn.XLOOKUP(StandardResults[[#This Row],[Code]],Std[Code],Std[AA]),"-")</f>
        <v>#N/A</v>
      </c>
      <c r="S1263" t="e">
        <f>IF(StandardResults[[#This Row],[Ind/Rel]]="Ind",_xlfn.XLOOKUP(StandardResults[[#This Row],[Code]],Std[Code],Std[A]),"-")</f>
        <v>#N/A</v>
      </c>
      <c r="T1263" t="e">
        <f>IF(StandardResults[[#This Row],[Ind/Rel]]="Ind",_xlfn.XLOOKUP(StandardResults[[#This Row],[Code]],Std[Code],Std[B]),"-")</f>
        <v>#N/A</v>
      </c>
      <c r="U1263" t="e">
        <f>IF(StandardResults[[#This Row],[Ind/Rel]]="Ind",_xlfn.XLOOKUP(StandardResults[[#This Row],[Code]],Std[Code],Std[AAs]),"-")</f>
        <v>#N/A</v>
      </c>
      <c r="V1263" t="e">
        <f>IF(StandardResults[[#This Row],[Ind/Rel]]="Ind",_xlfn.XLOOKUP(StandardResults[[#This Row],[Code]],Std[Code],Std[As]),"-")</f>
        <v>#N/A</v>
      </c>
      <c r="W1263" t="e">
        <f>IF(StandardResults[[#This Row],[Ind/Rel]]="Ind",_xlfn.XLOOKUP(StandardResults[[#This Row],[Code]],Std[Code],Std[Bs]),"-")</f>
        <v>#N/A</v>
      </c>
      <c r="X1263" t="e">
        <f>IF(StandardResults[[#This Row],[Ind/Rel]]="Ind",_xlfn.XLOOKUP(StandardResults[[#This Row],[Code]],Std[Code],Std[EC]),"-")</f>
        <v>#N/A</v>
      </c>
      <c r="Y1263" t="e">
        <f>IF(StandardResults[[#This Row],[Ind/Rel]]="Ind",_xlfn.XLOOKUP(StandardResults[[#This Row],[Code]],Std[Code],Std[Ecs]),"-")</f>
        <v>#N/A</v>
      </c>
      <c r="Z1263">
        <f>COUNTIFS(StandardResults[Name],StandardResults[[#This Row],[Name]],StandardResults[Entry
Std],"B")+COUNTIFS(StandardResults[Name],StandardResults[[#This Row],[Name]],StandardResults[Entry
Std],"A")+COUNTIFS(StandardResults[Name],StandardResults[[#This Row],[Name]],StandardResults[Entry
Std],"AA")</f>
        <v>0</v>
      </c>
      <c r="AA1263">
        <f>COUNTIFS(StandardResults[Name],StandardResults[[#This Row],[Name]],StandardResults[Entry
Std],"AA")</f>
        <v>0</v>
      </c>
    </row>
    <row r="1264" spans="1:27" x14ac:dyDescent="0.25">
      <c r="A1264">
        <f>TimeVR[[#This Row],[Club]]</f>
        <v>0</v>
      </c>
      <c r="B1264" t="str">
        <f>IF(OR(RIGHT(TimeVR[[#This Row],[Event]],3)="M.R", RIGHT(TimeVR[[#This Row],[Event]],3)="F.R"),"Relay","Ind")</f>
        <v>Ind</v>
      </c>
      <c r="C1264">
        <f>TimeVR[[#This Row],[gender]]</f>
        <v>0</v>
      </c>
      <c r="D1264">
        <f>TimeVR[[#This Row],[Age]]</f>
        <v>0</v>
      </c>
      <c r="E1264">
        <f>TimeVR[[#This Row],[name]]</f>
        <v>0</v>
      </c>
      <c r="F1264">
        <f>TimeVR[[#This Row],[Event]]</f>
        <v>0</v>
      </c>
      <c r="G1264" t="str">
        <f>IF(OR(StandardResults[[#This Row],[Entry]]="-",TimeVR[[#This Row],[validation]]="Validated"),"Y","N")</f>
        <v>N</v>
      </c>
      <c r="H1264">
        <f>IF(OR(LEFT(TimeVR[[#This Row],[Times]],8)="00:00.00", LEFT(TimeVR[[#This Row],[Times]],2)="NT"),"-",TimeVR[[#This Row],[Times]])</f>
        <v>0</v>
      </c>
      <c r="I12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4" t="str">
        <f>IF(ISBLANK(TimeVR[[#This Row],[Best Time(S)]]),"-",TimeVR[[#This Row],[Best Time(S)]])</f>
        <v>-</v>
      </c>
      <c r="K1264" t="str">
        <f>IF(StandardResults[[#This Row],[BT(SC)]]&lt;&gt;"-",IF(StandardResults[[#This Row],[BT(SC)]]&lt;=StandardResults[[#This Row],[AAs]],"AA",IF(StandardResults[[#This Row],[BT(SC)]]&lt;=StandardResults[[#This Row],[As]],"A",IF(StandardResults[[#This Row],[BT(SC)]]&lt;=StandardResults[[#This Row],[Bs]],"B","-"))),"")</f>
        <v/>
      </c>
      <c r="L1264" t="str">
        <f>IF(ISBLANK(TimeVR[[#This Row],[Best Time(L)]]),"-",TimeVR[[#This Row],[Best Time(L)]])</f>
        <v>-</v>
      </c>
      <c r="M1264" t="str">
        <f>IF(StandardResults[[#This Row],[BT(LC)]]&lt;&gt;"-",IF(StandardResults[[#This Row],[BT(LC)]]&lt;=StandardResults[[#This Row],[AA]],"AA",IF(StandardResults[[#This Row],[BT(LC)]]&lt;=StandardResults[[#This Row],[A]],"A",IF(StandardResults[[#This Row],[BT(LC)]]&lt;=StandardResults[[#This Row],[B]],"B","-"))),"")</f>
        <v/>
      </c>
      <c r="N1264" s="14"/>
      <c r="O1264" t="str">
        <f>IF(StandardResults[[#This Row],[BT(SC)]]&lt;&gt;"-",IF(StandardResults[[#This Row],[BT(SC)]]&lt;=StandardResults[[#This Row],[Ecs]],"EC","-"),"")</f>
        <v/>
      </c>
      <c r="Q1264" t="str">
        <f>IF(StandardResults[[#This Row],[Ind/Rel]]="Ind",LEFT(StandardResults[[#This Row],[Gender]],1)&amp;MIN(MAX(StandardResults[[#This Row],[Age]],11),17)&amp;"-"&amp;StandardResults[[#This Row],[Event]],"")</f>
        <v>011-0</v>
      </c>
      <c r="R1264" t="e">
        <f>IF(StandardResults[[#This Row],[Ind/Rel]]="Ind",_xlfn.XLOOKUP(StandardResults[[#This Row],[Code]],Std[Code],Std[AA]),"-")</f>
        <v>#N/A</v>
      </c>
      <c r="S1264" t="e">
        <f>IF(StandardResults[[#This Row],[Ind/Rel]]="Ind",_xlfn.XLOOKUP(StandardResults[[#This Row],[Code]],Std[Code],Std[A]),"-")</f>
        <v>#N/A</v>
      </c>
      <c r="T1264" t="e">
        <f>IF(StandardResults[[#This Row],[Ind/Rel]]="Ind",_xlfn.XLOOKUP(StandardResults[[#This Row],[Code]],Std[Code],Std[B]),"-")</f>
        <v>#N/A</v>
      </c>
      <c r="U1264" t="e">
        <f>IF(StandardResults[[#This Row],[Ind/Rel]]="Ind",_xlfn.XLOOKUP(StandardResults[[#This Row],[Code]],Std[Code],Std[AAs]),"-")</f>
        <v>#N/A</v>
      </c>
      <c r="V1264" t="e">
        <f>IF(StandardResults[[#This Row],[Ind/Rel]]="Ind",_xlfn.XLOOKUP(StandardResults[[#This Row],[Code]],Std[Code],Std[As]),"-")</f>
        <v>#N/A</v>
      </c>
      <c r="W1264" t="e">
        <f>IF(StandardResults[[#This Row],[Ind/Rel]]="Ind",_xlfn.XLOOKUP(StandardResults[[#This Row],[Code]],Std[Code],Std[Bs]),"-")</f>
        <v>#N/A</v>
      </c>
      <c r="X1264" t="e">
        <f>IF(StandardResults[[#This Row],[Ind/Rel]]="Ind",_xlfn.XLOOKUP(StandardResults[[#This Row],[Code]],Std[Code],Std[EC]),"-")</f>
        <v>#N/A</v>
      </c>
      <c r="Y1264" t="e">
        <f>IF(StandardResults[[#This Row],[Ind/Rel]]="Ind",_xlfn.XLOOKUP(StandardResults[[#This Row],[Code]],Std[Code],Std[Ecs]),"-")</f>
        <v>#N/A</v>
      </c>
      <c r="Z1264">
        <f>COUNTIFS(StandardResults[Name],StandardResults[[#This Row],[Name]],StandardResults[Entry
Std],"B")+COUNTIFS(StandardResults[Name],StandardResults[[#This Row],[Name]],StandardResults[Entry
Std],"A")+COUNTIFS(StandardResults[Name],StandardResults[[#This Row],[Name]],StandardResults[Entry
Std],"AA")</f>
        <v>0</v>
      </c>
      <c r="AA1264">
        <f>COUNTIFS(StandardResults[Name],StandardResults[[#This Row],[Name]],StandardResults[Entry
Std],"AA")</f>
        <v>0</v>
      </c>
    </row>
    <row r="1265" spans="1:27" x14ac:dyDescent="0.25">
      <c r="A1265">
        <f>TimeVR[[#This Row],[Club]]</f>
        <v>0</v>
      </c>
      <c r="B1265" t="str">
        <f>IF(OR(RIGHT(TimeVR[[#This Row],[Event]],3)="M.R", RIGHT(TimeVR[[#This Row],[Event]],3)="F.R"),"Relay","Ind")</f>
        <v>Ind</v>
      </c>
      <c r="C1265">
        <f>TimeVR[[#This Row],[gender]]</f>
        <v>0</v>
      </c>
      <c r="D1265">
        <f>TimeVR[[#This Row],[Age]]</f>
        <v>0</v>
      </c>
      <c r="E1265">
        <f>TimeVR[[#This Row],[name]]</f>
        <v>0</v>
      </c>
      <c r="F1265">
        <f>TimeVR[[#This Row],[Event]]</f>
        <v>0</v>
      </c>
      <c r="G1265" t="str">
        <f>IF(OR(StandardResults[[#This Row],[Entry]]="-",TimeVR[[#This Row],[validation]]="Validated"),"Y","N")</f>
        <v>N</v>
      </c>
      <c r="H1265">
        <f>IF(OR(LEFT(TimeVR[[#This Row],[Times]],8)="00:00.00", LEFT(TimeVR[[#This Row],[Times]],2)="NT"),"-",TimeVR[[#This Row],[Times]])</f>
        <v>0</v>
      </c>
      <c r="I12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5" t="str">
        <f>IF(ISBLANK(TimeVR[[#This Row],[Best Time(S)]]),"-",TimeVR[[#This Row],[Best Time(S)]])</f>
        <v>-</v>
      </c>
      <c r="K1265" t="str">
        <f>IF(StandardResults[[#This Row],[BT(SC)]]&lt;&gt;"-",IF(StandardResults[[#This Row],[BT(SC)]]&lt;=StandardResults[[#This Row],[AAs]],"AA",IF(StandardResults[[#This Row],[BT(SC)]]&lt;=StandardResults[[#This Row],[As]],"A",IF(StandardResults[[#This Row],[BT(SC)]]&lt;=StandardResults[[#This Row],[Bs]],"B","-"))),"")</f>
        <v/>
      </c>
      <c r="L1265" t="str">
        <f>IF(ISBLANK(TimeVR[[#This Row],[Best Time(L)]]),"-",TimeVR[[#This Row],[Best Time(L)]])</f>
        <v>-</v>
      </c>
      <c r="M1265" t="str">
        <f>IF(StandardResults[[#This Row],[BT(LC)]]&lt;&gt;"-",IF(StandardResults[[#This Row],[BT(LC)]]&lt;=StandardResults[[#This Row],[AA]],"AA",IF(StandardResults[[#This Row],[BT(LC)]]&lt;=StandardResults[[#This Row],[A]],"A",IF(StandardResults[[#This Row],[BT(LC)]]&lt;=StandardResults[[#This Row],[B]],"B","-"))),"")</f>
        <v/>
      </c>
      <c r="N1265" s="14"/>
      <c r="O1265" t="str">
        <f>IF(StandardResults[[#This Row],[BT(SC)]]&lt;&gt;"-",IF(StandardResults[[#This Row],[BT(SC)]]&lt;=StandardResults[[#This Row],[Ecs]],"EC","-"),"")</f>
        <v/>
      </c>
      <c r="Q1265" t="str">
        <f>IF(StandardResults[[#This Row],[Ind/Rel]]="Ind",LEFT(StandardResults[[#This Row],[Gender]],1)&amp;MIN(MAX(StandardResults[[#This Row],[Age]],11),17)&amp;"-"&amp;StandardResults[[#This Row],[Event]],"")</f>
        <v>011-0</v>
      </c>
      <c r="R1265" t="e">
        <f>IF(StandardResults[[#This Row],[Ind/Rel]]="Ind",_xlfn.XLOOKUP(StandardResults[[#This Row],[Code]],Std[Code],Std[AA]),"-")</f>
        <v>#N/A</v>
      </c>
      <c r="S1265" t="e">
        <f>IF(StandardResults[[#This Row],[Ind/Rel]]="Ind",_xlfn.XLOOKUP(StandardResults[[#This Row],[Code]],Std[Code],Std[A]),"-")</f>
        <v>#N/A</v>
      </c>
      <c r="T1265" t="e">
        <f>IF(StandardResults[[#This Row],[Ind/Rel]]="Ind",_xlfn.XLOOKUP(StandardResults[[#This Row],[Code]],Std[Code],Std[B]),"-")</f>
        <v>#N/A</v>
      </c>
      <c r="U1265" t="e">
        <f>IF(StandardResults[[#This Row],[Ind/Rel]]="Ind",_xlfn.XLOOKUP(StandardResults[[#This Row],[Code]],Std[Code],Std[AAs]),"-")</f>
        <v>#N/A</v>
      </c>
      <c r="V1265" t="e">
        <f>IF(StandardResults[[#This Row],[Ind/Rel]]="Ind",_xlfn.XLOOKUP(StandardResults[[#This Row],[Code]],Std[Code],Std[As]),"-")</f>
        <v>#N/A</v>
      </c>
      <c r="W1265" t="e">
        <f>IF(StandardResults[[#This Row],[Ind/Rel]]="Ind",_xlfn.XLOOKUP(StandardResults[[#This Row],[Code]],Std[Code],Std[Bs]),"-")</f>
        <v>#N/A</v>
      </c>
      <c r="X1265" t="e">
        <f>IF(StandardResults[[#This Row],[Ind/Rel]]="Ind",_xlfn.XLOOKUP(StandardResults[[#This Row],[Code]],Std[Code],Std[EC]),"-")</f>
        <v>#N/A</v>
      </c>
      <c r="Y1265" t="e">
        <f>IF(StandardResults[[#This Row],[Ind/Rel]]="Ind",_xlfn.XLOOKUP(StandardResults[[#This Row],[Code]],Std[Code],Std[Ecs]),"-")</f>
        <v>#N/A</v>
      </c>
      <c r="Z1265">
        <f>COUNTIFS(StandardResults[Name],StandardResults[[#This Row],[Name]],StandardResults[Entry
Std],"B")+COUNTIFS(StandardResults[Name],StandardResults[[#This Row],[Name]],StandardResults[Entry
Std],"A")+COUNTIFS(StandardResults[Name],StandardResults[[#This Row],[Name]],StandardResults[Entry
Std],"AA")</f>
        <v>0</v>
      </c>
      <c r="AA1265">
        <f>COUNTIFS(StandardResults[Name],StandardResults[[#This Row],[Name]],StandardResults[Entry
Std],"AA")</f>
        <v>0</v>
      </c>
    </row>
    <row r="1266" spans="1:27" x14ac:dyDescent="0.25">
      <c r="A1266">
        <f>TimeVR[[#This Row],[Club]]</f>
        <v>0</v>
      </c>
      <c r="B1266" t="str">
        <f>IF(OR(RIGHT(TimeVR[[#This Row],[Event]],3)="M.R", RIGHT(TimeVR[[#This Row],[Event]],3)="F.R"),"Relay","Ind")</f>
        <v>Ind</v>
      </c>
      <c r="C1266">
        <f>TimeVR[[#This Row],[gender]]</f>
        <v>0</v>
      </c>
      <c r="D1266">
        <f>TimeVR[[#This Row],[Age]]</f>
        <v>0</v>
      </c>
      <c r="E1266">
        <f>TimeVR[[#This Row],[name]]</f>
        <v>0</v>
      </c>
      <c r="F1266">
        <f>TimeVR[[#This Row],[Event]]</f>
        <v>0</v>
      </c>
      <c r="G1266" t="str">
        <f>IF(OR(StandardResults[[#This Row],[Entry]]="-",TimeVR[[#This Row],[validation]]="Validated"),"Y","N")</f>
        <v>N</v>
      </c>
      <c r="H1266">
        <f>IF(OR(LEFT(TimeVR[[#This Row],[Times]],8)="00:00.00", LEFT(TimeVR[[#This Row],[Times]],2)="NT"),"-",TimeVR[[#This Row],[Times]])</f>
        <v>0</v>
      </c>
      <c r="I12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6" t="str">
        <f>IF(ISBLANK(TimeVR[[#This Row],[Best Time(S)]]),"-",TimeVR[[#This Row],[Best Time(S)]])</f>
        <v>-</v>
      </c>
      <c r="K1266" t="str">
        <f>IF(StandardResults[[#This Row],[BT(SC)]]&lt;&gt;"-",IF(StandardResults[[#This Row],[BT(SC)]]&lt;=StandardResults[[#This Row],[AAs]],"AA",IF(StandardResults[[#This Row],[BT(SC)]]&lt;=StandardResults[[#This Row],[As]],"A",IF(StandardResults[[#This Row],[BT(SC)]]&lt;=StandardResults[[#This Row],[Bs]],"B","-"))),"")</f>
        <v/>
      </c>
      <c r="L1266" t="str">
        <f>IF(ISBLANK(TimeVR[[#This Row],[Best Time(L)]]),"-",TimeVR[[#This Row],[Best Time(L)]])</f>
        <v>-</v>
      </c>
      <c r="M1266" t="str">
        <f>IF(StandardResults[[#This Row],[BT(LC)]]&lt;&gt;"-",IF(StandardResults[[#This Row],[BT(LC)]]&lt;=StandardResults[[#This Row],[AA]],"AA",IF(StandardResults[[#This Row],[BT(LC)]]&lt;=StandardResults[[#This Row],[A]],"A",IF(StandardResults[[#This Row],[BT(LC)]]&lt;=StandardResults[[#This Row],[B]],"B","-"))),"")</f>
        <v/>
      </c>
      <c r="N1266" s="14"/>
      <c r="O1266" t="str">
        <f>IF(StandardResults[[#This Row],[BT(SC)]]&lt;&gt;"-",IF(StandardResults[[#This Row],[BT(SC)]]&lt;=StandardResults[[#This Row],[Ecs]],"EC","-"),"")</f>
        <v/>
      </c>
      <c r="Q1266" t="str">
        <f>IF(StandardResults[[#This Row],[Ind/Rel]]="Ind",LEFT(StandardResults[[#This Row],[Gender]],1)&amp;MIN(MAX(StandardResults[[#This Row],[Age]],11),17)&amp;"-"&amp;StandardResults[[#This Row],[Event]],"")</f>
        <v>011-0</v>
      </c>
      <c r="R1266" t="e">
        <f>IF(StandardResults[[#This Row],[Ind/Rel]]="Ind",_xlfn.XLOOKUP(StandardResults[[#This Row],[Code]],Std[Code],Std[AA]),"-")</f>
        <v>#N/A</v>
      </c>
      <c r="S1266" t="e">
        <f>IF(StandardResults[[#This Row],[Ind/Rel]]="Ind",_xlfn.XLOOKUP(StandardResults[[#This Row],[Code]],Std[Code],Std[A]),"-")</f>
        <v>#N/A</v>
      </c>
      <c r="T1266" t="e">
        <f>IF(StandardResults[[#This Row],[Ind/Rel]]="Ind",_xlfn.XLOOKUP(StandardResults[[#This Row],[Code]],Std[Code],Std[B]),"-")</f>
        <v>#N/A</v>
      </c>
      <c r="U1266" t="e">
        <f>IF(StandardResults[[#This Row],[Ind/Rel]]="Ind",_xlfn.XLOOKUP(StandardResults[[#This Row],[Code]],Std[Code],Std[AAs]),"-")</f>
        <v>#N/A</v>
      </c>
      <c r="V1266" t="e">
        <f>IF(StandardResults[[#This Row],[Ind/Rel]]="Ind",_xlfn.XLOOKUP(StandardResults[[#This Row],[Code]],Std[Code],Std[As]),"-")</f>
        <v>#N/A</v>
      </c>
      <c r="W1266" t="e">
        <f>IF(StandardResults[[#This Row],[Ind/Rel]]="Ind",_xlfn.XLOOKUP(StandardResults[[#This Row],[Code]],Std[Code],Std[Bs]),"-")</f>
        <v>#N/A</v>
      </c>
      <c r="X1266" t="e">
        <f>IF(StandardResults[[#This Row],[Ind/Rel]]="Ind",_xlfn.XLOOKUP(StandardResults[[#This Row],[Code]],Std[Code],Std[EC]),"-")</f>
        <v>#N/A</v>
      </c>
      <c r="Y1266" t="e">
        <f>IF(StandardResults[[#This Row],[Ind/Rel]]="Ind",_xlfn.XLOOKUP(StandardResults[[#This Row],[Code]],Std[Code],Std[Ecs]),"-")</f>
        <v>#N/A</v>
      </c>
      <c r="Z1266">
        <f>COUNTIFS(StandardResults[Name],StandardResults[[#This Row],[Name]],StandardResults[Entry
Std],"B")+COUNTIFS(StandardResults[Name],StandardResults[[#This Row],[Name]],StandardResults[Entry
Std],"A")+COUNTIFS(StandardResults[Name],StandardResults[[#This Row],[Name]],StandardResults[Entry
Std],"AA")</f>
        <v>0</v>
      </c>
      <c r="AA1266">
        <f>COUNTIFS(StandardResults[Name],StandardResults[[#This Row],[Name]],StandardResults[Entry
Std],"AA")</f>
        <v>0</v>
      </c>
    </row>
    <row r="1267" spans="1:27" x14ac:dyDescent="0.25">
      <c r="A1267">
        <f>TimeVR[[#This Row],[Club]]</f>
        <v>0</v>
      </c>
      <c r="B1267" t="str">
        <f>IF(OR(RIGHT(TimeVR[[#This Row],[Event]],3)="M.R", RIGHT(TimeVR[[#This Row],[Event]],3)="F.R"),"Relay","Ind")</f>
        <v>Ind</v>
      </c>
      <c r="C1267">
        <f>TimeVR[[#This Row],[gender]]</f>
        <v>0</v>
      </c>
      <c r="D1267">
        <f>TimeVR[[#This Row],[Age]]</f>
        <v>0</v>
      </c>
      <c r="E1267">
        <f>TimeVR[[#This Row],[name]]</f>
        <v>0</v>
      </c>
      <c r="F1267">
        <f>TimeVR[[#This Row],[Event]]</f>
        <v>0</v>
      </c>
      <c r="G1267" t="str">
        <f>IF(OR(StandardResults[[#This Row],[Entry]]="-",TimeVR[[#This Row],[validation]]="Validated"),"Y","N")</f>
        <v>N</v>
      </c>
      <c r="H1267">
        <f>IF(OR(LEFT(TimeVR[[#This Row],[Times]],8)="00:00.00", LEFT(TimeVR[[#This Row],[Times]],2)="NT"),"-",TimeVR[[#This Row],[Times]])</f>
        <v>0</v>
      </c>
      <c r="I12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7" t="str">
        <f>IF(ISBLANK(TimeVR[[#This Row],[Best Time(S)]]),"-",TimeVR[[#This Row],[Best Time(S)]])</f>
        <v>-</v>
      </c>
      <c r="K1267" t="str">
        <f>IF(StandardResults[[#This Row],[BT(SC)]]&lt;&gt;"-",IF(StandardResults[[#This Row],[BT(SC)]]&lt;=StandardResults[[#This Row],[AAs]],"AA",IF(StandardResults[[#This Row],[BT(SC)]]&lt;=StandardResults[[#This Row],[As]],"A",IF(StandardResults[[#This Row],[BT(SC)]]&lt;=StandardResults[[#This Row],[Bs]],"B","-"))),"")</f>
        <v/>
      </c>
      <c r="L1267" t="str">
        <f>IF(ISBLANK(TimeVR[[#This Row],[Best Time(L)]]),"-",TimeVR[[#This Row],[Best Time(L)]])</f>
        <v>-</v>
      </c>
      <c r="M1267" t="str">
        <f>IF(StandardResults[[#This Row],[BT(LC)]]&lt;&gt;"-",IF(StandardResults[[#This Row],[BT(LC)]]&lt;=StandardResults[[#This Row],[AA]],"AA",IF(StandardResults[[#This Row],[BT(LC)]]&lt;=StandardResults[[#This Row],[A]],"A",IF(StandardResults[[#This Row],[BT(LC)]]&lt;=StandardResults[[#This Row],[B]],"B","-"))),"")</f>
        <v/>
      </c>
      <c r="N1267" s="14"/>
      <c r="O1267" t="str">
        <f>IF(StandardResults[[#This Row],[BT(SC)]]&lt;&gt;"-",IF(StandardResults[[#This Row],[BT(SC)]]&lt;=StandardResults[[#This Row],[Ecs]],"EC","-"),"")</f>
        <v/>
      </c>
      <c r="Q1267" t="str">
        <f>IF(StandardResults[[#This Row],[Ind/Rel]]="Ind",LEFT(StandardResults[[#This Row],[Gender]],1)&amp;MIN(MAX(StandardResults[[#This Row],[Age]],11),17)&amp;"-"&amp;StandardResults[[#This Row],[Event]],"")</f>
        <v>011-0</v>
      </c>
      <c r="R1267" t="e">
        <f>IF(StandardResults[[#This Row],[Ind/Rel]]="Ind",_xlfn.XLOOKUP(StandardResults[[#This Row],[Code]],Std[Code],Std[AA]),"-")</f>
        <v>#N/A</v>
      </c>
      <c r="S1267" t="e">
        <f>IF(StandardResults[[#This Row],[Ind/Rel]]="Ind",_xlfn.XLOOKUP(StandardResults[[#This Row],[Code]],Std[Code],Std[A]),"-")</f>
        <v>#N/A</v>
      </c>
      <c r="T1267" t="e">
        <f>IF(StandardResults[[#This Row],[Ind/Rel]]="Ind",_xlfn.XLOOKUP(StandardResults[[#This Row],[Code]],Std[Code],Std[B]),"-")</f>
        <v>#N/A</v>
      </c>
      <c r="U1267" t="e">
        <f>IF(StandardResults[[#This Row],[Ind/Rel]]="Ind",_xlfn.XLOOKUP(StandardResults[[#This Row],[Code]],Std[Code],Std[AAs]),"-")</f>
        <v>#N/A</v>
      </c>
      <c r="V1267" t="e">
        <f>IF(StandardResults[[#This Row],[Ind/Rel]]="Ind",_xlfn.XLOOKUP(StandardResults[[#This Row],[Code]],Std[Code],Std[As]),"-")</f>
        <v>#N/A</v>
      </c>
      <c r="W1267" t="e">
        <f>IF(StandardResults[[#This Row],[Ind/Rel]]="Ind",_xlfn.XLOOKUP(StandardResults[[#This Row],[Code]],Std[Code],Std[Bs]),"-")</f>
        <v>#N/A</v>
      </c>
      <c r="X1267" t="e">
        <f>IF(StandardResults[[#This Row],[Ind/Rel]]="Ind",_xlfn.XLOOKUP(StandardResults[[#This Row],[Code]],Std[Code],Std[EC]),"-")</f>
        <v>#N/A</v>
      </c>
      <c r="Y1267" t="e">
        <f>IF(StandardResults[[#This Row],[Ind/Rel]]="Ind",_xlfn.XLOOKUP(StandardResults[[#This Row],[Code]],Std[Code],Std[Ecs]),"-")</f>
        <v>#N/A</v>
      </c>
      <c r="Z1267">
        <f>COUNTIFS(StandardResults[Name],StandardResults[[#This Row],[Name]],StandardResults[Entry
Std],"B")+COUNTIFS(StandardResults[Name],StandardResults[[#This Row],[Name]],StandardResults[Entry
Std],"A")+COUNTIFS(StandardResults[Name],StandardResults[[#This Row],[Name]],StandardResults[Entry
Std],"AA")</f>
        <v>0</v>
      </c>
      <c r="AA1267">
        <f>COUNTIFS(StandardResults[Name],StandardResults[[#This Row],[Name]],StandardResults[Entry
Std],"AA")</f>
        <v>0</v>
      </c>
    </row>
    <row r="1268" spans="1:27" x14ac:dyDescent="0.25">
      <c r="A1268">
        <f>TimeVR[[#This Row],[Club]]</f>
        <v>0</v>
      </c>
      <c r="B1268" t="str">
        <f>IF(OR(RIGHT(TimeVR[[#This Row],[Event]],3)="M.R", RIGHT(TimeVR[[#This Row],[Event]],3)="F.R"),"Relay","Ind")</f>
        <v>Ind</v>
      </c>
      <c r="C1268">
        <f>TimeVR[[#This Row],[gender]]</f>
        <v>0</v>
      </c>
      <c r="D1268">
        <f>TimeVR[[#This Row],[Age]]</f>
        <v>0</v>
      </c>
      <c r="E1268">
        <f>TimeVR[[#This Row],[name]]</f>
        <v>0</v>
      </c>
      <c r="F1268">
        <f>TimeVR[[#This Row],[Event]]</f>
        <v>0</v>
      </c>
      <c r="G1268" t="str">
        <f>IF(OR(StandardResults[[#This Row],[Entry]]="-",TimeVR[[#This Row],[validation]]="Validated"),"Y","N")</f>
        <v>N</v>
      </c>
      <c r="H1268">
        <f>IF(OR(LEFT(TimeVR[[#This Row],[Times]],8)="00:00.00", LEFT(TimeVR[[#This Row],[Times]],2)="NT"),"-",TimeVR[[#This Row],[Times]])</f>
        <v>0</v>
      </c>
      <c r="I12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8" t="str">
        <f>IF(ISBLANK(TimeVR[[#This Row],[Best Time(S)]]),"-",TimeVR[[#This Row],[Best Time(S)]])</f>
        <v>-</v>
      </c>
      <c r="K1268" t="str">
        <f>IF(StandardResults[[#This Row],[BT(SC)]]&lt;&gt;"-",IF(StandardResults[[#This Row],[BT(SC)]]&lt;=StandardResults[[#This Row],[AAs]],"AA",IF(StandardResults[[#This Row],[BT(SC)]]&lt;=StandardResults[[#This Row],[As]],"A",IF(StandardResults[[#This Row],[BT(SC)]]&lt;=StandardResults[[#This Row],[Bs]],"B","-"))),"")</f>
        <v/>
      </c>
      <c r="L1268" t="str">
        <f>IF(ISBLANK(TimeVR[[#This Row],[Best Time(L)]]),"-",TimeVR[[#This Row],[Best Time(L)]])</f>
        <v>-</v>
      </c>
      <c r="M1268" t="str">
        <f>IF(StandardResults[[#This Row],[BT(LC)]]&lt;&gt;"-",IF(StandardResults[[#This Row],[BT(LC)]]&lt;=StandardResults[[#This Row],[AA]],"AA",IF(StandardResults[[#This Row],[BT(LC)]]&lt;=StandardResults[[#This Row],[A]],"A",IF(StandardResults[[#This Row],[BT(LC)]]&lt;=StandardResults[[#This Row],[B]],"B","-"))),"")</f>
        <v/>
      </c>
      <c r="N1268" s="14"/>
      <c r="O1268" t="str">
        <f>IF(StandardResults[[#This Row],[BT(SC)]]&lt;&gt;"-",IF(StandardResults[[#This Row],[BT(SC)]]&lt;=StandardResults[[#This Row],[Ecs]],"EC","-"),"")</f>
        <v/>
      </c>
      <c r="Q1268" t="str">
        <f>IF(StandardResults[[#This Row],[Ind/Rel]]="Ind",LEFT(StandardResults[[#This Row],[Gender]],1)&amp;MIN(MAX(StandardResults[[#This Row],[Age]],11),17)&amp;"-"&amp;StandardResults[[#This Row],[Event]],"")</f>
        <v>011-0</v>
      </c>
      <c r="R1268" t="e">
        <f>IF(StandardResults[[#This Row],[Ind/Rel]]="Ind",_xlfn.XLOOKUP(StandardResults[[#This Row],[Code]],Std[Code],Std[AA]),"-")</f>
        <v>#N/A</v>
      </c>
      <c r="S1268" t="e">
        <f>IF(StandardResults[[#This Row],[Ind/Rel]]="Ind",_xlfn.XLOOKUP(StandardResults[[#This Row],[Code]],Std[Code],Std[A]),"-")</f>
        <v>#N/A</v>
      </c>
      <c r="T1268" t="e">
        <f>IF(StandardResults[[#This Row],[Ind/Rel]]="Ind",_xlfn.XLOOKUP(StandardResults[[#This Row],[Code]],Std[Code],Std[B]),"-")</f>
        <v>#N/A</v>
      </c>
      <c r="U1268" t="e">
        <f>IF(StandardResults[[#This Row],[Ind/Rel]]="Ind",_xlfn.XLOOKUP(StandardResults[[#This Row],[Code]],Std[Code],Std[AAs]),"-")</f>
        <v>#N/A</v>
      </c>
      <c r="V1268" t="e">
        <f>IF(StandardResults[[#This Row],[Ind/Rel]]="Ind",_xlfn.XLOOKUP(StandardResults[[#This Row],[Code]],Std[Code],Std[As]),"-")</f>
        <v>#N/A</v>
      </c>
      <c r="W1268" t="e">
        <f>IF(StandardResults[[#This Row],[Ind/Rel]]="Ind",_xlfn.XLOOKUP(StandardResults[[#This Row],[Code]],Std[Code],Std[Bs]),"-")</f>
        <v>#N/A</v>
      </c>
      <c r="X1268" t="e">
        <f>IF(StandardResults[[#This Row],[Ind/Rel]]="Ind",_xlfn.XLOOKUP(StandardResults[[#This Row],[Code]],Std[Code],Std[EC]),"-")</f>
        <v>#N/A</v>
      </c>
      <c r="Y1268" t="e">
        <f>IF(StandardResults[[#This Row],[Ind/Rel]]="Ind",_xlfn.XLOOKUP(StandardResults[[#This Row],[Code]],Std[Code],Std[Ecs]),"-")</f>
        <v>#N/A</v>
      </c>
      <c r="Z1268">
        <f>COUNTIFS(StandardResults[Name],StandardResults[[#This Row],[Name]],StandardResults[Entry
Std],"B")+COUNTIFS(StandardResults[Name],StandardResults[[#This Row],[Name]],StandardResults[Entry
Std],"A")+COUNTIFS(StandardResults[Name],StandardResults[[#This Row],[Name]],StandardResults[Entry
Std],"AA")</f>
        <v>0</v>
      </c>
      <c r="AA1268">
        <f>COUNTIFS(StandardResults[Name],StandardResults[[#This Row],[Name]],StandardResults[Entry
Std],"AA")</f>
        <v>0</v>
      </c>
    </row>
    <row r="1269" spans="1:27" x14ac:dyDescent="0.25">
      <c r="A1269">
        <f>TimeVR[[#This Row],[Club]]</f>
        <v>0</v>
      </c>
      <c r="B1269" t="str">
        <f>IF(OR(RIGHT(TimeVR[[#This Row],[Event]],3)="M.R", RIGHT(TimeVR[[#This Row],[Event]],3)="F.R"),"Relay","Ind")</f>
        <v>Ind</v>
      </c>
      <c r="C1269">
        <f>TimeVR[[#This Row],[gender]]</f>
        <v>0</v>
      </c>
      <c r="D1269">
        <f>TimeVR[[#This Row],[Age]]</f>
        <v>0</v>
      </c>
      <c r="E1269">
        <f>TimeVR[[#This Row],[name]]</f>
        <v>0</v>
      </c>
      <c r="F1269">
        <f>TimeVR[[#This Row],[Event]]</f>
        <v>0</v>
      </c>
      <c r="G1269" t="str">
        <f>IF(OR(StandardResults[[#This Row],[Entry]]="-",TimeVR[[#This Row],[validation]]="Validated"),"Y","N")</f>
        <v>N</v>
      </c>
      <c r="H1269">
        <f>IF(OR(LEFT(TimeVR[[#This Row],[Times]],8)="00:00.00", LEFT(TimeVR[[#This Row],[Times]],2)="NT"),"-",TimeVR[[#This Row],[Times]])</f>
        <v>0</v>
      </c>
      <c r="I12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69" t="str">
        <f>IF(ISBLANK(TimeVR[[#This Row],[Best Time(S)]]),"-",TimeVR[[#This Row],[Best Time(S)]])</f>
        <v>-</v>
      </c>
      <c r="K1269" t="str">
        <f>IF(StandardResults[[#This Row],[BT(SC)]]&lt;&gt;"-",IF(StandardResults[[#This Row],[BT(SC)]]&lt;=StandardResults[[#This Row],[AAs]],"AA",IF(StandardResults[[#This Row],[BT(SC)]]&lt;=StandardResults[[#This Row],[As]],"A",IF(StandardResults[[#This Row],[BT(SC)]]&lt;=StandardResults[[#This Row],[Bs]],"B","-"))),"")</f>
        <v/>
      </c>
      <c r="L1269" t="str">
        <f>IF(ISBLANK(TimeVR[[#This Row],[Best Time(L)]]),"-",TimeVR[[#This Row],[Best Time(L)]])</f>
        <v>-</v>
      </c>
      <c r="M1269" t="str">
        <f>IF(StandardResults[[#This Row],[BT(LC)]]&lt;&gt;"-",IF(StandardResults[[#This Row],[BT(LC)]]&lt;=StandardResults[[#This Row],[AA]],"AA",IF(StandardResults[[#This Row],[BT(LC)]]&lt;=StandardResults[[#This Row],[A]],"A",IF(StandardResults[[#This Row],[BT(LC)]]&lt;=StandardResults[[#This Row],[B]],"B","-"))),"")</f>
        <v/>
      </c>
      <c r="N1269" s="14"/>
      <c r="O1269" t="str">
        <f>IF(StandardResults[[#This Row],[BT(SC)]]&lt;&gt;"-",IF(StandardResults[[#This Row],[BT(SC)]]&lt;=StandardResults[[#This Row],[Ecs]],"EC","-"),"")</f>
        <v/>
      </c>
      <c r="Q1269" t="str">
        <f>IF(StandardResults[[#This Row],[Ind/Rel]]="Ind",LEFT(StandardResults[[#This Row],[Gender]],1)&amp;MIN(MAX(StandardResults[[#This Row],[Age]],11),17)&amp;"-"&amp;StandardResults[[#This Row],[Event]],"")</f>
        <v>011-0</v>
      </c>
      <c r="R1269" t="e">
        <f>IF(StandardResults[[#This Row],[Ind/Rel]]="Ind",_xlfn.XLOOKUP(StandardResults[[#This Row],[Code]],Std[Code],Std[AA]),"-")</f>
        <v>#N/A</v>
      </c>
      <c r="S1269" t="e">
        <f>IF(StandardResults[[#This Row],[Ind/Rel]]="Ind",_xlfn.XLOOKUP(StandardResults[[#This Row],[Code]],Std[Code],Std[A]),"-")</f>
        <v>#N/A</v>
      </c>
      <c r="T1269" t="e">
        <f>IF(StandardResults[[#This Row],[Ind/Rel]]="Ind",_xlfn.XLOOKUP(StandardResults[[#This Row],[Code]],Std[Code],Std[B]),"-")</f>
        <v>#N/A</v>
      </c>
      <c r="U1269" t="e">
        <f>IF(StandardResults[[#This Row],[Ind/Rel]]="Ind",_xlfn.XLOOKUP(StandardResults[[#This Row],[Code]],Std[Code],Std[AAs]),"-")</f>
        <v>#N/A</v>
      </c>
      <c r="V1269" t="e">
        <f>IF(StandardResults[[#This Row],[Ind/Rel]]="Ind",_xlfn.XLOOKUP(StandardResults[[#This Row],[Code]],Std[Code],Std[As]),"-")</f>
        <v>#N/A</v>
      </c>
      <c r="W1269" t="e">
        <f>IF(StandardResults[[#This Row],[Ind/Rel]]="Ind",_xlfn.XLOOKUP(StandardResults[[#This Row],[Code]],Std[Code],Std[Bs]),"-")</f>
        <v>#N/A</v>
      </c>
      <c r="X1269" t="e">
        <f>IF(StandardResults[[#This Row],[Ind/Rel]]="Ind",_xlfn.XLOOKUP(StandardResults[[#This Row],[Code]],Std[Code],Std[EC]),"-")</f>
        <v>#N/A</v>
      </c>
      <c r="Y1269" t="e">
        <f>IF(StandardResults[[#This Row],[Ind/Rel]]="Ind",_xlfn.XLOOKUP(StandardResults[[#This Row],[Code]],Std[Code],Std[Ecs]),"-")</f>
        <v>#N/A</v>
      </c>
      <c r="Z1269">
        <f>COUNTIFS(StandardResults[Name],StandardResults[[#This Row],[Name]],StandardResults[Entry
Std],"B")+COUNTIFS(StandardResults[Name],StandardResults[[#This Row],[Name]],StandardResults[Entry
Std],"A")+COUNTIFS(StandardResults[Name],StandardResults[[#This Row],[Name]],StandardResults[Entry
Std],"AA")</f>
        <v>0</v>
      </c>
      <c r="AA1269">
        <f>COUNTIFS(StandardResults[Name],StandardResults[[#This Row],[Name]],StandardResults[Entry
Std],"AA")</f>
        <v>0</v>
      </c>
    </row>
    <row r="1270" spans="1:27" x14ac:dyDescent="0.25">
      <c r="A1270">
        <f>TimeVR[[#This Row],[Club]]</f>
        <v>0</v>
      </c>
      <c r="B1270" t="str">
        <f>IF(OR(RIGHT(TimeVR[[#This Row],[Event]],3)="M.R", RIGHT(TimeVR[[#This Row],[Event]],3)="F.R"),"Relay","Ind")</f>
        <v>Ind</v>
      </c>
      <c r="C1270">
        <f>TimeVR[[#This Row],[gender]]</f>
        <v>0</v>
      </c>
      <c r="D1270">
        <f>TimeVR[[#This Row],[Age]]</f>
        <v>0</v>
      </c>
      <c r="E1270">
        <f>TimeVR[[#This Row],[name]]</f>
        <v>0</v>
      </c>
      <c r="F1270">
        <f>TimeVR[[#This Row],[Event]]</f>
        <v>0</v>
      </c>
      <c r="G1270" t="str">
        <f>IF(OR(StandardResults[[#This Row],[Entry]]="-",TimeVR[[#This Row],[validation]]="Validated"),"Y","N")</f>
        <v>N</v>
      </c>
      <c r="H1270">
        <f>IF(OR(LEFT(TimeVR[[#This Row],[Times]],8)="00:00.00", LEFT(TimeVR[[#This Row],[Times]],2)="NT"),"-",TimeVR[[#This Row],[Times]])</f>
        <v>0</v>
      </c>
      <c r="I12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0" t="str">
        <f>IF(ISBLANK(TimeVR[[#This Row],[Best Time(S)]]),"-",TimeVR[[#This Row],[Best Time(S)]])</f>
        <v>-</v>
      </c>
      <c r="K1270" t="str">
        <f>IF(StandardResults[[#This Row],[BT(SC)]]&lt;&gt;"-",IF(StandardResults[[#This Row],[BT(SC)]]&lt;=StandardResults[[#This Row],[AAs]],"AA",IF(StandardResults[[#This Row],[BT(SC)]]&lt;=StandardResults[[#This Row],[As]],"A",IF(StandardResults[[#This Row],[BT(SC)]]&lt;=StandardResults[[#This Row],[Bs]],"B","-"))),"")</f>
        <v/>
      </c>
      <c r="L1270" t="str">
        <f>IF(ISBLANK(TimeVR[[#This Row],[Best Time(L)]]),"-",TimeVR[[#This Row],[Best Time(L)]])</f>
        <v>-</v>
      </c>
      <c r="M1270" t="str">
        <f>IF(StandardResults[[#This Row],[BT(LC)]]&lt;&gt;"-",IF(StandardResults[[#This Row],[BT(LC)]]&lt;=StandardResults[[#This Row],[AA]],"AA",IF(StandardResults[[#This Row],[BT(LC)]]&lt;=StandardResults[[#This Row],[A]],"A",IF(StandardResults[[#This Row],[BT(LC)]]&lt;=StandardResults[[#This Row],[B]],"B","-"))),"")</f>
        <v/>
      </c>
      <c r="N1270" s="14"/>
      <c r="O1270" t="str">
        <f>IF(StandardResults[[#This Row],[BT(SC)]]&lt;&gt;"-",IF(StandardResults[[#This Row],[BT(SC)]]&lt;=StandardResults[[#This Row],[Ecs]],"EC","-"),"")</f>
        <v/>
      </c>
      <c r="Q1270" t="str">
        <f>IF(StandardResults[[#This Row],[Ind/Rel]]="Ind",LEFT(StandardResults[[#This Row],[Gender]],1)&amp;MIN(MAX(StandardResults[[#This Row],[Age]],11),17)&amp;"-"&amp;StandardResults[[#This Row],[Event]],"")</f>
        <v>011-0</v>
      </c>
      <c r="R1270" t="e">
        <f>IF(StandardResults[[#This Row],[Ind/Rel]]="Ind",_xlfn.XLOOKUP(StandardResults[[#This Row],[Code]],Std[Code],Std[AA]),"-")</f>
        <v>#N/A</v>
      </c>
      <c r="S1270" t="e">
        <f>IF(StandardResults[[#This Row],[Ind/Rel]]="Ind",_xlfn.XLOOKUP(StandardResults[[#This Row],[Code]],Std[Code],Std[A]),"-")</f>
        <v>#N/A</v>
      </c>
      <c r="T1270" t="e">
        <f>IF(StandardResults[[#This Row],[Ind/Rel]]="Ind",_xlfn.XLOOKUP(StandardResults[[#This Row],[Code]],Std[Code],Std[B]),"-")</f>
        <v>#N/A</v>
      </c>
      <c r="U1270" t="e">
        <f>IF(StandardResults[[#This Row],[Ind/Rel]]="Ind",_xlfn.XLOOKUP(StandardResults[[#This Row],[Code]],Std[Code],Std[AAs]),"-")</f>
        <v>#N/A</v>
      </c>
      <c r="V1270" t="e">
        <f>IF(StandardResults[[#This Row],[Ind/Rel]]="Ind",_xlfn.XLOOKUP(StandardResults[[#This Row],[Code]],Std[Code],Std[As]),"-")</f>
        <v>#N/A</v>
      </c>
      <c r="W1270" t="e">
        <f>IF(StandardResults[[#This Row],[Ind/Rel]]="Ind",_xlfn.XLOOKUP(StandardResults[[#This Row],[Code]],Std[Code],Std[Bs]),"-")</f>
        <v>#N/A</v>
      </c>
      <c r="X1270" t="e">
        <f>IF(StandardResults[[#This Row],[Ind/Rel]]="Ind",_xlfn.XLOOKUP(StandardResults[[#This Row],[Code]],Std[Code],Std[EC]),"-")</f>
        <v>#N/A</v>
      </c>
      <c r="Y1270" t="e">
        <f>IF(StandardResults[[#This Row],[Ind/Rel]]="Ind",_xlfn.XLOOKUP(StandardResults[[#This Row],[Code]],Std[Code],Std[Ecs]),"-")</f>
        <v>#N/A</v>
      </c>
      <c r="Z1270">
        <f>COUNTIFS(StandardResults[Name],StandardResults[[#This Row],[Name]],StandardResults[Entry
Std],"B")+COUNTIFS(StandardResults[Name],StandardResults[[#This Row],[Name]],StandardResults[Entry
Std],"A")+COUNTIFS(StandardResults[Name],StandardResults[[#This Row],[Name]],StandardResults[Entry
Std],"AA")</f>
        <v>0</v>
      </c>
      <c r="AA1270">
        <f>COUNTIFS(StandardResults[Name],StandardResults[[#This Row],[Name]],StandardResults[Entry
Std],"AA")</f>
        <v>0</v>
      </c>
    </row>
    <row r="1271" spans="1:27" x14ac:dyDescent="0.25">
      <c r="A1271">
        <f>TimeVR[[#This Row],[Club]]</f>
        <v>0</v>
      </c>
      <c r="B1271" t="str">
        <f>IF(OR(RIGHT(TimeVR[[#This Row],[Event]],3)="M.R", RIGHT(TimeVR[[#This Row],[Event]],3)="F.R"),"Relay","Ind")</f>
        <v>Ind</v>
      </c>
      <c r="C1271">
        <f>TimeVR[[#This Row],[gender]]</f>
        <v>0</v>
      </c>
      <c r="D1271">
        <f>TimeVR[[#This Row],[Age]]</f>
        <v>0</v>
      </c>
      <c r="E1271">
        <f>TimeVR[[#This Row],[name]]</f>
        <v>0</v>
      </c>
      <c r="F1271">
        <f>TimeVR[[#This Row],[Event]]</f>
        <v>0</v>
      </c>
      <c r="G1271" t="str">
        <f>IF(OR(StandardResults[[#This Row],[Entry]]="-",TimeVR[[#This Row],[validation]]="Validated"),"Y","N")</f>
        <v>N</v>
      </c>
      <c r="H1271">
        <f>IF(OR(LEFT(TimeVR[[#This Row],[Times]],8)="00:00.00", LEFT(TimeVR[[#This Row],[Times]],2)="NT"),"-",TimeVR[[#This Row],[Times]])</f>
        <v>0</v>
      </c>
      <c r="I12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1" t="str">
        <f>IF(ISBLANK(TimeVR[[#This Row],[Best Time(S)]]),"-",TimeVR[[#This Row],[Best Time(S)]])</f>
        <v>-</v>
      </c>
      <c r="K1271" t="str">
        <f>IF(StandardResults[[#This Row],[BT(SC)]]&lt;&gt;"-",IF(StandardResults[[#This Row],[BT(SC)]]&lt;=StandardResults[[#This Row],[AAs]],"AA",IF(StandardResults[[#This Row],[BT(SC)]]&lt;=StandardResults[[#This Row],[As]],"A",IF(StandardResults[[#This Row],[BT(SC)]]&lt;=StandardResults[[#This Row],[Bs]],"B","-"))),"")</f>
        <v/>
      </c>
      <c r="L1271" t="str">
        <f>IF(ISBLANK(TimeVR[[#This Row],[Best Time(L)]]),"-",TimeVR[[#This Row],[Best Time(L)]])</f>
        <v>-</v>
      </c>
      <c r="M1271" t="str">
        <f>IF(StandardResults[[#This Row],[BT(LC)]]&lt;&gt;"-",IF(StandardResults[[#This Row],[BT(LC)]]&lt;=StandardResults[[#This Row],[AA]],"AA",IF(StandardResults[[#This Row],[BT(LC)]]&lt;=StandardResults[[#This Row],[A]],"A",IF(StandardResults[[#This Row],[BT(LC)]]&lt;=StandardResults[[#This Row],[B]],"B","-"))),"")</f>
        <v/>
      </c>
      <c r="N1271" s="14"/>
      <c r="O1271" t="str">
        <f>IF(StandardResults[[#This Row],[BT(SC)]]&lt;&gt;"-",IF(StandardResults[[#This Row],[BT(SC)]]&lt;=StandardResults[[#This Row],[Ecs]],"EC","-"),"")</f>
        <v/>
      </c>
      <c r="Q1271" t="str">
        <f>IF(StandardResults[[#This Row],[Ind/Rel]]="Ind",LEFT(StandardResults[[#This Row],[Gender]],1)&amp;MIN(MAX(StandardResults[[#This Row],[Age]],11),17)&amp;"-"&amp;StandardResults[[#This Row],[Event]],"")</f>
        <v>011-0</v>
      </c>
      <c r="R1271" t="e">
        <f>IF(StandardResults[[#This Row],[Ind/Rel]]="Ind",_xlfn.XLOOKUP(StandardResults[[#This Row],[Code]],Std[Code],Std[AA]),"-")</f>
        <v>#N/A</v>
      </c>
      <c r="S1271" t="e">
        <f>IF(StandardResults[[#This Row],[Ind/Rel]]="Ind",_xlfn.XLOOKUP(StandardResults[[#This Row],[Code]],Std[Code],Std[A]),"-")</f>
        <v>#N/A</v>
      </c>
      <c r="T1271" t="e">
        <f>IF(StandardResults[[#This Row],[Ind/Rel]]="Ind",_xlfn.XLOOKUP(StandardResults[[#This Row],[Code]],Std[Code],Std[B]),"-")</f>
        <v>#N/A</v>
      </c>
      <c r="U1271" t="e">
        <f>IF(StandardResults[[#This Row],[Ind/Rel]]="Ind",_xlfn.XLOOKUP(StandardResults[[#This Row],[Code]],Std[Code],Std[AAs]),"-")</f>
        <v>#N/A</v>
      </c>
      <c r="V1271" t="e">
        <f>IF(StandardResults[[#This Row],[Ind/Rel]]="Ind",_xlfn.XLOOKUP(StandardResults[[#This Row],[Code]],Std[Code],Std[As]),"-")</f>
        <v>#N/A</v>
      </c>
      <c r="W1271" t="e">
        <f>IF(StandardResults[[#This Row],[Ind/Rel]]="Ind",_xlfn.XLOOKUP(StandardResults[[#This Row],[Code]],Std[Code],Std[Bs]),"-")</f>
        <v>#N/A</v>
      </c>
      <c r="X1271" t="e">
        <f>IF(StandardResults[[#This Row],[Ind/Rel]]="Ind",_xlfn.XLOOKUP(StandardResults[[#This Row],[Code]],Std[Code],Std[EC]),"-")</f>
        <v>#N/A</v>
      </c>
      <c r="Y1271" t="e">
        <f>IF(StandardResults[[#This Row],[Ind/Rel]]="Ind",_xlfn.XLOOKUP(StandardResults[[#This Row],[Code]],Std[Code],Std[Ecs]),"-")</f>
        <v>#N/A</v>
      </c>
      <c r="Z1271">
        <f>COUNTIFS(StandardResults[Name],StandardResults[[#This Row],[Name]],StandardResults[Entry
Std],"B")+COUNTIFS(StandardResults[Name],StandardResults[[#This Row],[Name]],StandardResults[Entry
Std],"A")+COUNTIFS(StandardResults[Name],StandardResults[[#This Row],[Name]],StandardResults[Entry
Std],"AA")</f>
        <v>0</v>
      </c>
      <c r="AA1271">
        <f>COUNTIFS(StandardResults[Name],StandardResults[[#This Row],[Name]],StandardResults[Entry
Std],"AA")</f>
        <v>0</v>
      </c>
    </row>
    <row r="1272" spans="1:27" x14ac:dyDescent="0.25">
      <c r="A1272">
        <f>TimeVR[[#This Row],[Club]]</f>
        <v>0</v>
      </c>
      <c r="B1272" t="str">
        <f>IF(OR(RIGHT(TimeVR[[#This Row],[Event]],3)="M.R", RIGHT(TimeVR[[#This Row],[Event]],3)="F.R"),"Relay","Ind")</f>
        <v>Ind</v>
      </c>
      <c r="C1272">
        <f>TimeVR[[#This Row],[gender]]</f>
        <v>0</v>
      </c>
      <c r="D1272">
        <f>TimeVR[[#This Row],[Age]]</f>
        <v>0</v>
      </c>
      <c r="E1272">
        <f>TimeVR[[#This Row],[name]]</f>
        <v>0</v>
      </c>
      <c r="F1272">
        <f>TimeVR[[#This Row],[Event]]</f>
        <v>0</v>
      </c>
      <c r="G1272" t="str">
        <f>IF(OR(StandardResults[[#This Row],[Entry]]="-",TimeVR[[#This Row],[validation]]="Validated"),"Y","N")</f>
        <v>N</v>
      </c>
      <c r="H1272">
        <f>IF(OR(LEFT(TimeVR[[#This Row],[Times]],8)="00:00.00", LEFT(TimeVR[[#This Row],[Times]],2)="NT"),"-",TimeVR[[#This Row],[Times]])</f>
        <v>0</v>
      </c>
      <c r="I12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2" t="str">
        <f>IF(ISBLANK(TimeVR[[#This Row],[Best Time(S)]]),"-",TimeVR[[#This Row],[Best Time(S)]])</f>
        <v>-</v>
      </c>
      <c r="K1272" t="str">
        <f>IF(StandardResults[[#This Row],[BT(SC)]]&lt;&gt;"-",IF(StandardResults[[#This Row],[BT(SC)]]&lt;=StandardResults[[#This Row],[AAs]],"AA",IF(StandardResults[[#This Row],[BT(SC)]]&lt;=StandardResults[[#This Row],[As]],"A",IF(StandardResults[[#This Row],[BT(SC)]]&lt;=StandardResults[[#This Row],[Bs]],"B","-"))),"")</f>
        <v/>
      </c>
      <c r="L1272" t="str">
        <f>IF(ISBLANK(TimeVR[[#This Row],[Best Time(L)]]),"-",TimeVR[[#This Row],[Best Time(L)]])</f>
        <v>-</v>
      </c>
      <c r="M1272" t="str">
        <f>IF(StandardResults[[#This Row],[BT(LC)]]&lt;&gt;"-",IF(StandardResults[[#This Row],[BT(LC)]]&lt;=StandardResults[[#This Row],[AA]],"AA",IF(StandardResults[[#This Row],[BT(LC)]]&lt;=StandardResults[[#This Row],[A]],"A",IF(StandardResults[[#This Row],[BT(LC)]]&lt;=StandardResults[[#This Row],[B]],"B","-"))),"")</f>
        <v/>
      </c>
      <c r="N1272" s="14"/>
      <c r="O1272" t="str">
        <f>IF(StandardResults[[#This Row],[BT(SC)]]&lt;&gt;"-",IF(StandardResults[[#This Row],[BT(SC)]]&lt;=StandardResults[[#This Row],[Ecs]],"EC","-"),"")</f>
        <v/>
      </c>
      <c r="Q1272" t="str">
        <f>IF(StandardResults[[#This Row],[Ind/Rel]]="Ind",LEFT(StandardResults[[#This Row],[Gender]],1)&amp;MIN(MAX(StandardResults[[#This Row],[Age]],11),17)&amp;"-"&amp;StandardResults[[#This Row],[Event]],"")</f>
        <v>011-0</v>
      </c>
      <c r="R1272" t="e">
        <f>IF(StandardResults[[#This Row],[Ind/Rel]]="Ind",_xlfn.XLOOKUP(StandardResults[[#This Row],[Code]],Std[Code],Std[AA]),"-")</f>
        <v>#N/A</v>
      </c>
      <c r="S1272" t="e">
        <f>IF(StandardResults[[#This Row],[Ind/Rel]]="Ind",_xlfn.XLOOKUP(StandardResults[[#This Row],[Code]],Std[Code],Std[A]),"-")</f>
        <v>#N/A</v>
      </c>
      <c r="T1272" t="e">
        <f>IF(StandardResults[[#This Row],[Ind/Rel]]="Ind",_xlfn.XLOOKUP(StandardResults[[#This Row],[Code]],Std[Code],Std[B]),"-")</f>
        <v>#N/A</v>
      </c>
      <c r="U1272" t="e">
        <f>IF(StandardResults[[#This Row],[Ind/Rel]]="Ind",_xlfn.XLOOKUP(StandardResults[[#This Row],[Code]],Std[Code],Std[AAs]),"-")</f>
        <v>#N/A</v>
      </c>
      <c r="V1272" t="e">
        <f>IF(StandardResults[[#This Row],[Ind/Rel]]="Ind",_xlfn.XLOOKUP(StandardResults[[#This Row],[Code]],Std[Code],Std[As]),"-")</f>
        <v>#N/A</v>
      </c>
      <c r="W1272" t="e">
        <f>IF(StandardResults[[#This Row],[Ind/Rel]]="Ind",_xlfn.XLOOKUP(StandardResults[[#This Row],[Code]],Std[Code],Std[Bs]),"-")</f>
        <v>#N/A</v>
      </c>
      <c r="X1272" t="e">
        <f>IF(StandardResults[[#This Row],[Ind/Rel]]="Ind",_xlfn.XLOOKUP(StandardResults[[#This Row],[Code]],Std[Code],Std[EC]),"-")</f>
        <v>#N/A</v>
      </c>
      <c r="Y1272" t="e">
        <f>IF(StandardResults[[#This Row],[Ind/Rel]]="Ind",_xlfn.XLOOKUP(StandardResults[[#This Row],[Code]],Std[Code],Std[Ecs]),"-")</f>
        <v>#N/A</v>
      </c>
      <c r="Z1272">
        <f>COUNTIFS(StandardResults[Name],StandardResults[[#This Row],[Name]],StandardResults[Entry
Std],"B")+COUNTIFS(StandardResults[Name],StandardResults[[#This Row],[Name]],StandardResults[Entry
Std],"A")+COUNTIFS(StandardResults[Name],StandardResults[[#This Row],[Name]],StandardResults[Entry
Std],"AA")</f>
        <v>0</v>
      </c>
      <c r="AA1272">
        <f>COUNTIFS(StandardResults[Name],StandardResults[[#This Row],[Name]],StandardResults[Entry
Std],"AA")</f>
        <v>0</v>
      </c>
    </row>
    <row r="1273" spans="1:27" x14ac:dyDescent="0.25">
      <c r="A1273">
        <f>TimeVR[[#This Row],[Club]]</f>
        <v>0</v>
      </c>
      <c r="B1273" t="str">
        <f>IF(OR(RIGHT(TimeVR[[#This Row],[Event]],3)="M.R", RIGHT(TimeVR[[#This Row],[Event]],3)="F.R"),"Relay","Ind")</f>
        <v>Ind</v>
      </c>
      <c r="C1273">
        <f>TimeVR[[#This Row],[gender]]</f>
        <v>0</v>
      </c>
      <c r="D1273">
        <f>TimeVR[[#This Row],[Age]]</f>
        <v>0</v>
      </c>
      <c r="E1273">
        <f>TimeVR[[#This Row],[name]]</f>
        <v>0</v>
      </c>
      <c r="F1273">
        <f>TimeVR[[#This Row],[Event]]</f>
        <v>0</v>
      </c>
      <c r="G1273" t="str">
        <f>IF(OR(StandardResults[[#This Row],[Entry]]="-",TimeVR[[#This Row],[validation]]="Validated"),"Y","N")</f>
        <v>N</v>
      </c>
      <c r="H1273">
        <f>IF(OR(LEFT(TimeVR[[#This Row],[Times]],8)="00:00.00", LEFT(TimeVR[[#This Row],[Times]],2)="NT"),"-",TimeVR[[#This Row],[Times]])</f>
        <v>0</v>
      </c>
      <c r="I12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3" t="str">
        <f>IF(ISBLANK(TimeVR[[#This Row],[Best Time(S)]]),"-",TimeVR[[#This Row],[Best Time(S)]])</f>
        <v>-</v>
      </c>
      <c r="K1273" t="str">
        <f>IF(StandardResults[[#This Row],[BT(SC)]]&lt;&gt;"-",IF(StandardResults[[#This Row],[BT(SC)]]&lt;=StandardResults[[#This Row],[AAs]],"AA",IF(StandardResults[[#This Row],[BT(SC)]]&lt;=StandardResults[[#This Row],[As]],"A",IF(StandardResults[[#This Row],[BT(SC)]]&lt;=StandardResults[[#This Row],[Bs]],"B","-"))),"")</f>
        <v/>
      </c>
      <c r="L1273" t="str">
        <f>IF(ISBLANK(TimeVR[[#This Row],[Best Time(L)]]),"-",TimeVR[[#This Row],[Best Time(L)]])</f>
        <v>-</v>
      </c>
      <c r="M1273" t="str">
        <f>IF(StandardResults[[#This Row],[BT(LC)]]&lt;&gt;"-",IF(StandardResults[[#This Row],[BT(LC)]]&lt;=StandardResults[[#This Row],[AA]],"AA",IF(StandardResults[[#This Row],[BT(LC)]]&lt;=StandardResults[[#This Row],[A]],"A",IF(StandardResults[[#This Row],[BT(LC)]]&lt;=StandardResults[[#This Row],[B]],"B","-"))),"")</f>
        <v/>
      </c>
      <c r="N1273" s="14"/>
      <c r="O1273" t="str">
        <f>IF(StandardResults[[#This Row],[BT(SC)]]&lt;&gt;"-",IF(StandardResults[[#This Row],[BT(SC)]]&lt;=StandardResults[[#This Row],[Ecs]],"EC","-"),"")</f>
        <v/>
      </c>
      <c r="Q1273" t="str">
        <f>IF(StandardResults[[#This Row],[Ind/Rel]]="Ind",LEFT(StandardResults[[#This Row],[Gender]],1)&amp;MIN(MAX(StandardResults[[#This Row],[Age]],11),17)&amp;"-"&amp;StandardResults[[#This Row],[Event]],"")</f>
        <v>011-0</v>
      </c>
      <c r="R1273" t="e">
        <f>IF(StandardResults[[#This Row],[Ind/Rel]]="Ind",_xlfn.XLOOKUP(StandardResults[[#This Row],[Code]],Std[Code],Std[AA]),"-")</f>
        <v>#N/A</v>
      </c>
      <c r="S1273" t="e">
        <f>IF(StandardResults[[#This Row],[Ind/Rel]]="Ind",_xlfn.XLOOKUP(StandardResults[[#This Row],[Code]],Std[Code],Std[A]),"-")</f>
        <v>#N/A</v>
      </c>
      <c r="T1273" t="e">
        <f>IF(StandardResults[[#This Row],[Ind/Rel]]="Ind",_xlfn.XLOOKUP(StandardResults[[#This Row],[Code]],Std[Code],Std[B]),"-")</f>
        <v>#N/A</v>
      </c>
      <c r="U1273" t="e">
        <f>IF(StandardResults[[#This Row],[Ind/Rel]]="Ind",_xlfn.XLOOKUP(StandardResults[[#This Row],[Code]],Std[Code],Std[AAs]),"-")</f>
        <v>#N/A</v>
      </c>
      <c r="V1273" t="e">
        <f>IF(StandardResults[[#This Row],[Ind/Rel]]="Ind",_xlfn.XLOOKUP(StandardResults[[#This Row],[Code]],Std[Code],Std[As]),"-")</f>
        <v>#N/A</v>
      </c>
      <c r="W1273" t="e">
        <f>IF(StandardResults[[#This Row],[Ind/Rel]]="Ind",_xlfn.XLOOKUP(StandardResults[[#This Row],[Code]],Std[Code],Std[Bs]),"-")</f>
        <v>#N/A</v>
      </c>
      <c r="X1273" t="e">
        <f>IF(StandardResults[[#This Row],[Ind/Rel]]="Ind",_xlfn.XLOOKUP(StandardResults[[#This Row],[Code]],Std[Code],Std[EC]),"-")</f>
        <v>#N/A</v>
      </c>
      <c r="Y1273" t="e">
        <f>IF(StandardResults[[#This Row],[Ind/Rel]]="Ind",_xlfn.XLOOKUP(StandardResults[[#This Row],[Code]],Std[Code],Std[Ecs]),"-")</f>
        <v>#N/A</v>
      </c>
      <c r="Z1273">
        <f>COUNTIFS(StandardResults[Name],StandardResults[[#This Row],[Name]],StandardResults[Entry
Std],"B")+COUNTIFS(StandardResults[Name],StandardResults[[#This Row],[Name]],StandardResults[Entry
Std],"A")+COUNTIFS(StandardResults[Name],StandardResults[[#This Row],[Name]],StandardResults[Entry
Std],"AA")</f>
        <v>0</v>
      </c>
      <c r="AA1273">
        <f>COUNTIFS(StandardResults[Name],StandardResults[[#This Row],[Name]],StandardResults[Entry
Std],"AA")</f>
        <v>0</v>
      </c>
    </row>
    <row r="1274" spans="1:27" x14ac:dyDescent="0.25">
      <c r="A1274">
        <f>TimeVR[[#This Row],[Club]]</f>
        <v>0</v>
      </c>
      <c r="B1274" t="str">
        <f>IF(OR(RIGHT(TimeVR[[#This Row],[Event]],3)="M.R", RIGHT(TimeVR[[#This Row],[Event]],3)="F.R"),"Relay","Ind")</f>
        <v>Ind</v>
      </c>
      <c r="C1274">
        <f>TimeVR[[#This Row],[gender]]</f>
        <v>0</v>
      </c>
      <c r="D1274">
        <f>TimeVR[[#This Row],[Age]]</f>
        <v>0</v>
      </c>
      <c r="E1274">
        <f>TimeVR[[#This Row],[name]]</f>
        <v>0</v>
      </c>
      <c r="F1274">
        <f>TimeVR[[#This Row],[Event]]</f>
        <v>0</v>
      </c>
      <c r="G1274" t="str">
        <f>IF(OR(StandardResults[[#This Row],[Entry]]="-",TimeVR[[#This Row],[validation]]="Validated"),"Y","N")</f>
        <v>N</v>
      </c>
      <c r="H1274">
        <f>IF(OR(LEFT(TimeVR[[#This Row],[Times]],8)="00:00.00", LEFT(TimeVR[[#This Row],[Times]],2)="NT"),"-",TimeVR[[#This Row],[Times]])</f>
        <v>0</v>
      </c>
      <c r="I12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4" t="str">
        <f>IF(ISBLANK(TimeVR[[#This Row],[Best Time(S)]]),"-",TimeVR[[#This Row],[Best Time(S)]])</f>
        <v>-</v>
      </c>
      <c r="K1274" t="str">
        <f>IF(StandardResults[[#This Row],[BT(SC)]]&lt;&gt;"-",IF(StandardResults[[#This Row],[BT(SC)]]&lt;=StandardResults[[#This Row],[AAs]],"AA",IF(StandardResults[[#This Row],[BT(SC)]]&lt;=StandardResults[[#This Row],[As]],"A",IF(StandardResults[[#This Row],[BT(SC)]]&lt;=StandardResults[[#This Row],[Bs]],"B","-"))),"")</f>
        <v/>
      </c>
      <c r="L1274" t="str">
        <f>IF(ISBLANK(TimeVR[[#This Row],[Best Time(L)]]),"-",TimeVR[[#This Row],[Best Time(L)]])</f>
        <v>-</v>
      </c>
      <c r="M1274" t="str">
        <f>IF(StandardResults[[#This Row],[BT(LC)]]&lt;&gt;"-",IF(StandardResults[[#This Row],[BT(LC)]]&lt;=StandardResults[[#This Row],[AA]],"AA",IF(StandardResults[[#This Row],[BT(LC)]]&lt;=StandardResults[[#This Row],[A]],"A",IF(StandardResults[[#This Row],[BT(LC)]]&lt;=StandardResults[[#This Row],[B]],"B","-"))),"")</f>
        <v/>
      </c>
      <c r="N1274" s="14"/>
      <c r="O1274" t="str">
        <f>IF(StandardResults[[#This Row],[BT(SC)]]&lt;&gt;"-",IF(StandardResults[[#This Row],[BT(SC)]]&lt;=StandardResults[[#This Row],[Ecs]],"EC","-"),"")</f>
        <v/>
      </c>
      <c r="Q1274" t="str">
        <f>IF(StandardResults[[#This Row],[Ind/Rel]]="Ind",LEFT(StandardResults[[#This Row],[Gender]],1)&amp;MIN(MAX(StandardResults[[#This Row],[Age]],11),17)&amp;"-"&amp;StandardResults[[#This Row],[Event]],"")</f>
        <v>011-0</v>
      </c>
      <c r="R1274" t="e">
        <f>IF(StandardResults[[#This Row],[Ind/Rel]]="Ind",_xlfn.XLOOKUP(StandardResults[[#This Row],[Code]],Std[Code],Std[AA]),"-")</f>
        <v>#N/A</v>
      </c>
      <c r="S1274" t="e">
        <f>IF(StandardResults[[#This Row],[Ind/Rel]]="Ind",_xlfn.XLOOKUP(StandardResults[[#This Row],[Code]],Std[Code],Std[A]),"-")</f>
        <v>#N/A</v>
      </c>
      <c r="T1274" t="e">
        <f>IF(StandardResults[[#This Row],[Ind/Rel]]="Ind",_xlfn.XLOOKUP(StandardResults[[#This Row],[Code]],Std[Code],Std[B]),"-")</f>
        <v>#N/A</v>
      </c>
      <c r="U1274" t="e">
        <f>IF(StandardResults[[#This Row],[Ind/Rel]]="Ind",_xlfn.XLOOKUP(StandardResults[[#This Row],[Code]],Std[Code],Std[AAs]),"-")</f>
        <v>#N/A</v>
      </c>
      <c r="V1274" t="e">
        <f>IF(StandardResults[[#This Row],[Ind/Rel]]="Ind",_xlfn.XLOOKUP(StandardResults[[#This Row],[Code]],Std[Code],Std[As]),"-")</f>
        <v>#N/A</v>
      </c>
      <c r="W1274" t="e">
        <f>IF(StandardResults[[#This Row],[Ind/Rel]]="Ind",_xlfn.XLOOKUP(StandardResults[[#This Row],[Code]],Std[Code],Std[Bs]),"-")</f>
        <v>#N/A</v>
      </c>
      <c r="X1274" t="e">
        <f>IF(StandardResults[[#This Row],[Ind/Rel]]="Ind",_xlfn.XLOOKUP(StandardResults[[#This Row],[Code]],Std[Code],Std[EC]),"-")</f>
        <v>#N/A</v>
      </c>
      <c r="Y1274" t="e">
        <f>IF(StandardResults[[#This Row],[Ind/Rel]]="Ind",_xlfn.XLOOKUP(StandardResults[[#This Row],[Code]],Std[Code],Std[Ecs]),"-")</f>
        <v>#N/A</v>
      </c>
      <c r="Z1274">
        <f>COUNTIFS(StandardResults[Name],StandardResults[[#This Row],[Name]],StandardResults[Entry
Std],"B")+COUNTIFS(StandardResults[Name],StandardResults[[#This Row],[Name]],StandardResults[Entry
Std],"A")+COUNTIFS(StandardResults[Name],StandardResults[[#This Row],[Name]],StandardResults[Entry
Std],"AA")</f>
        <v>0</v>
      </c>
      <c r="AA1274">
        <f>COUNTIFS(StandardResults[Name],StandardResults[[#This Row],[Name]],StandardResults[Entry
Std],"AA")</f>
        <v>0</v>
      </c>
    </row>
    <row r="1275" spans="1:27" x14ac:dyDescent="0.25">
      <c r="A1275">
        <f>TimeVR[[#This Row],[Club]]</f>
        <v>0</v>
      </c>
      <c r="B1275" t="str">
        <f>IF(OR(RIGHT(TimeVR[[#This Row],[Event]],3)="M.R", RIGHT(TimeVR[[#This Row],[Event]],3)="F.R"),"Relay","Ind")</f>
        <v>Ind</v>
      </c>
      <c r="C1275">
        <f>TimeVR[[#This Row],[gender]]</f>
        <v>0</v>
      </c>
      <c r="D1275">
        <f>TimeVR[[#This Row],[Age]]</f>
        <v>0</v>
      </c>
      <c r="E1275">
        <f>TimeVR[[#This Row],[name]]</f>
        <v>0</v>
      </c>
      <c r="F1275">
        <f>TimeVR[[#This Row],[Event]]</f>
        <v>0</v>
      </c>
      <c r="G1275" t="str">
        <f>IF(OR(StandardResults[[#This Row],[Entry]]="-",TimeVR[[#This Row],[validation]]="Validated"),"Y","N")</f>
        <v>N</v>
      </c>
      <c r="H1275">
        <f>IF(OR(LEFT(TimeVR[[#This Row],[Times]],8)="00:00.00", LEFT(TimeVR[[#This Row],[Times]],2)="NT"),"-",TimeVR[[#This Row],[Times]])</f>
        <v>0</v>
      </c>
      <c r="I12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5" t="str">
        <f>IF(ISBLANK(TimeVR[[#This Row],[Best Time(S)]]),"-",TimeVR[[#This Row],[Best Time(S)]])</f>
        <v>-</v>
      </c>
      <c r="K1275" t="str">
        <f>IF(StandardResults[[#This Row],[BT(SC)]]&lt;&gt;"-",IF(StandardResults[[#This Row],[BT(SC)]]&lt;=StandardResults[[#This Row],[AAs]],"AA",IF(StandardResults[[#This Row],[BT(SC)]]&lt;=StandardResults[[#This Row],[As]],"A",IF(StandardResults[[#This Row],[BT(SC)]]&lt;=StandardResults[[#This Row],[Bs]],"B","-"))),"")</f>
        <v/>
      </c>
      <c r="L1275" t="str">
        <f>IF(ISBLANK(TimeVR[[#This Row],[Best Time(L)]]),"-",TimeVR[[#This Row],[Best Time(L)]])</f>
        <v>-</v>
      </c>
      <c r="M1275" t="str">
        <f>IF(StandardResults[[#This Row],[BT(LC)]]&lt;&gt;"-",IF(StandardResults[[#This Row],[BT(LC)]]&lt;=StandardResults[[#This Row],[AA]],"AA",IF(StandardResults[[#This Row],[BT(LC)]]&lt;=StandardResults[[#This Row],[A]],"A",IF(StandardResults[[#This Row],[BT(LC)]]&lt;=StandardResults[[#This Row],[B]],"B","-"))),"")</f>
        <v/>
      </c>
      <c r="N1275" s="14"/>
      <c r="O1275" t="str">
        <f>IF(StandardResults[[#This Row],[BT(SC)]]&lt;&gt;"-",IF(StandardResults[[#This Row],[BT(SC)]]&lt;=StandardResults[[#This Row],[Ecs]],"EC","-"),"")</f>
        <v/>
      </c>
      <c r="Q1275" t="str">
        <f>IF(StandardResults[[#This Row],[Ind/Rel]]="Ind",LEFT(StandardResults[[#This Row],[Gender]],1)&amp;MIN(MAX(StandardResults[[#This Row],[Age]],11),17)&amp;"-"&amp;StandardResults[[#This Row],[Event]],"")</f>
        <v>011-0</v>
      </c>
      <c r="R1275" t="e">
        <f>IF(StandardResults[[#This Row],[Ind/Rel]]="Ind",_xlfn.XLOOKUP(StandardResults[[#This Row],[Code]],Std[Code],Std[AA]),"-")</f>
        <v>#N/A</v>
      </c>
      <c r="S1275" t="e">
        <f>IF(StandardResults[[#This Row],[Ind/Rel]]="Ind",_xlfn.XLOOKUP(StandardResults[[#This Row],[Code]],Std[Code],Std[A]),"-")</f>
        <v>#N/A</v>
      </c>
      <c r="T1275" t="e">
        <f>IF(StandardResults[[#This Row],[Ind/Rel]]="Ind",_xlfn.XLOOKUP(StandardResults[[#This Row],[Code]],Std[Code],Std[B]),"-")</f>
        <v>#N/A</v>
      </c>
      <c r="U1275" t="e">
        <f>IF(StandardResults[[#This Row],[Ind/Rel]]="Ind",_xlfn.XLOOKUP(StandardResults[[#This Row],[Code]],Std[Code],Std[AAs]),"-")</f>
        <v>#N/A</v>
      </c>
      <c r="V1275" t="e">
        <f>IF(StandardResults[[#This Row],[Ind/Rel]]="Ind",_xlfn.XLOOKUP(StandardResults[[#This Row],[Code]],Std[Code],Std[As]),"-")</f>
        <v>#N/A</v>
      </c>
      <c r="W1275" t="e">
        <f>IF(StandardResults[[#This Row],[Ind/Rel]]="Ind",_xlfn.XLOOKUP(StandardResults[[#This Row],[Code]],Std[Code],Std[Bs]),"-")</f>
        <v>#N/A</v>
      </c>
      <c r="X1275" t="e">
        <f>IF(StandardResults[[#This Row],[Ind/Rel]]="Ind",_xlfn.XLOOKUP(StandardResults[[#This Row],[Code]],Std[Code],Std[EC]),"-")</f>
        <v>#N/A</v>
      </c>
      <c r="Y1275" t="e">
        <f>IF(StandardResults[[#This Row],[Ind/Rel]]="Ind",_xlfn.XLOOKUP(StandardResults[[#This Row],[Code]],Std[Code],Std[Ecs]),"-")</f>
        <v>#N/A</v>
      </c>
      <c r="Z1275">
        <f>COUNTIFS(StandardResults[Name],StandardResults[[#This Row],[Name]],StandardResults[Entry
Std],"B")+COUNTIFS(StandardResults[Name],StandardResults[[#This Row],[Name]],StandardResults[Entry
Std],"A")+COUNTIFS(StandardResults[Name],StandardResults[[#This Row],[Name]],StandardResults[Entry
Std],"AA")</f>
        <v>0</v>
      </c>
      <c r="AA1275">
        <f>COUNTIFS(StandardResults[Name],StandardResults[[#This Row],[Name]],StandardResults[Entry
Std],"AA")</f>
        <v>0</v>
      </c>
    </row>
    <row r="1276" spans="1:27" x14ac:dyDescent="0.25">
      <c r="A1276">
        <f>TimeVR[[#This Row],[Club]]</f>
        <v>0</v>
      </c>
      <c r="B1276" t="str">
        <f>IF(OR(RIGHT(TimeVR[[#This Row],[Event]],3)="M.R", RIGHT(TimeVR[[#This Row],[Event]],3)="F.R"),"Relay","Ind")</f>
        <v>Ind</v>
      </c>
      <c r="C1276">
        <f>TimeVR[[#This Row],[gender]]</f>
        <v>0</v>
      </c>
      <c r="D1276">
        <f>TimeVR[[#This Row],[Age]]</f>
        <v>0</v>
      </c>
      <c r="E1276">
        <f>TimeVR[[#This Row],[name]]</f>
        <v>0</v>
      </c>
      <c r="F1276">
        <f>TimeVR[[#This Row],[Event]]</f>
        <v>0</v>
      </c>
      <c r="G1276" t="str">
        <f>IF(OR(StandardResults[[#This Row],[Entry]]="-",TimeVR[[#This Row],[validation]]="Validated"),"Y","N")</f>
        <v>N</v>
      </c>
      <c r="H1276">
        <f>IF(OR(LEFT(TimeVR[[#This Row],[Times]],8)="00:00.00", LEFT(TimeVR[[#This Row],[Times]],2)="NT"),"-",TimeVR[[#This Row],[Times]])</f>
        <v>0</v>
      </c>
      <c r="I12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6" t="str">
        <f>IF(ISBLANK(TimeVR[[#This Row],[Best Time(S)]]),"-",TimeVR[[#This Row],[Best Time(S)]])</f>
        <v>-</v>
      </c>
      <c r="K1276" t="str">
        <f>IF(StandardResults[[#This Row],[BT(SC)]]&lt;&gt;"-",IF(StandardResults[[#This Row],[BT(SC)]]&lt;=StandardResults[[#This Row],[AAs]],"AA",IF(StandardResults[[#This Row],[BT(SC)]]&lt;=StandardResults[[#This Row],[As]],"A",IF(StandardResults[[#This Row],[BT(SC)]]&lt;=StandardResults[[#This Row],[Bs]],"B","-"))),"")</f>
        <v/>
      </c>
      <c r="L1276" t="str">
        <f>IF(ISBLANK(TimeVR[[#This Row],[Best Time(L)]]),"-",TimeVR[[#This Row],[Best Time(L)]])</f>
        <v>-</v>
      </c>
      <c r="M1276" t="str">
        <f>IF(StandardResults[[#This Row],[BT(LC)]]&lt;&gt;"-",IF(StandardResults[[#This Row],[BT(LC)]]&lt;=StandardResults[[#This Row],[AA]],"AA",IF(StandardResults[[#This Row],[BT(LC)]]&lt;=StandardResults[[#This Row],[A]],"A",IF(StandardResults[[#This Row],[BT(LC)]]&lt;=StandardResults[[#This Row],[B]],"B","-"))),"")</f>
        <v/>
      </c>
      <c r="N1276" s="14"/>
      <c r="O1276" t="str">
        <f>IF(StandardResults[[#This Row],[BT(SC)]]&lt;&gt;"-",IF(StandardResults[[#This Row],[BT(SC)]]&lt;=StandardResults[[#This Row],[Ecs]],"EC","-"),"")</f>
        <v/>
      </c>
      <c r="Q1276" t="str">
        <f>IF(StandardResults[[#This Row],[Ind/Rel]]="Ind",LEFT(StandardResults[[#This Row],[Gender]],1)&amp;MIN(MAX(StandardResults[[#This Row],[Age]],11),17)&amp;"-"&amp;StandardResults[[#This Row],[Event]],"")</f>
        <v>011-0</v>
      </c>
      <c r="R1276" t="e">
        <f>IF(StandardResults[[#This Row],[Ind/Rel]]="Ind",_xlfn.XLOOKUP(StandardResults[[#This Row],[Code]],Std[Code],Std[AA]),"-")</f>
        <v>#N/A</v>
      </c>
      <c r="S1276" t="e">
        <f>IF(StandardResults[[#This Row],[Ind/Rel]]="Ind",_xlfn.XLOOKUP(StandardResults[[#This Row],[Code]],Std[Code],Std[A]),"-")</f>
        <v>#N/A</v>
      </c>
      <c r="T1276" t="e">
        <f>IF(StandardResults[[#This Row],[Ind/Rel]]="Ind",_xlfn.XLOOKUP(StandardResults[[#This Row],[Code]],Std[Code],Std[B]),"-")</f>
        <v>#N/A</v>
      </c>
      <c r="U1276" t="e">
        <f>IF(StandardResults[[#This Row],[Ind/Rel]]="Ind",_xlfn.XLOOKUP(StandardResults[[#This Row],[Code]],Std[Code],Std[AAs]),"-")</f>
        <v>#N/A</v>
      </c>
      <c r="V1276" t="e">
        <f>IF(StandardResults[[#This Row],[Ind/Rel]]="Ind",_xlfn.XLOOKUP(StandardResults[[#This Row],[Code]],Std[Code],Std[As]),"-")</f>
        <v>#N/A</v>
      </c>
      <c r="W1276" t="e">
        <f>IF(StandardResults[[#This Row],[Ind/Rel]]="Ind",_xlfn.XLOOKUP(StandardResults[[#This Row],[Code]],Std[Code],Std[Bs]),"-")</f>
        <v>#N/A</v>
      </c>
      <c r="X1276" t="e">
        <f>IF(StandardResults[[#This Row],[Ind/Rel]]="Ind",_xlfn.XLOOKUP(StandardResults[[#This Row],[Code]],Std[Code],Std[EC]),"-")</f>
        <v>#N/A</v>
      </c>
      <c r="Y1276" t="e">
        <f>IF(StandardResults[[#This Row],[Ind/Rel]]="Ind",_xlfn.XLOOKUP(StandardResults[[#This Row],[Code]],Std[Code],Std[Ecs]),"-")</f>
        <v>#N/A</v>
      </c>
      <c r="Z1276">
        <f>COUNTIFS(StandardResults[Name],StandardResults[[#This Row],[Name]],StandardResults[Entry
Std],"B")+COUNTIFS(StandardResults[Name],StandardResults[[#This Row],[Name]],StandardResults[Entry
Std],"A")+COUNTIFS(StandardResults[Name],StandardResults[[#This Row],[Name]],StandardResults[Entry
Std],"AA")</f>
        <v>0</v>
      </c>
      <c r="AA1276">
        <f>COUNTIFS(StandardResults[Name],StandardResults[[#This Row],[Name]],StandardResults[Entry
Std],"AA")</f>
        <v>0</v>
      </c>
    </row>
    <row r="1277" spans="1:27" x14ac:dyDescent="0.25">
      <c r="A1277">
        <f>TimeVR[[#This Row],[Club]]</f>
        <v>0</v>
      </c>
      <c r="B1277" t="str">
        <f>IF(OR(RIGHT(TimeVR[[#This Row],[Event]],3)="M.R", RIGHT(TimeVR[[#This Row],[Event]],3)="F.R"),"Relay","Ind")</f>
        <v>Ind</v>
      </c>
      <c r="C1277">
        <f>TimeVR[[#This Row],[gender]]</f>
        <v>0</v>
      </c>
      <c r="D1277">
        <f>TimeVR[[#This Row],[Age]]</f>
        <v>0</v>
      </c>
      <c r="E1277">
        <f>TimeVR[[#This Row],[name]]</f>
        <v>0</v>
      </c>
      <c r="F1277">
        <f>TimeVR[[#This Row],[Event]]</f>
        <v>0</v>
      </c>
      <c r="G1277" t="str">
        <f>IF(OR(StandardResults[[#This Row],[Entry]]="-",TimeVR[[#This Row],[validation]]="Validated"),"Y","N")</f>
        <v>N</v>
      </c>
      <c r="H1277">
        <f>IF(OR(LEFT(TimeVR[[#This Row],[Times]],8)="00:00.00", LEFT(TimeVR[[#This Row],[Times]],2)="NT"),"-",TimeVR[[#This Row],[Times]])</f>
        <v>0</v>
      </c>
      <c r="I12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7" t="str">
        <f>IF(ISBLANK(TimeVR[[#This Row],[Best Time(S)]]),"-",TimeVR[[#This Row],[Best Time(S)]])</f>
        <v>-</v>
      </c>
      <c r="K1277" t="str">
        <f>IF(StandardResults[[#This Row],[BT(SC)]]&lt;&gt;"-",IF(StandardResults[[#This Row],[BT(SC)]]&lt;=StandardResults[[#This Row],[AAs]],"AA",IF(StandardResults[[#This Row],[BT(SC)]]&lt;=StandardResults[[#This Row],[As]],"A",IF(StandardResults[[#This Row],[BT(SC)]]&lt;=StandardResults[[#This Row],[Bs]],"B","-"))),"")</f>
        <v/>
      </c>
      <c r="L1277" t="str">
        <f>IF(ISBLANK(TimeVR[[#This Row],[Best Time(L)]]),"-",TimeVR[[#This Row],[Best Time(L)]])</f>
        <v>-</v>
      </c>
      <c r="M1277" t="str">
        <f>IF(StandardResults[[#This Row],[BT(LC)]]&lt;&gt;"-",IF(StandardResults[[#This Row],[BT(LC)]]&lt;=StandardResults[[#This Row],[AA]],"AA",IF(StandardResults[[#This Row],[BT(LC)]]&lt;=StandardResults[[#This Row],[A]],"A",IF(StandardResults[[#This Row],[BT(LC)]]&lt;=StandardResults[[#This Row],[B]],"B","-"))),"")</f>
        <v/>
      </c>
      <c r="N1277" s="14"/>
      <c r="O1277" t="str">
        <f>IF(StandardResults[[#This Row],[BT(SC)]]&lt;&gt;"-",IF(StandardResults[[#This Row],[BT(SC)]]&lt;=StandardResults[[#This Row],[Ecs]],"EC","-"),"")</f>
        <v/>
      </c>
      <c r="Q1277" t="str">
        <f>IF(StandardResults[[#This Row],[Ind/Rel]]="Ind",LEFT(StandardResults[[#This Row],[Gender]],1)&amp;MIN(MAX(StandardResults[[#This Row],[Age]],11),17)&amp;"-"&amp;StandardResults[[#This Row],[Event]],"")</f>
        <v>011-0</v>
      </c>
      <c r="R1277" t="e">
        <f>IF(StandardResults[[#This Row],[Ind/Rel]]="Ind",_xlfn.XLOOKUP(StandardResults[[#This Row],[Code]],Std[Code],Std[AA]),"-")</f>
        <v>#N/A</v>
      </c>
      <c r="S1277" t="e">
        <f>IF(StandardResults[[#This Row],[Ind/Rel]]="Ind",_xlfn.XLOOKUP(StandardResults[[#This Row],[Code]],Std[Code],Std[A]),"-")</f>
        <v>#N/A</v>
      </c>
      <c r="T1277" t="e">
        <f>IF(StandardResults[[#This Row],[Ind/Rel]]="Ind",_xlfn.XLOOKUP(StandardResults[[#This Row],[Code]],Std[Code],Std[B]),"-")</f>
        <v>#N/A</v>
      </c>
      <c r="U1277" t="e">
        <f>IF(StandardResults[[#This Row],[Ind/Rel]]="Ind",_xlfn.XLOOKUP(StandardResults[[#This Row],[Code]],Std[Code],Std[AAs]),"-")</f>
        <v>#N/A</v>
      </c>
      <c r="V1277" t="e">
        <f>IF(StandardResults[[#This Row],[Ind/Rel]]="Ind",_xlfn.XLOOKUP(StandardResults[[#This Row],[Code]],Std[Code],Std[As]),"-")</f>
        <v>#N/A</v>
      </c>
      <c r="W1277" t="e">
        <f>IF(StandardResults[[#This Row],[Ind/Rel]]="Ind",_xlfn.XLOOKUP(StandardResults[[#This Row],[Code]],Std[Code],Std[Bs]),"-")</f>
        <v>#N/A</v>
      </c>
      <c r="X1277" t="e">
        <f>IF(StandardResults[[#This Row],[Ind/Rel]]="Ind",_xlfn.XLOOKUP(StandardResults[[#This Row],[Code]],Std[Code],Std[EC]),"-")</f>
        <v>#N/A</v>
      </c>
      <c r="Y1277" t="e">
        <f>IF(StandardResults[[#This Row],[Ind/Rel]]="Ind",_xlfn.XLOOKUP(StandardResults[[#This Row],[Code]],Std[Code],Std[Ecs]),"-")</f>
        <v>#N/A</v>
      </c>
      <c r="Z1277">
        <f>COUNTIFS(StandardResults[Name],StandardResults[[#This Row],[Name]],StandardResults[Entry
Std],"B")+COUNTIFS(StandardResults[Name],StandardResults[[#This Row],[Name]],StandardResults[Entry
Std],"A")+COUNTIFS(StandardResults[Name],StandardResults[[#This Row],[Name]],StandardResults[Entry
Std],"AA")</f>
        <v>0</v>
      </c>
      <c r="AA1277">
        <f>COUNTIFS(StandardResults[Name],StandardResults[[#This Row],[Name]],StandardResults[Entry
Std],"AA")</f>
        <v>0</v>
      </c>
    </row>
    <row r="1278" spans="1:27" x14ac:dyDescent="0.25">
      <c r="A1278">
        <f>TimeVR[[#This Row],[Club]]</f>
        <v>0</v>
      </c>
      <c r="B1278" t="str">
        <f>IF(OR(RIGHT(TimeVR[[#This Row],[Event]],3)="M.R", RIGHT(TimeVR[[#This Row],[Event]],3)="F.R"),"Relay","Ind")</f>
        <v>Ind</v>
      </c>
      <c r="C1278">
        <f>TimeVR[[#This Row],[gender]]</f>
        <v>0</v>
      </c>
      <c r="D1278">
        <f>TimeVR[[#This Row],[Age]]</f>
        <v>0</v>
      </c>
      <c r="E1278">
        <f>TimeVR[[#This Row],[name]]</f>
        <v>0</v>
      </c>
      <c r="F1278">
        <f>TimeVR[[#This Row],[Event]]</f>
        <v>0</v>
      </c>
      <c r="G1278" t="str">
        <f>IF(OR(StandardResults[[#This Row],[Entry]]="-",TimeVR[[#This Row],[validation]]="Validated"),"Y","N")</f>
        <v>N</v>
      </c>
      <c r="H1278">
        <f>IF(OR(LEFT(TimeVR[[#This Row],[Times]],8)="00:00.00", LEFT(TimeVR[[#This Row],[Times]],2)="NT"),"-",TimeVR[[#This Row],[Times]])</f>
        <v>0</v>
      </c>
      <c r="I12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8" t="str">
        <f>IF(ISBLANK(TimeVR[[#This Row],[Best Time(S)]]),"-",TimeVR[[#This Row],[Best Time(S)]])</f>
        <v>-</v>
      </c>
      <c r="K1278" t="str">
        <f>IF(StandardResults[[#This Row],[BT(SC)]]&lt;&gt;"-",IF(StandardResults[[#This Row],[BT(SC)]]&lt;=StandardResults[[#This Row],[AAs]],"AA",IF(StandardResults[[#This Row],[BT(SC)]]&lt;=StandardResults[[#This Row],[As]],"A",IF(StandardResults[[#This Row],[BT(SC)]]&lt;=StandardResults[[#This Row],[Bs]],"B","-"))),"")</f>
        <v/>
      </c>
      <c r="L1278" t="str">
        <f>IF(ISBLANK(TimeVR[[#This Row],[Best Time(L)]]),"-",TimeVR[[#This Row],[Best Time(L)]])</f>
        <v>-</v>
      </c>
      <c r="M1278" t="str">
        <f>IF(StandardResults[[#This Row],[BT(LC)]]&lt;&gt;"-",IF(StandardResults[[#This Row],[BT(LC)]]&lt;=StandardResults[[#This Row],[AA]],"AA",IF(StandardResults[[#This Row],[BT(LC)]]&lt;=StandardResults[[#This Row],[A]],"A",IF(StandardResults[[#This Row],[BT(LC)]]&lt;=StandardResults[[#This Row],[B]],"B","-"))),"")</f>
        <v/>
      </c>
      <c r="N1278" s="14"/>
      <c r="O1278" t="str">
        <f>IF(StandardResults[[#This Row],[BT(SC)]]&lt;&gt;"-",IF(StandardResults[[#This Row],[BT(SC)]]&lt;=StandardResults[[#This Row],[Ecs]],"EC","-"),"")</f>
        <v/>
      </c>
      <c r="Q1278" t="str">
        <f>IF(StandardResults[[#This Row],[Ind/Rel]]="Ind",LEFT(StandardResults[[#This Row],[Gender]],1)&amp;MIN(MAX(StandardResults[[#This Row],[Age]],11),17)&amp;"-"&amp;StandardResults[[#This Row],[Event]],"")</f>
        <v>011-0</v>
      </c>
      <c r="R1278" t="e">
        <f>IF(StandardResults[[#This Row],[Ind/Rel]]="Ind",_xlfn.XLOOKUP(StandardResults[[#This Row],[Code]],Std[Code],Std[AA]),"-")</f>
        <v>#N/A</v>
      </c>
      <c r="S1278" t="e">
        <f>IF(StandardResults[[#This Row],[Ind/Rel]]="Ind",_xlfn.XLOOKUP(StandardResults[[#This Row],[Code]],Std[Code],Std[A]),"-")</f>
        <v>#N/A</v>
      </c>
      <c r="T1278" t="e">
        <f>IF(StandardResults[[#This Row],[Ind/Rel]]="Ind",_xlfn.XLOOKUP(StandardResults[[#This Row],[Code]],Std[Code],Std[B]),"-")</f>
        <v>#N/A</v>
      </c>
      <c r="U1278" t="e">
        <f>IF(StandardResults[[#This Row],[Ind/Rel]]="Ind",_xlfn.XLOOKUP(StandardResults[[#This Row],[Code]],Std[Code],Std[AAs]),"-")</f>
        <v>#N/A</v>
      </c>
      <c r="V1278" t="e">
        <f>IF(StandardResults[[#This Row],[Ind/Rel]]="Ind",_xlfn.XLOOKUP(StandardResults[[#This Row],[Code]],Std[Code],Std[As]),"-")</f>
        <v>#N/A</v>
      </c>
      <c r="W1278" t="e">
        <f>IF(StandardResults[[#This Row],[Ind/Rel]]="Ind",_xlfn.XLOOKUP(StandardResults[[#This Row],[Code]],Std[Code],Std[Bs]),"-")</f>
        <v>#N/A</v>
      </c>
      <c r="X1278" t="e">
        <f>IF(StandardResults[[#This Row],[Ind/Rel]]="Ind",_xlfn.XLOOKUP(StandardResults[[#This Row],[Code]],Std[Code],Std[EC]),"-")</f>
        <v>#N/A</v>
      </c>
      <c r="Y1278" t="e">
        <f>IF(StandardResults[[#This Row],[Ind/Rel]]="Ind",_xlfn.XLOOKUP(StandardResults[[#This Row],[Code]],Std[Code],Std[Ecs]),"-")</f>
        <v>#N/A</v>
      </c>
      <c r="Z1278">
        <f>COUNTIFS(StandardResults[Name],StandardResults[[#This Row],[Name]],StandardResults[Entry
Std],"B")+COUNTIFS(StandardResults[Name],StandardResults[[#This Row],[Name]],StandardResults[Entry
Std],"A")+COUNTIFS(StandardResults[Name],StandardResults[[#This Row],[Name]],StandardResults[Entry
Std],"AA")</f>
        <v>0</v>
      </c>
      <c r="AA1278">
        <f>COUNTIFS(StandardResults[Name],StandardResults[[#This Row],[Name]],StandardResults[Entry
Std],"AA")</f>
        <v>0</v>
      </c>
    </row>
    <row r="1279" spans="1:27" x14ac:dyDescent="0.25">
      <c r="A1279">
        <f>TimeVR[[#This Row],[Club]]</f>
        <v>0</v>
      </c>
      <c r="B1279" t="str">
        <f>IF(OR(RIGHT(TimeVR[[#This Row],[Event]],3)="M.R", RIGHT(TimeVR[[#This Row],[Event]],3)="F.R"),"Relay","Ind")</f>
        <v>Ind</v>
      </c>
      <c r="C1279">
        <f>TimeVR[[#This Row],[gender]]</f>
        <v>0</v>
      </c>
      <c r="D1279">
        <f>TimeVR[[#This Row],[Age]]</f>
        <v>0</v>
      </c>
      <c r="E1279">
        <f>TimeVR[[#This Row],[name]]</f>
        <v>0</v>
      </c>
      <c r="F1279">
        <f>TimeVR[[#This Row],[Event]]</f>
        <v>0</v>
      </c>
      <c r="G1279" t="str">
        <f>IF(OR(StandardResults[[#This Row],[Entry]]="-",TimeVR[[#This Row],[validation]]="Validated"),"Y","N")</f>
        <v>N</v>
      </c>
      <c r="H1279">
        <f>IF(OR(LEFT(TimeVR[[#This Row],[Times]],8)="00:00.00", LEFT(TimeVR[[#This Row],[Times]],2)="NT"),"-",TimeVR[[#This Row],[Times]])</f>
        <v>0</v>
      </c>
      <c r="I12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79" t="str">
        <f>IF(ISBLANK(TimeVR[[#This Row],[Best Time(S)]]),"-",TimeVR[[#This Row],[Best Time(S)]])</f>
        <v>-</v>
      </c>
      <c r="K1279" t="str">
        <f>IF(StandardResults[[#This Row],[BT(SC)]]&lt;&gt;"-",IF(StandardResults[[#This Row],[BT(SC)]]&lt;=StandardResults[[#This Row],[AAs]],"AA",IF(StandardResults[[#This Row],[BT(SC)]]&lt;=StandardResults[[#This Row],[As]],"A",IF(StandardResults[[#This Row],[BT(SC)]]&lt;=StandardResults[[#This Row],[Bs]],"B","-"))),"")</f>
        <v/>
      </c>
      <c r="L1279" t="str">
        <f>IF(ISBLANK(TimeVR[[#This Row],[Best Time(L)]]),"-",TimeVR[[#This Row],[Best Time(L)]])</f>
        <v>-</v>
      </c>
      <c r="M1279" t="str">
        <f>IF(StandardResults[[#This Row],[BT(LC)]]&lt;&gt;"-",IF(StandardResults[[#This Row],[BT(LC)]]&lt;=StandardResults[[#This Row],[AA]],"AA",IF(StandardResults[[#This Row],[BT(LC)]]&lt;=StandardResults[[#This Row],[A]],"A",IF(StandardResults[[#This Row],[BT(LC)]]&lt;=StandardResults[[#This Row],[B]],"B","-"))),"")</f>
        <v/>
      </c>
      <c r="N1279" s="14"/>
      <c r="O1279" t="str">
        <f>IF(StandardResults[[#This Row],[BT(SC)]]&lt;&gt;"-",IF(StandardResults[[#This Row],[BT(SC)]]&lt;=StandardResults[[#This Row],[Ecs]],"EC","-"),"")</f>
        <v/>
      </c>
      <c r="Q1279" t="str">
        <f>IF(StandardResults[[#This Row],[Ind/Rel]]="Ind",LEFT(StandardResults[[#This Row],[Gender]],1)&amp;MIN(MAX(StandardResults[[#This Row],[Age]],11),17)&amp;"-"&amp;StandardResults[[#This Row],[Event]],"")</f>
        <v>011-0</v>
      </c>
      <c r="R1279" t="e">
        <f>IF(StandardResults[[#This Row],[Ind/Rel]]="Ind",_xlfn.XLOOKUP(StandardResults[[#This Row],[Code]],Std[Code],Std[AA]),"-")</f>
        <v>#N/A</v>
      </c>
      <c r="S1279" t="e">
        <f>IF(StandardResults[[#This Row],[Ind/Rel]]="Ind",_xlfn.XLOOKUP(StandardResults[[#This Row],[Code]],Std[Code],Std[A]),"-")</f>
        <v>#N/A</v>
      </c>
      <c r="T1279" t="e">
        <f>IF(StandardResults[[#This Row],[Ind/Rel]]="Ind",_xlfn.XLOOKUP(StandardResults[[#This Row],[Code]],Std[Code],Std[B]),"-")</f>
        <v>#N/A</v>
      </c>
      <c r="U1279" t="e">
        <f>IF(StandardResults[[#This Row],[Ind/Rel]]="Ind",_xlfn.XLOOKUP(StandardResults[[#This Row],[Code]],Std[Code],Std[AAs]),"-")</f>
        <v>#N/A</v>
      </c>
      <c r="V1279" t="e">
        <f>IF(StandardResults[[#This Row],[Ind/Rel]]="Ind",_xlfn.XLOOKUP(StandardResults[[#This Row],[Code]],Std[Code],Std[As]),"-")</f>
        <v>#N/A</v>
      </c>
      <c r="W1279" t="e">
        <f>IF(StandardResults[[#This Row],[Ind/Rel]]="Ind",_xlfn.XLOOKUP(StandardResults[[#This Row],[Code]],Std[Code],Std[Bs]),"-")</f>
        <v>#N/A</v>
      </c>
      <c r="X1279" t="e">
        <f>IF(StandardResults[[#This Row],[Ind/Rel]]="Ind",_xlfn.XLOOKUP(StandardResults[[#This Row],[Code]],Std[Code],Std[EC]),"-")</f>
        <v>#N/A</v>
      </c>
      <c r="Y1279" t="e">
        <f>IF(StandardResults[[#This Row],[Ind/Rel]]="Ind",_xlfn.XLOOKUP(StandardResults[[#This Row],[Code]],Std[Code],Std[Ecs]),"-")</f>
        <v>#N/A</v>
      </c>
      <c r="Z1279">
        <f>COUNTIFS(StandardResults[Name],StandardResults[[#This Row],[Name]],StandardResults[Entry
Std],"B")+COUNTIFS(StandardResults[Name],StandardResults[[#This Row],[Name]],StandardResults[Entry
Std],"A")+COUNTIFS(StandardResults[Name],StandardResults[[#This Row],[Name]],StandardResults[Entry
Std],"AA")</f>
        <v>0</v>
      </c>
      <c r="AA1279">
        <f>COUNTIFS(StandardResults[Name],StandardResults[[#This Row],[Name]],StandardResults[Entry
Std],"AA")</f>
        <v>0</v>
      </c>
    </row>
    <row r="1280" spans="1:27" x14ac:dyDescent="0.25">
      <c r="A1280">
        <f>TimeVR[[#This Row],[Club]]</f>
        <v>0</v>
      </c>
      <c r="B1280" t="str">
        <f>IF(OR(RIGHT(TimeVR[[#This Row],[Event]],3)="M.R", RIGHT(TimeVR[[#This Row],[Event]],3)="F.R"),"Relay","Ind")</f>
        <v>Ind</v>
      </c>
      <c r="C1280">
        <f>TimeVR[[#This Row],[gender]]</f>
        <v>0</v>
      </c>
      <c r="D1280">
        <f>TimeVR[[#This Row],[Age]]</f>
        <v>0</v>
      </c>
      <c r="E1280">
        <f>TimeVR[[#This Row],[name]]</f>
        <v>0</v>
      </c>
      <c r="F1280">
        <f>TimeVR[[#This Row],[Event]]</f>
        <v>0</v>
      </c>
      <c r="G1280" t="str">
        <f>IF(OR(StandardResults[[#This Row],[Entry]]="-",TimeVR[[#This Row],[validation]]="Validated"),"Y","N")</f>
        <v>N</v>
      </c>
      <c r="H1280">
        <f>IF(OR(LEFT(TimeVR[[#This Row],[Times]],8)="00:00.00", LEFT(TimeVR[[#This Row],[Times]],2)="NT"),"-",TimeVR[[#This Row],[Times]])</f>
        <v>0</v>
      </c>
      <c r="I12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0" t="str">
        <f>IF(ISBLANK(TimeVR[[#This Row],[Best Time(S)]]),"-",TimeVR[[#This Row],[Best Time(S)]])</f>
        <v>-</v>
      </c>
      <c r="K1280" t="str">
        <f>IF(StandardResults[[#This Row],[BT(SC)]]&lt;&gt;"-",IF(StandardResults[[#This Row],[BT(SC)]]&lt;=StandardResults[[#This Row],[AAs]],"AA",IF(StandardResults[[#This Row],[BT(SC)]]&lt;=StandardResults[[#This Row],[As]],"A",IF(StandardResults[[#This Row],[BT(SC)]]&lt;=StandardResults[[#This Row],[Bs]],"B","-"))),"")</f>
        <v/>
      </c>
      <c r="L1280" t="str">
        <f>IF(ISBLANK(TimeVR[[#This Row],[Best Time(L)]]),"-",TimeVR[[#This Row],[Best Time(L)]])</f>
        <v>-</v>
      </c>
      <c r="M1280" t="str">
        <f>IF(StandardResults[[#This Row],[BT(LC)]]&lt;&gt;"-",IF(StandardResults[[#This Row],[BT(LC)]]&lt;=StandardResults[[#This Row],[AA]],"AA",IF(StandardResults[[#This Row],[BT(LC)]]&lt;=StandardResults[[#This Row],[A]],"A",IF(StandardResults[[#This Row],[BT(LC)]]&lt;=StandardResults[[#This Row],[B]],"B","-"))),"")</f>
        <v/>
      </c>
      <c r="N1280" s="14"/>
      <c r="O1280" t="str">
        <f>IF(StandardResults[[#This Row],[BT(SC)]]&lt;&gt;"-",IF(StandardResults[[#This Row],[BT(SC)]]&lt;=StandardResults[[#This Row],[Ecs]],"EC","-"),"")</f>
        <v/>
      </c>
      <c r="Q1280" t="str">
        <f>IF(StandardResults[[#This Row],[Ind/Rel]]="Ind",LEFT(StandardResults[[#This Row],[Gender]],1)&amp;MIN(MAX(StandardResults[[#This Row],[Age]],11),17)&amp;"-"&amp;StandardResults[[#This Row],[Event]],"")</f>
        <v>011-0</v>
      </c>
      <c r="R1280" t="e">
        <f>IF(StandardResults[[#This Row],[Ind/Rel]]="Ind",_xlfn.XLOOKUP(StandardResults[[#This Row],[Code]],Std[Code],Std[AA]),"-")</f>
        <v>#N/A</v>
      </c>
      <c r="S1280" t="e">
        <f>IF(StandardResults[[#This Row],[Ind/Rel]]="Ind",_xlfn.XLOOKUP(StandardResults[[#This Row],[Code]],Std[Code],Std[A]),"-")</f>
        <v>#N/A</v>
      </c>
      <c r="T1280" t="e">
        <f>IF(StandardResults[[#This Row],[Ind/Rel]]="Ind",_xlfn.XLOOKUP(StandardResults[[#This Row],[Code]],Std[Code],Std[B]),"-")</f>
        <v>#N/A</v>
      </c>
      <c r="U1280" t="e">
        <f>IF(StandardResults[[#This Row],[Ind/Rel]]="Ind",_xlfn.XLOOKUP(StandardResults[[#This Row],[Code]],Std[Code],Std[AAs]),"-")</f>
        <v>#N/A</v>
      </c>
      <c r="V1280" t="e">
        <f>IF(StandardResults[[#This Row],[Ind/Rel]]="Ind",_xlfn.XLOOKUP(StandardResults[[#This Row],[Code]],Std[Code],Std[As]),"-")</f>
        <v>#N/A</v>
      </c>
      <c r="W1280" t="e">
        <f>IF(StandardResults[[#This Row],[Ind/Rel]]="Ind",_xlfn.XLOOKUP(StandardResults[[#This Row],[Code]],Std[Code],Std[Bs]),"-")</f>
        <v>#N/A</v>
      </c>
      <c r="X1280" t="e">
        <f>IF(StandardResults[[#This Row],[Ind/Rel]]="Ind",_xlfn.XLOOKUP(StandardResults[[#This Row],[Code]],Std[Code],Std[EC]),"-")</f>
        <v>#N/A</v>
      </c>
      <c r="Y1280" t="e">
        <f>IF(StandardResults[[#This Row],[Ind/Rel]]="Ind",_xlfn.XLOOKUP(StandardResults[[#This Row],[Code]],Std[Code],Std[Ecs]),"-")</f>
        <v>#N/A</v>
      </c>
      <c r="Z1280">
        <f>COUNTIFS(StandardResults[Name],StandardResults[[#This Row],[Name]],StandardResults[Entry
Std],"B")+COUNTIFS(StandardResults[Name],StandardResults[[#This Row],[Name]],StandardResults[Entry
Std],"A")+COUNTIFS(StandardResults[Name],StandardResults[[#This Row],[Name]],StandardResults[Entry
Std],"AA")</f>
        <v>0</v>
      </c>
      <c r="AA1280">
        <f>COUNTIFS(StandardResults[Name],StandardResults[[#This Row],[Name]],StandardResults[Entry
Std],"AA")</f>
        <v>0</v>
      </c>
    </row>
    <row r="1281" spans="1:27" x14ac:dyDescent="0.25">
      <c r="A1281">
        <f>TimeVR[[#This Row],[Club]]</f>
        <v>0</v>
      </c>
      <c r="B1281" t="str">
        <f>IF(OR(RIGHT(TimeVR[[#This Row],[Event]],3)="M.R", RIGHT(TimeVR[[#This Row],[Event]],3)="F.R"),"Relay","Ind")</f>
        <v>Ind</v>
      </c>
      <c r="C1281">
        <f>TimeVR[[#This Row],[gender]]</f>
        <v>0</v>
      </c>
      <c r="D1281">
        <f>TimeVR[[#This Row],[Age]]</f>
        <v>0</v>
      </c>
      <c r="E1281">
        <f>TimeVR[[#This Row],[name]]</f>
        <v>0</v>
      </c>
      <c r="F1281">
        <f>TimeVR[[#This Row],[Event]]</f>
        <v>0</v>
      </c>
      <c r="G1281" t="str">
        <f>IF(OR(StandardResults[[#This Row],[Entry]]="-",TimeVR[[#This Row],[validation]]="Validated"),"Y","N")</f>
        <v>N</v>
      </c>
      <c r="H1281">
        <f>IF(OR(LEFT(TimeVR[[#This Row],[Times]],8)="00:00.00", LEFT(TimeVR[[#This Row],[Times]],2)="NT"),"-",TimeVR[[#This Row],[Times]])</f>
        <v>0</v>
      </c>
      <c r="I12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1" t="str">
        <f>IF(ISBLANK(TimeVR[[#This Row],[Best Time(S)]]),"-",TimeVR[[#This Row],[Best Time(S)]])</f>
        <v>-</v>
      </c>
      <c r="K1281" t="str">
        <f>IF(StandardResults[[#This Row],[BT(SC)]]&lt;&gt;"-",IF(StandardResults[[#This Row],[BT(SC)]]&lt;=StandardResults[[#This Row],[AAs]],"AA",IF(StandardResults[[#This Row],[BT(SC)]]&lt;=StandardResults[[#This Row],[As]],"A",IF(StandardResults[[#This Row],[BT(SC)]]&lt;=StandardResults[[#This Row],[Bs]],"B","-"))),"")</f>
        <v/>
      </c>
      <c r="L1281" t="str">
        <f>IF(ISBLANK(TimeVR[[#This Row],[Best Time(L)]]),"-",TimeVR[[#This Row],[Best Time(L)]])</f>
        <v>-</v>
      </c>
      <c r="M1281" t="str">
        <f>IF(StandardResults[[#This Row],[BT(LC)]]&lt;&gt;"-",IF(StandardResults[[#This Row],[BT(LC)]]&lt;=StandardResults[[#This Row],[AA]],"AA",IF(StandardResults[[#This Row],[BT(LC)]]&lt;=StandardResults[[#This Row],[A]],"A",IF(StandardResults[[#This Row],[BT(LC)]]&lt;=StandardResults[[#This Row],[B]],"B","-"))),"")</f>
        <v/>
      </c>
      <c r="N1281" s="14"/>
      <c r="O1281" t="str">
        <f>IF(StandardResults[[#This Row],[BT(SC)]]&lt;&gt;"-",IF(StandardResults[[#This Row],[BT(SC)]]&lt;=StandardResults[[#This Row],[Ecs]],"EC","-"),"")</f>
        <v/>
      </c>
      <c r="Q1281" t="str">
        <f>IF(StandardResults[[#This Row],[Ind/Rel]]="Ind",LEFT(StandardResults[[#This Row],[Gender]],1)&amp;MIN(MAX(StandardResults[[#This Row],[Age]],11),17)&amp;"-"&amp;StandardResults[[#This Row],[Event]],"")</f>
        <v>011-0</v>
      </c>
      <c r="R1281" t="e">
        <f>IF(StandardResults[[#This Row],[Ind/Rel]]="Ind",_xlfn.XLOOKUP(StandardResults[[#This Row],[Code]],Std[Code],Std[AA]),"-")</f>
        <v>#N/A</v>
      </c>
      <c r="S1281" t="e">
        <f>IF(StandardResults[[#This Row],[Ind/Rel]]="Ind",_xlfn.XLOOKUP(StandardResults[[#This Row],[Code]],Std[Code],Std[A]),"-")</f>
        <v>#N/A</v>
      </c>
      <c r="T1281" t="e">
        <f>IF(StandardResults[[#This Row],[Ind/Rel]]="Ind",_xlfn.XLOOKUP(StandardResults[[#This Row],[Code]],Std[Code],Std[B]),"-")</f>
        <v>#N/A</v>
      </c>
      <c r="U1281" t="e">
        <f>IF(StandardResults[[#This Row],[Ind/Rel]]="Ind",_xlfn.XLOOKUP(StandardResults[[#This Row],[Code]],Std[Code],Std[AAs]),"-")</f>
        <v>#N/A</v>
      </c>
      <c r="V1281" t="e">
        <f>IF(StandardResults[[#This Row],[Ind/Rel]]="Ind",_xlfn.XLOOKUP(StandardResults[[#This Row],[Code]],Std[Code],Std[As]),"-")</f>
        <v>#N/A</v>
      </c>
      <c r="W1281" t="e">
        <f>IF(StandardResults[[#This Row],[Ind/Rel]]="Ind",_xlfn.XLOOKUP(StandardResults[[#This Row],[Code]],Std[Code],Std[Bs]),"-")</f>
        <v>#N/A</v>
      </c>
      <c r="X1281" t="e">
        <f>IF(StandardResults[[#This Row],[Ind/Rel]]="Ind",_xlfn.XLOOKUP(StandardResults[[#This Row],[Code]],Std[Code],Std[EC]),"-")</f>
        <v>#N/A</v>
      </c>
      <c r="Y1281" t="e">
        <f>IF(StandardResults[[#This Row],[Ind/Rel]]="Ind",_xlfn.XLOOKUP(StandardResults[[#This Row],[Code]],Std[Code],Std[Ecs]),"-")</f>
        <v>#N/A</v>
      </c>
      <c r="Z1281">
        <f>COUNTIFS(StandardResults[Name],StandardResults[[#This Row],[Name]],StandardResults[Entry
Std],"B")+COUNTIFS(StandardResults[Name],StandardResults[[#This Row],[Name]],StandardResults[Entry
Std],"A")+COUNTIFS(StandardResults[Name],StandardResults[[#This Row],[Name]],StandardResults[Entry
Std],"AA")</f>
        <v>0</v>
      </c>
      <c r="AA1281">
        <f>COUNTIFS(StandardResults[Name],StandardResults[[#This Row],[Name]],StandardResults[Entry
Std],"AA")</f>
        <v>0</v>
      </c>
    </row>
    <row r="1282" spans="1:27" x14ac:dyDescent="0.25">
      <c r="A1282">
        <f>TimeVR[[#This Row],[Club]]</f>
        <v>0</v>
      </c>
      <c r="B1282" t="str">
        <f>IF(OR(RIGHT(TimeVR[[#This Row],[Event]],3)="M.R", RIGHT(TimeVR[[#This Row],[Event]],3)="F.R"),"Relay","Ind")</f>
        <v>Ind</v>
      </c>
      <c r="C1282">
        <f>TimeVR[[#This Row],[gender]]</f>
        <v>0</v>
      </c>
      <c r="D1282">
        <f>TimeVR[[#This Row],[Age]]</f>
        <v>0</v>
      </c>
      <c r="E1282">
        <f>TimeVR[[#This Row],[name]]</f>
        <v>0</v>
      </c>
      <c r="F1282">
        <f>TimeVR[[#This Row],[Event]]</f>
        <v>0</v>
      </c>
      <c r="G1282" t="str">
        <f>IF(OR(StandardResults[[#This Row],[Entry]]="-",TimeVR[[#This Row],[validation]]="Validated"),"Y","N")</f>
        <v>N</v>
      </c>
      <c r="H1282">
        <f>IF(OR(LEFT(TimeVR[[#This Row],[Times]],8)="00:00.00", LEFT(TimeVR[[#This Row],[Times]],2)="NT"),"-",TimeVR[[#This Row],[Times]])</f>
        <v>0</v>
      </c>
      <c r="I12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2" t="str">
        <f>IF(ISBLANK(TimeVR[[#This Row],[Best Time(S)]]),"-",TimeVR[[#This Row],[Best Time(S)]])</f>
        <v>-</v>
      </c>
      <c r="K1282" t="str">
        <f>IF(StandardResults[[#This Row],[BT(SC)]]&lt;&gt;"-",IF(StandardResults[[#This Row],[BT(SC)]]&lt;=StandardResults[[#This Row],[AAs]],"AA",IF(StandardResults[[#This Row],[BT(SC)]]&lt;=StandardResults[[#This Row],[As]],"A",IF(StandardResults[[#This Row],[BT(SC)]]&lt;=StandardResults[[#This Row],[Bs]],"B","-"))),"")</f>
        <v/>
      </c>
      <c r="L1282" t="str">
        <f>IF(ISBLANK(TimeVR[[#This Row],[Best Time(L)]]),"-",TimeVR[[#This Row],[Best Time(L)]])</f>
        <v>-</v>
      </c>
      <c r="M1282" t="str">
        <f>IF(StandardResults[[#This Row],[BT(LC)]]&lt;&gt;"-",IF(StandardResults[[#This Row],[BT(LC)]]&lt;=StandardResults[[#This Row],[AA]],"AA",IF(StandardResults[[#This Row],[BT(LC)]]&lt;=StandardResults[[#This Row],[A]],"A",IF(StandardResults[[#This Row],[BT(LC)]]&lt;=StandardResults[[#This Row],[B]],"B","-"))),"")</f>
        <v/>
      </c>
      <c r="N1282" s="14"/>
      <c r="O1282" t="str">
        <f>IF(StandardResults[[#This Row],[BT(SC)]]&lt;&gt;"-",IF(StandardResults[[#This Row],[BT(SC)]]&lt;=StandardResults[[#This Row],[Ecs]],"EC","-"),"")</f>
        <v/>
      </c>
      <c r="Q1282" t="str">
        <f>IF(StandardResults[[#This Row],[Ind/Rel]]="Ind",LEFT(StandardResults[[#This Row],[Gender]],1)&amp;MIN(MAX(StandardResults[[#This Row],[Age]],11),17)&amp;"-"&amp;StandardResults[[#This Row],[Event]],"")</f>
        <v>011-0</v>
      </c>
      <c r="R1282" t="e">
        <f>IF(StandardResults[[#This Row],[Ind/Rel]]="Ind",_xlfn.XLOOKUP(StandardResults[[#This Row],[Code]],Std[Code],Std[AA]),"-")</f>
        <v>#N/A</v>
      </c>
      <c r="S1282" t="e">
        <f>IF(StandardResults[[#This Row],[Ind/Rel]]="Ind",_xlfn.XLOOKUP(StandardResults[[#This Row],[Code]],Std[Code],Std[A]),"-")</f>
        <v>#N/A</v>
      </c>
      <c r="T1282" t="e">
        <f>IF(StandardResults[[#This Row],[Ind/Rel]]="Ind",_xlfn.XLOOKUP(StandardResults[[#This Row],[Code]],Std[Code],Std[B]),"-")</f>
        <v>#N/A</v>
      </c>
      <c r="U1282" t="e">
        <f>IF(StandardResults[[#This Row],[Ind/Rel]]="Ind",_xlfn.XLOOKUP(StandardResults[[#This Row],[Code]],Std[Code],Std[AAs]),"-")</f>
        <v>#N/A</v>
      </c>
      <c r="V1282" t="e">
        <f>IF(StandardResults[[#This Row],[Ind/Rel]]="Ind",_xlfn.XLOOKUP(StandardResults[[#This Row],[Code]],Std[Code],Std[As]),"-")</f>
        <v>#N/A</v>
      </c>
      <c r="W1282" t="e">
        <f>IF(StandardResults[[#This Row],[Ind/Rel]]="Ind",_xlfn.XLOOKUP(StandardResults[[#This Row],[Code]],Std[Code],Std[Bs]),"-")</f>
        <v>#N/A</v>
      </c>
      <c r="X1282" t="e">
        <f>IF(StandardResults[[#This Row],[Ind/Rel]]="Ind",_xlfn.XLOOKUP(StandardResults[[#This Row],[Code]],Std[Code],Std[EC]),"-")</f>
        <v>#N/A</v>
      </c>
      <c r="Y1282" t="e">
        <f>IF(StandardResults[[#This Row],[Ind/Rel]]="Ind",_xlfn.XLOOKUP(StandardResults[[#This Row],[Code]],Std[Code],Std[Ecs]),"-")</f>
        <v>#N/A</v>
      </c>
      <c r="Z1282">
        <f>COUNTIFS(StandardResults[Name],StandardResults[[#This Row],[Name]],StandardResults[Entry
Std],"B")+COUNTIFS(StandardResults[Name],StandardResults[[#This Row],[Name]],StandardResults[Entry
Std],"A")+COUNTIFS(StandardResults[Name],StandardResults[[#This Row],[Name]],StandardResults[Entry
Std],"AA")</f>
        <v>0</v>
      </c>
      <c r="AA1282">
        <f>COUNTIFS(StandardResults[Name],StandardResults[[#This Row],[Name]],StandardResults[Entry
Std],"AA")</f>
        <v>0</v>
      </c>
    </row>
    <row r="1283" spans="1:27" x14ac:dyDescent="0.25">
      <c r="A1283">
        <f>TimeVR[[#This Row],[Club]]</f>
        <v>0</v>
      </c>
      <c r="B1283" t="str">
        <f>IF(OR(RIGHT(TimeVR[[#This Row],[Event]],3)="M.R", RIGHT(TimeVR[[#This Row],[Event]],3)="F.R"),"Relay","Ind")</f>
        <v>Ind</v>
      </c>
      <c r="C1283">
        <f>TimeVR[[#This Row],[gender]]</f>
        <v>0</v>
      </c>
      <c r="D1283">
        <f>TimeVR[[#This Row],[Age]]</f>
        <v>0</v>
      </c>
      <c r="E1283">
        <f>TimeVR[[#This Row],[name]]</f>
        <v>0</v>
      </c>
      <c r="F1283">
        <f>TimeVR[[#This Row],[Event]]</f>
        <v>0</v>
      </c>
      <c r="G1283" t="str">
        <f>IF(OR(StandardResults[[#This Row],[Entry]]="-",TimeVR[[#This Row],[validation]]="Validated"),"Y","N")</f>
        <v>N</v>
      </c>
      <c r="H1283">
        <f>IF(OR(LEFT(TimeVR[[#This Row],[Times]],8)="00:00.00", LEFT(TimeVR[[#This Row],[Times]],2)="NT"),"-",TimeVR[[#This Row],[Times]])</f>
        <v>0</v>
      </c>
      <c r="I12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3" t="str">
        <f>IF(ISBLANK(TimeVR[[#This Row],[Best Time(S)]]),"-",TimeVR[[#This Row],[Best Time(S)]])</f>
        <v>-</v>
      </c>
      <c r="K1283" t="str">
        <f>IF(StandardResults[[#This Row],[BT(SC)]]&lt;&gt;"-",IF(StandardResults[[#This Row],[BT(SC)]]&lt;=StandardResults[[#This Row],[AAs]],"AA",IF(StandardResults[[#This Row],[BT(SC)]]&lt;=StandardResults[[#This Row],[As]],"A",IF(StandardResults[[#This Row],[BT(SC)]]&lt;=StandardResults[[#This Row],[Bs]],"B","-"))),"")</f>
        <v/>
      </c>
      <c r="L1283" t="str">
        <f>IF(ISBLANK(TimeVR[[#This Row],[Best Time(L)]]),"-",TimeVR[[#This Row],[Best Time(L)]])</f>
        <v>-</v>
      </c>
      <c r="M1283" t="str">
        <f>IF(StandardResults[[#This Row],[BT(LC)]]&lt;&gt;"-",IF(StandardResults[[#This Row],[BT(LC)]]&lt;=StandardResults[[#This Row],[AA]],"AA",IF(StandardResults[[#This Row],[BT(LC)]]&lt;=StandardResults[[#This Row],[A]],"A",IF(StandardResults[[#This Row],[BT(LC)]]&lt;=StandardResults[[#This Row],[B]],"B","-"))),"")</f>
        <v/>
      </c>
      <c r="N1283" s="14"/>
      <c r="O1283" t="str">
        <f>IF(StandardResults[[#This Row],[BT(SC)]]&lt;&gt;"-",IF(StandardResults[[#This Row],[BT(SC)]]&lt;=StandardResults[[#This Row],[Ecs]],"EC","-"),"")</f>
        <v/>
      </c>
      <c r="Q1283" t="str">
        <f>IF(StandardResults[[#This Row],[Ind/Rel]]="Ind",LEFT(StandardResults[[#This Row],[Gender]],1)&amp;MIN(MAX(StandardResults[[#This Row],[Age]],11),17)&amp;"-"&amp;StandardResults[[#This Row],[Event]],"")</f>
        <v>011-0</v>
      </c>
      <c r="R1283" t="e">
        <f>IF(StandardResults[[#This Row],[Ind/Rel]]="Ind",_xlfn.XLOOKUP(StandardResults[[#This Row],[Code]],Std[Code],Std[AA]),"-")</f>
        <v>#N/A</v>
      </c>
      <c r="S1283" t="e">
        <f>IF(StandardResults[[#This Row],[Ind/Rel]]="Ind",_xlfn.XLOOKUP(StandardResults[[#This Row],[Code]],Std[Code],Std[A]),"-")</f>
        <v>#N/A</v>
      </c>
      <c r="T1283" t="e">
        <f>IF(StandardResults[[#This Row],[Ind/Rel]]="Ind",_xlfn.XLOOKUP(StandardResults[[#This Row],[Code]],Std[Code],Std[B]),"-")</f>
        <v>#N/A</v>
      </c>
      <c r="U1283" t="e">
        <f>IF(StandardResults[[#This Row],[Ind/Rel]]="Ind",_xlfn.XLOOKUP(StandardResults[[#This Row],[Code]],Std[Code],Std[AAs]),"-")</f>
        <v>#N/A</v>
      </c>
      <c r="V1283" t="e">
        <f>IF(StandardResults[[#This Row],[Ind/Rel]]="Ind",_xlfn.XLOOKUP(StandardResults[[#This Row],[Code]],Std[Code],Std[As]),"-")</f>
        <v>#N/A</v>
      </c>
      <c r="W1283" t="e">
        <f>IF(StandardResults[[#This Row],[Ind/Rel]]="Ind",_xlfn.XLOOKUP(StandardResults[[#This Row],[Code]],Std[Code],Std[Bs]),"-")</f>
        <v>#N/A</v>
      </c>
      <c r="X1283" t="e">
        <f>IF(StandardResults[[#This Row],[Ind/Rel]]="Ind",_xlfn.XLOOKUP(StandardResults[[#This Row],[Code]],Std[Code],Std[EC]),"-")</f>
        <v>#N/A</v>
      </c>
      <c r="Y1283" t="e">
        <f>IF(StandardResults[[#This Row],[Ind/Rel]]="Ind",_xlfn.XLOOKUP(StandardResults[[#This Row],[Code]],Std[Code],Std[Ecs]),"-")</f>
        <v>#N/A</v>
      </c>
      <c r="Z1283">
        <f>COUNTIFS(StandardResults[Name],StandardResults[[#This Row],[Name]],StandardResults[Entry
Std],"B")+COUNTIFS(StandardResults[Name],StandardResults[[#This Row],[Name]],StandardResults[Entry
Std],"A")+COUNTIFS(StandardResults[Name],StandardResults[[#This Row],[Name]],StandardResults[Entry
Std],"AA")</f>
        <v>0</v>
      </c>
      <c r="AA1283">
        <f>COUNTIFS(StandardResults[Name],StandardResults[[#This Row],[Name]],StandardResults[Entry
Std],"AA")</f>
        <v>0</v>
      </c>
    </row>
    <row r="1284" spans="1:27" x14ac:dyDescent="0.25">
      <c r="A1284">
        <f>TimeVR[[#This Row],[Club]]</f>
        <v>0</v>
      </c>
      <c r="B1284" t="str">
        <f>IF(OR(RIGHT(TimeVR[[#This Row],[Event]],3)="M.R", RIGHT(TimeVR[[#This Row],[Event]],3)="F.R"),"Relay","Ind")</f>
        <v>Ind</v>
      </c>
      <c r="C1284">
        <f>TimeVR[[#This Row],[gender]]</f>
        <v>0</v>
      </c>
      <c r="D1284">
        <f>TimeVR[[#This Row],[Age]]</f>
        <v>0</v>
      </c>
      <c r="E1284">
        <f>TimeVR[[#This Row],[name]]</f>
        <v>0</v>
      </c>
      <c r="F1284">
        <f>TimeVR[[#This Row],[Event]]</f>
        <v>0</v>
      </c>
      <c r="G1284" t="str">
        <f>IF(OR(StandardResults[[#This Row],[Entry]]="-",TimeVR[[#This Row],[validation]]="Validated"),"Y","N")</f>
        <v>N</v>
      </c>
      <c r="H1284">
        <f>IF(OR(LEFT(TimeVR[[#This Row],[Times]],8)="00:00.00", LEFT(TimeVR[[#This Row],[Times]],2)="NT"),"-",TimeVR[[#This Row],[Times]])</f>
        <v>0</v>
      </c>
      <c r="I12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4" t="str">
        <f>IF(ISBLANK(TimeVR[[#This Row],[Best Time(S)]]),"-",TimeVR[[#This Row],[Best Time(S)]])</f>
        <v>-</v>
      </c>
      <c r="K1284" t="str">
        <f>IF(StandardResults[[#This Row],[BT(SC)]]&lt;&gt;"-",IF(StandardResults[[#This Row],[BT(SC)]]&lt;=StandardResults[[#This Row],[AAs]],"AA",IF(StandardResults[[#This Row],[BT(SC)]]&lt;=StandardResults[[#This Row],[As]],"A",IF(StandardResults[[#This Row],[BT(SC)]]&lt;=StandardResults[[#This Row],[Bs]],"B","-"))),"")</f>
        <v/>
      </c>
      <c r="L1284" t="str">
        <f>IF(ISBLANK(TimeVR[[#This Row],[Best Time(L)]]),"-",TimeVR[[#This Row],[Best Time(L)]])</f>
        <v>-</v>
      </c>
      <c r="M1284" t="str">
        <f>IF(StandardResults[[#This Row],[BT(LC)]]&lt;&gt;"-",IF(StandardResults[[#This Row],[BT(LC)]]&lt;=StandardResults[[#This Row],[AA]],"AA",IF(StandardResults[[#This Row],[BT(LC)]]&lt;=StandardResults[[#This Row],[A]],"A",IF(StandardResults[[#This Row],[BT(LC)]]&lt;=StandardResults[[#This Row],[B]],"B","-"))),"")</f>
        <v/>
      </c>
      <c r="N1284" s="14"/>
      <c r="O1284" t="str">
        <f>IF(StandardResults[[#This Row],[BT(SC)]]&lt;&gt;"-",IF(StandardResults[[#This Row],[BT(SC)]]&lt;=StandardResults[[#This Row],[Ecs]],"EC","-"),"")</f>
        <v/>
      </c>
      <c r="Q1284" t="str">
        <f>IF(StandardResults[[#This Row],[Ind/Rel]]="Ind",LEFT(StandardResults[[#This Row],[Gender]],1)&amp;MIN(MAX(StandardResults[[#This Row],[Age]],11),17)&amp;"-"&amp;StandardResults[[#This Row],[Event]],"")</f>
        <v>011-0</v>
      </c>
      <c r="R1284" t="e">
        <f>IF(StandardResults[[#This Row],[Ind/Rel]]="Ind",_xlfn.XLOOKUP(StandardResults[[#This Row],[Code]],Std[Code],Std[AA]),"-")</f>
        <v>#N/A</v>
      </c>
      <c r="S1284" t="e">
        <f>IF(StandardResults[[#This Row],[Ind/Rel]]="Ind",_xlfn.XLOOKUP(StandardResults[[#This Row],[Code]],Std[Code],Std[A]),"-")</f>
        <v>#N/A</v>
      </c>
      <c r="T1284" t="e">
        <f>IF(StandardResults[[#This Row],[Ind/Rel]]="Ind",_xlfn.XLOOKUP(StandardResults[[#This Row],[Code]],Std[Code],Std[B]),"-")</f>
        <v>#N/A</v>
      </c>
      <c r="U1284" t="e">
        <f>IF(StandardResults[[#This Row],[Ind/Rel]]="Ind",_xlfn.XLOOKUP(StandardResults[[#This Row],[Code]],Std[Code],Std[AAs]),"-")</f>
        <v>#N/A</v>
      </c>
      <c r="V1284" t="e">
        <f>IF(StandardResults[[#This Row],[Ind/Rel]]="Ind",_xlfn.XLOOKUP(StandardResults[[#This Row],[Code]],Std[Code],Std[As]),"-")</f>
        <v>#N/A</v>
      </c>
      <c r="W1284" t="e">
        <f>IF(StandardResults[[#This Row],[Ind/Rel]]="Ind",_xlfn.XLOOKUP(StandardResults[[#This Row],[Code]],Std[Code],Std[Bs]),"-")</f>
        <v>#N/A</v>
      </c>
      <c r="X1284" t="e">
        <f>IF(StandardResults[[#This Row],[Ind/Rel]]="Ind",_xlfn.XLOOKUP(StandardResults[[#This Row],[Code]],Std[Code],Std[EC]),"-")</f>
        <v>#N/A</v>
      </c>
      <c r="Y1284" t="e">
        <f>IF(StandardResults[[#This Row],[Ind/Rel]]="Ind",_xlfn.XLOOKUP(StandardResults[[#This Row],[Code]],Std[Code],Std[Ecs]),"-")</f>
        <v>#N/A</v>
      </c>
      <c r="Z1284">
        <f>COUNTIFS(StandardResults[Name],StandardResults[[#This Row],[Name]],StandardResults[Entry
Std],"B")+COUNTIFS(StandardResults[Name],StandardResults[[#This Row],[Name]],StandardResults[Entry
Std],"A")+COUNTIFS(StandardResults[Name],StandardResults[[#This Row],[Name]],StandardResults[Entry
Std],"AA")</f>
        <v>0</v>
      </c>
      <c r="AA1284">
        <f>COUNTIFS(StandardResults[Name],StandardResults[[#This Row],[Name]],StandardResults[Entry
Std],"AA")</f>
        <v>0</v>
      </c>
    </row>
    <row r="1285" spans="1:27" x14ac:dyDescent="0.25">
      <c r="A1285">
        <f>TimeVR[[#This Row],[Club]]</f>
        <v>0</v>
      </c>
      <c r="B1285" t="str">
        <f>IF(OR(RIGHT(TimeVR[[#This Row],[Event]],3)="M.R", RIGHT(TimeVR[[#This Row],[Event]],3)="F.R"),"Relay","Ind")</f>
        <v>Ind</v>
      </c>
      <c r="C1285">
        <f>TimeVR[[#This Row],[gender]]</f>
        <v>0</v>
      </c>
      <c r="D1285">
        <f>TimeVR[[#This Row],[Age]]</f>
        <v>0</v>
      </c>
      <c r="E1285">
        <f>TimeVR[[#This Row],[name]]</f>
        <v>0</v>
      </c>
      <c r="F1285">
        <f>TimeVR[[#This Row],[Event]]</f>
        <v>0</v>
      </c>
      <c r="G1285" t="str">
        <f>IF(OR(StandardResults[[#This Row],[Entry]]="-",TimeVR[[#This Row],[validation]]="Validated"),"Y","N")</f>
        <v>N</v>
      </c>
      <c r="H1285">
        <f>IF(OR(LEFT(TimeVR[[#This Row],[Times]],8)="00:00.00", LEFT(TimeVR[[#This Row],[Times]],2)="NT"),"-",TimeVR[[#This Row],[Times]])</f>
        <v>0</v>
      </c>
      <c r="I12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5" t="str">
        <f>IF(ISBLANK(TimeVR[[#This Row],[Best Time(S)]]),"-",TimeVR[[#This Row],[Best Time(S)]])</f>
        <v>-</v>
      </c>
      <c r="K1285" t="str">
        <f>IF(StandardResults[[#This Row],[BT(SC)]]&lt;&gt;"-",IF(StandardResults[[#This Row],[BT(SC)]]&lt;=StandardResults[[#This Row],[AAs]],"AA",IF(StandardResults[[#This Row],[BT(SC)]]&lt;=StandardResults[[#This Row],[As]],"A",IF(StandardResults[[#This Row],[BT(SC)]]&lt;=StandardResults[[#This Row],[Bs]],"B","-"))),"")</f>
        <v/>
      </c>
      <c r="L1285" t="str">
        <f>IF(ISBLANK(TimeVR[[#This Row],[Best Time(L)]]),"-",TimeVR[[#This Row],[Best Time(L)]])</f>
        <v>-</v>
      </c>
      <c r="M1285" t="str">
        <f>IF(StandardResults[[#This Row],[BT(LC)]]&lt;&gt;"-",IF(StandardResults[[#This Row],[BT(LC)]]&lt;=StandardResults[[#This Row],[AA]],"AA",IF(StandardResults[[#This Row],[BT(LC)]]&lt;=StandardResults[[#This Row],[A]],"A",IF(StandardResults[[#This Row],[BT(LC)]]&lt;=StandardResults[[#This Row],[B]],"B","-"))),"")</f>
        <v/>
      </c>
      <c r="N1285" s="14"/>
      <c r="O1285" t="str">
        <f>IF(StandardResults[[#This Row],[BT(SC)]]&lt;&gt;"-",IF(StandardResults[[#This Row],[BT(SC)]]&lt;=StandardResults[[#This Row],[Ecs]],"EC","-"),"")</f>
        <v/>
      </c>
      <c r="Q1285" t="str">
        <f>IF(StandardResults[[#This Row],[Ind/Rel]]="Ind",LEFT(StandardResults[[#This Row],[Gender]],1)&amp;MIN(MAX(StandardResults[[#This Row],[Age]],11),17)&amp;"-"&amp;StandardResults[[#This Row],[Event]],"")</f>
        <v>011-0</v>
      </c>
      <c r="R1285" t="e">
        <f>IF(StandardResults[[#This Row],[Ind/Rel]]="Ind",_xlfn.XLOOKUP(StandardResults[[#This Row],[Code]],Std[Code],Std[AA]),"-")</f>
        <v>#N/A</v>
      </c>
      <c r="S1285" t="e">
        <f>IF(StandardResults[[#This Row],[Ind/Rel]]="Ind",_xlfn.XLOOKUP(StandardResults[[#This Row],[Code]],Std[Code],Std[A]),"-")</f>
        <v>#N/A</v>
      </c>
      <c r="T1285" t="e">
        <f>IF(StandardResults[[#This Row],[Ind/Rel]]="Ind",_xlfn.XLOOKUP(StandardResults[[#This Row],[Code]],Std[Code],Std[B]),"-")</f>
        <v>#N/A</v>
      </c>
      <c r="U1285" t="e">
        <f>IF(StandardResults[[#This Row],[Ind/Rel]]="Ind",_xlfn.XLOOKUP(StandardResults[[#This Row],[Code]],Std[Code],Std[AAs]),"-")</f>
        <v>#N/A</v>
      </c>
      <c r="V1285" t="e">
        <f>IF(StandardResults[[#This Row],[Ind/Rel]]="Ind",_xlfn.XLOOKUP(StandardResults[[#This Row],[Code]],Std[Code],Std[As]),"-")</f>
        <v>#N/A</v>
      </c>
      <c r="W1285" t="e">
        <f>IF(StandardResults[[#This Row],[Ind/Rel]]="Ind",_xlfn.XLOOKUP(StandardResults[[#This Row],[Code]],Std[Code],Std[Bs]),"-")</f>
        <v>#N/A</v>
      </c>
      <c r="X1285" t="e">
        <f>IF(StandardResults[[#This Row],[Ind/Rel]]="Ind",_xlfn.XLOOKUP(StandardResults[[#This Row],[Code]],Std[Code],Std[EC]),"-")</f>
        <v>#N/A</v>
      </c>
      <c r="Y1285" t="e">
        <f>IF(StandardResults[[#This Row],[Ind/Rel]]="Ind",_xlfn.XLOOKUP(StandardResults[[#This Row],[Code]],Std[Code],Std[Ecs]),"-")</f>
        <v>#N/A</v>
      </c>
      <c r="Z1285">
        <f>COUNTIFS(StandardResults[Name],StandardResults[[#This Row],[Name]],StandardResults[Entry
Std],"B")+COUNTIFS(StandardResults[Name],StandardResults[[#This Row],[Name]],StandardResults[Entry
Std],"A")+COUNTIFS(StandardResults[Name],StandardResults[[#This Row],[Name]],StandardResults[Entry
Std],"AA")</f>
        <v>0</v>
      </c>
      <c r="AA1285">
        <f>COUNTIFS(StandardResults[Name],StandardResults[[#This Row],[Name]],StandardResults[Entry
Std],"AA")</f>
        <v>0</v>
      </c>
    </row>
    <row r="1286" spans="1:27" x14ac:dyDescent="0.25">
      <c r="A1286">
        <f>TimeVR[[#This Row],[Club]]</f>
        <v>0</v>
      </c>
      <c r="B1286" t="str">
        <f>IF(OR(RIGHT(TimeVR[[#This Row],[Event]],3)="M.R", RIGHT(TimeVR[[#This Row],[Event]],3)="F.R"),"Relay","Ind")</f>
        <v>Ind</v>
      </c>
      <c r="C1286">
        <f>TimeVR[[#This Row],[gender]]</f>
        <v>0</v>
      </c>
      <c r="D1286">
        <f>TimeVR[[#This Row],[Age]]</f>
        <v>0</v>
      </c>
      <c r="E1286">
        <f>TimeVR[[#This Row],[name]]</f>
        <v>0</v>
      </c>
      <c r="F1286">
        <f>TimeVR[[#This Row],[Event]]</f>
        <v>0</v>
      </c>
      <c r="G1286" t="str">
        <f>IF(OR(StandardResults[[#This Row],[Entry]]="-",TimeVR[[#This Row],[validation]]="Validated"),"Y","N")</f>
        <v>N</v>
      </c>
      <c r="H1286">
        <f>IF(OR(LEFT(TimeVR[[#This Row],[Times]],8)="00:00.00", LEFT(TimeVR[[#This Row],[Times]],2)="NT"),"-",TimeVR[[#This Row],[Times]])</f>
        <v>0</v>
      </c>
      <c r="I12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6" t="str">
        <f>IF(ISBLANK(TimeVR[[#This Row],[Best Time(S)]]),"-",TimeVR[[#This Row],[Best Time(S)]])</f>
        <v>-</v>
      </c>
      <c r="K1286" t="str">
        <f>IF(StandardResults[[#This Row],[BT(SC)]]&lt;&gt;"-",IF(StandardResults[[#This Row],[BT(SC)]]&lt;=StandardResults[[#This Row],[AAs]],"AA",IF(StandardResults[[#This Row],[BT(SC)]]&lt;=StandardResults[[#This Row],[As]],"A",IF(StandardResults[[#This Row],[BT(SC)]]&lt;=StandardResults[[#This Row],[Bs]],"B","-"))),"")</f>
        <v/>
      </c>
      <c r="L1286" t="str">
        <f>IF(ISBLANK(TimeVR[[#This Row],[Best Time(L)]]),"-",TimeVR[[#This Row],[Best Time(L)]])</f>
        <v>-</v>
      </c>
      <c r="M1286" t="str">
        <f>IF(StandardResults[[#This Row],[BT(LC)]]&lt;&gt;"-",IF(StandardResults[[#This Row],[BT(LC)]]&lt;=StandardResults[[#This Row],[AA]],"AA",IF(StandardResults[[#This Row],[BT(LC)]]&lt;=StandardResults[[#This Row],[A]],"A",IF(StandardResults[[#This Row],[BT(LC)]]&lt;=StandardResults[[#This Row],[B]],"B","-"))),"")</f>
        <v/>
      </c>
      <c r="N1286" s="14"/>
      <c r="O1286" t="str">
        <f>IF(StandardResults[[#This Row],[BT(SC)]]&lt;&gt;"-",IF(StandardResults[[#This Row],[BT(SC)]]&lt;=StandardResults[[#This Row],[Ecs]],"EC","-"),"")</f>
        <v/>
      </c>
      <c r="Q1286" t="str">
        <f>IF(StandardResults[[#This Row],[Ind/Rel]]="Ind",LEFT(StandardResults[[#This Row],[Gender]],1)&amp;MIN(MAX(StandardResults[[#This Row],[Age]],11),17)&amp;"-"&amp;StandardResults[[#This Row],[Event]],"")</f>
        <v>011-0</v>
      </c>
      <c r="R1286" t="e">
        <f>IF(StandardResults[[#This Row],[Ind/Rel]]="Ind",_xlfn.XLOOKUP(StandardResults[[#This Row],[Code]],Std[Code],Std[AA]),"-")</f>
        <v>#N/A</v>
      </c>
      <c r="S1286" t="e">
        <f>IF(StandardResults[[#This Row],[Ind/Rel]]="Ind",_xlfn.XLOOKUP(StandardResults[[#This Row],[Code]],Std[Code],Std[A]),"-")</f>
        <v>#N/A</v>
      </c>
      <c r="T1286" t="e">
        <f>IF(StandardResults[[#This Row],[Ind/Rel]]="Ind",_xlfn.XLOOKUP(StandardResults[[#This Row],[Code]],Std[Code],Std[B]),"-")</f>
        <v>#N/A</v>
      </c>
      <c r="U1286" t="e">
        <f>IF(StandardResults[[#This Row],[Ind/Rel]]="Ind",_xlfn.XLOOKUP(StandardResults[[#This Row],[Code]],Std[Code],Std[AAs]),"-")</f>
        <v>#N/A</v>
      </c>
      <c r="V1286" t="e">
        <f>IF(StandardResults[[#This Row],[Ind/Rel]]="Ind",_xlfn.XLOOKUP(StandardResults[[#This Row],[Code]],Std[Code],Std[As]),"-")</f>
        <v>#N/A</v>
      </c>
      <c r="W1286" t="e">
        <f>IF(StandardResults[[#This Row],[Ind/Rel]]="Ind",_xlfn.XLOOKUP(StandardResults[[#This Row],[Code]],Std[Code],Std[Bs]),"-")</f>
        <v>#N/A</v>
      </c>
      <c r="X1286" t="e">
        <f>IF(StandardResults[[#This Row],[Ind/Rel]]="Ind",_xlfn.XLOOKUP(StandardResults[[#This Row],[Code]],Std[Code],Std[EC]),"-")</f>
        <v>#N/A</v>
      </c>
      <c r="Y1286" t="e">
        <f>IF(StandardResults[[#This Row],[Ind/Rel]]="Ind",_xlfn.XLOOKUP(StandardResults[[#This Row],[Code]],Std[Code],Std[Ecs]),"-")</f>
        <v>#N/A</v>
      </c>
      <c r="Z1286">
        <f>COUNTIFS(StandardResults[Name],StandardResults[[#This Row],[Name]],StandardResults[Entry
Std],"B")+COUNTIFS(StandardResults[Name],StandardResults[[#This Row],[Name]],StandardResults[Entry
Std],"A")+COUNTIFS(StandardResults[Name],StandardResults[[#This Row],[Name]],StandardResults[Entry
Std],"AA")</f>
        <v>0</v>
      </c>
      <c r="AA1286">
        <f>COUNTIFS(StandardResults[Name],StandardResults[[#This Row],[Name]],StandardResults[Entry
Std],"AA")</f>
        <v>0</v>
      </c>
    </row>
    <row r="1287" spans="1:27" x14ac:dyDescent="0.25">
      <c r="A1287">
        <f>TimeVR[[#This Row],[Club]]</f>
        <v>0</v>
      </c>
      <c r="B1287" t="str">
        <f>IF(OR(RIGHT(TimeVR[[#This Row],[Event]],3)="M.R", RIGHT(TimeVR[[#This Row],[Event]],3)="F.R"),"Relay","Ind")</f>
        <v>Ind</v>
      </c>
      <c r="C1287">
        <f>TimeVR[[#This Row],[gender]]</f>
        <v>0</v>
      </c>
      <c r="D1287">
        <f>TimeVR[[#This Row],[Age]]</f>
        <v>0</v>
      </c>
      <c r="E1287">
        <f>TimeVR[[#This Row],[name]]</f>
        <v>0</v>
      </c>
      <c r="F1287">
        <f>TimeVR[[#This Row],[Event]]</f>
        <v>0</v>
      </c>
      <c r="G1287" t="str">
        <f>IF(OR(StandardResults[[#This Row],[Entry]]="-",TimeVR[[#This Row],[validation]]="Validated"),"Y","N")</f>
        <v>N</v>
      </c>
      <c r="H1287">
        <f>IF(OR(LEFT(TimeVR[[#This Row],[Times]],8)="00:00.00", LEFT(TimeVR[[#This Row],[Times]],2)="NT"),"-",TimeVR[[#This Row],[Times]])</f>
        <v>0</v>
      </c>
      <c r="I12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7" t="str">
        <f>IF(ISBLANK(TimeVR[[#This Row],[Best Time(S)]]),"-",TimeVR[[#This Row],[Best Time(S)]])</f>
        <v>-</v>
      </c>
      <c r="K1287" t="str">
        <f>IF(StandardResults[[#This Row],[BT(SC)]]&lt;&gt;"-",IF(StandardResults[[#This Row],[BT(SC)]]&lt;=StandardResults[[#This Row],[AAs]],"AA",IF(StandardResults[[#This Row],[BT(SC)]]&lt;=StandardResults[[#This Row],[As]],"A",IF(StandardResults[[#This Row],[BT(SC)]]&lt;=StandardResults[[#This Row],[Bs]],"B","-"))),"")</f>
        <v/>
      </c>
      <c r="L1287" t="str">
        <f>IF(ISBLANK(TimeVR[[#This Row],[Best Time(L)]]),"-",TimeVR[[#This Row],[Best Time(L)]])</f>
        <v>-</v>
      </c>
      <c r="M1287" t="str">
        <f>IF(StandardResults[[#This Row],[BT(LC)]]&lt;&gt;"-",IF(StandardResults[[#This Row],[BT(LC)]]&lt;=StandardResults[[#This Row],[AA]],"AA",IF(StandardResults[[#This Row],[BT(LC)]]&lt;=StandardResults[[#This Row],[A]],"A",IF(StandardResults[[#This Row],[BT(LC)]]&lt;=StandardResults[[#This Row],[B]],"B","-"))),"")</f>
        <v/>
      </c>
      <c r="N1287" s="14"/>
      <c r="O1287" t="str">
        <f>IF(StandardResults[[#This Row],[BT(SC)]]&lt;&gt;"-",IF(StandardResults[[#This Row],[BT(SC)]]&lt;=StandardResults[[#This Row],[Ecs]],"EC","-"),"")</f>
        <v/>
      </c>
      <c r="Q1287" t="str">
        <f>IF(StandardResults[[#This Row],[Ind/Rel]]="Ind",LEFT(StandardResults[[#This Row],[Gender]],1)&amp;MIN(MAX(StandardResults[[#This Row],[Age]],11),17)&amp;"-"&amp;StandardResults[[#This Row],[Event]],"")</f>
        <v>011-0</v>
      </c>
      <c r="R1287" t="e">
        <f>IF(StandardResults[[#This Row],[Ind/Rel]]="Ind",_xlfn.XLOOKUP(StandardResults[[#This Row],[Code]],Std[Code],Std[AA]),"-")</f>
        <v>#N/A</v>
      </c>
      <c r="S1287" t="e">
        <f>IF(StandardResults[[#This Row],[Ind/Rel]]="Ind",_xlfn.XLOOKUP(StandardResults[[#This Row],[Code]],Std[Code],Std[A]),"-")</f>
        <v>#N/A</v>
      </c>
      <c r="T1287" t="e">
        <f>IF(StandardResults[[#This Row],[Ind/Rel]]="Ind",_xlfn.XLOOKUP(StandardResults[[#This Row],[Code]],Std[Code],Std[B]),"-")</f>
        <v>#N/A</v>
      </c>
      <c r="U1287" t="e">
        <f>IF(StandardResults[[#This Row],[Ind/Rel]]="Ind",_xlfn.XLOOKUP(StandardResults[[#This Row],[Code]],Std[Code],Std[AAs]),"-")</f>
        <v>#N/A</v>
      </c>
      <c r="V1287" t="e">
        <f>IF(StandardResults[[#This Row],[Ind/Rel]]="Ind",_xlfn.XLOOKUP(StandardResults[[#This Row],[Code]],Std[Code],Std[As]),"-")</f>
        <v>#N/A</v>
      </c>
      <c r="W1287" t="e">
        <f>IF(StandardResults[[#This Row],[Ind/Rel]]="Ind",_xlfn.XLOOKUP(StandardResults[[#This Row],[Code]],Std[Code],Std[Bs]),"-")</f>
        <v>#N/A</v>
      </c>
      <c r="X1287" t="e">
        <f>IF(StandardResults[[#This Row],[Ind/Rel]]="Ind",_xlfn.XLOOKUP(StandardResults[[#This Row],[Code]],Std[Code],Std[EC]),"-")</f>
        <v>#N/A</v>
      </c>
      <c r="Y1287" t="e">
        <f>IF(StandardResults[[#This Row],[Ind/Rel]]="Ind",_xlfn.XLOOKUP(StandardResults[[#This Row],[Code]],Std[Code],Std[Ecs]),"-")</f>
        <v>#N/A</v>
      </c>
      <c r="Z1287">
        <f>COUNTIFS(StandardResults[Name],StandardResults[[#This Row],[Name]],StandardResults[Entry
Std],"B")+COUNTIFS(StandardResults[Name],StandardResults[[#This Row],[Name]],StandardResults[Entry
Std],"A")+COUNTIFS(StandardResults[Name],StandardResults[[#This Row],[Name]],StandardResults[Entry
Std],"AA")</f>
        <v>0</v>
      </c>
      <c r="AA1287">
        <f>COUNTIFS(StandardResults[Name],StandardResults[[#This Row],[Name]],StandardResults[Entry
Std],"AA")</f>
        <v>0</v>
      </c>
    </row>
    <row r="1288" spans="1:27" x14ac:dyDescent="0.25">
      <c r="A1288">
        <f>TimeVR[[#This Row],[Club]]</f>
        <v>0</v>
      </c>
      <c r="B1288" t="str">
        <f>IF(OR(RIGHT(TimeVR[[#This Row],[Event]],3)="M.R", RIGHT(TimeVR[[#This Row],[Event]],3)="F.R"),"Relay","Ind")</f>
        <v>Ind</v>
      </c>
      <c r="C1288">
        <f>TimeVR[[#This Row],[gender]]</f>
        <v>0</v>
      </c>
      <c r="D1288">
        <f>TimeVR[[#This Row],[Age]]</f>
        <v>0</v>
      </c>
      <c r="E1288">
        <f>TimeVR[[#This Row],[name]]</f>
        <v>0</v>
      </c>
      <c r="F1288">
        <f>TimeVR[[#This Row],[Event]]</f>
        <v>0</v>
      </c>
      <c r="G1288" t="str">
        <f>IF(OR(StandardResults[[#This Row],[Entry]]="-",TimeVR[[#This Row],[validation]]="Validated"),"Y","N")</f>
        <v>N</v>
      </c>
      <c r="H1288">
        <f>IF(OR(LEFT(TimeVR[[#This Row],[Times]],8)="00:00.00", LEFT(TimeVR[[#This Row],[Times]],2)="NT"),"-",TimeVR[[#This Row],[Times]])</f>
        <v>0</v>
      </c>
      <c r="I12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8" t="str">
        <f>IF(ISBLANK(TimeVR[[#This Row],[Best Time(S)]]),"-",TimeVR[[#This Row],[Best Time(S)]])</f>
        <v>-</v>
      </c>
      <c r="K1288" t="str">
        <f>IF(StandardResults[[#This Row],[BT(SC)]]&lt;&gt;"-",IF(StandardResults[[#This Row],[BT(SC)]]&lt;=StandardResults[[#This Row],[AAs]],"AA",IF(StandardResults[[#This Row],[BT(SC)]]&lt;=StandardResults[[#This Row],[As]],"A",IF(StandardResults[[#This Row],[BT(SC)]]&lt;=StandardResults[[#This Row],[Bs]],"B","-"))),"")</f>
        <v/>
      </c>
      <c r="L1288" t="str">
        <f>IF(ISBLANK(TimeVR[[#This Row],[Best Time(L)]]),"-",TimeVR[[#This Row],[Best Time(L)]])</f>
        <v>-</v>
      </c>
      <c r="M1288" t="str">
        <f>IF(StandardResults[[#This Row],[BT(LC)]]&lt;&gt;"-",IF(StandardResults[[#This Row],[BT(LC)]]&lt;=StandardResults[[#This Row],[AA]],"AA",IF(StandardResults[[#This Row],[BT(LC)]]&lt;=StandardResults[[#This Row],[A]],"A",IF(StandardResults[[#This Row],[BT(LC)]]&lt;=StandardResults[[#This Row],[B]],"B","-"))),"")</f>
        <v/>
      </c>
      <c r="N1288" s="14"/>
      <c r="O1288" t="str">
        <f>IF(StandardResults[[#This Row],[BT(SC)]]&lt;&gt;"-",IF(StandardResults[[#This Row],[BT(SC)]]&lt;=StandardResults[[#This Row],[Ecs]],"EC","-"),"")</f>
        <v/>
      </c>
      <c r="Q1288" t="str">
        <f>IF(StandardResults[[#This Row],[Ind/Rel]]="Ind",LEFT(StandardResults[[#This Row],[Gender]],1)&amp;MIN(MAX(StandardResults[[#This Row],[Age]],11),17)&amp;"-"&amp;StandardResults[[#This Row],[Event]],"")</f>
        <v>011-0</v>
      </c>
      <c r="R1288" t="e">
        <f>IF(StandardResults[[#This Row],[Ind/Rel]]="Ind",_xlfn.XLOOKUP(StandardResults[[#This Row],[Code]],Std[Code],Std[AA]),"-")</f>
        <v>#N/A</v>
      </c>
      <c r="S1288" t="e">
        <f>IF(StandardResults[[#This Row],[Ind/Rel]]="Ind",_xlfn.XLOOKUP(StandardResults[[#This Row],[Code]],Std[Code],Std[A]),"-")</f>
        <v>#N/A</v>
      </c>
      <c r="T1288" t="e">
        <f>IF(StandardResults[[#This Row],[Ind/Rel]]="Ind",_xlfn.XLOOKUP(StandardResults[[#This Row],[Code]],Std[Code],Std[B]),"-")</f>
        <v>#N/A</v>
      </c>
      <c r="U1288" t="e">
        <f>IF(StandardResults[[#This Row],[Ind/Rel]]="Ind",_xlfn.XLOOKUP(StandardResults[[#This Row],[Code]],Std[Code],Std[AAs]),"-")</f>
        <v>#N/A</v>
      </c>
      <c r="V1288" t="e">
        <f>IF(StandardResults[[#This Row],[Ind/Rel]]="Ind",_xlfn.XLOOKUP(StandardResults[[#This Row],[Code]],Std[Code],Std[As]),"-")</f>
        <v>#N/A</v>
      </c>
      <c r="W1288" t="e">
        <f>IF(StandardResults[[#This Row],[Ind/Rel]]="Ind",_xlfn.XLOOKUP(StandardResults[[#This Row],[Code]],Std[Code],Std[Bs]),"-")</f>
        <v>#N/A</v>
      </c>
      <c r="X1288" t="e">
        <f>IF(StandardResults[[#This Row],[Ind/Rel]]="Ind",_xlfn.XLOOKUP(StandardResults[[#This Row],[Code]],Std[Code],Std[EC]),"-")</f>
        <v>#N/A</v>
      </c>
      <c r="Y1288" t="e">
        <f>IF(StandardResults[[#This Row],[Ind/Rel]]="Ind",_xlfn.XLOOKUP(StandardResults[[#This Row],[Code]],Std[Code],Std[Ecs]),"-")</f>
        <v>#N/A</v>
      </c>
      <c r="Z1288">
        <f>COUNTIFS(StandardResults[Name],StandardResults[[#This Row],[Name]],StandardResults[Entry
Std],"B")+COUNTIFS(StandardResults[Name],StandardResults[[#This Row],[Name]],StandardResults[Entry
Std],"A")+COUNTIFS(StandardResults[Name],StandardResults[[#This Row],[Name]],StandardResults[Entry
Std],"AA")</f>
        <v>0</v>
      </c>
      <c r="AA1288">
        <f>COUNTIFS(StandardResults[Name],StandardResults[[#This Row],[Name]],StandardResults[Entry
Std],"AA")</f>
        <v>0</v>
      </c>
    </row>
    <row r="1289" spans="1:27" x14ac:dyDescent="0.25">
      <c r="A1289">
        <f>TimeVR[[#This Row],[Club]]</f>
        <v>0</v>
      </c>
      <c r="B1289" t="str">
        <f>IF(OR(RIGHT(TimeVR[[#This Row],[Event]],3)="M.R", RIGHT(TimeVR[[#This Row],[Event]],3)="F.R"),"Relay","Ind")</f>
        <v>Ind</v>
      </c>
      <c r="C1289">
        <f>TimeVR[[#This Row],[gender]]</f>
        <v>0</v>
      </c>
      <c r="D1289">
        <f>TimeVR[[#This Row],[Age]]</f>
        <v>0</v>
      </c>
      <c r="E1289">
        <f>TimeVR[[#This Row],[name]]</f>
        <v>0</v>
      </c>
      <c r="F1289">
        <f>TimeVR[[#This Row],[Event]]</f>
        <v>0</v>
      </c>
      <c r="G1289" t="str">
        <f>IF(OR(StandardResults[[#This Row],[Entry]]="-",TimeVR[[#This Row],[validation]]="Validated"),"Y","N")</f>
        <v>N</v>
      </c>
      <c r="H1289">
        <f>IF(OR(LEFT(TimeVR[[#This Row],[Times]],8)="00:00.00", LEFT(TimeVR[[#This Row],[Times]],2)="NT"),"-",TimeVR[[#This Row],[Times]])</f>
        <v>0</v>
      </c>
      <c r="I12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89" t="str">
        <f>IF(ISBLANK(TimeVR[[#This Row],[Best Time(S)]]),"-",TimeVR[[#This Row],[Best Time(S)]])</f>
        <v>-</v>
      </c>
      <c r="K1289" t="str">
        <f>IF(StandardResults[[#This Row],[BT(SC)]]&lt;&gt;"-",IF(StandardResults[[#This Row],[BT(SC)]]&lt;=StandardResults[[#This Row],[AAs]],"AA",IF(StandardResults[[#This Row],[BT(SC)]]&lt;=StandardResults[[#This Row],[As]],"A",IF(StandardResults[[#This Row],[BT(SC)]]&lt;=StandardResults[[#This Row],[Bs]],"B","-"))),"")</f>
        <v/>
      </c>
      <c r="L1289" t="str">
        <f>IF(ISBLANK(TimeVR[[#This Row],[Best Time(L)]]),"-",TimeVR[[#This Row],[Best Time(L)]])</f>
        <v>-</v>
      </c>
      <c r="M1289" t="str">
        <f>IF(StandardResults[[#This Row],[BT(LC)]]&lt;&gt;"-",IF(StandardResults[[#This Row],[BT(LC)]]&lt;=StandardResults[[#This Row],[AA]],"AA",IF(StandardResults[[#This Row],[BT(LC)]]&lt;=StandardResults[[#This Row],[A]],"A",IF(StandardResults[[#This Row],[BT(LC)]]&lt;=StandardResults[[#This Row],[B]],"B","-"))),"")</f>
        <v/>
      </c>
      <c r="N1289" s="14"/>
      <c r="O1289" t="str">
        <f>IF(StandardResults[[#This Row],[BT(SC)]]&lt;&gt;"-",IF(StandardResults[[#This Row],[BT(SC)]]&lt;=StandardResults[[#This Row],[Ecs]],"EC","-"),"")</f>
        <v/>
      </c>
      <c r="Q1289" t="str">
        <f>IF(StandardResults[[#This Row],[Ind/Rel]]="Ind",LEFT(StandardResults[[#This Row],[Gender]],1)&amp;MIN(MAX(StandardResults[[#This Row],[Age]],11),17)&amp;"-"&amp;StandardResults[[#This Row],[Event]],"")</f>
        <v>011-0</v>
      </c>
      <c r="R1289" t="e">
        <f>IF(StandardResults[[#This Row],[Ind/Rel]]="Ind",_xlfn.XLOOKUP(StandardResults[[#This Row],[Code]],Std[Code],Std[AA]),"-")</f>
        <v>#N/A</v>
      </c>
      <c r="S1289" t="e">
        <f>IF(StandardResults[[#This Row],[Ind/Rel]]="Ind",_xlfn.XLOOKUP(StandardResults[[#This Row],[Code]],Std[Code],Std[A]),"-")</f>
        <v>#N/A</v>
      </c>
      <c r="T1289" t="e">
        <f>IF(StandardResults[[#This Row],[Ind/Rel]]="Ind",_xlfn.XLOOKUP(StandardResults[[#This Row],[Code]],Std[Code],Std[B]),"-")</f>
        <v>#N/A</v>
      </c>
      <c r="U1289" t="e">
        <f>IF(StandardResults[[#This Row],[Ind/Rel]]="Ind",_xlfn.XLOOKUP(StandardResults[[#This Row],[Code]],Std[Code],Std[AAs]),"-")</f>
        <v>#N/A</v>
      </c>
      <c r="V1289" t="e">
        <f>IF(StandardResults[[#This Row],[Ind/Rel]]="Ind",_xlfn.XLOOKUP(StandardResults[[#This Row],[Code]],Std[Code],Std[As]),"-")</f>
        <v>#N/A</v>
      </c>
      <c r="W1289" t="e">
        <f>IF(StandardResults[[#This Row],[Ind/Rel]]="Ind",_xlfn.XLOOKUP(StandardResults[[#This Row],[Code]],Std[Code],Std[Bs]),"-")</f>
        <v>#N/A</v>
      </c>
      <c r="X1289" t="e">
        <f>IF(StandardResults[[#This Row],[Ind/Rel]]="Ind",_xlfn.XLOOKUP(StandardResults[[#This Row],[Code]],Std[Code],Std[EC]),"-")</f>
        <v>#N/A</v>
      </c>
      <c r="Y1289" t="e">
        <f>IF(StandardResults[[#This Row],[Ind/Rel]]="Ind",_xlfn.XLOOKUP(StandardResults[[#This Row],[Code]],Std[Code],Std[Ecs]),"-")</f>
        <v>#N/A</v>
      </c>
      <c r="Z1289">
        <f>COUNTIFS(StandardResults[Name],StandardResults[[#This Row],[Name]],StandardResults[Entry
Std],"B")+COUNTIFS(StandardResults[Name],StandardResults[[#This Row],[Name]],StandardResults[Entry
Std],"A")+COUNTIFS(StandardResults[Name],StandardResults[[#This Row],[Name]],StandardResults[Entry
Std],"AA")</f>
        <v>0</v>
      </c>
      <c r="AA1289">
        <f>COUNTIFS(StandardResults[Name],StandardResults[[#This Row],[Name]],StandardResults[Entry
Std],"AA")</f>
        <v>0</v>
      </c>
    </row>
    <row r="1290" spans="1:27" x14ac:dyDescent="0.25">
      <c r="A1290">
        <f>TimeVR[[#This Row],[Club]]</f>
        <v>0</v>
      </c>
      <c r="B1290" t="str">
        <f>IF(OR(RIGHT(TimeVR[[#This Row],[Event]],3)="M.R", RIGHT(TimeVR[[#This Row],[Event]],3)="F.R"),"Relay","Ind")</f>
        <v>Ind</v>
      </c>
      <c r="C1290">
        <f>TimeVR[[#This Row],[gender]]</f>
        <v>0</v>
      </c>
      <c r="D1290">
        <f>TimeVR[[#This Row],[Age]]</f>
        <v>0</v>
      </c>
      <c r="E1290">
        <f>TimeVR[[#This Row],[name]]</f>
        <v>0</v>
      </c>
      <c r="F1290">
        <f>TimeVR[[#This Row],[Event]]</f>
        <v>0</v>
      </c>
      <c r="G1290" t="str">
        <f>IF(OR(StandardResults[[#This Row],[Entry]]="-",TimeVR[[#This Row],[validation]]="Validated"),"Y","N")</f>
        <v>N</v>
      </c>
      <c r="H1290">
        <f>IF(OR(LEFT(TimeVR[[#This Row],[Times]],8)="00:00.00", LEFT(TimeVR[[#This Row],[Times]],2)="NT"),"-",TimeVR[[#This Row],[Times]])</f>
        <v>0</v>
      </c>
      <c r="I12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0" t="str">
        <f>IF(ISBLANK(TimeVR[[#This Row],[Best Time(S)]]),"-",TimeVR[[#This Row],[Best Time(S)]])</f>
        <v>-</v>
      </c>
      <c r="K1290" t="str">
        <f>IF(StandardResults[[#This Row],[BT(SC)]]&lt;&gt;"-",IF(StandardResults[[#This Row],[BT(SC)]]&lt;=StandardResults[[#This Row],[AAs]],"AA",IF(StandardResults[[#This Row],[BT(SC)]]&lt;=StandardResults[[#This Row],[As]],"A",IF(StandardResults[[#This Row],[BT(SC)]]&lt;=StandardResults[[#This Row],[Bs]],"B","-"))),"")</f>
        <v/>
      </c>
      <c r="L1290" t="str">
        <f>IF(ISBLANK(TimeVR[[#This Row],[Best Time(L)]]),"-",TimeVR[[#This Row],[Best Time(L)]])</f>
        <v>-</v>
      </c>
      <c r="M1290" t="str">
        <f>IF(StandardResults[[#This Row],[BT(LC)]]&lt;&gt;"-",IF(StandardResults[[#This Row],[BT(LC)]]&lt;=StandardResults[[#This Row],[AA]],"AA",IF(StandardResults[[#This Row],[BT(LC)]]&lt;=StandardResults[[#This Row],[A]],"A",IF(StandardResults[[#This Row],[BT(LC)]]&lt;=StandardResults[[#This Row],[B]],"B","-"))),"")</f>
        <v/>
      </c>
      <c r="N1290" s="14"/>
      <c r="O1290" t="str">
        <f>IF(StandardResults[[#This Row],[BT(SC)]]&lt;&gt;"-",IF(StandardResults[[#This Row],[BT(SC)]]&lt;=StandardResults[[#This Row],[Ecs]],"EC","-"),"")</f>
        <v/>
      </c>
      <c r="Q1290" t="str">
        <f>IF(StandardResults[[#This Row],[Ind/Rel]]="Ind",LEFT(StandardResults[[#This Row],[Gender]],1)&amp;MIN(MAX(StandardResults[[#This Row],[Age]],11),17)&amp;"-"&amp;StandardResults[[#This Row],[Event]],"")</f>
        <v>011-0</v>
      </c>
      <c r="R1290" t="e">
        <f>IF(StandardResults[[#This Row],[Ind/Rel]]="Ind",_xlfn.XLOOKUP(StandardResults[[#This Row],[Code]],Std[Code],Std[AA]),"-")</f>
        <v>#N/A</v>
      </c>
      <c r="S1290" t="e">
        <f>IF(StandardResults[[#This Row],[Ind/Rel]]="Ind",_xlfn.XLOOKUP(StandardResults[[#This Row],[Code]],Std[Code],Std[A]),"-")</f>
        <v>#N/A</v>
      </c>
      <c r="T1290" t="e">
        <f>IF(StandardResults[[#This Row],[Ind/Rel]]="Ind",_xlfn.XLOOKUP(StandardResults[[#This Row],[Code]],Std[Code],Std[B]),"-")</f>
        <v>#N/A</v>
      </c>
      <c r="U1290" t="e">
        <f>IF(StandardResults[[#This Row],[Ind/Rel]]="Ind",_xlfn.XLOOKUP(StandardResults[[#This Row],[Code]],Std[Code],Std[AAs]),"-")</f>
        <v>#N/A</v>
      </c>
      <c r="V1290" t="e">
        <f>IF(StandardResults[[#This Row],[Ind/Rel]]="Ind",_xlfn.XLOOKUP(StandardResults[[#This Row],[Code]],Std[Code],Std[As]),"-")</f>
        <v>#N/A</v>
      </c>
      <c r="W1290" t="e">
        <f>IF(StandardResults[[#This Row],[Ind/Rel]]="Ind",_xlfn.XLOOKUP(StandardResults[[#This Row],[Code]],Std[Code],Std[Bs]),"-")</f>
        <v>#N/A</v>
      </c>
      <c r="X1290" t="e">
        <f>IF(StandardResults[[#This Row],[Ind/Rel]]="Ind",_xlfn.XLOOKUP(StandardResults[[#This Row],[Code]],Std[Code],Std[EC]),"-")</f>
        <v>#N/A</v>
      </c>
      <c r="Y1290" t="e">
        <f>IF(StandardResults[[#This Row],[Ind/Rel]]="Ind",_xlfn.XLOOKUP(StandardResults[[#This Row],[Code]],Std[Code],Std[Ecs]),"-")</f>
        <v>#N/A</v>
      </c>
      <c r="Z1290">
        <f>COUNTIFS(StandardResults[Name],StandardResults[[#This Row],[Name]],StandardResults[Entry
Std],"B")+COUNTIFS(StandardResults[Name],StandardResults[[#This Row],[Name]],StandardResults[Entry
Std],"A")+COUNTIFS(StandardResults[Name],StandardResults[[#This Row],[Name]],StandardResults[Entry
Std],"AA")</f>
        <v>0</v>
      </c>
      <c r="AA1290">
        <f>COUNTIFS(StandardResults[Name],StandardResults[[#This Row],[Name]],StandardResults[Entry
Std],"AA")</f>
        <v>0</v>
      </c>
    </row>
    <row r="1291" spans="1:27" x14ac:dyDescent="0.25">
      <c r="A1291">
        <f>TimeVR[[#This Row],[Club]]</f>
        <v>0</v>
      </c>
      <c r="B1291" t="str">
        <f>IF(OR(RIGHT(TimeVR[[#This Row],[Event]],3)="M.R", RIGHT(TimeVR[[#This Row],[Event]],3)="F.R"),"Relay","Ind")</f>
        <v>Ind</v>
      </c>
      <c r="C1291">
        <f>TimeVR[[#This Row],[gender]]</f>
        <v>0</v>
      </c>
      <c r="D1291">
        <f>TimeVR[[#This Row],[Age]]</f>
        <v>0</v>
      </c>
      <c r="E1291">
        <f>TimeVR[[#This Row],[name]]</f>
        <v>0</v>
      </c>
      <c r="F1291">
        <f>TimeVR[[#This Row],[Event]]</f>
        <v>0</v>
      </c>
      <c r="G1291" t="str">
        <f>IF(OR(StandardResults[[#This Row],[Entry]]="-",TimeVR[[#This Row],[validation]]="Validated"),"Y","N")</f>
        <v>N</v>
      </c>
      <c r="H1291">
        <f>IF(OR(LEFT(TimeVR[[#This Row],[Times]],8)="00:00.00", LEFT(TimeVR[[#This Row],[Times]],2)="NT"),"-",TimeVR[[#This Row],[Times]])</f>
        <v>0</v>
      </c>
      <c r="I12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1" t="str">
        <f>IF(ISBLANK(TimeVR[[#This Row],[Best Time(S)]]),"-",TimeVR[[#This Row],[Best Time(S)]])</f>
        <v>-</v>
      </c>
      <c r="K1291" t="str">
        <f>IF(StandardResults[[#This Row],[BT(SC)]]&lt;&gt;"-",IF(StandardResults[[#This Row],[BT(SC)]]&lt;=StandardResults[[#This Row],[AAs]],"AA",IF(StandardResults[[#This Row],[BT(SC)]]&lt;=StandardResults[[#This Row],[As]],"A",IF(StandardResults[[#This Row],[BT(SC)]]&lt;=StandardResults[[#This Row],[Bs]],"B","-"))),"")</f>
        <v/>
      </c>
      <c r="L1291" t="str">
        <f>IF(ISBLANK(TimeVR[[#This Row],[Best Time(L)]]),"-",TimeVR[[#This Row],[Best Time(L)]])</f>
        <v>-</v>
      </c>
      <c r="M1291" t="str">
        <f>IF(StandardResults[[#This Row],[BT(LC)]]&lt;&gt;"-",IF(StandardResults[[#This Row],[BT(LC)]]&lt;=StandardResults[[#This Row],[AA]],"AA",IF(StandardResults[[#This Row],[BT(LC)]]&lt;=StandardResults[[#This Row],[A]],"A",IF(StandardResults[[#This Row],[BT(LC)]]&lt;=StandardResults[[#This Row],[B]],"B","-"))),"")</f>
        <v/>
      </c>
      <c r="N1291" s="14"/>
      <c r="O1291" t="str">
        <f>IF(StandardResults[[#This Row],[BT(SC)]]&lt;&gt;"-",IF(StandardResults[[#This Row],[BT(SC)]]&lt;=StandardResults[[#This Row],[Ecs]],"EC","-"),"")</f>
        <v/>
      </c>
      <c r="Q1291" t="str">
        <f>IF(StandardResults[[#This Row],[Ind/Rel]]="Ind",LEFT(StandardResults[[#This Row],[Gender]],1)&amp;MIN(MAX(StandardResults[[#This Row],[Age]],11),17)&amp;"-"&amp;StandardResults[[#This Row],[Event]],"")</f>
        <v>011-0</v>
      </c>
      <c r="R1291" t="e">
        <f>IF(StandardResults[[#This Row],[Ind/Rel]]="Ind",_xlfn.XLOOKUP(StandardResults[[#This Row],[Code]],Std[Code],Std[AA]),"-")</f>
        <v>#N/A</v>
      </c>
      <c r="S1291" t="e">
        <f>IF(StandardResults[[#This Row],[Ind/Rel]]="Ind",_xlfn.XLOOKUP(StandardResults[[#This Row],[Code]],Std[Code],Std[A]),"-")</f>
        <v>#N/A</v>
      </c>
      <c r="T1291" t="e">
        <f>IF(StandardResults[[#This Row],[Ind/Rel]]="Ind",_xlfn.XLOOKUP(StandardResults[[#This Row],[Code]],Std[Code],Std[B]),"-")</f>
        <v>#N/A</v>
      </c>
      <c r="U1291" t="e">
        <f>IF(StandardResults[[#This Row],[Ind/Rel]]="Ind",_xlfn.XLOOKUP(StandardResults[[#This Row],[Code]],Std[Code],Std[AAs]),"-")</f>
        <v>#N/A</v>
      </c>
      <c r="V1291" t="e">
        <f>IF(StandardResults[[#This Row],[Ind/Rel]]="Ind",_xlfn.XLOOKUP(StandardResults[[#This Row],[Code]],Std[Code],Std[As]),"-")</f>
        <v>#N/A</v>
      </c>
      <c r="W1291" t="e">
        <f>IF(StandardResults[[#This Row],[Ind/Rel]]="Ind",_xlfn.XLOOKUP(StandardResults[[#This Row],[Code]],Std[Code],Std[Bs]),"-")</f>
        <v>#N/A</v>
      </c>
      <c r="X1291" t="e">
        <f>IF(StandardResults[[#This Row],[Ind/Rel]]="Ind",_xlfn.XLOOKUP(StandardResults[[#This Row],[Code]],Std[Code],Std[EC]),"-")</f>
        <v>#N/A</v>
      </c>
      <c r="Y1291" t="e">
        <f>IF(StandardResults[[#This Row],[Ind/Rel]]="Ind",_xlfn.XLOOKUP(StandardResults[[#This Row],[Code]],Std[Code],Std[Ecs]),"-")</f>
        <v>#N/A</v>
      </c>
      <c r="Z1291">
        <f>COUNTIFS(StandardResults[Name],StandardResults[[#This Row],[Name]],StandardResults[Entry
Std],"B")+COUNTIFS(StandardResults[Name],StandardResults[[#This Row],[Name]],StandardResults[Entry
Std],"A")+COUNTIFS(StandardResults[Name],StandardResults[[#This Row],[Name]],StandardResults[Entry
Std],"AA")</f>
        <v>0</v>
      </c>
      <c r="AA1291">
        <f>COUNTIFS(StandardResults[Name],StandardResults[[#This Row],[Name]],StandardResults[Entry
Std],"AA")</f>
        <v>0</v>
      </c>
    </row>
    <row r="1292" spans="1:27" x14ac:dyDescent="0.25">
      <c r="A1292">
        <f>TimeVR[[#This Row],[Club]]</f>
        <v>0</v>
      </c>
      <c r="B1292" t="str">
        <f>IF(OR(RIGHT(TimeVR[[#This Row],[Event]],3)="M.R", RIGHT(TimeVR[[#This Row],[Event]],3)="F.R"),"Relay","Ind")</f>
        <v>Ind</v>
      </c>
      <c r="C1292">
        <f>TimeVR[[#This Row],[gender]]</f>
        <v>0</v>
      </c>
      <c r="D1292">
        <f>TimeVR[[#This Row],[Age]]</f>
        <v>0</v>
      </c>
      <c r="E1292">
        <f>TimeVR[[#This Row],[name]]</f>
        <v>0</v>
      </c>
      <c r="F1292">
        <f>TimeVR[[#This Row],[Event]]</f>
        <v>0</v>
      </c>
      <c r="G1292" t="str">
        <f>IF(OR(StandardResults[[#This Row],[Entry]]="-",TimeVR[[#This Row],[validation]]="Validated"),"Y","N")</f>
        <v>N</v>
      </c>
      <c r="H1292">
        <f>IF(OR(LEFT(TimeVR[[#This Row],[Times]],8)="00:00.00", LEFT(TimeVR[[#This Row],[Times]],2)="NT"),"-",TimeVR[[#This Row],[Times]])</f>
        <v>0</v>
      </c>
      <c r="I12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2" t="str">
        <f>IF(ISBLANK(TimeVR[[#This Row],[Best Time(S)]]),"-",TimeVR[[#This Row],[Best Time(S)]])</f>
        <v>-</v>
      </c>
      <c r="K1292" t="str">
        <f>IF(StandardResults[[#This Row],[BT(SC)]]&lt;&gt;"-",IF(StandardResults[[#This Row],[BT(SC)]]&lt;=StandardResults[[#This Row],[AAs]],"AA",IF(StandardResults[[#This Row],[BT(SC)]]&lt;=StandardResults[[#This Row],[As]],"A",IF(StandardResults[[#This Row],[BT(SC)]]&lt;=StandardResults[[#This Row],[Bs]],"B","-"))),"")</f>
        <v/>
      </c>
      <c r="L1292" t="str">
        <f>IF(ISBLANK(TimeVR[[#This Row],[Best Time(L)]]),"-",TimeVR[[#This Row],[Best Time(L)]])</f>
        <v>-</v>
      </c>
      <c r="M1292" t="str">
        <f>IF(StandardResults[[#This Row],[BT(LC)]]&lt;&gt;"-",IF(StandardResults[[#This Row],[BT(LC)]]&lt;=StandardResults[[#This Row],[AA]],"AA",IF(StandardResults[[#This Row],[BT(LC)]]&lt;=StandardResults[[#This Row],[A]],"A",IF(StandardResults[[#This Row],[BT(LC)]]&lt;=StandardResults[[#This Row],[B]],"B","-"))),"")</f>
        <v/>
      </c>
      <c r="N1292" s="14"/>
      <c r="O1292" t="str">
        <f>IF(StandardResults[[#This Row],[BT(SC)]]&lt;&gt;"-",IF(StandardResults[[#This Row],[BT(SC)]]&lt;=StandardResults[[#This Row],[Ecs]],"EC","-"),"")</f>
        <v/>
      </c>
      <c r="Q1292" t="str">
        <f>IF(StandardResults[[#This Row],[Ind/Rel]]="Ind",LEFT(StandardResults[[#This Row],[Gender]],1)&amp;MIN(MAX(StandardResults[[#This Row],[Age]],11),17)&amp;"-"&amp;StandardResults[[#This Row],[Event]],"")</f>
        <v>011-0</v>
      </c>
      <c r="R1292" t="e">
        <f>IF(StandardResults[[#This Row],[Ind/Rel]]="Ind",_xlfn.XLOOKUP(StandardResults[[#This Row],[Code]],Std[Code],Std[AA]),"-")</f>
        <v>#N/A</v>
      </c>
      <c r="S1292" t="e">
        <f>IF(StandardResults[[#This Row],[Ind/Rel]]="Ind",_xlfn.XLOOKUP(StandardResults[[#This Row],[Code]],Std[Code],Std[A]),"-")</f>
        <v>#N/A</v>
      </c>
      <c r="T1292" t="e">
        <f>IF(StandardResults[[#This Row],[Ind/Rel]]="Ind",_xlfn.XLOOKUP(StandardResults[[#This Row],[Code]],Std[Code],Std[B]),"-")</f>
        <v>#N/A</v>
      </c>
      <c r="U1292" t="e">
        <f>IF(StandardResults[[#This Row],[Ind/Rel]]="Ind",_xlfn.XLOOKUP(StandardResults[[#This Row],[Code]],Std[Code],Std[AAs]),"-")</f>
        <v>#N/A</v>
      </c>
      <c r="V1292" t="e">
        <f>IF(StandardResults[[#This Row],[Ind/Rel]]="Ind",_xlfn.XLOOKUP(StandardResults[[#This Row],[Code]],Std[Code],Std[As]),"-")</f>
        <v>#N/A</v>
      </c>
      <c r="W1292" t="e">
        <f>IF(StandardResults[[#This Row],[Ind/Rel]]="Ind",_xlfn.XLOOKUP(StandardResults[[#This Row],[Code]],Std[Code],Std[Bs]),"-")</f>
        <v>#N/A</v>
      </c>
      <c r="X1292" t="e">
        <f>IF(StandardResults[[#This Row],[Ind/Rel]]="Ind",_xlfn.XLOOKUP(StandardResults[[#This Row],[Code]],Std[Code],Std[EC]),"-")</f>
        <v>#N/A</v>
      </c>
      <c r="Y1292" t="e">
        <f>IF(StandardResults[[#This Row],[Ind/Rel]]="Ind",_xlfn.XLOOKUP(StandardResults[[#This Row],[Code]],Std[Code],Std[Ecs]),"-")</f>
        <v>#N/A</v>
      </c>
      <c r="Z1292">
        <f>COUNTIFS(StandardResults[Name],StandardResults[[#This Row],[Name]],StandardResults[Entry
Std],"B")+COUNTIFS(StandardResults[Name],StandardResults[[#This Row],[Name]],StandardResults[Entry
Std],"A")+COUNTIFS(StandardResults[Name],StandardResults[[#This Row],[Name]],StandardResults[Entry
Std],"AA")</f>
        <v>0</v>
      </c>
      <c r="AA1292">
        <f>COUNTIFS(StandardResults[Name],StandardResults[[#This Row],[Name]],StandardResults[Entry
Std],"AA")</f>
        <v>0</v>
      </c>
    </row>
    <row r="1293" spans="1:27" x14ac:dyDescent="0.25">
      <c r="A1293">
        <f>TimeVR[[#This Row],[Club]]</f>
        <v>0</v>
      </c>
      <c r="B1293" t="str">
        <f>IF(OR(RIGHT(TimeVR[[#This Row],[Event]],3)="M.R", RIGHT(TimeVR[[#This Row],[Event]],3)="F.R"),"Relay","Ind")</f>
        <v>Ind</v>
      </c>
      <c r="C1293">
        <f>TimeVR[[#This Row],[gender]]</f>
        <v>0</v>
      </c>
      <c r="D1293">
        <f>TimeVR[[#This Row],[Age]]</f>
        <v>0</v>
      </c>
      <c r="E1293">
        <f>TimeVR[[#This Row],[name]]</f>
        <v>0</v>
      </c>
      <c r="F1293">
        <f>TimeVR[[#This Row],[Event]]</f>
        <v>0</v>
      </c>
      <c r="G1293" t="str">
        <f>IF(OR(StandardResults[[#This Row],[Entry]]="-",TimeVR[[#This Row],[validation]]="Validated"),"Y","N")</f>
        <v>N</v>
      </c>
      <c r="H1293">
        <f>IF(OR(LEFT(TimeVR[[#This Row],[Times]],8)="00:00.00", LEFT(TimeVR[[#This Row],[Times]],2)="NT"),"-",TimeVR[[#This Row],[Times]])</f>
        <v>0</v>
      </c>
      <c r="I12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3" t="str">
        <f>IF(ISBLANK(TimeVR[[#This Row],[Best Time(S)]]),"-",TimeVR[[#This Row],[Best Time(S)]])</f>
        <v>-</v>
      </c>
      <c r="K1293" t="str">
        <f>IF(StandardResults[[#This Row],[BT(SC)]]&lt;&gt;"-",IF(StandardResults[[#This Row],[BT(SC)]]&lt;=StandardResults[[#This Row],[AAs]],"AA",IF(StandardResults[[#This Row],[BT(SC)]]&lt;=StandardResults[[#This Row],[As]],"A",IF(StandardResults[[#This Row],[BT(SC)]]&lt;=StandardResults[[#This Row],[Bs]],"B","-"))),"")</f>
        <v/>
      </c>
      <c r="L1293" t="str">
        <f>IF(ISBLANK(TimeVR[[#This Row],[Best Time(L)]]),"-",TimeVR[[#This Row],[Best Time(L)]])</f>
        <v>-</v>
      </c>
      <c r="M1293" t="str">
        <f>IF(StandardResults[[#This Row],[BT(LC)]]&lt;&gt;"-",IF(StandardResults[[#This Row],[BT(LC)]]&lt;=StandardResults[[#This Row],[AA]],"AA",IF(StandardResults[[#This Row],[BT(LC)]]&lt;=StandardResults[[#This Row],[A]],"A",IF(StandardResults[[#This Row],[BT(LC)]]&lt;=StandardResults[[#This Row],[B]],"B","-"))),"")</f>
        <v/>
      </c>
      <c r="N1293" s="14"/>
      <c r="O1293" t="str">
        <f>IF(StandardResults[[#This Row],[BT(SC)]]&lt;&gt;"-",IF(StandardResults[[#This Row],[BT(SC)]]&lt;=StandardResults[[#This Row],[Ecs]],"EC","-"),"")</f>
        <v/>
      </c>
      <c r="Q1293" t="str">
        <f>IF(StandardResults[[#This Row],[Ind/Rel]]="Ind",LEFT(StandardResults[[#This Row],[Gender]],1)&amp;MIN(MAX(StandardResults[[#This Row],[Age]],11),17)&amp;"-"&amp;StandardResults[[#This Row],[Event]],"")</f>
        <v>011-0</v>
      </c>
      <c r="R1293" t="e">
        <f>IF(StandardResults[[#This Row],[Ind/Rel]]="Ind",_xlfn.XLOOKUP(StandardResults[[#This Row],[Code]],Std[Code],Std[AA]),"-")</f>
        <v>#N/A</v>
      </c>
      <c r="S1293" t="e">
        <f>IF(StandardResults[[#This Row],[Ind/Rel]]="Ind",_xlfn.XLOOKUP(StandardResults[[#This Row],[Code]],Std[Code],Std[A]),"-")</f>
        <v>#N/A</v>
      </c>
      <c r="T1293" t="e">
        <f>IF(StandardResults[[#This Row],[Ind/Rel]]="Ind",_xlfn.XLOOKUP(StandardResults[[#This Row],[Code]],Std[Code],Std[B]),"-")</f>
        <v>#N/A</v>
      </c>
      <c r="U1293" t="e">
        <f>IF(StandardResults[[#This Row],[Ind/Rel]]="Ind",_xlfn.XLOOKUP(StandardResults[[#This Row],[Code]],Std[Code],Std[AAs]),"-")</f>
        <v>#N/A</v>
      </c>
      <c r="V1293" t="e">
        <f>IF(StandardResults[[#This Row],[Ind/Rel]]="Ind",_xlfn.XLOOKUP(StandardResults[[#This Row],[Code]],Std[Code],Std[As]),"-")</f>
        <v>#N/A</v>
      </c>
      <c r="W1293" t="e">
        <f>IF(StandardResults[[#This Row],[Ind/Rel]]="Ind",_xlfn.XLOOKUP(StandardResults[[#This Row],[Code]],Std[Code],Std[Bs]),"-")</f>
        <v>#N/A</v>
      </c>
      <c r="X1293" t="e">
        <f>IF(StandardResults[[#This Row],[Ind/Rel]]="Ind",_xlfn.XLOOKUP(StandardResults[[#This Row],[Code]],Std[Code],Std[EC]),"-")</f>
        <v>#N/A</v>
      </c>
      <c r="Y1293" t="e">
        <f>IF(StandardResults[[#This Row],[Ind/Rel]]="Ind",_xlfn.XLOOKUP(StandardResults[[#This Row],[Code]],Std[Code],Std[Ecs]),"-")</f>
        <v>#N/A</v>
      </c>
      <c r="Z1293">
        <f>COUNTIFS(StandardResults[Name],StandardResults[[#This Row],[Name]],StandardResults[Entry
Std],"B")+COUNTIFS(StandardResults[Name],StandardResults[[#This Row],[Name]],StandardResults[Entry
Std],"A")+COUNTIFS(StandardResults[Name],StandardResults[[#This Row],[Name]],StandardResults[Entry
Std],"AA")</f>
        <v>0</v>
      </c>
      <c r="AA1293">
        <f>COUNTIFS(StandardResults[Name],StandardResults[[#This Row],[Name]],StandardResults[Entry
Std],"AA")</f>
        <v>0</v>
      </c>
    </row>
    <row r="1294" spans="1:27" x14ac:dyDescent="0.25">
      <c r="A1294">
        <f>TimeVR[[#This Row],[Club]]</f>
        <v>0</v>
      </c>
      <c r="B1294" t="str">
        <f>IF(OR(RIGHT(TimeVR[[#This Row],[Event]],3)="M.R", RIGHT(TimeVR[[#This Row],[Event]],3)="F.R"),"Relay","Ind")</f>
        <v>Ind</v>
      </c>
      <c r="C1294">
        <f>TimeVR[[#This Row],[gender]]</f>
        <v>0</v>
      </c>
      <c r="D1294">
        <f>TimeVR[[#This Row],[Age]]</f>
        <v>0</v>
      </c>
      <c r="E1294">
        <f>TimeVR[[#This Row],[name]]</f>
        <v>0</v>
      </c>
      <c r="F1294">
        <f>TimeVR[[#This Row],[Event]]</f>
        <v>0</v>
      </c>
      <c r="G1294" t="str">
        <f>IF(OR(StandardResults[[#This Row],[Entry]]="-",TimeVR[[#This Row],[validation]]="Validated"),"Y","N")</f>
        <v>N</v>
      </c>
      <c r="H1294">
        <f>IF(OR(LEFT(TimeVR[[#This Row],[Times]],8)="00:00.00", LEFT(TimeVR[[#This Row],[Times]],2)="NT"),"-",TimeVR[[#This Row],[Times]])</f>
        <v>0</v>
      </c>
      <c r="I12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4" t="str">
        <f>IF(ISBLANK(TimeVR[[#This Row],[Best Time(S)]]),"-",TimeVR[[#This Row],[Best Time(S)]])</f>
        <v>-</v>
      </c>
      <c r="K1294" t="str">
        <f>IF(StandardResults[[#This Row],[BT(SC)]]&lt;&gt;"-",IF(StandardResults[[#This Row],[BT(SC)]]&lt;=StandardResults[[#This Row],[AAs]],"AA",IF(StandardResults[[#This Row],[BT(SC)]]&lt;=StandardResults[[#This Row],[As]],"A",IF(StandardResults[[#This Row],[BT(SC)]]&lt;=StandardResults[[#This Row],[Bs]],"B","-"))),"")</f>
        <v/>
      </c>
      <c r="L1294" t="str">
        <f>IF(ISBLANK(TimeVR[[#This Row],[Best Time(L)]]),"-",TimeVR[[#This Row],[Best Time(L)]])</f>
        <v>-</v>
      </c>
      <c r="M1294" t="str">
        <f>IF(StandardResults[[#This Row],[BT(LC)]]&lt;&gt;"-",IF(StandardResults[[#This Row],[BT(LC)]]&lt;=StandardResults[[#This Row],[AA]],"AA",IF(StandardResults[[#This Row],[BT(LC)]]&lt;=StandardResults[[#This Row],[A]],"A",IF(StandardResults[[#This Row],[BT(LC)]]&lt;=StandardResults[[#This Row],[B]],"B","-"))),"")</f>
        <v/>
      </c>
      <c r="N1294" s="14"/>
      <c r="O1294" t="str">
        <f>IF(StandardResults[[#This Row],[BT(SC)]]&lt;&gt;"-",IF(StandardResults[[#This Row],[BT(SC)]]&lt;=StandardResults[[#This Row],[Ecs]],"EC","-"),"")</f>
        <v/>
      </c>
      <c r="Q1294" t="str">
        <f>IF(StandardResults[[#This Row],[Ind/Rel]]="Ind",LEFT(StandardResults[[#This Row],[Gender]],1)&amp;MIN(MAX(StandardResults[[#This Row],[Age]],11),17)&amp;"-"&amp;StandardResults[[#This Row],[Event]],"")</f>
        <v>011-0</v>
      </c>
      <c r="R1294" t="e">
        <f>IF(StandardResults[[#This Row],[Ind/Rel]]="Ind",_xlfn.XLOOKUP(StandardResults[[#This Row],[Code]],Std[Code],Std[AA]),"-")</f>
        <v>#N/A</v>
      </c>
      <c r="S1294" t="e">
        <f>IF(StandardResults[[#This Row],[Ind/Rel]]="Ind",_xlfn.XLOOKUP(StandardResults[[#This Row],[Code]],Std[Code],Std[A]),"-")</f>
        <v>#N/A</v>
      </c>
      <c r="T1294" t="e">
        <f>IF(StandardResults[[#This Row],[Ind/Rel]]="Ind",_xlfn.XLOOKUP(StandardResults[[#This Row],[Code]],Std[Code],Std[B]),"-")</f>
        <v>#N/A</v>
      </c>
      <c r="U1294" t="e">
        <f>IF(StandardResults[[#This Row],[Ind/Rel]]="Ind",_xlfn.XLOOKUP(StandardResults[[#This Row],[Code]],Std[Code],Std[AAs]),"-")</f>
        <v>#N/A</v>
      </c>
      <c r="V1294" t="e">
        <f>IF(StandardResults[[#This Row],[Ind/Rel]]="Ind",_xlfn.XLOOKUP(StandardResults[[#This Row],[Code]],Std[Code],Std[As]),"-")</f>
        <v>#N/A</v>
      </c>
      <c r="W1294" t="e">
        <f>IF(StandardResults[[#This Row],[Ind/Rel]]="Ind",_xlfn.XLOOKUP(StandardResults[[#This Row],[Code]],Std[Code],Std[Bs]),"-")</f>
        <v>#N/A</v>
      </c>
      <c r="X1294" t="e">
        <f>IF(StandardResults[[#This Row],[Ind/Rel]]="Ind",_xlfn.XLOOKUP(StandardResults[[#This Row],[Code]],Std[Code],Std[EC]),"-")</f>
        <v>#N/A</v>
      </c>
      <c r="Y1294" t="e">
        <f>IF(StandardResults[[#This Row],[Ind/Rel]]="Ind",_xlfn.XLOOKUP(StandardResults[[#This Row],[Code]],Std[Code],Std[Ecs]),"-")</f>
        <v>#N/A</v>
      </c>
      <c r="Z1294">
        <f>COUNTIFS(StandardResults[Name],StandardResults[[#This Row],[Name]],StandardResults[Entry
Std],"B")+COUNTIFS(StandardResults[Name],StandardResults[[#This Row],[Name]],StandardResults[Entry
Std],"A")+COUNTIFS(StandardResults[Name],StandardResults[[#This Row],[Name]],StandardResults[Entry
Std],"AA")</f>
        <v>0</v>
      </c>
      <c r="AA1294">
        <f>COUNTIFS(StandardResults[Name],StandardResults[[#This Row],[Name]],StandardResults[Entry
Std],"AA")</f>
        <v>0</v>
      </c>
    </row>
    <row r="1295" spans="1:27" x14ac:dyDescent="0.25">
      <c r="A1295">
        <f>TimeVR[[#This Row],[Club]]</f>
        <v>0</v>
      </c>
      <c r="B1295" t="str">
        <f>IF(OR(RIGHT(TimeVR[[#This Row],[Event]],3)="M.R", RIGHT(TimeVR[[#This Row],[Event]],3)="F.R"),"Relay","Ind")</f>
        <v>Ind</v>
      </c>
      <c r="C1295">
        <f>TimeVR[[#This Row],[gender]]</f>
        <v>0</v>
      </c>
      <c r="D1295">
        <f>TimeVR[[#This Row],[Age]]</f>
        <v>0</v>
      </c>
      <c r="E1295">
        <f>TimeVR[[#This Row],[name]]</f>
        <v>0</v>
      </c>
      <c r="F1295">
        <f>TimeVR[[#This Row],[Event]]</f>
        <v>0</v>
      </c>
      <c r="G1295" t="str">
        <f>IF(OR(StandardResults[[#This Row],[Entry]]="-",TimeVR[[#This Row],[validation]]="Validated"),"Y","N")</f>
        <v>N</v>
      </c>
      <c r="H1295">
        <f>IF(OR(LEFT(TimeVR[[#This Row],[Times]],8)="00:00.00", LEFT(TimeVR[[#This Row],[Times]],2)="NT"),"-",TimeVR[[#This Row],[Times]])</f>
        <v>0</v>
      </c>
      <c r="I12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5" t="str">
        <f>IF(ISBLANK(TimeVR[[#This Row],[Best Time(S)]]),"-",TimeVR[[#This Row],[Best Time(S)]])</f>
        <v>-</v>
      </c>
      <c r="K1295" t="str">
        <f>IF(StandardResults[[#This Row],[BT(SC)]]&lt;&gt;"-",IF(StandardResults[[#This Row],[BT(SC)]]&lt;=StandardResults[[#This Row],[AAs]],"AA",IF(StandardResults[[#This Row],[BT(SC)]]&lt;=StandardResults[[#This Row],[As]],"A",IF(StandardResults[[#This Row],[BT(SC)]]&lt;=StandardResults[[#This Row],[Bs]],"B","-"))),"")</f>
        <v/>
      </c>
      <c r="L1295" t="str">
        <f>IF(ISBLANK(TimeVR[[#This Row],[Best Time(L)]]),"-",TimeVR[[#This Row],[Best Time(L)]])</f>
        <v>-</v>
      </c>
      <c r="M1295" t="str">
        <f>IF(StandardResults[[#This Row],[BT(LC)]]&lt;&gt;"-",IF(StandardResults[[#This Row],[BT(LC)]]&lt;=StandardResults[[#This Row],[AA]],"AA",IF(StandardResults[[#This Row],[BT(LC)]]&lt;=StandardResults[[#This Row],[A]],"A",IF(StandardResults[[#This Row],[BT(LC)]]&lt;=StandardResults[[#This Row],[B]],"B","-"))),"")</f>
        <v/>
      </c>
      <c r="N1295" s="14"/>
      <c r="O1295" t="str">
        <f>IF(StandardResults[[#This Row],[BT(SC)]]&lt;&gt;"-",IF(StandardResults[[#This Row],[BT(SC)]]&lt;=StandardResults[[#This Row],[Ecs]],"EC","-"),"")</f>
        <v/>
      </c>
      <c r="Q1295" t="str">
        <f>IF(StandardResults[[#This Row],[Ind/Rel]]="Ind",LEFT(StandardResults[[#This Row],[Gender]],1)&amp;MIN(MAX(StandardResults[[#This Row],[Age]],11),17)&amp;"-"&amp;StandardResults[[#This Row],[Event]],"")</f>
        <v>011-0</v>
      </c>
      <c r="R1295" t="e">
        <f>IF(StandardResults[[#This Row],[Ind/Rel]]="Ind",_xlfn.XLOOKUP(StandardResults[[#This Row],[Code]],Std[Code],Std[AA]),"-")</f>
        <v>#N/A</v>
      </c>
      <c r="S1295" t="e">
        <f>IF(StandardResults[[#This Row],[Ind/Rel]]="Ind",_xlfn.XLOOKUP(StandardResults[[#This Row],[Code]],Std[Code],Std[A]),"-")</f>
        <v>#N/A</v>
      </c>
      <c r="T1295" t="e">
        <f>IF(StandardResults[[#This Row],[Ind/Rel]]="Ind",_xlfn.XLOOKUP(StandardResults[[#This Row],[Code]],Std[Code],Std[B]),"-")</f>
        <v>#N/A</v>
      </c>
      <c r="U1295" t="e">
        <f>IF(StandardResults[[#This Row],[Ind/Rel]]="Ind",_xlfn.XLOOKUP(StandardResults[[#This Row],[Code]],Std[Code],Std[AAs]),"-")</f>
        <v>#N/A</v>
      </c>
      <c r="V1295" t="e">
        <f>IF(StandardResults[[#This Row],[Ind/Rel]]="Ind",_xlfn.XLOOKUP(StandardResults[[#This Row],[Code]],Std[Code],Std[As]),"-")</f>
        <v>#N/A</v>
      </c>
      <c r="W1295" t="e">
        <f>IF(StandardResults[[#This Row],[Ind/Rel]]="Ind",_xlfn.XLOOKUP(StandardResults[[#This Row],[Code]],Std[Code],Std[Bs]),"-")</f>
        <v>#N/A</v>
      </c>
      <c r="X1295" t="e">
        <f>IF(StandardResults[[#This Row],[Ind/Rel]]="Ind",_xlfn.XLOOKUP(StandardResults[[#This Row],[Code]],Std[Code],Std[EC]),"-")</f>
        <v>#N/A</v>
      </c>
      <c r="Y1295" t="e">
        <f>IF(StandardResults[[#This Row],[Ind/Rel]]="Ind",_xlfn.XLOOKUP(StandardResults[[#This Row],[Code]],Std[Code],Std[Ecs]),"-")</f>
        <v>#N/A</v>
      </c>
      <c r="Z1295">
        <f>COUNTIFS(StandardResults[Name],StandardResults[[#This Row],[Name]],StandardResults[Entry
Std],"B")+COUNTIFS(StandardResults[Name],StandardResults[[#This Row],[Name]],StandardResults[Entry
Std],"A")+COUNTIFS(StandardResults[Name],StandardResults[[#This Row],[Name]],StandardResults[Entry
Std],"AA")</f>
        <v>0</v>
      </c>
      <c r="AA1295">
        <f>COUNTIFS(StandardResults[Name],StandardResults[[#This Row],[Name]],StandardResults[Entry
Std],"AA")</f>
        <v>0</v>
      </c>
    </row>
    <row r="1296" spans="1:27" x14ac:dyDescent="0.25">
      <c r="A1296">
        <f>TimeVR[[#This Row],[Club]]</f>
        <v>0</v>
      </c>
      <c r="B1296" t="str">
        <f>IF(OR(RIGHT(TimeVR[[#This Row],[Event]],3)="M.R", RIGHT(TimeVR[[#This Row],[Event]],3)="F.R"),"Relay","Ind")</f>
        <v>Ind</v>
      </c>
      <c r="C1296">
        <f>TimeVR[[#This Row],[gender]]</f>
        <v>0</v>
      </c>
      <c r="D1296">
        <f>TimeVR[[#This Row],[Age]]</f>
        <v>0</v>
      </c>
      <c r="E1296">
        <f>TimeVR[[#This Row],[name]]</f>
        <v>0</v>
      </c>
      <c r="F1296">
        <f>TimeVR[[#This Row],[Event]]</f>
        <v>0</v>
      </c>
      <c r="G1296" t="str">
        <f>IF(OR(StandardResults[[#This Row],[Entry]]="-",TimeVR[[#This Row],[validation]]="Validated"),"Y","N")</f>
        <v>N</v>
      </c>
      <c r="H1296">
        <f>IF(OR(LEFT(TimeVR[[#This Row],[Times]],8)="00:00.00", LEFT(TimeVR[[#This Row],[Times]],2)="NT"),"-",TimeVR[[#This Row],[Times]])</f>
        <v>0</v>
      </c>
      <c r="I12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6" t="str">
        <f>IF(ISBLANK(TimeVR[[#This Row],[Best Time(S)]]),"-",TimeVR[[#This Row],[Best Time(S)]])</f>
        <v>-</v>
      </c>
      <c r="K1296" t="str">
        <f>IF(StandardResults[[#This Row],[BT(SC)]]&lt;&gt;"-",IF(StandardResults[[#This Row],[BT(SC)]]&lt;=StandardResults[[#This Row],[AAs]],"AA",IF(StandardResults[[#This Row],[BT(SC)]]&lt;=StandardResults[[#This Row],[As]],"A",IF(StandardResults[[#This Row],[BT(SC)]]&lt;=StandardResults[[#This Row],[Bs]],"B","-"))),"")</f>
        <v/>
      </c>
      <c r="L1296" t="str">
        <f>IF(ISBLANK(TimeVR[[#This Row],[Best Time(L)]]),"-",TimeVR[[#This Row],[Best Time(L)]])</f>
        <v>-</v>
      </c>
      <c r="M1296" t="str">
        <f>IF(StandardResults[[#This Row],[BT(LC)]]&lt;&gt;"-",IF(StandardResults[[#This Row],[BT(LC)]]&lt;=StandardResults[[#This Row],[AA]],"AA",IF(StandardResults[[#This Row],[BT(LC)]]&lt;=StandardResults[[#This Row],[A]],"A",IF(StandardResults[[#This Row],[BT(LC)]]&lt;=StandardResults[[#This Row],[B]],"B","-"))),"")</f>
        <v/>
      </c>
      <c r="N1296" s="14"/>
      <c r="O1296" t="str">
        <f>IF(StandardResults[[#This Row],[BT(SC)]]&lt;&gt;"-",IF(StandardResults[[#This Row],[BT(SC)]]&lt;=StandardResults[[#This Row],[Ecs]],"EC","-"),"")</f>
        <v/>
      </c>
      <c r="Q1296" t="str">
        <f>IF(StandardResults[[#This Row],[Ind/Rel]]="Ind",LEFT(StandardResults[[#This Row],[Gender]],1)&amp;MIN(MAX(StandardResults[[#This Row],[Age]],11),17)&amp;"-"&amp;StandardResults[[#This Row],[Event]],"")</f>
        <v>011-0</v>
      </c>
      <c r="R1296" t="e">
        <f>IF(StandardResults[[#This Row],[Ind/Rel]]="Ind",_xlfn.XLOOKUP(StandardResults[[#This Row],[Code]],Std[Code],Std[AA]),"-")</f>
        <v>#N/A</v>
      </c>
      <c r="S1296" t="e">
        <f>IF(StandardResults[[#This Row],[Ind/Rel]]="Ind",_xlfn.XLOOKUP(StandardResults[[#This Row],[Code]],Std[Code],Std[A]),"-")</f>
        <v>#N/A</v>
      </c>
      <c r="T1296" t="e">
        <f>IF(StandardResults[[#This Row],[Ind/Rel]]="Ind",_xlfn.XLOOKUP(StandardResults[[#This Row],[Code]],Std[Code],Std[B]),"-")</f>
        <v>#N/A</v>
      </c>
      <c r="U1296" t="e">
        <f>IF(StandardResults[[#This Row],[Ind/Rel]]="Ind",_xlfn.XLOOKUP(StandardResults[[#This Row],[Code]],Std[Code],Std[AAs]),"-")</f>
        <v>#N/A</v>
      </c>
      <c r="V1296" t="e">
        <f>IF(StandardResults[[#This Row],[Ind/Rel]]="Ind",_xlfn.XLOOKUP(StandardResults[[#This Row],[Code]],Std[Code],Std[As]),"-")</f>
        <v>#N/A</v>
      </c>
      <c r="W1296" t="e">
        <f>IF(StandardResults[[#This Row],[Ind/Rel]]="Ind",_xlfn.XLOOKUP(StandardResults[[#This Row],[Code]],Std[Code],Std[Bs]),"-")</f>
        <v>#N/A</v>
      </c>
      <c r="X1296" t="e">
        <f>IF(StandardResults[[#This Row],[Ind/Rel]]="Ind",_xlfn.XLOOKUP(StandardResults[[#This Row],[Code]],Std[Code],Std[EC]),"-")</f>
        <v>#N/A</v>
      </c>
      <c r="Y1296" t="e">
        <f>IF(StandardResults[[#This Row],[Ind/Rel]]="Ind",_xlfn.XLOOKUP(StandardResults[[#This Row],[Code]],Std[Code],Std[Ecs]),"-")</f>
        <v>#N/A</v>
      </c>
      <c r="Z1296">
        <f>COUNTIFS(StandardResults[Name],StandardResults[[#This Row],[Name]],StandardResults[Entry
Std],"B")+COUNTIFS(StandardResults[Name],StandardResults[[#This Row],[Name]],StandardResults[Entry
Std],"A")+COUNTIFS(StandardResults[Name],StandardResults[[#This Row],[Name]],StandardResults[Entry
Std],"AA")</f>
        <v>0</v>
      </c>
      <c r="AA1296">
        <f>COUNTIFS(StandardResults[Name],StandardResults[[#This Row],[Name]],StandardResults[Entry
Std],"AA")</f>
        <v>0</v>
      </c>
    </row>
    <row r="1297" spans="1:27" x14ac:dyDescent="0.25">
      <c r="A1297">
        <f>TimeVR[[#This Row],[Club]]</f>
        <v>0</v>
      </c>
      <c r="B1297" t="str">
        <f>IF(OR(RIGHT(TimeVR[[#This Row],[Event]],3)="M.R", RIGHT(TimeVR[[#This Row],[Event]],3)="F.R"),"Relay","Ind")</f>
        <v>Ind</v>
      </c>
      <c r="C1297">
        <f>TimeVR[[#This Row],[gender]]</f>
        <v>0</v>
      </c>
      <c r="D1297">
        <f>TimeVR[[#This Row],[Age]]</f>
        <v>0</v>
      </c>
      <c r="E1297">
        <f>TimeVR[[#This Row],[name]]</f>
        <v>0</v>
      </c>
      <c r="F1297">
        <f>TimeVR[[#This Row],[Event]]</f>
        <v>0</v>
      </c>
      <c r="G1297" t="str">
        <f>IF(OR(StandardResults[[#This Row],[Entry]]="-",TimeVR[[#This Row],[validation]]="Validated"),"Y","N")</f>
        <v>N</v>
      </c>
      <c r="H1297">
        <f>IF(OR(LEFT(TimeVR[[#This Row],[Times]],8)="00:00.00", LEFT(TimeVR[[#This Row],[Times]],2)="NT"),"-",TimeVR[[#This Row],[Times]])</f>
        <v>0</v>
      </c>
      <c r="I12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7" t="str">
        <f>IF(ISBLANK(TimeVR[[#This Row],[Best Time(S)]]),"-",TimeVR[[#This Row],[Best Time(S)]])</f>
        <v>-</v>
      </c>
      <c r="K1297" t="str">
        <f>IF(StandardResults[[#This Row],[BT(SC)]]&lt;&gt;"-",IF(StandardResults[[#This Row],[BT(SC)]]&lt;=StandardResults[[#This Row],[AAs]],"AA",IF(StandardResults[[#This Row],[BT(SC)]]&lt;=StandardResults[[#This Row],[As]],"A",IF(StandardResults[[#This Row],[BT(SC)]]&lt;=StandardResults[[#This Row],[Bs]],"B","-"))),"")</f>
        <v/>
      </c>
      <c r="L1297" t="str">
        <f>IF(ISBLANK(TimeVR[[#This Row],[Best Time(L)]]),"-",TimeVR[[#This Row],[Best Time(L)]])</f>
        <v>-</v>
      </c>
      <c r="M1297" t="str">
        <f>IF(StandardResults[[#This Row],[BT(LC)]]&lt;&gt;"-",IF(StandardResults[[#This Row],[BT(LC)]]&lt;=StandardResults[[#This Row],[AA]],"AA",IF(StandardResults[[#This Row],[BT(LC)]]&lt;=StandardResults[[#This Row],[A]],"A",IF(StandardResults[[#This Row],[BT(LC)]]&lt;=StandardResults[[#This Row],[B]],"B","-"))),"")</f>
        <v/>
      </c>
      <c r="N1297" s="14"/>
      <c r="O1297" t="str">
        <f>IF(StandardResults[[#This Row],[BT(SC)]]&lt;&gt;"-",IF(StandardResults[[#This Row],[BT(SC)]]&lt;=StandardResults[[#This Row],[Ecs]],"EC","-"),"")</f>
        <v/>
      </c>
      <c r="Q1297" t="str">
        <f>IF(StandardResults[[#This Row],[Ind/Rel]]="Ind",LEFT(StandardResults[[#This Row],[Gender]],1)&amp;MIN(MAX(StandardResults[[#This Row],[Age]],11),17)&amp;"-"&amp;StandardResults[[#This Row],[Event]],"")</f>
        <v>011-0</v>
      </c>
      <c r="R1297" t="e">
        <f>IF(StandardResults[[#This Row],[Ind/Rel]]="Ind",_xlfn.XLOOKUP(StandardResults[[#This Row],[Code]],Std[Code],Std[AA]),"-")</f>
        <v>#N/A</v>
      </c>
      <c r="S1297" t="e">
        <f>IF(StandardResults[[#This Row],[Ind/Rel]]="Ind",_xlfn.XLOOKUP(StandardResults[[#This Row],[Code]],Std[Code],Std[A]),"-")</f>
        <v>#N/A</v>
      </c>
      <c r="T1297" t="e">
        <f>IF(StandardResults[[#This Row],[Ind/Rel]]="Ind",_xlfn.XLOOKUP(StandardResults[[#This Row],[Code]],Std[Code],Std[B]),"-")</f>
        <v>#N/A</v>
      </c>
      <c r="U1297" t="e">
        <f>IF(StandardResults[[#This Row],[Ind/Rel]]="Ind",_xlfn.XLOOKUP(StandardResults[[#This Row],[Code]],Std[Code],Std[AAs]),"-")</f>
        <v>#N/A</v>
      </c>
      <c r="V1297" t="e">
        <f>IF(StandardResults[[#This Row],[Ind/Rel]]="Ind",_xlfn.XLOOKUP(StandardResults[[#This Row],[Code]],Std[Code],Std[As]),"-")</f>
        <v>#N/A</v>
      </c>
      <c r="W1297" t="e">
        <f>IF(StandardResults[[#This Row],[Ind/Rel]]="Ind",_xlfn.XLOOKUP(StandardResults[[#This Row],[Code]],Std[Code],Std[Bs]),"-")</f>
        <v>#N/A</v>
      </c>
      <c r="X1297" t="e">
        <f>IF(StandardResults[[#This Row],[Ind/Rel]]="Ind",_xlfn.XLOOKUP(StandardResults[[#This Row],[Code]],Std[Code],Std[EC]),"-")</f>
        <v>#N/A</v>
      </c>
      <c r="Y1297" t="e">
        <f>IF(StandardResults[[#This Row],[Ind/Rel]]="Ind",_xlfn.XLOOKUP(StandardResults[[#This Row],[Code]],Std[Code],Std[Ecs]),"-")</f>
        <v>#N/A</v>
      </c>
      <c r="Z1297">
        <f>COUNTIFS(StandardResults[Name],StandardResults[[#This Row],[Name]],StandardResults[Entry
Std],"B")+COUNTIFS(StandardResults[Name],StandardResults[[#This Row],[Name]],StandardResults[Entry
Std],"A")+COUNTIFS(StandardResults[Name],StandardResults[[#This Row],[Name]],StandardResults[Entry
Std],"AA")</f>
        <v>0</v>
      </c>
      <c r="AA1297">
        <f>COUNTIFS(StandardResults[Name],StandardResults[[#This Row],[Name]],StandardResults[Entry
Std],"AA")</f>
        <v>0</v>
      </c>
    </row>
    <row r="1298" spans="1:27" x14ac:dyDescent="0.25">
      <c r="A1298">
        <f>TimeVR[[#This Row],[Club]]</f>
        <v>0</v>
      </c>
      <c r="B1298" t="str">
        <f>IF(OR(RIGHT(TimeVR[[#This Row],[Event]],3)="M.R", RIGHT(TimeVR[[#This Row],[Event]],3)="F.R"),"Relay","Ind")</f>
        <v>Ind</v>
      </c>
      <c r="C1298">
        <f>TimeVR[[#This Row],[gender]]</f>
        <v>0</v>
      </c>
      <c r="D1298">
        <f>TimeVR[[#This Row],[Age]]</f>
        <v>0</v>
      </c>
      <c r="E1298">
        <f>TimeVR[[#This Row],[name]]</f>
        <v>0</v>
      </c>
      <c r="F1298">
        <f>TimeVR[[#This Row],[Event]]</f>
        <v>0</v>
      </c>
      <c r="G1298" t="str">
        <f>IF(OR(StandardResults[[#This Row],[Entry]]="-",TimeVR[[#This Row],[validation]]="Validated"),"Y","N")</f>
        <v>N</v>
      </c>
      <c r="H1298">
        <f>IF(OR(LEFT(TimeVR[[#This Row],[Times]],8)="00:00.00", LEFT(TimeVR[[#This Row],[Times]],2)="NT"),"-",TimeVR[[#This Row],[Times]])</f>
        <v>0</v>
      </c>
      <c r="I12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8" t="str">
        <f>IF(ISBLANK(TimeVR[[#This Row],[Best Time(S)]]),"-",TimeVR[[#This Row],[Best Time(S)]])</f>
        <v>-</v>
      </c>
      <c r="K1298" t="str">
        <f>IF(StandardResults[[#This Row],[BT(SC)]]&lt;&gt;"-",IF(StandardResults[[#This Row],[BT(SC)]]&lt;=StandardResults[[#This Row],[AAs]],"AA",IF(StandardResults[[#This Row],[BT(SC)]]&lt;=StandardResults[[#This Row],[As]],"A",IF(StandardResults[[#This Row],[BT(SC)]]&lt;=StandardResults[[#This Row],[Bs]],"B","-"))),"")</f>
        <v/>
      </c>
      <c r="L1298" t="str">
        <f>IF(ISBLANK(TimeVR[[#This Row],[Best Time(L)]]),"-",TimeVR[[#This Row],[Best Time(L)]])</f>
        <v>-</v>
      </c>
      <c r="M1298" t="str">
        <f>IF(StandardResults[[#This Row],[BT(LC)]]&lt;&gt;"-",IF(StandardResults[[#This Row],[BT(LC)]]&lt;=StandardResults[[#This Row],[AA]],"AA",IF(StandardResults[[#This Row],[BT(LC)]]&lt;=StandardResults[[#This Row],[A]],"A",IF(StandardResults[[#This Row],[BT(LC)]]&lt;=StandardResults[[#This Row],[B]],"B","-"))),"")</f>
        <v/>
      </c>
      <c r="N1298" s="14"/>
      <c r="O1298" t="str">
        <f>IF(StandardResults[[#This Row],[BT(SC)]]&lt;&gt;"-",IF(StandardResults[[#This Row],[BT(SC)]]&lt;=StandardResults[[#This Row],[Ecs]],"EC","-"),"")</f>
        <v/>
      </c>
      <c r="Q1298" t="str">
        <f>IF(StandardResults[[#This Row],[Ind/Rel]]="Ind",LEFT(StandardResults[[#This Row],[Gender]],1)&amp;MIN(MAX(StandardResults[[#This Row],[Age]],11),17)&amp;"-"&amp;StandardResults[[#This Row],[Event]],"")</f>
        <v>011-0</v>
      </c>
      <c r="R1298" t="e">
        <f>IF(StandardResults[[#This Row],[Ind/Rel]]="Ind",_xlfn.XLOOKUP(StandardResults[[#This Row],[Code]],Std[Code],Std[AA]),"-")</f>
        <v>#N/A</v>
      </c>
      <c r="S1298" t="e">
        <f>IF(StandardResults[[#This Row],[Ind/Rel]]="Ind",_xlfn.XLOOKUP(StandardResults[[#This Row],[Code]],Std[Code],Std[A]),"-")</f>
        <v>#N/A</v>
      </c>
      <c r="T1298" t="e">
        <f>IF(StandardResults[[#This Row],[Ind/Rel]]="Ind",_xlfn.XLOOKUP(StandardResults[[#This Row],[Code]],Std[Code],Std[B]),"-")</f>
        <v>#N/A</v>
      </c>
      <c r="U1298" t="e">
        <f>IF(StandardResults[[#This Row],[Ind/Rel]]="Ind",_xlfn.XLOOKUP(StandardResults[[#This Row],[Code]],Std[Code],Std[AAs]),"-")</f>
        <v>#N/A</v>
      </c>
      <c r="V1298" t="e">
        <f>IF(StandardResults[[#This Row],[Ind/Rel]]="Ind",_xlfn.XLOOKUP(StandardResults[[#This Row],[Code]],Std[Code],Std[As]),"-")</f>
        <v>#N/A</v>
      </c>
      <c r="W1298" t="e">
        <f>IF(StandardResults[[#This Row],[Ind/Rel]]="Ind",_xlfn.XLOOKUP(StandardResults[[#This Row],[Code]],Std[Code],Std[Bs]),"-")</f>
        <v>#N/A</v>
      </c>
      <c r="X1298" t="e">
        <f>IF(StandardResults[[#This Row],[Ind/Rel]]="Ind",_xlfn.XLOOKUP(StandardResults[[#This Row],[Code]],Std[Code],Std[EC]),"-")</f>
        <v>#N/A</v>
      </c>
      <c r="Y1298" t="e">
        <f>IF(StandardResults[[#This Row],[Ind/Rel]]="Ind",_xlfn.XLOOKUP(StandardResults[[#This Row],[Code]],Std[Code],Std[Ecs]),"-")</f>
        <v>#N/A</v>
      </c>
      <c r="Z1298">
        <f>COUNTIFS(StandardResults[Name],StandardResults[[#This Row],[Name]],StandardResults[Entry
Std],"B")+COUNTIFS(StandardResults[Name],StandardResults[[#This Row],[Name]],StandardResults[Entry
Std],"A")+COUNTIFS(StandardResults[Name],StandardResults[[#This Row],[Name]],StandardResults[Entry
Std],"AA")</f>
        <v>0</v>
      </c>
      <c r="AA1298">
        <f>COUNTIFS(StandardResults[Name],StandardResults[[#This Row],[Name]],StandardResults[Entry
Std],"AA")</f>
        <v>0</v>
      </c>
    </row>
    <row r="1299" spans="1:27" x14ac:dyDescent="0.25">
      <c r="A1299">
        <f>TimeVR[[#This Row],[Club]]</f>
        <v>0</v>
      </c>
      <c r="B1299" t="str">
        <f>IF(OR(RIGHT(TimeVR[[#This Row],[Event]],3)="M.R", RIGHT(TimeVR[[#This Row],[Event]],3)="F.R"),"Relay","Ind")</f>
        <v>Ind</v>
      </c>
      <c r="C1299">
        <f>TimeVR[[#This Row],[gender]]</f>
        <v>0</v>
      </c>
      <c r="D1299">
        <f>TimeVR[[#This Row],[Age]]</f>
        <v>0</v>
      </c>
      <c r="E1299">
        <f>TimeVR[[#This Row],[name]]</f>
        <v>0</v>
      </c>
      <c r="F1299">
        <f>TimeVR[[#This Row],[Event]]</f>
        <v>0</v>
      </c>
      <c r="G1299" t="str">
        <f>IF(OR(StandardResults[[#This Row],[Entry]]="-",TimeVR[[#This Row],[validation]]="Validated"),"Y","N")</f>
        <v>N</v>
      </c>
      <c r="H1299">
        <f>IF(OR(LEFT(TimeVR[[#This Row],[Times]],8)="00:00.00", LEFT(TimeVR[[#This Row],[Times]],2)="NT"),"-",TimeVR[[#This Row],[Times]])</f>
        <v>0</v>
      </c>
      <c r="I12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299" t="str">
        <f>IF(ISBLANK(TimeVR[[#This Row],[Best Time(S)]]),"-",TimeVR[[#This Row],[Best Time(S)]])</f>
        <v>-</v>
      </c>
      <c r="K1299" t="str">
        <f>IF(StandardResults[[#This Row],[BT(SC)]]&lt;&gt;"-",IF(StandardResults[[#This Row],[BT(SC)]]&lt;=StandardResults[[#This Row],[AAs]],"AA",IF(StandardResults[[#This Row],[BT(SC)]]&lt;=StandardResults[[#This Row],[As]],"A",IF(StandardResults[[#This Row],[BT(SC)]]&lt;=StandardResults[[#This Row],[Bs]],"B","-"))),"")</f>
        <v/>
      </c>
      <c r="L1299" t="str">
        <f>IF(ISBLANK(TimeVR[[#This Row],[Best Time(L)]]),"-",TimeVR[[#This Row],[Best Time(L)]])</f>
        <v>-</v>
      </c>
      <c r="M1299" t="str">
        <f>IF(StandardResults[[#This Row],[BT(LC)]]&lt;&gt;"-",IF(StandardResults[[#This Row],[BT(LC)]]&lt;=StandardResults[[#This Row],[AA]],"AA",IF(StandardResults[[#This Row],[BT(LC)]]&lt;=StandardResults[[#This Row],[A]],"A",IF(StandardResults[[#This Row],[BT(LC)]]&lt;=StandardResults[[#This Row],[B]],"B","-"))),"")</f>
        <v/>
      </c>
      <c r="N1299" s="14"/>
      <c r="O1299" t="str">
        <f>IF(StandardResults[[#This Row],[BT(SC)]]&lt;&gt;"-",IF(StandardResults[[#This Row],[BT(SC)]]&lt;=StandardResults[[#This Row],[Ecs]],"EC","-"),"")</f>
        <v/>
      </c>
      <c r="Q1299" t="str">
        <f>IF(StandardResults[[#This Row],[Ind/Rel]]="Ind",LEFT(StandardResults[[#This Row],[Gender]],1)&amp;MIN(MAX(StandardResults[[#This Row],[Age]],11),17)&amp;"-"&amp;StandardResults[[#This Row],[Event]],"")</f>
        <v>011-0</v>
      </c>
      <c r="R1299" t="e">
        <f>IF(StandardResults[[#This Row],[Ind/Rel]]="Ind",_xlfn.XLOOKUP(StandardResults[[#This Row],[Code]],Std[Code],Std[AA]),"-")</f>
        <v>#N/A</v>
      </c>
      <c r="S1299" t="e">
        <f>IF(StandardResults[[#This Row],[Ind/Rel]]="Ind",_xlfn.XLOOKUP(StandardResults[[#This Row],[Code]],Std[Code],Std[A]),"-")</f>
        <v>#N/A</v>
      </c>
      <c r="T1299" t="e">
        <f>IF(StandardResults[[#This Row],[Ind/Rel]]="Ind",_xlfn.XLOOKUP(StandardResults[[#This Row],[Code]],Std[Code],Std[B]),"-")</f>
        <v>#N/A</v>
      </c>
      <c r="U1299" t="e">
        <f>IF(StandardResults[[#This Row],[Ind/Rel]]="Ind",_xlfn.XLOOKUP(StandardResults[[#This Row],[Code]],Std[Code],Std[AAs]),"-")</f>
        <v>#N/A</v>
      </c>
      <c r="V1299" t="e">
        <f>IF(StandardResults[[#This Row],[Ind/Rel]]="Ind",_xlfn.XLOOKUP(StandardResults[[#This Row],[Code]],Std[Code],Std[As]),"-")</f>
        <v>#N/A</v>
      </c>
      <c r="W1299" t="e">
        <f>IF(StandardResults[[#This Row],[Ind/Rel]]="Ind",_xlfn.XLOOKUP(StandardResults[[#This Row],[Code]],Std[Code],Std[Bs]),"-")</f>
        <v>#N/A</v>
      </c>
      <c r="X1299" t="e">
        <f>IF(StandardResults[[#This Row],[Ind/Rel]]="Ind",_xlfn.XLOOKUP(StandardResults[[#This Row],[Code]],Std[Code],Std[EC]),"-")</f>
        <v>#N/A</v>
      </c>
      <c r="Y1299" t="e">
        <f>IF(StandardResults[[#This Row],[Ind/Rel]]="Ind",_xlfn.XLOOKUP(StandardResults[[#This Row],[Code]],Std[Code],Std[Ecs]),"-")</f>
        <v>#N/A</v>
      </c>
      <c r="Z1299">
        <f>COUNTIFS(StandardResults[Name],StandardResults[[#This Row],[Name]],StandardResults[Entry
Std],"B")+COUNTIFS(StandardResults[Name],StandardResults[[#This Row],[Name]],StandardResults[Entry
Std],"A")+COUNTIFS(StandardResults[Name],StandardResults[[#This Row],[Name]],StandardResults[Entry
Std],"AA")</f>
        <v>0</v>
      </c>
      <c r="AA1299">
        <f>COUNTIFS(StandardResults[Name],StandardResults[[#This Row],[Name]],StandardResults[Entry
Std],"AA")</f>
        <v>0</v>
      </c>
    </row>
    <row r="1300" spans="1:27" x14ac:dyDescent="0.25">
      <c r="A1300">
        <f>TimeVR[[#This Row],[Club]]</f>
        <v>0</v>
      </c>
      <c r="B1300" t="str">
        <f>IF(OR(RIGHT(TimeVR[[#This Row],[Event]],3)="M.R", RIGHT(TimeVR[[#This Row],[Event]],3)="F.R"),"Relay","Ind")</f>
        <v>Ind</v>
      </c>
      <c r="C1300">
        <f>TimeVR[[#This Row],[gender]]</f>
        <v>0</v>
      </c>
      <c r="D1300">
        <f>TimeVR[[#This Row],[Age]]</f>
        <v>0</v>
      </c>
      <c r="E1300">
        <f>TimeVR[[#This Row],[name]]</f>
        <v>0</v>
      </c>
      <c r="F1300">
        <f>TimeVR[[#This Row],[Event]]</f>
        <v>0</v>
      </c>
      <c r="G1300" t="str">
        <f>IF(OR(StandardResults[[#This Row],[Entry]]="-",TimeVR[[#This Row],[validation]]="Validated"),"Y","N")</f>
        <v>N</v>
      </c>
      <c r="H1300">
        <f>IF(OR(LEFT(TimeVR[[#This Row],[Times]],8)="00:00.00", LEFT(TimeVR[[#This Row],[Times]],2)="NT"),"-",TimeVR[[#This Row],[Times]])</f>
        <v>0</v>
      </c>
      <c r="I13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0" t="str">
        <f>IF(ISBLANK(TimeVR[[#This Row],[Best Time(S)]]),"-",TimeVR[[#This Row],[Best Time(S)]])</f>
        <v>-</v>
      </c>
      <c r="K1300" t="str">
        <f>IF(StandardResults[[#This Row],[BT(SC)]]&lt;&gt;"-",IF(StandardResults[[#This Row],[BT(SC)]]&lt;=StandardResults[[#This Row],[AAs]],"AA",IF(StandardResults[[#This Row],[BT(SC)]]&lt;=StandardResults[[#This Row],[As]],"A",IF(StandardResults[[#This Row],[BT(SC)]]&lt;=StandardResults[[#This Row],[Bs]],"B","-"))),"")</f>
        <v/>
      </c>
      <c r="L1300" t="str">
        <f>IF(ISBLANK(TimeVR[[#This Row],[Best Time(L)]]),"-",TimeVR[[#This Row],[Best Time(L)]])</f>
        <v>-</v>
      </c>
      <c r="M1300" t="str">
        <f>IF(StandardResults[[#This Row],[BT(LC)]]&lt;&gt;"-",IF(StandardResults[[#This Row],[BT(LC)]]&lt;=StandardResults[[#This Row],[AA]],"AA",IF(StandardResults[[#This Row],[BT(LC)]]&lt;=StandardResults[[#This Row],[A]],"A",IF(StandardResults[[#This Row],[BT(LC)]]&lt;=StandardResults[[#This Row],[B]],"B","-"))),"")</f>
        <v/>
      </c>
      <c r="N1300" s="14"/>
      <c r="O1300" t="str">
        <f>IF(StandardResults[[#This Row],[BT(SC)]]&lt;&gt;"-",IF(StandardResults[[#This Row],[BT(SC)]]&lt;=StandardResults[[#This Row],[Ecs]],"EC","-"),"")</f>
        <v/>
      </c>
      <c r="Q1300" t="str">
        <f>IF(StandardResults[[#This Row],[Ind/Rel]]="Ind",LEFT(StandardResults[[#This Row],[Gender]],1)&amp;MIN(MAX(StandardResults[[#This Row],[Age]],11),17)&amp;"-"&amp;StandardResults[[#This Row],[Event]],"")</f>
        <v>011-0</v>
      </c>
      <c r="R1300" t="e">
        <f>IF(StandardResults[[#This Row],[Ind/Rel]]="Ind",_xlfn.XLOOKUP(StandardResults[[#This Row],[Code]],Std[Code],Std[AA]),"-")</f>
        <v>#N/A</v>
      </c>
      <c r="S1300" t="e">
        <f>IF(StandardResults[[#This Row],[Ind/Rel]]="Ind",_xlfn.XLOOKUP(StandardResults[[#This Row],[Code]],Std[Code],Std[A]),"-")</f>
        <v>#N/A</v>
      </c>
      <c r="T1300" t="e">
        <f>IF(StandardResults[[#This Row],[Ind/Rel]]="Ind",_xlfn.XLOOKUP(StandardResults[[#This Row],[Code]],Std[Code],Std[B]),"-")</f>
        <v>#N/A</v>
      </c>
      <c r="U1300" t="e">
        <f>IF(StandardResults[[#This Row],[Ind/Rel]]="Ind",_xlfn.XLOOKUP(StandardResults[[#This Row],[Code]],Std[Code],Std[AAs]),"-")</f>
        <v>#N/A</v>
      </c>
      <c r="V1300" t="e">
        <f>IF(StandardResults[[#This Row],[Ind/Rel]]="Ind",_xlfn.XLOOKUP(StandardResults[[#This Row],[Code]],Std[Code],Std[As]),"-")</f>
        <v>#N/A</v>
      </c>
      <c r="W1300" t="e">
        <f>IF(StandardResults[[#This Row],[Ind/Rel]]="Ind",_xlfn.XLOOKUP(StandardResults[[#This Row],[Code]],Std[Code],Std[Bs]),"-")</f>
        <v>#N/A</v>
      </c>
      <c r="X1300" t="e">
        <f>IF(StandardResults[[#This Row],[Ind/Rel]]="Ind",_xlfn.XLOOKUP(StandardResults[[#This Row],[Code]],Std[Code],Std[EC]),"-")</f>
        <v>#N/A</v>
      </c>
      <c r="Y1300" t="e">
        <f>IF(StandardResults[[#This Row],[Ind/Rel]]="Ind",_xlfn.XLOOKUP(StandardResults[[#This Row],[Code]],Std[Code],Std[Ecs]),"-")</f>
        <v>#N/A</v>
      </c>
      <c r="Z1300">
        <f>COUNTIFS(StandardResults[Name],StandardResults[[#This Row],[Name]],StandardResults[Entry
Std],"B")+COUNTIFS(StandardResults[Name],StandardResults[[#This Row],[Name]],StandardResults[Entry
Std],"A")+COUNTIFS(StandardResults[Name],StandardResults[[#This Row],[Name]],StandardResults[Entry
Std],"AA")</f>
        <v>0</v>
      </c>
      <c r="AA1300">
        <f>COUNTIFS(StandardResults[Name],StandardResults[[#This Row],[Name]],StandardResults[Entry
Std],"AA")</f>
        <v>0</v>
      </c>
    </row>
    <row r="1301" spans="1:27" x14ac:dyDescent="0.25">
      <c r="A1301">
        <f>TimeVR[[#This Row],[Club]]</f>
        <v>0</v>
      </c>
      <c r="B1301" t="str">
        <f>IF(OR(RIGHT(TimeVR[[#This Row],[Event]],3)="M.R", RIGHT(TimeVR[[#This Row],[Event]],3)="F.R"),"Relay","Ind")</f>
        <v>Ind</v>
      </c>
      <c r="C1301">
        <f>TimeVR[[#This Row],[gender]]</f>
        <v>0</v>
      </c>
      <c r="D1301">
        <f>TimeVR[[#This Row],[Age]]</f>
        <v>0</v>
      </c>
      <c r="E1301">
        <f>TimeVR[[#This Row],[name]]</f>
        <v>0</v>
      </c>
      <c r="F1301">
        <f>TimeVR[[#This Row],[Event]]</f>
        <v>0</v>
      </c>
      <c r="G1301" t="str">
        <f>IF(OR(StandardResults[[#This Row],[Entry]]="-",TimeVR[[#This Row],[validation]]="Validated"),"Y","N")</f>
        <v>N</v>
      </c>
      <c r="H1301">
        <f>IF(OR(LEFT(TimeVR[[#This Row],[Times]],8)="00:00.00", LEFT(TimeVR[[#This Row],[Times]],2)="NT"),"-",TimeVR[[#This Row],[Times]])</f>
        <v>0</v>
      </c>
      <c r="I13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1" t="str">
        <f>IF(ISBLANK(TimeVR[[#This Row],[Best Time(S)]]),"-",TimeVR[[#This Row],[Best Time(S)]])</f>
        <v>-</v>
      </c>
      <c r="K1301" t="str">
        <f>IF(StandardResults[[#This Row],[BT(SC)]]&lt;&gt;"-",IF(StandardResults[[#This Row],[BT(SC)]]&lt;=StandardResults[[#This Row],[AAs]],"AA",IF(StandardResults[[#This Row],[BT(SC)]]&lt;=StandardResults[[#This Row],[As]],"A",IF(StandardResults[[#This Row],[BT(SC)]]&lt;=StandardResults[[#This Row],[Bs]],"B","-"))),"")</f>
        <v/>
      </c>
      <c r="L1301" t="str">
        <f>IF(ISBLANK(TimeVR[[#This Row],[Best Time(L)]]),"-",TimeVR[[#This Row],[Best Time(L)]])</f>
        <v>-</v>
      </c>
      <c r="M1301" t="str">
        <f>IF(StandardResults[[#This Row],[BT(LC)]]&lt;&gt;"-",IF(StandardResults[[#This Row],[BT(LC)]]&lt;=StandardResults[[#This Row],[AA]],"AA",IF(StandardResults[[#This Row],[BT(LC)]]&lt;=StandardResults[[#This Row],[A]],"A",IF(StandardResults[[#This Row],[BT(LC)]]&lt;=StandardResults[[#This Row],[B]],"B","-"))),"")</f>
        <v/>
      </c>
      <c r="N1301" s="14"/>
      <c r="O1301" t="str">
        <f>IF(StandardResults[[#This Row],[BT(SC)]]&lt;&gt;"-",IF(StandardResults[[#This Row],[BT(SC)]]&lt;=StandardResults[[#This Row],[Ecs]],"EC","-"),"")</f>
        <v/>
      </c>
      <c r="Q1301" t="str">
        <f>IF(StandardResults[[#This Row],[Ind/Rel]]="Ind",LEFT(StandardResults[[#This Row],[Gender]],1)&amp;MIN(MAX(StandardResults[[#This Row],[Age]],11),17)&amp;"-"&amp;StandardResults[[#This Row],[Event]],"")</f>
        <v>011-0</v>
      </c>
      <c r="R1301" t="e">
        <f>IF(StandardResults[[#This Row],[Ind/Rel]]="Ind",_xlfn.XLOOKUP(StandardResults[[#This Row],[Code]],Std[Code],Std[AA]),"-")</f>
        <v>#N/A</v>
      </c>
      <c r="S1301" t="e">
        <f>IF(StandardResults[[#This Row],[Ind/Rel]]="Ind",_xlfn.XLOOKUP(StandardResults[[#This Row],[Code]],Std[Code],Std[A]),"-")</f>
        <v>#N/A</v>
      </c>
      <c r="T1301" t="e">
        <f>IF(StandardResults[[#This Row],[Ind/Rel]]="Ind",_xlfn.XLOOKUP(StandardResults[[#This Row],[Code]],Std[Code],Std[B]),"-")</f>
        <v>#N/A</v>
      </c>
      <c r="U1301" t="e">
        <f>IF(StandardResults[[#This Row],[Ind/Rel]]="Ind",_xlfn.XLOOKUP(StandardResults[[#This Row],[Code]],Std[Code],Std[AAs]),"-")</f>
        <v>#N/A</v>
      </c>
      <c r="V1301" t="e">
        <f>IF(StandardResults[[#This Row],[Ind/Rel]]="Ind",_xlfn.XLOOKUP(StandardResults[[#This Row],[Code]],Std[Code],Std[As]),"-")</f>
        <v>#N/A</v>
      </c>
      <c r="W1301" t="e">
        <f>IF(StandardResults[[#This Row],[Ind/Rel]]="Ind",_xlfn.XLOOKUP(StandardResults[[#This Row],[Code]],Std[Code],Std[Bs]),"-")</f>
        <v>#N/A</v>
      </c>
      <c r="X1301" t="e">
        <f>IF(StandardResults[[#This Row],[Ind/Rel]]="Ind",_xlfn.XLOOKUP(StandardResults[[#This Row],[Code]],Std[Code],Std[EC]),"-")</f>
        <v>#N/A</v>
      </c>
      <c r="Y1301" t="e">
        <f>IF(StandardResults[[#This Row],[Ind/Rel]]="Ind",_xlfn.XLOOKUP(StandardResults[[#This Row],[Code]],Std[Code],Std[Ecs]),"-")</f>
        <v>#N/A</v>
      </c>
      <c r="Z1301">
        <f>COUNTIFS(StandardResults[Name],StandardResults[[#This Row],[Name]],StandardResults[Entry
Std],"B")+COUNTIFS(StandardResults[Name],StandardResults[[#This Row],[Name]],StandardResults[Entry
Std],"A")+COUNTIFS(StandardResults[Name],StandardResults[[#This Row],[Name]],StandardResults[Entry
Std],"AA")</f>
        <v>0</v>
      </c>
      <c r="AA1301">
        <f>COUNTIFS(StandardResults[Name],StandardResults[[#This Row],[Name]],StandardResults[Entry
Std],"AA")</f>
        <v>0</v>
      </c>
    </row>
    <row r="1302" spans="1:27" x14ac:dyDescent="0.25">
      <c r="A1302">
        <f>TimeVR[[#This Row],[Club]]</f>
        <v>0</v>
      </c>
      <c r="B1302" t="str">
        <f>IF(OR(RIGHT(TimeVR[[#This Row],[Event]],3)="M.R", RIGHT(TimeVR[[#This Row],[Event]],3)="F.R"),"Relay","Ind")</f>
        <v>Ind</v>
      </c>
      <c r="C1302">
        <f>TimeVR[[#This Row],[gender]]</f>
        <v>0</v>
      </c>
      <c r="D1302">
        <f>TimeVR[[#This Row],[Age]]</f>
        <v>0</v>
      </c>
      <c r="E1302">
        <f>TimeVR[[#This Row],[name]]</f>
        <v>0</v>
      </c>
      <c r="F1302">
        <f>TimeVR[[#This Row],[Event]]</f>
        <v>0</v>
      </c>
      <c r="G1302" t="str">
        <f>IF(OR(StandardResults[[#This Row],[Entry]]="-",TimeVR[[#This Row],[validation]]="Validated"),"Y","N")</f>
        <v>N</v>
      </c>
      <c r="H1302">
        <f>IF(OR(LEFT(TimeVR[[#This Row],[Times]],8)="00:00.00", LEFT(TimeVR[[#This Row],[Times]],2)="NT"),"-",TimeVR[[#This Row],[Times]])</f>
        <v>0</v>
      </c>
      <c r="I13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2" t="str">
        <f>IF(ISBLANK(TimeVR[[#This Row],[Best Time(S)]]),"-",TimeVR[[#This Row],[Best Time(S)]])</f>
        <v>-</v>
      </c>
      <c r="K1302" t="str">
        <f>IF(StandardResults[[#This Row],[BT(SC)]]&lt;&gt;"-",IF(StandardResults[[#This Row],[BT(SC)]]&lt;=StandardResults[[#This Row],[AAs]],"AA",IF(StandardResults[[#This Row],[BT(SC)]]&lt;=StandardResults[[#This Row],[As]],"A",IF(StandardResults[[#This Row],[BT(SC)]]&lt;=StandardResults[[#This Row],[Bs]],"B","-"))),"")</f>
        <v/>
      </c>
      <c r="L1302" t="str">
        <f>IF(ISBLANK(TimeVR[[#This Row],[Best Time(L)]]),"-",TimeVR[[#This Row],[Best Time(L)]])</f>
        <v>-</v>
      </c>
      <c r="M1302" t="str">
        <f>IF(StandardResults[[#This Row],[BT(LC)]]&lt;&gt;"-",IF(StandardResults[[#This Row],[BT(LC)]]&lt;=StandardResults[[#This Row],[AA]],"AA",IF(StandardResults[[#This Row],[BT(LC)]]&lt;=StandardResults[[#This Row],[A]],"A",IF(StandardResults[[#This Row],[BT(LC)]]&lt;=StandardResults[[#This Row],[B]],"B","-"))),"")</f>
        <v/>
      </c>
      <c r="N1302" s="14"/>
      <c r="O1302" t="str">
        <f>IF(StandardResults[[#This Row],[BT(SC)]]&lt;&gt;"-",IF(StandardResults[[#This Row],[BT(SC)]]&lt;=StandardResults[[#This Row],[Ecs]],"EC","-"),"")</f>
        <v/>
      </c>
      <c r="Q1302" t="str">
        <f>IF(StandardResults[[#This Row],[Ind/Rel]]="Ind",LEFT(StandardResults[[#This Row],[Gender]],1)&amp;MIN(MAX(StandardResults[[#This Row],[Age]],11),17)&amp;"-"&amp;StandardResults[[#This Row],[Event]],"")</f>
        <v>011-0</v>
      </c>
      <c r="R1302" t="e">
        <f>IF(StandardResults[[#This Row],[Ind/Rel]]="Ind",_xlfn.XLOOKUP(StandardResults[[#This Row],[Code]],Std[Code],Std[AA]),"-")</f>
        <v>#N/A</v>
      </c>
      <c r="S1302" t="e">
        <f>IF(StandardResults[[#This Row],[Ind/Rel]]="Ind",_xlfn.XLOOKUP(StandardResults[[#This Row],[Code]],Std[Code],Std[A]),"-")</f>
        <v>#N/A</v>
      </c>
      <c r="T1302" t="e">
        <f>IF(StandardResults[[#This Row],[Ind/Rel]]="Ind",_xlfn.XLOOKUP(StandardResults[[#This Row],[Code]],Std[Code],Std[B]),"-")</f>
        <v>#N/A</v>
      </c>
      <c r="U1302" t="e">
        <f>IF(StandardResults[[#This Row],[Ind/Rel]]="Ind",_xlfn.XLOOKUP(StandardResults[[#This Row],[Code]],Std[Code],Std[AAs]),"-")</f>
        <v>#N/A</v>
      </c>
      <c r="V1302" t="e">
        <f>IF(StandardResults[[#This Row],[Ind/Rel]]="Ind",_xlfn.XLOOKUP(StandardResults[[#This Row],[Code]],Std[Code],Std[As]),"-")</f>
        <v>#N/A</v>
      </c>
      <c r="W1302" t="e">
        <f>IF(StandardResults[[#This Row],[Ind/Rel]]="Ind",_xlfn.XLOOKUP(StandardResults[[#This Row],[Code]],Std[Code],Std[Bs]),"-")</f>
        <v>#N/A</v>
      </c>
      <c r="X1302" t="e">
        <f>IF(StandardResults[[#This Row],[Ind/Rel]]="Ind",_xlfn.XLOOKUP(StandardResults[[#This Row],[Code]],Std[Code],Std[EC]),"-")</f>
        <v>#N/A</v>
      </c>
      <c r="Y1302" t="e">
        <f>IF(StandardResults[[#This Row],[Ind/Rel]]="Ind",_xlfn.XLOOKUP(StandardResults[[#This Row],[Code]],Std[Code],Std[Ecs]),"-")</f>
        <v>#N/A</v>
      </c>
      <c r="Z1302">
        <f>COUNTIFS(StandardResults[Name],StandardResults[[#This Row],[Name]],StandardResults[Entry
Std],"B")+COUNTIFS(StandardResults[Name],StandardResults[[#This Row],[Name]],StandardResults[Entry
Std],"A")+COUNTIFS(StandardResults[Name],StandardResults[[#This Row],[Name]],StandardResults[Entry
Std],"AA")</f>
        <v>0</v>
      </c>
      <c r="AA1302">
        <f>COUNTIFS(StandardResults[Name],StandardResults[[#This Row],[Name]],StandardResults[Entry
Std],"AA")</f>
        <v>0</v>
      </c>
    </row>
    <row r="1303" spans="1:27" x14ac:dyDescent="0.25">
      <c r="A1303">
        <f>TimeVR[[#This Row],[Club]]</f>
        <v>0</v>
      </c>
      <c r="B1303" t="str">
        <f>IF(OR(RIGHT(TimeVR[[#This Row],[Event]],3)="M.R", RIGHT(TimeVR[[#This Row],[Event]],3)="F.R"),"Relay","Ind")</f>
        <v>Ind</v>
      </c>
      <c r="C1303">
        <f>TimeVR[[#This Row],[gender]]</f>
        <v>0</v>
      </c>
      <c r="D1303">
        <f>TimeVR[[#This Row],[Age]]</f>
        <v>0</v>
      </c>
      <c r="E1303">
        <f>TimeVR[[#This Row],[name]]</f>
        <v>0</v>
      </c>
      <c r="F1303">
        <f>TimeVR[[#This Row],[Event]]</f>
        <v>0</v>
      </c>
      <c r="G1303" t="str">
        <f>IF(OR(StandardResults[[#This Row],[Entry]]="-",TimeVR[[#This Row],[validation]]="Validated"),"Y","N")</f>
        <v>N</v>
      </c>
      <c r="H1303">
        <f>IF(OR(LEFT(TimeVR[[#This Row],[Times]],8)="00:00.00", LEFT(TimeVR[[#This Row],[Times]],2)="NT"),"-",TimeVR[[#This Row],[Times]])</f>
        <v>0</v>
      </c>
      <c r="I13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3" t="str">
        <f>IF(ISBLANK(TimeVR[[#This Row],[Best Time(S)]]),"-",TimeVR[[#This Row],[Best Time(S)]])</f>
        <v>-</v>
      </c>
      <c r="K1303" t="str">
        <f>IF(StandardResults[[#This Row],[BT(SC)]]&lt;&gt;"-",IF(StandardResults[[#This Row],[BT(SC)]]&lt;=StandardResults[[#This Row],[AAs]],"AA",IF(StandardResults[[#This Row],[BT(SC)]]&lt;=StandardResults[[#This Row],[As]],"A",IF(StandardResults[[#This Row],[BT(SC)]]&lt;=StandardResults[[#This Row],[Bs]],"B","-"))),"")</f>
        <v/>
      </c>
      <c r="L1303" t="str">
        <f>IF(ISBLANK(TimeVR[[#This Row],[Best Time(L)]]),"-",TimeVR[[#This Row],[Best Time(L)]])</f>
        <v>-</v>
      </c>
      <c r="M1303" t="str">
        <f>IF(StandardResults[[#This Row],[BT(LC)]]&lt;&gt;"-",IF(StandardResults[[#This Row],[BT(LC)]]&lt;=StandardResults[[#This Row],[AA]],"AA",IF(StandardResults[[#This Row],[BT(LC)]]&lt;=StandardResults[[#This Row],[A]],"A",IF(StandardResults[[#This Row],[BT(LC)]]&lt;=StandardResults[[#This Row],[B]],"B","-"))),"")</f>
        <v/>
      </c>
      <c r="N1303" s="14"/>
      <c r="O1303" t="str">
        <f>IF(StandardResults[[#This Row],[BT(SC)]]&lt;&gt;"-",IF(StandardResults[[#This Row],[BT(SC)]]&lt;=StandardResults[[#This Row],[Ecs]],"EC","-"),"")</f>
        <v/>
      </c>
      <c r="Q1303" t="str">
        <f>IF(StandardResults[[#This Row],[Ind/Rel]]="Ind",LEFT(StandardResults[[#This Row],[Gender]],1)&amp;MIN(MAX(StandardResults[[#This Row],[Age]],11),17)&amp;"-"&amp;StandardResults[[#This Row],[Event]],"")</f>
        <v>011-0</v>
      </c>
      <c r="R1303" t="e">
        <f>IF(StandardResults[[#This Row],[Ind/Rel]]="Ind",_xlfn.XLOOKUP(StandardResults[[#This Row],[Code]],Std[Code],Std[AA]),"-")</f>
        <v>#N/A</v>
      </c>
      <c r="S1303" t="e">
        <f>IF(StandardResults[[#This Row],[Ind/Rel]]="Ind",_xlfn.XLOOKUP(StandardResults[[#This Row],[Code]],Std[Code],Std[A]),"-")</f>
        <v>#N/A</v>
      </c>
      <c r="T1303" t="e">
        <f>IF(StandardResults[[#This Row],[Ind/Rel]]="Ind",_xlfn.XLOOKUP(StandardResults[[#This Row],[Code]],Std[Code],Std[B]),"-")</f>
        <v>#N/A</v>
      </c>
      <c r="U1303" t="e">
        <f>IF(StandardResults[[#This Row],[Ind/Rel]]="Ind",_xlfn.XLOOKUP(StandardResults[[#This Row],[Code]],Std[Code],Std[AAs]),"-")</f>
        <v>#N/A</v>
      </c>
      <c r="V1303" t="e">
        <f>IF(StandardResults[[#This Row],[Ind/Rel]]="Ind",_xlfn.XLOOKUP(StandardResults[[#This Row],[Code]],Std[Code],Std[As]),"-")</f>
        <v>#N/A</v>
      </c>
      <c r="W1303" t="e">
        <f>IF(StandardResults[[#This Row],[Ind/Rel]]="Ind",_xlfn.XLOOKUP(StandardResults[[#This Row],[Code]],Std[Code],Std[Bs]),"-")</f>
        <v>#N/A</v>
      </c>
      <c r="X1303" t="e">
        <f>IF(StandardResults[[#This Row],[Ind/Rel]]="Ind",_xlfn.XLOOKUP(StandardResults[[#This Row],[Code]],Std[Code],Std[EC]),"-")</f>
        <v>#N/A</v>
      </c>
      <c r="Y1303" t="e">
        <f>IF(StandardResults[[#This Row],[Ind/Rel]]="Ind",_xlfn.XLOOKUP(StandardResults[[#This Row],[Code]],Std[Code],Std[Ecs]),"-")</f>
        <v>#N/A</v>
      </c>
      <c r="Z1303">
        <f>COUNTIFS(StandardResults[Name],StandardResults[[#This Row],[Name]],StandardResults[Entry
Std],"B")+COUNTIFS(StandardResults[Name],StandardResults[[#This Row],[Name]],StandardResults[Entry
Std],"A")+COUNTIFS(StandardResults[Name],StandardResults[[#This Row],[Name]],StandardResults[Entry
Std],"AA")</f>
        <v>0</v>
      </c>
      <c r="AA1303">
        <f>COUNTIFS(StandardResults[Name],StandardResults[[#This Row],[Name]],StandardResults[Entry
Std],"AA")</f>
        <v>0</v>
      </c>
    </row>
    <row r="1304" spans="1:27" x14ac:dyDescent="0.25">
      <c r="A1304">
        <f>TimeVR[[#This Row],[Club]]</f>
        <v>0</v>
      </c>
      <c r="B1304" t="str">
        <f>IF(OR(RIGHT(TimeVR[[#This Row],[Event]],3)="M.R", RIGHT(TimeVR[[#This Row],[Event]],3)="F.R"),"Relay","Ind")</f>
        <v>Ind</v>
      </c>
      <c r="C1304">
        <f>TimeVR[[#This Row],[gender]]</f>
        <v>0</v>
      </c>
      <c r="D1304">
        <f>TimeVR[[#This Row],[Age]]</f>
        <v>0</v>
      </c>
      <c r="E1304">
        <f>TimeVR[[#This Row],[name]]</f>
        <v>0</v>
      </c>
      <c r="F1304">
        <f>TimeVR[[#This Row],[Event]]</f>
        <v>0</v>
      </c>
      <c r="G1304" t="str">
        <f>IF(OR(StandardResults[[#This Row],[Entry]]="-",TimeVR[[#This Row],[validation]]="Validated"),"Y","N")</f>
        <v>N</v>
      </c>
      <c r="H1304">
        <f>IF(OR(LEFT(TimeVR[[#This Row],[Times]],8)="00:00.00", LEFT(TimeVR[[#This Row],[Times]],2)="NT"),"-",TimeVR[[#This Row],[Times]])</f>
        <v>0</v>
      </c>
      <c r="I13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4" t="str">
        <f>IF(ISBLANK(TimeVR[[#This Row],[Best Time(S)]]),"-",TimeVR[[#This Row],[Best Time(S)]])</f>
        <v>-</v>
      </c>
      <c r="K1304" t="str">
        <f>IF(StandardResults[[#This Row],[BT(SC)]]&lt;&gt;"-",IF(StandardResults[[#This Row],[BT(SC)]]&lt;=StandardResults[[#This Row],[AAs]],"AA",IF(StandardResults[[#This Row],[BT(SC)]]&lt;=StandardResults[[#This Row],[As]],"A",IF(StandardResults[[#This Row],[BT(SC)]]&lt;=StandardResults[[#This Row],[Bs]],"B","-"))),"")</f>
        <v/>
      </c>
      <c r="L1304" t="str">
        <f>IF(ISBLANK(TimeVR[[#This Row],[Best Time(L)]]),"-",TimeVR[[#This Row],[Best Time(L)]])</f>
        <v>-</v>
      </c>
      <c r="M1304" t="str">
        <f>IF(StandardResults[[#This Row],[BT(LC)]]&lt;&gt;"-",IF(StandardResults[[#This Row],[BT(LC)]]&lt;=StandardResults[[#This Row],[AA]],"AA",IF(StandardResults[[#This Row],[BT(LC)]]&lt;=StandardResults[[#This Row],[A]],"A",IF(StandardResults[[#This Row],[BT(LC)]]&lt;=StandardResults[[#This Row],[B]],"B","-"))),"")</f>
        <v/>
      </c>
      <c r="N1304" s="14"/>
      <c r="O1304" t="str">
        <f>IF(StandardResults[[#This Row],[BT(SC)]]&lt;&gt;"-",IF(StandardResults[[#This Row],[BT(SC)]]&lt;=StandardResults[[#This Row],[Ecs]],"EC","-"),"")</f>
        <v/>
      </c>
      <c r="Q1304" t="str">
        <f>IF(StandardResults[[#This Row],[Ind/Rel]]="Ind",LEFT(StandardResults[[#This Row],[Gender]],1)&amp;MIN(MAX(StandardResults[[#This Row],[Age]],11),17)&amp;"-"&amp;StandardResults[[#This Row],[Event]],"")</f>
        <v>011-0</v>
      </c>
      <c r="R1304" t="e">
        <f>IF(StandardResults[[#This Row],[Ind/Rel]]="Ind",_xlfn.XLOOKUP(StandardResults[[#This Row],[Code]],Std[Code],Std[AA]),"-")</f>
        <v>#N/A</v>
      </c>
      <c r="S1304" t="e">
        <f>IF(StandardResults[[#This Row],[Ind/Rel]]="Ind",_xlfn.XLOOKUP(StandardResults[[#This Row],[Code]],Std[Code],Std[A]),"-")</f>
        <v>#N/A</v>
      </c>
      <c r="T1304" t="e">
        <f>IF(StandardResults[[#This Row],[Ind/Rel]]="Ind",_xlfn.XLOOKUP(StandardResults[[#This Row],[Code]],Std[Code],Std[B]),"-")</f>
        <v>#N/A</v>
      </c>
      <c r="U1304" t="e">
        <f>IF(StandardResults[[#This Row],[Ind/Rel]]="Ind",_xlfn.XLOOKUP(StandardResults[[#This Row],[Code]],Std[Code],Std[AAs]),"-")</f>
        <v>#N/A</v>
      </c>
      <c r="V1304" t="e">
        <f>IF(StandardResults[[#This Row],[Ind/Rel]]="Ind",_xlfn.XLOOKUP(StandardResults[[#This Row],[Code]],Std[Code],Std[As]),"-")</f>
        <v>#N/A</v>
      </c>
      <c r="W1304" t="e">
        <f>IF(StandardResults[[#This Row],[Ind/Rel]]="Ind",_xlfn.XLOOKUP(StandardResults[[#This Row],[Code]],Std[Code],Std[Bs]),"-")</f>
        <v>#N/A</v>
      </c>
      <c r="X1304" t="e">
        <f>IF(StandardResults[[#This Row],[Ind/Rel]]="Ind",_xlfn.XLOOKUP(StandardResults[[#This Row],[Code]],Std[Code],Std[EC]),"-")</f>
        <v>#N/A</v>
      </c>
      <c r="Y1304" t="e">
        <f>IF(StandardResults[[#This Row],[Ind/Rel]]="Ind",_xlfn.XLOOKUP(StandardResults[[#This Row],[Code]],Std[Code],Std[Ecs]),"-")</f>
        <v>#N/A</v>
      </c>
      <c r="Z1304">
        <f>COUNTIFS(StandardResults[Name],StandardResults[[#This Row],[Name]],StandardResults[Entry
Std],"B")+COUNTIFS(StandardResults[Name],StandardResults[[#This Row],[Name]],StandardResults[Entry
Std],"A")+COUNTIFS(StandardResults[Name],StandardResults[[#This Row],[Name]],StandardResults[Entry
Std],"AA")</f>
        <v>0</v>
      </c>
      <c r="AA1304">
        <f>COUNTIFS(StandardResults[Name],StandardResults[[#This Row],[Name]],StandardResults[Entry
Std],"AA")</f>
        <v>0</v>
      </c>
    </row>
    <row r="1305" spans="1:27" x14ac:dyDescent="0.25">
      <c r="A1305">
        <f>TimeVR[[#This Row],[Club]]</f>
        <v>0</v>
      </c>
      <c r="B1305" t="str">
        <f>IF(OR(RIGHT(TimeVR[[#This Row],[Event]],3)="M.R", RIGHT(TimeVR[[#This Row],[Event]],3)="F.R"),"Relay","Ind")</f>
        <v>Ind</v>
      </c>
      <c r="C1305">
        <f>TimeVR[[#This Row],[gender]]</f>
        <v>0</v>
      </c>
      <c r="D1305">
        <f>TimeVR[[#This Row],[Age]]</f>
        <v>0</v>
      </c>
      <c r="E1305">
        <f>TimeVR[[#This Row],[name]]</f>
        <v>0</v>
      </c>
      <c r="F1305">
        <f>TimeVR[[#This Row],[Event]]</f>
        <v>0</v>
      </c>
      <c r="G1305" t="str">
        <f>IF(OR(StandardResults[[#This Row],[Entry]]="-",TimeVR[[#This Row],[validation]]="Validated"),"Y","N")</f>
        <v>N</v>
      </c>
      <c r="H1305">
        <f>IF(OR(LEFT(TimeVR[[#This Row],[Times]],8)="00:00.00", LEFT(TimeVR[[#This Row],[Times]],2)="NT"),"-",TimeVR[[#This Row],[Times]])</f>
        <v>0</v>
      </c>
      <c r="I13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5" t="str">
        <f>IF(ISBLANK(TimeVR[[#This Row],[Best Time(S)]]),"-",TimeVR[[#This Row],[Best Time(S)]])</f>
        <v>-</v>
      </c>
      <c r="K1305" t="str">
        <f>IF(StandardResults[[#This Row],[BT(SC)]]&lt;&gt;"-",IF(StandardResults[[#This Row],[BT(SC)]]&lt;=StandardResults[[#This Row],[AAs]],"AA",IF(StandardResults[[#This Row],[BT(SC)]]&lt;=StandardResults[[#This Row],[As]],"A",IF(StandardResults[[#This Row],[BT(SC)]]&lt;=StandardResults[[#This Row],[Bs]],"B","-"))),"")</f>
        <v/>
      </c>
      <c r="L1305" t="str">
        <f>IF(ISBLANK(TimeVR[[#This Row],[Best Time(L)]]),"-",TimeVR[[#This Row],[Best Time(L)]])</f>
        <v>-</v>
      </c>
      <c r="M1305" t="str">
        <f>IF(StandardResults[[#This Row],[BT(LC)]]&lt;&gt;"-",IF(StandardResults[[#This Row],[BT(LC)]]&lt;=StandardResults[[#This Row],[AA]],"AA",IF(StandardResults[[#This Row],[BT(LC)]]&lt;=StandardResults[[#This Row],[A]],"A",IF(StandardResults[[#This Row],[BT(LC)]]&lt;=StandardResults[[#This Row],[B]],"B","-"))),"")</f>
        <v/>
      </c>
      <c r="N1305" s="14"/>
      <c r="O1305" t="str">
        <f>IF(StandardResults[[#This Row],[BT(SC)]]&lt;&gt;"-",IF(StandardResults[[#This Row],[BT(SC)]]&lt;=StandardResults[[#This Row],[Ecs]],"EC","-"),"")</f>
        <v/>
      </c>
      <c r="Q1305" t="str">
        <f>IF(StandardResults[[#This Row],[Ind/Rel]]="Ind",LEFT(StandardResults[[#This Row],[Gender]],1)&amp;MIN(MAX(StandardResults[[#This Row],[Age]],11),17)&amp;"-"&amp;StandardResults[[#This Row],[Event]],"")</f>
        <v>011-0</v>
      </c>
      <c r="R1305" t="e">
        <f>IF(StandardResults[[#This Row],[Ind/Rel]]="Ind",_xlfn.XLOOKUP(StandardResults[[#This Row],[Code]],Std[Code],Std[AA]),"-")</f>
        <v>#N/A</v>
      </c>
      <c r="S1305" t="e">
        <f>IF(StandardResults[[#This Row],[Ind/Rel]]="Ind",_xlfn.XLOOKUP(StandardResults[[#This Row],[Code]],Std[Code],Std[A]),"-")</f>
        <v>#N/A</v>
      </c>
      <c r="T1305" t="e">
        <f>IF(StandardResults[[#This Row],[Ind/Rel]]="Ind",_xlfn.XLOOKUP(StandardResults[[#This Row],[Code]],Std[Code],Std[B]),"-")</f>
        <v>#N/A</v>
      </c>
      <c r="U1305" t="e">
        <f>IF(StandardResults[[#This Row],[Ind/Rel]]="Ind",_xlfn.XLOOKUP(StandardResults[[#This Row],[Code]],Std[Code],Std[AAs]),"-")</f>
        <v>#N/A</v>
      </c>
      <c r="V1305" t="e">
        <f>IF(StandardResults[[#This Row],[Ind/Rel]]="Ind",_xlfn.XLOOKUP(StandardResults[[#This Row],[Code]],Std[Code],Std[As]),"-")</f>
        <v>#N/A</v>
      </c>
      <c r="W1305" t="e">
        <f>IF(StandardResults[[#This Row],[Ind/Rel]]="Ind",_xlfn.XLOOKUP(StandardResults[[#This Row],[Code]],Std[Code],Std[Bs]),"-")</f>
        <v>#N/A</v>
      </c>
      <c r="X1305" t="e">
        <f>IF(StandardResults[[#This Row],[Ind/Rel]]="Ind",_xlfn.XLOOKUP(StandardResults[[#This Row],[Code]],Std[Code],Std[EC]),"-")</f>
        <v>#N/A</v>
      </c>
      <c r="Y1305" t="e">
        <f>IF(StandardResults[[#This Row],[Ind/Rel]]="Ind",_xlfn.XLOOKUP(StandardResults[[#This Row],[Code]],Std[Code],Std[Ecs]),"-")</f>
        <v>#N/A</v>
      </c>
      <c r="Z1305">
        <f>COUNTIFS(StandardResults[Name],StandardResults[[#This Row],[Name]],StandardResults[Entry
Std],"B")+COUNTIFS(StandardResults[Name],StandardResults[[#This Row],[Name]],StandardResults[Entry
Std],"A")+COUNTIFS(StandardResults[Name],StandardResults[[#This Row],[Name]],StandardResults[Entry
Std],"AA")</f>
        <v>0</v>
      </c>
      <c r="AA1305">
        <f>COUNTIFS(StandardResults[Name],StandardResults[[#This Row],[Name]],StandardResults[Entry
Std],"AA")</f>
        <v>0</v>
      </c>
    </row>
    <row r="1306" spans="1:27" x14ac:dyDescent="0.25">
      <c r="A1306">
        <f>TimeVR[[#This Row],[Club]]</f>
        <v>0</v>
      </c>
      <c r="B1306" t="str">
        <f>IF(OR(RIGHT(TimeVR[[#This Row],[Event]],3)="M.R", RIGHT(TimeVR[[#This Row],[Event]],3)="F.R"),"Relay","Ind")</f>
        <v>Ind</v>
      </c>
      <c r="C1306">
        <f>TimeVR[[#This Row],[gender]]</f>
        <v>0</v>
      </c>
      <c r="D1306">
        <f>TimeVR[[#This Row],[Age]]</f>
        <v>0</v>
      </c>
      <c r="E1306">
        <f>TimeVR[[#This Row],[name]]</f>
        <v>0</v>
      </c>
      <c r="F1306">
        <f>TimeVR[[#This Row],[Event]]</f>
        <v>0</v>
      </c>
      <c r="G1306" t="str">
        <f>IF(OR(StandardResults[[#This Row],[Entry]]="-",TimeVR[[#This Row],[validation]]="Validated"),"Y","N")</f>
        <v>N</v>
      </c>
      <c r="H1306">
        <f>IF(OR(LEFT(TimeVR[[#This Row],[Times]],8)="00:00.00", LEFT(TimeVR[[#This Row],[Times]],2)="NT"),"-",TimeVR[[#This Row],[Times]])</f>
        <v>0</v>
      </c>
      <c r="I13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6" t="str">
        <f>IF(ISBLANK(TimeVR[[#This Row],[Best Time(S)]]),"-",TimeVR[[#This Row],[Best Time(S)]])</f>
        <v>-</v>
      </c>
      <c r="K1306" t="str">
        <f>IF(StandardResults[[#This Row],[BT(SC)]]&lt;&gt;"-",IF(StandardResults[[#This Row],[BT(SC)]]&lt;=StandardResults[[#This Row],[AAs]],"AA",IF(StandardResults[[#This Row],[BT(SC)]]&lt;=StandardResults[[#This Row],[As]],"A",IF(StandardResults[[#This Row],[BT(SC)]]&lt;=StandardResults[[#This Row],[Bs]],"B","-"))),"")</f>
        <v/>
      </c>
      <c r="L1306" t="str">
        <f>IF(ISBLANK(TimeVR[[#This Row],[Best Time(L)]]),"-",TimeVR[[#This Row],[Best Time(L)]])</f>
        <v>-</v>
      </c>
      <c r="M1306" t="str">
        <f>IF(StandardResults[[#This Row],[BT(LC)]]&lt;&gt;"-",IF(StandardResults[[#This Row],[BT(LC)]]&lt;=StandardResults[[#This Row],[AA]],"AA",IF(StandardResults[[#This Row],[BT(LC)]]&lt;=StandardResults[[#This Row],[A]],"A",IF(StandardResults[[#This Row],[BT(LC)]]&lt;=StandardResults[[#This Row],[B]],"B","-"))),"")</f>
        <v/>
      </c>
      <c r="N1306" s="14"/>
      <c r="O1306" t="str">
        <f>IF(StandardResults[[#This Row],[BT(SC)]]&lt;&gt;"-",IF(StandardResults[[#This Row],[BT(SC)]]&lt;=StandardResults[[#This Row],[Ecs]],"EC","-"),"")</f>
        <v/>
      </c>
      <c r="Q1306" t="str">
        <f>IF(StandardResults[[#This Row],[Ind/Rel]]="Ind",LEFT(StandardResults[[#This Row],[Gender]],1)&amp;MIN(MAX(StandardResults[[#This Row],[Age]],11),17)&amp;"-"&amp;StandardResults[[#This Row],[Event]],"")</f>
        <v>011-0</v>
      </c>
      <c r="R1306" t="e">
        <f>IF(StandardResults[[#This Row],[Ind/Rel]]="Ind",_xlfn.XLOOKUP(StandardResults[[#This Row],[Code]],Std[Code],Std[AA]),"-")</f>
        <v>#N/A</v>
      </c>
      <c r="S1306" t="e">
        <f>IF(StandardResults[[#This Row],[Ind/Rel]]="Ind",_xlfn.XLOOKUP(StandardResults[[#This Row],[Code]],Std[Code],Std[A]),"-")</f>
        <v>#N/A</v>
      </c>
      <c r="T1306" t="e">
        <f>IF(StandardResults[[#This Row],[Ind/Rel]]="Ind",_xlfn.XLOOKUP(StandardResults[[#This Row],[Code]],Std[Code],Std[B]),"-")</f>
        <v>#N/A</v>
      </c>
      <c r="U1306" t="e">
        <f>IF(StandardResults[[#This Row],[Ind/Rel]]="Ind",_xlfn.XLOOKUP(StandardResults[[#This Row],[Code]],Std[Code],Std[AAs]),"-")</f>
        <v>#N/A</v>
      </c>
      <c r="V1306" t="e">
        <f>IF(StandardResults[[#This Row],[Ind/Rel]]="Ind",_xlfn.XLOOKUP(StandardResults[[#This Row],[Code]],Std[Code],Std[As]),"-")</f>
        <v>#N/A</v>
      </c>
      <c r="W1306" t="e">
        <f>IF(StandardResults[[#This Row],[Ind/Rel]]="Ind",_xlfn.XLOOKUP(StandardResults[[#This Row],[Code]],Std[Code],Std[Bs]),"-")</f>
        <v>#N/A</v>
      </c>
      <c r="X1306" t="e">
        <f>IF(StandardResults[[#This Row],[Ind/Rel]]="Ind",_xlfn.XLOOKUP(StandardResults[[#This Row],[Code]],Std[Code],Std[EC]),"-")</f>
        <v>#N/A</v>
      </c>
      <c r="Y1306" t="e">
        <f>IF(StandardResults[[#This Row],[Ind/Rel]]="Ind",_xlfn.XLOOKUP(StandardResults[[#This Row],[Code]],Std[Code],Std[Ecs]),"-")</f>
        <v>#N/A</v>
      </c>
      <c r="Z1306">
        <f>COUNTIFS(StandardResults[Name],StandardResults[[#This Row],[Name]],StandardResults[Entry
Std],"B")+COUNTIFS(StandardResults[Name],StandardResults[[#This Row],[Name]],StandardResults[Entry
Std],"A")+COUNTIFS(StandardResults[Name],StandardResults[[#This Row],[Name]],StandardResults[Entry
Std],"AA")</f>
        <v>0</v>
      </c>
      <c r="AA1306">
        <f>COUNTIFS(StandardResults[Name],StandardResults[[#This Row],[Name]],StandardResults[Entry
Std],"AA")</f>
        <v>0</v>
      </c>
    </row>
    <row r="1307" spans="1:27" x14ac:dyDescent="0.25">
      <c r="A1307">
        <f>TimeVR[[#This Row],[Club]]</f>
        <v>0</v>
      </c>
      <c r="B1307" t="str">
        <f>IF(OR(RIGHT(TimeVR[[#This Row],[Event]],3)="M.R", RIGHT(TimeVR[[#This Row],[Event]],3)="F.R"),"Relay","Ind")</f>
        <v>Ind</v>
      </c>
      <c r="C1307">
        <f>TimeVR[[#This Row],[gender]]</f>
        <v>0</v>
      </c>
      <c r="D1307">
        <f>TimeVR[[#This Row],[Age]]</f>
        <v>0</v>
      </c>
      <c r="E1307">
        <f>TimeVR[[#This Row],[name]]</f>
        <v>0</v>
      </c>
      <c r="F1307">
        <f>TimeVR[[#This Row],[Event]]</f>
        <v>0</v>
      </c>
      <c r="G1307" t="str">
        <f>IF(OR(StandardResults[[#This Row],[Entry]]="-",TimeVR[[#This Row],[validation]]="Validated"),"Y","N")</f>
        <v>N</v>
      </c>
      <c r="H1307">
        <f>IF(OR(LEFT(TimeVR[[#This Row],[Times]],8)="00:00.00", LEFT(TimeVR[[#This Row],[Times]],2)="NT"),"-",TimeVR[[#This Row],[Times]])</f>
        <v>0</v>
      </c>
      <c r="I13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7" t="str">
        <f>IF(ISBLANK(TimeVR[[#This Row],[Best Time(S)]]),"-",TimeVR[[#This Row],[Best Time(S)]])</f>
        <v>-</v>
      </c>
      <c r="K1307" t="str">
        <f>IF(StandardResults[[#This Row],[BT(SC)]]&lt;&gt;"-",IF(StandardResults[[#This Row],[BT(SC)]]&lt;=StandardResults[[#This Row],[AAs]],"AA",IF(StandardResults[[#This Row],[BT(SC)]]&lt;=StandardResults[[#This Row],[As]],"A",IF(StandardResults[[#This Row],[BT(SC)]]&lt;=StandardResults[[#This Row],[Bs]],"B","-"))),"")</f>
        <v/>
      </c>
      <c r="L1307" t="str">
        <f>IF(ISBLANK(TimeVR[[#This Row],[Best Time(L)]]),"-",TimeVR[[#This Row],[Best Time(L)]])</f>
        <v>-</v>
      </c>
      <c r="M1307" t="str">
        <f>IF(StandardResults[[#This Row],[BT(LC)]]&lt;&gt;"-",IF(StandardResults[[#This Row],[BT(LC)]]&lt;=StandardResults[[#This Row],[AA]],"AA",IF(StandardResults[[#This Row],[BT(LC)]]&lt;=StandardResults[[#This Row],[A]],"A",IF(StandardResults[[#This Row],[BT(LC)]]&lt;=StandardResults[[#This Row],[B]],"B","-"))),"")</f>
        <v/>
      </c>
      <c r="N1307" s="14"/>
      <c r="O1307" t="str">
        <f>IF(StandardResults[[#This Row],[BT(SC)]]&lt;&gt;"-",IF(StandardResults[[#This Row],[BT(SC)]]&lt;=StandardResults[[#This Row],[Ecs]],"EC","-"),"")</f>
        <v/>
      </c>
      <c r="Q1307" t="str">
        <f>IF(StandardResults[[#This Row],[Ind/Rel]]="Ind",LEFT(StandardResults[[#This Row],[Gender]],1)&amp;MIN(MAX(StandardResults[[#This Row],[Age]],11),17)&amp;"-"&amp;StandardResults[[#This Row],[Event]],"")</f>
        <v>011-0</v>
      </c>
      <c r="R1307" t="e">
        <f>IF(StandardResults[[#This Row],[Ind/Rel]]="Ind",_xlfn.XLOOKUP(StandardResults[[#This Row],[Code]],Std[Code],Std[AA]),"-")</f>
        <v>#N/A</v>
      </c>
      <c r="S1307" t="e">
        <f>IF(StandardResults[[#This Row],[Ind/Rel]]="Ind",_xlfn.XLOOKUP(StandardResults[[#This Row],[Code]],Std[Code],Std[A]),"-")</f>
        <v>#N/A</v>
      </c>
      <c r="T1307" t="e">
        <f>IF(StandardResults[[#This Row],[Ind/Rel]]="Ind",_xlfn.XLOOKUP(StandardResults[[#This Row],[Code]],Std[Code],Std[B]),"-")</f>
        <v>#N/A</v>
      </c>
      <c r="U1307" t="e">
        <f>IF(StandardResults[[#This Row],[Ind/Rel]]="Ind",_xlfn.XLOOKUP(StandardResults[[#This Row],[Code]],Std[Code],Std[AAs]),"-")</f>
        <v>#N/A</v>
      </c>
      <c r="V1307" t="e">
        <f>IF(StandardResults[[#This Row],[Ind/Rel]]="Ind",_xlfn.XLOOKUP(StandardResults[[#This Row],[Code]],Std[Code],Std[As]),"-")</f>
        <v>#N/A</v>
      </c>
      <c r="W1307" t="e">
        <f>IF(StandardResults[[#This Row],[Ind/Rel]]="Ind",_xlfn.XLOOKUP(StandardResults[[#This Row],[Code]],Std[Code],Std[Bs]),"-")</f>
        <v>#N/A</v>
      </c>
      <c r="X1307" t="e">
        <f>IF(StandardResults[[#This Row],[Ind/Rel]]="Ind",_xlfn.XLOOKUP(StandardResults[[#This Row],[Code]],Std[Code],Std[EC]),"-")</f>
        <v>#N/A</v>
      </c>
      <c r="Y1307" t="e">
        <f>IF(StandardResults[[#This Row],[Ind/Rel]]="Ind",_xlfn.XLOOKUP(StandardResults[[#This Row],[Code]],Std[Code],Std[Ecs]),"-")</f>
        <v>#N/A</v>
      </c>
      <c r="Z1307">
        <f>COUNTIFS(StandardResults[Name],StandardResults[[#This Row],[Name]],StandardResults[Entry
Std],"B")+COUNTIFS(StandardResults[Name],StandardResults[[#This Row],[Name]],StandardResults[Entry
Std],"A")+COUNTIFS(StandardResults[Name],StandardResults[[#This Row],[Name]],StandardResults[Entry
Std],"AA")</f>
        <v>0</v>
      </c>
      <c r="AA1307">
        <f>COUNTIFS(StandardResults[Name],StandardResults[[#This Row],[Name]],StandardResults[Entry
Std],"AA")</f>
        <v>0</v>
      </c>
    </row>
    <row r="1308" spans="1:27" x14ac:dyDescent="0.25">
      <c r="A1308">
        <f>TimeVR[[#This Row],[Club]]</f>
        <v>0</v>
      </c>
      <c r="B1308" t="str">
        <f>IF(OR(RIGHT(TimeVR[[#This Row],[Event]],3)="M.R", RIGHT(TimeVR[[#This Row],[Event]],3)="F.R"),"Relay","Ind")</f>
        <v>Ind</v>
      </c>
      <c r="C1308">
        <f>TimeVR[[#This Row],[gender]]</f>
        <v>0</v>
      </c>
      <c r="D1308">
        <f>TimeVR[[#This Row],[Age]]</f>
        <v>0</v>
      </c>
      <c r="E1308">
        <f>TimeVR[[#This Row],[name]]</f>
        <v>0</v>
      </c>
      <c r="F1308">
        <f>TimeVR[[#This Row],[Event]]</f>
        <v>0</v>
      </c>
      <c r="G1308" t="str">
        <f>IF(OR(StandardResults[[#This Row],[Entry]]="-",TimeVR[[#This Row],[validation]]="Validated"),"Y","N")</f>
        <v>N</v>
      </c>
      <c r="H1308">
        <f>IF(OR(LEFT(TimeVR[[#This Row],[Times]],8)="00:00.00", LEFT(TimeVR[[#This Row],[Times]],2)="NT"),"-",TimeVR[[#This Row],[Times]])</f>
        <v>0</v>
      </c>
      <c r="I13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8" t="str">
        <f>IF(ISBLANK(TimeVR[[#This Row],[Best Time(S)]]),"-",TimeVR[[#This Row],[Best Time(S)]])</f>
        <v>-</v>
      </c>
      <c r="K1308" t="str">
        <f>IF(StandardResults[[#This Row],[BT(SC)]]&lt;&gt;"-",IF(StandardResults[[#This Row],[BT(SC)]]&lt;=StandardResults[[#This Row],[AAs]],"AA",IF(StandardResults[[#This Row],[BT(SC)]]&lt;=StandardResults[[#This Row],[As]],"A",IF(StandardResults[[#This Row],[BT(SC)]]&lt;=StandardResults[[#This Row],[Bs]],"B","-"))),"")</f>
        <v/>
      </c>
      <c r="L1308" t="str">
        <f>IF(ISBLANK(TimeVR[[#This Row],[Best Time(L)]]),"-",TimeVR[[#This Row],[Best Time(L)]])</f>
        <v>-</v>
      </c>
      <c r="M1308" t="str">
        <f>IF(StandardResults[[#This Row],[BT(LC)]]&lt;&gt;"-",IF(StandardResults[[#This Row],[BT(LC)]]&lt;=StandardResults[[#This Row],[AA]],"AA",IF(StandardResults[[#This Row],[BT(LC)]]&lt;=StandardResults[[#This Row],[A]],"A",IF(StandardResults[[#This Row],[BT(LC)]]&lt;=StandardResults[[#This Row],[B]],"B","-"))),"")</f>
        <v/>
      </c>
      <c r="N1308" s="14"/>
      <c r="O1308" t="str">
        <f>IF(StandardResults[[#This Row],[BT(SC)]]&lt;&gt;"-",IF(StandardResults[[#This Row],[BT(SC)]]&lt;=StandardResults[[#This Row],[Ecs]],"EC","-"),"")</f>
        <v/>
      </c>
      <c r="Q1308" t="str">
        <f>IF(StandardResults[[#This Row],[Ind/Rel]]="Ind",LEFT(StandardResults[[#This Row],[Gender]],1)&amp;MIN(MAX(StandardResults[[#This Row],[Age]],11),17)&amp;"-"&amp;StandardResults[[#This Row],[Event]],"")</f>
        <v>011-0</v>
      </c>
      <c r="R1308" t="e">
        <f>IF(StandardResults[[#This Row],[Ind/Rel]]="Ind",_xlfn.XLOOKUP(StandardResults[[#This Row],[Code]],Std[Code],Std[AA]),"-")</f>
        <v>#N/A</v>
      </c>
      <c r="S1308" t="e">
        <f>IF(StandardResults[[#This Row],[Ind/Rel]]="Ind",_xlfn.XLOOKUP(StandardResults[[#This Row],[Code]],Std[Code],Std[A]),"-")</f>
        <v>#N/A</v>
      </c>
      <c r="T1308" t="e">
        <f>IF(StandardResults[[#This Row],[Ind/Rel]]="Ind",_xlfn.XLOOKUP(StandardResults[[#This Row],[Code]],Std[Code],Std[B]),"-")</f>
        <v>#N/A</v>
      </c>
      <c r="U1308" t="e">
        <f>IF(StandardResults[[#This Row],[Ind/Rel]]="Ind",_xlfn.XLOOKUP(StandardResults[[#This Row],[Code]],Std[Code],Std[AAs]),"-")</f>
        <v>#N/A</v>
      </c>
      <c r="V1308" t="e">
        <f>IF(StandardResults[[#This Row],[Ind/Rel]]="Ind",_xlfn.XLOOKUP(StandardResults[[#This Row],[Code]],Std[Code],Std[As]),"-")</f>
        <v>#N/A</v>
      </c>
      <c r="W1308" t="e">
        <f>IF(StandardResults[[#This Row],[Ind/Rel]]="Ind",_xlfn.XLOOKUP(StandardResults[[#This Row],[Code]],Std[Code],Std[Bs]),"-")</f>
        <v>#N/A</v>
      </c>
      <c r="X1308" t="e">
        <f>IF(StandardResults[[#This Row],[Ind/Rel]]="Ind",_xlfn.XLOOKUP(StandardResults[[#This Row],[Code]],Std[Code],Std[EC]),"-")</f>
        <v>#N/A</v>
      </c>
      <c r="Y1308" t="e">
        <f>IF(StandardResults[[#This Row],[Ind/Rel]]="Ind",_xlfn.XLOOKUP(StandardResults[[#This Row],[Code]],Std[Code],Std[Ecs]),"-")</f>
        <v>#N/A</v>
      </c>
      <c r="Z1308">
        <f>COUNTIFS(StandardResults[Name],StandardResults[[#This Row],[Name]],StandardResults[Entry
Std],"B")+COUNTIFS(StandardResults[Name],StandardResults[[#This Row],[Name]],StandardResults[Entry
Std],"A")+COUNTIFS(StandardResults[Name],StandardResults[[#This Row],[Name]],StandardResults[Entry
Std],"AA")</f>
        <v>0</v>
      </c>
      <c r="AA1308">
        <f>COUNTIFS(StandardResults[Name],StandardResults[[#This Row],[Name]],StandardResults[Entry
Std],"AA")</f>
        <v>0</v>
      </c>
    </row>
    <row r="1309" spans="1:27" x14ac:dyDescent="0.25">
      <c r="A1309">
        <f>TimeVR[[#This Row],[Club]]</f>
        <v>0</v>
      </c>
      <c r="B1309" t="str">
        <f>IF(OR(RIGHT(TimeVR[[#This Row],[Event]],3)="M.R", RIGHT(TimeVR[[#This Row],[Event]],3)="F.R"),"Relay","Ind")</f>
        <v>Ind</v>
      </c>
      <c r="C1309">
        <f>TimeVR[[#This Row],[gender]]</f>
        <v>0</v>
      </c>
      <c r="D1309">
        <f>TimeVR[[#This Row],[Age]]</f>
        <v>0</v>
      </c>
      <c r="E1309">
        <f>TimeVR[[#This Row],[name]]</f>
        <v>0</v>
      </c>
      <c r="F1309">
        <f>TimeVR[[#This Row],[Event]]</f>
        <v>0</v>
      </c>
      <c r="G1309" t="str">
        <f>IF(OR(StandardResults[[#This Row],[Entry]]="-",TimeVR[[#This Row],[validation]]="Validated"),"Y","N")</f>
        <v>N</v>
      </c>
      <c r="H1309">
        <f>IF(OR(LEFT(TimeVR[[#This Row],[Times]],8)="00:00.00", LEFT(TimeVR[[#This Row],[Times]],2)="NT"),"-",TimeVR[[#This Row],[Times]])</f>
        <v>0</v>
      </c>
      <c r="I13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09" t="str">
        <f>IF(ISBLANK(TimeVR[[#This Row],[Best Time(S)]]),"-",TimeVR[[#This Row],[Best Time(S)]])</f>
        <v>-</v>
      </c>
      <c r="K1309" t="str">
        <f>IF(StandardResults[[#This Row],[BT(SC)]]&lt;&gt;"-",IF(StandardResults[[#This Row],[BT(SC)]]&lt;=StandardResults[[#This Row],[AAs]],"AA",IF(StandardResults[[#This Row],[BT(SC)]]&lt;=StandardResults[[#This Row],[As]],"A",IF(StandardResults[[#This Row],[BT(SC)]]&lt;=StandardResults[[#This Row],[Bs]],"B","-"))),"")</f>
        <v/>
      </c>
      <c r="L1309" t="str">
        <f>IF(ISBLANK(TimeVR[[#This Row],[Best Time(L)]]),"-",TimeVR[[#This Row],[Best Time(L)]])</f>
        <v>-</v>
      </c>
      <c r="M1309" t="str">
        <f>IF(StandardResults[[#This Row],[BT(LC)]]&lt;&gt;"-",IF(StandardResults[[#This Row],[BT(LC)]]&lt;=StandardResults[[#This Row],[AA]],"AA",IF(StandardResults[[#This Row],[BT(LC)]]&lt;=StandardResults[[#This Row],[A]],"A",IF(StandardResults[[#This Row],[BT(LC)]]&lt;=StandardResults[[#This Row],[B]],"B","-"))),"")</f>
        <v/>
      </c>
      <c r="N1309" s="14"/>
      <c r="O1309" t="str">
        <f>IF(StandardResults[[#This Row],[BT(SC)]]&lt;&gt;"-",IF(StandardResults[[#This Row],[BT(SC)]]&lt;=StandardResults[[#This Row],[Ecs]],"EC","-"),"")</f>
        <v/>
      </c>
      <c r="Q1309" t="str">
        <f>IF(StandardResults[[#This Row],[Ind/Rel]]="Ind",LEFT(StandardResults[[#This Row],[Gender]],1)&amp;MIN(MAX(StandardResults[[#This Row],[Age]],11),17)&amp;"-"&amp;StandardResults[[#This Row],[Event]],"")</f>
        <v>011-0</v>
      </c>
      <c r="R1309" t="e">
        <f>IF(StandardResults[[#This Row],[Ind/Rel]]="Ind",_xlfn.XLOOKUP(StandardResults[[#This Row],[Code]],Std[Code],Std[AA]),"-")</f>
        <v>#N/A</v>
      </c>
      <c r="S1309" t="e">
        <f>IF(StandardResults[[#This Row],[Ind/Rel]]="Ind",_xlfn.XLOOKUP(StandardResults[[#This Row],[Code]],Std[Code],Std[A]),"-")</f>
        <v>#N/A</v>
      </c>
      <c r="T1309" t="e">
        <f>IF(StandardResults[[#This Row],[Ind/Rel]]="Ind",_xlfn.XLOOKUP(StandardResults[[#This Row],[Code]],Std[Code],Std[B]),"-")</f>
        <v>#N/A</v>
      </c>
      <c r="U1309" t="e">
        <f>IF(StandardResults[[#This Row],[Ind/Rel]]="Ind",_xlfn.XLOOKUP(StandardResults[[#This Row],[Code]],Std[Code],Std[AAs]),"-")</f>
        <v>#N/A</v>
      </c>
      <c r="V1309" t="e">
        <f>IF(StandardResults[[#This Row],[Ind/Rel]]="Ind",_xlfn.XLOOKUP(StandardResults[[#This Row],[Code]],Std[Code],Std[As]),"-")</f>
        <v>#N/A</v>
      </c>
      <c r="W1309" t="e">
        <f>IF(StandardResults[[#This Row],[Ind/Rel]]="Ind",_xlfn.XLOOKUP(StandardResults[[#This Row],[Code]],Std[Code],Std[Bs]),"-")</f>
        <v>#N/A</v>
      </c>
      <c r="X1309" t="e">
        <f>IF(StandardResults[[#This Row],[Ind/Rel]]="Ind",_xlfn.XLOOKUP(StandardResults[[#This Row],[Code]],Std[Code],Std[EC]),"-")</f>
        <v>#N/A</v>
      </c>
      <c r="Y1309" t="e">
        <f>IF(StandardResults[[#This Row],[Ind/Rel]]="Ind",_xlfn.XLOOKUP(StandardResults[[#This Row],[Code]],Std[Code],Std[Ecs]),"-")</f>
        <v>#N/A</v>
      </c>
      <c r="Z1309">
        <f>COUNTIFS(StandardResults[Name],StandardResults[[#This Row],[Name]],StandardResults[Entry
Std],"B")+COUNTIFS(StandardResults[Name],StandardResults[[#This Row],[Name]],StandardResults[Entry
Std],"A")+COUNTIFS(StandardResults[Name],StandardResults[[#This Row],[Name]],StandardResults[Entry
Std],"AA")</f>
        <v>0</v>
      </c>
      <c r="AA1309">
        <f>COUNTIFS(StandardResults[Name],StandardResults[[#This Row],[Name]],StandardResults[Entry
Std],"AA")</f>
        <v>0</v>
      </c>
    </row>
    <row r="1310" spans="1:27" x14ac:dyDescent="0.25">
      <c r="A1310">
        <f>TimeVR[[#This Row],[Club]]</f>
        <v>0</v>
      </c>
      <c r="B1310" t="str">
        <f>IF(OR(RIGHT(TimeVR[[#This Row],[Event]],3)="M.R", RIGHT(TimeVR[[#This Row],[Event]],3)="F.R"),"Relay","Ind")</f>
        <v>Ind</v>
      </c>
      <c r="C1310">
        <f>TimeVR[[#This Row],[gender]]</f>
        <v>0</v>
      </c>
      <c r="D1310">
        <f>TimeVR[[#This Row],[Age]]</f>
        <v>0</v>
      </c>
      <c r="E1310">
        <f>TimeVR[[#This Row],[name]]</f>
        <v>0</v>
      </c>
      <c r="F1310">
        <f>TimeVR[[#This Row],[Event]]</f>
        <v>0</v>
      </c>
      <c r="G1310" t="str">
        <f>IF(OR(StandardResults[[#This Row],[Entry]]="-",TimeVR[[#This Row],[validation]]="Validated"),"Y","N")</f>
        <v>N</v>
      </c>
      <c r="H1310">
        <f>IF(OR(LEFT(TimeVR[[#This Row],[Times]],8)="00:00.00", LEFT(TimeVR[[#This Row],[Times]],2)="NT"),"-",TimeVR[[#This Row],[Times]])</f>
        <v>0</v>
      </c>
      <c r="I13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0" t="str">
        <f>IF(ISBLANK(TimeVR[[#This Row],[Best Time(S)]]),"-",TimeVR[[#This Row],[Best Time(S)]])</f>
        <v>-</v>
      </c>
      <c r="K1310" t="str">
        <f>IF(StandardResults[[#This Row],[BT(SC)]]&lt;&gt;"-",IF(StandardResults[[#This Row],[BT(SC)]]&lt;=StandardResults[[#This Row],[AAs]],"AA",IF(StandardResults[[#This Row],[BT(SC)]]&lt;=StandardResults[[#This Row],[As]],"A",IF(StandardResults[[#This Row],[BT(SC)]]&lt;=StandardResults[[#This Row],[Bs]],"B","-"))),"")</f>
        <v/>
      </c>
      <c r="L1310" t="str">
        <f>IF(ISBLANK(TimeVR[[#This Row],[Best Time(L)]]),"-",TimeVR[[#This Row],[Best Time(L)]])</f>
        <v>-</v>
      </c>
      <c r="M1310" t="str">
        <f>IF(StandardResults[[#This Row],[BT(LC)]]&lt;&gt;"-",IF(StandardResults[[#This Row],[BT(LC)]]&lt;=StandardResults[[#This Row],[AA]],"AA",IF(StandardResults[[#This Row],[BT(LC)]]&lt;=StandardResults[[#This Row],[A]],"A",IF(StandardResults[[#This Row],[BT(LC)]]&lt;=StandardResults[[#This Row],[B]],"B","-"))),"")</f>
        <v/>
      </c>
      <c r="N1310" s="14"/>
      <c r="O1310" t="str">
        <f>IF(StandardResults[[#This Row],[BT(SC)]]&lt;&gt;"-",IF(StandardResults[[#This Row],[BT(SC)]]&lt;=StandardResults[[#This Row],[Ecs]],"EC","-"),"")</f>
        <v/>
      </c>
      <c r="Q1310" t="str">
        <f>IF(StandardResults[[#This Row],[Ind/Rel]]="Ind",LEFT(StandardResults[[#This Row],[Gender]],1)&amp;MIN(MAX(StandardResults[[#This Row],[Age]],11),17)&amp;"-"&amp;StandardResults[[#This Row],[Event]],"")</f>
        <v>011-0</v>
      </c>
      <c r="R1310" t="e">
        <f>IF(StandardResults[[#This Row],[Ind/Rel]]="Ind",_xlfn.XLOOKUP(StandardResults[[#This Row],[Code]],Std[Code],Std[AA]),"-")</f>
        <v>#N/A</v>
      </c>
      <c r="S1310" t="e">
        <f>IF(StandardResults[[#This Row],[Ind/Rel]]="Ind",_xlfn.XLOOKUP(StandardResults[[#This Row],[Code]],Std[Code],Std[A]),"-")</f>
        <v>#N/A</v>
      </c>
      <c r="T1310" t="e">
        <f>IF(StandardResults[[#This Row],[Ind/Rel]]="Ind",_xlfn.XLOOKUP(StandardResults[[#This Row],[Code]],Std[Code],Std[B]),"-")</f>
        <v>#N/A</v>
      </c>
      <c r="U1310" t="e">
        <f>IF(StandardResults[[#This Row],[Ind/Rel]]="Ind",_xlfn.XLOOKUP(StandardResults[[#This Row],[Code]],Std[Code],Std[AAs]),"-")</f>
        <v>#N/A</v>
      </c>
      <c r="V1310" t="e">
        <f>IF(StandardResults[[#This Row],[Ind/Rel]]="Ind",_xlfn.XLOOKUP(StandardResults[[#This Row],[Code]],Std[Code],Std[As]),"-")</f>
        <v>#N/A</v>
      </c>
      <c r="W1310" t="e">
        <f>IF(StandardResults[[#This Row],[Ind/Rel]]="Ind",_xlfn.XLOOKUP(StandardResults[[#This Row],[Code]],Std[Code],Std[Bs]),"-")</f>
        <v>#N/A</v>
      </c>
      <c r="X1310" t="e">
        <f>IF(StandardResults[[#This Row],[Ind/Rel]]="Ind",_xlfn.XLOOKUP(StandardResults[[#This Row],[Code]],Std[Code],Std[EC]),"-")</f>
        <v>#N/A</v>
      </c>
      <c r="Y1310" t="e">
        <f>IF(StandardResults[[#This Row],[Ind/Rel]]="Ind",_xlfn.XLOOKUP(StandardResults[[#This Row],[Code]],Std[Code],Std[Ecs]),"-")</f>
        <v>#N/A</v>
      </c>
      <c r="Z1310">
        <f>COUNTIFS(StandardResults[Name],StandardResults[[#This Row],[Name]],StandardResults[Entry
Std],"B")+COUNTIFS(StandardResults[Name],StandardResults[[#This Row],[Name]],StandardResults[Entry
Std],"A")+COUNTIFS(StandardResults[Name],StandardResults[[#This Row],[Name]],StandardResults[Entry
Std],"AA")</f>
        <v>0</v>
      </c>
      <c r="AA1310">
        <f>COUNTIFS(StandardResults[Name],StandardResults[[#This Row],[Name]],StandardResults[Entry
Std],"AA")</f>
        <v>0</v>
      </c>
    </row>
    <row r="1311" spans="1:27" x14ac:dyDescent="0.25">
      <c r="A1311">
        <f>TimeVR[[#This Row],[Club]]</f>
        <v>0</v>
      </c>
      <c r="B1311" t="str">
        <f>IF(OR(RIGHT(TimeVR[[#This Row],[Event]],3)="M.R", RIGHT(TimeVR[[#This Row],[Event]],3)="F.R"),"Relay","Ind")</f>
        <v>Ind</v>
      </c>
      <c r="C1311">
        <f>TimeVR[[#This Row],[gender]]</f>
        <v>0</v>
      </c>
      <c r="D1311">
        <f>TimeVR[[#This Row],[Age]]</f>
        <v>0</v>
      </c>
      <c r="E1311">
        <f>TimeVR[[#This Row],[name]]</f>
        <v>0</v>
      </c>
      <c r="F1311">
        <f>TimeVR[[#This Row],[Event]]</f>
        <v>0</v>
      </c>
      <c r="G1311" t="str">
        <f>IF(OR(StandardResults[[#This Row],[Entry]]="-",TimeVR[[#This Row],[validation]]="Validated"),"Y","N")</f>
        <v>N</v>
      </c>
      <c r="H1311">
        <f>IF(OR(LEFT(TimeVR[[#This Row],[Times]],8)="00:00.00", LEFT(TimeVR[[#This Row],[Times]],2)="NT"),"-",TimeVR[[#This Row],[Times]])</f>
        <v>0</v>
      </c>
      <c r="I13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1" t="str">
        <f>IF(ISBLANK(TimeVR[[#This Row],[Best Time(S)]]),"-",TimeVR[[#This Row],[Best Time(S)]])</f>
        <v>-</v>
      </c>
      <c r="K1311" t="str">
        <f>IF(StandardResults[[#This Row],[BT(SC)]]&lt;&gt;"-",IF(StandardResults[[#This Row],[BT(SC)]]&lt;=StandardResults[[#This Row],[AAs]],"AA",IF(StandardResults[[#This Row],[BT(SC)]]&lt;=StandardResults[[#This Row],[As]],"A",IF(StandardResults[[#This Row],[BT(SC)]]&lt;=StandardResults[[#This Row],[Bs]],"B","-"))),"")</f>
        <v/>
      </c>
      <c r="L1311" t="str">
        <f>IF(ISBLANK(TimeVR[[#This Row],[Best Time(L)]]),"-",TimeVR[[#This Row],[Best Time(L)]])</f>
        <v>-</v>
      </c>
      <c r="M1311" t="str">
        <f>IF(StandardResults[[#This Row],[BT(LC)]]&lt;&gt;"-",IF(StandardResults[[#This Row],[BT(LC)]]&lt;=StandardResults[[#This Row],[AA]],"AA",IF(StandardResults[[#This Row],[BT(LC)]]&lt;=StandardResults[[#This Row],[A]],"A",IF(StandardResults[[#This Row],[BT(LC)]]&lt;=StandardResults[[#This Row],[B]],"B","-"))),"")</f>
        <v/>
      </c>
      <c r="N1311" s="14"/>
      <c r="O1311" t="str">
        <f>IF(StandardResults[[#This Row],[BT(SC)]]&lt;&gt;"-",IF(StandardResults[[#This Row],[BT(SC)]]&lt;=StandardResults[[#This Row],[Ecs]],"EC","-"),"")</f>
        <v/>
      </c>
      <c r="Q1311" t="str">
        <f>IF(StandardResults[[#This Row],[Ind/Rel]]="Ind",LEFT(StandardResults[[#This Row],[Gender]],1)&amp;MIN(MAX(StandardResults[[#This Row],[Age]],11),17)&amp;"-"&amp;StandardResults[[#This Row],[Event]],"")</f>
        <v>011-0</v>
      </c>
      <c r="R1311" t="e">
        <f>IF(StandardResults[[#This Row],[Ind/Rel]]="Ind",_xlfn.XLOOKUP(StandardResults[[#This Row],[Code]],Std[Code],Std[AA]),"-")</f>
        <v>#N/A</v>
      </c>
      <c r="S1311" t="e">
        <f>IF(StandardResults[[#This Row],[Ind/Rel]]="Ind",_xlfn.XLOOKUP(StandardResults[[#This Row],[Code]],Std[Code],Std[A]),"-")</f>
        <v>#N/A</v>
      </c>
      <c r="T1311" t="e">
        <f>IF(StandardResults[[#This Row],[Ind/Rel]]="Ind",_xlfn.XLOOKUP(StandardResults[[#This Row],[Code]],Std[Code],Std[B]),"-")</f>
        <v>#N/A</v>
      </c>
      <c r="U1311" t="e">
        <f>IF(StandardResults[[#This Row],[Ind/Rel]]="Ind",_xlfn.XLOOKUP(StandardResults[[#This Row],[Code]],Std[Code],Std[AAs]),"-")</f>
        <v>#N/A</v>
      </c>
      <c r="V1311" t="e">
        <f>IF(StandardResults[[#This Row],[Ind/Rel]]="Ind",_xlfn.XLOOKUP(StandardResults[[#This Row],[Code]],Std[Code],Std[As]),"-")</f>
        <v>#N/A</v>
      </c>
      <c r="W1311" t="e">
        <f>IF(StandardResults[[#This Row],[Ind/Rel]]="Ind",_xlfn.XLOOKUP(StandardResults[[#This Row],[Code]],Std[Code],Std[Bs]),"-")</f>
        <v>#N/A</v>
      </c>
      <c r="X1311" t="e">
        <f>IF(StandardResults[[#This Row],[Ind/Rel]]="Ind",_xlfn.XLOOKUP(StandardResults[[#This Row],[Code]],Std[Code],Std[EC]),"-")</f>
        <v>#N/A</v>
      </c>
      <c r="Y1311" t="e">
        <f>IF(StandardResults[[#This Row],[Ind/Rel]]="Ind",_xlfn.XLOOKUP(StandardResults[[#This Row],[Code]],Std[Code],Std[Ecs]),"-")</f>
        <v>#N/A</v>
      </c>
      <c r="Z1311">
        <f>COUNTIFS(StandardResults[Name],StandardResults[[#This Row],[Name]],StandardResults[Entry
Std],"B")+COUNTIFS(StandardResults[Name],StandardResults[[#This Row],[Name]],StandardResults[Entry
Std],"A")+COUNTIFS(StandardResults[Name],StandardResults[[#This Row],[Name]],StandardResults[Entry
Std],"AA")</f>
        <v>0</v>
      </c>
      <c r="AA1311">
        <f>COUNTIFS(StandardResults[Name],StandardResults[[#This Row],[Name]],StandardResults[Entry
Std],"AA")</f>
        <v>0</v>
      </c>
    </row>
    <row r="1312" spans="1:27" x14ac:dyDescent="0.25">
      <c r="A1312">
        <f>TimeVR[[#This Row],[Club]]</f>
        <v>0</v>
      </c>
      <c r="B1312" t="str">
        <f>IF(OR(RIGHT(TimeVR[[#This Row],[Event]],3)="M.R", RIGHT(TimeVR[[#This Row],[Event]],3)="F.R"),"Relay","Ind")</f>
        <v>Ind</v>
      </c>
      <c r="C1312">
        <f>TimeVR[[#This Row],[gender]]</f>
        <v>0</v>
      </c>
      <c r="D1312">
        <f>TimeVR[[#This Row],[Age]]</f>
        <v>0</v>
      </c>
      <c r="E1312">
        <f>TimeVR[[#This Row],[name]]</f>
        <v>0</v>
      </c>
      <c r="F1312">
        <f>TimeVR[[#This Row],[Event]]</f>
        <v>0</v>
      </c>
      <c r="G1312" t="str">
        <f>IF(OR(StandardResults[[#This Row],[Entry]]="-",TimeVR[[#This Row],[validation]]="Validated"),"Y","N")</f>
        <v>N</v>
      </c>
      <c r="H1312">
        <f>IF(OR(LEFT(TimeVR[[#This Row],[Times]],8)="00:00.00", LEFT(TimeVR[[#This Row],[Times]],2)="NT"),"-",TimeVR[[#This Row],[Times]])</f>
        <v>0</v>
      </c>
      <c r="I13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2" t="str">
        <f>IF(ISBLANK(TimeVR[[#This Row],[Best Time(S)]]),"-",TimeVR[[#This Row],[Best Time(S)]])</f>
        <v>-</v>
      </c>
      <c r="K1312" t="str">
        <f>IF(StandardResults[[#This Row],[BT(SC)]]&lt;&gt;"-",IF(StandardResults[[#This Row],[BT(SC)]]&lt;=StandardResults[[#This Row],[AAs]],"AA",IF(StandardResults[[#This Row],[BT(SC)]]&lt;=StandardResults[[#This Row],[As]],"A",IF(StandardResults[[#This Row],[BT(SC)]]&lt;=StandardResults[[#This Row],[Bs]],"B","-"))),"")</f>
        <v/>
      </c>
      <c r="L1312" t="str">
        <f>IF(ISBLANK(TimeVR[[#This Row],[Best Time(L)]]),"-",TimeVR[[#This Row],[Best Time(L)]])</f>
        <v>-</v>
      </c>
      <c r="M1312" t="str">
        <f>IF(StandardResults[[#This Row],[BT(LC)]]&lt;&gt;"-",IF(StandardResults[[#This Row],[BT(LC)]]&lt;=StandardResults[[#This Row],[AA]],"AA",IF(StandardResults[[#This Row],[BT(LC)]]&lt;=StandardResults[[#This Row],[A]],"A",IF(StandardResults[[#This Row],[BT(LC)]]&lt;=StandardResults[[#This Row],[B]],"B","-"))),"")</f>
        <v/>
      </c>
      <c r="N1312" s="14"/>
      <c r="O1312" t="str">
        <f>IF(StandardResults[[#This Row],[BT(SC)]]&lt;&gt;"-",IF(StandardResults[[#This Row],[BT(SC)]]&lt;=StandardResults[[#This Row],[Ecs]],"EC","-"),"")</f>
        <v/>
      </c>
      <c r="Q1312" t="str">
        <f>IF(StandardResults[[#This Row],[Ind/Rel]]="Ind",LEFT(StandardResults[[#This Row],[Gender]],1)&amp;MIN(MAX(StandardResults[[#This Row],[Age]],11),17)&amp;"-"&amp;StandardResults[[#This Row],[Event]],"")</f>
        <v>011-0</v>
      </c>
      <c r="R1312" t="e">
        <f>IF(StandardResults[[#This Row],[Ind/Rel]]="Ind",_xlfn.XLOOKUP(StandardResults[[#This Row],[Code]],Std[Code],Std[AA]),"-")</f>
        <v>#N/A</v>
      </c>
      <c r="S1312" t="e">
        <f>IF(StandardResults[[#This Row],[Ind/Rel]]="Ind",_xlfn.XLOOKUP(StandardResults[[#This Row],[Code]],Std[Code],Std[A]),"-")</f>
        <v>#N/A</v>
      </c>
      <c r="T1312" t="e">
        <f>IF(StandardResults[[#This Row],[Ind/Rel]]="Ind",_xlfn.XLOOKUP(StandardResults[[#This Row],[Code]],Std[Code],Std[B]),"-")</f>
        <v>#N/A</v>
      </c>
      <c r="U1312" t="e">
        <f>IF(StandardResults[[#This Row],[Ind/Rel]]="Ind",_xlfn.XLOOKUP(StandardResults[[#This Row],[Code]],Std[Code],Std[AAs]),"-")</f>
        <v>#N/A</v>
      </c>
      <c r="V1312" t="e">
        <f>IF(StandardResults[[#This Row],[Ind/Rel]]="Ind",_xlfn.XLOOKUP(StandardResults[[#This Row],[Code]],Std[Code],Std[As]),"-")</f>
        <v>#N/A</v>
      </c>
      <c r="W1312" t="e">
        <f>IF(StandardResults[[#This Row],[Ind/Rel]]="Ind",_xlfn.XLOOKUP(StandardResults[[#This Row],[Code]],Std[Code],Std[Bs]),"-")</f>
        <v>#N/A</v>
      </c>
      <c r="X1312" t="e">
        <f>IF(StandardResults[[#This Row],[Ind/Rel]]="Ind",_xlfn.XLOOKUP(StandardResults[[#This Row],[Code]],Std[Code],Std[EC]),"-")</f>
        <v>#N/A</v>
      </c>
      <c r="Y1312" t="e">
        <f>IF(StandardResults[[#This Row],[Ind/Rel]]="Ind",_xlfn.XLOOKUP(StandardResults[[#This Row],[Code]],Std[Code],Std[Ecs]),"-")</f>
        <v>#N/A</v>
      </c>
      <c r="Z1312">
        <f>COUNTIFS(StandardResults[Name],StandardResults[[#This Row],[Name]],StandardResults[Entry
Std],"B")+COUNTIFS(StandardResults[Name],StandardResults[[#This Row],[Name]],StandardResults[Entry
Std],"A")+COUNTIFS(StandardResults[Name],StandardResults[[#This Row],[Name]],StandardResults[Entry
Std],"AA")</f>
        <v>0</v>
      </c>
      <c r="AA1312">
        <f>COUNTIFS(StandardResults[Name],StandardResults[[#This Row],[Name]],StandardResults[Entry
Std],"AA")</f>
        <v>0</v>
      </c>
    </row>
    <row r="1313" spans="1:27" x14ac:dyDescent="0.25">
      <c r="A1313">
        <f>TimeVR[[#This Row],[Club]]</f>
        <v>0</v>
      </c>
      <c r="B1313" t="str">
        <f>IF(OR(RIGHT(TimeVR[[#This Row],[Event]],3)="M.R", RIGHT(TimeVR[[#This Row],[Event]],3)="F.R"),"Relay","Ind")</f>
        <v>Ind</v>
      </c>
      <c r="C1313">
        <f>TimeVR[[#This Row],[gender]]</f>
        <v>0</v>
      </c>
      <c r="D1313">
        <f>TimeVR[[#This Row],[Age]]</f>
        <v>0</v>
      </c>
      <c r="E1313">
        <f>TimeVR[[#This Row],[name]]</f>
        <v>0</v>
      </c>
      <c r="F1313">
        <f>TimeVR[[#This Row],[Event]]</f>
        <v>0</v>
      </c>
      <c r="G1313" t="str">
        <f>IF(OR(StandardResults[[#This Row],[Entry]]="-",TimeVR[[#This Row],[validation]]="Validated"),"Y","N")</f>
        <v>N</v>
      </c>
      <c r="H1313">
        <f>IF(OR(LEFT(TimeVR[[#This Row],[Times]],8)="00:00.00", LEFT(TimeVR[[#This Row],[Times]],2)="NT"),"-",TimeVR[[#This Row],[Times]])</f>
        <v>0</v>
      </c>
      <c r="I13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3" t="str">
        <f>IF(ISBLANK(TimeVR[[#This Row],[Best Time(S)]]),"-",TimeVR[[#This Row],[Best Time(S)]])</f>
        <v>-</v>
      </c>
      <c r="K1313" t="str">
        <f>IF(StandardResults[[#This Row],[BT(SC)]]&lt;&gt;"-",IF(StandardResults[[#This Row],[BT(SC)]]&lt;=StandardResults[[#This Row],[AAs]],"AA",IF(StandardResults[[#This Row],[BT(SC)]]&lt;=StandardResults[[#This Row],[As]],"A",IF(StandardResults[[#This Row],[BT(SC)]]&lt;=StandardResults[[#This Row],[Bs]],"B","-"))),"")</f>
        <v/>
      </c>
      <c r="L1313" t="str">
        <f>IF(ISBLANK(TimeVR[[#This Row],[Best Time(L)]]),"-",TimeVR[[#This Row],[Best Time(L)]])</f>
        <v>-</v>
      </c>
      <c r="M1313" t="str">
        <f>IF(StandardResults[[#This Row],[BT(LC)]]&lt;&gt;"-",IF(StandardResults[[#This Row],[BT(LC)]]&lt;=StandardResults[[#This Row],[AA]],"AA",IF(StandardResults[[#This Row],[BT(LC)]]&lt;=StandardResults[[#This Row],[A]],"A",IF(StandardResults[[#This Row],[BT(LC)]]&lt;=StandardResults[[#This Row],[B]],"B","-"))),"")</f>
        <v/>
      </c>
      <c r="N1313" s="14"/>
      <c r="O1313" t="str">
        <f>IF(StandardResults[[#This Row],[BT(SC)]]&lt;&gt;"-",IF(StandardResults[[#This Row],[BT(SC)]]&lt;=StandardResults[[#This Row],[Ecs]],"EC","-"),"")</f>
        <v/>
      </c>
      <c r="Q1313" t="str">
        <f>IF(StandardResults[[#This Row],[Ind/Rel]]="Ind",LEFT(StandardResults[[#This Row],[Gender]],1)&amp;MIN(MAX(StandardResults[[#This Row],[Age]],11),17)&amp;"-"&amp;StandardResults[[#This Row],[Event]],"")</f>
        <v>011-0</v>
      </c>
      <c r="R1313" t="e">
        <f>IF(StandardResults[[#This Row],[Ind/Rel]]="Ind",_xlfn.XLOOKUP(StandardResults[[#This Row],[Code]],Std[Code],Std[AA]),"-")</f>
        <v>#N/A</v>
      </c>
      <c r="S1313" t="e">
        <f>IF(StandardResults[[#This Row],[Ind/Rel]]="Ind",_xlfn.XLOOKUP(StandardResults[[#This Row],[Code]],Std[Code],Std[A]),"-")</f>
        <v>#N/A</v>
      </c>
      <c r="T1313" t="e">
        <f>IF(StandardResults[[#This Row],[Ind/Rel]]="Ind",_xlfn.XLOOKUP(StandardResults[[#This Row],[Code]],Std[Code],Std[B]),"-")</f>
        <v>#N/A</v>
      </c>
      <c r="U1313" t="e">
        <f>IF(StandardResults[[#This Row],[Ind/Rel]]="Ind",_xlfn.XLOOKUP(StandardResults[[#This Row],[Code]],Std[Code],Std[AAs]),"-")</f>
        <v>#N/A</v>
      </c>
      <c r="V1313" t="e">
        <f>IF(StandardResults[[#This Row],[Ind/Rel]]="Ind",_xlfn.XLOOKUP(StandardResults[[#This Row],[Code]],Std[Code],Std[As]),"-")</f>
        <v>#N/A</v>
      </c>
      <c r="W1313" t="e">
        <f>IF(StandardResults[[#This Row],[Ind/Rel]]="Ind",_xlfn.XLOOKUP(StandardResults[[#This Row],[Code]],Std[Code],Std[Bs]),"-")</f>
        <v>#N/A</v>
      </c>
      <c r="X1313" t="e">
        <f>IF(StandardResults[[#This Row],[Ind/Rel]]="Ind",_xlfn.XLOOKUP(StandardResults[[#This Row],[Code]],Std[Code],Std[EC]),"-")</f>
        <v>#N/A</v>
      </c>
      <c r="Y1313" t="e">
        <f>IF(StandardResults[[#This Row],[Ind/Rel]]="Ind",_xlfn.XLOOKUP(StandardResults[[#This Row],[Code]],Std[Code],Std[Ecs]),"-")</f>
        <v>#N/A</v>
      </c>
      <c r="Z1313">
        <f>COUNTIFS(StandardResults[Name],StandardResults[[#This Row],[Name]],StandardResults[Entry
Std],"B")+COUNTIFS(StandardResults[Name],StandardResults[[#This Row],[Name]],StandardResults[Entry
Std],"A")+COUNTIFS(StandardResults[Name],StandardResults[[#This Row],[Name]],StandardResults[Entry
Std],"AA")</f>
        <v>0</v>
      </c>
      <c r="AA1313">
        <f>COUNTIFS(StandardResults[Name],StandardResults[[#This Row],[Name]],StandardResults[Entry
Std],"AA")</f>
        <v>0</v>
      </c>
    </row>
    <row r="1314" spans="1:27" x14ac:dyDescent="0.25">
      <c r="A1314">
        <f>TimeVR[[#This Row],[Club]]</f>
        <v>0</v>
      </c>
      <c r="B1314" t="str">
        <f>IF(OR(RIGHT(TimeVR[[#This Row],[Event]],3)="M.R", RIGHT(TimeVR[[#This Row],[Event]],3)="F.R"),"Relay","Ind")</f>
        <v>Ind</v>
      </c>
      <c r="C1314">
        <f>TimeVR[[#This Row],[gender]]</f>
        <v>0</v>
      </c>
      <c r="D1314">
        <f>TimeVR[[#This Row],[Age]]</f>
        <v>0</v>
      </c>
      <c r="E1314">
        <f>TimeVR[[#This Row],[name]]</f>
        <v>0</v>
      </c>
      <c r="F1314">
        <f>TimeVR[[#This Row],[Event]]</f>
        <v>0</v>
      </c>
      <c r="G1314" t="str">
        <f>IF(OR(StandardResults[[#This Row],[Entry]]="-",TimeVR[[#This Row],[validation]]="Validated"),"Y","N")</f>
        <v>N</v>
      </c>
      <c r="H1314">
        <f>IF(OR(LEFT(TimeVR[[#This Row],[Times]],8)="00:00.00", LEFT(TimeVR[[#This Row],[Times]],2)="NT"),"-",TimeVR[[#This Row],[Times]])</f>
        <v>0</v>
      </c>
      <c r="I13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4" t="str">
        <f>IF(ISBLANK(TimeVR[[#This Row],[Best Time(S)]]),"-",TimeVR[[#This Row],[Best Time(S)]])</f>
        <v>-</v>
      </c>
      <c r="K1314" t="str">
        <f>IF(StandardResults[[#This Row],[BT(SC)]]&lt;&gt;"-",IF(StandardResults[[#This Row],[BT(SC)]]&lt;=StandardResults[[#This Row],[AAs]],"AA",IF(StandardResults[[#This Row],[BT(SC)]]&lt;=StandardResults[[#This Row],[As]],"A",IF(StandardResults[[#This Row],[BT(SC)]]&lt;=StandardResults[[#This Row],[Bs]],"B","-"))),"")</f>
        <v/>
      </c>
      <c r="L1314" t="str">
        <f>IF(ISBLANK(TimeVR[[#This Row],[Best Time(L)]]),"-",TimeVR[[#This Row],[Best Time(L)]])</f>
        <v>-</v>
      </c>
      <c r="M1314" t="str">
        <f>IF(StandardResults[[#This Row],[BT(LC)]]&lt;&gt;"-",IF(StandardResults[[#This Row],[BT(LC)]]&lt;=StandardResults[[#This Row],[AA]],"AA",IF(StandardResults[[#This Row],[BT(LC)]]&lt;=StandardResults[[#This Row],[A]],"A",IF(StandardResults[[#This Row],[BT(LC)]]&lt;=StandardResults[[#This Row],[B]],"B","-"))),"")</f>
        <v/>
      </c>
      <c r="N1314" s="14"/>
      <c r="O1314" t="str">
        <f>IF(StandardResults[[#This Row],[BT(SC)]]&lt;&gt;"-",IF(StandardResults[[#This Row],[BT(SC)]]&lt;=StandardResults[[#This Row],[Ecs]],"EC","-"),"")</f>
        <v/>
      </c>
      <c r="Q1314" t="str">
        <f>IF(StandardResults[[#This Row],[Ind/Rel]]="Ind",LEFT(StandardResults[[#This Row],[Gender]],1)&amp;MIN(MAX(StandardResults[[#This Row],[Age]],11),17)&amp;"-"&amp;StandardResults[[#This Row],[Event]],"")</f>
        <v>011-0</v>
      </c>
      <c r="R1314" t="e">
        <f>IF(StandardResults[[#This Row],[Ind/Rel]]="Ind",_xlfn.XLOOKUP(StandardResults[[#This Row],[Code]],Std[Code],Std[AA]),"-")</f>
        <v>#N/A</v>
      </c>
      <c r="S1314" t="e">
        <f>IF(StandardResults[[#This Row],[Ind/Rel]]="Ind",_xlfn.XLOOKUP(StandardResults[[#This Row],[Code]],Std[Code],Std[A]),"-")</f>
        <v>#N/A</v>
      </c>
      <c r="T1314" t="e">
        <f>IF(StandardResults[[#This Row],[Ind/Rel]]="Ind",_xlfn.XLOOKUP(StandardResults[[#This Row],[Code]],Std[Code],Std[B]),"-")</f>
        <v>#N/A</v>
      </c>
      <c r="U1314" t="e">
        <f>IF(StandardResults[[#This Row],[Ind/Rel]]="Ind",_xlfn.XLOOKUP(StandardResults[[#This Row],[Code]],Std[Code],Std[AAs]),"-")</f>
        <v>#N/A</v>
      </c>
      <c r="V1314" t="e">
        <f>IF(StandardResults[[#This Row],[Ind/Rel]]="Ind",_xlfn.XLOOKUP(StandardResults[[#This Row],[Code]],Std[Code],Std[As]),"-")</f>
        <v>#N/A</v>
      </c>
      <c r="W1314" t="e">
        <f>IF(StandardResults[[#This Row],[Ind/Rel]]="Ind",_xlfn.XLOOKUP(StandardResults[[#This Row],[Code]],Std[Code],Std[Bs]),"-")</f>
        <v>#N/A</v>
      </c>
      <c r="X1314" t="e">
        <f>IF(StandardResults[[#This Row],[Ind/Rel]]="Ind",_xlfn.XLOOKUP(StandardResults[[#This Row],[Code]],Std[Code],Std[EC]),"-")</f>
        <v>#N/A</v>
      </c>
      <c r="Y1314" t="e">
        <f>IF(StandardResults[[#This Row],[Ind/Rel]]="Ind",_xlfn.XLOOKUP(StandardResults[[#This Row],[Code]],Std[Code],Std[Ecs]),"-")</f>
        <v>#N/A</v>
      </c>
      <c r="Z1314">
        <f>COUNTIFS(StandardResults[Name],StandardResults[[#This Row],[Name]],StandardResults[Entry
Std],"B")+COUNTIFS(StandardResults[Name],StandardResults[[#This Row],[Name]],StandardResults[Entry
Std],"A")+COUNTIFS(StandardResults[Name],StandardResults[[#This Row],[Name]],StandardResults[Entry
Std],"AA")</f>
        <v>0</v>
      </c>
      <c r="AA1314">
        <f>COUNTIFS(StandardResults[Name],StandardResults[[#This Row],[Name]],StandardResults[Entry
Std],"AA")</f>
        <v>0</v>
      </c>
    </row>
    <row r="1315" spans="1:27" x14ac:dyDescent="0.25">
      <c r="A1315">
        <f>TimeVR[[#This Row],[Club]]</f>
        <v>0</v>
      </c>
      <c r="B1315" t="str">
        <f>IF(OR(RIGHT(TimeVR[[#This Row],[Event]],3)="M.R", RIGHT(TimeVR[[#This Row],[Event]],3)="F.R"),"Relay","Ind")</f>
        <v>Ind</v>
      </c>
      <c r="C1315">
        <f>TimeVR[[#This Row],[gender]]</f>
        <v>0</v>
      </c>
      <c r="D1315">
        <f>TimeVR[[#This Row],[Age]]</f>
        <v>0</v>
      </c>
      <c r="E1315">
        <f>TimeVR[[#This Row],[name]]</f>
        <v>0</v>
      </c>
      <c r="F1315">
        <f>TimeVR[[#This Row],[Event]]</f>
        <v>0</v>
      </c>
      <c r="G1315" t="str">
        <f>IF(OR(StandardResults[[#This Row],[Entry]]="-",TimeVR[[#This Row],[validation]]="Validated"),"Y","N")</f>
        <v>N</v>
      </c>
      <c r="H1315">
        <f>IF(OR(LEFT(TimeVR[[#This Row],[Times]],8)="00:00.00", LEFT(TimeVR[[#This Row],[Times]],2)="NT"),"-",TimeVR[[#This Row],[Times]])</f>
        <v>0</v>
      </c>
      <c r="I13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5" t="str">
        <f>IF(ISBLANK(TimeVR[[#This Row],[Best Time(S)]]),"-",TimeVR[[#This Row],[Best Time(S)]])</f>
        <v>-</v>
      </c>
      <c r="K1315" t="str">
        <f>IF(StandardResults[[#This Row],[BT(SC)]]&lt;&gt;"-",IF(StandardResults[[#This Row],[BT(SC)]]&lt;=StandardResults[[#This Row],[AAs]],"AA",IF(StandardResults[[#This Row],[BT(SC)]]&lt;=StandardResults[[#This Row],[As]],"A",IF(StandardResults[[#This Row],[BT(SC)]]&lt;=StandardResults[[#This Row],[Bs]],"B","-"))),"")</f>
        <v/>
      </c>
      <c r="L1315" t="str">
        <f>IF(ISBLANK(TimeVR[[#This Row],[Best Time(L)]]),"-",TimeVR[[#This Row],[Best Time(L)]])</f>
        <v>-</v>
      </c>
      <c r="M1315" t="str">
        <f>IF(StandardResults[[#This Row],[BT(LC)]]&lt;&gt;"-",IF(StandardResults[[#This Row],[BT(LC)]]&lt;=StandardResults[[#This Row],[AA]],"AA",IF(StandardResults[[#This Row],[BT(LC)]]&lt;=StandardResults[[#This Row],[A]],"A",IF(StandardResults[[#This Row],[BT(LC)]]&lt;=StandardResults[[#This Row],[B]],"B","-"))),"")</f>
        <v/>
      </c>
      <c r="N1315" s="14"/>
      <c r="O1315" t="str">
        <f>IF(StandardResults[[#This Row],[BT(SC)]]&lt;&gt;"-",IF(StandardResults[[#This Row],[BT(SC)]]&lt;=StandardResults[[#This Row],[Ecs]],"EC","-"),"")</f>
        <v/>
      </c>
      <c r="Q1315" t="str">
        <f>IF(StandardResults[[#This Row],[Ind/Rel]]="Ind",LEFT(StandardResults[[#This Row],[Gender]],1)&amp;MIN(MAX(StandardResults[[#This Row],[Age]],11),17)&amp;"-"&amp;StandardResults[[#This Row],[Event]],"")</f>
        <v>011-0</v>
      </c>
      <c r="R1315" t="e">
        <f>IF(StandardResults[[#This Row],[Ind/Rel]]="Ind",_xlfn.XLOOKUP(StandardResults[[#This Row],[Code]],Std[Code],Std[AA]),"-")</f>
        <v>#N/A</v>
      </c>
      <c r="S1315" t="e">
        <f>IF(StandardResults[[#This Row],[Ind/Rel]]="Ind",_xlfn.XLOOKUP(StandardResults[[#This Row],[Code]],Std[Code],Std[A]),"-")</f>
        <v>#N/A</v>
      </c>
      <c r="T1315" t="e">
        <f>IF(StandardResults[[#This Row],[Ind/Rel]]="Ind",_xlfn.XLOOKUP(StandardResults[[#This Row],[Code]],Std[Code],Std[B]),"-")</f>
        <v>#N/A</v>
      </c>
      <c r="U1315" t="e">
        <f>IF(StandardResults[[#This Row],[Ind/Rel]]="Ind",_xlfn.XLOOKUP(StandardResults[[#This Row],[Code]],Std[Code],Std[AAs]),"-")</f>
        <v>#N/A</v>
      </c>
      <c r="V1315" t="e">
        <f>IF(StandardResults[[#This Row],[Ind/Rel]]="Ind",_xlfn.XLOOKUP(StandardResults[[#This Row],[Code]],Std[Code],Std[As]),"-")</f>
        <v>#N/A</v>
      </c>
      <c r="W1315" t="e">
        <f>IF(StandardResults[[#This Row],[Ind/Rel]]="Ind",_xlfn.XLOOKUP(StandardResults[[#This Row],[Code]],Std[Code],Std[Bs]),"-")</f>
        <v>#N/A</v>
      </c>
      <c r="X1315" t="e">
        <f>IF(StandardResults[[#This Row],[Ind/Rel]]="Ind",_xlfn.XLOOKUP(StandardResults[[#This Row],[Code]],Std[Code],Std[EC]),"-")</f>
        <v>#N/A</v>
      </c>
      <c r="Y1315" t="e">
        <f>IF(StandardResults[[#This Row],[Ind/Rel]]="Ind",_xlfn.XLOOKUP(StandardResults[[#This Row],[Code]],Std[Code],Std[Ecs]),"-")</f>
        <v>#N/A</v>
      </c>
      <c r="Z1315">
        <f>COUNTIFS(StandardResults[Name],StandardResults[[#This Row],[Name]],StandardResults[Entry
Std],"B")+COUNTIFS(StandardResults[Name],StandardResults[[#This Row],[Name]],StandardResults[Entry
Std],"A")+COUNTIFS(StandardResults[Name],StandardResults[[#This Row],[Name]],StandardResults[Entry
Std],"AA")</f>
        <v>0</v>
      </c>
      <c r="AA1315">
        <f>COUNTIFS(StandardResults[Name],StandardResults[[#This Row],[Name]],StandardResults[Entry
Std],"AA")</f>
        <v>0</v>
      </c>
    </row>
    <row r="1316" spans="1:27" x14ac:dyDescent="0.25">
      <c r="A1316">
        <f>TimeVR[[#This Row],[Club]]</f>
        <v>0</v>
      </c>
      <c r="B1316" t="str">
        <f>IF(OR(RIGHT(TimeVR[[#This Row],[Event]],3)="M.R", RIGHT(TimeVR[[#This Row],[Event]],3)="F.R"),"Relay","Ind")</f>
        <v>Ind</v>
      </c>
      <c r="C1316">
        <f>TimeVR[[#This Row],[gender]]</f>
        <v>0</v>
      </c>
      <c r="D1316">
        <f>TimeVR[[#This Row],[Age]]</f>
        <v>0</v>
      </c>
      <c r="E1316">
        <f>TimeVR[[#This Row],[name]]</f>
        <v>0</v>
      </c>
      <c r="F1316">
        <f>TimeVR[[#This Row],[Event]]</f>
        <v>0</v>
      </c>
      <c r="G1316" t="str">
        <f>IF(OR(StandardResults[[#This Row],[Entry]]="-",TimeVR[[#This Row],[validation]]="Validated"),"Y","N")</f>
        <v>N</v>
      </c>
      <c r="H1316">
        <f>IF(OR(LEFT(TimeVR[[#This Row],[Times]],8)="00:00.00", LEFT(TimeVR[[#This Row],[Times]],2)="NT"),"-",TimeVR[[#This Row],[Times]])</f>
        <v>0</v>
      </c>
      <c r="I13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6" t="str">
        <f>IF(ISBLANK(TimeVR[[#This Row],[Best Time(S)]]),"-",TimeVR[[#This Row],[Best Time(S)]])</f>
        <v>-</v>
      </c>
      <c r="K1316" t="str">
        <f>IF(StandardResults[[#This Row],[BT(SC)]]&lt;&gt;"-",IF(StandardResults[[#This Row],[BT(SC)]]&lt;=StandardResults[[#This Row],[AAs]],"AA",IF(StandardResults[[#This Row],[BT(SC)]]&lt;=StandardResults[[#This Row],[As]],"A",IF(StandardResults[[#This Row],[BT(SC)]]&lt;=StandardResults[[#This Row],[Bs]],"B","-"))),"")</f>
        <v/>
      </c>
      <c r="L1316" t="str">
        <f>IF(ISBLANK(TimeVR[[#This Row],[Best Time(L)]]),"-",TimeVR[[#This Row],[Best Time(L)]])</f>
        <v>-</v>
      </c>
      <c r="M1316" t="str">
        <f>IF(StandardResults[[#This Row],[BT(LC)]]&lt;&gt;"-",IF(StandardResults[[#This Row],[BT(LC)]]&lt;=StandardResults[[#This Row],[AA]],"AA",IF(StandardResults[[#This Row],[BT(LC)]]&lt;=StandardResults[[#This Row],[A]],"A",IF(StandardResults[[#This Row],[BT(LC)]]&lt;=StandardResults[[#This Row],[B]],"B","-"))),"")</f>
        <v/>
      </c>
      <c r="N1316" s="14"/>
      <c r="O1316" t="str">
        <f>IF(StandardResults[[#This Row],[BT(SC)]]&lt;&gt;"-",IF(StandardResults[[#This Row],[BT(SC)]]&lt;=StandardResults[[#This Row],[Ecs]],"EC","-"),"")</f>
        <v/>
      </c>
      <c r="Q1316" t="str">
        <f>IF(StandardResults[[#This Row],[Ind/Rel]]="Ind",LEFT(StandardResults[[#This Row],[Gender]],1)&amp;MIN(MAX(StandardResults[[#This Row],[Age]],11),17)&amp;"-"&amp;StandardResults[[#This Row],[Event]],"")</f>
        <v>011-0</v>
      </c>
      <c r="R1316" t="e">
        <f>IF(StandardResults[[#This Row],[Ind/Rel]]="Ind",_xlfn.XLOOKUP(StandardResults[[#This Row],[Code]],Std[Code],Std[AA]),"-")</f>
        <v>#N/A</v>
      </c>
      <c r="S1316" t="e">
        <f>IF(StandardResults[[#This Row],[Ind/Rel]]="Ind",_xlfn.XLOOKUP(StandardResults[[#This Row],[Code]],Std[Code],Std[A]),"-")</f>
        <v>#N/A</v>
      </c>
      <c r="T1316" t="e">
        <f>IF(StandardResults[[#This Row],[Ind/Rel]]="Ind",_xlfn.XLOOKUP(StandardResults[[#This Row],[Code]],Std[Code],Std[B]),"-")</f>
        <v>#N/A</v>
      </c>
      <c r="U1316" t="e">
        <f>IF(StandardResults[[#This Row],[Ind/Rel]]="Ind",_xlfn.XLOOKUP(StandardResults[[#This Row],[Code]],Std[Code],Std[AAs]),"-")</f>
        <v>#N/A</v>
      </c>
      <c r="V1316" t="e">
        <f>IF(StandardResults[[#This Row],[Ind/Rel]]="Ind",_xlfn.XLOOKUP(StandardResults[[#This Row],[Code]],Std[Code],Std[As]),"-")</f>
        <v>#N/A</v>
      </c>
      <c r="W1316" t="e">
        <f>IF(StandardResults[[#This Row],[Ind/Rel]]="Ind",_xlfn.XLOOKUP(StandardResults[[#This Row],[Code]],Std[Code],Std[Bs]),"-")</f>
        <v>#N/A</v>
      </c>
      <c r="X1316" t="e">
        <f>IF(StandardResults[[#This Row],[Ind/Rel]]="Ind",_xlfn.XLOOKUP(StandardResults[[#This Row],[Code]],Std[Code],Std[EC]),"-")</f>
        <v>#N/A</v>
      </c>
      <c r="Y1316" t="e">
        <f>IF(StandardResults[[#This Row],[Ind/Rel]]="Ind",_xlfn.XLOOKUP(StandardResults[[#This Row],[Code]],Std[Code],Std[Ecs]),"-")</f>
        <v>#N/A</v>
      </c>
      <c r="Z1316">
        <f>COUNTIFS(StandardResults[Name],StandardResults[[#This Row],[Name]],StandardResults[Entry
Std],"B")+COUNTIFS(StandardResults[Name],StandardResults[[#This Row],[Name]],StandardResults[Entry
Std],"A")+COUNTIFS(StandardResults[Name],StandardResults[[#This Row],[Name]],StandardResults[Entry
Std],"AA")</f>
        <v>0</v>
      </c>
      <c r="AA1316">
        <f>COUNTIFS(StandardResults[Name],StandardResults[[#This Row],[Name]],StandardResults[Entry
Std],"AA")</f>
        <v>0</v>
      </c>
    </row>
    <row r="1317" spans="1:27" x14ac:dyDescent="0.25">
      <c r="A1317">
        <f>TimeVR[[#This Row],[Club]]</f>
        <v>0</v>
      </c>
      <c r="B1317" t="str">
        <f>IF(OR(RIGHT(TimeVR[[#This Row],[Event]],3)="M.R", RIGHT(TimeVR[[#This Row],[Event]],3)="F.R"),"Relay","Ind")</f>
        <v>Ind</v>
      </c>
      <c r="C1317">
        <f>TimeVR[[#This Row],[gender]]</f>
        <v>0</v>
      </c>
      <c r="D1317">
        <f>TimeVR[[#This Row],[Age]]</f>
        <v>0</v>
      </c>
      <c r="E1317">
        <f>TimeVR[[#This Row],[name]]</f>
        <v>0</v>
      </c>
      <c r="F1317">
        <f>TimeVR[[#This Row],[Event]]</f>
        <v>0</v>
      </c>
      <c r="G1317" t="str">
        <f>IF(OR(StandardResults[[#This Row],[Entry]]="-",TimeVR[[#This Row],[validation]]="Validated"),"Y","N")</f>
        <v>N</v>
      </c>
      <c r="H1317">
        <f>IF(OR(LEFT(TimeVR[[#This Row],[Times]],8)="00:00.00", LEFT(TimeVR[[#This Row],[Times]],2)="NT"),"-",TimeVR[[#This Row],[Times]])</f>
        <v>0</v>
      </c>
      <c r="I13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7" t="str">
        <f>IF(ISBLANK(TimeVR[[#This Row],[Best Time(S)]]),"-",TimeVR[[#This Row],[Best Time(S)]])</f>
        <v>-</v>
      </c>
      <c r="K1317" t="str">
        <f>IF(StandardResults[[#This Row],[BT(SC)]]&lt;&gt;"-",IF(StandardResults[[#This Row],[BT(SC)]]&lt;=StandardResults[[#This Row],[AAs]],"AA",IF(StandardResults[[#This Row],[BT(SC)]]&lt;=StandardResults[[#This Row],[As]],"A",IF(StandardResults[[#This Row],[BT(SC)]]&lt;=StandardResults[[#This Row],[Bs]],"B","-"))),"")</f>
        <v/>
      </c>
      <c r="L1317" t="str">
        <f>IF(ISBLANK(TimeVR[[#This Row],[Best Time(L)]]),"-",TimeVR[[#This Row],[Best Time(L)]])</f>
        <v>-</v>
      </c>
      <c r="M1317" t="str">
        <f>IF(StandardResults[[#This Row],[BT(LC)]]&lt;&gt;"-",IF(StandardResults[[#This Row],[BT(LC)]]&lt;=StandardResults[[#This Row],[AA]],"AA",IF(StandardResults[[#This Row],[BT(LC)]]&lt;=StandardResults[[#This Row],[A]],"A",IF(StandardResults[[#This Row],[BT(LC)]]&lt;=StandardResults[[#This Row],[B]],"B","-"))),"")</f>
        <v/>
      </c>
      <c r="N1317" s="14"/>
      <c r="O1317" t="str">
        <f>IF(StandardResults[[#This Row],[BT(SC)]]&lt;&gt;"-",IF(StandardResults[[#This Row],[BT(SC)]]&lt;=StandardResults[[#This Row],[Ecs]],"EC","-"),"")</f>
        <v/>
      </c>
      <c r="Q1317" t="str">
        <f>IF(StandardResults[[#This Row],[Ind/Rel]]="Ind",LEFT(StandardResults[[#This Row],[Gender]],1)&amp;MIN(MAX(StandardResults[[#This Row],[Age]],11),17)&amp;"-"&amp;StandardResults[[#This Row],[Event]],"")</f>
        <v>011-0</v>
      </c>
      <c r="R1317" t="e">
        <f>IF(StandardResults[[#This Row],[Ind/Rel]]="Ind",_xlfn.XLOOKUP(StandardResults[[#This Row],[Code]],Std[Code],Std[AA]),"-")</f>
        <v>#N/A</v>
      </c>
      <c r="S1317" t="e">
        <f>IF(StandardResults[[#This Row],[Ind/Rel]]="Ind",_xlfn.XLOOKUP(StandardResults[[#This Row],[Code]],Std[Code],Std[A]),"-")</f>
        <v>#N/A</v>
      </c>
      <c r="T1317" t="e">
        <f>IF(StandardResults[[#This Row],[Ind/Rel]]="Ind",_xlfn.XLOOKUP(StandardResults[[#This Row],[Code]],Std[Code],Std[B]),"-")</f>
        <v>#N/A</v>
      </c>
      <c r="U1317" t="e">
        <f>IF(StandardResults[[#This Row],[Ind/Rel]]="Ind",_xlfn.XLOOKUP(StandardResults[[#This Row],[Code]],Std[Code],Std[AAs]),"-")</f>
        <v>#N/A</v>
      </c>
      <c r="V1317" t="e">
        <f>IF(StandardResults[[#This Row],[Ind/Rel]]="Ind",_xlfn.XLOOKUP(StandardResults[[#This Row],[Code]],Std[Code],Std[As]),"-")</f>
        <v>#N/A</v>
      </c>
      <c r="W1317" t="e">
        <f>IF(StandardResults[[#This Row],[Ind/Rel]]="Ind",_xlfn.XLOOKUP(StandardResults[[#This Row],[Code]],Std[Code],Std[Bs]),"-")</f>
        <v>#N/A</v>
      </c>
      <c r="X1317" t="e">
        <f>IF(StandardResults[[#This Row],[Ind/Rel]]="Ind",_xlfn.XLOOKUP(StandardResults[[#This Row],[Code]],Std[Code],Std[EC]),"-")</f>
        <v>#N/A</v>
      </c>
      <c r="Y1317" t="e">
        <f>IF(StandardResults[[#This Row],[Ind/Rel]]="Ind",_xlfn.XLOOKUP(StandardResults[[#This Row],[Code]],Std[Code],Std[Ecs]),"-")</f>
        <v>#N/A</v>
      </c>
      <c r="Z1317">
        <f>COUNTIFS(StandardResults[Name],StandardResults[[#This Row],[Name]],StandardResults[Entry
Std],"B")+COUNTIFS(StandardResults[Name],StandardResults[[#This Row],[Name]],StandardResults[Entry
Std],"A")+COUNTIFS(StandardResults[Name],StandardResults[[#This Row],[Name]],StandardResults[Entry
Std],"AA")</f>
        <v>0</v>
      </c>
      <c r="AA1317">
        <f>COUNTIFS(StandardResults[Name],StandardResults[[#This Row],[Name]],StandardResults[Entry
Std],"AA")</f>
        <v>0</v>
      </c>
    </row>
    <row r="1318" spans="1:27" x14ac:dyDescent="0.25">
      <c r="A1318">
        <f>TimeVR[[#This Row],[Club]]</f>
        <v>0</v>
      </c>
      <c r="B1318" t="str">
        <f>IF(OR(RIGHT(TimeVR[[#This Row],[Event]],3)="M.R", RIGHT(TimeVR[[#This Row],[Event]],3)="F.R"),"Relay","Ind")</f>
        <v>Ind</v>
      </c>
      <c r="C1318">
        <f>TimeVR[[#This Row],[gender]]</f>
        <v>0</v>
      </c>
      <c r="D1318">
        <f>TimeVR[[#This Row],[Age]]</f>
        <v>0</v>
      </c>
      <c r="E1318">
        <f>TimeVR[[#This Row],[name]]</f>
        <v>0</v>
      </c>
      <c r="F1318">
        <f>TimeVR[[#This Row],[Event]]</f>
        <v>0</v>
      </c>
      <c r="G1318" t="str">
        <f>IF(OR(StandardResults[[#This Row],[Entry]]="-",TimeVR[[#This Row],[validation]]="Validated"),"Y","N")</f>
        <v>N</v>
      </c>
      <c r="H1318">
        <f>IF(OR(LEFT(TimeVR[[#This Row],[Times]],8)="00:00.00", LEFT(TimeVR[[#This Row],[Times]],2)="NT"),"-",TimeVR[[#This Row],[Times]])</f>
        <v>0</v>
      </c>
      <c r="I13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8" t="str">
        <f>IF(ISBLANK(TimeVR[[#This Row],[Best Time(S)]]),"-",TimeVR[[#This Row],[Best Time(S)]])</f>
        <v>-</v>
      </c>
      <c r="K1318" t="str">
        <f>IF(StandardResults[[#This Row],[BT(SC)]]&lt;&gt;"-",IF(StandardResults[[#This Row],[BT(SC)]]&lt;=StandardResults[[#This Row],[AAs]],"AA",IF(StandardResults[[#This Row],[BT(SC)]]&lt;=StandardResults[[#This Row],[As]],"A",IF(StandardResults[[#This Row],[BT(SC)]]&lt;=StandardResults[[#This Row],[Bs]],"B","-"))),"")</f>
        <v/>
      </c>
      <c r="L1318" t="str">
        <f>IF(ISBLANK(TimeVR[[#This Row],[Best Time(L)]]),"-",TimeVR[[#This Row],[Best Time(L)]])</f>
        <v>-</v>
      </c>
      <c r="M1318" t="str">
        <f>IF(StandardResults[[#This Row],[BT(LC)]]&lt;&gt;"-",IF(StandardResults[[#This Row],[BT(LC)]]&lt;=StandardResults[[#This Row],[AA]],"AA",IF(StandardResults[[#This Row],[BT(LC)]]&lt;=StandardResults[[#This Row],[A]],"A",IF(StandardResults[[#This Row],[BT(LC)]]&lt;=StandardResults[[#This Row],[B]],"B","-"))),"")</f>
        <v/>
      </c>
      <c r="N1318" s="14"/>
      <c r="O1318" t="str">
        <f>IF(StandardResults[[#This Row],[BT(SC)]]&lt;&gt;"-",IF(StandardResults[[#This Row],[BT(SC)]]&lt;=StandardResults[[#This Row],[Ecs]],"EC","-"),"")</f>
        <v/>
      </c>
      <c r="Q1318" t="str">
        <f>IF(StandardResults[[#This Row],[Ind/Rel]]="Ind",LEFT(StandardResults[[#This Row],[Gender]],1)&amp;MIN(MAX(StandardResults[[#This Row],[Age]],11),17)&amp;"-"&amp;StandardResults[[#This Row],[Event]],"")</f>
        <v>011-0</v>
      </c>
      <c r="R1318" t="e">
        <f>IF(StandardResults[[#This Row],[Ind/Rel]]="Ind",_xlfn.XLOOKUP(StandardResults[[#This Row],[Code]],Std[Code],Std[AA]),"-")</f>
        <v>#N/A</v>
      </c>
      <c r="S1318" t="e">
        <f>IF(StandardResults[[#This Row],[Ind/Rel]]="Ind",_xlfn.XLOOKUP(StandardResults[[#This Row],[Code]],Std[Code],Std[A]),"-")</f>
        <v>#N/A</v>
      </c>
      <c r="T1318" t="e">
        <f>IF(StandardResults[[#This Row],[Ind/Rel]]="Ind",_xlfn.XLOOKUP(StandardResults[[#This Row],[Code]],Std[Code],Std[B]),"-")</f>
        <v>#N/A</v>
      </c>
      <c r="U1318" t="e">
        <f>IF(StandardResults[[#This Row],[Ind/Rel]]="Ind",_xlfn.XLOOKUP(StandardResults[[#This Row],[Code]],Std[Code],Std[AAs]),"-")</f>
        <v>#N/A</v>
      </c>
      <c r="V1318" t="e">
        <f>IF(StandardResults[[#This Row],[Ind/Rel]]="Ind",_xlfn.XLOOKUP(StandardResults[[#This Row],[Code]],Std[Code],Std[As]),"-")</f>
        <v>#N/A</v>
      </c>
      <c r="W1318" t="e">
        <f>IF(StandardResults[[#This Row],[Ind/Rel]]="Ind",_xlfn.XLOOKUP(StandardResults[[#This Row],[Code]],Std[Code],Std[Bs]),"-")</f>
        <v>#N/A</v>
      </c>
      <c r="X1318" t="e">
        <f>IF(StandardResults[[#This Row],[Ind/Rel]]="Ind",_xlfn.XLOOKUP(StandardResults[[#This Row],[Code]],Std[Code],Std[EC]),"-")</f>
        <v>#N/A</v>
      </c>
      <c r="Y1318" t="e">
        <f>IF(StandardResults[[#This Row],[Ind/Rel]]="Ind",_xlfn.XLOOKUP(StandardResults[[#This Row],[Code]],Std[Code],Std[Ecs]),"-")</f>
        <v>#N/A</v>
      </c>
      <c r="Z1318">
        <f>COUNTIFS(StandardResults[Name],StandardResults[[#This Row],[Name]],StandardResults[Entry
Std],"B")+COUNTIFS(StandardResults[Name],StandardResults[[#This Row],[Name]],StandardResults[Entry
Std],"A")+COUNTIFS(StandardResults[Name],StandardResults[[#This Row],[Name]],StandardResults[Entry
Std],"AA")</f>
        <v>0</v>
      </c>
      <c r="AA1318">
        <f>COUNTIFS(StandardResults[Name],StandardResults[[#This Row],[Name]],StandardResults[Entry
Std],"AA")</f>
        <v>0</v>
      </c>
    </row>
    <row r="1319" spans="1:27" x14ac:dyDescent="0.25">
      <c r="A1319">
        <f>TimeVR[[#This Row],[Club]]</f>
        <v>0</v>
      </c>
      <c r="B1319" t="str">
        <f>IF(OR(RIGHT(TimeVR[[#This Row],[Event]],3)="M.R", RIGHT(TimeVR[[#This Row],[Event]],3)="F.R"),"Relay","Ind")</f>
        <v>Ind</v>
      </c>
      <c r="C1319">
        <f>TimeVR[[#This Row],[gender]]</f>
        <v>0</v>
      </c>
      <c r="D1319">
        <f>TimeVR[[#This Row],[Age]]</f>
        <v>0</v>
      </c>
      <c r="E1319">
        <f>TimeVR[[#This Row],[name]]</f>
        <v>0</v>
      </c>
      <c r="F1319">
        <f>TimeVR[[#This Row],[Event]]</f>
        <v>0</v>
      </c>
      <c r="G1319" t="str">
        <f>IF(OR(StandardResults[[#This Row],[Entry]]="-",TimeVR[[#This Row],[validation]]="Validated"),"Y","N")</f>
        <v>N</v>
      </c>
      <c r="H1319">
        <f>IF(OR(LEFT(TimeVR[[#This Row],[Times]],8)="00:00.00", LEFT(TimeVR[[#This Row],[Times]],2)="NT"),"-",TimeVR[[#This Row],[Times]])</f>
        <v>0</v>
      </c>
      <c r="I13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19" t="str">
        <f>IF(ISBLANK(TimeVR[[#This Row],[Best Time(S)]]),"-",TimeVR[[#This Row],[Best Time(S)]])</f>
        <v>-</v>
      </c>
      <c r="K1319" t="str">
        <f>IF(StandardResults[[#This Row],[BT(SC)]]&lt;&gt;"-",IF(StandardResults[[#This Row],[BT(SC)]]&lt;=StandardResults[[#This Row],[AAs]],"AA",IF(StandardResults[[#This Row],[BT(SC)]]&lt;=StandardResults[[#This Row],[As]],"A",IF(StandardResults[[#This Row],[BT(SC)]]&lt;=StandardResults[[#This Row],[Bs]],"B","-"))),"")</f>
        <v/>
      </c>
      <c r="L1319" t="str">
        <f>IF(ISBLANK(TimeVR[[#This Row],[Best Time(L)]]),"-",TimeVR[[#This Row],[Best Time(L)]])</f>
        <v>-</v>
      </c>
      <c r="M1319" t="str">
        <f>IF(StandardResults[[#This Row],[BT(LC)]]&lt;&gt;"-",IF(StandardResults[[#This Row],[BT(LC)]]&lt;=StandardResults[[#This Row],[AA]],"AA",IF(StandardResults[[#This Row],[BT(LC)]]&lt;=StandardResults[[#This Row],[A]],"A",IF(StandardResults[[#This Row],[BT(LC)]]&lt;=StandardResults[[#This Row],[B]],"B","-"))),"")</f>
        <v/>
      </c>
      <c r="N1319" s="14"/>
      <c r="O1319" t="str">
        <f>IF(StandardResults[[#This Row],[BT(SC)]]&lt;&gt;"-",IF(StandardResults[[#This Row],[BT(SC)]]&lt;=StandardResults[[#This Row],[Ecs]],"EC","-"),"")</f>
        <v/>
      </c>
      <c r="Q1319" t="str">
        <f>IF(StandardResults[[#This Row],[Ind/Rel]]="Ind",LEFT(StandardResults[[#This Row],[Gender]],1)&amp;MIN(MAX(StandardResults[[#This Row],[Age]],11),17)&amp;"-"&amp;StandardResults[[#This Row],[Event]],"")</f>
        <v>011-0</v>
      </c>
      <c r="R1319" t="e">
        <f>IF(StandardResults[[#This Row],[Ind/Rel]]="Ind",_xlfn.XLOOKUP(StandardResults[[#This Row],[Code]],Std[Code],Std[AA]),"-")</f>
        <v>#N/A</v>
      </c>
      <c r="S1319" t="e">
        <f>IF(StandardResults[[#This Row],[Ind/Rel]]="Ind",_xlfn.XLOOKUP(StandardResults[[#This Row],[Code]],Std[Code],Std[A]),"-")</f>
        <v>#N/A</v>
      </c>
      <c r="T1319" t="e">
        <f>IF(StandardResults[[#This Row],[Ind/Rel]]="Ind",_xlfn.XLOOKUP(StandardResults[[#This Row],[Code]],Std[Code],Std[B]),"-")</f>
        <v>#N/A</v>
      </c>
      <c r="U1319" t="e">
        <f>IF(StandardResults[[#This Row],[Ind/Rel]]="Ind",_xlfn.XLOOKUP(StandardResults[[#This Row],[Code]],Std[Code],Std[AAs]),"-")</f>
        <v>#N/A</v>
      </c>
      <c r="V1319" t="e">
        <f>IF(StandardResults[[#This Row],[Ind/Rel]]="Ind",_xlfn.XLOOKUP(StandardResults[[#This Row],[Code]],Std[Code],Std[As]),"-")</f>
        <v>#N/A</v>
      </c>
      <c r="W1319" t="e">
        <f>IF(StandardResults[[#This Row],[Ind/Rel]]="Ind",_xlfn.XLOOKUP(StandardResults[[#This Row],[Code]],Std[Code],Std[Bs]),"-")</f>
        <v>#N/A</v>
      </c>
      <c r="X1319" t="e">
        <f>IF(StandardResults[[#This Row],[Ind/Rel]]="Ind",_xlfn.XLOOKUP(StandardResults[[#This Row],[Code]],Std[Code],Std[EC]),"-")</f>
        <v>#N/A</v>
      </c>
      <c r="Y1319" t="e">
        <f>IF(StandardResults[[#This Row],[Ind/Rel]]="Ind",_xlfn.XLOOKUP(StandardResults[[#This Row],[Code]],Std[Code],Std[Ecs]),"-")</f>
        <v>#N/A</v>
      </c>
      <c r="Z1319">
        <f>COUNTIFS(StandardResults[Name],StandardResults[[#This Row],[Name]],StandardResults[Entry
Std],"B")+COUNTIFS(StandardResults[Name],StandardResults[[#This Row],[Name]],StandardResults[Entry
Std],"A")+COUNTIFS(StandardResults[Name],StandardResults[[#This Row],[Name]],StandardResults[Entry
Std],"AA")</f>
        <v>0</v>
      </c>
      <c r="AA1319">
        <f>COUNTIFS(StandardResults[Name],StandardResults[[#This Row],[Name]],StandardResults[Entry
Std],"AA")</f>
        <v>0</v>
      </c>
    </row>
    <row r="1320" spans="1:27" x14ac:dyDescent="0.25">
      <c r="A1320">
        <f>TimeVR[[#This Row],[Club]]</f>
        <v>0</v>
      </c>
      <c r="B1320" t="str">
        <f>IF(OR(RIGHT(TimeVR[[#This Row],[Event]],3)="M.R", RIGHT(TimeVR[[#This Row],[Event]],3)="F.R"),"Relay","Ind")</f>
        <v>Ind</v>
      </c>
      <c r="C1320">
        <f>TimeVR[[#This Row],[gender]]</f>
        <v>0</v>
      </c>
      <c r="D1320">
        <f>TimeVR[[#This Row],[Age]]</f>
        <v>0</v>
      </c>
      <c r="E1320">
        <f>TimeVR[[#This Row],[name]]</f>
        <v>0</v>
      </c>
      <c r="F1320">
        <f>TimeVR[[#This Row],[Event]]</f>
        <v>0</v>
      </c>
      <c r="G1320" t="str">
        <f>IF(OR(StandardResults[[#This Row],[Entry]]="-",TimeVR[[#This Row],[validation]]="Validated"),"Y","N")</f>
        <v>N</v>
      </c>
      <c r="H1320">
        <f>IF(OR(LEFT(TimeVR[[#This Row],[Times]],8)="00:00.00", LEFT(TimeVR[[#This Row],[Times]],2)="NT"),"-",TimeVR[[#This Row],[Times]])</f>
        <v>0</v>
      </c>
      <c r="I13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0" t="str">
        <f>IF(ISBLANK(TimeVR[[#This Row],[Best Time(S)]]),"-",TimeVR[[#This Row],[Best Time(S)]])</f>
        <v>-</v>
      </c>
      <c r="K1320" t="str">
        <f>IF(StandardResults[[#This Row],[BT(SC)]]&lt;&gt;"-",IF(StandardResults[[#This Row],[BT(SC)]]&lt;=StandardResults[[#This Row],[AAs]],"AA",IF(StandardResults[[#This Row],[BT(SC)]]&lt;=StandardResults[[#This Row],[As]],"A",IF(StandardResults[[#This Row],[BT(SC)]]&lt;=StandardResults[[#This Row],[Bs]],"B","-"))),"")</f>
        <v/>
      </c>
      <c r="L1320" t="str">
        <f>IF(ISBLANK(TimeVR[[#This Row],[Best Time(L)]]),"-",TimeVR[[#This Row],[Best Time(L)]])</f>
        <v>-</v>
      </c>
      <c r="M1320" t="str">
        <f>IF(StandardResults[[#This Row],[BT(LC)]]&lt;&gt;"-",IF(StandardResults[[#This Row],[BT(LC)]]&lt;=StandardResults[[#This Row],[AA]],"AA",IF(StandardResults[[#This Row],[BT(LC)]]&lt;=StandardResults[[#This Row],[A]],"A",IF(StandardResults[[#This Row],[BT(LC)]]&lt;=StandardResults[[#This Row],[B]],"B","-"))),"")</f>
        <v/>
      </c>
      <c r="N1320" s="14"/>
      <c r="O1320" t="str">
        <f>IF(StandardResults[[#This Row],[BT(SC)]]&lt;&gt;"-",IF(StandardResults[[#This Row],[BT(SC)]]&lt;=StandardResults[[#This Row],[Ecs]],"EC","-"),"")</f>
        <v/>
      </c>
      <c r="Q1320" t="str">
        <f>IF(StandardResults[[#This Row],[Ind/Rel]]="Ind",LEFT(StandardResults[[#This Row],[Gender]],1)&amp;MIN(MAX(StandardResults[[#This Row],[Age]],11),17)&amp;"-"&amp;StandardResults[[#This Row],[Event]],"")</f>
        <v>011-0</v>
      </c>
      <c r="R1320" t="e">
        <f>IF(StandardResults[[#This Row],[Ind/Rel]]="Ind",_xlfn.XLOOKUP(StandardResults[[#This Row],[Code]],Std[Code],Std[AA]),"-")</f>
        <v>#N/A</v>
      </c>
      <c r="S1320" t="e">
        <f>IF(StandardResults[[#This Row],[Ind/Rel]]="Ind",_xlfn.XLOOKUP(StandardResults[[#This Row],[Code]],Std[Code],Std[A]),"-")</f>
        <v>#N/A</v>
      </c>
      <c r="T1320" t="e">
        <f>IF(StandardResults[[#This Row],[Ind/Rel]]="Ind",_xlfn.XLOOKUP(StandardResults[[#This Row],[Code]],Std[Code],Std[B]),"-")</f>
        <v>#N/A</v>
      </c>
      <c r="U1320" t="e">
        <f>IF(StandardResults[[#This Row],[Ind/Rel]]="Ind",_xlfn.XLOOKUP(StandardResults[[#This Row],[Code]],Std[Code],Std[AAs]),"-")</f>
        <v>#N/A</v>
      </c>
      <c r="V1320" t="e">
        <f>IF(StandardResults[[#This Row],[Ind/Rel]]="Ind",_xlfn.XLOOKUP(StandardResults[[#This Row],[Code]],Std[Code],Std[As]),"-")</f>
        <v>#N/A</v>
      </c>
      <c r="W1320" t="e">
        <f>IF(StandardResults[[#This Row],[Ind/Rel]]="Ind",_xlfn.XLOOKUP(StandardResults[[#This Row],[Code]],Std[Code],Std[Bs]),"-")</f>
        <v>#N/A</v>
      </c>
      <c r="X1320" t="e">
        <f>IF(StandardResults[[#This Row],[Ind/Rel]]="Ind",_xlfn.XLOOKUP(StandardResults[[#This Row],[Code]],Std[Code],Std[EC]),"-")</f>
        <v>#N/A</v>
      </c>
      <c r="Y1320" t="e">
        <f>IF(StandardResults[[#This Row],[Ind/Rel]]="Ind",_xlfn.XLOOKUP(StandardResults[[#This Row],[Code]],Std[Code],Std[Ecs]),"-")</f>
        <v>#N/A</v>
      </c>
      <c r="Z1320">
        <f>COUNTIFS(StandardResults[Name],StandardResults[[#This Row],[Name]],StandardResults[Entry
Std],"B")+COUNTIFS(StandardResults[Name],StandardResults[[#This Row],[Name]],StandardResults[Entry
Std],"A")+COUNTIFS(StandardResults[Name],StandardResults[[#This Row],[Name]],StandardResults[Entry
Std],"AA")</f>
        <v>0</v>
      </c>
      <c r="AA1320">
        <f>COUNTIFS(StandardResults[Name],StandardResults[[#This Row],[Name]],StandardResults[Entry
Std],"AA")</f>
        <v>0</v>
      </c>
    </row>
    <row r="1321" spans="1:27" x14ac:dyDescent="0.25">
      <c r="A1321">
        <f>TimeVR[[#This Row],[Club]]</f>
        <v>0</v>
      </c>
      <c r="B1321" t="str">
        <f>IF(OR(RIGHT(TimeVR[[#This Row],[Event]],3)="M.R", RIGHT(TimeVR[[#This Row],[Event]],3)="F.R"),"Relay","Ind")</f>
        <v>Ind</v>
      </c>
      <c r="C1321">
        <f>TimeVR[[#This Row],[gender]]</f>
        <v>0</v>
      </c>
      <c r="D1321">
        <f>TimeVR[[#This Row],[Age]]</f>
        <v>0</v>
      </c>
      <c r="E1321">
        <f>TimeVR[[#This Row],[name]]</f>
        <v>0</v>
      </c>
      <c r="F1321">
        <f>TimeVR[[#This Row],[Event]]</f>
        <v>0</v>
      </c>
      <c r="G1321" t="str">
        <f>IF(OR(StandardResults[[#This Row],[Entry]]="-",TimeVR[[#This Row],[validation]]="Validated"),"Y","N")</f>
        <v>N</v>
      </c>
      <c r="H1321">
        <f>IF(OR(LEFT(TimeVR[[#This Row],[Times]],8)="00:00.00", LEFT(TimeVR[[#This Row],[Times]],2)="NT"),"-",TimeVR[[#This Row],[Times]])</f>
        <v>0</v>
      </c>
      <c r="I13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1" t="str">
        <f>IF(ISBLANK(TimeVR[[#This Row],[Best Time(S)]]),"-",TimeVR[[#This Row],[Best Time(S)]])</f>
        <v>-</v>
      </c>
      <c r="K1321" t="str">
        <f>IF(StandardResults[[#This Row],[BT(SC)]]&lt;&gt;"-",IF(StandardResults[[#This Row],[BT(SC)]]&lt;=StandardResults[[#This Row],[AAs]],"AA",IF(StandardResults[[#This Row],[BT(SC)]]&lt;=StandardResults[[#This Row],[As]],"A",IF(StandardResults[[#This Row],[BT(SC)]]&lt;=StandardResults[[#This Row],[Bs]],"B","-"))),"")</f>
        <v/>
      </c>
      <c r="L1321" t="str">
        <f>IF(ISBLANK(TimeVR[[#This Row],[Best Time(L)]]),"-",TimeVR[[#This Row],[Best Time(L)]])</f>
        <v>-</v>
      </c>
      <c r="M1321" t="str">
        <f>IF(StandardResults[[#This Row],[BT(LC)]]&lt;&gt;"-",IF(StandardResults[[#This Row],[BT(LC)]]&lt;=StandardResults[[#This Row],[AA]],"AA",IF(StandardResults[[#This Row],[BT(LC)]]&lt;=StandardResults[[#This Row],[A]],"A",IF(StandardResults[[#This Row],[BT(LC)]]&lt;=StandardResults[[#This Row],[B]],"B","-"))),"")</f>
        <v/>
      </c>
      <c r="N1321" s="14"/>
      <c r="O1321" t="str">
        <f>IF(StandardResults[[#This Row],[BT(SC)]]&lt;&gt;"-",IF(StandardResults[[#This Row],[BT(SC)]]&lt;=StandardResults[[#This Row],[Ecs]],"EC","-"),"")</f>
        <v/>
      </c>
      <c r="Q1321" t="str">
        <f>IF(StandardResults[[#This Row],[Ind/Rel]]="Ind",LEFT(StandardResults[[#This Row],[Gender]],1)&amp;MIN(MAX(StandardResults[[#This Row],[Age]],11),17)&amp;"-"&amp;StandardResults[[#This Row],[Event]],"")</f>
        <v>011-0</v>
      </c>
      <c r="R1321" t="e">
        <f>IF(StandardResults[[#This Row],[Ind/Rel]]="Ind",_xlfn.XLOOKUP(StandardResults[[#This Row],[Code]],Std[Code],Std[AA]),"-")</f>
        <v>#N/A</v>
      </c>
      <c r="S1321" t="e">
        <f>IF(StandardResults[[#This Row],[Ind/Rel]]="Ind",_xlfn.XLOOKUP(StandardResults[[#This Row],[Code]],Std[Code],Std[A]),"-")</f>
        <v>#N/A</v>
      </c>
      <c r="T1321" t="e">
        <f>IF(StandardResults[[#This Row],[Ind/Rel]]="Ind",_xlfn.XLOOKUP(StandardResults[[#This Row],[Code]],Std[Code],Std[B]),"-")</f>
        <v>#N/A</v>
      </c>
      <c r="U1321" t="e">
        <f>IF(StandardResults[[#This Row],[Ind/Rel]]="Ind",_xlfn.XLOOKUP(StandardResults[[#This Row],[Code]],Std[Code],Std[AAs]),"-")</f>
        <v>#N/A</v>
      </c>
      <c r="V1321" t="e">
        <f>IF(StandardResults[[#This Row],[Ind/Rel]]="Ind",_xlfn.XLOOKUP(StandardResults[[#This Row],[Code]],Std[Code],Std[As]),"-")</f>
        <v>#N/A</v>
      </c>
      <c r="W1321" t="e">
        <f>IF(StandardResults[[#This Row],[Ind/Rel]]="Ind",_xlfn.XLOOKUP(StandardResults[[#This Row],[Code]],Std[Code],Std[Bs]),"-")</f>
        <v>#N/A</v>
      </c>
      <c r="X1321" t="e">
        <f>IF(StandardResults[[#This Row],[Ind/Rel]]="Ind",_xlfn.XLOOKUP(StandardResults[[#This Row],[Code]],Std[Code],Std[EC]),"-")</f>
        <v>#N/A</v>
      </c>
      <c r="Y1321" t="e">
        <f>IF(StandardResults[[#This Row],[Ind/Rel]]="Ind",_xlfn.XLOOKUP(StandardResults[[#This Row],[Code]],Std[Code],Std[Ecs]),"-")</f>
        <v>#N/A</v>
      </c>
      <c r="Z1321">
        <f>COUNTIFS(StandardResults[Name],StandardResults[[#This Row],[Name]],StandardResults[Entry
Std],"B")+COUNTIFS(StandardResults[Name],StandardResults[[#This Row],[Name]],StandardResults[Entry
Std],"A")+COUNTIFS(StandardResults[Name],StandardResults[[#This Row],[Name]],StandardResults[Entry
Std],"AA")</f>
        <v>0</v>
      </c>
      <c r="AA1321">
        <f>COUNTIFS(StandardResults[Name],StandardResults[[#This Row],[Name]],StandardResults[Entry
Std],"AA")</f>
        <v>0</v>
      </c>
    </row>
    <row r="1322" spans="1:27" x14ac:dyDescent="0.25">
      <c r="A1322">
        <f>TimeVR[[#This Row],[Club]]</f>
        <v>0</v>
      </c>
      <c r="B1322" t="str">
        <f>IF(OR(RIGHT(TimeVR[[#This Row],[Event]],3)="M.R", RIGHT(TimeVR[[#This Row],[Event]],3)="F.R"),"Relay","Ind")</f>
        <v>Ind</v>
      </c>
      <c r="C1322">
        <f>TimeVR[[#This Row],[gender]]</f>
        <v>0</v>
      </c>
      <c r="D1322">
        <f>TimeVR[[#This Row],[Age]]</f>
        <v>0</v>
      </c>
      <c r="E1322">
        <f>TimeVR[[#This Row],[name]]</f>
        <v>0</v>
      </c>
      <c r="F1322">
        <f>TimeVR[[#This Row],[Event]]</f>
        <v>0</v>
      </c>
      <c r="G1322" t="str">
        <f>IF(OR(StandardResults[[#This Row],[Entry]]="-",TimeVR[[#This Row],[validation]]="Validated"),"Y","N")</f>
        <v>N</v>
      </c>
      <c r="H1322">
        <f>IF(OR(LEFT(TimeVR[[#This Row],[Times]],8)="00:00.00", LEFT(TimeVR[[#This Row],[Times]],2)="NT"),"-",TimeVR[[#This Row],[Times]])</f>
        <v>0</v>
      </c>
      <c r="I13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2" t="str">
        <f>IF(ISBLANK(TimeVR[[#This Row],[Best Time(S)]]),"-",TimeVR[[#This Row],[Best Time(S)]])</f>
        <v>-</v>
      </c>
      <c r="K1322" t="str">
        <f>IF(StandardResults[[#This Row],[BT(SC)]]&lt;&gt;"-",IF(StandardResults[[#This Row],[BT(SC)]]&lt;=StandardResults[[#This Row],[AAs]],"AA",IF(StandardResults[[#This Row],[BT(SC)]]&lt;=StandardResults[[#This Row],[As]],"A",IF(StandardResults[[#This Row],[BT(SC)]]&lt;=StandardResults[[#This Row],[Bs]],"B","-"))),"")</f>
        <v/>
      </c>
      <c r="L1322" t="str">
        <f>IF(ISBLANK(TimeVR[[#This Row],[Best Time(L)]]),"-",TimeVR[[#This Row],[Best Time(L)]])</f>
        <v>-</v>
      </c>
      <c r="M1322" t="str">
        <f>IF(StandardResults[[#This Row],[BT(LC)]]&lt;&gt;"-",IF(StandardResults[[#This Row],[BT(LC)]]&lt;=StandardResults[[#This Row],[AA]],"AA",IF(StandardResults[[#This Row],[BT(LC)]]&lt;=StandardResults[[#This Row],[A]],"A",IF(StandardResults[[#This Row],[BT(LC)]]&lt;=StandardResults[[#This Row],[B]],"B","-"))),"")</f>
        <v/>
      </c>
      <c r="N1322" s="14"/>
      <c r="O1322" t="str">
        <f>IF(StandardResults[[#This Row],[BT(SC)]]&lt;&gt;"-",IF(StandardResults[[#This Row],[BT(SC)]]&lt;=StandardResults[[#This Row],[Ecs]],"EC","-"),"")</f>
        <v/>
      </c>
      <c r="Q1322" t="str">
        <f>IF(StandardResults[[#This Row],[Ind/Rel]]="Ind",LEFT(StandardResults[[#This Row],[Gender]],1)&amp;MIN(MAX(StandardResults[[#This Row],[Age]],11),17)&amp;"-"&amp;StandardResults[[#This Row],[Event]],"")</f>
        <v>011-0</v>
      </c>
      <c r="R1322" t="e">
        <f>IF(StandardResults[[#This Row],[Ind/Rel]]="Ind",_xlfn.XLOOKUP(StandardResults[[#This Row],[Code]],Std[Code],Std[AA]),"-")</f>
        <v>#N/A</v>
      </c>
      <c r="S1322" t="e">
        <f>IF(StandardResults[[#This Row],[Ind/Rel]]="Ind",_xlfn.XLOOKUP(StandardResults[[#This Row],[Code]],Std[Code],Std[A]),"-")</f>
        <v>#N/A</v>
      </c>
      <c r="T1322" t="e">
        <f>IF(StandardResults[[#This Row],[Ind/Rel]]="Ind",_xlfn.XLOOKUP(StandardResults[[#This Row],[Code]],Std[Code],Std[B]),"-")</f>
        <v>#N/A</v>
      </c>
      <c r="U1322" t="e">
        <f>IF(StandardResults[[#This Row],[Ind/Rel]]="Ind",_xlfn.XLOOKUP(StandardResults[[#This Row],[Code]],Std[Code],Std[AAs]),"-")</f>
        <v>#N/A</v>
      </c>
      <c r="V1322" t="e">
        <f>IF(StandardResults[[#This Row],[Ind/Rel]]="Ind",_xlfn.XLOOKUP(StandardResults[[#This Row],[Code]],Std[Code],Std[As]),"-")</f>
        <v>#N/A</v>
      </c>
      <c r="W1322" t="e">
        <f>IF(StandardResults[[#This Row],[Ind/Rel]]="Ind",_xlfn.XLOOKUP(StandardResults[[#This Row],[Code]],Std[Code],Std[Bs]),"-")</f>
        <v>#N/A</v>
      </c>
      <c r="X1322" t="e">
        <f>IF(StandardResults[[#This Row],[Ind/Rel]]="Ind",_xlfn.XLOOKUP(StandardResults[[#This Row],[Code]],Std[Code],Std[EC]),"-")</f>
        <v>#N/A</v>
      </c>
      <c r="Y1322" t="e">
        <f>IF(StandardResults[[#This Row],[Ind/Rel]]="Ind",_xlfn.XLOOKUP(StandardResults[[#This Row],[Code]],Std[Code],Std[Ecs]),"-")</f>
        <v>#N/A</v>
      </c>
      <c r="Z1322">
        <f>COUNTIFS(StandardResults[Name],StandardResults[[#This Row],[Name]],StandardResults[Entry
Std],"B")+COUNTIFS(StandardResults[Name],StandardResults[[#This Row],[Name]],StandardResults[Entry
Std],"A")+COUNTIFS(StandardResults[Name],StandardResults[[#This Row],[Name]],StandardResults[Entry
Std],"AA")</f>
        <v>0</v>
      </c>
      <c r="AA1322">
        <f>COUNTIFS(StandardResults[Name],StandardResults[[#This Row],[Name]],StandardResults[Entry
Std],"AA")</f>
        <v>0</v>
      </c>
    </row>
    <row r="1323" spans="1:27" x14ac:dyDescent="0.25">
      <c r="A1323">
        <f>TimeVR[[#This Row],[Club]]</f>
        <v>0</v>
      </c>
      <c r="B1323" t="str">
        <f>IF(OR(RIGHT(TimeVR[[#This Row],[Event]],3)="M.R", RIGHT(TimeVR[[#This Row],[Event]],3)="F.R"),"Relay","Ind")</f>
        <v>Ind</v>
      </c>
      <c r="C1323">
        <f>TimeVR[[#This Row],[gender]]</f>
        <v>0</v>
      </c>
      <c r="D1323">
        <f>TimeVR[[#This Row],[Age]]</f>
        <v>0</v>
      </c>
      <c r="E1323">
        <f>TimeVR[[#This Row],[name]]</f>
        <v>0</v>
      </c>
      <c r="F1323">
        <f>TimeVR[[#This Row],[Event]]</f>
        <v>0</v>
      </c>
      <c r="G1323" t="str">
        <f>IF(OR(StandardResults[[#This Row],[Entry]]="-",TimeVR[[#This Row],[validation]]="Validated"),"Y","N")</f>
        <v>N</v>
      </c>
      <c r="H1323">
        <f>IF(OR(LEFT(TimeVR[[#This Row],[Times]],8)="00:00.00", LEFT(TimeVR[[#This Row],[Times]],2)="NT"),"-",TimeVR[[#This Row],[Times]])</f>
        <v>0</v>
      </c>
      <c r="I13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3" t="str">
        <f>IF(ISBLANK(TimeVR[[#This Row],[Best Time(S)]]),"-",TimeVR[[#This Row],[Best Time(S)]])</f>
        <v>-</v>
      </c>
      <c r="K1323" t="str">
        <f>IF(StandardResults[[#This Row],[BT(SC)]]&lt;&gt;"-",IF(StandardResults[[#This Row],[BT(SC)]]&lt;=StandardResults[[#This Row],[AAs]],"AA",IF(StandardResults[[#This Row],[BT(SC)]]&lt;=StandardResults[[#This Row],[As]],"A",IF(StandardResults[[#This Row],[BT(SC)]]&lt;=StandardResults[[#This Row],[Bs]],"B","-"))),"")</f>
        <v/>
      </c>
      <c r="L1323" t="str">
        <f>IF(ISBLANK(TimeVR[[#This Row],[Best Time(L)]]),"-",TimeVR[[#This Row],[Best Time(L)]])</f>
        <v>-</v>
      </c>
      <c r="M1323" t="str">
        <f>IF(StandardResults[[#This Row],[BT(LC)]]&lt;&gt;"-",IF(StandardResults[[#This Row],[BT(LC)]]&lt;=StandardResults[[#This Row],[AA]],"AA",IF(StandardResults[[#This Row],[BT(LC)]]&lt;=StandardResults[[#This Row],[A]],"A",IF(StandardResults[[#This Row],[BT(LC)]]&lt;=StandardResults[[#This Row],[B]],"B","-"))),"")</f>
        <v/>
      </c>
      <c r="N1323" s="14"/>
      <c r="O1323" t="str">
        <f>IF(StandardResults[[#This Row],[BT(SC)]]&lt;&gt;"-",IF(StandardResults[[#This Row],[BT(SC)]]&lt;=StandardResults[[#This Row],[Ecs]],"EC","-"),"")</f>
        <v/>
      </c>
      <c r="Q1323" t="str">
        <f>IF(StandardResults[[#This Row],[Ind/Rel]]="Ind",LEFT(StandardResults[[#This Row],[Gender]],1)&amp;MIN(MAX(StandardResults[[#This Row],[Age]],11),17)&amp;"-"&amp;StandardResults[[#This Row],[Event]],"")</f>
        <v>011-0</v>
      </c>
      <c r="R1323" t="e">
        <f>IF(StandardResults[[#This Row],[Ind/Rel]]="Ind",_xlfn.XLOOKUP(StandardResults[[#This Row],[Code]],Std[Code],Std[AA]),"-")</f>
        <v>#N/A</v>
      </c>
      <c r="S1323" t="e">
        <f>IF(StandardResults[[#This Row],[Ind/Rel]]="Ind",_xlfn.XLOOKUP(StandardResults[[#This Row],[Code]],Std[Code],Std[A]),"-")</f>
        <v>#N/A</v>
      </c>
      <c r="T1323" t="e">
        <f>IF(StandardResults[[#This Row],[Ind/Rel]]="Ind",_xlfn.XLOOKUP(StandardResults[[#This Row],[Code]],Std[Code],Std[B]),"-")</f>
        <v>#N/A</v>
      </c>
      <c r="U1323" t="e">
        <f>IF(StandardResults[[#This Row],[Ind/Rel]]="Ind",_xlfn.XLOOKUP(StandardResults[[#This Row],[Code]],Std[Code],Std[AAs]),"-")</f>
        <v>#N/A</v>
      </c>
      <c r="V1323" t="e">
        <f>IF(StandardResults[[#This Row],[Ind/Rel]]="Ind",_xlfn.XLOOKUP(StandardResults[[#This Row],[Code]],Std[Code],Std[As]),"-")</f>
        <v>#N/A</v>
      </c>
      <c r="W1323" t="e">
        <f>IF(StandardResults[[#This Row],[Ind/Rel]]="Ind",_xlfn.XLOOKUP(StandardResults[[#This Row],[Code]],Std[Code],Std[Bs]),"-")</f>
        <v>#N/A</v>
      </c>
      <c r="X1323" t="e">
        <f>IF(StandardResults[[#This Row],[Ind/Rel]]="Ind",_xlfn.XLOOKUP(StandardResults[[#This Row],[Code]],Std[Code],Std[EC]),"-")</f>
        <v>#N/A</v>
      </c>
      <c r="Y1323" t="e">
        <f>IF(StandardResults[[#This Row],[Ind/Rel]]="Ind",_xlfn.XLOOKUP(StandardResults[[#This Row],[Code]],Std[Code],Std[Ecs]),"-")</f>
        <v>#N/A</v>
      </c>
      <c r="Z1323">
        <f>COUNTIFS(StandardResults[Name],StandardResults[[#This Row],[Name]],StandardResults[Entry
Std],"B")+COUNTIFS(StandardResults[Name],StandardResults[[#This Row],[Name]],StandardResults[Entry
Std],"A")+COUNTIFS(StandardResults[Name],StandardResults[[#This Row],[Name]],StandardResults[Entry
Std],"AA")</f>
        <v>0</v>
      </c>
      <c r="AA1323">
        <f>COUNTIFS(StandardResults[Name],StandardResults[[#This Row],[Name]],StandardResults[Entry
Std],"AA")</f>
        <v>0</v>
      </c>
    </row>
    <row r="1324" spans="1:27" x14ac:dyDescent="0.25">
      <c r="A1324">
        <f>TimeVR[[#This Row],[Club]]</f>
        <v>0</v>
      </c>
      <c r="B1324" t="str">
        <f>IF(OR(RIGHT(TimeVR[[#This Row],[Event]],3)="M.R", RIGHT(TimeVR[[#This Row],[Event]],3)="F.R"),"Relay","Ind")</f>
        <v>Ind</v>
      </c>
      <c r="C1324">
        <f>TimeVR[[#This Row],[gender]]</f>
        <v>0</v>
      </c>
      <c r="D1324">
        <f>TimeVR[[#This Row],[Age]]</f>
        <v>0</v>
      </c>
      <c r="E1324">
        <f>TimeVR[[#This Row],[name]]</f>
        <v>0</v>
      </c>
      <c r="F1324">
        <f>TimeVR[[#This Row],[Event]]</f>
        <v>0</v>
      </c>
      <c r="G1324" t="str">
        <f>IF(OR(StandardResults[[#This Row],[Entry]]="-",TimeVR[[#This Row],[validation]]="Validated"),"Y","N")</f>
        <v>N</v>
      </c>
      <c r="H1324">
        <f>IF(OR(LEFT(TimeVR[[#This Row],[Times]],8)="00:00.00", LEFT(TimeVR[[#This Row],[Times]],2)="NT"),"-",TimeVR[[#This Row],[Times]])</f>
        <v>0</v>
      </c>
      <c r="I13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4" t="str">
        <f>IF(ISBLANK(TimeVR[[#This Row],[Best Time(S)]]),"-",TimeVR[[#This Row],[Best Time(S)]])</f>
        <v>-</v>
      </c>
      <c r="K1324" t="str">
        <f>IF(StandardResults[[#This Row],[BT(SC)]]&lt;&gt;"-",IF(StandardResults[[#This Row],[BT(SC)]]&lt;=StandardResults[[#This Row],[AAs]],"AA",IF(StandardResults[[#This Row],[BT(SC)]]&lt;=StandardResults[[#This Row],[As]],"A",IF(StandardResults[[#This Row],[BT(SC)]]&lt;=StandardResults[[#This Row],[Bs]],"B","-"))),"")</f>
        <v/>
      </c>
      <c r="L1324" t="str">
        <f>IF(ISBLANK(TimeVR[[#This Row],[Best Time(L)]]),"-",TimeVR[[#This Row],[Best Time(L)]])</f>
        <v>-</v>
      </c>
      <c r="M1324" t="str">
        <f>IF(StandardResults[[#This Row],[BT(LC)]]&lt;&gt;"-",IF(StandardResults[[#This Row],[BT(LC)]]&lt;=StandardResults[[#This Row],[AA]],"AA",IF(StandardResults[[#This Row],[BT(LC)]]&lt;=StandardResults[[#This Row],[A]],"A",IF(StandardResults[[#This Row],[BT(LC)]]&lt;=StandardResults[[#This Row],[B]],"B","-"))),"")</f>
        <v/>
      </c>
      <c r="N1324" s="14"/>
      <c r="O1324" t="str">
        <f>IF(StandardResults[[#This Row],[BT(SC)]]&lt;&gt;"-",IF(StandardResults[[#This Row],[BT(SC)]]&lt;=StandardResults[[#This Row],[Ecs]],"EC","-"),"")</f>
        <v/>
      </c>
      <c r="Q1324" t="str">
        <f>IF(StandardResults[[#This Row],[Ind/Rel]]="Ind",LEFT(StandardResults[[#This Row],[Gender]],1)&amp;MIN(MAX(StandardResults[[#This Row],[Age]],11),17)&amp;"-"&amp;StandardResults[[#This Row],[Event]],"")</f>
        <v>011-0</v>
      </c>
      <c r="R1324" t="e">
        <f>IF(StandardResults[[#This Row],[Ind/Rel]]="Ind",_xlfn.XLOOKUP(StandardResults[[#This Row],[Code]],Std[Code],Std[AA]),"-")</f>
        <v>#N/A</v>
      </c>
      <c r="S1324" t="e">
        <f>IF(StandardResults[[#This Row],[Ind/Rel]]="Ind",_xlfn.XLOOKUP(StandardResults[[#This Row],[Code]],Std[Code],Std[A]),"-")</f>
        <v>#N/A</v>
      </c>
      <c r="T1324" t="e">
        <f>IF(StandardResults[[#This Row],[Ind/Rel]]="Ind",_xlfn.XLOOKUP(StandardResults[[#This Row],[Code]],Std[Code],Std[B]),"-")</f>
        <v>#N/A</v>
      </c>
      <c r="U1324" t="e">
        <f>IF(StandardResults[[#This Row],[Ind/Rel]]="Ind",_xlfn.XLOOKUP(StandardResults[[#This Row],[Code]],Std[Code],Std[AAs]),"-")</f>
        <v>#N/A</v>
      </c>
      <c r="V1324" t="e">
        <f>IF(StandardResults[[#This Row],[Ind/Rel]]="Ind",_xlfn.XLOOKUP(StandardResults[[#This Row],[Code]],Std[Code],Std[As]),"-")</f>
        <v>#N/A</v>
      </c>
      <c r="W1324" t="e">
        <f>IF(StandardResults[[#This Row],[Ind/Rel]]="Ind",_xlfn.XLOOKUP(StandardResults[[#This Row],[Code]],Std[Code],Std[Bs]),"-")</f>
        <v>#N/A</v>
      </c>
      <c r="X1324" t="e">
        <f>IF(StandardResults[[#This Row],[Ind/Rel]]="Ind",_xlfn.XLOOKUP(StandardResults[[#This Row],[Code]],Std[Code],Std[EC]),"-")</f>
        <v>#N/A</v>
      </c>
      <c r="Y1324" t="e">
        <f>IF(StandardResults[[#This Row],[Ind/Rel]]="Ind",_xlfn.XLOOKUP(StandardResults[[#This Row],[Code]],Std[Code],Std[Ecs]),"-")</f>
        <v>#N/A</v>
      </c>
      <c r="Z1324">
        <f>COUNTIFS(StandardResults[Name],StandardResults[[#This Row],[Name]],StandardResults[Entry
Std],"B")+COUNTIFS(StandardResults[Name],StandardResults[[#This Row],[Name]],StandardResults[Entry
Std],"A")+COUNTIFS(StandardResults[Name],StandardResults[[#This Row],[Name]],StandardResults[Entry
Std],"AA")</f>
        <v>0</v>
      </c>
      <c r="AA1324">
        <f>COUNTIFS(StandardResults[Name],StandardResults[[#This Row],[Name]],StandardResults[Entry
Std],"AA")</f>
        <v>0</v>
      </c>
    </row>
    <row r="1325" spans="1:27" x14ac:dyDescent="0.25">
      <c r="A1325">
        <f>TimeVR[[#This Row],[Club]]</f>
        <v>0</v>
      </c>
      <c r="B1325" t="str">
        <f>IF(OR(RIGHT(TimeVR[[#This Row],[Event]],3)="M.R", RIGHT(TimeVR[[#This Row],[Event]],3)="F.R"),"Relay","Ind")</f>
        <v>Ind</v>
      </c>
      <c r="C1325">
        <f>TimeVR[[#This Row],[gender]]</f>
        <v>0</v>
      </c>
      <c r="D1325">
        <f>TimeVR[[#This Row],[Age]]</f>
        <v>0</v>
      </c>
      <c r="E1325">
        <f>TimeVR[[#This Row],[name]]</f>
        <v>0</v>
      </c>
      <c r="F1325">
        <f>TimeVR[[#This Row],[Event]]</f>
        <v>0</v>
      </c>
      <c r="G1325" t="str">
        <f>IF(OR(StandardResults[[#This Row],[Entry]]="-",TimeVR[[#This Row],[validation]]="Validated"),"Y","N")</f>
        <v>N</v>
      </c>
      <c r="H1325">
        <f>IF(OR(LEFT(TimeVR[[#This Row],[Times]],8)="00:00.00", LEFT(TimeVR[[#This Row],[Times]],2)="NT"),"-",TimeVR[[#This Row],[Times]])</f>
        <v>0</v>
      </c>
      <c r="I13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5" t="str">
        <f>IF(ISBLANK(TimeVR[[#This Row],[Best Time(S)]]),"-",TimeVR[[#This Row],[Best Time(S)]])</f>
        <v>-</v>
      </c>
      <c r="K1325" t="str">
        <f>IF(StandardResults[[#This Row],[BT(SC)]]&lt;&gt;"-",IF(StandardResults[[#This Row],[BT(SC)]]&lt;=StandardResults[[#This Row],[AAs]],"AA",IF(StandardResults[[#This Row],[BT(SC)]]&lt;=StandardResults[[#This Row],[As]],"A",IF(StandardResults[[#This Row],[BT(SC)]]&lt;=StandardResults[[#This Row],[Bs]],"B","-"))),"")</f>
        <v/>
      </c>
      <c r="L1325" t="str">
        <f>IF(ISBLANK(TimeVR[[#This Row],[Best Time(L)]]),"-",TimeVR[[#This Row],[Best Time(L)]])</f>
        <v>-</v>
      </c>
      <c r="M1325" t="str">
        <f>IF(StandardResults[[#This Row],[BT(LC)]]&lt;&gt;"-",IF(StandardResults[[#This Row],[BT(LC)]]&lt;=StandardResults[[#This Row],[AA]],"AA",IF(StandardResults[[#This Row],[BT(LC)]]&lt;=StandardResults[[#This Row],[A]],"A",IF(StandardResults[[#This Row],[BT(LC)]]&lt;=StandardResults[[#This Row],[B]],"B","-"))),"")</f>
        <v/>
      </c>
      <c r="N1325" s="14"/>
      <c r="O1325" t="str">
        <f>IF(StandardResults[[#This Row],[BT(SC)]]&lt;&gt;"-",IF(StandardResults[[#This Row],[BT(SC)]]&lt;=StandardResults[[#This Row],[Ecs]],"EC","-"),"")</f>
        <v/>
      </c>
      <c r="Q1325" t="str">
        <f>IF(StandardResults[[#This Row],[Ind/Rel]]="Ind",LEFT(StandardResults[[#This Row],[Gender]],1)&amp;MIN(MAX(StandardResults[[#This Row],[Age]],11),17)&amp;"-"&amp;StandardResults[[#This Row],[Event]],"")</f>
        <v>011-0</v>
      </c>
      <c r="R1325" t="e">
        <f>IF(StandardResults[[#This Row],[Ind/Rel]]="Ind",_xlfn.XLOOKUP(StandardResults[[#This Row],[Code]],Std[Code],Std[AA]),"-")</f>
        <v>#N/A</v>
      </c>
      <c r="S1325" t="e">
        <f>IF(StandardResults[[#This Row],[Ind/Rel]]="Ind",_xlfn.XLOOKUP(StandardResults[[#This Row],[Code]],Std[Code],Std[A]),"-")</f>
        <v>#N/A</v>
      </c>
      <c r="T1325" t="e">
        <f>IF(StandardResults[[#This Row],[Ind/Rel]]="Ind",_xlfn.XLOOKUP(StandardResults[[#This Row],[Code]],Std[Code],Std[B]),"-")</f>
        <v>#N/A</v>
      </c>
      <c r="U1325" t="e">
        <f>IF(StandardResults[[#This Row],[Ind/Rel]]="Ind",_xlfn.XLOOKUP(StandardResults[[#This Row],[Code]],Std[Code],Std[AAs]),"-")</f>
        <v>#N/A</v>
      </c>
      <c r="V1325" t="e">
        <f>IF(StandardResults[[#This Row],[Ind/Rel]]="Ind",_xlfn.XLOOKUP(StandardResults[[#This Row],[Code]],Std[Code],Std[As]),"-")</f>
        <v>#N/A</v>
      </c>
      <c r="W1325" t="e">
        <f>IF(StandardResults[[#This Row],[Ind/Rel]]="Ind",_xlfn.XLOOKUP(StandardResults[[#This Row],[Code]],Std[Code],Std[Bs]),"-")</f>
        <v>#N/A</v>
      </c>
      <c r="X1325" t="e">
        <f>IF(StandardResults[[#This Row],[Ind/Rel]]="Ind",_xlfn.XLOOKUP(StandardResults[[#This Row],[Code]],Std[Code],Std[EC]),"-")</f>
        <v>#N/A</v>
      </c>
      <c r="Y1325" t="e">
        <f>IF(StandardResults[[#This Row],[Ind/Rel]]="Ind",_xlfn.XLOOKUP(StandardResults[[#This Row],[Code]],Std[Code],Std[Ecs]),"-")</f>
        <v>#N/A</v>
      </c>
      <c r="Z1325">
        <f>COUNTIFS(StandardResults[Name],StandardResults[[#This Row],[Name]],StandardResults[Entry
Std],"B")+COUNTIFS(StandardResults[Name],StandardResults[[#This Row],[Name]],StandardResults[Entry
Std],"A")+COUNTIFS(StandardResults[Name],StandardResults[[#This Row],[Name]],StandardResults[Entry
Std],"AA")</f>
        <v>0</v>
      </c>
      <c r="AA1325">
        <f>COUNTIFS(StandardResults[Name],StandardResults[[#This Row],[Name]],StandardResults[Entry
Std],"AA")</f>
        <v>0</v>
      </c>
    </row>
    <row r="1326" spans="1:27" x14ac:dyDescent="0.25">
      <c r="A1326">
        <f>TimeVR[[#This Row],[Club]]</f>
        <v>0</v>
      </c>
      <c r="B1326" t="str">
        <f>IF(OR(RIGHT(TimeVR[[#This Row],[Event]],3)="M.R", RIGHT(TimeVR[[#This Row],[Event]],3)="F.R"),"Relay","Ind")</f>
        <v>Ind</v>
      </c>
      <c r="C1326">
        <f>TimeVR[[#This Row],[gender]]</f>
        <v>0</v>
      </c>
      <c r="D1326">
        <f>TimeVR[[#This Row],[Age]]</f>
        <v>0</v>
      </c>
      <c r="E1326">
        <f>TimeVR[[#This Row],[name]]</f>
        <v>0</v>
      </c>
      <c r="F1326">
        <f>TimeVR[[#This Row],[Event]]</f>
        <v>0</v>
      </c>
      <c r="G1326" t="str">
        <f>IF(OR(StandardResults[[#This Row],[Entry]]="-",TimeVR[[#This Row],[validation]]="Validated"),"Y","N")</f>
        <v>N</v>
      </c>
      <c r="H1326">
        <f>IF(OR(LEFT(TimeVR[[#This Row],[Times]],8)="00:00.00", LEFT(TimeVR[[#This Row],[Times]],2)="NT"),"-",TimeVR[[#This Row],[Times]])</f>
        <v>0</v>
      </c>
      <c r="I13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6" t="str">
        <f>IF(ISBLANK(TimeVR[[#This Row],[Best Time(S)]]),"-",TimeVR[[#This Row],[Best Time(S)]])</f>
        <v>-</v>
      </c>
      <c r="K1326" t="str">
        <f>IF(StandardResults[[#This Row],[BT(SC)]]&lt;&gt;"-",IF(StandardResults[[#This Row],[BT(SC)]]&lt;=StandardResults[[#This Row],[AAs]],"AA",IF(StandardResults[[#This Row],[BT(SC)]]&lt;=StandardResults[[#This Row],[As]],"A",IF(StandardResults[[#This Row],[BT(SC)]]&lt;=StandardResults[[#This Row],[Bs]],"B","-"))),"")</f>
        <v/>
      </c>
      <c r="L1326" t="str">
        <f>IF(ISBLANK(TimeVR[[#This Row],[Best Time(L)]]),"-",TimeVR[[#This Row],[Best Time(L)]])</f>
        <v>-</v>
      </c>
      <c r="M1326" t="str">
        <f>IF(StandardResults[[#This Row],[BT(LC)]]&lt;&gt;"-",IF(StandardResults[[#This Row],[BT(LC)]]&lt;=StandardResults[[#This Row],[AA]],"AA",IF(StandardResults[[#This Row],[BT(LC)]]&lt;=StandardResults[[#This Row],[A]],"A",IF(StandardResults[[#This Row],[BT(LC)]]&lt;=StandardResults[[#This Row],[B]],"B","-"))),"")</f>
        <v/>
      </c>
      <c r="N1326" s="14"/>
      <c r="O1326" t="str">
        <f>IF(StandardResults[[#This Row],[BT(SC)]]&lt;&gt;"-",IF(StandardResults[[#This Row],[BT(SC)]]&lt;=StandardResults[[#This Row],[Ecs]],"EC","-"),"")</f>
        <v/>
      </c>
      <c r="Q1326" t="str">
        <f>IF(StandardResults[[#This Row],[Ind/Rel]]="Ind",LEFT(StandardResults[[#This Row],[Gender]],1)&amp;MIN(MAX(StandardResults[[#This Row],[Age]],11),17)&amp;"-"&amp;StandardResults[[#This Row],[Event]],"")</f>
        <v>011-0</v>
      </c>
      <c r="R1326" t="e">
        <f>IF(StandardResults[[#This Row],[Ind/Rel]]="Ind",_xlfn.XLOOKUP(StandardResults[[#This Row],[Code]],Std[Code],Std[AA]),"-")</f>
        <v>#N/A</v>
      </c>
      <c r="S1326" t="e">
        <f>IF(StandardResults[[#This Row],[Ind/Rel]]="Ind",_xlfn.XLOOKUP(StandardResults[[#This Row],[Code]],Std[Code],Std[A]),"-")</f>
        <v>#N/A</v>
      </c>
      <c r="T1326" t="e">
        <f>IF(StandardResults[[#This Row],[Ind/Rel]]="Ind",_xlfn.XLOOKUP(StandardResults[[#This Row],[Code]],Std[Code],Std[B]),"-")</f>
        <v>#N/A</v>
      </c>
      <c r="U1326" t="e">
        <f>IF(StandardResults[[#This Row],[Ind/Rel]]="Ind",_xlfn.XLOOKUP(StandardResults[[#This Row],[Code]],Std[Code],Std[AAs]),"-")</f>
        <v>#N/A</v>
      </c>
      <c r="V1326" t="e">
        <f>IF(StandardResults[[#This Row],[Ind/Rel]]="Ind",_xlfn.XLOOKUP(StandardResults[[#This Row],[Code]],Std[Code],Std[As]),"-")</f>
        <v>#N/A</v>
      </c>
      <c r="W1326" t="e">
        <f>IF(StandardResults[[#This Row],[Ind/Rel]]="Ind",_xlfn.XLOOKUP(StandardResults[[#This Row],[Code]],Std[Code],Std[Bs]),"-")</f>
        <v>#N/A</v>
      </c>
      <c r="X1326" t="e">
        <f>IF(StandardResults[[#This Row],[Ind/Rel]]="Ind",_xlfn.XLOOKUP(StandardResults[[#This Row],[Code]],Std[Code],Std[EC]),"-")</f>
        <v>#N/A</v>
      </c>
      <c r="Y1326" t="e">
        <f>IF(StandardResults[[#This Row],[Ind/Rel]]="Ind",_xlfn.XLOOKUP(StandardResults[[#This Row],[Code]],Std[Code],Std[Ecs]),"-")</f>
        <v>#N/A</v>
      </c>
      <c r="Z1326">
        <f>COUNTIFS(StandardResults[Name],StandardResults[[#This Row],[Name]],StandardResults[Entry
Std],"B")+COUNTIFS(StandardResults[Name],StandardResults[[#This Row],[Name]],StandardResults[Entry
Std],"A")+COUNTIFS(StandardResults[Name],StandardResults[[#This Row],[Name]],StandardResults[Entry
Std],"AA")</f>
        <v>0</v>
      </c>
      <c r="AA1326">
        <f>COUNTIFS(StandardResults[Name],StandardResults[[#This Row],[Name]],StandardResults[Entry
Std],"AA")</f>
        <v>0</v>
      </c>
    </row>
    <row r="1327" spans="1:27" x14ac:dyDescent="0.25">
      <c r="A1327">
        <f>TimeVR[[#This Row],[Club]]</f>
        <v>0</v>
      </c>
      <c r="B1327" t="str">
        <f>IF(OR(RIGHT(TimeVR[[#This Row],[Event]],3)="M.R", RIGHT(TimeVR[[#This Row],[Event]],3)="F.R"),"Relay","Ind")</f>
        <v>Ind</v>
      </c>
      <c r="C1327">
        <f>TimeVR[[#This Row],[gender]]</f>
        <v>0</v>
      </c>
      <c r="D1327">
        <f>TimeVR[[#This Row],[Age]]</f>
        <v>0</v>
      </c>
      <c r="E1327">
        <f>TimeVR[[#This Row],[name]]</f>
        <v>0</v>
      </c>
      <c r="F1327">
        <f>TimeVR[[#This Row],[Event]]</f>
        <v>0</v>
      </c>
      <c r="G1327" t="str">
        <f>IF(OR(StandardResults[[#This Row],[Entry]]="-",TimeVR[[#This Row],[validation]]="Validated"),"Y","N")</f>
        <v>N</v>
      </c>
      <c r="H1327">
        <f>IF(OR(LEFT(TimeVR[[#This Row],[Times]],8)="00:00.00", LEFT(TimeVR[[#This Row],[Times]],2)="NT"),"-",TimeVR[[#This Row],[Times]])</f>
        <v>0</v>
      </c>
      <c r="I13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7" t="str">
        <f>IF(ISBLANK(TimeVR[[#This Row],[Best Time(S)]]),"-",TimeVR[[#This Row],[Best Time(S)]])</f>
        <v>-</v>
      </c>
      <c r="K1327" t="str">
        <f>IF(StandardResults[[#This Row],[BT(SC)]]&lt;&gt;"-",IF(StandardResults[[#This Row],[BT(SC)]]&lt;=StandardResults[[#This Row],[AAs]],"AA",IF(StandardResults[[#This Row],[BT(SC)]]&lt;=StandardResults[[#This Row],[As]],"A",IF(StandardResults[[#This Row],[BT(SC)]]&lt;=StandardResults[[#This Row],[Bs]],"B","-"))),"")</f>
        <v/>
      </c>
      <c r="L1327" t="str">
        <f>IF(ISBLANK(TimeVR[[#This Row],[Best Time(L)]]),"-",TimeVR[[#This Row],[Best Time(L)]])</f>
        <v>-</v>
      </c>
      <c r="M1327" t="str">
        <f>IF(StandardResults[[#This Row],[BT(LC)]]&lt;&gt;"-",IF(StandardResults[[#This Row],[BT(LC)]]&lt;=StandardResults[[#This Row],[AA]],"AA",IF(StandardResults[[#This Row],[BT(LC)]]&lt;=StandardResults[[#This Row],[A]],"A",IF(StandardResults[[#This Row],[BT(LC)]]&lt;=StandardResults[[#This Row],[B]],"B","-"))),"")</f>
        <v/>
      </c>
      <c r="N1327" s="14"/>
      <c r="O1327" t="str">
        <f>IF(StandardResults[[#This Row],[BT(SC)]]&lt;&gt;"-",IF(StandardResults[[#This Row],[BT(SC)]]&lt;=StandardResults[[#This Row],[Ecs]],"EC","-"),"")</f>
        <v/>
      </c>
      <c r="Q1327" t="str">
        <f>IF(StandardResults[[#This Row],[Ind/Rel]]="Ind",LEFT(StandardResults[[#This Row],[Gender]],1)&amp;MIN(MAX(StandardResults[[#This Row],[Age]],11),17)&amp;"-"&amp;StandardResults[[#This Row],[Event]],"")</f>
        <v>011-0</v>
      </c>
      <c r="R1327" t="e">
        <f>IF(StandardResults[[#This Row],[Ind/Rel]]="Ind",_xlfn.XLOOKUP(StandardResults[[#This Row],[Code]],Std[Code],Std[AA]),"-")</f>
        <v>#N/A</v>
      </c>
      <c r="S1327" t="e">
        <f>IF(StandardResults[[#This Row],[Ind/Rel]]="Ind",_xlfn.XLOOKUP(StandardResults[[#This Row],[Code]],Std[Code],Std[A]),"-")</f>
        <v>#N/A</v>
      </c>
      <c r="T1327" t="e">
        <f>IF(StandardResults[[#This Row],[Ind/Rel]]="Ind",_xlfn.XLOOKUP(StandardResults[[#This Row],[Code]],Std[Code],Std[B]),"-")</f>
        <v>#N/A</v>
      </c>
      <c r="U1327" t="e">
        <f>IF(StandardResults[[#This Row],[Ind/Rel]]="Ind",_xlfn.XLOOKUP(StandardResults[[#This Row],[Code]],Std[Code],Std[AAs]),"-")</f>
        <v>#N/A</v>
      </c>
      <c r="V1327" t="e">
        <f>IF(StandardResults[[#This Row],[Ind/Rel]]="Ind",_xlfn.XLOOKUP(StandardResults[[#This Row],[Code]],Std[Code],Std[As]),"-")</f>
        <v>#N/A</v>
      </c>
      <c r="W1327" t="e">
        <f>IF(StandardResults[[#This Row],[Ind/Rel]]="Ind",_xlfn.XLOOKUP(StandardResults[[#This Row],[Code]],Std[Code],Std[Bs]),"-")</f>
        <v>#N/A</v>
      </c>
      <c r="X1327" t="e">
        <f>IF(StandardResults[[#This Row],[Ind/Rel]]="Ind",_xlfn.XLOOKUP(StandardResults[[#This Row],[Code]],Std[Code],Std[EC]),"-")</f>
        <v>#N/A</v>
      </c>
      <c r="Y1327" t="e">
        <f>IF(StandardResults[[#This Row],[Ind/Rel]]="Ind",_xlfn.XLOOKUP(StandardResults[[#This Row],[Code]],Std[Code],Std[Ecs]),"-")</f>
        <v>#N/A</v>
      </c>
      <c r="Z1327">
        <f>COUNTIFS(StandardResults[Name],StandardResults[[#This Row],[Name]],StandardResults[Entry
Std],"B")+COUNTIFS(StandardResults[Name],StandardResults[[#This Row],[Name]],StandardResults[Entry
Std],"A")+COUNTIFS(StandardResults[Name],StandardResults[[#This Row],[Name]],StandardResults[Entry
Std],"AA")</f>
        <v>0</v>
      </c>
      <c r="AA1327">
        <f>COUNTIFS(StandardResults[Name],StandardResults[[#This Row],[Name]],StandardResults[Entry
Std],"AA")</f>
        <v>0</v>
      </c>
    </row>
    <row r="1328" spans="1:27" x14ac:dyDescent="0.25">
      <c r="A1328">
        <f>TimeVR[[#This Row],[Club]]</f>
        <v>0</v>
      </c>
      <c r="B1328" t="str">
        <f>IF(OR(RIGHT(TimeVR[[#This Row],[Event]],3)="M.R", RIGHT(TimeVR[[#This Row],[Event]],3)="F.R"),"Relay","Ind")</f>
        <v>Ind</v>
      </c>
      <c r="C1328">
        <f>TimeVR[[#This Row],[gender]]</f>
        <v>0</v>
      </c>
      <c r="D1328">
        <f>TimeVR[[#This Row],[Age]]</f>
        <v>0</v>
      </c>
      <c r="E1328">
        <f>TimeVR[[#This Row],[name]]</f>
        <v>0</v>
      </c>
      <c r="F1328">
        <f>TimeVR[[#This Row],[Event]]</f>
        <v>0</v>
      </c>
      <c r="G1328" t="str">
        <f>IF(OR(StandardResults[[#This Row],[Entry]]="-",TimeVR[[#This Row],[validation]]="Validated"),"Y","N")</f>
        <v>N</v>
      </c>
      <c r="H1328">
        <f>IF(OR(LEFT(TimeVR[[#This Row],[Times]],8)="00:00.00", LEFT(TimeVR[[#This Row],[Times]],2)="NT"),"-",TimeVR[[#This Row],[Times]])</f>
        <v>0</v>
      </c>
      <c r="I13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8" t="str">
        <f>IF(ISBLANK(TimeVR[[#This Row],[Best Time(S)]]),"-",TimeVR[[#This Row],[Best Time(S)]])</f>
        <v>-</v>
      </c>
      <c r="K1328" t="str">
        <f>IF(StandardResults[[#This Row],[BT(SC)]]&lt;&gt;"-",IF(StandardResults[[#This Row],[BT(SC)]]&lt;=StandardResults[[#This Row],[AAs]],"AA",IF(StandardResults[[#This Row],[BT(SC)]]&lt;=StandardResults[[#This Row],[As]],"A",IF(StandardResults[[#This Row],[BT(SC)]]&lt;=StandardResults[[#This Row],[Bs]],"B","-"))),"")</f>
        <v/>
      </c>
      <c r="L1328" t="str">
        <f>IF(ISBLANK(TimeVR[[#This Row],[Best Time(L)]]),"-",TimeVR[[#This Row],[Best Time(L)]])</f>
        <v>-</v>
      </c>
      <c r="M1328" t="str">
        <f>IF(StandardResults[[#This Row],[BT(LC)]]&lt;&gt;"-",IF(StandardResults[[#This Row],[BT(LC)]]&lt;=StandardResults[[#This Row],[AA]],"AA",IF(StandardResults[[#This Row],[BT(LC)]]&lt;=StandardResults[[#This Row],[A]],"A",IF(StandardResults[[#This Row],[BT(LC)]]&lt;=StandardResults[[#This Row],[B]],"B","-"))),"")</f>
        <v/>
      </c>
      <c r="N1328" s="14"/>
      <c r="O1328" t="str">
        <f>IF(StandardResults[[#This Row],[BT(SC)]]&lt;&gt;"-",IF(StandardResults[[#This Row],[BT(SC)]]&lt;=StandardResults[[#This Row],[Ecs]],"EC","-"),"")</f>
        <v/>
      </c>
      <c r="Q1328" t="str">
        <f>IF(StandardResults[[#This Row],[Ind/Rel]]="Ind",LEFT(StandardResults[[#This Row],[Gender]],1)&amp;MIN(MAX(StandardResults[[#This Row],[Age]],11),17)&amp;"-"&amp;StandardResults[[#This Row],[Event]],"")</f>
        <v>011-0</v>
      </c>
      <c r="R1328" t="e">
        <f>IF(StandardResults[[#This Row],[Ind/Rel]]="Ind",_xlfn.XLOOKUP(StandardResults[[#This Row],[Code]],Std[Code],Std[AA]),"-")</f>
        <v>#N/A</v>
      </c>
      <c r="S1328" t="e">
        <f>IF(StandardResults[[#This Row],[Ind/Rel]]="Ind",_xlfn.XLOOKUP(StandardResults[[#This Row],[Code]],Std[Code],Std[A]),"-")</f>
        <v>#N/A</v>
      </c>
      <c r="T1328" t="e">
        <f>IF(StandardResults[[#This Row],[Ind/Rel]]="Ind",_xlfn.XLOOKUP(StandardResults[[#This Row],[Code]],Std[Code],Std[B]),"-")</f>
        <v>#N/A</v>
      </c>
      <c r="U1328" t="e">
        <f>IF(StandardResults[[#This Row],[Ind/Rel]]="Ind",_xlfn.XLOOKUP(StandardResults[[#This Row],[Code]],Std[Code],Std[AAs]),"-")</f>
        <v>#N/A</v>
      </c>
      <c r="V1328" t="e">
        <f>IF(StandardResults[[#This Row],[Ind/Rel]]="Ind",_xlfn.XLOOKUP(StandardResults[[#This Row],[Code]],Std[Code],Std[As]),"-")</f>
        <v>#N/A</v>
      </c>
      <c r="W1328" t="e">
        <f>IF(StandardResults[[#This Row],[Ind/Rel]]="Ind",_xlfn.XLOOKUP(StandardResults[[#This Row],[Code]],Std[Code],Std[Bs]),"-")</f>
        <v>#N/A</v>
      </c>
      <c r="X1328" t="e">
        <f>IF(StandardResults[[#This Row],[Ind/Rel]]="Ind",_xlfn.XLOOKUP(StandardResults[[#This Row],[Code]],Std[Code],Std[EC]),"-")</f>
        <v>#N/A</v>
      </c>
      <c r="Y1328" t="e">
        <f>IF(StandardResults[[#This Row],[Ind/Rel]]="Ind",_xlfn.XLOOKUP(StandardResults[[#This Row],[Code]],Std[Code],Std[Ecs]),"-")</f>
        <v>#N/A</v>
      </c>
      <c r="Z1328">
        <f>COUNTIFS(StandardResults[Name],StandardResults[[#This Row],[Name]],StandardResults[Entry
Std],"B")+COUNTIFS(StandardResults[Name],StandardResults[[#This Row],[Name]],StandardResults[Entry
Std],"A")+COUNTIFS(StandardResults[Name],StandardResults[[#This Row],[Name]],StandardResults[Entry
Std],"AA")</f>
        <v>0</v>
      </c>
      <c r="AA1328">
        <f>COUNTIFS(StandardResults[Name],StandardResults[[#This Row],[Name]],StandardResults[Entry
Std],"AA")</f>
        <v>0</v>
      </c>
    </row>
    <row r="1329" spans="1:27" x14ac:dyDescent="0.25">
      <c r="A1329">
        <f>TimeVR[[#This Row],[Club]]</f>
        <v>0</v>
      </c>
      <c r="B1329" t="str">
        <f>IF(OR(RIGHT(TimeVR[[#This Row],[Event]],3)="M.R", RIGHT(TimeVR[[#This Row],[Event]],3)="F.R"),"Relay","Ind")</f>
        <v>Ind</v>
      </c>
      <c r="C1329">
        <f>TimeVR[[#This Row],[gender]]</f>
        <v>0</v>
      </c>
      <c r="D1329">
        <f>TimeVR[[#This Row],[Age]]</f>
        <v>0</v>
      </c>
      <c r="E1329">
        <f>TimeVR[[#This Row],[name]]</f>
        <v>0</v>
      </c>
      <c r="F1329">
        <f>TimeVR[[#This Row],[Event]]</f>
        <v>0</v>
      </c>
      <c r="G1329" t="str">
        <f>IF(OR(StandardResults[[#This Row],[Entry]]="-",TimeVR[[#This Row],[validation]]="Validated"),"Y","N")</f>
        <v>N</v>
      </c>
      <c r="H1329">
        <f>IF(OR(LEFT(TimeVR[[#This Row],[Times]],8)="00:00.00", LEFT(TimeVR[[#This Row],[Times]],2)="NT"),"-",TimeVR[[#This Row],[Times]])</f>
        <v>0</v>
      </c>
      <c r="I13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29" t="str">
        <f>IF(ISBLANK(TimeVR[[#This Row],[Best Time(S)]]),"-",TimeVR[[#This Row],[Best Time(S)]])</f>
        <v>-</v>
      </c>
      <c r="K1329" t="str">
        <f>IF(StandardResults[[#This Row],[BT(SC)]]&lt;&gt;"-",IF(StandardResults[[#This Row],[BT(SC)]]&lt;=StandardResults[[#This Row],[AAs]],"AA",IF(StandardResults[[#This Row],[BT(SC)]]&lt;=StandardResults[[#This Row],[As]],"A",IF(StandardResults[[#This Row],[BT(SC)]]&lt;=StandardResults[[#This Row],[Bs]],"B","-"))),"")</f>
        <v/>
      </c>
      <c r="L1329" t="str">
        <f>IF(ISBLANK(TimeVR[[#This Row],[Best Time(L)]]),"-",TimeVR[[#This Row],[Best Time(L)]])</f>
        <v>-</v>
      </c>
      <c r="M1329" t="str">
        <f>IF(StandardResults[[#This Row],[BT(LC)]]&lt;&gt;"-",IF(StandardResults[[#This Row],[BT(LC)]]&lt;=StandardResults[[#This Row],[AA]],"AA",IF(StandardResults[[#This Row],[BT(LC)]]&lt;=StandardResults[[#This Row],[A]],"A",IF(StandardResults[[#This Row],[BT(LC)]]&lt;=StandardResults[[#This Row],[B]],"B","-"))),"")</f>
        <v/>
      </c>
      <c r="N1329" s="14"/>
      <c r="O1329" t="str">
        <f>IF(StandardResults[[#This Row],[BT(SC)]]&lt;&gt;"-",IF(StandardResults[[#This Row],[BT(SC)]]&lt;=StandardResults[[#This Row],[Ecs]],"EC","-"),"")</f>
        <v/>
      </c>
      <c r="Q1329" t="str">
        <f>IF(StandardResults[[#This Row],[Ind/Rel]]="Ind",LEFT(StandardResults[[#This Row],[Gender]],1)&amp;MIN(MAX(StandardResults[[#This Row],[Age]],11),17)&amp;"-"&amp;StandardResults[[#This Row],[Event]],"")</f>
        <v>011-0</v>
      </c>
      <c r="R1329" t="e">
        <f>IF(StandardResults[[#This Row],[Ind/Rel]]="Ind",_xlfn.XLOOKUP(StandardResults[[#This Row],[Code]],Std[Code],Std[AA]),"-")</f>
        <v>#N/A</v>
      </c>
      <c r="S1329" t="e">
        <f>IF(StandardResults[[#This Row],[Ind/Rel]]="Ind",_xlfn.XLOOKUP(StandardResults[[#This Row],[Code]],Std[Code],Std[A]),"-")</f>
        <v>#N/A</v>
      </c>
      <c r="T1329" t="e">
        <f>IF(StandardResults[[#This Row],[Ind/Rel]]="Ind",_xlfn.XLOOKUP(StandardResults[[#This Row],[Code]],Std[Code],Std[B]),"-")</f>
        <v>#N/A</v>
      </c>
      <c r="U1329" t="e">
        <f>IF(StandardResults[[#This Row],[Ind/Rel]]="Ind",_xlfn.XLOOKUP(StandardResults[[#This Row],[Code]],Std[Code],Std[AAs]),"-")</f>
        <v>#N/A</v>
      </c>
      <c r="V1329" t="e">
        <f>IF(StandardResults[[#This Row],[Ind/Rel]]="Ind",_xlfn.XLOOKUP(StandardResults[[#This Row],[Code]],Std[Code],Std[As]),"-")</f>
        <v>#N/A</v>
      </c>
      <c r="W1329" t="e">
        <f>IF(StandardResults[[#This Row],[Ind/Rel]]="Ind",_xlfn.XLOOKUP(StandardResults[[#This Row],[Code]],Std[Code],Std[Bs]),"-")</f>
        <v>#N/A</v>
      </c>
      <c r="X1329" t="e">
        <f>IF(StandardResults[[#This Row],[Ind/Rel]]="Ind",_xlfn.XLOOKUP(StandardResults[[#This Row],[Code]],Std[Code],Std[EC]),"-")</f>
        <v>#N/A</v>
      </c>
      <c r="Y1329" t="e">
        <f>IF(StandardResults[[#This Row],[Ind/Rel]]="Ind",_xlfn.XLOOKUP(StandardResults[[#This Row],[Code]],Std[Code],Std[Ecs]),"-")</f>
        <v>#N/A</v>
      </c>
      <c r="Z1329">
        <f>COUNTIFS(StandardResults[Name],StandardResults[[#This Row],[Name]],StandardResults[Entry
Std],"B")+COUNTIFS(StandardResults[Name],StandardResults[[#This Row],[Name]],StandardResults[Entry
Std],"A")+COUNTIFS(StandardResults[Name],StandardResults[[#This Row],[Name]],StandardResults[Entry
Std],"AA")</f>
        <v>0</v>
      </c>
      <c r="AA1329">
        <f>COUNTIFS(StandardResults[Name],StandardResults[[#This Row],[Name]],StandardResults[Entry
Std],"AA")</f>
        <v>0</v>
      </c>
    </row>
    <row r="1330" spans="1:27" x14ac:dyDescent="0.25">
      <c r="A1330">
        <f>TimeVR[[#This Row],[Club]]</f>
        <v>0</v>
      </c>
      <c r="B1330" t="str">
        <f>IF(OR(RIGHT(TimeVR[[#This Row],[Event]],3)="M.R", RIGHT(TimeVR[[#This Row],[Event]],3)="F.R"),"Relay","Ind")</f>
        <v>Ind</v>
      </c>
      <c r="C1330">
        <f>TimeVR[[#This Row],[gender]]</f>
        <v>0</v>
      </c>
      <c r="D1330">
        <f>TimeVR[[#This Row],[Age]]</f>
        <v>0</v>
      </c>
      <c r="E1330">
        <f>TimeVR[[#This Row],[name]]</f>
        <v>0</v>
      </c>
      <c r="F1330">
        <f>TimeVR[[#This Row],[Event]]</f>
        <v>0</v>
      </c>
      <c r="G1330" t="str">
        <f>IF(OR(StandardResults[[#This Row],[Entry]]="-",TimeVR[[#This Row],[validation]]="Validated"),"Y","N")</f>
        <v>N</v>
      </c>
      <c r="H1330">
        <f>IF(OR(LEFT(TimeVR[[#This Row],[Times]],8)="00:00.00", LEFT(TimeVR[[#This Row],[Times]],2)="NT"),"-",TimeVR[[#This Row],[Times]])</f>
        <v>0</v>
      </c>
      <c r="I13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0" t="str">
        <f>IF(ISBLANK(TimeVR[[#This Row],[Best Time(S)]]),"-",TimeVR[[#This Row],[Best Time(S)]])</f>
        <v>-</v>
      </c>
      <c r="K1330" t="str">
        <f>IF(StandardResults[[#This Row],[BT(SC)]]&lt;&gt;"-",IF(StandardResults[[#This Row],[BT(SC)]]&lt;=StandardResults[[#This Row],[AAs]],"AA",IF(StandardResults[[#This Row],[BT(SC)]]&lt;=StandardResults[[#This Row],[As]],"A",IF(StandardResults[[#This Row],[BT(SC)]]&lt;=StandardResults[[#This Row],[Bs]],"B","-"))),"")</f>
        <v/>
      </c>
      <c r="L1330" t="str">
        <f>IF(ISBLANK(TimeVR[[#This Row],[Best Time(L)]]),"-",TimeVR[[#This Row],[Best Time(L)]])</f>
        <v>-</v>
      </c>
      <c r="M1330" t="str">
        <f>IF(StandardResults[[#This Row],[BT(LC)]]&lt;&gt;"-",IF(StandardResults[[#This Row],[BT(LC)]]&lt;=StandardResults[[#This Row],[AA]],"AA",IF(StandardResults[[#This Row],[BT(LC)]]&lt;=StandardResults[[#This Row],[A]],"A",IF(StandardResults[[#This Row],[BT(LC)]]&lt;=StandardResults[[#This Row],[B]],"B","-"))),"")</f>
        <v/>
      </c>
      <c r="N1330" s="14"/>
      <c r="O1330" t="str">
        <f>IF(StandardResults[[#This Row],[BT(SC)]]&lt;&gt;"-",IF(StandardResults[[#This Row],[BT(SC)]]&lt;=StandardResults[[#This Row],[Ecs]],"EC","-"),"")</f>
        <v/>
      </c>
      <c r="Q1330" t="str">
        <f>IF(StandardResults[[#This Row],[Ind/Rel]]="Ind",LEFT(StandardResults[[#This Row],[Gender]],1)&amp;MIN(MAX(StandardResults[[#This Row],[Age]],11),17)&amp;"-"&amp;StandardResults[[#This Row],[Event]],"")</f>
        <v>011-0</v>
      </c>
      <c r="R1330" t="e">
        <f>IF(StandardResults[[#This Row],[Ind/Rel]]="Ind",_xlfn.XLOOKUP(StandardResults[[#This Row],[Code]],Std[Code],Std[AA]),"-")</f>
        <v>#N/A</v>
      </c>
      <c r="S1330" t="e">
        <f>IF(StandardResults[[#This Row],[Ind/Rel]]="Ind",_xlfn.XLOOKUP(StandardResults[[#This Row],[Code]],Std[Code],Std[A]),"-")</f>
        <v>#N/A</v>
      </c>
      <c r="T1330" t="e">
        <f>IF(StandardResults[[#This Row],[Ind/Rel]]="Ind",_xlfn.XLOOKUP(StandardResults[[#This Row],[Code]],Std[Code],Std[B]),"-")</f>
        <v>#N/A</v>
      </c>
      <c r="U1330" t="e">
        <f>IF(StandardResults[[#This Row],[Ind/Rel]]="Ind",_xlfn.XLOOKUP(StandardResults[[#This Row],[Code]],Std[Code],Std[AAs]),"-")</f>
        <v>#N/A</v>
      </c>
      <c r="V1330" t="e">
        <f>IF(StandardResults[[#This Row],[Ind/Rel]]="Ind",_xlfn.XLOOKUP(StandardResults[[#This Row],[Code]],Std[Code],Std[As]),"-")</f>
        <v>#N/A</v>
      </c>
      <c r="W1330" t="e">
        <f>IF(StandardResults[[#This Row],[Ind/Rel]]="Ind",_xlfn.XLOOKUP(StandardResults[[#This Row],[Code]],Std[Code],Std[Bs]),"-")</f>
        <v>#N/A</v>
      </c>
      <c r="X1330" t="e">
        <f>IF(StandardResults[[#This Row],[Ind/Rel]]="Ind",_xlfn.XLOOKUP(StandardResults[[#This Row],[Code]],Std[Code],Std[EC]),"-")</f>
        <v>#N/A</v>
      </c>
      <c r="Y1330" t="e">
        <f>IF(StandardResults[[#This Row],[Ind/Rel]]="Ind",_xlfn.XLOOKUP(StandardResults[[#This Row],[Code]],Std[Code],Std[Ecs]),"-")</f>
        <v>#N/A</v>
      </c>
      <c r="Z1330">
        <f>COUNTIFS(StandardResults[Name],StandardResults[[#This Row],[Name]],StandardResults[Entry
Std],"B")+COUNTIFS(StandardResults[Name],StandardResults[[#This Row],[Name]],StandardResults[Entry
Std],"A")+COUNTIFS(StandardResults[Name],StandardResults[[#This Row],[Name]],StandardResults[Entry
Std],"AA")</f>
        <v>0</v>
      </c>
      <c r="AA1330">
        <f>COUNTIFS(StandardResults[Name],StandardResults[[#This Row],[Name]],StandardResults[Entry
Std],"AA")</f>
        <v>0</v>
      </c>
    </row>
    <row r="1331" spans="1:27" x14ac:dyDescent="0.25">
      <c r="A1331">
        <f>TimeVR[[#This Row],[Club]]</f>
        <v>0</v>
      </c>
      <c r="B1331" t="str">
        <f>IF(OR(RIGHT(TimeVR[[#This Row],[Event]],3)="M.R", RIGHT(TimeVR[[#This Row],[Event]],3)="F.R"),"Relay","Ind")</f>
        <v>Ind</v>
      </c>
      <c r="C1331">
        <f>TimeVR[[#This Row],[gender]]</f>
        <v>0</v>
      </c>
      <c r="D1331">
        <f>TimeVR[[#This Row],[Age]]</f>
        <v>0</v>
      </c>
      <c r="E1331">
        <f>TimeVR[[#This Row],[name]]</f>
        <v>0</v>
      </c>
      <c r="F1331">
        <f>TimeVR[[#This Row],[Event]]</f>
        <v>0</v>
      </c>
      <c r="G1331" t="str">
        <f>IF(OR(StandardResults[[#This Row],[Entry]]="-",TimeVR[[#This Row],[validation]]="Validated"),"Y","N")</f>
        <v>N</v>
      </c>
      <c r="H1331">
        <f>IF(OR(LEFT(TimeVR[[#This Row],[Times]],8)="00:00.00", LEFT(TimeVR[[#This Row],[Times]],2)="NT"),"-",TimeVR[[#This Row],[Times]])</f>
        <v>0</v>
      </c>
      <c r="I13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1" t="str">
        <f>IF(ISBLANK(TimeVR[[#This Row],[Best Time(S)]]),"-",TimeVR[[#This Row],[Best Time(S)]])</f>
        <v>-</v>
      </c>
      <c r="K1331" t="str">
        <f>IF(StandardResults[[#This Row],[BT(SC)]]&lt;&gt;"-",IF(StandardResults[[#This Row],[BT(SC)]]&lt;=StandardResults[[#This Row],[AAs]],"AA",IF(StandardResults[[#This Row],[BT(SC)]]&lt;=StandardResults[[#This Row],[As]],"A",IF(StandardResults[[#This Row],[BT(SC)]]&lt;=StandardResults[[#This Row],[Bs]],"B","-"))),"")</f>
        <v/>
      </c>
      <c r="L1331" t="str">
        <f>IF(ISBLANK(TimeVR[[#This Row],[Best Time(L)]]),"-",TimeVR[[#This Row],[Best Time(L)]])</f>
        <v>-</v>
      </c>
      <c r="M1331" t="str">
        <f>IF(StandardResults[[#This Row],[BT(LC)]]&lt;&gt;"-",IF(StandardResults[[#This Row],[BT(LC)]]&lt;=StandardResults[[#This Row],[AA]],"AA",IF(StandardResults[[#This Row],[BT(LC)]]&lt;=StandardResults[[#This Row],[A]],"A",IF(StandardResults[[#This Row],[BT(LC)]]&lt;=StandardResults[[#This Row],[B]],"B","-"))),"")</f>
        <v/>
      </c>
      <c r="N1331" s="14"/>
      <c r="O1331" t="str">
        <f>IF(StandardResults[[#This Row],[BT(SC)]]&lt;&gt;"-",IF(StandardResults[[#This Row],[BT(SC)]]&lt;=StandardResults[[#This Row],[Ecs]],"EC","-"),"")</f>
        <v/>
      </c>
      <c r="Q1331" t="str">
        <f>IF(StandardResults[[#This Row],[Ind/Rel]]="Ind",LEFT(StandardResults[[#This Row],[Gender]],1)&amp;MIN(MAX(StandardResults[[#This Row],[Age]],11),17)&amp;"-"&amp;StandardResults[[#This Row],[Event]],"")</f>
        <v>011-0</v>
      </c>
      <c r="R1331" t="e">
        <f>IF(StandardResults[[#This Row],[Ind/Rel]]="Ind",_xlfn.XLOOKUP(StandardResults[[#This Row],[Code]],Std[Code],Std[AA]),"-")</f>
        <v>#N/A</v>
      </c>
      <c r="S1331" t="e">
        <f>IF(StandardResults[[#This Row],[Ind/Rel]]="Ind",_xlfn.XLOOKUP(StandardResults[[#This Row],[Code]],Std[Code],Std[A]),"-")</f>
        <v>#N/A</v>
      </c>
      <c r="T1331" t="e">
        <f>IF(StandardResults[[#This Row],[Ind/Rel]]="Ind",_xlfn.XLOOKUP(StandardResults[[#This Row],[Code]],Std[Code],Std[B]),"-")</f>
        <v>#N/A</v>
      </c>
      <c r="U1331" t="e">
        <f>IF(StandardResults[[#This Row],[Ind/Rel]]="Ind",_xlfn.XLOOKUP(StandardResults[[#This Row],[Code]],Std[Code],Std[AAs]),"-")</f>
        <v>#N/A</v>
      </c>
      <c r="V1331" t="e">
        <f>IF(StandardResults[[#This Row],[Ind/Rel]]="Ind",_xlfn.XLOOKUP(StandardResults[[#This Row],[Code]],Std[Code],Std[As]),"-")</f>
        <v>#N/A</v>
      </c>
      <c r="W1331" t="e">
        <f>IF(StandardResults[[#This Row],[Ind/Rel]]="Ind",_xlfn.XLOOKUP(StandardResults[[#This Row],[Code]],Std[Code],Std[Bs]),"-")</f>
        <v>#N/A</v>
      </c>
      <c r="X1331" t="e">
        <f>IF(StandardResults[[#This Row],[Ind/Rel]]="Ind",_xlfn.XLOOKUP(StandardResults[[#This Row],[Code]],Std[Code],Std[EC]),"-")</f>
        <v>#N/A</v>
      </c>
      <c r="Y1331" t="e">
        <f>IF(StandardResults[[#This Row],[Ind/Rel]]="Ind",_xlfn.XLOOKUP(StandardResults[[#This Row],[Code]],Std[Code],Std[Ecs]),"-")</f>
        <v>#N/A</v>
      </c>
      <c r="Z1331">
        <f>COUNTIFS(StandardResults[Name],StandardResults[[#This Row],[Name]],StandardResults[Entry
Std],"B")+COUNTIFS(StandardResults[Name],StandardResults[[#This Row],[Name]],StandardResults[Entry
Std],"A")+COUNTIFS(StandardResults[Name],StandardResults[[#This Row],[Name]],StandardResults[Entry
Std],"AA")</f>
        <v>0</v>
      </c>
      <c r="AA1331">
        <f>COUNTIFS(StandardResults[Name],StandardResults[[#This Row],[Name]],StandardResults[Entry
Std],"AA")</f>
        <v>0</v>
      </c>
    </row>
    <row r="1332" spans="1:27" x14ac:dyDescent="0.25">
      <c r="A1332">
        <f>TimeVR[[#This Row],[Club]]</f>
        <v>0</v>
      </c>
      <c r="B1332" t="str">
        <f>IF(OR(RIGHT(TimeVR[[#This Row],[Event]],3)="M.R", RIGHT(TimeVR[[#This Row],[Event]],3)="F.R"),"Relay","Ind")</f>
        <v>Ind</v>
      </c>
      <c r="C1332">
        <f>TimeVR[[#This Row],[gender]]</f>
        <v>0</v>
      </c>
      <c r="D1332">
        <f>TimeVR[[#This Row],[Age]]</f>
        <v>0</v>
      </c>
      <c r="E1332">
        <f>TimeVR[[#This Row],[name]]</f>
        <v>0</v>
      </c>
      <c r="F1332">
        <f>TimeVR[[#This Row],[Event]]</f>
        <v>0</v>
      </c>
      <c r="G1332" t="str">
        <f>IF(OR(StandardResults[[#This Row],[Entry]]="-",TimeVR[[#This Row],[validation]]="Validated"),"Y","N")</f>
        <v>N</v>
      </c>
      <c r="H1332">
        <f>IF(OR(LEFT(TimeVR[[#This Row],[Times]],8)="00:00.00", LEFT(TimeVR[[#This Row],[Times]],2)="NT"),"-",TimeVR[[#This Row],[Times]])</f>
        <v>0</v>
      </c>
      <c r="I13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2" t="str">
        <f>IF(ISBLANK(TimeVR[[#This Row],[Best Time(S)]]),"-",TimeVR[[#This Row],[Best Time(S)]])</f>
        <v>-</v>
      </c>
      <c r="K1332" t="str">
        <f>IF(StandardResults[[#This Row],[BT(SC)]]&lt;&gt;"-",IF(StandardResults[[#This Row],[BT(SC)]]&lt;=StandardResults[[#This Row],[AAs]],"AA",IF(StandardResults[[#This Row],[BT(SC)]]&lt;=StandardResults[[#This Row],[As]],"A",IF(StandardResults[[#This Row],[BT(SC)]]&lt;=StandardResults[[#This Row],[Bs]],"B","-"))),"")</f>
        <v/>
      </c>
      <c r="L1332" t="str">
        <f>IF(ISBLANK(TimeVR[[#This Row],[Best Time(L)]]),"-",TimeVR[[#This Row],[Best Time(L)]])</f>
        <v>-</v>
      </c>
      <c r="M1332" t="str">
        <f>IF(StandardResults[[#This Row],[BT(LC)]]&lt;&gt;"-",IF(StandardResults[[#This Row],[BT(LC)]]&lt;=StandardResults[[#This Row],[AA]],"AA",IF(StandardResults[[#This Row],[BT(LC)]]&lt;=StandardResults[[#This Row],[A]],"A",IF(StandardResults[[#This Row],[BT(LC)]]&lt;=StandardResults[[#This Row],[B]],"B","-"))),"")</f>
        <v/>
      </c>
      <c r="N1332" s="14"/>
      <c r="O1332" t="str">
        <f>IF(StandardResults[[#This Row],[BT(SC)]]&lt;&gt;"-",IF(StandardResults[[#This Row],[BT(SC)]]&lt;=StandardResults[[#This Row],[Ecs]],"EC","-"),"")</f>
        <v/>
      </c>
      <c r="Q1332" t="str">
        <f>IF(StandardResults[[#This Row],[Ind/Rel]]="Ind",LEFT(StandardResults[[#This Row],[Gender]],1)&amp;MIN(MAX(StandardResults[[#This Row],[Age]],11),17)&amp;"-"&amp;StandardResults[[#This Row],[Event]],"")</f>
        <v>011-0</v>
      </c>
      <c r="R1332" t="e">
        <f>IF(StandardResults[[#This Row],[Ind/Rel]]="Ind",_xlfn.XLOOKUP(StandardResults[[#This Row],[Code]],Std[Code],Std[AA]),"-")</f>
        <v>#N/A</v>
      </c>
      <c r="S1332" t="e">
        <f>IF(StandardResults[[#This Row],[Ind/Rel]]="Ind",_xlfn.XLOOKUP(StandardResults[[#This Row],[Code]],Std[Code],Std[A]),"-")</f>
        <v>#N/A</v>
      </c>
      <c r="T1332" t="e">
        <f>IF(StandardResults[[#This Row],[Ind/Rel]]="Ind",_xlfn.XLOOKUP(StandardResults[[#This Row],[Code]],Std[Code],Std[B]),"-")</f>
        <v>#N/A</v>
      </c>
      <c r="U1332" t="e">
        <f>IF(StandardResults[[#This Row],[Ind/Rel]]="Ind",_xlfn.XLOOKUP(StandardResults[[#This Row],[Code]],Std[Code],Std[AAs]),"-")</f>
        <v>#N/A</v>
      </c>
      <c r="V1332" t="e">
        <f>IF(StandardResults[[#This Row],[Ind/Rel]]="Ind",_xlfn.XLOOKUP(StandardResults[[#This Row],[Code]],Std[Code],Std[As]),"-")</f>
        <v>#N/A</v>
      </c>
      <c r="W1332" t="e">
        <f>IF(StandardResults[[#This Row],[Ind/Rel]]="Ind",_xlfn.XLOOKUP(StandardResults[[#This Row],[Code]],Std[Code],Std[Bs]),"-")</f>
        <v>#N/A</v>
      </c>
      <c r="X1332" t="e">
        <f>IF(StandardResults[[#This Row],[Ind/Rel]]="Ind",_xlfn.XLOOKUP(StandardResults[[#This Row],[Code]],Std[Code],Std[EC]),"-")</f>
        <v>#N/A</v>
      </c>
      <c r="Y1332" t="e">
        <f>IF(StandardResults[[#This Row],[Ind/Rel]]="Ind",_xlfn.XLOOKUP(StandardResults[[#This Row],[Code]],Std[Code],Std[Ecs]),"-")</f>
        <v>#N/A</v>
      </c>
      <c r="Z1332">
        <f>COUNTIFS(StandardResults[Name],StandardResults[[#This Row],[Name]],StandardResults[Entry
Std],"B")+COUNTIFS(StandardResults[Name],StandardResults[[#This Row],[Name]],StandardResults[Entry
Std],"A")+COUNTIFS(StandardResults[Name],StandardResults[[#This Row],[Name]],StandardResults[Entry
Std],"AA")</f>
        <v>0</v>
      </c>
      <c r="AA1332">
        <f>COUNTIFS(StandardResults[Name],StandardResults[[#This Row],[Name]],StandardResults[Entry
Std],"AA")</f>
        <v>0</v>
      </c>
    </row>
    <row r="1333" spans="1:27" x14ac:dyDescent="0.25">
      <c r="A1333">
        <f>TimeVR[[#This Row],[Club]]</f>
        <v>0</v>
      </c>
      <c r="B1333" t="str">
        <f>IF(OR(RIGHT(TimeVR[[#This Row],[Event]],3)="M.R", RIGHT(TimeVR[[#This Row],[Event]],3)="F.R"),"Relay","Ind")</f>
        <v>Ind</v>
      </c>
      <c r="C1333">
        <f>TimeVR[[#This Row],[gender]]</f>
        <v>0</v>
      </c>
      <c r="D1333">
        <f>TimeVR[[#This Row],[Age]]</f>
        <v>0</v>
      </c>
      <c r="E1333">
        <f>TimeVR[[#This Row],[name]]</f>
        <v>0</v>
      </c>
      <c r="F1333">
        <f>TimeVR[[#This Row],[Event]]</f>
        <v>0</v>
      </c>
      <c r="G1333" t="str">
        <f>IF(OR(StandardResults[[#This Row],[Entry]]="-",TimeVR[[#This Row],[validation]]="Validated"),"Y","N")</f>
        <v>N</v>
      </c>
      <c r="H1333">
        <f>IF(OR(LEFT(TimeVR[[#This Row],[Times]],8)="00:00.00", LEFT(TimeVR[[#This Row],[Times]],2)="NT"),"-",TimeVR[[#This Row],[Times]])</f>
        <v>0</v>
      </c>
      <c r="I13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3" t="str">
        <f>IF(ISBLANK(TimeVR[[#This Row],[Best Time(S)]]),"-",TimeVR[[#This Row],[Best Time(S)]])</f>
        <v>-</v>
      </c>
      <c r="K1333" t="str">
        <f>IF(StandardResults[[#This Row],[BT(SC)]]&lt;&gt;"-",IF(StandardResults[[#This Row],[BT(SC)]]&lt;=StandardResults[[#This Row],[AAs]],"AA",IF(StandardResults[[#This Row],[BT(SC)]]&lt;=StandardResults[[#This Row],[As]],"A",IF(StandardResults[[#This Row],[BT(SC)]]&lt;=StandardResults[[#This Row],[Bs]],"B","-"))),"")</f>
        <v/>
      </c>
      <c r="L1333" t="str">
        <f>IF(ISBLANK(TimeVR[[#This Row],[Best Time(L)]]),"-",TimeVR[[#This Row],[Best Time(L)]])</f>
        <v>-</v>
      </c>
      <c r="M1333" t="str">
        <f>IF(StandardResults[[#This Row],[BT(LC)]]&lt;&gt;"-",IF(StandardResults[[#This Row],[BT(LC)]]&lt;=StandardResults[[#This Row],[AA]],"AA",IF(StandardResults[[#This Row],[BT(LC)]]&lt;=StandardResults[[#This Row],[A]],"A",IF(StandardResults[[#This Row],[BT(LC)]]&lt;=StandardResults[[#This Row],[B]],"B","-"))),"")</f>
        <v/>
      </c>
      <c r="N1333" s="14"/>
      <c r="O1333" t="str">
        <f>IF(StandardResults[[#This Row],[BT(SC)]]&lt;&gt;"-",IF(StandardResults[[#This Row],[BT(SC)]]&lt;=StandardResults[[#This Row],[Ecs]],"EC","-"),"")</f>
        <v/>
      </c>
      <c r="Q1333" t="str">
        <f>IF(StandardResults[[#This Row],[Ind/Rel]]="Ind",LEFT(StandardResults[[#This Row],[Gender]],1)&amp;MIN(MAX(StandardResults[[#This Row],[Age]],11),17)&amp;"-"&amp;StandardResults[[#This Row],[Event]],"")</f>
        <v>011-0</v>
      </c>
      <c r="R1333" t="e">
        <f>IF(StandardResults[[#This Row],[Ind/Rel]]="Ind",_xlfn.XLOOKUP(StandardResults[[#This Row],[Code]],Std[Code],Std[AA]),"-")</f>
        <v>#N/A</v>
      </c>
      <c r="S1333" t="e">
        <f>IF(StandardResults[[#This Row],[Ind/Rel]]="Ind",_xlfn.XLOOKUP(StandardResults[[#This Row],[Code]],Std[Code],Std[A]),"-")</f>
        <v>#N/A</v>
      </c>
      <c r="T1333" t="e">
        <f>IF(StandardResults[[#This Row],[Ind/Rel]]="Ind",_xlfn.XLOOKUP(StandardResults[[#This Row],[Code]],Std[Code],Std[B]),"-")</f>
        <v>#N/A</v>
      </c>
      <c r="U1333" t="e">
        <f>IF(StandardResults[[#This Row],[Ind/Rel]]="Ind",_xlfn.XLOOKUP(StandardResults[[#This Row],[Code]],Std[Code],Std[AAs]),"-")</f>
        <v>#N/A</v>
      </c>
      <c r="V1333" t="e">
        <f>IF(StandardResults[[#This Row],[Ind/Rel]]="Ind",_xlfn.XLOOKUP(StandardResults[[#This Row],[Code]],Std[Code],Std[As]),"-")</f>
        <v>#N/A</v>
      </c>
      <c r="W1333" t="e">
        <f>IF(StandardResults[[#This Row],[Ind/Rel]]="Ind",_xlfn.XLOOKUP(StandardResults[[#This Row],[Code]],Std[Code],Std[Bs]),"-")</f>
        <v>#N/A</v>
      </c>
      <c r="X1333" t="e">
        <f>IF(StandardResults[[#This Row],[Ind/Rel]]="Ind",_xlfn.XLOOKUP(StandardResults[[#This Row],[Code]],Std[Code],Std[EC]),"-")</f>
        <v>#N/A</v>
      </c>
      <c r="Y1333" t="e">
        <f>IF(StandardResults[[#This Row],[Ind/Rel]]="Ind",_xlfn.XLOOKUP(StandardResults[[#This Row],[Code]],Std[Code],Std[Ecs]),"-")</f>
        <v>#N/A</v>
      </c>
      <c r="Z1333">
        <f>COUNTIFS(StandardResults[Name],StandardResults[[#This Row],[Name]],StandardResults[Entry
Std],"B")+COUNTIFS(StandardResults[Name],StandardResults[[#This Row],[Name]],StandardResults[Entry
Std],"A")+COUNTIFS(StandardResults[Name],StandardResults[[#This Row],[Name]],StandardResults[Entry
Std],"AA")</f>
        <v>0</v>
      </c>
      <c r="AA1333">
        <f>COUNTIFS(StandardResults[Name],StandardResults[[#This Row],[Name]],StandardResults[Entry
Std],"AA")</f>
        <v>0</v>
      </c>
    </row>
    <row r="1334" spans="1:27" x14ac:dyDescent="0.25">
      <c r="A1334">
        <f>TimeVR[[#This Row],[Club]]</f>
        <v>0</v>
      </c>
      <c r="B1334" t="str">
        <f>IF(OR(RIGHT(TimeVR[[#This Row],[Event]],3)="M.R", RIGHT(TimeVR[[#This Row],[Event]],3)="F.R"),"Relay","Ind")</f>
        <v>Ind</v>
      </c>
      <c r="C1334">
        <f>TimeVR[[#This Row],[gender]]</f>
        <v>0</v>
      </c>
      <c r="D1334">
        <f>TimeVR[[#This Row],[Age]]</f>
        <v>0</v>
      </c>
      <c r="E1334">
        <f>TimeVR[[#This Row],[name]]</f>
        <v>0</v>
      </c>
      <c r="F1334">
        <f>TimeVR[[#This Row],[Event]]</f>
        <v>0</v>
      </c>
      <c r="G1334" t="str">
        <f>IF(OR(StandardResults[[#This Row],[Entry]]="-",TimeVR[[#This Row],[validation]]="Validated"),"Y","N")</f>
        <v>N</v>
      </c>
      <c r="H1334">
        <f>IF(OR(LEFT(TimeVR[[#This Row],[Times]],8)="00:00.00", LEFT(TimeVR[[#This Row],[Times]],2)="NT"),"-",TimeVR[[#This Row],[Times]])</f>
        <v>0</v>
      </c>
      <c r="I13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4" t="str">
        <f>IF(ISBLANK(TimeVR[[#This Row],[Best Time(S)]]),"-",TimeVR[[#This Row],[Best Time(S)]])</f>
        <v>-</v>
      </c>
      <c r="K1334" t="str">
        <f>IF(StandardResults[[#This Row],[BT(SC)]]&lt;&gt;"-",IF(StandardResults[[#This Row],[BT(SC)]]&lt;=StandardResults[[#This Row],[AAs]],"AA",IF(StandardResults[[#This Row],[BT(SC)]]&lt;=StandardResults[[#This Row],[As]],"A",IF(StandardResults[[#This Row],[BT(SC)]]&lt;=StandardResults[[#This Row],[Bs]],"B","-"))),"")</f>
        <v/>
      </c>
      <c r="L1334" t="str">
        <f>IF(ISBLANK(TimeVR[[#This Row],[Best Time(L)]]),"-",TimeVR[[#This Row],[Best Time(L)]])</f>
        <v>-</v>
      </c>
      <c r="M1334" t="str">
        <f>IF(StandardResults[[#This Row],[BT(LC)]]&lt;&gt;"-",IF(StandardResults[[#This Row],[BT(LC)]]&lt;=StandardResults[[#This Row],[AA]],"AA",IF(StandardResults[[#This Row],[BT(LC)]]&lt;=StandardResults[[#This Row],[A]],"A",IF(StandardResults[[#This Row],[BT(LC)]]&lt;=StandardResults[[#This Row],[B]],"B","-"))),"")</f>
        <v/>
      </c>
      <c r="N1334" s="14"/>
      <c r="O1334" t="str">
        <f>IF(StandardResults[[#This Row],[BT(SC)]]&lt;&gt;"-",IF(StandardResults[[#This Row],[BT(SC)]]&lt;=StandardResults[[#This Row],[Ecs]],"EC","-"),"")</f>
        <v/>
      </c>
      <c r="Q1334" t="str">
        <f>IF(StandardResults[[#This Row],[Ind/Rel]]="Ind",LEFT(StandardResults[[#This Row],[Gender]],1)&amp;MIN(MAX(StandardResults[[#This Row],[Age]],11),17)&amp;"-"&amp;StandardResults[[#This Row],[Event]],"")</f>
        <v>011-0</v>
      </c>
      <c r="R1334" t="e">
        <f>IF(StandardResults[[#This Row],[Ind/Rel]]="Ind",_xlfn.XLOOKUP(StandardResults[[#This Row],[Code]],Std[Code],Std[AA]),"-")</f>
        <v>#N/A</v>
      </c>
      <c r="S1334" t="e">
        <f>IF(StandardResults[[#This Row],[Ind/Rel]]="Ind",_xlfn.XLOOKUP(StandardResults[[#This Row],[Code]],Std[Code],Std[A]),"-")</f>
        <v>#N/A</v>
      </c>
      <c r="T1334" t="e">
        <f>IF(StandardResults[[#This Row],[Ind/Rel]]="Ind",_xlfn.XLOOKUP(StandardResults[[#This Row],[Code]],Std[Code],Std[B]),"-")</f>
        <v>#N/A</v>
      </c>
      <c r="U1334" t="e">
        <f>IF(StandardResults[[#This Row],[Ind/Rel]]="Ind",_xlfn.XLOOKUP(StandardResults[[#This Row],[Code]],Std[Code],Std[AAs]),"-")</f>
        <v>#N/A</v>
      </c>
      <c r="V1334" t="e">
        <f>IF(StandardResults[[#This Row],[Ind/Rel]]="Ind",_xlfn.XLOOKUP(StandardResults[[#This Row],[Code]],Std[Code],Std[As]),"-")</f>
        <v>#N/A</v>
      </c>
      <c r="W1334" t="e">
        <f>IF(StandardResults[[#This Row],[Ind/Rel]]="Ind",_xlfn.XLOOKUP(StandardResults[[#This Row],[Code]],Std[Code],Std[Bs]),"-")</f>
        <v>#N/A</v>
      </c>
      <c r="X1334" t="e">
        <f>IF(StandardResults[[#This Row],[Ind/Rel]]="Ind",_xlfn.XLOOKUP(StandardResults[[#This Row],[Code]],Std[Code],Std[EC]),"-")</f>
        <v>#N/A</v>
      </c>
      <c r="Y1334" t="e">
        <f>IF(StandardResults[[#This Row],[Ind/Rel]]="Ind",_xlfn.XLOOKUP(StandardResults[[#This Row],[Code]],Std[Code],Std[Ecs]),"-")</f>
        <v>#N/A</v>
      </c>
      <c r="Z1334">
        <f>COUNTIFS(StandardResults[Name],StandardResults[[#This Row],[Name]],StandardResults[Entry
Std],"B")+COUNTIFS(StandardResults[Name],StandardResults[[#This Row],[Name]],StandardResults[Entry
Std],"A")+COUNTIFS(StandardResults[Name],StandardResults[[#This Row],[Name]],StandardResults[Entry
Std],"AA")</f>
        <v>0</v>
      </c>
      <c r="AA1334">
        <f>COUNTIFS(StandardResults[Name],StandardResults[[#This Row],[Name]],StandardResults[Entry
Std],"AA")</f>
        <v>0</v>
      </c>
    </row>
    <row r="1335" spans="1:27" x14ac:dyDescent="0.25">
      <c r="A1335">
        <f>TimeVR[[#This Row],[Club]]</f>
        <v>0</v>
      </c>
      <c r="B1335" t="str">
        <f>IF(OR(RIGHT(TimeVR[[#This Row],[Event]],3)="M.R", RIGHT(TimeVR[[#This Row],[Event]],3)="F.R"),"Relay","Ind")</f>
        <v>Ind</v>
      </c>
      <c r="C1335">
        <f>TimeVR[[#This Row],[gender]]</f>
        <v>0</v>
      </c>
      <c r="D1335">
        <f>TimeVR[[#This Row],[Age]]</f>
        <v>0</v>
      </c>
      <c r="E1335">
        <f>TimeVR[[#This Row],[name]]</f>
        <v>0</v>
      </c>
      <c r="F1335">
        <f>TimeVR[[#This Row],[Event]]</f>
        <v>0</v>
      </c>
      <c r="G1335" t="str">
        <f>IF(OR(StandardResults[[#This Row],[Entry]]="-",TimeVR[[#This Row],[validation]]="Validated"),"Y","N")</f>
        <v>N</v>
      </c>
      <c r="H1335">
        <f>IF(OR(LEFT(TimeVR[[#This Row],[Times]],8)="00:00.00", LEFT(TimeVR[[#This Row],[Times]],2)="NT"),"-",TimeVR[[#This Row],[Times]])</f>
        <v>0</v>
      </c>
      <c r="I13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5" t="str">
        <f>IF(ISBLANK(TimeVR[[#This Row],[Best Time(S)]]),"-",TimeVR[[#This Row],[Best Time(S)]])</f>
        <v>-</v>
      </c>
      <c r="K1335" t="str">
        <f>IF(StandardResults[[#This Row],[BT(SC)]]&lt;&gt;"-",IF(StandardResults[[#This Row],[BT(SC)]]&lt;=StandardResults[[#This Row],[AAs]],"AA",IF(StandardResults[[#This Row],[BT(SC)]]&lt;=StandardResults[[#This Row],[As]],"A",IF(StandardResults[[#This Row],[BT(SC)]]&lt;=StandardResults[[#This Row],[Bs]],"B","-"))),"")</f>
        <v/>
      </c>
      <c r="L1335" t="str">
        <f>IF(ISBLANK(TimeVR[[#This Row],[Best Time(L)]]),"-",TimeVR[[#This Row],[Best Time(L)]])</f>
        <v>-</v>
      </c>
      <c r="M1335" t="str">
        <f>IF(StandardResults[[#This Row],[BT(LC)]]&lt;&gt;"-",IF(StandardResults[[#This Row],[BT(LC)]]&lt;=StandardResults[[#This Row],[AA]],"AA",IF(StandardResults[[#This Row],[BT(LC)]]&lt;=StandardResults[[#This Row],[A]],"A",IF(StandardResults[[#This Row],[BT(LC)]]&lt;=StandardResults[[#This Row],[B]],"B","-"))),"")</f>
        <v/>
      </c>
      <c r="N1335" s="14"/>
      <c r="O1335" t="str">
        <f>IF(StandardResults[[#This Row],[BT(SC)]]&lt;&gt;"-",IF(StandardResults[[#This Row],[BT(SC)]]&lt;=StandardResults[[#This Row],[Ecs]],"EC","-"),"")</f>
        <v/>
      </c>
      <c r="Q1335" t="str">
        <f>IF(StandardResults[[#This Row],[Ind/Rel]]="Ind",LEFT(StandardResults[[#This Row],[Gender]],1)&amp;MIN(MAX(StandardResults[[#This Row],[Age]],11),17)&amp;"-"&amp;StandardResults[[#This Row],[Event]],"")</f>
        <v>011-0</v>
      </c>
      <c r="R1335" t="e">
        <f>IF(StandardResults[[#This Row],[Ind/Rel]]="Ind",_xlfn.XLOOKUP(StandardResults[[#This Row],[Code]],Std[Code],Std[AA]),"-")</f>
        <v>#N/A</v>
      </c>
      <c r="S1335" t="e">
        <f>IF(StandardResults[[#This Row],[Ind/Rel]]="Ind",_xlfn.XLOOKUP(StandardResults[[#This Row],[Code]],Std[Code],Std[A]),"-")</f>
        <v>#N/A</v>
      </c>
      <c r="T1335" t="e">
        <f>IF(StandardResults[[#This Row],[Ind/Rel]]="Ind",_xlfn.XLOOKUP(StandardResults[[#This Row],[Code]],Std[Code],Std[B]),"-")</f>
        <v>#N/A</v>
      </c>
      <c r="U1335" t="e">
        <f>IF(StandardResults[[#This Row],[Ind/Rel]]="Ind",_xlfn.XLOOKUP(StandardResults[[#This Row],[Code]],Std[Code],Std[AAs]),"-")</f>
        <v>#N/A</v>
      </c>
      <c r="V1335" t="e">
        <f>IF(StandardResults[[#This Row],[Ind/Rel]]="Ind",_xlfn.XLOOKUP(StandardResults[[#This Row],[Code]],Std[Code],Std[As]),"-")</f>
        <v>#N/A</v>
      </c>
      <c r="W1335" t="e">
        <f>IF(StandardResults[[#This Row],[Ind/Rel]]="Ind",_xlfn.XLOOKUP(StandardResults[[#This Row],[Code]],Std[Code],Std[Bs]),"-")</f>
        <v>#N/A</v>
      </c>
      <c r="X1335" t="e">
        <f>IF(StandardResults[[#This Row],[Ind/Rel]]="Ind",_xlfn.XLOOKUP(StandardResults[[#This Row],[Code]],Std[Code],Std[EC]),"-")</f>
        <v>#N/A</v>
      </c>
      <c r="Y1335" t="e">
        <f>IF(StandardResults[[#This Row],[Ind/Rel]]="Ind",_xlfn.XLOOKUP(StandardResults[[#This Row],[Code]],Std[Code],Std[Ecs]),"-")</f>
        <v>#N/A</v>
      </c>
      <c r="Z1335">
        <f>COUNTIFS(StandardResults[Name],StandardResults[[#This Row],[Name]],StandardResults[Entry
Std],"B")+COUNTIFS(StandardResults[Name],StandardResults[[#This Row],[Name]],StandardResults[Entry
Std],"A")+COUNTIFS(StandardResults[Name],StandardResults[[#This Row],[Name]],StandardResults[Entry
Std],"AA")</f>
        <v>0</v>
      </c>
      <c r="AA1335">
        <f>COUNTIFS(StandardResults[Name],StandardResults[[#This Row],[Name]],StandardResults[Entry
Std],"AA")</f>
        <v>0</v>
      </c>
    </row>
    <row r="1336" spans="1:27" x14ac:dyDescent="0.25">
      <c r="A1336">
        <f>TimeVR[[#This Row],[Club]]</f>
        <v>0</v>
      </c>
      <c r="B1336" t="str">
        <f>IF(OR(RIGHT(TimeVR[[#This Row],[Event]],3)="M.R", RIGHT(TimeVR[[#This Row],[Event]],3)="F.R"),"Relay","Ind")</f>
        <v>Ind</v>
      </c>
      <c r="C1336">
        <f>TimeVR[[#This Row],[gender]]</f>
        <v>0</v>
      </c>
      <c r="D1336">
        <f>TimeVR[[#This Row],[Age]]</f>
        <v>0</v>
      </c>
      <c r="E1336">
        <f>TimeVR[[#This Row],[name]]</f>
        <v>0</v>
      </c>
      <c r="F1336">
        <f>TimeVR[[#This Row],[Event]]</f>
        <v>0</v>
      </c>
      <c r="G1336" t="str">
        <f>IF(OR(StandardResults[[#This Row],[Entry]]="-",TimeVR[[#This Row],[validation]]="Validated"),"Y","N")</f>
        <v>N</v>
      </c>
      <c r="H1336">
        <f>IF(OR(LEFT(TimeVR[[#This Row],[Times]],8)="00:00.00", LEFT(TimeVR[[#This Row],[Times]],2)="NT"),"-",TimeVR[[#This Row],[Times]])</f>
        <v>0</v>
      </c>
      <c r="I13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6" t="str">
        <f>IF(ISBLANK(TimeVR[[#This Row],[Best Time(S)]]),"-",TimeVR[[#This Row],[Best Time(S)]])</f>
        <v>-</v>
      </c>
      <c r="K1336" t="str">
        <f>IF(StandardResults[[#This Row],[BT(SC)]]&lt;&gt;"-",IF(StandardResults[[#This Row],[BT(SC)]]&lt;=StandardResults[[#This Row],[AAs]],"AA",IF(StandardResults[[#This Row],[BT(SC)]]&lt;=StandardResults[[#This Row],[As]],"A",IF(StandardResults[[#This Row],[BT(SC)]]&lt;=StandardResults[[#This Row],[Bs]],"B","-"))),"")</f>
        <v/>
      </c>
      <c r="L1336" t="str">
        <f>IF(ISBLANK(TimeVR[[#This Row],[Best Time(L)]]),"-",TimeVR[[#This Row],[Best Time(L)]])</f>
        <v>-</v>
      </c>
      <c r="M1336" t="str">
        <f>IF(StandardResults[[#This Row],[BT(LC)]]&lt;&gt;"-",IF(StandardResults[[#This Row],[BT(LC)]]&lt;=StandardResults[[#This Row],[AA]],"AA",IF(StandardResults[[#This Row],[BT(LC)]]&lt;=StandardResults[[#This Row],[A]],"A",IF(StandardResults[[#This Row],[BT(LC)]]&lt;=StandardResults[[#This Row],[B]],"B","-"))),"")</f>
        <v/>
      </c>
      <c r="N1336" s="14"/>
      <c r="O1336" t="str">
        <f>IF(StandardResults[[#This Row],[BT(SC)]]&lt;&gt;"-",IF(StandardResults[[#This Row],[BT(SC)]]&lt;=StandardResults[[#This Row],[Ecs]],"EC","-"),"")</f>
        <v/>
      </c>
      <c r="Q1336" t="str">
        <f>IF(StandardResults[[#This Row],[Ind/Rel]]="Ind",LEFT(StandardResults[[#This Row],[Gender]],1)&amp;MIN(MAX(StandardResults[[#This Row],[Age]],11),17)&amp;"-"&amp;StandardResults[[#This Row],[Event]],"")</f>
        <v>011-0</v>
      </c>
      <c r="R1336" t="e">
        <f>IF(StandardResults[[#This Row],[Ind/Rel]]="Ind",_xlfn.XLOOKUP(StandardResults[[#This Row],[Code]],Std[Code],Std[AA]),"-")</f>
        <v>#N/A</v>
      </c>
      <c r="S1336" t="e">
        <f>IF(StandardResults[[#This Row],[Ind/Rel]]="Ind",_xlfn.XLOOKUP(StandardResults[[#This Row],[Code]],Std[Code],Std[A]),"-")</f>
        <v>#N/A</v>
      </c>
      <c r="T1336" t="e">
        <f>IF(StandardResults[[#This Row],[Ind/Rel]]="Ind",_xlfn.XLOOKUP(StandardResults[[#This Row],[Code]],Std[Code],Std[B]),"-")</f>
        <v>#N/A</v>
      </c>
      <c r="U1336" t="e">
        <f>IF(StandardResults[[#This Row],[Ind/Rel]]="Ind",_xlfn.XLOOKUP(StandardResults[[#This Row],[Code]],Std[Code],Std[AAs]),"-")</f>
        <v>#N/A</v>
      </c>
      <c r="V1336" t="e">
        <f>IF(StandardResults[[#This Row],[Ind/Rel]]="Ind",_xlfn.XLOOKUP(StandardResults[[#This Row],[Code]],Std[Code],Std[As]),"-")</f>
        <v>#N/A</v>
      </c>
      <c r="W1336" t="e">
        <f>IF(StandardResults[[#This Row],[Ind/Rel]]="Ind",_xlfn.XLOOKUP(StandardResults[[#This Row],[Code]],Std[Code],Std[Bs]),"-")</f>
        <v>#N/A</v>
      </c>
      <c r="X1336" t="e">
        <f>IF(StandardResults[[#This Row],[Ind/Rel]]="Ind",_xlfn.XLOOKUP(StandardResults[[#This Row],[Code]],Std[Code],Std[EC]),"-")</f>
        <v>#N/A</v>
      </c>
      <c r="Y1336" t="e">
        <f>IF(StandardResults[[#This Row],[Ind/Rel]]="Ind",_xlfn.XLOOKUP(StandardResults[[#This Row],[Code]],Std[Code],Std[Ecs]),"-")</f>
        <v>#N/A</v>
      </c>
      <c r="Z1336">
        <f>COUNTIFS(StandardResults[Name],StandardResults[[#This Row],[Name]],StandardResults[Entry
Std],"B")+COUNTIFS(StandardResults[Name],StandardResults[[#This Row],[Name]],StandardResults[Entry
Std],"A")+COUNTIFS(StandardResults[Name],StandardResults[[#This Row],[Name]],StandardResults[Entry
Std],"AA")</f>
        <v>0</v>
      </c>
      <c r="AA1336">
        <f>COUNTIFS(StandardResults[Name],StandardResults[[#This Row],[Name]],StandardResults[Entry
Std],"AA")</f>
        <v>0</v>
      </c>
    </row>
    <row r="1337" spans="1:27" x14ac:dyDescent="0.25">
      <c r="A1337">
        <f>TimeVR[[#This Row],[Club]]</f>
        <v>0</v>
      </c>
      <c r="B1337" t="str">
        <f>IF(OR(RIGHT(TimeVR[[#This Row],[Event]],3)="M.R", RIGHT(TimeVR[[#This Row],[Event]],3)="F.R"),"Relay","Ind")</f>
        <v>Ind</v>
      </c>
      <c r="C1337">
        <f>TimeVR[[#This Row],[gender]]</f>
        <v>0</v>
      </c>
      <c r="D1337">
        <f>TimeVR[[#This Row],[Age]]</f>
        <v>0</v>
      </c>
      <c r="E1337">
        <f>TimeVR[[#This Row],[name]]</f>
        <v>0</v>
      </c>
      <c r="F1337">
        <f>TimeVR[[#This Row],[Event]]</f>
        <v>0</v>
      </c>
      <c r="G1337" t="str">
        <f>IF(OR(StandardResults[[#This Row],[Entry]]="-",TimeVR[[#This Row],[validation]]="Validated"),"Y","N")</f>
        <v>N</v>
      </c>
      <c r="H1337">
        <f>IF(OR(LEFT(TimeVR[[#This Row],[Times]],8)="00:00.00", LEFT(TimeVR[[#This Row],[Times]],2)="NT"),"-",TimeVR[[#This Row],[Times]])</f>
        <v>0</v>
      </c>
      <c r="I13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7" t="str">
        <f>IF(ISBLANK(TimeVR[[#This Row],[Best Time(S)]]),"-",TimeVR[[#This Row],[Best Time(S)]])</f>
        <v>-</v>
      </c>
      <c r="K1337" t="str">
        <f>IF(StandardResults[[#This Row],[BT(SC)]]&lt;&gt;"-",IF(StandardResults[[#This Row],[BT(SC)]]&lt;=StandardResults[[#This Row],[AAs]],"AA",IF(StandardResults[[#This Row],[BT(SC)]]&lt;=StandardResults[[#This Row],[As]],"A",IF(StandardResults[[#This Row],[BT(SC)]]&lt;=StandardResults[[#This Row],[Bs]],"B","-"))),"")</f>
        <v/>
      </c>
      <c r="L1337" t="str">
        <f>IF(ISBLANK(TimeVR[[#This Row],[Best Time(L)]]),"-",TimeVR[[#This Row],[Best Time(L)]])</f>
        <v>-</v>
      </c>
      <c r="M1337" t="str">
        <f>IF(StandardResults[[#This Row],[BT(LC)]]&lt;&gt;"-",IF(StandardResults[[#This Row],[BT(LC)]]&lt;=StandardResults[[#This Row],[AA]],"AA",IF(StandardResults[[#This Row],[BT(LC)]]&lt;=StandardResults[[#This Row],[A]],"A",IF(StandardResults[[#This Row],[BT(LC)]]&lt;=StandardResults[[#This Row],[B]],"B","-"))),"")</f>
        <v/>
      </c>
      <c r="N1337" s="14"/>
      <c r="O1337" t="str">
        <f>IF(StandardResults[[#This Row],[BT(SC)]]&lt;&gt;"-",IF(StandardResults[[#This Row],[BT(SC)]]&lt;=StandardResults[[#This Row],[Ecs]],"EC","-"),"")</f>
        <v/>
      </c>
      <c r="Q1337" t="str">
        <f>IF(StandardResults[[#This Row],[Ind/Rel]]="Ind",LEFT(StandardResults[[#This Row],[Gender]],1)&amp;MIN(MAX(StandardResults[[#This Row],[Age]],11),17)&amp;"-"&amp;StandardResults[[#This Row],[Event]],"")</f>
        <v>011-0</v>
      </c>
      <c r="R1337" t="e">
        <f>IF(StandardResults[[#This Row],[Ind/Rel]]="Ind",_xlfn.XLOOKUP(StandardResults[[#This Row],[Code]],Std[Code],Std[AA]),"-")</f>
        <v>#N/A</v>
      </c>
      <c r="S1337" t="e">
        <f>IF(StandardResults[[#This Row],[Ind/Rel]]="Ind",_xlfn.XLOOKUP(StandardResults[[#This Row],[Code]],Std[Code],Std[A]),"-")</f>
        <v>#N/A</v>
      </c>
      <c r="T1337" t="e">
        <f>IF(StandardResults[[#This Row],[Ind/Rel]]="Ind",_xlfn.XLOOKUP(StandardResults[[#This Row],[Code]],Std[Code],Std[B]),"-")</f>
        <v>#N/A</v>
      </c>
      <c r="U1337" t="e">
        <f>IF(StandardResults[[#This Row],[Ind/Rel]]="Ind",_xlfn.XLOOKUP(StandardResults[[#This Row],[Code]],Std[Code],Std[AAs]),"-")</f>
        <v>#N/A</v>
      </c>
      <c r="V1337" t="e">
        <f>IF(StandardResults[[#This Row],[Ind/Rel]]="Ind",_xlfn.XLOOKUP(StandardResults[[#This Row],[Code]],Std[Code],Std[As]),"-")</f>
        <v>#N/A</v>
      </c>
      <c r="W1337" t="e">
        <f>IF(StandardResults[[#This Row],[Ind/Rel]]="Ind",_xlfn.XLOOKUP(StandardResults[[#This Row],[Code]],Std[Code],Std[Bs]),"-")</f>
        <v>#N/A</v>
      </c>
      <c r="X1337" t="e">
        <f>IF(StandardResults[[#This Row],[Ind/Rel]]="Ind",_xlfn.XLOOKUP(StandardResults[[#This Row],[Code]],Std[Code],Std[EC]),"-")</f>
        <v>#N/A</v>
      </c>
      <c r="Y1337" t="e">
        <f>IF(StandardResults[[#This Row],[Ind/Rel]]="Ind",_xlfn.XLOOKUP(StandardResults[[#This Row],[Code]],Std[Code],Std[Ecs]),"-")</f>
        <v>#N/A</v>
      </c>
      <c r="Z1337">
        <f>COUNTIFS(StandardResults[Name],StandardResults[[#This Row],[Name]],StandardResults[Entry
Std],"B")+COUNTIFS(StandardResults[Name],StandardResults[[#This Row],[Name]],StandardResults[Entry
Std],"A")+COUNTIFS(StandardResults[Name],StandardResults[[#This Row],[Name]],StandardResults[Entry
Std],"AA")</f>
        <v>0</v>
      </c>
      <c r="AA1337">
        <f>COUNTIFS(StandardResults[Name],StandardResults[[#This Row],[Name]],StandardResults[Entry
Std],"AA")</f>
        <v>0</v>
      </c>
    </row>
    <row r="1338" spans="1:27" x14ac:dyDescent="0.25">
      <c r="A1338">
        <f>TimeVR[[#This Row],[Club]]</f>
        <v>0</v>
      </c>
      <c r="B1338" t="str">
        <f>IF(OR(RIGHT(TimeVR[[#This Row],[Event]],3)="M.R", RIGHT(TimeVR[[#This Row],[Event]],3)="F.R"),"Relay","Ind")</f>
        <v>Ind</v>
      </c>
      <c r="C1338">
        <f>TimeVR[[#This Row],[gender]]</f>
        <v>0</v>
      </c>
      <c r="D1338">
        <f>TimeVR[[#This Row],[Age]]</f>
        <v>0</v>
      </c>
      <c r="E1338">
        <f>TimeVR[[#This Row],[name]]</f>
        <v>0</v>
      </c>
      <c r="F1338">
        <f>TimeVR[[#This Row],[Event]]</f>
        <v>0</v>
      </c>
      <c r="G1338" t="str">
        <f>IF(OR(StandardResults[[#This Row],[Entry]]="-",TimeVR[[#This Row],[validation]]="Validated"),"Y","N")</f>
        <v>N</v>
      </c>
      <c r="H1338">
        <f>IF(OR(LEFT(TimeVR[[#This Row],[Times]],8)="00:00.00", LEFT(TimeVR[[#This Row],[Times]],2)="NT"),"-",TimeVR[[#This Row],[Times]])</f>
        <v>0</v>
      </c>
      <c r="I13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8" t="str">
        <f>IF(ISBLANK(TimeVR[[#This Row],[Best Time(S)]]),"-",TimeVR[[#This Row],[Best Time(S)]])</f>
        <v>-</v>
      </c>
      <c r="K1338" t="str">
        <f>IF(StandardResults[[#This Row],[BT(SC)]]&lt;&gt;"-",IF(StandardResults[[#This Row],[BT(SC)]]&lt;=StandardResults[[#This Row],[AAs]],"AA",IF(StandardResults[[#This Row],[BT(SC)]]&lt;=StandardResults[[#This Row],[As]],"A",IF(StandardResults[[#This Row],[BT(SC)]]&lt;=StandardResults[[#This Row],[Bs]],"B","-"))),"")</f>
        <v/>
      </c>
      <c r="L1338" t="str">
        <f>IF(ISBLANK(TimeVR[[#This Row],[Best Time(L)]]),"-",TimeVR[[#This Row],[Best Time(L)]])</f>
        <v>-</v>
      </c>
      <c r="M1338" t="str">
        <f>IF(StandardResults[[#This Row],[BT(LC)]]&lt;&gt;"-",IF(StandardResults[[#This Row],[BT(LC)]]&lt;=StandardResults[[#This Row],[AA]],"AA",IF(StandardResults[[#This Row],[BT(LC)]]&lt;=StandardResults[[#This Row],[A]],"A",IF(StandardResults[[#This Row],[BT(LC)]]&lt;=StandardResults[[#This Row],[B]],"B","-"))),"")</f>
        <v/>
      </c>
      <c r="N1338" s="14"/>
      <c r="O1338" t="str">
        <f>IF(StandardResults[[#This Row],[BT(SC)]]&lt;&gt;"-",IF(StandardResults[[#This Row],[BT(SC)]]&lt;=StandardResults[[#This Row],[Ecs]],"EC","-"),"")</f>
        <v/>
      </c>
      <c r="Q1338" t="str">
        <f>IF(StandardResults[[#This Row],[Ind/Rel]]="Ind",LEFT(StandardResults[[#This Row],[Gender]],1)&amp;MIN(MAX(StandardResults[[#This Row],[Age]],11),17)&amp;"-"&amp;StandardResults[[#This Row],[Event]],"")</f>
        <v>011-0</v>
      </c>
      <c r="R1338" t="e">
        <f>IF(StandardResults[[#This Row],[Ind/Rel]]="Ind",_xlfn.XLOOKUP(StandardResults[[#This Row],[Code]],Std[Code],Std[AA]),"-")</f>
        <v>#N/A</v>
      </c>
      <c r="S1338" t="e">
        <f>IF(StandardResults[[#This Row],[Ind/Rel]]="Ind",_xlfn.XLOOKUP(StandardResults[[#This Row],[Code]],Std[Code],Std[A]),"-")</f>
        <v>#N/A</v>
      </c>
      <c r="T1338" t="e">
        <f>IF(StandardResults[[#This Row],[Ind/Rel]]="Ind",_xlfn.XLOOKUP(StandardResults[[#This Row],[Code]],Std[Code],Std[B]),"-")</f>
        <v>#N/A</v>
      </c>
      <c r="U1338" t="e">
        <f>IF(StandardResults[[#This Row],[Ind/Rel]]="Ind",_xlfn.XLOOKUP(StandardResults[[#This Row],[Code]],Std[Code],Std[AAs]),"-")</f>
        <v>#N/A</v>
      </c>
      <c r="V1338" t="e">
        <f>IF(StandardResults[[#This Row],[Ind/Rel]]="Ind",_xlfn.XLOOKUP(StandardResults[[#This Row],[Code]],Std[Code],Std[As]),"-")</f>
        <v>#N/A</v>
      </c>
      <c r="W1338" t="e">
        <f>IF(StandardResults[[#This Row],[Ind/Rel]]="Ind",_xlfn.XLOOKUP(StandardResults[[#This Row],[Code]],Std[Code],Std[Bs]),"-")</f>
        <v>#N/A</v>
      </c>
      <c r="X1338" t="e">
        <f>IF(StandardResults[[#This Row],[Ind/Rel]]="Ind",_xlfn.XLOOKUP(StandardResults[[#This Row],[Code]],Std[Code],Std[EC]),"-")</f>
        <v>#N/A</v>
      </c>
      <c r="Y1338" t="e">
        <f>IF(StandardResults[[#This Row],[Ind/Rel]]="Ind",_xlfn.XLOOKUP(StandardResults[[#This Row],[Code]],Std[Code],Std[Ecs]),"-")</f>
        <v>#N/A</v>
      </c>
      <c r="Z1338">
        <f>COUNTIFS(StandardResults[Name],StandardResults[[#This Row],[Name]],StandardResults[Entry
Std],"B")+COUNTIFS(StandardResults[Name],StandardResults[[#This Row],[Name]],StandardResults[Entry
Std],"A")+COUNTIFS(StandardResults[Name],StandardResults[[#This Row],[Name]],StandardResults[Entry
Std],"AA")</f>
        <v>0</v>
      </c>
      <c r="AA1338">
        <f>COUNTIFS(StandardResults[Name],StandardResults[[#This Row],[Name]],StandardResults[Entry
Std],"AA")</f>
        <v>0</v>
      </c>
    </row>
    <row r="1339" spans="1:27" x14ac:dyDescent="0.25">
      <c r="A1339">
        <f>TimeVR[[#This Row],[Club]]</f>
        <v>0</v>
      </c>
      <c r="B1339" t="str">
        <f>IF(OR(RIGHT(TimeVR[[#This Row],[Event]],3)="M.R", RIGHT(TimeVR[[#This Row],[Event]],3)="F.R"),"Relay","Ind")</f>
        <v>Ind</v>
      </c>
      <c r="C1339">
        <f>TimeVR[[#This Row],[gender]]</f>
        <v>0</v>
      </c>
      <c r="D1339">
        <f>TimeVR[[#This Row],[Age]]</f>
        <v>0</v>
      </c>
      <c r="E1339">
        <f>TimeVR[[#This Row],[name]]</f>
        <v>0</v>
      </c>
      <c r="F1339">
        <f>TimeVR[[#This Row],[Event]]</f>
        <v>0</v>
      </c>
      <c r="G1339" t="str">
        <f>IF(OR(StandardResults[[#This Row],[Entry]]="-",TimeVR[[#This Row],[validation]]="Validated"),"Y","N")</f>
        <v>N</v>
      </c>
      <c r="H1339">
        <f>IF(OR(LEFT(TimeVR[[#This Row],[Times]],8)="00:00.00", LEFT(TimeVR[[#This Row],[Times]],2)="NT"),"-",TimeVR[[#This Row],[Times]])</f>
        <v>0</v>
      </c>
      <c r="I13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39" t="str">
        <f>IF(ISBLANK(TimeVR[[#This Row],[Best Time(S)]]),"-",TimeVR[[#This Row],[Best Time(S)]])</f>
        <v>-</v>
      </c>
      <c r="K1339" t="str">
        <f>IF(StandardResults[[#This Row],[BT(SC)]]&lt;&gt;"-",IF(StandardResults[[#This Row],[BT(SC)]]&lt;=StandardResults[[#This Row],[AAs]],"AA",IF(StandardResults[[#This Row],[BT(SC)]]&lt;=StandardResults[[#This Row],[As]],"A",IF(StandardResults[[#This Row],[BT(SC)]]&lt;=StandardResults[[#This Row],[Bs]],"B","-"))),"")</f>
        <v/>
      </c>
      <c r="L1339" t="str">
        <f>IF(ISBLANK(TimeVR[[#This Row],[Best Time(L)]]),"-",TimeVR[[#This Row],[Best Time(L)]])</f>
        <v>-</v>
      </c>
      <c r="M1339" t="str">
        <f>IF(StandardResults[[#This Row],[BT(LC)]]&lt;&gt;"-",IF(StandardResults[[#This Row],[BT(LC)]]&lt;=StandardResults[[#This Row],[AA]],"AA",IF(StandardResults[[#This Row],[BT(LC)]]&lt;=StandardResults[[#This Row],[A]],"A",IF(StandardResults[[#This Row],[BT(LC)]]&lt;=StandardResults[[#This Row],[B]],"B","-"))),"")</f>
        <v/>
      </c>
      <c r="N1339" s="14"/>
      <c r="O1339" t="str">
        <f>IF(StandardResults[[#This Row],[BT(SC)]]&lt;&gt;"-",IF(StandardResults[[#This Row],[BT(SC)]]&lt;=StandardResults[[#This Row],[Ecs]],"EC","-"),"")</f>
        <v/>
      </c>
      <c r="Q1339" t="str">
        <f>IF(StandardResults[[#This Row],[Ind/Rel]]="Ind",LEFT(StandardResults[[#This Row],[Gender]],1)&amp;MIN(MAX(StandardResults[[#This Row],[Age]],11),17)&amp;"-"&amp;StandardResults[[#This Row],[Event]],"")</f>
        <v>011-0</v>
      </c>
      <c r="R1339" t="e">
        <f>IF(StandardResults[[#This Row],[Ind/Rel]]="Ind",_xlfn.XLOOKUP(StandardResults[[#This Row],[Code]],Std[Code],Std[AA]),"-")</f>
        <v>#N/A</v>
      </c>
      <c r="S1339" t="e">
        <f>IF(StandardResults[[#This Row],[Ind/Rel]]="Ind",_xlfn.XLOOKUP(StandardResults[[#This Row],[Code]],Std[Code],Std[A]),"-")</f>
        <v>#N/A</v>
      </c>
      <c r="T1339" t="e">
        <f>IF(StandardResults[[#This Row],[Ind/Rel]]="Ind",_xlfn.XLOOKUP(StandardResults[[#This Row],[Code]],Std[Code],Std[B]),"-")</f>
        <v>#N/A</v>
      </c>
      <c r="U1339" t="e">
        <f>IF(StandardResults[[#This Row],[Ind/Rel]]="Ind",_xlfn.XLOOKUP(StandardResults[[#This Row],[Code]],Std[Code],Std[AAs]),"-")</f>
        <v>#N/A</v>
      </c>
      <c r="V1339" t="e">
        <f>IF(StandardResults[[#This Row],[Ind/Rel]]="Ind",_xlfn.XLOOKUP(StandardResults[[#This Row],[Code]],Std[Code],Std[As]),"-")</f>
        <v>#N/A</v>
      </c>
      <c r="W1339" t="e">
        <f>IF(StandardResults[[#This Row],[Ind/Rel]]="Ind",_xlfn.XLOOKUP(StandardResults[[#This Row],[Code]],Std[Code],Std[Bs]),"-")</f>
        <v>#N/A</v>
      </c>
      <c r="X1339" t="e">
        <f>IF(StandardResults[[#This Row],[Ind/Rel]]="Ind",_xlfn.XLOOKUP(StandardResults[[#This Row],[Code]],Std[Code],Std[EC]),"-")</f>
        <v>#N/A</v>
      </c>
      <c r="Y1339" t="e">
        <f>IF(StandardResults[[#This Row],[Ind/Rel]]="Ind",_xlfn.XLOOKUP(StandardResults[[#This Row],[Code]],Std[Code],Std[Ecs]),"-")</f>
        <v>#N/A</v>
      </c>
      <c r="Z1339">
        <f>COUNTIFS(StandardResults[Name],StandardResults[[#This Row],[Name]],StandardResults[Entry
Std],"B")+COUNTIFS(StandardResults[Name],StandardResults[[#This Row],[Name]],StandardResults[Entry
Std],"A")+COUNTIFS(StandardResults[Name],StandardResults[[#This Row],[Name]],StandardResults[Entry
Std],"AA")</f>
        <v>0</v>
      </c>
      <c r="AA1339">
        <f>COUNTIFS(StandardResults[Name],StandardResults[[#This Row],[Name]],StandardResults[Entry
Std],"AA")</f>
        <v>0</v>
      </c>
    </row>
    <row r="1340" spans="1:27" x14ac:dyDescent="0.25">
      <c r="A1340">
        <f>TimeVR[[#This Row],[Club]]</f>
        <v>0</v>
      </c>
      <c r="B1340" t="str">
        <f>IF(OR(RIGHT(TimeVR[[#This Row],[Event]],3)="M.R", RIGHT(TimeVR[[#This Row],[Event]],3)="F.R"),"Relay","Ind")</f>
        <v>Ind</v>
      </c>
      <c r="C1340">
        <f>TimeVR[[#This Row],[gender]]</f>
        <v>0</v>
      </c>
      <c r="D1340">
        <f>TimeVR[[#This Row],[Age]]</f>
        <v>0</v>
      </c>
      <c r="E1340">
        <f>TimeVR[[#This Row],[name]]</f>
        <v>0</v>
      </c>
      <c r="F1340">
        <f>TimeVR[[#This Row],[Event]]</f>
        <v>0</v>
      </c>
      <c r="G1340" t="str">
        <f>IF(OR(StandardResults[[#This Row],[Entry]]="-",TimeVR[[#This Row],[validation]]="Validated"),"Y","N")</f>
        <v>N</v>
      </c>
      <c r="H1340">
        <f>IF(OR(LEFT(TimeVR[[#This Row],[Times]],8)="00:00.00", LEFT(TimeVR[[#This Row],[Times]],2)="NT"),"-",TimeVR[[#This Row],[Times]])</f>
        <v>0</v>
      </c>
      <c r="I13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0" t="str">
        <f>IF(ISBLANK(TimeVR[[#This Row],[Best Time(S)]]),"-",TimeVR[[#This Row],[Best Time(S)]])</f>
        <v>-</v>
      </c>
      <c r="K1340" t="str">
        <f>IF(StandardResults[[#This Row],[BT(SC)]]&lt;&gt;"-",IF(StandardResults[[#This Row],[BT(SC)]]&lt;=StandardResults[[#This Row],[AAs]],"AA",IF(StandardResults[[#This Row],[BT(SC)]]&lt;=StandardResults[[#This Row],[As]],"A",IF(StandardResults[[#This Row],[BT(SC)]]&lt;=StandardResults[[#This Row],[Bs]],"B","-"))),"")</f>
        <v/>
      </c>
      <c r="L1340" t="str">
        <f>IF(ISBLANK(TimeVR[[#This Row],[Best Time(L)]]),"-",TimeVR[[#This Row],[Best Time(L)]])</f>
        <v>-</v>
      </c>
      <c r="M1340" t="str">
        <f>IF(StandardResults[[#This Row],[BT(LC)]]&lt;&gt;"-",IF(StandardResults[[#This Row],[BT(LC)]]&lt;=StandardResults[[#This Row],[AA]],"AA",IF(StandardResults[[#This Row],[BT(LC)]]&lt;=StandardResults[[#This Row],[A]],"A",IF(StandardResults[[#This Row],[BT(LC)]]&lt;=StandardResults[[#This Row],[B]],"B","-"))),"")</f>
        <v/>
      </c>
      <c r="N1340" s="14"/>
      <c r="O1340" t="str">
        <f>IF(StandardResults[[#This Row],[BT(SC)]]&lt;&gt;"-",IF(StandardResults[[#This Row],[BT(SC)]]&lt;=StandardResults[[#This Row],[Ecs]],"EC","-"),"")</f>
        <v/>
      </c>
      <c r="Q1340" t="str">
        <f>IF(StandardResults[[#This Row],[Ind/Rel]]="Ind",LEFT(StandardResults[[#This Row],[Gender]],1)&amp;MIN(MAX(StandardResults[[#This Row],[Age]],11),17)&amp;"-"&amp;StandardResults[[#This Row],[Event]],"")</f>
        <v>011-0</v>
      </c>
      <c r="R1340" t="e">
        <f>IF(StandardResults[[#This Row],[Ind/Rel]]="Ind",_xlfn.XLOOKUP(StandardResults[[#This Row],[Code]],Std[Code],Std[AA]),"-")</f>
        <v>#N/A</v>
      </c>
      <c r="S1340" t="e">
        <f>IF(StandardResults[[#This Row],[Ind/Rel]]="Ind",_xlfn.XLOOKUP(StandardResults[[#This Row],[Code]],Std[Code],Std[A]),"-")</f>
        <v>#N/A</v>
      </c>
      <c r="T1340" t="e">
        <f>IF(StandardResults[[#This Row],[Ind/Rel]]="Ind",_xlfn.XLOOKUP(StandardResults[[#This Row],[Code]],Std[Code],Std[B]),"-")</f>
        <v>#N/A</v>
      </c>
      <c r="U1340" t="e">
        <f>IF(StandardResults[[#This Row],[Ind/Rel]]="Ind",_xlfn.XLOOKUP(StandardResults[[#This Row],[Code]],Std[Code],Std[AAs]),"-")</f>
        <v>#N/A</v>
      </c>
      <c r="V1340" t="e">
        <f>IF(StandardResults[[#This Row],[Ind/Rel]]="Ind",_xlfn.XLOOKUP(StandardResults[[#This Row],[Code]],Std[Code],Std[As]),"-")</f>
        <v>#N/A</v>
      </c>
      <c r="W1340" t="e">
        <f>IF(StandardResults[[#This Row],[Ind/Rel]]="Ind",_xlfn.XLOOKUP(StandardResults[[#This Row],[Code]],Std[Code],Std[Bs]),"-")</f>
        <v>#N/A</v>
      </c>
      <c r="X1340" t="e">
        <f>IF(StandardResults[[#This Row],[Ind/Rel]]="Ind",_xlfn.XLOOKUP(StandardResults[[#This Row],[Code]],Std[Code],Std[EC]),"-")</f>
        <v>#N/A</v>
      </c>
      <c r="Y1340" t="e">
        <f>IF(StandardResults[[#This Row],[Ind/Rel]]="Ind",_xlfn.XLOOKUP(StandardResults[[#This Row],[Code]],Std[Code],Std[Ecs]),"-")</f>
        <v>#N/A</v>
      </c>
      <c r="Z1340">
        <f>COUNTIFS(StandardResults[Name],StandardResults[[#This Row],[Name]],StandardResults[Entry
Std],"B")+COUNTIFS(StandardResults[Name],StandardResults[[#This Row],[Name]],StandardResults[Entry
Std],"A")+COUNTIFS(StandardResults[Name],StandardResults[[#This Row],[Name]],StandardResults[Entry
Std],"AA")</f>
        <v>0</v>
      </c>
      <c r="AA1340">
        <f>COUNTIFS(StandardResults[Name],StandardResults[[#This Row],[Name]],StandardResults[Entry
Std],"AA")</f>
        <v>0</v>
      </c>
    </row>
    <row r="1341" spans="1:27" x14ac:dyDescent="0.25">
      <c r="A1341">
        <f>TimeVR[[#This Row],[Club]]</f>
        <v>0</v>
      </c>
      <c r="B1341" t="str">
        <f>IF(OR(RIGHT(TimeVR[[#This Row],[Event]],3)="M.R", RIGHT(TimeVR[[#This Row],[Event]],3)="F.R"),"Relay","Ind")</f>
        <v>Ind</v>
      </c>
      <c r="C1341">
        <f>TimeVR[[#This Row],[gender]]</f>
        <v>0</v>
      </c>
      <c r="D1341">
        <f>TimeVR[[#This Row],[Age]]</f>
        <v>0</v>
      </c>
      <c r="E1341">
        <f>TimeVR[[#This Row],[name]]</f>
        <v>0</v>
      </c>
      <c r="F1341">
        <f>TimeVR[[#This Row],[Event]]</f>
        <v>0</v>
      </c>
      <c r="G1341" t="str">
        <f>IF(OR(StandardResults[[#This Row],[Entry]]="-",TimeVR[[#This Row],[validation]]="Validated"),"Y","N")</f>
        <v>N</v>
      </c>
      <c r="H1341">
        <f>IF(OR(LEFT(TimeVR[[#This Row],[Times]],8)="00:00.00", LEFT(TimeVR[[#This Row],[Times]],2)="NT"),"-",TimeVR[[#This Row],[Times]])</f>
        <v>0</v>
      </c>
      <c r="I13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1" t="str">
        <f>IF(ISBLANK(TimeVR[[#This Row],[Best Time(S)]]),"-",TimeVR[[#This Row],[Best Time(S)]])</f>
        <v>-</v>
      </c>
      <c r="K1341" t="str">
        <f>IF(StandardResults[[#This Row],[BT(SC)]]&lt;&gt;"-",IF(StandardResults[[#This Row],[BT(SC)]]&lt;=StandardResults[[#This Row],[AAs]],"AA",IF(StandardResults[[#This Row],[BT(SC)]]&lt;=StandardResults[[#This Row],[As]],"A",IF(StandardResults[[#This Row],[BT(SC)]]&lt;=StandardResults[[#This Row],[Bs]],"B","-"))),"")</f>
        <v/>
      </c>
      <c r="L1341" t="str">
        <f>IF(ISBLANK(TimeVR[[#This Row],[Best Time(L)]]),"-",TimeVR[[#This Row],[Best Time(L)]])</f>
        <v>-</v>
      </c>
      <c r="M1341" t="str">
        <f>IF(StandardResults[[#This Row],[BT(LC)]]&lt;&gt;"-",IF(StandardResults[[#This Row],[BT(LC)]]&lt;=StandardResults[[#This Row],[AA]],"AA",IF(StandardResults[[#This Row],[BT(LC)]]&lt;=StandardResults[[#This Row],[A]],"A",IF(StandardResults[[#This Row],[BT(LC)]]&lt;=StandardResults[[#This Row],[B]],"B","-"))),"")</f>
        <v/>
      </c>
      <c r="N1341" s="14"/>
      <c r="O1341" t="str">
        <f>IF(StandardResults[[#This Row],[BT(SC)]]&lt;&gt;"-",IF(StandardResults[[#This Row],[BT(SC)]]&lt;=StandardResults[[#This Row],[Ecs]],"EC","-"),"")</f>
        <v/>
      </c>
      <c r="Q1341" t="str">
        <f>IF(StandardResults[[#This Row],[Ind/Rel]]="Ind",LEFT(StandardResults[[#This Row],[Gender]],1)&amp;MIN(MAX(StandardResults[[#This Row],[Age]],11),17)&amp;"-"&amp;StandardResults[[#This Row],[Event]],"")</f>
        <v>011-0</v>
      </c>
      <c r="R1341" t="e">
        <f>IF(StandardResults[[#This Row],[Ind/Rel]]="Ind",_xlfn.XLOOKUP(StandardResults[[#This Row],[Code]],Std[Code],Std[AA]),"-")</f>
        <v>#N/A</v>
      </c>
      <c r="S1341" t="e">
        <f>IF(StandardResults[[#This Row],[Ind/Rel]]="Ind",_xlfn.XLOOKUP(StandardResults[[#This Row],[Code]],Std[Code],Std[A]),"-")</f>
        <v>#N/A</v>
      </c>
      <c r="T1341" t="e">
        <f>IF(StandardResults[[#This Row],[Ind/Rel]]="Ind",_xlfn.XLOOKUP(StandardResults[[#This Row],[Code]],Std[Code],Std[B]),"-")</f>
        <v>#N/A</v>
      </c>
      <c r="U1341" t="e">
        <f>IF(StandardResults[[#This Row],[Ind/Rel]]="Ind",_xlfn.XLOOKUP(StandardResults[[#This Row],[Code]],Std[Code],Std[AAs]),"-")</f>
        <v>#N/A</v>
      </c>
      <c r="V1341" t="e">
        <f>IF(StandardResults[[#This Row],[Ind/Rel]]="Ind",_xlfn.XLOOKUP(StandardResults[[#This Row],[Code]],Std[Code],Std[As]),"-")</f>
        <v>#N/A</v>
      </c>
      <c r="W1341" t="e">
        <f>IF(StandardResults[[#This Row],[Ind/Rel]]="Ind",_xlfn.XLOOKUP(StandardResults[[#This Row],[Code]],Std[Code],Std[Bs]),"-")</f>
        <v>#N/A</v>
      </c>
      <c r="X1341" t="e">
        <f>IF(StandardResults[[#This Row],[Ind/Rel]]="Ind",_xlfn.XLOOKUP(StandardResults[[#This Row],[Code]],Std[Code],Std[EC]),"-")</f>
        <v>#N/A</v>
      </c>
      <c r="Y1341" t="e">
        <f>IF(StandardResults[[#This Row],[Ind/Rel]]="Ind",_xlfn.XLOOKUP(StandardResults[[#This Row],[Code]],Std[Code],Std[Ecs]),"-")</f>
        <v>#N/A</v>
      </c>
      <c r="Z1341">
        <f>COUNTIFS(StandardResults[Name],StandardResults[[#This Row],[Name]],StandardResults[Entry
Std],"B")+COUNTIFS(StandardResults[Name],StandardResults[[#This Row],[Name]],StandardResults[Entry
Std],"A")+COUNTIFS(StandardResults[Name],StandardResults[[#This Row],[Name]],StandardResults[Entry
Std],"AA")</f>
        <v>0</v>
      </c>
      <c r="AA1341">
        <f>COUNTIFS(StandardResults[Name],StandardResults[[#This Row],[Name]],StandardResults[Entry
Std],"AA")</f>
        <v>0</v>
      </c>
    </row>
    <row r="1342" spans="1:27" x14ac:dyDescent="0.25">
      <c r="A1342">
        <f>TimeVR[[#This Row],[Club]]</f>
        <v>0</v>
      </c>
      <c r="B1342" t="str">
        <f>IF(OR(RIGHT(TimeVR[[#This Row],[Event]],3)="M.R", RIGHT(TimeVR[[#This Row],[Event]],3)="F.R"),"Relay","Ind")</f>
        <v>Ind</v>
      </c>
      <c r="C1342">
        <f>TimeVR[[#This Row],[gender]]</f>
        <v>0</v>
      </c>
      <c r="D1342">
        <f>TimeVR[[#This Row],[Age]]</f>
        <v>0</v>
      </c>
      <c r="E1342">
        <f>TimeVR[[#This Row],[name]]</f>
        <v>0</v>
      </c>
      <c r="F1342">
        <f>TimeVR[[#This Row],[Event]]</f>
        <v>0</v>
      </c>
      <c r="G1342" t="str">
        <f>IF(OR(StandardResults[[#This Row],[Entry]]="-",TimeVR[[#This Row],[validation]]="Validated"),"Y","N")</f>
        <v>N</v>
      </c>
      <c r="H1342">
        <f>IF(OR(LEFT(TimeVR[[#This Row],[Times]],8)="00:00.00", LEFT(TimeVR[[#This Row],[Times]],2)="NT"),"-",TimeVR[[#This Row],[Times]])</f>
        <v>0</v>
      </c>
      <c r="I13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2" t="str">
        <f>IF(ISBLANK(TimeVR[[#This Row],[Best Time(S)]]),"-",TimeVR[[#This Row],[Best Time(S)]])</f>
        <v>-</v>
      </c>
      <c r="K1342" t="str">
        <f>IF(StandardResults[[#This Row],[BT(SC)]]&lt;&gt;"-",IF(StandardResults[[#This Row],[BT(SC)]]&lt;=StandardResults[[#This Row],[AAs]],"AA",IF(StandardResults[[#This Row],[BT(SC)]]&lt;=StandardResults[[#This Row],[As]],"A",IF(StandardResults[[#This Row],[BT(SC)]]&lt;=StandardResults[[#This Row],[Bs]],"B","-"))),"")</f>
        <v/>
      </c>
      <c r="L1342" t="str">
        <f>IF(ISBLANK(TimeVR[[#This Row],[Best Time(L)]]),"-",TimeVR[[#This Row],[Best Time(L)]])</f>
        <v>-</v>
      </c>
      <c r="M1342" t="str">
        <f>IF(StandardResults[[#This Row],[BT(LC)]]&lt;&gt;"-",IF(StandardResults[[#This Row],[BT(LC)]]&lt;=StandardResults[[#This Row],[AA]],"AA",IF(StandardResults[[#This Row],[BT(LC)]]&lt;=StandardResults[[#This Row],[A]],"A",IF(StandardResults[[#This Row],[BT(LC)]]&lt;=StandardResults[[#This Row],[B]],"B","-"))),"")</f>
        <v/>
      </c>
      <c r="N1342" s="14"/>
      <c r="O1342" t="str">
        <f>IF(StandardResults[[#This Row],[BT(SC)]]&lt;&gt;"-",IF(StandardResults[[#This Row],[BT(SC)]]&lt;=StandardResults[[#This Row],[Ecs]],"EC","-"),"")</f>
        <v/>
      </c>
      <c r="Q1342" t="str">
        <f>IF(StandardResults[[#This Row],[Ind/Rel]]="Ind",LEFT(StandardResults[[#This Row],[Gender]],1)&amp;MIN(MAX(StandardResults[[#This Row],[Age]],11),17)&amp;"-"&amp;StandardResults[[#This Row],[Event]],"")</f>
        <v>011-0</v>
      </c>
      <c r="R1342" t="e">
        <f>IF(StandardResults[[#This Row],[Ind/Rel]]="Ind",_xlfn.XLOOKUP(StandardResults[[#This Row],[Code]],Std[Code],Std[AA]),"-")</f>
        <v>#N/A</v>
      </c>
      <c r="S1342" t="e">
        <f>IF(StandardResults[[#This Row],[Ind/Rel]]="Ind",_xlfn.XLOOKUP(StandardResults[[#This Row],[Code]],Std[Code],Std[A]),"-")</f>
        <v>#N/A</v>
      </c>
      <c r="T1342" t="e">
        <f>IF(StandardResults[[#This Row],[Ind/Rel]]="Ind",_xlfn.XLOOKUP(StandardResults[[#This Row],[Code]],Std[Code],Std[B]),"-")</f>
        <v>#N/A</v>
      </c>
      <c r="U1342" t="e">
        <f>IF(StandardResults[[#This Row],[Ind/Rel]]="Ind",_xlfn.XLOOKUP(StandardResults[[#This Row],[Code]],Std[Code],Std[AAs]),"-")</f>
        <v>#N/A</v>
      </c>
      <c r="V1342" t="e">
        <f>IF(StandardResults[[#This Row],[Ind/Rel]]="Ind",_xlfn.XLOOKUP(StandardResults[[#This Row],[Code]],Std[Code],Std[As]),"-")</f>
        <v>#N/A</v>
      </c>
      <c r="W1342" t="e">
        <f>IF(StandardResults[[#This Row],[Ind/Rel]]="Ind",_xlfn.XLOOKUP(StandardResults[[#This Row],[Code]],Std[Code],Std[Bs]),"-")</f>
        <v>#N/A</v>
      </c>
      <c r="X1342" t="e">
        <f>IF(StandardResults[[#This Row],[Ind/Rel]]="Ind",_xlfn.XLOOKUP(StandardResults[[#This Row],[Code]],Std[Code],Std[EC]),"-")</f>
        <v>#N/A</v>
      </c>
      <c r="Y1342" t="e">
        <f>IF(StandardResults[[#This Row],[Ind/Rel]]="Ind",_xlfn.XLOOKUP(StandardResults[[#This Row],[Code]],Std[Code],Std[Ecs]),"-")</f>
        <v>#N/A</v>
      </c>
      <c r="Z1342">
        <f>COUNTIFS(StandardResults[Name],StandardResults[[#This Row],[Name]],StandardResults[Entry
Std],"B")+COUNTIFS(StandardResults[Name],StandardResults[[#This Row],[Name]],StandardResults[Entry
Std],"A")+COUNTIFS(StandardResults[Name],StandardResults[[#This Row],[Name]],StandardResults[Entry
Std],"AA")</f>
        <v>0</v>
      </c>
      <c r="AA1342">
        <f>COUNTIFS(StandardResults[Name],StandardResults[[#This Row],[Name]],StandardResults[Entry
Std],"AA")</f>
        <v>0</v>
      </c>
    </row>
    <row r="1343" spans="1:27" x14ac:dyDescent="0.25">
      <c r="A1343">
        <f>TimeVR[[#This Row],[Club]]</f>
        <v>0</v>
      </c>
      <c r="B1343" t="str">
        <f>IF(OR(RIGHT(TimeVR[[#This Row],[Event]],3)="M.R", RIGHT(TimeVR[[#This Row],[Event]],3)="F.R"),"Relay","Ind")</f>
        <v>Ind</v>
      </c>
      <c r="C1343">
        <f>TimeVR[[#This Row],[gender]]</f>
        <v>0</v>
      </c>
      <c r="D1343">
        <f>TimeVR[[#This Row],[Age]]</f>
        <v>0</v>
      </c>
      <c r="E1343">
        <f>TimeVR[[#This Row],[name]]</f>
        <v>0</v>
      </c>
      <c r="F1343">
        <f>TimeVR[[#This Row],[Event]]</f>
        <v>0</v>
      </c>
      <c r="G1343" t="str">
        <f>IF(OR(StandardResults[[#This Row],[Entry]]="-",TimeVR[[#This Row],[validation]]="Validated"),"Y","N")</f>
        <v>N</v>
      </c>
      <c r="H1343">
        <f>IF(OR(LEFT(TimeVR[[#This Row],[Times]],8)="00:00.00", LEFT(TimeVR[[#This Row],[Times]],2)="NT"),"-",TimeVR[[#This Row],[Times]])</f>
        <v>0</v>
      </c>
      <c r="I13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3" t="str">
        <f>IF(ISBLANK(TimeVR[[#This Row],[Best Time(S)]]),"-",TimeVR[[#This Row],[Best Time(S)]])</f>
        <v>-</v>
      </c>
      <c r="K1343" t="str">
        <f>IF(StandardResults[[#This Row],[BT(SC)]]&lt;&gt;"-",IF(StandardResults[[#This Row],[BT(SC)]]&lt;=StandardResults[[#This Row],[AAs]],"AA",IF(StandardResults[[#This Row],[BT(SC)]]&lt;=StandardResults[[#This Row],[As]],"A",IF(StandardResults[[#This Row],[BT(SC)]]&lt;=StandardResults[[#This Row],[Bs]],"B","-"))),"")</f>
        <v/>
      </c>
      <c r="L1343" t="str">
        <f>IF(ISBLANK(TimeVR[[#This Row],[Best Time(L)]]),"-",TimeVR[[#This Row],[Best Time(L)]])</f>
        <v>-</v>
      </c>
      <c r="M1343" t="str">
        <f>IF(StandardResults[[#This Row],[BT(LC)]]&lt;&gt;"-",IF(StandardResults[[#This Row],[BT(LC)]]&lt;=StandardResults[[#This Row],[AA]],"AA",IF(StandardResults[[#This Row],[BT(LC)]]&lt;=StandardResults[[#This Row],[A]],"A",IF(StandardResults[[#This Row],[BT(LC)]]&lt;=StandardResults[[#This Row],[B]],"B","-"))),"")</f>
        <v/>
      </c>
      <c r="N1343" s="14"/>
      <c r="O1343" t="str">
        <f>IF(StandardResults[[#This Row],[BT(SC)]]&lt;&gt;"-",IF(StandardResults[[#This Row],[BT(SC)]]&lt;=StandardResults[[#This Row],[Ecs]],"EC","-"),"")</f>
        <v/>
      </c>
      <c r="Q1343" t="str">
        <f>IF(StandardResults[[#This Row],[Ind/Rel]]="Ind",LEFT(StandardResults[[#This Row],[Gender]],1)&amp;MIN(MAX(StandardResults[[#This Row],[Age]],11),17)&amp;"-"&amp;StandardResults[[#This Row],[Event]],"")</f>
        <v>011-0</v>
      </c>
      <c r="R1343" t="e">
        <f>IF(StandardResults[[#This Row],[Ind/Rel]]="Ind",_xlfn.XLOOKUP(StandardResults[[#This Row],[Code]],Std[Code],Std[AA]),"-")</f>
        <v>#N/A</v>
      </c>
      <c r="S1343" t="e">
        <f>IF(StandardResults[[#This Row],[Ind/Rel]]="Ind",_xlfn.XLOOKUP(StandardResults[[#This Row],[Code]],Std[Code],Std[A]),"-")</f>
        <v>#N/A</v>
      </c>
      <c r="T1343" t="e">
        <f>IF(StandardResults[[#This Row],[Ind/Rel]]="Ind",_xlfn.XLOOKUP(StandardResults[[#This Row],[Code]],Std[Code],Std[B]),"-")</f>
        <v>#N/A</v>
      </c>
      <c r="U1343" t="e">
        <f>IF(StandardResults[[#This Row],[Ind/Rel]]="Ind",_xlfn.XLOOKUP(StandardResults[[#This Row],[Code]],Std[Code],Std[AAs]),"-")</f>
        <v>#N/A</v>
      </c>
      <c r="V1343" t="e">
        <f>IF(StandardResults[[#This Row],[Ind/Rel]]="Ind",_xlfn.XLOOKUP(StandardResults[[#This Row],[Code]],Std[Code],Std[As]),"-")</f>
        <v>#N/A</v>
      </c>
      <c r="W1343" t="e">
        <f>IF(StandardResults[[#This Row],[Ind/Rel]]="Ind",_xlfn.XLOOKUP(StandardResults[[#This Row],[Code]],Std[Code],Std[Bs]),"-")</f>
        <v>#N/A</v>
      </c>
      <c r="X1343" t="e">
        <f>IF(StandardResults[[#This Row],[Ind/Rel]]="Ind",_xlfn.XLOOKUP(StandardResults[[#This Row],[Code]],Std[Code],Std[EC]),"-")</f>
        <v>#N/A</v>
      </c>
      <c r="Y1343" t="e">
        <f>IF(StandardResults[[#This Row],[Ind/Rel]]="Ind",_xlfn.XLOOKUP(StandardResults[[#This Row],[Code]],Std[Code],Std[Ecs]),"-")</f>
        <v>#N/A</v>
      </c>
      <c r="Z1343">
        <f>COUNTIFS(StandardResults[Name],StandardResults[[#This Row],[Name]],StandardResults[Entry
Std],"B")+COUNTIFS(StandardResults[Name],StandardResults[[#This Row],[Name]],StandardResults[Entry
Std],"A")+COUNTIFS(StandardResults[Name],StandardResults[[#This Row],[Name]],StandardResults[Entry
Std],"AA")</f>
        <v>0</v>
      </c>
      <c r="AA1343">
        <f>COUNTIFS(StandardResults[Name],StandardResults[[#This Row],[Name]],StandardResults[Entry
Std],"AA")</f>
        <v>0</v>
      </c>
    </row>
    <row r="1344" spans="1:27" x14ac:dyDescent="0.25">
      <c r="A1344">
        <f>TimeVR[[#This Row],[Club]]</f>
        <v>0</v>
      </c>
      <c r="B1344" t="str">
        <f>IF(OR(RIGHT(TimeVR[[#This Row],[Event]],3)="M.R", RIGHT(TimeVR[[#This Row],[Event]],3)="F.R"),"Relay","Ind")</f>
        <v>Ind</v>
      </c>
      <c r="C1344">
        <f>TimeVR[[#This Row],[gender]]</f>
        <v>0</v>
      </c>
      <c r="D1344">
        <f>TimeVR[[#This Row],[Age]]</f>
        <v>0</v>
      </c>
      <c r="E1344">
        <f>TimeVR[[#This Row],[name]]</f>
        <v>0</v>
      </c>
      <c r="F1344">
        <f>TimeVR[[#This Row],[Event]]</f>
        <v>0</v>
      </c>
      <c r="G1344" t="str">
        <f>IF(OR(StandardResults[[#This Row],[Entry]]="-",TimeVR[[#This Row],[validation]]="Validated"),"Y","N")</f>
        <v>N</v>
      </c>
      <c r="H1344">
        <f>IF(OR(LEFT(TimeVR[[#This Row],[Times]],8)="00:00.00", LEFT(TimeVR[[#This Row],[Times]],2)="NT"),"-",TimeVR[[#This Row],[Times]])</f>
        <v>0</v>
      </c>
      <c r="I13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4" t="str">
        <f>IF(ISBLANK(TimeVR[[#This Row],[Best Time(S)]]),"-",TimeVR[[#This Row],[Best Time(S)]])</f>
        <v>-</v>
      </c>
      <c r="K1344" t="str">
        <f>IF(StandardResults[[#This Row],[BT(SC)]]&lt;&gt;"-",IF(StandardResults[[#This Row],[BT(SC)]]&lt;=StandardResults[[#This Row],[AAs]],"AA",IF(StandardResults[[#This Row],[BT(SC)]]&lt;=StandardResults[[#This Row],[As]],"A",IF(StandardResults[[#This Row],[BT(SC)]]&lt;=StandardResults[[#This Row],[Bs]],"B","-"))),"")</f>
        <v/>
      </c>
      <c r="L1344" t="str">
        <f>IF(ISBLANK(TimeVR[[#This Row],[Best Time(L)]]),"-",TimeVR[[#This Row],[Best Time(L)]])</f>
        <v>-</v>
      </c>
      <c r="M1344" t="str">
        <f>IF(StandardResults[[#This Row],[BT(LC)]]&lt;&gt;"-",IF(StandardResults[[#This Row],[BT(LC)]]&lt;=StandardResults[[#This Row],[AA]],"AA",IF(StandardResults[[#This Row],[BT(LC)]]&lt;=StandardResults[[#This Row],[A]],"A",IF(StandardResults[[#This Row],[BT(LC)]]&lt;=StandardResults[[#This Row],[B]],"B","-"))),"")</f>
        <v/>
      </c>
      <c r="N1344" s="14"/>
      <c r="O1344" t="str">
        <f>IF(StandardResults[[#This Row],[BT(SC)]]&lt;&gt;"-",IF(StandardResults[[#This Row],[BT(SC)]]&lt;=StandardResults[[#This Row],[Ecs]],"EC","-"),"")</f>
        <v/>
      </c>
      <c r="Q1344" t="str">
        <f>IF(StandardResults[[#This Row],[Ind/Rel]]="Ind",LEFT(StandardResults[[#This Row],[Gender]],1)&amp;MIN(MAX(StandardResults[[#This Row],[Age]],11),17)&amp;"-"&amp;StandardResults[[#This Row],[Event]],"")</f>
        <v>011-0</v>
      </c>
      <c r="R1344" t="e">
        <f>IF(StandardResults[[#This Row],[Ind/Rel]]="Ind",_xlfn.XLOOKUP(StandardResults[[#This Row],[Code]],Std[Code],Std[AA]),"-")</f>
        <v>#N/A</v>
      </c>
      <c r="S1344" t="e">
        <f>IF(StandardResults[[#This Row],[Ind/Rel]]="Ind",_xlfn.XLOOKUP(StandardResults[[#This Row],[Code]],Std[Code],Std[A]),"-")</f>
        <v>#N/A</v>
      </c>
      <c r="T1344" t="e">
        <f>IF(StandardResults[[#This Row],[Ind/Rel]]="Ind",_xlfn.XLOOKUP(StandardResults[[#This Row],[Code]],Std[Code],Std[B]),"-")</f>
        <v>#N/A</v>
      </c>
      <c r="U1344" t="e">
        <f>IF(StandardResults[[#This Row],[Ind/Rel]]="Ind",_xlfn.XLOOKUP(StandardResults[[#This Row],[Code]],Std[Code],Std[AAs]),"-")</f>
        <v>#N/A</v>
      </c>
      <c r="V1344" t="e">
        <f>IF(StandardResults[[#This Row],[Ind/Rel]]="Ind",_xlfn.XLOOKUP(StandardResults[[#This Row],[Code]],Std[Code],Std[As]),"-")</f>
        <v>#N/A</v>
      </c>
      <c r="W1344" t="e">
        <f>IF(StandardResults[[#This Row],[Ind/Rel]]="Ind",_xlfn.XLOOKUP(StandardResults[[#This Row],[Code]],Std[Code],Std[Bs]),"-")</f>
        <v>#N/A</v>
      </c>
      <c r="X1344" t="e">
        <f>IF(StandardResults[[#This Row],[Ind/Rel]]="Ind",_xlfn.XLOOKUP(StandardResults[[#This Row],[Code]],Std[Code],Std[EC]),"-")</f>
        <v>#N/A</v>
      </c>
      <c r="Y1344" t="e">
        <f>IF(StandardResults[[#This Row],[Ind/Rel]]="Ind",_xlfn.XLOOKUP(StandardResults[[#This Row],[Code]],Std[Code],Std[Ecs]),"-")</f>
        <v>#N/A</v>
      </c>
      <c r="Z1344">
        <f>COUNTIFS(StandardResults[Name],StandardResults[[#This Row],[Name]],StandardResults[Entry
Std],"B")+COUNTIFS(StandardResults[Name],StandardResults[[#This Row],[Name]],StandardResults[Entry
Std],"A")+COUNTIFS(StandardResults[Name],StandardResults[[#This Row],[Name]],StandardResults[Entry
Std],"AA")</f>
        <v>0</v>
      </c>
      <c r="AA1344">
        <f>COUNTIFS(StandardResults[Name],StandardResults[[#This Row],[Name]],StandardResults[Entry
Std],"AA")</f>
        <v>0</v>
      </c>
    </row>
    <row r="1345" spans="1:27" x14ac:dyDescent="0.25">
      <c r="A1345">
        <f>TimeVR[[#This Row],[Club]]</f>
        <v>0</v>
      </c>
      <c r="B1345" t="str">
        <f>IF(OR(RIGHT(TimeVR[[#This Row],[Event]],3)="M.R", RIGHT(TimeVR[[#This Row],[Event]],3)="F.R"),"Relay","Ind")</f>
        <v>Ind</v>
      </c>
      <c r="C1345">
        <f>TimeVR[[#This Row],[gender]]</f>
        <v>0</v>
      </c>
      <c r="D1345">
        <f>TimeVR[[#This Row],[Age]]</f>
        <v>0</v>
      </c>
      <c r="E1345">
        <f>TimeVR[[#This Row],[name]]</f>
        <v>0</v>
      </c>
      <c r="F1345">
        <f>TimeVR[[#This Row],[Event]]</f>
        <v>0</v>
      </c>
      <c r="G1345" t="str">
        <f>IF(OR(StandardResults[[#This Row],[Entry]]="-",TimeVR[[#This Row],[validation]]="Validated"),"Y","N")</f>
        <v>N</v>
      </c>
      <c r="H1345">
        <f>IF(OR(LEFT(TimeVR[[#This Row],[Times]],8)="00:00.00", LEFT(TimeVR[[#This Row],[Times]],2)="NT"),"-",TimeVR[[#This Row],[Times]])</f>
        <v>0</v>
      </c>
      <c r="I13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5" t="str">
        <f>IF(ISBLANK(TimeVR[[#This Row],[Best Time(S)]]),"-",TimeVR[[#This Row],[Best Time(S)]])</f>
        <v>-</v>
      </c>
      <c r="K1345" t="str">
        <f>IF(StandardResults[[#This Row],[BT(SC)]]&lt;&gt;"-",IF(StandardResults[[#This Row],[BT(SC)]]&lt;=StandardResults[[#This Row],[AAs]],"AA",IF(StandardResults[[#This Row],[BT(SC)]]&lt;=StandardResults[[#This Row],[As]],"A",IF(StandardResults[[#This Row],[BT(SC)]]&lt;=StandardResults[[#This Row],[Bs]],"B","-"))),"")</f>
        <v/>
      </c>
      <c r="L1345" t="str">
        <f>IF(ISBLANK(TimeVR[[#This Row],[Best Time(L)]]),"-",TimeVR[[#This Row],[Best Time(L)]])</f>
        <v>-</v>
      </c>
      <c r="M1345" t="str">
        <f>IF(StandardResults[[#This Row],[BT(LC)]]&lt;&gt;"-",IF(StandardResults[[#This Row],[BT(LC)]]&lt;=StandardResults[[#This Row],[AA]],"AA",IF(StandardResults[[#This Row],[BT(LC)]]&lt;=StandardResults[[#This Row],[A]],"A",IF(StandardResults[[#This Row],[BT(LC)]]&lt;=StandardResults[[#This Row],[B]],"B","-"))),"")</f>
        <v/>
      </c>
      <c r="N1345" s="14"/>
      <c r="O1345" t="str">
        <f>IF(StandardResults[[#This Row],[BT(SC)]]&lt;&gt;"-",IF(StandardResults[[#This Row],[BT(SC)]]&lt;=StandardResults[[#This Row],[Ecs]],"EC","-"),"")</f>
        <v/>
      </c>
      <c r="Q1345" t="str">
        <f>IF(StandardResults[[#This Row],[Ind/Rel]]="Ind",LEFT(StandardResults[[#This Row],[Gender]],1)&amp;MIN(MAX(StandardResults[[#This Row],[Age]],11),17)&amp;"-"&amp;StandardResults[[#This Row],[Event]],"")</f>
        <v>011-0</v>
      </c>
      <c r="R1345" t="e">
        <f>IF(StandardResults[[#This Row],[Ind/Rel]]="Ind",_xlfn.XLOOKUP(StandardResults[[#This Row],[Code]],Std[Code],Std[AA]),"-")</f>
        <v>#N/A</v>
      </c>
      <c r="S1345" t="e">
        <f>IF(StandardResults[[#This Row],[Ind/Rel]]="Ind",_xlfn.XLOOKUP(StandardResults[[#This Row],[Code]],Std[Code],Std[A]),"-")</f>
        <v>#N/A</v>
      </c>
      <c r="T1345" t="e">
        <f>IF(StandardResults[[#This Row],[Ind/Rel]]="Ind",_xlfn.XLOOKUP(StandardResults[[#This Row],[Code]],Std[Code],Std[B]),"-")</f>
        <v>#N/A</v>
      </c>
      <c r="U1345" t="e">
        <f>IF(StandardResults[[#This Row],[Ind/Rel]]="Ind",_xlfn.XLOOKUP(StandardResults[[#This Row],[Code]],Std[Code],Std[AAs]),"-")</f>
        <v>#N/A</v>
      </c>
      <c r="V1345" t="e">
        <f>IF(StandardResults[[#This Row],[Ind/Rel]]="Ind",_xlfn.XLOOKUP(StandardResults[[#This Row],[Code]],Std[Code],Std[As]),"-")</f>
        <v>#N/A</v>
      </c>
      <c r="W1345" t="e">
        <f>IF(StandardResults[[#This Row],[Ind/Rel]]="Ind",_xlfn.XLOOKUP(StandardResults[[#This Row],[Code]],Std[Code],Std[Bs]),"-")</f>
        <v>#N/A</v>
      </c>
      <c r="X1345" t="e">
        <f>IF(StandardResults[[#This Row],[Ind/Rel]]="Ind",_xlfn.XLOOKUP(StandardResults[[#This Row],[Code]],Std[Code],Std[EC]),"-")</f>
        <v>#N/A</v>
      </c>
      <c r="Y1345" t="e">
        <f>IF(StandardResults[[#This Row],[Ind/Rel]]="Ind",_xlfn.XLOOKUP(StandardResults[[#This Row],[Code]],Std[Code],Std[Ecs]),"-")</f>
        <v>#N/A</v>
      </c>
      <c r="Z1345">
        <f>COUNTIFS(StandardResults[Name],StandardResults[[#This Row],[Name]],StandardResults[Entry
Std],"B")+COUNTIFS(StandardResults[Name],StandardResults[[#This Row],[Name]],StandardResults[Entry
Std],"A")+COUNTIFS(StandardResults[Name],StandardResults[[#This Row],[Name]],StandardResults[Entry
Std],"AA")</f>
        <v>0</v>
      </c>
      <c r="AA1345">
        <f>COUNTIFS(StandardResults[Name],StandardResults[[#This Row],[Name]],StandardResults[Entry
Std],"AA")</f>
        <v>0</v>
      </c>
    </row>
    <row r="1346" spans="1:27" x14ac:dyDescent="0.25">
      <c r="A1346">
        <f>TimeVR[[#This Row],[Club]]</f>
        <v>0</v>
      </c>
      <c r="B1346" t="str">
        <f>IF(OR(RIGHT(TimeVR[[#This Row],[Event]],3)="M.R", RIGHT(TimeVR[[#This Row],[Event]],3)="F.R"),"Relay","Ind")</f>
        <v>Ind</v>
      </c>
      <c r="C1346">
        <f>TimeVR[[#This Row],[gender]]</f>
        <v>0</v>
      </c>
      <c r="D1346">
        <f>TimeVR[[#This Row],[Age]]</f>
        <v>0</v>
      </c>
      <c r="E1346">
        <f>TimeVR[[#This Row],[name]]</f>
        <v>0</v>
      </c>
      <c r="F1346">
        <f>TimeVR[[#This Row],[Event]]</f>
        <v>0</v>
      </c>
      <c r="G1346" t="str">
        <f>IF(OR(StandardResults[[#This Row],[Entry]]="-",TimeVR[[#This Row],[validation]]="Validated"),"Y","N")</f>
        <v>N</v>
      </c>
      <c r="H1346">
        <f>IF(OR(LEFT(TimeVR[[#This Row],[Times]],8)="00:00.00", LEFT(TimeVR[[#This Row],[Times]],2)="NT"),"-",TimeVR[[#This Row],[Times]])</f>
        <v>0</v>
      </c>
      <c r="I13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6" t="str">
        <f>IF(ISBLANK(TimeVR[[#This Row],[Best Time(S)]]),"-",TimeVR[[#This Row],[Best Time(S)]])</f>
        <v>-</v>
      </c>
      <c r="K1346" t="str">
        <f>IF(StandardResults[[#This Row],[BT(SC)]]&lt;&gt;"-",IF(StandardResults[[#This Row],[BT(SC)]]&lt;=StandardResults[[#This Row],[AAs]],"AA",IF(StandardResults[[#This Row],[BT(SC)]]&lt;=StandardResults[[#This Row],[As]],"A",IF(StandardResults[[#This Row],[BT(SC)]]&lt;=StandardResults[[#This Row],[Bs]],"B","-"))),"")</f>
        <v/>
      </c>
      <c r="L1346" t="str">
        <f>IF(ISBLANK(TimeVR[[#This Row],[Best Time(L)]]),"-",TimeVR[[#This Row],[Best Time(L)]])</f>
        <v>-</v>
      </c>
      <c r="M1346" t="str">
        <f>IF(StandardResults[[#This Row],[BT(LC)]]&lt;&gt;"-",IF(StandardResults[[#This Row],[BT(LC)]]&lt;=StandardResults[[#This Row],[AA]],"AA",IF(StandardResults[[#This Row],[BT(LC)]]&lt;=StandardResults[[#This Row],[A]],"A",IF(StandardResults[[#This Row],[BT(LC)]]&lt;=StandardResults[[#This Row],[B]],"B","-"))),"")</f>
        <v/>
      </c>
      <c r="N1346" s="14"/>
      <c r="O1346" t="str">
        <f>IF(StandardResults[[#This Row],[BT(SC)]]&lt;&gt;"-",IF(StandardResults[[#This Row],[BT(SC)]]&lt;=StandardResults[[#This Row],[Ecs]],"EC","-"),"")</f>
        <v/>
      </c>
      <c r="Q1346" t="str">
        <f>IF(StandardResults[[#This Row],[Ind/Rel]]="Ind",LEFT(StandardResults[[#This Row],[Gender]],1)&amp;MIN(MAX(StandardResults[[#This Row],[Age]],11),17)&amp;"-"&amp;StandardResults[[#This Row],[Event]],"")</f>
        <v>011-0</v>
      </c>
      <c r="R1346" t="e">
        <f>IF(StandardResults[[#This Row],[Ind/Rel]]="Ind",_xlfn.XLOOKUP(StandardResults[[#This Row],[Code]],Std[Code],Std[AA]),"-")</f>
        <v>#N/A</v>
      </c>
      <c r="S1346" t="e">
        <f>IF(StandardResults[[#This Row],[Ind/Rel]]="Ind",_xlfn.XLOOKUP(StandardResults[[#This Row],[Code]],Std[Code],Std[A]),"-")</f>
        <v>#N/A</v>
      </c>
      <c r="T1346" t="e">
        <f>IF(StandardResults[[#This Row],[Ind/Rel]]="Ind",_xlfn.XLOOKUP(StandardResults[[#This Row],[Code]],Std[Code],Std[B]),"-")</f>
        <v>#N/A</v>
      </c>
      <c r="U1346" t="e">
        <f>IF(StandardResults[[#This Row],[Ind/Rel]]="Ind",_xlfn.XLOOKUP(StandardResults[[#This Row],[Code]],Std[Code],Std[AAs]),"-")</f>
        <v>#N/A</v>
      </c>
      <c r="V1346" t="e">
        <f>IF(StandardResults[[#This Row],[Ind/Rel]]="Ind",_xlfn.XLOOKUP(StandardResults[[#This Row],[Code]],Std[Code],Std[As]),"-")</f>
        <v>#N/A</v>
      </c>
      <c r="W1346" t="e">
        <f>IF(StandardResults[[#This Row],[Ind/Rel]]="Ind",_xlfn.XLOOKUP(StandardResults[[#This Row],[Code]],Std[Code],Std[Bs]),"-")</f>
        <v>#N/A</v>
      </c>
      <c r="X1346" t="e">
        <f>IF(StandardResults[[#This Row],[Ind/Rel]]="Ind",_xlfn.XLOOKUP(StandardResults[[#This Row],[Code]],Std[Code],Std[EC]),"-")</f>
        <v>#N/A</v>
      </c>
      <c r="Y1346" t="e">
        <f>IF(StandardResults[[#This Row],[Ind/Rel]]="Ind",_xlfn.XLOOKUP(StandardResults[[#This Row],[Code]],Std[Code],Std[Ecs]),"-")</f>
        <v>#N/A</v>
      </c>
      <c r="Z1346">
        <f>COUNTIFS(StandardResults[Name],StandardResults[[#This Row],[Name]],StandardResults[Entry
Std],"B")+COUNTIFS(StandardResults[Name],StandardResults[[#This Row],[Name]],StandardResults[Entry
Std],"A")+COUNTIFS(StandardResults[Name],StandardResults[[#This Row],[Name]],StandardResults[Entry
Std],"AA")</f>
        <v>0</v>
      </c>
      <c r="AA1346">
        <f>COUNTIFS(StandardResults[Name],StandardResults[[#This Row],[Name]],StandardResults[Entry
Std],"AA")</f>
        <v>0</v>
      </c>
    </row>
    <row r="1347" spans="1:27" x14ac:dyDescent="0.25">
      <c r="A1347">
        <f>TimeVR[[#This Row],[Club]]</f>
        <v>0</v>
      </c>
      <c r="B1347" t="str">
        <f>IF(OR(RIGHT(TimeVR[[#This Row],[Event]],3)="M.R", RIGHT(TimeVR[[#This Row],[Event]],3)="F.R"),"Relay","Ind")</f>
        <v>Ind</v>
      </c>
      <c r="C1347">
        <f>TimeVR[[#This Row],[gender]]</f>
        <v>0</v>
      </c>
      <c r="D1347">
        <f>TimeVR[[#This Row],[Age]]</f>
        <v>0</v>
      </c>
      <c r="E1347">
        <f>TimeVR[[#This Row],[name]]</f>
        <v>0</v>
      </c>
      <c r="F1347">
        <f>TimeVR[[#This Row],[Event]]</f>
        <v>0</v>
      </c>
      <c r="G1347" t="str">
        <f>IF(OR(StandardResults[[#This Row],[Entry]]="-",TimeVR[[#This Row],[validation]]="Validated"),"Y","N")</f>
        <v>N</v>
      </c>
      <c r="H1347">
        <f>IF(OR(LEFT(TimeVR[[#This Row],[Times]],8)="00:00.00", LEFT(TimeVR[[#This Row],[Times]],2)="NT"),"-",TimeVR[[#This Row],[Times]])</f>
        <v>0</v>
      </c>
      <c r="I13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7" t="str">
        <f>IF(ISBLANK(TimeVR[[#This Row],[Best Time(S)]]),"-",TimeVR[[#This Row],[Best Time(S)]])</f>
        <v>-</v>
      </c>
      <c r="K1347" t="str">
        <f>IF(StandardResults[[#This Row],[BT(SC)]]&lt;&gt;"-",IF(StandardResults[[#This Row],[BT(SC)]]&lt;=StandardResults[[#This Row],[AAs]],"AA",IF(StandardResults[[#This Row],[BT(SC)]]&lt;=StandardResults[[#This Row],[As]],"A",IF(StandardResults[[#This Row],[BT(SC)]]&lt;=StandardResults[[#This Row],[Bs]],"B","-"))),"")</f>
        <v/>
      </c>
      <c r="L1347" t="str">
        <f>IF(ISBLANK(TimeVR[[#This Row],[Best Time(L)]]),"-",TimeVR[[#This Row],[Best Time(L)]])</f>
        <v>-</v>
      </c>
      <c r="M1347" t="str">
        <f>IF(StandardResults[[#This Row],[BT(LC)]]&lt;&gt;"-",IF(StandardResults[[#This Row],[BT(LC)]]&lt;=StandardResults[[#This Row],[AA]],"AA",IF(StandardResults[[#This Row],[BT(LC)]]&lt;=StandardResults[[#This Row],[A]],"A",IF(StandardResults[[#This Row],[BT(LC)]]&lt;=StandardResults[[#This Row],[B]],"B","-"))),"")</f>
        <v/>
      </c>
      <c r="N1347" s="14"/>
      <c r="O1347" t="str">
        <f>IF(StandardResults[[#This Row],[BT(SC)]]&lt;&gt;"-",IF(StandardResults[[#This Row],[BT(SC)]]&lt;=StandardResults[[#This Row],[Ecs]],"EC","-"),"")</f>
        <v/>
      </c>
      <c r="Q1347" t="str">
        <f>IF(StandardResults[[#This Row],[Ind/Rel]]="Ind",LEFT(StandardResults[[#This Row],[Gender]],1)&amp;MIN(MAX(StandardResults[[#This Row],[Age]],11),17)&amp;"-"&amp;StandardResults[[#This Row],[Event]],"")</f>
        <v>011-0</v>
      </c>
      <c r="R1347" t="e">
        <f>IF(StandardResults[[#This Row],[Ind/Rel]]="Ind",_xlfn.XLOOKUP(StandardResults[[#This Row],[Code]],Std[Code],Std[AA]),"-")</f>
        <v>#N/A</v>
      </c>
      <c r="S1347" t="e">
        <f>IF(StandardResults[[#This Row],[Ind/Rel]]="Ind",_xlfn.XLOOKUP(StandardResults[[#This Row],[Code]],Std[Code],Std[A]),"-")</f>
        <v>#N/A</v>
      </c>
      <c r="T1347" t="e">
        <f>IF(StandardResults[[#This Row],[Ind/Rel]]="Ind",_xlfn.XLOOKUP(StandardResults[[#This Row],[Code]],Std[Code],Std[B]),"-")</f>
        <v>#N/A</v>
      </c>
      <c r="U1347" t="e">
        <f>IF(StandardResults[[#This Row],[Ind/Rel]]="Ind",_xlfn.XLOOKUP(StandardResults[[#This Row],[Code]],Std[Code],Std[AAs]),"-")</f>
        <v>#N/A</v>
      </c>
      <c r="V1347" t="e">
        <f>IF(StandardResults[[#This Row],[Ind/Rel]]="Ind",_xlfn.XLOOKUP(StandardResults[[#This Row],[Code]],Std[Code],Std[As]),"-")</f>
        <v>#N/A</v>
      </c>
      <c r="W1347" t="e">
        <f>IF(StandardResults[[#This Row],[Ind/Rel]]="Ind",_xlfn.XLOOKUP(StandardResults[[#This Row],[Code]],Std[Code],Std[Bs]),"-")</f>
        <v>#N/A</v>
      </c>
      <c r="X1347" t="e">
        <f>IF(StandardResults[[#This Row],[Ind/Rel]]="Ind",_xlfn.XLOOKUP(StandardResults[[#This Row],[Code]],Std[Code],Std[EC]),"-")</f>
        <v>#N/A</v>
      </c>
      <c r="Y1347" t="e">
        <f>IF(StandardResults[[#This Row],[Ind/Rel]]="Ind",_xlfn.XLOOKUP(StandardResults[[#This Row],[Code]],Std[Code],Std[Ecs]),"-")</f>
        <v>#N/A</v>
      </c>
      <c r="Z1347">
        <f>COUNTIFS(StandardResults[Name],StandardResults[[#This Row],[Name]],StandardResults[Entry
Std],"B")+COUNTIFS(StandardResults[Name],StandardResults[[#This Row],[Name]],StandardResults[Entry
Std],"A")+COUNTIFS(StandardResults[Name],StandardResults[[#This Row],[Name]],StandardResults[Entry
Std],"AA")</f>
        <v>0</v>
      </c>
      <c r="AA1347">
        <f>COUNTIFS(StandardResults[Name],StandardResults[[#This Row],[Name]],StandardResults[Entry
Std],"AA")</f>
        <v>0</v>
      </c>
    </row>
    <row r="1348" spans="1:27" x14ac:dyDescent="0.25">
      <c r="A1348">
        <f>TimeVR[[#This Row],[Club]]</f>
        <v>0</v>
      </c>
      <c r="B1348" t="str">
        <f>IF(OR(RIGHT(TimeVR[[#This Row],[Event]],3)="M.R", RIGHT(TimeVR[[#This Row],[Event]],3)="F.R"),"Relay","Ind")</f>
        <v>Ind</v>
      </c>
      <c r="C1348">
        <f>TimeVR[[#This Row],[gender]]</f>
        <v>0</v>
      </c>
      <c r="D1348">
        <f>TimeVR[[#This Row],[Age]]</f>
        <v>0</v>
      </c>
      <c r="E1348">
        <f>TimeVR[[#This Row],[name]]</f>
        <v>0</v>
      </c>
      <c r="F1348">
        <f>TimeVR[[#This Row],[Event]]</f>
        <v>0</v>
      </c>
      <c r="G1348" t="str">
        <f>IF(OR(StandardResults[[#This Row],[Entry]]="-",TimeVR[[#This Row],[validation]]="Validated"),"Y","N")</f>
        <v>N</v>
      </c>
      <c r="H1348">
        <f>IF(OR(LEFT(TimeVR[[#This Row],[Times]],8)="00:00.00", LEFT(TimeVR[[#This Row],[Times]],2)="NT"),"-",TimeVR[[#This Row],[Times]])</f>
        <v>0</v>
      </c>
      <c r="I13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8" t="str">
        <f>IF(ISBLANK(TimeVR[[#This Row],[Best Time(S)]]),"-",TimeVR[[#This Row],[Best Time(S)]])</f>
        <v>-</v>
      </c>
      <c r="K1348" t="str">
        <f>IF(StandardResults[[#This Row],[BT(SC)]]&lt;&gt;"-",IF(StandardResults[[#This Row],[BT(SC)]]&lt;=StandardResults[[#This Row],[AAs]],"AA",IF(StandardResults[[#This Row],[BT(SC)]]&lt;=StandardResults[[#This Row],[As]],"A",IF(StandardResults[[#This Row],[BT(SC)]]&lt;=StandardResults[[#This Row],[Bs]],"B","-"))),"")</f>
        <v/>
      </c>
      <c r="L1348" t="str">
        <f>IF(ISBLANK(TimeVR[[#This Row],[Best Time(L)]]),"-",TimeVR[[#This Row],[Best Time(L)]])</f>
        <v>-</v>
      </c>
      <c r="M1348" t="str">
        <f>IF(StandardResults[[#This Row],[BT(LC)]]&lt;&gt;"-",IF(StandardResults[[#This Row],[BT(LC)]]&lt;=StandardResults[[#This Row],[AA]],"AA",IF(StandardResults[[#This Row],[BT(LC)]]&lt;=StandardResults[[#This Row],[A]],"A",IF(StandardResults[[#This Row],[BT(LC)]]&lt;=StandardResults[[#This Row],[B]],"B","-"))),"")</f>
        <v/>
      </c>
      <c r="N1348" s="14"/>
      <c r="O1348" t="str">
        <f>IF(StandardResults[[#This Row],[BT(SC)]]&lt;&gt;"-",IF(StandardResults[[#This Row],[BT(SC)]]&lt;=StandardResults[[#This Row],[Ecs]],"EC","-"),"")</f>
        <v/>
      </c>
      <c r="Q1348" t="str">
        <f>IF(StandardResults[[#This Row],[Ind/Rel]]="Ind",LEFT(StandardResults[[#This Row],[Gender]],1)&amp;MIN(MAX(StandardResults[[#This Row],[Age]],11),17)&amp;"-"&amp;StandardResults[[#This Row],[Event]],"")</f>
        <v>011-0</v>
      </c>
      <c r="R1348" t="e">
        <f>IF(StandardResults[[#This Row],[Ind/Rel]]="Ind",_xlfn.XLOOKUP(StandardResults[[#This Row],[Code]],Std[Code],Std[AA]),"-")</f>
        <v>#N/A</v>
      </c>
      <c r="S1348" t="e">
        <f>IF(StandardResults[[#This Row],[Ind/Rel]]="Ind",_xlfn.XLOOKUP(StandardResults[[#This Row],[Code]],Std[Code],Std[A]),"-")</f>
        <v>#N/A</v>
      </c>
      <c r="T1348" t="e">
        <f>IF(StandardResults[[#This Row],[Ind/Rel]]="Ind",_xlfn.XLOOKUP(StandardResults[[#This Row],[Code]],Std[Code],Std[B]),"-")</f>
        <v>#N/A</v>
      </c>
      <c r="U1348" t="e">
        <f>IF(StandardResults[[#This Row],[Ind/Rel]]="Ind",_xlfn.XLOOKUP(StandardResults[[#This Row],[Code]],Std[Code],Std[AAs]),"-")</f>
        <v>#N/A</v>
      </c>
      <c r="V1348" t="e">
        <f>IF(StandardResults[[#This Row],[Ind/Rel]]="Ind",_xlfn.XLOOKUP(StandardResults[[#This Row],[Code]],Std[Code],Std[As]),"-")</f>
        <v>#N/A</v>
      </c>
      <c r="W1348" t="e">
        <f>IF(StandardResults[[#This Row],[Ind/Rel]]="Ind",_xlfn.XLOOKUP(StandardResults[[#This Row],[Code]],Std[Code],Std[Bs]),"-")</f>
        <v>#N/A</v>
      </c>
      <c r="X1348" t="e">
        <f>IF(StandardResults[[#This Row],[Ind/Rel]]="Ind",_xlfn.XLOOKUP(StandardResults[[#This Row],[Code]],Std[Code],Std[EC]),"-")</f>
        <v>#N/A</v>
      </c>
      <c r="Y1348" t="e">
        <f>IF(StandardResults[[#This Row],[Ind/Rel]]="Ind",_xlfn.XLOOKUP(StandardResults[[#This Row],[Code]],Std[Code],Std[Ecs]),"-")</f>
        <v>#N/A</v>
      </c>
      <c r="Z1348">
        <f>COUNTIFS(StandardResults[Name],StandardResults[[#This Row],[Name]],StandardResults[Entry
Std],"B")+COUNTIFS(StandardResults[Name],StandardResults[[#This Row],[Name]],StandardResults[Entry
Std],"A")+COUNTIFS(StandardResults[Name],StandardResults[[#This Row],[Name]],StandardResults[Entry
Std],"AA")</f>
        <v>0</v>
      </c>
      <c r="AA1348">
        <f>COUNTIFS(StandardResults[Name],StandardResults[[#This Row],[Name]],StandardResults[Entry
Std],"AA")</f>
        <v>0</v>
      </c>
    </row>
    <row r="1349" spans="1:27" x14ac:dyDescent="0.25">
      <c r="A1349">
        <f>TimeVR[[#This Row],[Club]]</f>
        <v>0</v>
      </c>
      <c r="B1349" t="str">
        <f>IF(OR(RIGHT(TimeVR[[#This Row],[Event]],3)="M.R", RIGHT(TimeVR[[#This Row],[Event]],3)="F.R"),"Relay","Ind")</f>
        <v>Ind</v>
      </c>
      <c r="C1349">
        <f>TimeVR[[#This Row],[gender]]</f>
        <v>0</v>
      </c>
      <c r="D1349">
        <f>TimeVR[[#This Row],[Age]]</f>
        <v>0</v>
      </c>
      <c r="E1349">
        <f>TimeVR[[#This Row],[name]]</f>
        <v>0</v>
      </c>
      <c r="F1349">
        <f>TimeVR[[#This Row],[Event]]</f>
        <v>0</v>
      </c>
      <c r="G1349" t="str">
        <f>IF(OR(StandardResults[[#This Row],[Entry]]="-",TimeVR[[#This Row],[validation]]="Validated"),"Y","N")</f>
        <v>N</v>
      </c>
      <c r="H1349">
        <f>IF(OR(LEFT(TimeVR[[#This Row],[Times]],8)="00:00.00", LEFT(TimeVR[[#This Row],[Times]],2)="NT"),"-",TimeVR[[#This Row],[Times]])</f>
        <v>0</v>
      </c>
      <c r="I13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49" t="str">
        <f>IF(ISBLANK(TimeVR[[#This Row],[Best Time(S)]]),"-",TimeVR[[#This Row],[Best Time(S)]])</f>
        <v>-</v>
      </c>
      <c r="K1349" t="str">
        <f>IF(StandardResults[[#This Row],[BT(SC)]]&lt;&gt;"-",IF(StandardResults[[#This Row],[BT(SC)]]&lt;=StandardResults[[#This Row],[AAs]],"AA",IF(StandardResults[[#This Row],[BT(SC)]]&lt;=StandardResults[[#This Row],[As]],"A",IF(StandardResults[[#This Row],[BT(SC)]]&lt;=StandardResults[[#This Row],[Bs]],"B","-"))),"")</f>
        <v/>
      </c>
      <c r="L1349" t="str">
        <f>IF(ISBLANK(TimeVR[[#This Row],[Best Time(L)]]),"-",TimeVR[[#This Row],[Best Time(L)]])</f>
        <v>-</v>
      </c>
      <c r="M1349" t="str">
        <f>IF(StandardResults[[#This Row],[BT(LC)]]&lt;&gt;"-",IF(StandardResults[[#This Row],[BT(LC)]]&lt;=StandardResults[[#This Row],[AA]],"AA",IF(StandardResults[[#This Row],[BT(LC)]]&lt;=StandardResults[[#This Row],[A]],"A",IF(StandardResults[[#This Row],[BT(LC)]]&lt;=StandardResults[[#This Row],[B]],"B","-"))),"")</f>
        <v/>
      </c>
      <c r="N1349" s="14"/>
      <c r="O1349" t="str">
        <f>IF(StandardResults[[#This Row],[BT(SC)]]&lt;&gt;"-",IF(StandardResults[[#This Row],[BT(SC)]]&lt;=StandardResults[[#This Row],[Ecs]],"EC","-"),"")</f>
        <v/>
      </c>
      <c r="Q1349" t="str">
        <f>IF(StandardResults[[#This Row],[Ind/Rel]]="Ind",LEFT(StandardResults[[#This Row],[Gender]],1)&amp;MIN(MAX(StandardResults[[#This Row],[Age]],11),17)&amp;"-"&amp;StandardResults[[#This Row],[Event]],"")</f>
        <v>011-0</v>
      </c>
      <c r="R1349" t="e">
        <f>IF(StandardResults[[#This Row],[Ind/Rel]]="Ind",_xlfn.XLOOKUP(StandardResults[[#This Row],[Code]],Std[Code],Std[AA]),"-")</f>
        <v>#N/A</v>
      </c>
      <c r="S1349" t="e">
        <f>IF(StandardResults[[#This Row],[Ind/Rel]]="Ind",_xlfn.XLOOKUP(StandardResults[[#This Row],[Code]],Std[Code],Std[A]),"-")</f>
        <v>#N/A</v>
      </c>
      <c r="T1349" t="e">
        <f>IF(StandardResults[[#This Row],[Ind/Rel]]="Ind",_xlfn.XLOOKUP(StandardResults[[#This Row],[Code]],Std[Code],Std[B]),"-")</f>
        <v>#N/A</v>
      </c>
      <c r="U1349" t="e">
        <f>IF(StandardResults[[#This Row],[Ind/Rel]]="Ind",_xlfn.XLOOKUP(StandardResults[[#This Row],[Code]],Std[Code],Std[AAs]),"-")</f>
        <v>#N/A</v>
      </c>
      <c r="V1349" t="e">
        <f>IF(StandardResults[[#This Row],[Ind/Rel]]="Ind",_xlfn.XLOOKUP(StandardResults[[#This Row],[Code]],Std[Code],Std[As]),"-")</f>
        <v>#N/A</v>
      </c>
      <c r="W1349" t="e">
        <f>IF(StandardResults[[#This Row],[Ind/Rel]]="Ind",_xlfn.XLOOKUP(StandardResults[[#This Row],[Code]],Std[Code],Std[Bs]),"-")</f>
        <v>#N/A</v>
      </c>
      <c r="X1349" t="e">
        <f>IF(StandardResults[[#This Row],[Ind/Rel]]="Ind",_xlfn.XLOOKUP(StandardResults[[#This Row],[Code]],Std[Code],Std[EC]),"-")</f>
        <v>#N/A</v>
      </c>
      <c r="Y1349" t="e">
        <f>IF(StandardResults[[#This Row],[Ind/Rel]]="Ind",_xlfn.XLOOKUP(StandardResults[[#This Row],[Code]],Std[Code],Std[Ecs]),"-")</f>
        <v>#N/A</v>
      </c>
      <c r="Z1349">
        <f>COUNTIFS(StandardResults[Name],StandardResults[[#This Row],[Name]],StandardResults[Entry
Std],"B")+COUNTIFS(StandardResults[Name],StandardResults[[#This Row],[Name]],StandardResults[Entry
Std],"A")+COUNTIFS(StandardResults[Name],StandardResults[[#This Row],[Name]],StandardResults[Entry
Std],"AA")</f>
        <v>0</v>
      </c>
      <c r="AA1349">
        <f>COUNTIFS(StandardResults[Name],StandardResults[[#This Row],[Name]],StandardResults[Entry
Std],"AA")</f>
        <v>0</v>
      </c>
    </row>
    <row r="1350" spans="1:27" x14ac:dyDescent="0.25">
      <c r="A1350">
        <f>TimeVR[[#This Row],[Club]]</f>
        <v>0</v>
      </c>
      <c r="B1350" t="str">
        <f>IF(OR(RIGHT(TimeVR[[#This Row],[Event]],3)="M.R", RIGHT(TimeVR[[#This Row],[Event]],3)="F.R"),"Relay","Ind")</f>
        <v>Ind</v>
      </c>
      <c r="C1350">
        <f>TimeVR[[#This Row],[gender]]</f>
        <v>0</v>
      </c>
      <c r="D1350">
        <f>TimeVR[[#This Row],[Age]]</f>
        <v>0</v>
      </c>
      <c r="E1350">
        <f>TimeVR[[#This Row],[name]]</f>
        <v>0</v>
      </c>
      <c r="F1350">
        <f>TimeVR[[#This Row],[Event]]</f>
        <v>0</v>
      </c>
      <c r="G1350" t="str">
        <f>IF(OR(StandardResults[[#This Row],[Entry]]="-",TimeVR[[#This Row],[validation]]="Validated"),"Y","N")</f>
        <v>N</v>
      </c>
      <c r="H1350">
        <f>IF(OR(LEFT(TimeVR[[#This Row],[Times]],8)="00:00.00", LEFT(TimeVR[[#This Row],[Times]],2)="NT"),"-",TimeVR[[#This Row],[Times]])</f>
        <v>0</v>
      </c>
      <c r="I13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0" t="str">
        <f>IF(ISBLANK(TimeVR[[#This Row],[Best Time(S)]]),"-",TimeVR[[#This Row],[Best Time(S)]])</f>
        <v>-</v>
      </c>
      <c r="K1350" t="str">
        <f>IF(StandardResults[[#This Row],[BT(SC)]]&lt;&gt;"-",IF(StandardResults[[#This Row],[BT(SC)]]&lt;=StandardResults[[#This Row],[AAs]],"AA",IF(StandardResults[[#This Row],[BT(SC)]]&lt;=StandardResults[[#This Row],[As]],"A",IF(StandardResults[[#This Row],[BT(SC)]]&lt;=StandardResults[[#This Row],[Bs]],"B","-"))),"")</f>
        <v/>
      </c>
      <c r="L1350" t="str">
        <f>IF(ISBLANK(TimeVR[[#This Row],[Best Time(L)]]),"-",TimeVR[[#This Row],[Best Time(L)]])</f>
        <v>-</v>
      </c>
      <c r="M1350" t="str">
        <f>IF(StandardResults[[#This Row],[BT(LC)]]&lt;&gt;"-",IF(StandardResults[[#This Row],[BT(LC)]]&lt;=StandardResults[[#This Row],[AA]],"AA",IF(StandardResults[[#This Row],[BT(LC)]]&lt;=StandardResults[[#This Row],[A]],"A",IF(StandardResults[[#This Row],[BT(LC)]]&lt;=StandardResults[[#This Row],[B]],"B","-"))),"")</f>
        <v/>
      </c>
      <c r="N1350" s="14"/>
      <c r="O1350" t="str">
        <f>IF(StandardResults[[#This Row],[BT(SC)]]&lt;&gt;"-",IF(StandardResults[[#This Row],[BT(SC)]]&lt;=StandardResults[[#This Row],[Ecs]],"EC","-"),"")</f>
        <v/>
      </c>
      <c r="Q1350" t="str">
        <f>IF(StandardResults[[#This Row],[Ind/Rel]]="Ind",LEFT(StandardResults[[#This Row],[Gender]],1)&amp;MIN(MAX(StandardResults[[#This Row],[Age]],11),17)&amp;"-"&amp;StandardResults[[#This Row],[Event]],"")</f>
        <v>011-0</v>
      </c>
      <c r="R1350" t="e">
        <f>IF(StandardResults[[#This Row],[Ind/Rel]]="Ind",_xlfn.XLOOKUP(StandardResults[[#This Row],[Code]],Std[Code],Std[AA]),"-")</f>
        <v>#N/A</v>
      </c>
      <c r="S1350" t="e">
        <f>IF(StandardResults[[#This Row],[Ind/Rel]]="Ind",_xlfn.XLOOKUP(StandardResults[[#This Row],[Code]],Std[Code],Std[A]),"-")</f>
        <v>#N/A</v>
      </c>
      <c r="T1350" t="e">
        <f>IF(StandardResults[[#This Row],[Ind/Rel]]="Ind",_xlfn.XLOOKUP(StandardResults[[#This Row],[Code]],Std[Code],Std[B]),"-")</f>
        <v>#N/A</v>
      </c>
      <c r="U1350" t="e">
        <f>IF(StandardResults[[#This Row],[Ind/Rel]]="Ind",_xlfn.XLOOKUP(StandardResults[[#This Row],[Code]],Std[Code],Std[AAs]),"-")</f>
        <v>#N/A</v>
      </c>
      <c r="V1350" t="e">
        <f>IF(StandardResults[[#This Row],[Ind/Rel]]="Ind",_xlfn.XLOOKUP(StandardResults[[#This Row],[Code]],Std[Code],Std[As]),"-")</f>
        <v>#N/A</v>
      </c>
      <c r="W1350" t="e">
        <f>IF(StandardResults[[#This Row],[Ind/Rel]]="Ind",_xlfn.XLOOKUP(StandardResults[[#This Row],[Code]],Std[Code],Std[Bs]),"-")</f>
        <v>#N/A</v>
      </c>
      <c r="X1350" t="e">
        <f>IF(StandardResults[[#This Row],[Ind/Rel]]="Ind",_xlfn.XLOOKUP(StandardResults[[#This Row],[Code]],Std[Code],Std[EC]),"-")</f>
        <v>#N/A</v>
      </c>
      <c r="Y1350" t="e">
        <f>IF(StandardResults[[#This Row],[Ind/Rel]]="Ind",_xlfn.XLOOKUP(StandardResults[[#This Row],[Code]],Std[Code],Std[Ecs]),"-")</f>
        <v>#N/A</v>
      </c>
      <c r="Z1350">
        <f>COUNTIFS(StandardResults[Name],StandardResults[[#This Row],[Name]],StandardResults[Entry
Std],"B")+COUNTIFS(StandardResults[Name],StandardResults[[#This Row],[Name]],StandardResults[Entry
Std],"A")+COUNTIFS(StandardResults[Name],StandardResults[[#This Row],[Name]],StandardResults[Entry
Std],"AA")</f>
        <v>0</v>
      </c>
      <c r="AA1350">
        <f>COUNTIFS(StandardResults[Name],StandardResults[[#This Row],[Name]],StandardResults[Entry
Std],"AA")</f>
        <v>0</v>
      </c>
    </row>
    <row r="1351" spans="1:27" x14ac:dyDescent="0.25">
      <c r="A1351">
        <f>TimeVR[[#This Row],[Club]]</f>
        <v>0</v>
      </c>
      <c r="B1351" t="str">
        <f>IF(OR(RIGHT(TimeVR[[#This Row],[Event]],3)="M.R", RIGHT(TimeVR[[#This Row],[Event]],3)="F.R"),"Relay","Ind")</f>
        <v>Ind</v>
      </c>
      <c r="C1351">
        <f>TimeVR[[#This Row],[gender]]</f>
        <v>0</v>
      </c>
      <c r="D1351">
        <f>TimeVR[[#This Row],[Age]]</f>
        <v>0</v>
      </c>
      <c r="E1351">
        <f>TimeVR[[#This Row],[name]]</f>
        <v>0</v>
      </c>
      <c r="F1351">
        <f>TimeVR[[#This Row],[Event]]</f>
        <v>0</v>
      </c>
      <c r="G1351" t="str">
        <f>IF(OR(StandardResults[[#This Row],[Entry]]="-",TimeVR[[#This Row],[validation]]="Validated"),"Y","N")</f>
        <v>N</v>
      </c>
      <c r="H1351">
        <f>IF(OR(LEFT(TimeVR[[#This Row],[Times]],8)="00:00.00", LEFT(TimeVR[[#This Row],[Times]],2)="NT"),"-",TimeVR[[#This Row],[Times]])</f>
        <v>0</v>
      </c>
      <c r="I13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1" t="str">
        <f>IF(ISBLANK(TimeVR[[#This Row],[Best Time(S)]]),"-",TimeVR[[#This Row],[Best Time(S)]])</f>
        <v>-</v>
      </c>
      <c r="K1351" t="str">
        <f>IF(StandardResults[[#This Row],[BT(SC)]]&lt;&gt;"-",IF(StandardResults[[#This Row],[BT(SC)]]&lt;=StandardResults[[#This Row],[AAs]],"AA",IF(StandardResults[[#This Row],[BT(SC)]]&lt;=StandardResults[[#This Row],[As]],"A",IF(StandardResults[[#This Row],[BT(SC)]]&lt;=StandardResults[[#This Row],[Bs]],"B","-"))),"")</f>
        <v/>
      </c>
      <c r="L1351" t="str">
        <f>IF(ISBLANK(TimeVR[[#This Row],[Best Time(L)]]),"-",TimeVR[[#This Row],[Best Time(L)]])</f>
        <v>-</v>
      </c>
      <c r="M1351" t="str">
        <f>IF(StandardResults[[#This Row],[BT(LC)]]&lt;&gt;"-",IF(StandardResults[[#This Row],[BT(LC)]]&lt;=StandardResults[[#This Row],[AA]],"AA",IF(StandardResults[[#This Row],[BT(LC)]]&lt;=StandardResults[[#This Row],[A]],"A",IF(StandardResults[[#This Row],[BT(LC)]]&lt;=StandardResults[[#This Row],[B]],"B","-"))),"")</f>
        <v/>
      </c>
      <c r="N1351" s="14"/>
      <c r="O1351" t="str">
        <f>IF(StandardResults[[#This Row],[BT(SC)]]&lt;&gt;"-",IF(StandardResults[[#This Row],[BT(SC)]]&lt;=StandardResults[[#This Row],[Ecs]],"EC","-"),"")</f>
        <v/>
      </c>
      <c r="Q1351" t="str">
        <f>IF(StandardResults[[#This Row],[Ind/Rel]]="Ind",LEFT(StandardResults[[#This Row],[Gender]],1)&amp;MIN(MAX(StandardResults[[#This Row],[Age]],11),17)&amp;"-"&amp;StandardResults[[#This Row],[Event]],"")</f>
        <v>011-0</v>
      </c>
      <c r="R1351" t="e">
        <f>IF(StandardResults[[#This Row],[Ind/Rel]]="Ind",_xlfn.XLOOKUP(StandardResults[[#This Row],[Code]],Std[Code],Std[AA]),"-")</f>
        <v>#N/A</v>
      </c>
      <c r="S1351" t="e">
        <f>IF(StandardResults[[#This Row],[Ind/Rel]]="Ind",_xlfn.XLOOKUP(StandardResults[[#This Row],[Code]],Std[Code],Std[A]),"-")</f>
        <v>#N/A</v>
      </c>
      <c r="T1351" t="e">
        <f>IF(StandardResults[[#This Row],[Ind/Rel]]="Ind",_xlfn.XLOOKUP(StandardResults[[#This Row],[Code]],Std[Code],Std[B]),"-")</f>
        <v>#N/A</v>
      </c>
      <c r="U1351" t="e">
        <f>IF(StandardResults[[#This Row],[Ind/Rel]]="Ind",_xlfn.XLOOKUP(StandardResults[[#This Row],[Code]],Std[Code],Std[AAs]),"-")</f>
        <v>#N/A</v>
      </c>
      <c r="V1351" t="e">
        <f>IF(StandardResults[[#This Row],[Ind/Rel]]="Ind",_xlfn.XLOOKUP(StandardResults[[#This Row],[Code]],Std[Code],Std[As]),"-")</f>
        <v>#N/A</v>
      </c>
      <c r="W1351" t="e">
        <f>IF(StandardResults[[#This Row],[Ind/Rel]]="Ind",_xlfn.XLOOKUP(StandardResults[[#This Row],[Code]],Std[Code],Std[Bs]),"-")</f>
        <v>#N/A</v>
      </c>
      <c r="X1351" t="e">
        <f>IF(StandardResults[[#This Row],[Ind/Rel]]="Ind",_xlfn.XLOOKUP(StandardResults[[#This Row],[Code]],Std[Code],Std[EC]),"-")</f>
        <v>#N/A</v>
      </c>
      <c r="Y1351" t="e">
        <f>IF(StandardResults[[#This Row],[Ind/Rel]]="Ind",_xlfn.XLOOKUP(StandardResults[[#This Row],[Code]],Std[Code],Std[Ecs]),"-")</f>
        <v>#N/A</v>
      </c>
      <c r="Z1351">
        <f>COUNTIFS(StandardResults[Name],StandardResults[[#This Row],[Name]],StandardResults[Entry
Std],"B")+COUNTIFS(StandardResults[Name],StandardResults[[#This Row],[Name]],StandardResults[Entry
Std],"A")+COUNTIFS(StandardResults[Name],StandardResults[[#This Row],[Name]],StandardResults[Entry
Std],"AA")</f>
        <v>0</v>
      </c>
      <c r="AA1351">
        <f>COUNTIFS(StandardResults[Name],StandardResults[[#This Row],[Name]],StandardResults[Entry
Std],"AA")</f>
        <v>0</v>
      </c>
    </row>
    <row r="1352" spans="1:27" x14ac:dyDescent="0.25">
      <c r="A1352">
        <f>TimeVR[[#This Row],[Club]]</f>
        <v>0</v>
      </c>
      <c r="B1352" t="str">
        <f>IF(OR(RIGHT(TimeVR[[#This Row],[Event]],3)="M.R", RIGHT(TimeVR[[#This Row],[Event]],3)="F.R"),"Relay","Ind")</f>
        <v>Ind</v>
      </c>
      <c r="C1352">
        <f>TimeVR[[#This Row],[gender]]</f>
        <v>0</v>
      </c>
      <c r="D1352">
        <f>TimeVR[[#This Row],[Age]]</f>
        <v>0</v>
      </c>
      <c r="E1352">
        <f>TimeVR[[#This Row],[name]]</f>
        <v>0</v>
      </c>
      <c r="F1352">
        <f>TimeVR[[#This Row],[Event]]</f>
        <v>0</v>
      </c>
      <c r="G1352" t="str">
        <f>IF(OR(StandardResults[[#This Row],[Entry]]="-",TimeVR[[#This Row],[validation]]="Validated"),"Y","N")</f>
        <v>N</v>
      </c>
      <c r="H1352">
        <f>IF(OR(LEFT(TimeVR[[#This Row],[Times]],8)="00:00.00", LEFT(TimeVR[[#This Row],[Times]],2)="NT"),"-",TimeVR[[#This Row],[Times]])</f>
        <v>0</v>
      </c>
      <c r="I13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2" t="str">
        <f>IF(ISBLANK(TimeVR[[#This Row],[Best Time(S)]]),"-",TimeVR[[#This Row],[Best Time(S)]])</f>
        <v>-</v>
      </c>
      <c r="K1352" t="str">
        <f>IF(StandardResults[[#This Row],[BT(SC)]]&lt;&gt;"-",IF(StandardResults[[#This Row],[BT(SC)]]&lt;=StandardResults[[#This Row],[AAs]],"AA",IF(StandardResults[[#This Row],[BT(SC)]]&lt;=StandardResults[[#This Row],[As]],"A",IF(StandardResults[[#This Row],[BT(SC)]]&lt;=StandardResults[[#This Row],[Bs]],"B","-"))),"")</f>
        <v/>
      </c>
      <c r="L1352" t="str">
        <f>IF(ISBLANK(TimeVR[[#This Row],[Best Time(L)]]),"-",TimeVR[[#This Row],[Best Time(L)]])</f>
        <v>-</v>
      </c>
      <c r="M1352" t="str">
        <f>IF(StandardResults[[#This Row],[BT(LC)]]&lt;&gt;"-",IF(StandardResults[[#This Row],[BT(LC)]]&lt;=StandardResults[[#This Row],[AA]],"AA",IF(StandardResults[[#This Row],[BT(LC)]]&lt;=StandardResults[[#This Row],[A]],"A",IF(StandardResults[[#This Row],[BT(LC)]]&lt;=StandardResults[[#This Row],[B]],"B","-"))),"")</f>
        <v/>
      </c>
      <c r="N1352" s="14"/>
      <c r="O1352" t="str">
        <f>IF(StandardResults[[#This Row],[BT(SC)]]&lt;&gt;"-",IF(StandardResults[[#This Row],[BT(SC)]]&lt;=StandardResults[[#This Row],[Ecs]],"EC","-"),"")</f>
        <v/>
      </c>
      <c r="Q1352" t="str">
        <f>IF(StandardResults[[#This Row],[Ind/Rel]]="Ind",LEFT(StandardResults[[#This Row],[Gender]],1)&amp;MIN(MAX(StandardResults[[#This Row],[Age]],11),17)&amp;"-"&amp;StandardResults[[#This Row],[Event]],"")</f>
        <v>011-0</v>
      </c>
      <c r="R1352" t="e">
        <f>IF(StandardResults[[#This Row],[Ind/Rel]]="Ind",_xlfn.XLOOKUP(StandardResults[[#This Row],[Code]],Std[Code],Std[AA]),"-")</f>
        <v>#N/A</v>
      </c>
      <c r="S1352" t="e">
        <f>IF(StandardResults[[#This Row],[Ind/Rel]]="Ind",_xlfn.XLOOKUP(StandardResults[[#This Row],[Code]],Std[Code],Std[A]),"-")</f>
        <v>#N/A</v>
      </c>
      <c r="T1352" t="e">
        <f>IF(StandardResults[[#This Row],[Ind/Rel]]="Ind",_xlfn.XLOOKUP(StandardResults[[#This Row],[Code]],Std[Code],Std[B]),"-")</f>
        <v>#N/A</v>
      </c>
      <c r="U1352" t="e">
        <f>IF(StandardResults[[#This Row],[Ind/Rel]]="Ind",_xlfn.XLOOKUP(StandardResults[[#This Row],[Code]],Std[Code],Std[AAs]),"-")</f>
        <v>#N/A</v>
      </c>
      <c r="V1352" t="e">
        <f>IF(StandardResults[[#This Row],[Ind/Rel]]="Ind",_xlfn.XLOOKUP(StandardResults[[#This Row],[Code]],Std[Code],Std[As]),"-")</f>
        <v>#N/A</v>
      </c>
      <c r="W1352" t="e">
        <f>IF(StandardResults[[#This Row],[Ind/Rel]]="Ind",_xlfn.XLOOKUP(StandardResults[[#This Row],[Code]],Std[Code],Std[Bs]),"-")</f>
        <v>#N/A</v>
      </c>
      <c r="X1352" t="e">
        <f>IF(StandardResults[[#This Row],[Ind/Rel]]="Ind",_xlfn.XLOOKUP(StandardResults[[#This Row],[Code]],Std[Code],Std[EC]),"-")</f>
        <v>#N/A</v>
      </c>
      <c r="Y1352" t="e">
        <f>IF(StandardResults[[#This Row],[Ind/Rel]]="Ind",_xlfn.XLOOKUP(StandardResults[[#This Row],[Code]],Std[Code],Std[Ecs]),"-")</f>
        <v>#N/A</v>
      </c>
      <c r="Z1352">
        <f>COUNTIFS(StandardResults[Name],StandardResults[[#This Row],[Name]],StandardResults[Entry
Std],"B")+COUNTIFS(StandardResults[Name],StandardResults[[#This Row],[Name]],StandardResults[Entry
Std],"A")+COUNTIFS(StandardResults[Name],StandardResults[[#This Row],[Name]],StandardResults[Entry
Std],"AA")</f>
        <v>0</v>
      </c>
      <c r="AA1352">
        <f>COUNTIFS(StandardResults[Name],StandardResults[[#This Row],[Name]],StandardResults[Entry
Std],"AA")</f>
        <v>0</v>
      </c>
    </row>
    <row r="1353" spans="1:27" x14ac:dyDescent="0.25">
      <c r="A1353">
        <f>TimeVR[[#This Row],[Club]]</f>
        <v>0</v>
      </c>
      <c r="B1353" t="str">
        <f>IF(OR(RIGHT(TimeVR[[#This Row],[Event]],3)="M.R", RIGHT(TimeVR[[#This Row],[Event]],3)="F.R"),"Relay","Ind")</f>
        <v>Ind</v>
      </c>
      <c r="C1353">
        <f>TimeVR[[#This Row],[gender]]</f>
        <v>0</v>
      </c>
      <c r="D1353">
        <f>TimeVR[[#This Row],[Age]]</f>
        <v>0</v>
      </c>
      <c r="E1353">
        <f>TimeVR[[#This Row],[name]]</f>
        <v>0</v>
      </c>
      <c r="F1353">
        <f>TimeVR[[#This Row],[Event]]</f>
        <v>0</v>
      </c>
      <c r="G1353" t="str">
        <f>IF(OR(StandardResults[[#This Row],[Entry]]="-",TimeVR[[#This Row],[validation]]="Validated"),"Y","N")</f>
        <v>N</v>
      </c>
      <c r="H1353">
        <f>IF(OR(LEFT(TimeVR[[#This Row],[Times]],8)="00:00.00", LEFT(TimeVR[[#This Row],[Times]],2)="NT"),"-",TimeVR[[#This Row],[Times]])</f>
        <v>0</v>
      </c>
      <c r="I13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3" t="str">
        <f>IF(ISBLANK(TimeVR[[#This Row],[Best Time(S)]]),"-",TimeVR[[#This Row],[Best Time(S)]])</f>
        <v>-</v>
      </c>
      <c r="K1353" t="str">
        <f>IF(StandardResults[[#This Row],[BT(SC)]]&lt;&gt;"-",IF(StandardResults[[#This Row],[BT(SC)]]&lt;=StandardResults[[#This Row],[AAs]],"AA",IF(StandardResults[[#This Row],[BT(SC)]]&lt;=StandardResults[[#This Row],[As]],"A",IF(StandardResults[[#This Row],[BT(SC)]]&lt;=StandardResults[[#This Row],[Bs]],"B","-"))),"")</f>
        <v/>
      </c>
      <c r="L1353" t="str">
        <f>IF(ISBLANK(TimeVR[[#This Row],[Best Time(L)]]),"-",TimeVR[[#This Row],[Best Time(L)]])</f>
        <v>-</v>
      </c>
      <c r="M1353" t="str">
        <f>IF(StandardResults[[#This Row],[BT(LC)]]&lt;&gt;"-",IF(StandardResults[[#This Row],[BT(LC)]]&lt;=StandardResults[[#This Row],[AA]],"AA",IF(StandardResults[[#This Row],[BT(LC)]]&lt;=StandardResults[[#This Row],[A]],"A",IF(StandardResults[[#This Row],[BT(LC)]]&lt;=StandardResults[[#This Row],[B]],"B","-"))),"")</f>
        <v/>
      </c>
      <c r="N1353" s="14"/>
      <c r="O1353" t="str">
        <f>IF(StandardResults[[#This Row],[BT(SC)]]&lt;&gt;"-",IF(StandardResults[[#This Row],[BT(SC)]]&lt;=StandardResults[[#This Row],[Ecs]],"EC","-"),"")</f>
        <v/>
      </c>
      <c r="Q1353" t="str">
        <f>IF(StandardResults[[#This Row],[Ind/Rel]]="Ind",LEFT(StandardResults[[#This Row],[Gender]],1)&amp;MIN(MAX(StandardResults[[#This Row],[Age]],11),17)&amp;"-"&amp;StandardResults[[#This Row],[Event]],"")</f>
        <v>011-0</v>
      </c>
      <c r="R1353" t="e">
        <f>IF(StandardResults[[#This Row],[Ind/Rel]]="Ind",_xlfn.XLOOKUP(StandardResults[[#This Row],[Code]],Std[Code],Std[AA]),"-")</f>
        <v>#N/A</v>
      </c>
      <c r="S1353" t="e">
        <f>IF(StandardResults[[#This Row],[Ind/Rel]]="Ind",_xlfn.XLOOKUP(StandardResults[[#This Row],[Code]],Std[Code],Std[A]),"-")</f>
        <v>#N/A</v>
      </c>
      <c r="T1353" t="e">
        <f>IF(StandardResults[[#This Row],[Ind/Rel]]="Ind",_xlfn.XLOOKUP(StandardResults[[#This Row],[Code]],Std[Code],Std[B]),"-")</f>
        <v>#N/A</v>
      </c>
      <c r="U1353" t="e">
        <f>IF(StandardResults[[#This Row],[Ind/Rel]]="Ind",_xlfn.XLOOKUP(StandardResults[[#This Row],[Code]],Std[Code],Std[AAs]),"-")</f>
        <v>#N/A</v>
      </c>
      <c r="V1353" t="e">
        <f>IF(StandardResults[[#This Row],[Ind/Rel]]="Ind",_xlfn.XLOOKUP(StandardResults[[#This Row],[Code]],Std[Code],Std[As]),"-")</f>
        <v>#N/A</v>
      </c>
      <c r="W1353" t="e">
        <f>IF(StandardResults[[#This Row],[Ind/Rel]]="Ind",_xlfn.XLOOKUP(StandardResults[[#This Row],[Code]],Std[Code],Std[Bs]),"-")</f>
        <v>#N/A</v>
      </c>
      <c r="X1353" t="e">
        <f>IF(StandardResults[[#This Row],[Ind/Rel]]="Ind",_xlfn.XLOOKUP(StandardResults[[#This Row],[Code]],Std[Code],Std[EC]),"-")</f>
        <v>#N/A</v>
      </c>
      <c r="Y1353" t="e">
        <f>IF(StandardResults[[#This Row],[Ind/Rel]]="Ind",_xlfn.XLOOKUP(StandardResults[[#This Row],[Code]],Std[Code],Std[Ecs]),"-")</f>
        <v>#N/A</v>
      </c>
      <c r="Z1353">
        <f>COUNTIFS(StandardResults[Name],StandardResults[[#This Row],[Name]],StandardResults[Entry
Std],"B")+COUNTIFS(StandardResults[Name],StandardResults[[#This Row],[Name]],StandardResults[Entry
Std],"A")+COUNTIFS(StandardResults[Name],StandardResults[[#This Row],[Name]],StandardResults[Entry
Std],"AA")</f>
        <v>0</v>
      </c>
      <c r="AA1353">
        <f>COUNTIFS(StandardResults[Name],StandardResults[[#This Row],[Name]],StandardResults[Entry
Std],"AA")</f>
        <v>0</v>
      </c>
    </row>
    <row r="1354" spans="1:27" x14ac:dyDescent="0.25">
      <c r="A1354">
        <f>TimeVR[[#This Row],[Club]]</f>
        <v>0</v>
      </c>
      <c r="B1354" t="str">
        <f>IF(OR(RIGHT(TimeVR[[#This Row],[Event]],3)="M.R", RIGHT(TimeVR[[#This Row],[Event]],3)="F.R"),"Relay","Ind")</f>
        <v>Ind</v>
      </c>
      <c r="C1354">
        <f>TimeVR[[#This Row],[gender]]</f>
        <v>0</v>
      </c>
      <c r="D1354">
        <f>TimeVR[[#This Row],[Age]]</f>
        <v>0</v>
      </c>
      <c r="E1354">
        <f>TimeVR[[#This Row],[name]]</f>
        <v>0</v>
      </c>
      <c r="F1354">
        <f>TimeVR[[#This Row],[Event]]</f>
        <v>0</v>
      </c>
      <c r="G1354" t="str">
        <f>IF(OR(StandardResults[[#This Row],[Entry]]="-",TimeVR[[#This Row],[validation]]="Validated"),"Y","N")</f>
        <v>N</v>
      </c>
      <c r="H1354">
        <f>IF(OR(LEFT(TimeVR[[#This Row],[Times]],8)="00:00.00", LEFT(TimeVR[[#This Row],[Times]],2)="NT"),"-",TimeVR[[#This Row],[Times]])</f>
        <v>0</v>
      </c>
      <c r="I13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4" t="str">
        <f>IF(ISBLANK(TimeVR[[#This Row],[Best Time(S)]]),"-",TimeVR[[#This Row],[Best Time(S)]])</f>
        <v>-</v>
      </c>
      <c r="K1354" t="str">
        <f>IF(StandardResults[[#This Row],[BT(SC)]]&lt;&gt;"-",IF(StandardResults[[#This Row],[BT(SC)]]&lt;=StandardResults[[#This Row],[AAs]],"AA",IF(StandardResults[[#This Row],[BT(SC)]]&lt;=StandardResults[[#This Row],[As]],"A",IF(StandardResults[[#This Row],[BT(SC)]]&lt;=StandardResults[[#This Row],[Bs]],"B","-"))),"")</f>
        <v/>
      </c>
      <c r="L1354" t="str">
        <f>IF(ISBLANK(TimeVR[[#This Row],[Best Time(L)]]),"-",TimeVR[[#This Row],[Best Time(L)]])</f>
        <v>-</v>
      </c>
      <c r="M1354" t="str">
        <f>IF(StandardResults[[#This Row],[BT(LC)]]&lt;&gt;"-",IF(StandardResults[[#This Row],[BT(LC)]]&lt;=StandardResults[[#This Row],[AA]],"AA",IF(StandardResults[[#This Row],[BT(LC)]]&lt;=StandardResults[[#This Row],[A]],"A",IF(StandardResults[[#This Row],[BT(LC)]]&lt;=StandardResults[[#This Row],[B]],"B","-"))),"")</f>
        <v/>
      </c>
      <c r="N1354" s="14"/>
      <c r="O1354" t="str">
        <f>IF(StandardResults[[#This Row],[BT(SC)]]&lt;&gt;"-",IF(StandardResults[[#This Row],[BT(SC)]]&lt;=StandardResults[[#This Row],[Ecs]],"EC","-"),"")</f>
        <v/>
      </c>
      <c r="Q1354" t="str">
        <f>IF(StandardResults[[#This Row],[Ind/Rel]]="Ind",LEFT(StandardResults[[#This Row],[Gender]],1)&amp;MIN(MAX(StandardResults[[#This Row],[Age]],11),17)&amp;"-"&amp;StandardResults[[#This Row],[Event]],"")</f>
        <v>011-0</v>
      </c>
      <c r="R1354" t="e">
        <f>IF(StandardResults[[#This Row],[Ind/Rel]]="Ind",_xlfn.XLOOKUP(StandardResults[[#This Row],[Code]],Std[Code],Std[AA]),"-")</f>
        <v>#N/A</v>
      </c>
      <c r="S1354" t="e">
        <f>IF(StandardResults[[#This Row],[Ind/Rel]]="Ind",_xlfn.XLOOKUP(StandardResults[[#This Row],[Code]],Std[Code],Std[A]),"-")</f>
        <v>#N/A</v>
      </c>
      <c r="T1354" t="e">
        <f>IF(StandardResults[[#This Row],[Ind/Rel]]="Ind",_xlfn.XLOOKUP(StandardResults[[#This Row],[Code]],Std[Code],Std[B]),"-")</f>
        <v>#N/A</v>
      </c>
      <c r="U1354" t="e">
        <f>IF(StandardResults[[#This Row],[Ind/Rel]]="Ind",_xlfn.XLOOKUP(StandardResults[[#This Row],[Code]],Std[Code],Std[AAs]),"-")</f>
        <v>#N/A</v>
      </c>
      <c r="V1354" t="e">
        <f>IF(StandardResults[[#This Row],[Ind/Rel]]="Ind",_xlfn.XLOOKUP(StandardResults[[#This Row],[Code]],Std[Code],Std[As]),"-")</f>
        <v>#N/A</v>
      </c>
      <c r="W1354" t="e">
        <f>IF(StandardResults[[#This Row],[Ind/Rel]]="Ind",_xlfn.XLOOKUP(StandardResults[[#This Row],[Code]],Std[Code],Std[Bs]),"-")</f>
        <v>#N/A</v>
      </c>
      <c r="X1354" t="e">
        <f>IF(StandardResults[[#This Row],[Ind/Rel]]="Ind",_xlfn.XLOOKUP(StandardResults[[#This Row],[Code]],Std[Code],Std[EC]),"-")</f>
        <v>#N/A</v>
      </c>
      <c r="Y1354" t="e">
        <f>IF(StandardResults[[#This Row],[Ind/Rel]]="Ind",_xlfn.XLOOKUP(StandardResults[[#This Row],[Code]],Std[Code],Std[Ecs]),"-")</f>
        <v>#N/A</v>
      </c>
      <c r="Z1354">
        <f>COUNTIFS(StandardResults[Name],StandardResults[[#This Row],[Name]],StandardResults[Entry
Std],"B")+COUNTIFS(StandardResults[Name],StandardResults[[#This Row],[Name]],StandardResults[Entry
Std],"A")+COUNTIFS(StandardResults[Name],StandardResults[[#This Row],[Name]],StandardResults[Entry
Std],"AA")</f>
        <v>0</v>
      </c>
      <c r="AA1354">
        <f>COUNTIFS(StandardResults[Name],StandardResults[[#This Row],[Name]],StandardResults[Entry
Std],"AA")</f>
        <v>0</v>
      </c>
    </row>
    <row r="1355" spans="1:27" x14ac:dyDescent="0.25">
      <c r="A1355">
        <f>TimeVR[[#This Row],[Club]]</f>
        <v>0</v>
      </c>
      <c r="B1355" t="str">
        <f>IF(OR(RIGHT(TimeVR[[#This Row],[Event]],3)="M.R", RIGHT(TimeVR[[#This Row],[Event]],3)="F.R"),"Relay","Ind")</f>
        <v>Ind</v>
      </c>
      <c r="C1355">
        <f>TimeVR[[#This Row],[gender]]</f>
        <v>0</v>
      </c>
      <c r="D1355">
        <f>TimeVR[[#This Row],[Age]]</f>
        <v>0</v>
      </c>
      <c r="E1355">
        <f>TimeVR[[#This Row],[name]]</f>
        <v>0</v>
      </c>
      <c r="F1355">
        <f>TimeVR[[#This Row],[Event]]</f>
        <v>0</v>
      </c>
      <c r="G1355" t="str">
        <f>IF(OR(StandardResults[[#This Row],[Entry]]="-",TimeVR[[#This Row],[validation]]="Validated"),"Y","N")</f>
        <v>N</v>
      </c>
      <c r="H1355">
        <f>IF(OR(LEFT(TimeVR[[#This Row],[Times]],8)="00:00.00", LEFT(TimeVR[[#This Row],[Times]],2)="NT"),"-",TimeVR[[#This Row],[Times]])</f>
        <v>0</v>
      </c>
      <c r="I13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5" t="str">
        <f>IF(ISBLANK(TimeVR[[#This Row],[Best Time(S)]]),"-",TimeVR[[#This Row],[Best Time(S)]])</f>
        <v>-</v>
      </c>
      <c r="K1355" t="str">
        <f>IF(StandardResults[[#This Row],[BT(SC)]]&lt;&gt;"-",IF(StandardResults[[#This Row],[BT(SC)]]&lt;=StandardResults[[#This Row],[AAs]],"AA",IF(StandardResults[[#This Row],[BT(SC)]]&lt;=StandardResults[[#This Row],[As]],"A",IF(StandardResults[[#This Row],[BT(SC)]]&lt;=StandardResults[[#This Row],[Bs]],"B","-"))),"")</f>
        <v/>
      </c>
      <c r="L1355" t="str">
        <f>IF(ISBLANK(TimeVR[[#This Row],[Best Time(L)]]),"-",TimeVR[[#This Row],[Best Time(L)]])</f>
        <v>-</v>
      </c>
      <c r="M1355" t="str">
        <f>IF(StandardResults[[#This Row],[BT(LC)]]&lt;&gt;"-",IF(StandardResults[[#This Row],[BT(LC)]]&lt;=StandardResults[[#This Row],[AA]],"AA",IF(StandardResults[[#This Row],[BT(LC)]]&lt;=StandardResults[[#This Row],[A]],"A",IF(StandardResults[[#This Row],[BT(LC)]]&lt;=StandardResults[[#This Row],[B]],"B","-"))),"")</f>
        <v/>
      </c>
      <c r="N1355" s="14"/>
      <c r="O1355" t="str">
        <f>IF(StandardResults[[#This Row],[BT(SC)]]&lt;&gt;"-",IF(StandardResults[[#This Row],[BT(SC)]]&lt;=StandardResults[[#This Row],[Ecs]],"EC","-"),"")</f>
        <v/>
      </c>
      <c r="Q1355" t="str">
        <f>IF(StandardResults[[#This Row],[Ind/Rel]]="Ind",LEFT(StandardResults[[#This Row],[Gender]],1)&amp;MIN(MAX(StandardResults[[#This Row],[Age]],11),17)&amp;"-"&amp;StandardResults[[#This Row],[Event]],"")</f>
        <v>011-0</v>
      </c>
      <c r="R1355" t="e">
        <f>IF(StandardResults[[#This Row],[Ind/Rel]]="Ind",_xlfn.XLOOKUP(StandardResults[[#This Row],[Code]],Std[Code],Std[AA]),"-")</f>
        <v>#N/A</v>
      </c>
      <c r="S1355" t="e">
        <f>IF(StandardResults[[#This Row],[Ind/Rel]]="Ind",_xlfn.XLOOKUP(StandardResults[[#This Row],[Code]],Std[Code],Std[A]),"-")</f>
        <v>#N/A</v>
      </c>
      <c r="T1355" t="e">
        <f>IF(StandardResults[[#This Row],[Ind/Rel]]="Ind",_xlfn.XLOOKUP(StandardResults[[#This Row],[Code]],Std[Code],Std[B]),"-")</f>
        <v>#N/A</v>
      </c>
      <c r="U1355" t="e">
        <f>IF(StandardResults[[#This Row],[Ind/Rel]]="Ind",_xlfn.XLOOKUP(StandardResults[[#This Row],[Code]],Std[Code],Std[AAs]),"-")</f>
        <v>#N/A</v>
      </c>
      <c r="V1355" t="e">
        <f>IF(StandardResults[[#This Row],[Ind/Rel]]="Ind",_xlfn.XLOOKUP(StandardResults[[#This Row],[Code]],Std[Code],Std[As]),"-")</f>
        <v>#N/A</v>
      </c>
      <c r="W1355" t="e">
        <f>IF(StandardResults[[#This Row],[Ind/Rel]]="Ind",_xlfn.XLOOKUP(StandardResults[[#This Row],[Code]],Std[Code],Std[Bs]),"-")</f>
        <v>#N/A</v>
      </c>
      <c r="X1355" t="e">
        <f>IF(StandardResults[[#This Row],[Ind/Rel]]="Ind",_xlfn.XLOOKUP(StandardResults[[#This Row],[Code]],Std[Code],Std[EC]),"-")</f>
        <v>#N/A</v>
      </c>
      <c r="Y1355" t="e">
        <f>IF(StandardResults[[#This Row],[Ind/Rel]]="Ind",_xlfn.XLOOKUP(StandardResults[[#This Row],[Code]],Std[Code],Std[Ecs]),"-")</f>
        <v>#N/A</v>
      </c>
      <c r="Z1355">
        <f>COUNTIFS(StandardResults[Name],StandardResults[[#This Row],[Name]],StandardResults[Entry
Std],"B")+COUNTIFS(StandardResults[Name],StandardResults[[#This Row],[Name]],StandardResults[Entry
Std],"A")+COUNTIFS(StandardResults[Name],StandardResults[[#This Row],[Name]],StandardResults[Entry
Std],"AA")</f>
        <v>0</v>
      </c>
      <c r="AA1355">
        <f>COUNTIFS(StandardResults[Name],StandardResults[[#This Row],[Name]],StandardResults[Entry
Std],"AA")</f>
        <v>0</v>
      </c>
    </row>
    <row r="1356" spans="1:27" x14ac:dyDescent="0.25">
      <c r="A1356">
        <f>TimeVR[[#This Row],[Club]]</f>
        <v>0</v>
      </c>
      <c r="B1356" t="str">
        <f>IF(OR(RIGHT(TimeVR[[#This Row],[Event]],3)="M.R", RIGHT(TimeVR[[#This Row],[Event]],3)="F.R"),"Relay","Ind")</f>
        <v>Ind</v>
      </c>
      <c r="C1356">
        <f>TimeVR[[#This Row],[gender]]</f>
        <v>0</v>
      </c>
      <c r="D1356">
        <f>TimeVR[[#This Row],[Age]]</f>
        <v>0</v>
      </c>
      <c r="E1356">
        <f>TimeVR[[#This Row],[name]]</f>
        <v>0</v>
      </c>
      <c r="F1356">
        <f>TimeVR[[#This Row],[Event]]</f>
        <v>0</v>
      </c>
      <c r="G1356" t="str">
        <f>IF(OR(StandardResults[[#This Row],[Entry]]="-",TimeVR[[#This Row],[validation]]="Validated"),"Y","N")</f>
        <v>N</v>
      </c>
      <c r="H1356">
        <f>IF(OR(LEFT(TimeVR[[#This Row],[Times]],8)="00:00.00", LEFT(TimeVR[[#This Row],[Times]],2)="NT"),"-",TimeVR[[#This Row],[Times]])</f>
        <v>0</v>
      </c>
      <c r="I13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6" t="str">
        <f>IF(ISBLANK(TimeVR[[#This Row],[Best Time(S)]]),"-",TimeVR[[#This Row],[Best Time(S)]])</f>
        <v>-</v>
      </c>
      <c r="K1356" t="str">
        <f>IF(StandardResults[[#This Row],[BT(SC)]]&lt;&gt;"-",IF(StandardResults[[#This Row],[BT(SC)]]&lt;=StandardResults[[#This Row],[AAs]],"AA",IF(StandardResults[[#This Row],[BT(SC)]]&lt;=StandardResults[[#This Row],[As]],"A",IF(StandardResults[[#This Row],[BT(SC)]]&lt;=StandardResults[[#This Row],[Bs]],"B","-"))),"")</f>
        <v/>
      </c>
      <c r="L1356" t="str">
        <f>IF(ISBLANK(TimeVR[[#This Row],[Best Time(L)]]),"-",TimeVR[[#This Row],[Best Time(L)]])</f>
        <v>-</v>
      </c>
      <c r="M1356" t="str">
        <f>IF(StandardResults[[#This Row],[BT(LC)]]&lt;&gt;"-",IF(StandardResults[[#This Row],[BT(LC)]]&lt;=StandardResults[[#This Row],[AA]],"AA",IF(StandardResults[[#This Row],[BT(LC)]]&lt;=StandardResults[[#This Row],[A]],"A",IF(StandardResults[[#This Row],[BT(LC)]]&lt;=StandardResults[[#This Row],[B]],"B","-"))),"")</f>
        <v/>
      </c>
      <c r="N1356" s="14"/>
      <c r="O1356" t="str">
        <f>IF(StandardResults[[#This Row],[BT(SC)]]&lt;&gt;"-",IF(StandardResults[[#This Row],[BT(SC)]]&lt;=StandardResults[[#This Row],[Ecs]],"EC","-"),"")</f>
        <v/>
      </c>
      <c r="Q1356" t="str">
        <f>IF(StandardResults[[#This Row],[Ind/Rel]]="Ind",LEFT(StandardResults[[#This Row],[Gender]],1)&amp;MIN(MAX(StandardResults[[#This Row],[Age]],11),17)&amp;"-"&amp;StandardResults[[#This Row],[Event]],"")</f>
        <v>011-0</v>
      </c>
      <c r="R1356" t="e">
        <f>IF(StandardResults[[#This Row],[Ind/Rel]]="Ind",_xlfn.XLOOKUP(StandardResults[[#This Row],[Code]],Std[Code],Std[AA]),"-")</f>
        <v>#N/A</v>
      </c>
      <c r="S1356" t="e">
        <f>IF(StandardResults[[#This Row],[Ind/Rel]]="Ind",_xlfn.XLOOKUP(StandardResults[[#This Row],[Code]],Std[Code],Std[A]),"-")</f>
        <v>#N/A</v>
      </c>
      <c r="T1356" t="e">
        <f>IF(StandardResults[[#This Row],[Ind/Rel]]="Ind",_xlfn.XLOOKUP(StandardResults[[#This Row],[Code]],Std[Code],Std[B]),"-")</f>
        <v>#N/A</v>
      </c>
      <c r="U1356" t="e">
        <f>IF(StandardResults[[#This Row],[Ind/Rel]]="Ind",_xlfn.XLOOKUP(StandardResults[[#This Row],[Code]],Std[Code],Std[AAs]),"-")</f>
        <v>#N/A</v>
      </c>
      <c r="V1356" t="e">
        <f>IF(StandardResults[[#This Row],[Ind/Rel]]="Ind",_xlfn.XLOOKUP(StandardResults[[#This Row],[Code]],Std[Code],Std[As]),"-")</f>
        <v>#N/A</v>
      </c>
      <c r="W1356" t="e">
        <f>IF(StandardResults[[#This Row],[Ind/Rel]]="Ind",_xlfn.XLOOKUP(StandardResults[[#This Row],[Code]],Std[Code],Std[Bs]),"-")</f>
        <v>#N/A</v>
      </c>
      <c r="X1356" t="e">
        <f>IF(StandardResults[[#This Row],[Ind/Rel]]="Ind",_xlfn.XLOOKUP(StandardResults[[#This Row],[Code]],Std[Code],Std[EC]),"-")</f>
        <v>#N/A</v>
      </c>
      <c r="Y1356" t="e">
        <f>IF(StandardResults[[#This Row],[Ind/Rel]]="Ind",_xlfn.XLOOKUP(StandardResults[[#This Row],[Code]],Std[Code],Std[Ecs]),"-")</f>
        <v>#N/A</v>
      </c>
      <c r="Z1356">
        <f>COUNTIFS(StandardResults[Name],StandardResults[[#This Row],[Name]],StandardResults[Entry
Std],"B")+COUNTIFS(StandardResults[Name],StandardResults[[#This Row],[Name]],StandardResults[Entry
Std],"A")+COUNTIFS(StandardResults[Name],StandardResults[[#This Row],[Name]],StandardResults[Entry
Std],"AA")</f>
        <v>0</v>
      </c>
      <c r="AA1356">
        <f>COUNTIFS(StandardResults[Name],StandardResults[[#This Row],[Name]],StandardResults[Entry
Std],"AA")</f>
        <v>0</v>
      </c>
    </row>
    <row r="1357" spans="1:27" x14ac:dyDescent="0.25">
      <c r="A1357">
        <f>TimeVR[[#This Row],[Club]]</f>
        <v>0</v>
      </c>
      <c r="B1357" t="str">
        <f>IF(OR(RIGHT(TimeVR[[#This Row],[Event]],3)="M.R", RIGHT(TimeVR[[#This Row],[Event]],3)="F.R"),"Relay","Ind")</f>
        <v>Ind</v>
      </c>
      <c r="C1357">
        <f>TimeVR[[#This Row],[gender]]</f>
        <v>0</v>
      </c>
      <c r="D1357">
        <f>TimeVR[[#This Row],[Age]]</f>
        <v>0</v>
      </c>
      <c r="E1357">
        <f>TimeVR[[#This Row],[name]]</f>
        <v>0</v>
      </c>
      <c r="F1357">
        <f>TimeVR[[#This Row],[Event]]</f>
        <v>0</v>
      </c>
      <c r="G1357" t="str">
        <f>IF(OR(StandardResults[[#This Row],[Entry]]="-",TimeVR[[#This Row],[validation]]="Validated"),"Y","N")</f>
        <v>N</v>
      </c>
      <c r="H1357">
        <f>IF(OR(LEFT(TimeVR[[#This Row],[Times]],8)="00:00.00", LEFT(TimeVR[[#This Row],[Times]],2)="NT"),"-",TimeVR[[#This Row],[Times]])</f>
        <v>0</v>
      </c>
      <c r="I13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7" t="str">
        <f>IF(ISBLANK(TimeVR[[#This Row],[Best Time(S)]]),"-",TimeVR[[#This Row],[Best Time(S)]])</f>
        <v>-</v>
      </c>
      <c r="K1357" t="str">
        <f>IF(StandardResults[[#This Row],[BT(SC)]]&lt;&gt;"-",IF(StandardResults[[#This Row],[BT(SC)]]&lt;=StandardResults[[#This Row],[AAs]],"AA",IF(StandardResults[[#This Row],[BT(SC)]]&lt;=StandardResults[[#This Row],[As]],"A",IF(StandardResults[[#This Row],[BT(SC)]]&lt;=StandardResults[[#This Row],[Bs]],"B","-"))),"")</f>
        <v/>
      </c>
      <c r="L1357" t="str">
        <f>IF(ISBLANK(TimeVR[[#This Row],[Best Time(L)]]),"-",TimeVR[[#This Row],[Best Time(L)]])</f>
        <v>-</v>
      </c>
      <c r="M1357" t="str">
        <f>IF(StandardResults[[#This Row],[BT(LC)]]&lt;&gt;"-",IF(StandardResults[[#This Row],[BT(LC)]]&lt;=StandardResults[[#This Row],[AA]],"AA",IF(StandardResults[[#This Row],[BT(LC)]]&lt;=StandardResults[[#This Row],[A]],"A",IF(StandardResults[[#This Row],[BT(LC)]]&lt;=StandardResults[[#This Row],[B]],"B","-"))),"")</f>
        <v/>
      </c>
      <c r="N1357" s="14"/>
      <c r="O1357" t="str">
        <f>IF(StandardResults[[#This Row],[BT(SC)]]&lt;&gt;"-",IF(StandardResults[[#This Row],[BT(SC)]]&lt;=StandardResults[[#This Row],[Ecs]],"EC","-"),"")</f>
        <v/>
      </c>
      <c r="Q1357" t="str">
        <f>IF(StandardResults[[#This Row],[Ind/Rel]]="Ind",LEFT(StandardResults[[#This Row],[Gender]],1)&amp;MIN(MAX(StandardResults[[#This Row],[Age]],11),17)&amp;"-"&amp;StandardResults[[#This Row],[Event]],"")</f>
        <v>011-0</v>
      </c>
      <c r="R1357" t="e">
        <f>IF(StandardResults[[#This Row],[Ind/Rel]]="Ind",_xlfn.XLOOKUP(StandardResults[[#This Row],[Code]],Std[Code],Std[AA]),"-")</f>
        <v>#N/A</v>
      </c>
      <c r="S1357" t="e">
        <f>IF(StandardResults[[#This Row],[Ind/Rel]]="Ind",_xlfn.XLOOKUP(StandardResults[[#This Row],[Code]],Std[Code],Std[A]),"-")</f>
        <v>#N/A</v>
      </c>
      <c r="T1357" t="e">
        <f>IF(StandardResults[[#This Row],[Ind/Rel]]="Ind",_xlfn.XLOOKUP(StandardResults[[#This Row],[Code]],Std[Code],Std[B]),"-")</f>
        <v>#N/A</v>
      </c>
      <c r="U1357" t="e">
        <f>IF(StandardResults[[#This Row],[Ind/Rel]]="Ind",_xlfn.XLOOKUP(StandardResults[[#This Row],[Code]],Std[Code],Std[AAs]),"-")</f>
        <v>#N/A</v>
      </c>
      <c r="V1357" t="e">
        <f>IF(StandardResults[[#This Row],[Ind/Rel]]="Ind",_xlfn.XLOOKUP(StandardResults[[#This Row],[Code]],Std[Code],Std[As]),"-")</f>
        <v>#N/A</v>
      </c>
      <c r="W1357" t="e">
        <f>IF(StandardResults[[#This Row],[Ind/Rel]]="Ind",_xlfn.XLOOKUP(StandardResults[[#This Row],[Code]],Std[Code],Std[Bs]),"-")</f>
        <v>#N/A</v>
      </c>
      <c r="X1357" t="e">
        <f>IF(StandardResults[[#This Row],[Ind/Rel]]="Ind",_xlfn.XLOOKUP(StandardResults[[#This Row],[Code]],Std[Code],Std[EC]),"-")</f>
        <v>#N/A</v>
      </c>
      <c r="Y1357" t="e">
        <f>IF(StandardResults[[#This Row],[Ind/Rel]]="Ind",_xlfn.XLOOKUP(StandardResults[[#This Row],[Code]],Std[Code],Std[Ecs]),"-")</f>
        <v>#N/A</v>
      </c>
      <c r="Z1357">
        <f>COUNTIFS(StandardResults[Name],StandardResults[[#This Row],[Name]],StandardResults[Entry
Std],"B")+COUNTIFS(StandardResults[Name],StandardResults[[#This Row],[Name]],StandardResults[Entry
Std],"A")+COUNTIFS(StandardResults[Name],StandardResults[[#This Row],[Name]],StandardResults[Entry
Std],"AA")</f>
        <v>0</v>
      </c>
      <c r="AA1357">
        <f>COUNTIFS(StandardResults[Name],StandardResults[[#This Row],[Name]],StandardResults[Entry
Std],"AA")</f>
        <v>0</v>
      </c>
    </row>
    <row r="1358" spans="1:27" x14ac:dyDescent="0.25">
      <c r="A1358">
        <f>TimeVR[[#This Row],[Club]]</f>
        <v>0</v>
      </c>
      <c r="B1358" t="str">
        <f>IF(OR(RIGHT(TimeVR[[#This Row],[Event]],3)="M.R", RIGHT(TimeVR[[#This Row],[Event]],3)="F.R"),"Relay","Ind")</f>
        <v>Ind</v>
      </c>
      <c r="C1358">
        <f>TimeVR[[#This Row],[gender]]</f>
        <v>0</v>
      </c>
      <c r="D1358">
        <f>TimeVR[[#This Row],[Age]]</f>
        <v>0</v>
      </c>
      <c r="E1358">
        <f>TimeVR[[#This Row],[name]]</f>
        <v>0</v>
      </c>
      <c r="F1358">
        <f>TimeVR[[#This Row],[Event]]</f>
        <v>0</v>
      </c>
      <c r="G1358" t="str">
        <f>IF(OR(StandardResults[[#This Row],[Entry]]="-",TimeVR[[#This Row],[validation]]="Validated"),"Y","N")</f>
        <v>N</v>
      </c>
      <c r="H1358">
        <f>IF(OR(LEFT(TimeVR[[#This Row],[Times]],8)="00:00.00", LEFT(TimeVR[[#This Row],[Times]],2)="NT"),"-",TimeVR[[#This Row],[Times]])</f>
        <v>0</v>
      </c>
      <c r="I13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8" t="str">
        <f>IF(ISBLANK(TimeVR[[#This Row],[Best Time(S)]]),"-",TimeVR[[#This Row],[Best Time(S)]])</f>
        <v>-</v>
      </c>
      <c r="K1358" t="str">
        <f>IF(StandardResults[[#This Row],[BT(SC)]]&lt;&gt;"-",IF(StandardResults[[#This Row],[BT(SC)]]&lt;=StandardResults[[#This Row],[AAs]],"AA",IF(StandardResults[[#This Row],[BT(SC)]]&lt;=StandardResults[[#This Row],[As]],"A",IF(StandardResults[[#This Row],[BT(SC)]]&lt;=StandardResults[[#This Row],[Bs]],"B","-"))),"")</f>
        <v/>
      </c>
      <c r="L1358" t="str">
        <f>IF(ISBLANK(TimeVR[[#This Row],[Best Time(L)]]),"-",TimeVR[[#This Row],[Best Time(L)]])</f>
        <v>-</v>
      </c>
      <c r="M1358" t="str">
        <f>IF(StandardResults[[#This Row],[BT(LC)]]&lt;&gt;"-",IF(StandardResults[[#This Row],[BT(LC)]]&lt;=StandardResults[[#This Row],[AA]],"AA",IF(StandardResults[[#This Row],[BT(LC)]]&lt;=StandardResults[[#This Row],[A]],"A",IF(StandardResults[[#This Row],[BT(LC)]]&lt;=StandardResults[[#This Row],[B]],"B","-"))),"")</f>
        <v/>
      </c>
      <c r="N1358" s="14"/>
      <c r="O1358" t="str">
        <f>IF(StandardResults[[#This Row],[BT(SC)]]&lt;&gt;"-",IF(StandardResults[[#This Row],[BT(SC)]]&lt;=StandardResults[[#This Row],[Ecs]],"EC","-"),"")</f>
        <v/>
      </c>
      <c r="Q1358" t="str">
        <f>IF(StandardResults[[#This Row],[Ind/Rel]]="Ind",LEFT(StandardResults[[#This Row],[Gender]],1)&amp;MIN(MAX(StandardResults[[#This Row],[Age]],11),17)&amp;"-"&amp;StandardResults[[#This Row],[Event]],"")</f>
        <v>011-0</v>
      </c>
      <c r="R1358" t="e">
        <f>IF(StandardResults[[#This Row],[Ind/Rel]]="Ind",_xlfn.XLOOKUP(StandardResults[[#This Row],[Code]],Std[Code],Std[AA]),"-")</f>
        <v>#N/A</v>
      </c>
      <c r="S1358" t="e">
        <f>IF(StandardResults[[#This Row],[Ind/Rel]]="Ind",_xlfn.XLOOKUP(StandardResults[[#This Row],[Code]],Std[Code],Std[A]),"-")</f>
        <v>#N/A</v>
      </c>
      <c r="T1358" t="e">
        <f>IF(StandardResults[[#This Row],[Ind/Rel]]="Ind",_xlfn.XLOOKUP(StandardResults[[#This Row],[Code]],Std[Code],Std[B]),"-")</f>
        <v>#N/A</v>
      </c>
      <c r="U1358" t="e">
        <f>IF(StandardResults[[#This Row],[Ind/Rel]]="Ind",_xlfn.XLOOKUP(StandardResults[[#This Row],[Code]],Std[Code],Std[AAs]),"-")</f>
        <v>#N/A</v>
      </c>
      <c r="V1358" t="e">
        <f>IF(StandardResults[[#This Row],[Ind/Rel]]="Ind",_xlfn.XLOOKUP(StandardResults[[#This Row],[Code]],Std[Code],Std[As]),"-")</f>
        <v>#N/A</v>
      </c>
      <c r="W1358" t="e">
        <f>IF(StandardResults[[#This Row],[Ind/Rel]]="Ind",_xlfn.XLOOKUP(StandardResults[[#This Row],[Code]],Std[Code],Std[Bs]),"-")</f>
        <v>#N/A</v>
      </c>
      <c r="X1358" t="e">
        <f>IF(StandardResults[[#This Row],[Ind/Rel]]="Ind",_xlfn.XLOOKUP(StandardResults[[#This Row],[Code]],Std[Code],Std[EC]),"-")</f>
        <v>#N/A</v>
      </c>
      <c r="Y1358" t="e">
        <f>IF(StandardResults[[#This Row],[Ind/Rel]]="Ind",_xlfn.XLOOKUP(StandardResults[[#This Row],[Code]],Std[Code],Std[Ecs]),"-")</f>
        <v>#N/A</v>
      </c>
      <c r="Z1358">
        <f>COUNTIFS(StandardResults[Name],StandardResults[[#This Row],[Name]],StandardResults[Entry
Std],"B")+COUNTIFS(StandardResults[Name],StandardResults[[#This Row],[Name]],StandardResults[Entry
Std],"A")+COUNTIFS(StandardResults[Name],StandardResults[[#This Row],[Name]],StandardResults[Entry
Std],"AA")</f>
        <v>0</v>
      </c>
      <c r="AA1358">
        <f>COUNTIFS(StandardResults[Name],StandardResults[[#This Row],[Name]],StandardResults[Entry
Std],"AA")</f>
        <v>0</v>
      </c>
    </row>
    <row r="1359" spans="1:27" x14ac:dyDescent="0.25">
      <c r="A1359">
        <f>TimeVR[[#This Row],[Club]]</f>
        <v>0</v>
      </c>
      <c r="B1359" t="str">
        <f>IF(OR(RIGHT(TimeVR[[#This Row],[Event]],3)="M.R", RIGHT(TimeVR[[#This Row],[Event]],3)="F.R"),"Relay","Ind")</f>
        <v>Ind</v>
      </c>
      <c r="C1359">
        <f>TimeVR[[#This Row],[gender]]</f>
        <v>0</v>
      </c>
      <c r="D1359">
        <f>TimeVR[[#This Row],[Age]]</f>
        <v>0</v>
      </c>
      <c r="E1359">
        <f>TimeVR[[#This Row],[name]]</f>
        <v>0</v>
      </c>
      <c r="F1359">
        <f>TimeVR[[#This Row],[Event]]</f>
        <v>0</v>
      </c>
      <c r="G1359" t="str">
        <f>IF(OR(StandardResults[[#This Row],[Entry]]="-",TimeVR[[#This Row],[validation]]="Validated"),"Y","N")</f>
        <v>N</v>
      </c>
      <c r="H1359">
        <f>IF(OR(LEFT(TimeVR[[#This Row],[Times]],8)="00:00.00", LEFT(TimeVR[[#This Row],[Times]],2)="NT"),"-",TimeVR[[#This Row],[Times]])</f>
        <v>0</v>
      </c>
      <c r="I13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59" t="str">
        <f>IF(ISBLANK(TimeVR[[#This Row],[Best Time(S)]]),"-",TimeVR[[#This Row],[Best Time(S)]])</f>
        <v>-</v>
      </c>
      <c r="K1359" t="str">
        <f>IF(StandardResults[[#This Row],[BT(SC)]]&lt;&gt;"-",IF(StandardResults[[#This Row],[BT(SC)]]&lt;=StandardResults[[#This Row],[AAs]],"AA",IF(StandardResults[[#This Row],[BT(SC)]]&lt;=StandardResults[[#This Row],[As]],"A",IF(StandardResults[[#This Row],[BT(SC)]]&lt;=StandardResults[[#This Row],[Bs]],"B","-"))),"")</f>
        <v/>
      </c>
      <c r="L1359" t="str">
        <f>IF(ISBLANK(TimeVR[[#This Row],[Best Time(L)]]),"-",TimeVR[[#This Row],[Best Time(L)]])</f>
        <v>-</v>
      </c>
      <c r="M1359" t="str">
        <f>IF(StandardResults[[#This Row],[BT(LC)]]&lt;&gt;"-",IF(StandardResults[[#This Row],[BT(LC)]]&lt;=StandardResults[[#This Row],[AA]],"AA",IF(StandardResults[[#This Row],[BT(LC)]]&lt;=StandardResults[[#This Row],[A]],"A",IF(StandardResults[[#This Row],[BT(LC)]]&lt;=StandardResults[[#This Row],[B]],"B","-"))),"")</f>
        <v/>
      </c>
      <c r="N1359" s="14"/>
      <c r="O1359" t="str">
        <f>IF(StandardResults[[#This Row],[BT(SC)]]&lt;&gt;"-",IF(StandardResults[[#This Row],[BT(SC)]]&lt;=StandardResults[[#This Row],[Ecs]],"EC","-"),"")</f>
        <v/>
      </c>
      <c r="Q1359" t="str">
        <f>IF(StandardResults[[#This Row],[Ind/Rel]]="Ind",LEFT(StandardResults[[#This Row],[Gender]],1)&amp;MIN(MAX(StandardResults[[#This Row],[Age]],11),17)&amp;"-"&amp;StandardResults[[#This Row],[Event]],"")</f>
        <v>011-0</v>
      </c>
      <c r="R1359" t="e">
        <f>IF(StandardResults[[#This Row],[Ind/Rel]]="Ind",_xlfn.XLOOKUP(StandardResults[[#This Row],[Code]],Std[Code],Std[AA]),"-")</f>
        <v>#N/A</v>
      </c>
      <c r="S1359" t="e">
        <f>IF(StandardResults[[#This Row],[Ind/Rel]]="Ind",_xlfn.XLOOKUP(StandardResults[[#This Row],[Code]],Std[Code],Std[A]),"-")</f>
        <v>#N/A</v>
      </c>
      <c r="T1359" t="e">
        <f>IF(StandardResults[[#This Row],[Ind/Rel]]="Ind",_xlfn.XLOOKUP(StandardResults[[#This Row],[Code]],Std[Code],Std[B]),"-")</f>
        <v>#N/A</v>
      </c>
      <c r="U1359" t="e">
        <f>IF(StandardResults[[#This Row],[Ind/Rel]]="Ind",_xlfn.XLOOKUP(StandardResults[[#This Row],[Code]],Std[Code],Std[AAs]),"-")</f>
        <v>#N/A</v>
      </c>
      <c r="V1359" t="e">
        <f>IF(StandardResults[[#This Row],[Ind/Rel]]="Ind",_xlfn.XLOOKUP(StandardResults[[#This Row],[Code]],Std[Code],Std[As]),"-")</f>
        <v>#N/A</v>
      </c>
      <c r="W1359" t="e">
        <f>IF(StandardResults[[#This Row],[Ind/Rel]]="Ind",_xlfn.XLOOKUP(StandardResults[[#This Row],[Code]],Std[Code],Std[Bs]),"-")</f>
        <v>#N/A</v>
      </c>
      <c r="X1359" t="e">
        <f>IF(StandardResults[[#This Row],[Ind/Rel]]="Ind",_xlfn.XLOOKUP(StandardResults[[#This Row],[Code]],Std[Code],Std[EC]),"-")</f>
        <v>#N/A</v>
      </c>
      <c r="Y1359" t="e">
        <f>IF(StandardResults[[#This Row],[Ind/Rel]]="Ind",_xlfn.XLOOKUP(StandardResults[[#This Row],[Code]],Std[Code],Std[Ecs]),"-")</f>
        <v>#N/A</v>
      </c>
      <c r="Z1359">
        <f>COUNTIFS(StandardResults[Name],StandardResults[[#This Row],[Name]],StandardResults[Entry
Std],"B")+COUNTIFS(StandardResults[Name],StandardResults[[#This Row],[Name]],StandardResults[Entry
Std],"A")+COUNTIFS(StandardResults[Name],StandardResults[[#This Row],[Name]],StandardResults[Entry
Std],"AA")</f>
        <v>0</v>
      </c>
      <c r="AA1359">
        <f>COUNTIFS(StandardResults[Name],StandardResults[[#This Row],[Name]],StandardResults[Entry
Std],"AA")</f>
        <v>0</v>
      </c>
    </row>
    <row r="1360" spans="1:27" x14ac:dyDescent="0.25">
      <c r="A1360">
        <f>TimeVR[[#This Row],[Club]]</f>
        <v>0</v>
      </c>
      <c r="B1360" t="str">
        <f>IF(OR(RIGHT(TimeVR[[#This Row],[Event]],3)="M.R", RIGHT(TimeVR[[#This Row],[Event]],3)="F.R"),"Relay","Ind")</f>
        <v>Ind</v>
      </c>
      <c r="C1360">
        <f>TimeVR[[#This Row],[gender]]</f>
        <v>0</v>
      </c>
      <c r="D1360">
        <f>TimeVR[[#This Row],[Age]]</f>
        <v>0</v>
      </c>
      <c r="E1360">
        <f>TimeVR[[#This Row],[name]]</f>
        <v>0</v>
      </c>
      <c r="F1360">
        <f>TimeVR[[#This Row],[Event]]</f>
        <v>0</v>
      </c>
      <c r="G1360" t="str">
        <f>IF(OR(StandardResults[[#This Row],[Entry]]="-",TimeVR[[#This Row],[validation]]="Validated"),"Y","N")</f>
        <v>N</v>
      </c>
      <c r="H1360">
        <f>IF(OR(LEFT(TimeVR[[#This Row],[Times]],8)="00:00.00", LEFT(TimeVR[[#This Row],[Times]],2)="NT"),"-",TimeVR[[#This Row],[Times]])</f>
        <v>0</v>
      </c>
      <c r="I13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0" t="str">
        <f>IF(ISBLANK(TimeVR[[#This Row],[Best Time(S)]]),"-",TimeVR[[#This Row],[Best Time(S)]])</f>
        <v>-</v>
      </c>
      <c r="K1360" t="str">
        <f>IF(StandardResults[[#This Row],[BT(SC)]]&lt;&gt;"-",IF(StandardResults[[#This Row],[BT(SC)]]&lt;=StandardResults[[#This Row],[AAs]],"AA",IF(StandardResults[[#This Row],[BT(SC)]]&lt;=StandardResults[[#This Row],[As]],"A",IF(StandardResults[[#This Row],[BT(SC)]]&lt;=StandardResults[[#This Row],[Bs]],"B","-"))),"")</f>
        <v/>
      </c>
      <c r="L1360" t="str">
        <f>IF(ISBLANK(TimeVR[[#This Row],[Best Time(L)]]),"-",TimeVR[[#This Row],[Best Time(L)]])</f>
        <v>-</v>
      </c>
      <c r="M1360" t="str">
        <f>IF(StandardResults[[#This Row],[BT(LC)]]&lt;&gt;"-",IF(StandardResults[[#This Row],[BT(LC)]]&lt;=StandardResults[[#This Row],[AA]],"AA",IF(StandardResults[[#This Row],[BT(LC)]]&lt;=StandardResults[[#This Row],[A]],"A",IF(StandardResults[[#This Row],[BT(LC)]]&lt;=StandardResults[[#This Row],[B]],"B","-"))),"")</f>
        <v/>
      </c>
      <c r="N1360" s="14"/>
      <c r="O1360" t="str">
        <f>IF(StandardResults[[#This Row],[BT(SC)]]&lt;&gt;"-",IF(StandardResults[[#This Row],[BT(SC)]]&lt;=StandardResults[[#This Row],[Ecs]],"EC","-"),"")</f>
        <v/>
      </c>
      <c r="Q1360" t="str">
        <f>IF(StandardResults[[#This Row],[Ind/Rel]]="Ind",LEFT(StandardResults[[#This Row],[Gender]],1)&amp;MIN(MAX(StandardResults[[#This Row],[Age]],11),17)&amp;"-"&amp;StandardResults[[#This Row],[Event]],"")</f>
        <v>011-0</v>
      </c>
      <c r="R1360" t="e">
        <f>IF(StandardResults[[#This Row],[Ind/Rel]]="Ind",_xlfn.XLOOKUP(StandardResults[[#This Row],[Code]],Std[Code],Std[AA]),"-")</f>
        <v>#N/A</v>
      </c>
      <c r="S1360" t="e">
        <f>IF(StandardResults[[#This Row],[Ind/Rel]]="Ind",_xlfn.XLOOKUP(StandardResults[[#This Row],[Code]],Std[Code],Std[A]),"-")</f>
        <v>#N/A</v>
      </c>
      <c r="T1360" t="e">
        <f>IF(StandardResults[[#This Row],[Ind/Rel]]="Ind",_xlfn.XLOOKUP(StandardResults[[#This Row],[Code]],Std[Code],Std[B]),"-")</f>
        <v>#N/A</v>
      </c>
      <c r="U1360" t="e">
        <f>IF(StandardResults[[#This Row],[Ind/Rel]]="Ind",_xlfn.XLOOKUP(StandardResults[[#This Row],[Code]],Std[Code],Std[AAs]),"-")</f>
        <v>#N/A</v>
      </c>
      <c r="V1360" t="e">
        <f>IF(StandardResults[[#This Row],[Ind/Rel]]="Ind",_xlfn.XLOOKUP(StandardResults[[#This Row],[Code]],Std[Code],Std[As]),"-")</f>
        <v>#N/A</v>
      </c>
      <c r="W1360" t="e">
        <f>IF(StandardResults[[#This Row],[Ind/Rel]]="Ind",_xlfn.XLOOKUP(StandardResults[[#This Row],[Code]],Std[Code],Std[Bs]),"-")</f>
        <v>#N/A</v>
      </c>
      <c r="X1360" t="e">
        <f>IF(StandardResults[[#This Row],[Ind/Rel]]="Ind",_xlfn.XLOOKUP(StandardResults[[#This Row],[Code]],Std[Code],Std[EC]),"-")</f>
        <v>#N/A</v>
      </c>
      <c r="Y1360" t="e">
        <f>IF(StandardResults[[#This Row],[Ind/Rel]]="Ind",_xlfn.XLOOKUP(StandardResults[[#This Row],[Code]],Std[Code],Std[Ecs]),"-")</f>
        <v>#N/A</v>
      </c>
      <c r="Z1360">
        <f>COUNTIFS(StandardResults[Name],StandardResults[[#This Row],[Name]],StandardResults[Entry
Std],"B")+COUNTIFS(StandardResults[Name],StandardResults[[#This Row],[Name]],StandardResults[Entry
Std],"A")+COUNTIFS(StandardResults[Name],StandardResults[[#This Row],[Name]],StandardResults[Entry
Std],"AA")</f>
        <v>0</v>
      </c>
      <c r="AA1360">
        <f>COUNTIFS(StandardResults[Name],StandardResults[[#This Row],[Name]],StandardResults[Entry
Std],"AA")</f>
        <v>0</v>
      </c>
    </row>
    <row r="1361" spans="1:27" x14ac:dyDescent="0.25">
      <c r="A1361">
        <f>TimeVR[[#This Row],[Club]]</f>
        <v>0</v>
      </c>
      <c r="B1361" t="str">
        <f>IF(OR(RIGHT(TimeVR[[#This Row],[Event]],3)="M.R", RIGHT(TimeVR[[#This Row],[Event]],3)="F.R"),"Relay","Ind")</f>
        <v>Ind</v>
      </c>
      <c r="C1361">
        <f>TimeVR[[#This Row],[gender]]</f>
        <v>0</v>
      </c>
      <c r="D1361">
        <f>TimeVR[[#This Row],[Age]]</f>
        <v>0</v>
      </c>
      <c r="E1361">
        <f>TimeVR[[#This Row],[name]]</f>
        <v>0</v>
      </c>
      <c r="F1361">
        <f>TimeVR[[#This Row],[Event]]</f>
        <v>0</v>
      </c>
      <c r="G1361" t="str">
        <f>IF(OR(StandardResults[[#This Row],[Entry]]="-",TimeVR[[#This Row],[validation]]="Validated"),"Y","N")</f>
        <v>N</v>
      </c>
      <c r="H1361">
        <f>IF(OR(LEFT(TimeVR[[#This Row],[Times]],8)="00:00.00", LEFT(TimeVR[[#This Row],[Times]],2)="NT"),"-",TimeVR[[#This Row],[Times]])</f>
        <v>0</v>
      </c>
      <c r="I13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1" t="str">
        <f>IF(ISBLANK(TimeVR[[#This Row],[Best Time(S)]]),"-",TimeVR[[#This Row],[Best Time(S)]])</f>
        <v>-</v>
      </c>
      <c r="K1361" t="str">
        <f>IF(StandardResults[[#This Row],[BT(SC)]]&lt;&gt;"-",IF(StandardResults[[#This Row],[BT(SC)]]&lt;=StandardResults[[#This Row],[AAs]],"AA",IF(StandardResults[[#This Row],[BT(SC)]]&lt;=StandardResults[[#This Row],[As]],"A",IF(StandardResults[[#This Row],[BT(SC)]]&lt;=StandardResults[[#This Row],[Bs]],"B","-"))),"")</f>
        <v/>
      </c>
      <c r="L1361" t="str">
        <f>IF(ISBLANK(TimeVR[[#This Row],[Best Time(L)]]),"-",TimeVR[[#This Row],[Best Time(L)]])</f>
        <v>-</v>
      </c>
      <c r="M1361" t="str">
        <f>IF(StandardResults[[#This Row],[BT(LC)]]&lt;&gt;"-",IF(StandardResults[[#This Row],[BT(LC)]]&lt;=StandardResults[[#This Row],[AA]],"AA",IF(StandardResults[[#This Row],[BT(LC)]]&lt;=StandardResults[[#This Row],[A]],"A",IF(StandardResults[[#This Row],[BT(LC)]]&lt;=StandardResults[[#This Row],[B]],"B","-"))),"")</f>
        <v/>
      </c>
      <c r="N1361" s="14"/>
      <c r="O1361" t="str">
        <f>IF(StandardResults[[#This Row],[BT(SC)]]&lt;&gt;"-",IF(StandardResults[[#This Row],[BT(SC)]]&lt;=StandardResults[[#This Row],[Ecs]],"EC","-"),"")</f>
        <v/>
      </c>
      <c r="Q1361" t="str">
        <f>IF(StandardResults[[#This Row],[Ind/Rel]]="Ind",LEFT(StandardResults[[#This Row],[Gender]],1)&amp;MIN(MAX(StandardResults[[#This Row],[Age]],11),17)&amp;"-"&amp;StandardResults[[#This Row],[Event]],"")</f>
        <v>011-0</v>
      </c>
      <c r="R1361" t="e">
        <f>IF(StandardResults[[#This Row],[Ind/Rel]]="Ind",_xlfn.XLOOKUP(StandardResults[[#This Row],[Code]],Std[Code],Std[AA]),"-")</f>
        <v>#N/A</v>
      </c>
      <c r="S1361" t="e">
        <f>IF(StandardResults[[#This Row],[Ind/Rel]]="Ind",_xlfn.XLOOKUP(StandardResults[[#This Row],[Code]],Std[Code],Std[A]),"-")</f>
        <v>#N/A</v>
      </c>
      <c r="T1361" t="e">
        <f>IF(StandardResults[[#This Row],[Ind/Rel]]="Ind",_xlfn.XLOOKUP(StandardResults[[#This Row],[Code]],Std[Code],Std[B]),"-")</f>
        <v>#N/A</v>
      </c>
      <c r="U1361" t="e">
        <f>IF(StandardResults[[#This Row],[Ind/Rel]]="Ind",_xlfn.XLOOKUP(StandardResults[[#This Row],[Code]],Std[Code],Std[AAs]),"-")</f>
        <v>#N/A</v>
      </c>
      <c r="V1361" t="e">
        <f>IF(StandardResults[[#This Row],[Ind/Rel]]="Ind",_xlfn.XLOOKUP(StandardResults[[#This Row],[Code]],Std[Code],Std[As]),"-")</f>
        <v>#N/A</v>
      </c>
      <c r="W1361" t="e">
        <f>IF(StandardResults[[#This Row],[Ind/Rel]]="Ind",_xlfn.XLOOKUP(StandardResults[[#This Row],[Code]],Std[Code],Std[Bs]),"-")</f>
        <v>#N/A</v>
      </c>
      <c r="X1361" t="e">
        <f>IF(StandardResults[[#This Row],[Ind/Rel]]="Ind",_xlfn.XLOOKUP(StandardResults[[#This Row],[Code]],Std[Code],Std[EC]),"-")</f>
        <v>#N/A</v>
      </c>
      <c r="Y1361" t="e">
        <f>IF(StandardResults[[#This Row],[Ind/Rel]]="Ind",_xlfn.XLOOKUP(StandardResults[[#This Row],[Code]],Std[Code],Std[Ecs]),"-")</f>
        <v>#N/A</v>
      </c>
      <c r="Z1361">
        <f>COUNTIFS(StandardResults[Name],StandardResults[[#This Row],[Name]],StandardResults[Entry
Std],"B")+COUNTIFS(StandardResults[Name],StandardResults[[#This Row],[Name]],StandardResults[Entry
Std],"A")+COUNTIFS(StandardResults[Name],StandardResults[[#This Row],[Name]],StandardResults[Entry
Std],"AA")</f>
        <v>0</v>
      </c>
      <c r="AA1361">
        <f>COUNTIFS(StandardResults[Name],StandardResults[[#This Row],[Name]],StandardResults[Entry
Std],"AA")</f>
        <v>0</v>
      </c>
    </row>
    <row r="1362" spans="1:27" x14ac:dyDescent="0.25">
      <c r="A1362">
        <f>TimeVR[[#This Row],[Club]]</f>
        <v>0</v>
      </c>
      <c r="B1362" t="str">
        <f>IF(OR(RIGHT(TimeVR[[#This Row],[Event]],3)="M.R", RIGHT(TimeVR[[#This Row],[Event]],3)="F.R"),"Relay","Ind")</f>
        <v>Ind</v>
      </c>
      <c r="C1362">
        <f>TimeVR[[#This Row],[gender]]</f>
        <v>0</v>
      </c>
      <c r="D1362">
        <f>TimeVR[[#This Row],[Age]]</f>
        <v>0</v>
      </c>
      <c r="E1362">
        <f>TimeVR[[#This Row],[name]]</f>
        <v>0</v>
      </c>
      <c r="F1362">
        <f>TimeVR[[#This Row],[Event]]</f>
        <v>0</v>
      </c>
      <c r="G1362" t="str">
        <f>IF(OR(StandardResults[[#This Row],[Entry]]="-",TimeVR[[#This Row],[validation]]="Validated"),"Y","N")</f>
        <v>N</v>
      </c>
      <c r="H1362">
        <f>IF(OR(LEFT(TimeVR[[#This Row],[Times]],8)="00:00.00", LEFT(TimeVR[[#This Row],[Times]],2)="NT"),"-",TimeVR[[#This Row],[Times]])</f>
        <v>0</v>
      </c>
      <c r="I13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2" t="str">
        <f>IF(ISBLANK(TimeVR[[#This Row],[Best Time(S)]]),"-",TimeVR[[#This Row],[Best Time(S)]])</f>
        <v>-</v>
      </c>
      <c r="K1362" t="str">
        <f>IF(StandardResults[[#This Row],[BT(SC)]]&lt;&gt;"-",IF(StandardResults[[#This Row],[BT(SC)]]&lt;=StandardResults[[#This Row],[AAs]],"AA",IF(StandardResults[[#This Row],[BT(SC)]]&lt;=StandardResults[[#This Row],[As]],"A",IF(StandardResults[[#This Row],[BT(SC)]]&lt;=StandardResults[[#This Row],[Bs]],"B","-"))),"")</f>
        <v/>
      </c>
      <c r="L1362" t="str">
        <f>IF(ISBLANK(TimeVR[[#This Row],[Best Time(L)]]),"-",TimeVR[[#This Row],[Best Time(L)]])</f>
        <v>-</v>
      </c>
      <c r="M1362" t="str">
        <f>IF(StandardResults[[#This Row],[BT(LC)]]&lt;&gt;"-",IF(StandardResults[[#This Row],[BT(LC)]]&lt;=StandardResults[[#This Row],[AA]],"AA",IF(StandardResults[[#This Row],[BT(LC)]]&lt;=StandardResults[[#This Row],[A]],"A",IF(StandardResults[[#This Row],[BT(LC)]]&lt;=StandardResults[[#This Row],[B]],"B","-"))),"")</f>
        <v/>
      </c>
      <c r="N1362" s="14"/>
      <c r="O1362" t="str">
        <f>IF(StandardResults[[#This Row],[BT(SC)]]&lt;&gt;"-",IF(StandardResults[[#This Row],[BT(SC)]]&lt;=StandardResults[[#This Row],[Ecs]],"EC","-"),"")</f>
        <v/>
      </c>
      <c r="Q1362" t="str">
        <f>IF(StandardResults[[#This Row],[Ind/Rel]]="Ind",LEFT(StandardResults[[#This Row],[Gender]],1)&amp;MIN(MAX(StandardResults[[#This Row],[Age]],11),17)&amp;"-"&amp;StandardResults[[#This Row],[Event]],"")</f>
        <v>011-0</v>
      </c>
      <c r="R1362" t="e">
        <f>IF(StandardResults[[#This Row],[Ind/Rel]]="Ind",_xlfn.XLOOKUP(StandardResults[[#This Row],[Code]],Std[Code],Std[AA]),"-")</f>
        <v>#N/A</v>
      </c>
      <c r="S1362" t="e">
        <f>IF(StandardResults[[#This Row],[Ind/Rel]]="Ind",_xlfn.XLOOKUP(StandardResults[[#This Row],[Code]],Std[Code],Std[A]),"-")</f>
        <v>#N/A</v>
      </c>
      <c r="T1362" t="e">
        <f>IF(StandardResults[[#This Row],[Ind/Rel]]="Ind",_xlfn.XLOOKUP(StandardResults[[#This Row],[Code]],Std[Code],Std[B]),"-")</f>
        <v>#N/A</v>
      </c>
      <c r="U1362" t="e">
        <f>IF(StandardResults[[#This Row],[Ind/Rel]]="Ind",_xlfn.XLOOKUP(StandardResults[[#This Row],[Code]],Std[Code],Std[AAs]),"-")</f>
        <v>#N/A</v>
      </c>
      <c r="V1362" t="e">
        <f>IF(StandardResults[[#This Row],[Ind/Rel]]="Ind",_xlfn.XLOOKUP(StandardResults[[#This Row],[Code]],Std[Code],Std[As]),"-")</f>
        <v>#N/A</v>
      </c>
      <c r="W1362" t="e">
        <f>IF(StandardResults[[#This Row],[Ind/Rel]]="Ind",_xlfn.XLOOKUP(StandardResults[[#This Row],[Code]],Std[Code],Std[Bs]),"-")</f>
        <v>#N/A</v>
      </c>
      <c r="X1362" t="e">
        <f>IF(StandardResults[[#This Row],[Ind/Rel]]="Ind",_xlfn.XLOOKUP(StandardResults[[#This Row],[Code]],Std[Code],Std[EC]),"-")</f>
        <v>#N/A</v>
      </c>
      <c r="Y1362" t="e">
        <f>IF(StandardResults[[#This Row],[Ind/Rel]]="Ind",_xlfn.XLOOKUP(StandardResults[[#This Row],[Code]],Std[Code],Std[Ecs]),"-")</f>
        <v>#N/A</v>
      </c>
      <c r="Z1362">
        <f>COUNTIFS(StandardResults[Name],StandardResults[[#This Row],[Name]],StandardResults[Entry
Std],"B")+COUNTIFS(StandardResults[Name],StandardResults[[#This Row],[Name]],StandardResults[Entry
Std],"A")+COUNTIFS(StandardResults[Name],StandardResults[[#This Row],[Name]],StandardResults[Entry
Std],"AA")</f>
        <v>0</v>
      </c>
      <c r="AA1362">
        <f>COUNTIFS(StandardResults[Name],StandardResults[[#This Row],[Name]],StandardResults[Entry
Std],"AA")</f>
        <v>0</v>
      </c>
    </row>
    <row r="1363" spans="1:27" x14ac:dyDescent="0.25">
      <c r="A1363">
        <f>TimeVR[[#This Row],[Club]]</f>
        <v>0</v>
      </c>
      <c r="B1363" t="str">
        <f>IF(OR(RIGHT(TimeVR[[#This Row],[Event]],3)="M.R", RIGHT(TimeVR[[#This Row],[Event]],3)="F.R"),"Relay","Ind")</f>
        <v>Ind</v>
      </c>
      <c r="C1363">
        <f>TimeVR[[#This Row],[gender]]</f>
        <v>0</v>
      </c>
      <c r="D1363">
        <f>TimeVR[[#This Row],[Age]]</f>
        <v>0</v>
      </c>
      <c r="E1363">
        <f>TimeVR[[#This Row],[name]]</f>
        <v>0</v>
      </c>
      <c r="F1363">
        <f>TimeVR[[#This Row],[Event]]</f>
        <v>0</v>
      </c>
      <c r="G1363" t="str">
        <f>IF(OR(StandardResults[[#This Row],[Entry]]="-",TimeVR[[#This Row],[validation]]="Validated"),"Y","N")</f>
        <v>N</v>
      </c>
      <c r="H1363">
        <f>IF(OR(LEFT(TimeVR[[#This Row],[Times]],8)="00:00.00", LEFT(TimeVR[[#This Row],[Times]],2)="NT"),"-",TimeVR[[#This Row],[Times]])</f>
        <v>0</v>
      </c>
      <c r="I13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3" t="str">
        <f>IF(ISBLANK(TimeVR[[#This Row],[Best Time(S)]]),"-",TimeVR[[#This Row],[Best Time(S)]])</f>
        <v>-</v>
      </c>
      <c r="K1363" t="str">
        <f>IF(StandardResults[[#This Row],[BT(SC)]]&lt;&gt;"-",IF(StandardResults[[#This Row],[BT(SC)]]&lt;=StandardResults[[#This Row],[AAs]],"AA",IF(StandardResults[[#This Row],[BT(SC)]]&lt;=StandardResults[[#This Row],[As]],"A",IF(StandardResults[[#This Row],[BT(SC)]]&lt;=StandardResults[[#This Row],[Bs]],"B","-"))),"")</f>
        <v/>
      </c>
      <c r="L1363" t="str">
        <f>IF(ISBLANK(TimeVR[[#This Row],[Best Time(L)]]),"-",TimeVR[[#This Row],[Best Time(L)]])</f>
        <v>-</v>
      </c>
      <c r="M1363" t="str">
        <f>IF(StandardResults[[#This Row],[BT(LC)]]&lt;&gt;"-",IF(StandardResults[[#This Row],[BT(LC)]]&lt;=StandardResults[[#This Row],[AA]],"AA",IF(StandardResults[[#This Row],[BT(LC)]]&lt;=StandardResults[[#This Row],[A]],"A",IF(StandardResults[[#This Row],[BT(LC)]]&lt;=StandardResults[[#This Row],[B]],"B","-"))),"")</f>
        <v/>
      </c>
      <c r="N1363" s="14"/>
      <c r="O1363" t="str">
        <f>IF(StandardResults[[#This Row],[BT(SC)]]&lt;&gt;"-",IF(StandardResults[[#This Row],[BT(SC)]]&lt;=StandardResults[[#This Row],[Ecs]],"EC","-"),"")</f>
        <v/>
      </c>
      <c r="Q1363" t="str">
        <f>IF(StandardResults[[#This Row],[Ind/Rel]]="Ind",LEFT(StandardResults[[#This Row],[Gender]],1)&amp;MIN(MAX(StandardResults[[#This Row],[Age]],11),17)&amp;"-"&amp;StandardResults[[#This Row],[Event]],"")</f>
        <v>011-0</v>
      </c>
      <c r="R1363" t="e">
        <f>IF(StandardResults[[#This Row],[Ind/Rel]]="Ind",_xlfn.XLOOKUP(StandardResults[[#This Row],[Code]],Std[Code],Std[AA]),"-")</f>
        <v>#N/A</v>
      </c>
      <c r="S1363" t="e">
        <f>IF(StandardResults[[#This Row],[Ind/Rel]]="Ind",_xlfn.XLOOKUP(StandardResults[[#This Row],[Code]],Std[Code],Std[A]),"-")</f>
        <v>#N/A</v>
      </c>
      <c r="T1363" t="e">
        <f>IF(StandardResults[[#This Row],[Ind/Rel]]="Ind",_xlfn.XLOOKUP(StandardResults[[#This Row],[Code]],Std[Code],Std[B]),"-")</f>
        <v>#N/A</v>
      </c>
      <c r="U1363" t="e">
        <f>IF(StandardResults[[#This Row],[Ind/Rel]]="Ind",_xlfn.XLOOKUP(StandardResults[[#This Row],[Code]],Std[Code],Std[AAs]),"-")</f>
        <v>#N/A</v>
      </c>
      <c r="V1363" t="e">
        <f>IF(StandardResults[[#This Row],[Ind/Rel]]="Ind",_xlfn.XLOOKUP(StandardResults[[#This Row],[Code]],Std[Code],Std[As]),"-")</f>
        <v>#N/A</v>
      </c>
      <c r="W1363" t="e">
        <f>IF(StandardResults[[#This Row],[Ind/Rel]]="Ind",_xlfn.XLOOKUP(StandardResults[[#This Row],[Code]],Std[Code],Std[Bs]),"-")</f>
        <v>#N/A</v>
      </c>
      <c r="X1363" t="e">
        <f>IF(StandardResults[[#This Row],[Ind/Rel]]="Ind",_xlfn.XLOOKUP(StandardResults[[#This Row],[Code]],Std[Code],Std[EC]),"-")</f>
        <v>#N/A</v>
      </c>
      <c r="Y1363" t="e">
        <f>IF(StandardResults[[#This Row],[Ind/Rel]]="Ind",_xlfn.XLOOKUP(StandardResults[[#This Row],[Code]],Std[Code],Std[Ecs]),"-")</f>
        <v>#N/A</v>
      </c>
      <c r="Z1363">
        <f>COUNTIFS(StandardResults[Name],StandardResults[[#This Row],[Name]],StandardResults[Entry
Std],"B")+COUNTIFS(StandardResults[Name],StandardResults[[#This Row],[Name]],StandardResults[Entry
Std],"A")+COUNTIFS(StandardResults[Name],StandardResults[[#This Row],[Name]],StandardResults[Entry
Std],"AA")</f>
        <v>0</v>
      </c>
      <c r="AA1363">
        <f>COUNTIFS(StandardResults[Name],StandardResults[[#This Row],[Name]],StandardResults[Entry
Std],"AA")</f>
        <v>0</v>
      </c>
    </row>
    <row r="1364" spans="1:27" x14ac:dyDescent="0.25">
      <c r="A1364">
        <f>TimeVR[[#This Row],[Club]]</f>
        <v>0</v>
      </c>
      <c r="B1364" t="str">
        <f>IF(OR(RIGHT(TimeVR[[#This Row],[Event]],3)="M.R", RIGHT(TimeVR[[#This Row],[Event]],3)="F.R"),"Relay","Ind")</f>
        <v>Ind</v>
      </c>
      <c r="C1364">
        <f>TimeVR[[#This Row],[gender]]</f>
        <v>0</v>
      </c>
      <c r="D1364">
        <f>TimeVR[[#This Row],[Age]]</f>
        <v>0</v>
      </c>
      <c r="E1364">
        <f>TimeVR[[#This Row],[name]]</f>
        <v>0</v>
      </c>
      <c r="F1364">
        <f>TimeVR[[#This Row],[Event]]</f>
        <v>0</v>
      </c>
      <c r="G1364" t="str">
        <f>IF(OR(StandardResults[[#This Row],[Entry]]="-",TimeVR[[#This Row],[validation]]="Validated"),"Y","N")</f>
        <v>N</v>
      </c>
      <c r="H1364">
        <f>IF(OR(LEFT(TimeVR[[#This Row],[Times]],8)="00:00.00", LEFT(TimeVR[[#This Row],[Times]],2)="NT"),"-",TimeVR[[#This Row],[Times]])</f>
        <v>0</v>
      </c>
      <c r="I13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4" t="str">
        <f>IF(ISBLANK(TimeVR[[#This Row],[Best Time(S)]]),"-",TimeVR[[#This Row],[Best Time(S)]])</f>
        <v>-</v>
      </c>
      <c r="K1364" t="str">
        <f>IF(StandardResults[[#This Row],[BT(SC)]]&lt;&gt;"-",IF(StandardResults[[#This Row],[BT(SC)]]&lt;=StandardResults[[#This Row],[AAs]],"AA",IF(StandardResults[[#This Row],[BT(SC)]]&lt;=StandardResults[[#This Row],[As]],"A",IF(StandardResults[[#This Row],[BT(SC)]]&lt;=StandardResults[[#This Row],[Bs]],"B","-"))),"")</f>
        <v/>
      </c>
      <c r="L1364" t="str">
        <f>IF(ISBLANK(TimeVR[[#This Row],[Best Time(L)]]),"-",TimeVR[[#This Row],[Best Time(L)]])</f>
        <v>-</v>
      </c>
      <c r="M1364" t="str">
        <f>IF(StandardResults[[#This Row],[BT(LC)]]&lt;&gt;"-",IF(StandardResults[[#This Row],[BT(LC)]]&lt;=StandardResults[[#This Row],[AA]],"AA",IF(StandardResults[[#This Row],[BT(LC)]]&lt;=StandardResults[[#This Row],[A]],"A",IF(StandardResults[[#This Row],[BT(LC)]]&lt;=StandardResults[[#This Row],[B]],"B","-"))),"")</f>
        <v/>
      </c>
      <c r="N1364" s="14"/>
      <c r="O1364" t="str">
        <f>IF(StandardResults[[#This Row],[BT(SC)]]&lt;&gt;"-",IF(StandardResults[[#This Row],[BT(SC)]]&lt;=StandardResults[[#This Row],[Ecs]],"EC","-"),"")</f>
        <v/>
      </c>
      <c r="Q1364" t="str">
        <f>IF(StandardResults[[#This Row],[Ind/Rel]]="Ind",LEFT(StandardResults[[#This Row],[Gender]],1)&amp;MIN(MAX(StandardResults[[#This Row],[Age]],11),17)&amp;"-"&amp;StandardResults[[#This Row],[Event]],"")</f>
        <v>011-0</v>
      </c>
      <c r="R1364" t="e">
        <f>IF(StandardResults[[#This Row],[Ind/Rel]]="Ind",_xlfn.XLOOKUP(StandardResults[[#This Row],[Code]],Std[Code],Std[AA]),"-")</f>
        <v>#N/A</v>
      </c>
      <c r="S1364" t="e">
        <f>IF(StandardResults[[#This Row],[Ind/Rel]]="Ind",_xlfn.XLOOKUP(StandardResults[[#This Row],[Code]],Std[Code],Std[A]),"-")</f>
        <v>#N/A</v>
      </c>
      <c r="T1364" t="e">
        <f>IF(StandardResults[[#This Row],[Ind/Rel]]="Ind",_xlfn.XLOOKUP(StandardResults[[#This Row],[Code]],Std[Code],Std[B]),"-")</f>
        <v>#N/A</v>
      </c>
      <c r="U1364" t="e">
        <f>IF(StandardResults[[#This Row],[Ind/Rel]]="Ind",_xlfn.XLOOKUP(StandardResults[[#This Row],[Code]],Std[Code],Std[AAs]),"-")</f>
        <v>#N/A</v>
      </c>
      <c r="V1364" t="e">
        <f>IF(StandardResults[[#This Row],[Ind/Rel]]="Ind",_xlfn.XLOOKUP(StandardResults[[#This Row],[Code]],Std[Code],Std[As]),"-")</f>
        <v>#N/A</v>
      </c>
      <c r="W1364" t="e">
        <f>IF(StandardResults[[#This Row],[Ind/Rel]]="Ind",_xlfn.XLOOKUP(StandardResults[[#This Row],[Code]],Std[Code],Std[Bs]),"-")</f>
        <v>#N/A</v>
      </c>
      <c r="X1364" t="e">
        <f>IF(StandardResults[[#This Row],[Ind/Rel]]="Ind",_xlfn.XLOOKUP(StandardResults[[#This Row],[Code]],Std[Code],Std[EC]),"-")</f>
        <v>#N/A</v>
      </c>
      <c r="Y1364" t="e">
        <f>IF(StandardResults[[#This Row],[Ind/Rel]]="Ind",_xlfn.XLOOKUP(StandardResults[[#This Row],[Code]],Std[Code],Std[Ecs]),"-")</f>
        <v>#N/A</v>
      </c>
      <c r="Z1364">
        <f>COUNTIFS(StandardResults[Name],StandardResults[[#This Row],[Name]],StandardResults[Entry
Std],"B")+COUNTIFS(StandardResults[Name],StandardResults[[#This Row],[Name]],StandardResults[Entry
Std],"A")+COUNTIFS(StandardResults[Name],StandardResults[[#This Row],[Name]],StandardResults[Entry
Std],"AA")</f>
        <v>0</v>
      </c>
      <c r="AA1364">
        <f>COUNTIFS(StandardResults[Name],StandardResults[[#This Row],[Name]],StandardResults[Entry
Std],"AA")</f>
        <v>0</v>
      </c>
    </row>
    <row r="1365" spans="1:27" x14ac:dyDescent="0.25">
      <c r="A1365">
        <f>TimeVR[[#This Row],[Club]]</f>
        <v>0</v>
      </c>
      <c r="B1365" t="str">
        <f>IF(OR(RIGHT(TimeVR[[#This Row],[Event]],3)="M.R", RIGHT(TimeVR[[#This Row],[Event]],3)="F.R"),"Relay","Ind")</f>
        <v>Ind</v>
      </c>
      <c r="C1365">
        <f>TimeVR[[#This Row],[gender]]</f>
        <v>0</v>
      </c>
      <c r="D1365">
        <f>TimeVR[[#This Row],[Age]]</f>
        <v>0</v>
      </c>
      <c r="E1365">
        <f>TimeVR[[#This Row],[name]]</f>
        <v>0</v>
      </c>
      <c r="F1365">
        <f>TimeVR[[#This Row],[Event]]</f>
        <v>0</v>
      </c>
      <c r="G1365" t="str">
        <f>IF(OR(StandardResults[[#This Row],[Entry]]="-",TimeVR[[#This Row],[validation]]="Validated"),"Y","N")</f>
        <v>N</v>
      </c>
      <c r="H1365">
        <f>IF(OR(LEFT(TimeVR[[#This Row],[Times]],8)="00:00.00", LEFT(TimeVR[[#This Row],[Times]],2)="NT"),"-",TimeVR[[#This Row],[Times]])</f>
        <v>0</v>
      </c>
      <c r="I13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5" t="str">
        <f>IF(ISBLANK(TimeVR[[#This Row],[Best Time(S)]]),"-",TimeVR[[#This Row],[Best Time(S)]])</f>
        <v>-</v>
      </c>
      <c r="K1365" t="str">
        <f>IF(StandardResults[[#This Row],[BT(SC)]]&lt;&gt;"-",IF(StandardResults[[#This Row],[BT(SC)]]&lt;=StandardResults[[#This Row],[AAs]],"AA",IF(StandardResults[[#This Row],[BT(SC)]]&lt;=StandardResults[[#This Row],[As]],"A",IF(StandardResults[[#This Row],[BT(SC)]]&lt;=StandardResults[[#This Row],[Bs]],"B","-"))),"")</f>
        <v/>
      </c>
      <c r="L1365" t="str">
        <f>IF(ISBLANK(TimeVR[[#This Row],[Best Time(L)]]),"-",TimeVR[[#This Row],[Best Time(L)]])</f>
        <v>-</v>
      </c>
      <c r="M1365" t="str">
        <f>IF(StandardResults[[#This Row],[BT(LC)]]&lt;&gt;"-",IF(StandardResults[[#This Row],[BT(LC)]]&lt;=StandardResults[[#This Row],[AA]],"AA",IF(StandardResults[[#This Row],[BT(LC)]]&lt;=StandardResults[[#This Row],[A]],"A",IF(StandardResults[[#This Row],[BT(LC)]]&lt;=StandardResults[[#This Row],[B]],"B","-"))),"")</f>
        <v/>
      </c>
      <c r="N1365" s="14"/>
      <c r="O1365" t="str">
        <f>IF(StandardResults[[#This Row],[BT(SC)]]&lt;&gt;"-",IF(StandardResults[[#This Row],[BT(SC)]]&lt;=StandardResults[[#This Row],[Ecs]],"EC","-"),"")</f>
        <v/>
      </c>
      <c r="Q1365" t="str">
        <f>IF(StandardResults[[#This Row],[Ind/Rel]]="Ind",LEFT(StandardResults[[#This Row],[Gender]],1)&amp;MIN(MAX(StandardResults[[#This Row],[Age]],11),17)&amp;"-"&amp;StandardResults[[#This Row],[Event]],"")</f>
        <v>011-0</v>
      </c>
      <c r="R1365" t="e">
        <f>IF(StandardResults[[#This Row],[Ind/Rel]]="Ind",_xlfn.XLOOKUP(StandardResults[[#This Row],[Code]],Std[Code],Std[AA]),"-")</f>
        <v>#N/A</v>
      </c>
      <c r="S1365" t="e">
        <f>IF(StandardResults[[#This Row],[Ind/Rel]]="Ind",_xlfn.XLOOKUP(StandardResults[[#This Row],[Code]],Std[Code],Std[A]),"-")</f>
        <v>#N/A</v>
      </c>
      <c r="T1365" t="e">
        <f>IF(StandardResults[[#This Row],[Ind/Rel]]="Ind",_xlfn.XLOOKUP(StandardResults[[#This Row],[Code]],Std[Code],Std[B]),"-")</f>
        <v>#N/A</v>
      </c>
      <c r="U1365" t="e">
        <f>IF(StandardResults[[#This Row],[Ind/Rel]]="Ind",_xlfn.XLOOKUP(StandardResults[[#This Row],[Code]],Std[Code],Std[AAs]),"-")</f>
        <v>#N/A</v>
      </c>
      <c r="V1365" t="e">
        <f>IF(StandardResults[[#This Row],[Ind/Rel]]="Ind",_xlfn.XLOOKUP(StandardResults[[#This Row],[Code]],Std[Code],Std[As]),"-")</f>
        <v>#N/A</v>
      </c>
      <c r="W1365" t="e">
        <f>IF(StandardResults[[#This Row],[Ind/Rel]]="Ind",_xlfn.XLOOKUP(StandardResults[[#This Row],[Code]],Std[Code],Std[Bs]),"-")</f>
        <v>#N/A</v>
      </c>
      <c r="X1365" t="e">
        <f>IF(StandardResults[[#This Row],[Ind/Rel]]="Ind",_xlfn.XLOOKUP(StandardResults[[#This Row],[Code]],Std[Code],Std[EC]),"-")</f>
        <v>#N/A</v>
      </c>
      <c r="Y1365" t="e">
        <f>IF(StandardResults[[#This Row],[Ind/Rel]]="Ind",_xlfn.XLOOKUP(StandardResults[[#This Row],[Code]],Std[Code],Std[Ecs]),"-")</f>
        <v>#N/A</v>
      </c>
      <c r="Z1365">
        <f>COUNTIFS(StandardResults[Name],StandardResults[[#This Row],[Name]],StandardResults[Entry
Std],"B")+COUNTIFS(StandardResults[Name],StandardResults[[#This Row],[Name]],StandardResults[Entry
Std],"A")+COUNTIFS(StandardResults[Name],StandardResults[[#This Row],[Name]],StandardResults[Entry
Std],"AA")</f>
        <v>0</v>
      </c>
      <c r="AA1365">
        <f>COUNTIFS(StandardResults[Name],StandardResults[[#This Row],[Name]],StandardResults[Entry
Std],"AA")</f>
        <v>0</v>
      </c>
    </row>
    <row r="1366" spans="1:27" x14ac:dyDescent="0.25">
      <c r="A1366">
        <f>TimeVR[[#This Row],[Club]]</f>
        <v>0</v>
      </c>
      <c r="B1366" t="str">
        <f>IF(OR(RIGHT(TimeVR[[#This Row],[Event]],3)="M.R", RIGHT(TimeVR[[#This Row],[Event]],3)="F.R"),"Relay","Ind")</f>
        <v>Ind</v>
      </c>
      <c r="C1366">
        <f>TimeVR[[#This Row],[gender]]</f>
        <v>0</v>
      </c>
      <c r="D1366">
        <f>TimeVR[[#This Row],[Age]]</f>
        <v>0</v>
      </c>
      <c r="E1366">
        <f>TimeVR[[#This Row],[name]]</f>
        <v>0</v>
      </c>
      <c r="F1366">
        <f>TimeVR[[#This Row],[Event]]</f>
        <v>0</v>
      </c>
      <c r="G1366" t="str">
        <f>IF(OR(StandardResults[[#This Row],[Entry]]="-",TimeVR[[#This Row],[validation]]="Validated"),"Y","N")</f>
        <v>N</v>
      </c>
      <c r="H1366">
        <f>IF(OR(LEFT(TimeVR[[#This Row],[Times]],8)="00:00.00", LEFT(TimeVR[[#This Row],[Times]],2)="NT"),"-",TimeVR[[#This Row],[Times]])</f>
        <v>0</v>
      </c>
      <c r="I13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6" t="str">
        <f>IF(ISBLANK(TimeVR[[#This Row],[Best Time(S)]]),"-",TimeVR[[#This Row],[Best Time(S)]])</f>
        <v>-</v>
      </c>
      <c r="K1366" t="str">
        <f>IF(StandardResults[[#This Row],[BT(SC)]]&lt;&gt;"-",IF(StandardResults[[#This Row],[BT(SC)]]&lt;=StandardResults[[#This Row],[AAs]],"AA",IF(StandardResults[[#This Row],[BT(SC)]]&lt;=StandardResults[[#This Row],[As]],"A",IF(StandardResults[[#This Row],[BT(SC)]]&lt;=StandardResults[[#This Row],[Bs]],"B","-"))),"")</f>
        <v/>
      </c>
      <c r="L1366" t="str">
        <f>IF(ISBLANK(TimeVR[[#This Row],[Best Time(L)]]),"-",TimeVR[[#This Row],[Best Time(L)]])</f>
        <v>-</v>
      </c>
      <c r="M1366" t="str">
        <f>IF(StandardResults[[#This Row],[BT(LC)]]&lt;&gt;"-",IF(StandardResults[[#This Row],[BT(LC)]]&lt;=StandardResults[[#This Row],[AA]],"AA",IF(StandardResults[[#This Row],[BT(LC)]]&lt;=StandardResults[[#This Row],[A]],"A",IF(StandardResults[[#This Row],[BT(LC)]]&lt;=StandardResults[[#This Row],[B]],"B","-"))),"")</f>
        <v/>
      </c>
      <c r="N1366" s="14"/>
      <c r="O1366" t="str">
        <f>IF(StandardResults[[#This Row],[BT(SC)]]&lt;&gt;"-",IF(StandardResults[[#This Row],[BT(SC)]]&lt;=StandardResults[[#This Row],[Ecs]],"EC","-"),"")</f>
        <v/>
      </c>
      <c r="Q1366" t="str">
        <f>IF(StandardResults[[#This Row],[Ind/Rel]]="Ind",LEFT(StandardResults[[#This Row],[Gender]],1)&amp;MIN(MAX(StandardResults[[#This Row],[Age]],11),17)&amp;"-"&amp;StandardResults[[#This Row],[Event]],"")</f>
        <v>011-0</v>
      </c>
      <c r="R1366" t="e">
        <f>IF(StandardResults[[#This Row],[Ind/Rel]]="Ind",_xlfn.XLOOKUP(StandardResults[[#This Row],[Code]],Std[Code],Std[AA]),"-")</f>
        <v>#N/A</v>
      </c>
      <c r="S1366" t="e">
        <f>IF(StandardResults[[#This Row],[Ind/Rel]]="Ind",_xlfn.XLOOKUP(StandardResults[[#This Row],[Code]],Std[Code],Std[A]),"-")</f>
        <v>#N/A</v>
      </c>
      <c r="T1366" t="e">
        <f>IF(StandardResults[[#This Row],[Ind/Rel]]="Ind",_xlfn.XLOOKUP(StandardResults[[#This Row],[Code]],Std[Code],Std[B]),"-")</f>
        <v>#N/A</v>
      </c>
      <c r="U1366" t="e">
        <f>IF(StandardResults[[#This Row],[Ind/Rel]]="Ind",_xlfn.XLOOKUP(StandardResults[[#This Row],[Code]],Std[Code],Std[AAs]),"-")</f>
        <v>#N/A</v>
      </c>
      <c r="V1366" t="e">
        <f>IF(StandardResults[[#This Row],[Ind/Rel]]="Ind",_xlfn.XLOOKUP(StandardResults[[#This Row],[Code]],Std[Code],Std[As]),"-")</f>
        <v>#N/A</v>
      </c>
      <c r="W1366" t="e">
        <f>IF(StandardResults[[#This Row],[Ind/Rel]]="Ind",_xlfn.XLOOKUP(StandardResults[[#This Row],[Code]],Std[Code],Std[Bs]),"-")</f>
        <v>#N/A</v>
      </c>
      <c r="X1366" t="e">
        <f>IF(StandardResults[[#This Row],[Ind/Rel]]="Ind",_xlfn.XLOOKUP(StandardResults[[#This Row],[Code]],Std[Code],Std[EC]),"-")</f>
        <v>#N/A</v>
      </c>
      <c r="Y1366" t="e">
        <f>IF(StandardResults[[#This Row],[Ind/Rel]]="Ind",_xlfn.XLOOKUP(StandardResults[[#This Row],[Code]],Std[Code],Std[Ecs]),"-")</f>
        <v>#N/A</v>
      </c>
      <c r="Z1366">
        <f>COUNTIFS(StandardResults[Name],StandardResults[[#This Row],[Name]],StandardResults[Entry
Std],"B")+COUNTIFS(StandardResults[Name],StandardResults[[#This Row],[Name]],StandardResults[Entry
Std],"A")+COUNTIFS(StandardResults[Name],StandardResults[[#This Row],[Name]],StandardResults[Entry
Std],"AA")</f>
        <v>0</v>
      </c>
      <c r="AA1366">
        <f>COUNTIFS(StandardResults[Name],StandardResults[[#This Row],[Name]],StandardResults[Entry
Std],"AA")</f>
        <v>0</v>
      </c>
    </row>
    <row r="1367" spans="1:27" x14ac:dyDescent="0.25">
      <c r="A1367">
        <f>TimeVR[[#This Row],[Club]]</f>
        <v>0</v>
      </c>
      <c r="B1367" t="str">
        <f>IF(OR(RIGHT(TimeVR[[#This Row],[Event]],3)="M.R", RIGHT(TimeVR[[#This Row],[Event]],3)="F.R"),"Relay","Ind")</f>
        <v>Ind</v>
      </c>
      <c r="C1367">
        <f>TimeVR[[#This Row],[gender]]</f>
        <v>0</v>
      </c>
      <c r="D1367">
        <f>TimeVR[[#This Row],[Age]]</f>
        <v>0</v>
      </c>
      <c r="E1367">
        <f>TimeVR[[#This Row],[name]]</f>
        <v>0</v>
      </c>
      <c r="F1367">
        <f>TimeVR[[#This Row],[Event]]</f>
        <v>0</v>
      </c>
      <c r="G1367" t="str">
        <f>IF(OR(StandardResults[[#This Row],[Entry]]="-",TimeVR[[#This Row],[validation]]="Validated"),"Y","N")</f>
        <v>N</v>
      </c>
      <c r="H1367">
        <f>IF(OR(LEFT(TimeVR[[#This Row],[Times]],8)="00:00.00", LEFT(TimeVR[[#This Row],[Times]],2)="NT"),"-",TimeVR[[#This Row],[Times]])</f>
        <v>0</v>
      </c>
      <c r="I13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7" t="str">
        <f>IF(ISBLANK(TimeVR[[#This Row],[Best Time(S)]]),"-",TimeVR[[#This Row],[Best Time(S)]])</f>
        <v>-</v>
      </c>
      <c r="K1367" t="str">
        <f>IF(StandardResults[[#This Row],[BT(SC)]]&lt;&gt;"-",IF(StandardResults[[#This Row],[BT(SC)]]&lt;=StandardResults[[#This Row],[AAs]],"AA",IF(StandardResults[[#This Row],[BT(SC)]]&lt;=StandardResults[[#This Row],[As]],"A",IF(StandardResults[[#This Row],[BT(SC)]]&lt;=StandardResults[[#This Row],[Bs]],"B","-"))),"")</f>
        <v/>
      </c>
      <c r="L1367" t="str">
        <f>IF(ISBLANK(TimeVR[[#This Row],[Best Time(L)]]),"-",TimeVR[[#This Row],[Best Time(L)]])</f>
        <v>-</v>
      </c>
      <c r="M1367" t="str">
        <f>IF(StandardResults[[#This Row],[BT(LC)]]&lt;&gt;"-",IF(StandardResults[[#This Row],[BT(LC)]]&lt;=StandardResults[[#This Row],[AA]],"AA",IF(StandardResults[[#This Row],[BT(LC)]]&lt;=StandardResults[[#This Row],[A]],"A",IF(StandardResults[[#This Row],[BT(LC)]]&lt;=StandardResults[[#This Row],[B]],"B","-"))),"")</f>
        <v/>
      </c>
      <c r="N1367" s="14"/>
      <c r="O1367" t="str">
        <f>IF(StandardResults[[#This Row],[BT(SC)]]&lt;&gt;"-",IF(StandardResults[[#This Row],[BT(SC)]]&lt;=StandardResults[[#This Row],[Ecs]],"EC","-"),"")</f>
        <v/>
      </c>
      <c r="Q1367" t="str">
        <f>IF(StandardResults[[#This Row],[Ind/Rel]]="Ind",LEFT(StandardResults[[#This Row],[Gender]],1)&amp;MIN(MAX(StandardResults[[#This Row],[Age]],11),17)&amp;"-"&amp;StandardResults[[#This Row],[Event]],"")</f>
        <v>011-0</v>
      </c>
      <c r="R1367" t="e">
        <f>IF(StandardResults[[#This Row],[Ind/Rel]]="Ind",_xlfn.XLOOKUP(StandardResults[[#This Row],[Code]],Std[Code],Std[AA]),"-")</f>
        <v>#N/A</v>
      </c>
      <c r="S1367" t="e">
        <f>IF(StandardResults[[#This Row],[Ind/Rel]]="Ind",_xlfn.XLOOKUP(StandardResults[[#This Row],[Code]],Std[Code],Std[A]),"-")</f>
        <v>#N/A</v>
      </c>
      <c r="T1367" t="e">
        <f>IF(StandardResults[[#This Row],[Ind/Rel]]="Ind",_xlfn.XLOOKUP(StandardResults[[#This Row],[Code]],Std[Code],Std[B]),"-")</f>
        <v>#N/A</v>
      </c>
      <c r="U1367" t="e">
        <f>IF(StandardResults[[#This Row],[Ind/Rel]]="Ind",_xlfn.XLOOKUP(StandardResults[[#This Row],[Code]],Std[Code],Std[AAs]),"-")</f>
        <v>#N/A</v>
      </c>
      <c r="V1367" t="e">
        <f>IF(StandardResults[[#This Row],[Ind/Rel]]="Ind",_xlfn.XLOOKUP(StandardResults[[#This Row],[Code]],Std[Code],Std[As]),"-")</f>
        <v>#N/A</v>
      </c>
      <c r="W1367" t="e">
        <f>IF(StandardResults[[#This Row],[Ind/Rel]]="Ind",_xlfn.XLOOKUP(StandardResults[[#This Row],[Code]],Std[Code],Std[Bs]),"-")</f>
        <v>#N/A</v>
      </c>
      <c r="X1367" t="e">
        <f>IF(StandardResults[[#This Row],[Ind/Rel]]="Ind",_xlfn.XLOOKUP(StandardResults[[#This Row],[Code]],Std[Code],Std[EC]),"-")</f>
        <v>#N/A</v>
      </c>
      <c r="Y1367" t="e">
        <f>IF(StandardResults[[#This Row],[Ind/Rel]]="Ind",_xlfn.XLOOKUP(StandardResults[[#This Row],[Code]],Std[Code],Std[Ecs]),"-")</f>
        <v>#N/A</v>
      </c>
      <c r="Z1367">
        <f>COUNTIFS(StandardResults[Name],StandardResults[[#This Row],[Name]],StandardResults[Entry
Std],"B")+COUNTIFS(StandardResults[Name],StandardResults[[#This Row],[Name]],StandardResults[Entry
Std],"A")+COUNTIFS(StandardResults[Name],StandardResults[[#This Row],[Name]],StandardResults[Entry
Std],"AA")</f>
        <v>0</v>
      </c>
      <c r="AA1367">
        <f>COUNTIFS(StandardResults[Name],StandardResults[[#This Row],[Name]],StandardResults[Entry
Std],"AA")</f>
        <v>0</v>
      </c>
    </row>
    <row r="1368" spans="1:27" x14ac:dyDescent="0.25">
      <c r="A1368">
        <f>TimeVR[[#This Row],[Club]]</f>
        <v>0</v>
      </c>
      <c r="B1368" t="str">
        <f>IF(OR(RIGHT(TimeVR[[#This Row],[Event]],3)="M.R", RIGHT(TimeVR[[#This Row],[Event]],3)="F.R"),"Relay","Ind")</f>
        <v>Ind</v>
      </c>
      <c r="C1368">
        <f>TimeVR[[#This Row],[gender]]</f>
        <v>0</v>
      </c>
      <c r="D1368">
        <f>TimeVR[[#This Row],[Age]]</f>
        <v>0</v>
      </c>
      <c r="E1368">
        <f>TimeVR[[#This Row],[name]]</f>
        <v>0</v>
      </c>
      <c r="F1368">
        <f>TimeVR[[#This Row],[Event]]</f>
        <v>0</v>
      </c>
      <c r="G1368" t="str">
        <f>IF(OR(StandardResults[[#This Row],[Entry]]="-",TimeVR[[#This Row],[validation]]="Validated"),"Y","N")</f>
        <v>N</v>
      </c>
      <c r="H1368">
        <f>IF(OR(LEFT(TimeVR[[#This Row],[Times]],8)="00:00.00", LEFT(TimeVR[[#This Row],[Times]],2)="NT"),"-",TimeVR[[#This Row],[Times]])</f>
        <v>0</v>
      </c>
      <c r="I13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8" t="str">
        <f>IF(ISBLANK(TimeVR[[#This Row],[Best Time(S)]]),"-",TimeVR[[#This Row],[Best Time(S)]])</f>
        <v>-</v>
      </c>
      <c r="K1368" t="str">
        <f>IF(StandardResults[[#This Row],[BT(SC)]]&lt;&gt;"-",IF(StandardResults[[#This Row],[BT(SC)]]&lt;=StandardResults[[#This Row],[AAs]],"AA",IF(StandardResults[[#This Row],[BT(SC)]]&lt;=StandardResults[[#This Row],[As]],"A",IF(StandardResults[[#This Row],[BT(SC)]]&lt;=StandardResults[[#This Row],[Bs]],"B","-"))),"")</f>
        <v/>
      </c>
      <c r="L1368" t="str">
        <f>IF(ISBLANK(TimeVR[[#This Row],[Best Time(L)]]),"-",TimeVR[[#This Row],[Best Time(L)]])</f>
        <v>-</v>
      </c>
      <c r="M1368" t="str">
        <f>IF(StandardResults[[#This Row],[BT(LC)]]&lt;&gt;"-",IF(StandardResults[[#This Row],[BT(LC)]]&lt;=StandardResults[[#This Row],[AA]],"AA",IF(StandardResults[[#This Row],[BT(LC)]]&lt;=StandardResults[[#This Row],[A]],"A",IF(StandardResults[[#This Row],[BT(LC)]]&lt;=StandardResults[[#This Row],[B]],"B","-"))),"")</f>
        <v/>
      </c>
      <c r="N1368" s="14"/>
      <c r="O1368" t="str">
        <f>IF(StandardResults[[#This Row],[BT(SC)]]&lt;&gt;"-",IF(StandardResults[[#This Row],[BT(SC)]]&lt;=StandardResults[[#This Row],[Ecs]],"EC","-"),"")</f>
        <v/>
      </c>
      <c r="Q1368" t="str">
        <f>IF(StandardResults[[#This Row],[Ind/Rel]]="Ind",LEFT(StandardResults[[#This Row],[Gender]],1)&amp;MIN(MAX(StandardResults[[#This Row],[Age]],11),17)&amp;"-"&amp;StandardResults[[#This Row],[Event]],"")</f>
        <v>011-0</v>
      </c>
      <c r="R1368" t="e">
        <f>IF(StandardResults[[#This Row],[Ind/Rel]]="Ind",_xlfn.XLOOKUP(StandardResults[[#This Row],[Code]],Std[Code],Std[AA]),"-")</f>
        <v>#N/A</v>
      </c>
      <c r="S1368" t="e">
        <f>IF(StandardResults[[#This Row],[Ind/Rel]]="Ind",_xlfn.XLOOKUP(StandardResults[[#This Row],[Code]],Std[Code],Std[A]),"-")</f>
        <v>#N/A</v>
      </c>
      <c r="T1368" t="e">
        <f>IF(StandardResults[[#This Row],[Ind/Rel]]="Ind",_xlfn.XLOOKUP(StandardResults[[#This Row],[Code]],Std[Code],Std[B]),"-")</f>
        <v>#N/A</v>
      </c>
      <c r="U1368" t="e">
        <f>IF(StandardResults[[#This Row],[Ind/Rel]]="Ind",_xlfn.XLOOKUP(StandardResults[[#This Row],[Code]],Std[Code],Std[AAs]),"-")</f>
        <v>#N/A</v>
      </c>
      <c r="V1368" t="e">
        <f>IF(StandardResults[[#This Row],[Ind/Rel]]="Ind",_xlfn.XLOOKUP(StandardResults[[#This Row],[Code]],Std[Code],Std[As]),"-")</f>
        <v>#N/A</v>
      </c>
      <c r="W1368" t="e">
        <f>IF(StandardResults[[#This Row],[Ind/Rel]]="Ind",_xlfn.XLOOKUP(StandardResults[[#This Row],[Code]],Std[Code],Std[Bs]),"-")</f>
        <v>#N/A</v>
      </c>
      <c r="X1368" t="e">
        <f>IF(StandardResults[[#This Row],[Ind/Rel]]="Ind",_xlfn.XLOOKUP(StandardResults[[#This Row],[Code]],Std[Code],Std[EC]),"-")</f>
        <v>#N/A</v>
      </c>
      <c r="Y1368" t="e">
        <f>IF(StandardResults[[#This Row],[Ind/Rel]]="Ind",_xlfn.XLOOKUP(StandardResults[[#This Row],[Code]],Std[Code],Std[Ecs]),"-")</f>
        <v>#N/A</v>
      </c>
      <c r="Z1368">
        <f>COUNTIFS(StandardResults[Name],StandardResults[[#This Row],[Name]],StandardResults[Entry
Std],"B")+COUNTIFS(StandardResults[Name],StandardResults[[#This Row],[Name]],StandardResults[Entry
Std],"A")+COUNTIFS(StandardResults[Name],StandardResults[[#This Row],[Name]],StandardResults[Entry
Std],"AA")</f>
        <v>0</v>
      </c>
      <c r="AA1368">
        <f>COUNTIFS(StandardResults[Name],StandardResults[[#This Row],[Name]],StandardResults[Entry
Std],"AA")</f>
        <v>0</v>
      </c>
    </row>
    <row r="1369" spans="1:27" x14ac:dyDescent="0.25">
      <c r="A1369">
        <f>TimeVR[[#This Row],[Club]]</f>
        <v>0</v>
      </c>
      <c r="B1369" t="str">
        <f>IF(OR(RIGHT(TimeVR[[#This Row],[Event]],3)="M.R", RIGHT(TimeVR[[#This Row],[Event]],3)="F.R"),"Relay","Ind")</f>
        <v>Ind</v>
      </c>
      <c r="C1369">
        <f>TimeVR[[#This Row],[gender]]</f>
        <v>0</v>
      </c>
      <c r="D1369">
        <f>TimeVR[[#This Row],[Age]]</f>
        <v>0</v>
      </c>
      <c r="E1369">
        <f>TimeVR[[#This Row],[name]]</f>
        <v>0</v>
      </c>
      <c r="F1369">
        <f>TimeVR[[#This Row],[Event]]</f>
        <v>0</v>
      </c>
      <c r="G1369" t="str">
        <f>IF(OR(StandardResults[[#This Row],[Entry]]="-",TimeVR[[#This Row],[validation]]="Validated"),"Y","N")</f>
        <v>N</v>
      </c>
      <c r="H1369">
        <f>IF(OR(LEFT(TimeVR[[#This Row],[Times]],8)="00:00.00", LEFT(TimeVR[[#This Row],[Times]],2)="NT"),"-",TimeVR[[#This Row],[Times]])</f>
        <v>0</v>
      </c>
      <c r="I13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69" t="str">
        <f>IF(ISBLANK(TimeVR[[#This Row],[Best Time(S)]]),"-",TimeVR[[#This Row],[Best Time(S)]])</f>
        <v>-</v>
      </c>
      <c r="K1369" t="str">
        <f>IF(StandardResults[[#This Row],[BT(SC)]]&lt;&gt;"-",IF(StandardResults[[#This Row],[BT(SC)]]&lt;=StandardResults[[#This Row],[AAs]],"AA",IF(StandardResults[[#This Row],[BT(SC)]]&lt;=StandardResults[[#This Row],[As]],"A",IF(StandardResults[[#This Row],[BT(SC)]]&lt;=StandardResults[[#This Row],[Bs]],"B","-"))),"")</f>
        <v/>
      </c>
      <c r="L1369" t="str">
        <f>IF(ISBLANK(TimeVR[[#This Row],[Best Time(L)]]),"-",TimeVR[[#This Row],[Best Time(L)]])</f>
        <v>-</v>
      </c>
      <c r="M1369" t="str">
        <f>IF(StandardResults[[#This Row],[BT(LC)]]&lt;&gt;"-",IF(StandardResults[[#This Row],[BT(LC)]]&lt;=StandardResults[[#This Row],[AA]],"AA",IF(StandardResults[[#This Row],[BT(LC)]]&lt;=StandardResults[[#This Row],[A]],"A",IF(StandardResults[[#This Row],[BT(LC)]]&lt;=StandardResults[[#This Row],[B]],"B","-"))),"")</f>
        <v/>
      </c>
      <c r="N1369" s="14"/>
      <c r="O1369" t="str">
        <f>IF(StandardResults[[#This Row],[BT(SC)]]&lt;&gt;"-",IF(StandardResults[[#This Row],[BT(SC)]]&lt;=StandardResults[[#This Row],[Ecs]],"EC","-"),"")</f>
        <v/>
      </c>
      <c r="Q1369" t="str">
        <f>IF(StandardResults[[#This Row],[Ind/Rel]]="Ind",LEFT(StandardResults[[#This Row],[Gender]],1)&amp;MIN(MAX(StandardResults[[#This Row],[Age]],11),17)&amp;"-"&amp;StandardResults[[#This Row],[Event]],"")</f>
        <v>011-0</v>
      </c>
      <c r="R1369" t="e">
        <f>IF(StandardResults[[#This Row],[Ind/Rel]]="Ind",_xlfn.XLOOKUP(StandardResults[[#This Row],[Code]],Std[Code],Std[AA]),"-")</f>
        <v>#N/A</v>
      </c>
      <c r="S1369" t="e">
        <f>IF(StandardResults[[#This Row],[Ind/Rel]]="Ind",_xlfn.XLOOKUP(StandardResults[[#This Row],[Code]],Std[Code],Std[A]),"-")</f>
        <v>#N/A</v>
      </c>
      <c r="T1369" t="e">
        <f>IF(StandardResults[[#This Row],[Ind/Rel]]="Ind",_xlfn.XLOOKUP(StandardResults[[#This Row],[Code]],Std[Code],Std[B]),"-")</f>
        <v>#N/A</v>
      </c>
      <c r="U1369" t="e">
        <f>IF(StandardResults[[#This Row],[Ind/Rel]]="Ind",_xlfn.XLOOKUP(StandardResults[[#This Row],[Code]],Std[Code],Std[AAs]),"-")</f>
        <v>#N/A</v>
      </c>
      <c r="V1369" t="e">
        <f>IF(StandardResults[[#This Row],[Ind/Rel]]="Ind",_xlfn.XLOOKUP(StandardResults[[#This Row],[Code]],Std[Code],Std[As]),"-")</f>
        <v>#N/A</v>
      </c>
      <c r="W1369" t="e">
        <f>IF(StandardResults[[#This Row],[Ind/Rel]]="Ind",_xlfn.XLOOKUP(StandardResults[[#This Row],[Code]],Std[Code],Std[Bs]),"-")</f>
        <v>#N/A</v>
      </c>
      <c r="X1369" t="e">
        <f>IF(StandardResults[[#This Row],[Ind/Rel]]="Ind",_xlfn.XLOOKUP(StandardResults[[#This Row],[Code]],Std[Code],Std[EC]),"-")</f>
        <v>#N/A</v>
      </c>
      <c r="Y1369" t="e">
        <f>IF(StandardResults[[#This Row],[Ind/Rel]]="Ind",_xlfn.XLOOKUP(StandardResults[[#This Row],[Code]],Std[Code],Std[Ecs]),"-")</f>
        <v>#N/A</v>
      </c>
      <c r="Z1369">
        <f>COUNTIFS(StandardResults[Name],StandardResults[[#This Row],[Name]],StandardResults[Entry
Std],"B")+COUNTIFS(StandardResults[Name],StandardResults[[#This Row],[Name]],StandardResults[Entry
Std],"A")+COUNTIFS(StandardResults[Name],StandardResults[[#This Row],[Name]],StandardResults[Entry
Std],"AA")</f>
        <v>0</v>
      </c>
      <c r="AA1369">
        <f>COUNTIFS(StandardResults[Name],StandardResults[[#This Row],[Name]],StandardResults[Entry
Std],"AA")</f>
        <v>0</v>
      </c>
    </row>
    <row r="1370" spans="1:27" x14ac:dyDescent="0.25">
      <c r="A1370">
        <f>TimeVR[[#This Row],[Club]]</f>
        <v>0</v>
      </c>
      <c r="B1370" t="str">
        <f>IF(OR(RIGHT(TimeVR[[#This Row],[Event]],3)="M.R", RIGHT(TimeVR[[#This Row],[Event]],3)="F.R"),"Relay","Ind")</f>
        <v>Ind</v>
      </c>
      <c r="C1370">
        <f>TimeVR[[#This Row],[gender]]</f>
        <v>0</v>
      </c>
      <c r="D1370">
        <f>TimeVR[[#This Row],[Age]]</f>
        <v>0</v>
      </c>
      <c r="E1370">
        <f>TimeVR[[#This Row],[name]]</f>
        <v>0</v>
      </c>
      <c r="F1370">
        <f>TimeVR[[#This Row],[Event]]</f>
        <v>0</v>
      </c>
      <c r="G1370" t="str">
        <f>IF(OR(StandardResults[[#This Row],[Entry]]="-",TimeVR[[#This Row],[validation]]="Validated"),"Y","N")</f>
        <v>N</v>
      </c>
      <c r="H1370">
        <f>IF(OR(LEFT(TimeVR[[#This Row],[Times]],8)="00:00.00", LEFT(TimeVR[[#This Row],[Times]],2)="NT"),"-",TimeVR[[#This Row],[Times]])</f>
        <v>0</v>
      </c>
      <c r="I13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0" t="str">
        <f>IF(ISBLANK(TimeVR[[#This Row],[Best Time(S)]]),"-",TimeVR[[#This Row],[Best Time(S)]])</f>
        <v>-</v>
      </c>
      <c r="K1370" t="str">
        <f>IF(StandardResults[[#This Row],[BT(SC)]]&lt;&gt;"-",IF(StandardResults[[#This Row],[BT(SC)]]&lt;=StandardResults[[#This Row],[AAs]],"AA",IF(StandardResults[[#This Row],[BT(SC)]]&lt;=StandardResults[[#This Row],[As]],"A",IF(StandardResults[[#This Row],[BT(SC)]]&lt;=StandardResults[[#This Row],[Bs]],"B","-"))),"")</f>
        <v/>
      </c>
      <c r="L1370" t="str">
        <f>IF(ISBLANK(TimeVR[[#This Row],[Best Time(L)]]),"-",TimeVR[[#This Row],[Best Time(L)]])</f>
        <v>-</v>
      </c>
      <c r="M1370" t="str">
        <f>IF(StandardResults[[#This Row],[BT(LC)]]&lt;&gt;"-",IF(StandardResults[[#This Row],[BT(LC)]]&lt;=StandardResults[[#This Row],[AA]],"AA",IF(StandardResults[[#This Row],[BT(LC)]]&lt;=StandardResults[[#This Row],[A]],"A",IF(StandardResults[[#This Row],[BT(LC)]]&lt;=StandardResults[[#This Row],[B]],"B","-"))),"")</f>
        <v/>
      </c>
      <c r="N1370" s="14"/>
      <c r="O1370" t="str">
        <f>IF(StandardResults[[#This Row],[BT(SC)]]&lt;&gt;"-",IF(StandardResults[[#This Row],[BT(SC)]]&lt;=StandardResults[[#This Row],[Ecs]],"EC","-"),"")</f>
        <v/>
      </c>
      <c r="Q1370" t="str">
        <f>IF(StandardResults[[#This Row],[Ind/Rel]]="Ind",LEFT(StandardResults[[#This Row],[Gender]],1)&amp;MIN(MAX(StandardResults[[#This Row],[Age]],11),17)&amp;"-"&amp;StandardResults[[#This Row],[Event]],"")</f>
        <v>011-0</v>
      </c>
      <c r="R1370" t="e">
        <f>IF(StandardResults[[#This Row],[Ind/Rel]]="Ind",_xlfn.XLOOKUP(StandardResults[[#This Row],[Code]],Std[Code],Std[AA]),"-")</f>
        <v>#N/A</v>
      </c>
      <c r="S1370" t="e">
        <f>IF(StandardResults[[#This Row],[Ind/Rel]]="Ind",_xlfn.XLOOKUP(StandardResults[[#This Row],[Code]],Std[Code],Std[A]),"-")</f>
        <v>#N/A</v>
      </c>
      <c r="T1370" t="e">
        <f>IF(StandardResults[[#This Row],[Ind/Rel]]="Ind",_xlfn.XLOOKUP(StandardResults[[#This Row],[Code]],Std[Code],Std[B]),"-")</f>
        <v>#N/A</v>
      </c>
      <c r="U1370" t="e">
        <f>IF(StandardResults[[#This Row],[Ind/Rel]]="Ind",_xlfn.XLOOKUP(StandardResults[[#This Row],[Code]],Std[Code],Std[AAs]),"-")</f>
        <v>#N/A</v>
      </c>
      <c r="V1370" t="e">
        <f>IF(StandardResults[[#This Row],[Ind/Rel]]="Ind",_xlfn.XLOOKUP(StandardResults[[#This Row],[Code]],Std[Code],Std[As]),"-")</f>
        <v>#N/A</v>
      </c>
      <c r="W1370" t="e">
        <f>IF(StandardResults[[#This Row],[Ind/Rel]]="Ind",_xlfn.XLOOKUP(StandardResults[[#This Row],[Code]],Std[Code],Std[Bs]),"-")</f>
        <v>#N/A</v>
      </c>
      <c r="X1370" t="e">
        <f>IF(StandardResults[[#This Row],[Ind/Rel]]="Ind",_xlfn.XLOOKUP(StandardResults[[#This Row],[Code]],Std[Code],Std[EC]),"-")</f>
        <v>#N/A</v>
      </c>
      <c r="Y1370" t="e">
        <f>IF(StandardResults[[#This Row],[Ind/Rel]]="Ind",_xlfn.XLOOKUP(StandardResults[[#This Row],[Code]],Std[Code],Std[Ecs]),"-")</f>
        <v>#N/A</v>
      </c>
      <c r="Z1370">
        <f>COUNTIFS(StandardResults[Name],StandardResults[[#This Row],[Name]],StandardResults[Entry
Std],"B")+COUNTIFS(StandardResults[Name],StandardResults[[#This Row],[Name]],StandardResults[Entry
Std],"A")+COUNTIFS(StandardResults[Name],StandardResults[[#This Row],[Name]],StandardResults[Entry
Std],"AA")</f>
        <v>0</v>
      </c>
      <c r="AA1370">
        <f>COUNTIFS(StandardResults[Name],StandardResults[[#This Row],[Name]],StandardResults[Entry
Std],"AA")</f>
        <v>0</v>
      </c>
    </row>
    <row r="1371" spans="1:27" x14ac:dyDescent="0.25">
      <c r="A1371">
        <f>TimeVR[[#This Row],[Club]]</f>
        <v>0</v>
      </c>
      <c r="B1371" t="str">
        <f>IF(OR(RIGHT(TimeVR[[#This Row],[Event]],3)="M.R", RIGHT(TimeVR[[#This Row],[Event]],3)="F.R"),"Relay","Ind")</f>
        <v>Ind</v>
      </c>
      <c r="C1371">
        <f>TimeVR[[#This Row],[gender]]</f>
        <v>0</v>
      </c>
      <c r="D1371">
        <f>TimeVR[[#This Row],[Age]]</f>
        <v>0</v>
      </c>
      <c r="E1371">
        <f>TimeVR[[#This Row],[name]]</f>
        <v>0</v>
      </c>
      <c r="F1371">
        <f>TimeVR[[#This Row],[Event]]</f>
        <v>0</v>
      </c>
      <c r="G1371" t="str">
        <f>IF(OR(StandardResults[[#This Row],[Entry]]="-",TimeVR[[#This Row],[validation]]="Validated"),"Y","N")</f>
        <v>N</v>
      </c>
      <c r="H1371">
        <f>IF(OR(LEFT(TimeVR[[#This Row],[Times]],8)="00:00.00", LEFT(TimeVR[[#This Row],[Times]],2)="NT"),"-",TimeVR[[#This Row],[Times]])</f>
        <v>0</v>
      </c>
      <c r="I13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1" t="str">
        <f>IF(ISBLANK(TimeVR[[#This Row],[Best Time(S)]]),"-",TimeVR[[#This Row],[Best Time(S)]])</f>
        <v>-</v>
      </c>
      <c r="K1371" t="str">
        <f>IF(StandardResults[[#This Row],[BT(SC)]]&lt;&gt;"-",IF(StandardResults[[#This Row],[BT(SC)]]&lt;=StandardResults[[#This Row],[AAs]],"AA",IF(StandardResults[[#This Row],[BT(SC)]]&lt;=StandardResults[[#This Row],[As]],"A",IF(StandardResults[[#This Row],[BT(SC)]]&lt;=StandardResults[[#This Row],[Bs]],"B","-"))),"")</f>
        <v/>
      </c>
      <c r="L1371" t="str">
        <f>IF(ISBLANK(TimeVR[[#This Row],[Best Time(L)]]),"-",TimeVR[[#This Row],[Best Time(L)]])</f>
        <v>-</v>
      </c>
      <c r="M1371" t="str">
        <f>IF(StandardResults[[#This Row],[BT(LC)]]&lt;&gt;"-",IF(StandardResults[[#This Row],[BT(LC)]]&lt;=StandardResults[[#This Row],[AA]],"AA",IF(StandardResults[[#This Row],[BT(LC)]]&lt;=StandardResults[[#This Row],[A]],"A",IF(StandardResults[[#This Row],[BT(LC)]]&lt;=StandardResults[[#This Row],[B]],"B","-"))),"")</f>
        <v/>
      </c>
      <c r="N1371" s="14"/>
      <c r="O1371" t="str">
        <f>IF(StandardResults[[#This Row],[BT(SC)]]&lt;&gt;"-",IF(StandardResults[[#This Row],[BT(SC)]]&lt;=StandardResults[[#This Row],[Ecs]],"EC","-"),"")</f>
        <v/>
      </c>
      <c r="Q1371" t="str">
        <f>IF(StandardResults[[#This Row],[Ind/Rel]]="Ind",LEFT(StandardResults[[#This Row],[Gender]],1)&amp;MIN(MAX(StandardResults[[#This Row],[Age]],11),17)&amp;"-"&amp;StandardResults[[#This Row],[Event]],"")</f>
        <v>011-0</v>
      </c>
      <c r="R1371" t="e">
        <f>IF(StandardResults[[#This Row],[Ind/Rel]]="Ind",_xlfn.XLOOKUP(StandardResults[[#This Row],[Code]],Std[Code],Std[AA]),"-")</f>
        <v>#N/A</v>
      </c>
      <c r="S1371" t="e">
        <f>IF(StandardResults[[#This Row],[Ind/Rel]]="Ind",_xlfn.XLOOKUP(StandardResults[[#This Row],[Code]],Std[Code],Std[A]),"-")</f>
        <v>#N/A</v>
      </c>
      <c r="T1371" t="e">
        <f>IF(StandardResults[[#This Row],[Ind/Rel]]="Ind",_xlfn.XLOOKUP(StandardResults[[#This Row],[Code]],Std[Code],Std[B]),"-")</f>
        <v>#N/A</v>
      </c>
      <c r="U1371" t="e">
        <f>IF(StandardResults[[#This Row],[Ind/Rel]]="Ind",_xlfn.XLOOKUP(StandardResults[[#This Row],[Code]],Std[Code],Std[AAs]),"-")</f>
        <v>#N/A</v>
      </c>
      <c r="V1371" t="e">
        <f>IF(StandardResults[[#This Row],[Ind/Rel]]="Ind",_xlfn.XLOOKUP(StandardResults[[#This Row],[Code]],Std[Code],Std[As]),"-")</f>
        <v>#N/A</v>
      </c>
      <c r="W1371" t="e">
        <f>IF(StandardResults[[#This Row],[Ind/Rel]]="Ind",_xlfn.XLOOKUP(StandardResults[[#This Row],[Code]],Std[Code],Std[Bs]),"-")</f>
        <v>#N/A</v>
      </c>
      <c r="X1371" t="e">
        <f>IF(StandardResults[[#This Row],[Ind/Rel]]="Ind",_xlfn.XLOOKUP(StandardResults[[#This Row],[Code]],Std[Code],Std[EC]),"-")</f>
        <v>#N/A</v>
      </c>
      <c r="Y1371" t="e">
        <f>IF(StandardResults[[#This Row],[Ind/Rel]]="Ind",_xlfn.XLOOKUP(StandardResults[[#This Row],[Code]],Std[Code],Std[Ecs]),"-")</f>
        <v>#N/A</v>
      </c>
      <c r="Z1371">
        <f>COUNTIFS(StandardResults[Name],StandardResults[[#This Row],[Name]],StandardResults[Entry
Std],"B")+COUNTIFS(StandardResults[Name],StandardResults[[#This Row],[Name]],StandardResults[Entry
Std],"A")+COUNTIFS(StandardResults[Name],StandardResults[[#This Row],[Name]],StandardResults[Entry
Std],"AA")</f>
        <v>0</v>
      </c>
      <c r="AA1371">
        <f>COUNTIFS(StandardResults[Name],StandardResults[[#This Row],[Name]],StandardResults[Entry
Std],"AA")</f>
        <v>0</v>
      </c>
    </row>
    <row r="1372" spans="1:27" x14ac:dyDescent="0.25">
      <c r="A1372">
        <f>TimeVR[[#This Row],[Club]]</f>
        <v>0</v>
      </c>
      <c r="B1372" t="str">
        <f>IF(OR(RIGHT(TimeVR[[#This Row],[Event]],3)="M.R", RIGHT(TimeVR[[#This Row],[Event]],3)="F.R"),"Relay","Ind")</f>
        <v>Ind</v>
      </c>
      <c r="C1372">
        <f>TimeVR[[#This Row],[gender]]</f>
        <v>0</v>
      </c>
      <c r="D1372">
        <f>TimeVR[[#This Row],[Age]]</f>
        <v>0</v>
      </c>
      <c r="E1372">
        <f>TimeVR[[#This Row],[name]]</f>
        <v>0</v>
      </c>
      <c r="F1372">
        <f>TimeVR[[#This Row],[Event]]</f>
        <v>0</v>
      </c>
      <c r="G1372" t="str">
        <f>IF(OR(StandardResults[[#This Row],[Entry]]="-",TimeVR[[#This Row],[validation]]="Validated"),"Y","N")</f>
        <v>N</v>
      </c>
      <c r="H1372">
        <f>IF(OR(LEFT(TimeVR[[#This Row],[Times]],8)="00:00.00", LEFT(TimeVR[[#This Row],[Times]],2)="NT"),"-",TimeVR[[#This Row],[Times]])</f>
        <v>0</v>
      </c>
      <c r="I13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2" t="str">
        <f>IF(ISBLANK(TimeVR[[#This Row],[Best Time(S)]]),"-",TimeVR[[#This Row],[Best Time(S)]])</f>
        <v>-</v>
      </c>
      <c r="K1372" t="str">
        <f>IF(StandardResults[[#This Row],[BT(SC)]]&lt;&gt;"-",IF(StandardResults[[#This Row],[BT(SC)]]&lt;=StandardResults[[#This Row],[AAs]],"AA",IF(StandardResults[[#This Row],[BT(SC)]]&lt;=StandardResults[[#This Row],[As]],"A",IF(StandardResults[[#This Row],[BT(SC)]]&lt;=StandardResults[[#This Row],[Bs]],"B","-"))),"")</f>
        <v/>
      </c>
      <c r="L1372" t="str">
        <f>IF(ISBLANK(TimeVR[[#This Row],[Best Time(L)]]),"-",TimeVR[[#This Row],[Best Time(L)]])</f>
        <v>-</v>
      </c>
      <c r="M1372" t="str">
        <f>IF(StandardResults[[#This Row],[BT(LC)]]&lt;&gt;"-",IF(StandardResults[[#This Row],[BT(LC)]]&lt;=StandardResults[[#This Row],[AA]],"AA",IF(StandardResults[[#This Row],[BT(LC)]]&lt;=StandardResults[[#This Row],[A]],"A",IF(StandardResults[[#This Row],[BT(LC)]]&lt;=StandardResults[[#This Row],[B]],"B","-"))),"")</f>
        <v/>
      </c>
      <c r="N1372" s="14"/>
      <c r="O1372" t="str">
        <f>IF(StandardResults[[#This Row],[BT(SC)]]&lt;&gt;"-",IF(StandardResults[[#This Row],[BT(SC)]]&lt;=StandardResults[[#This Row],[Ecs]],"EC","-"),"")</f>
        <v/>
      </c>
      <c r="Q1372" t="str">
        <f>IF(StandardResults[[#This Row],[Ind/Rel]]="Ind",LEFT(StandardResults[[#This Row],[Gender]],1)&amp;MIN(MAX(StandardResults[[#This Row],[Age]],11),17)&amp;"-"&amp;StandardResults[[#This Row],[Event]],"")</f>
        <v>011-0</v>
      </c>
      <c r="R1372" t="e">
        <f>IF(StandardResults[[#This Row],[Ind/Rel]]="Ind",_xlfn.XLOOKUP(StandardResults[[#This Row],[Code]],Std[Code],Std[AA]),"-")</f>
        <v>#N/A</v>
      </c>
      <c r="S1372" t="e">
        <f>IF(StandardResults[[#This Row],[Ind/Rel]]="Ind",_xlfn.XLOOKUP(StandardResults[[#This Row],[Code]],Std[Code],Std[A]),"-")</f>
        <v>#N/A</v>
      </c>
      <c r="T1372" t="e">
        <f>IF(StandardResults[[#This Row],[Ind/Rel]]="Ind",_xlfn.XLOOKUP(StandardResults[[#This Row],[Code]],Std[Code],Std[B]),"-")</f>
        <v>#N/A</v>
      </c>
      <c r="U1372" t="e">
        <f>IF(StandardResults[[#This Row],[Ind/Rel]]="Ind",_xlfn.XLOOKUP(StandardResults[[#This Row],[Code]],Std[Code],Std[AAs]),"-")</f>
        <v>#N/A</v>
      </c>
      <c r="V1372" t="e">
        <f>IF(StandardResults[[#This Row],[Ind/Rel]]="Ind",_xlfn.XLOOKUP(StandardResults[[#This Row],[Code]],Std[Code],Std[As]),"-")</f>
        <v>#N/A</v>
      </c>
      <c r="W1372" t="e">
        <f>IF(StandardResults[[#This Row],[Ind/Rel]]="Ind",_xlfn.XLOOKUP(StandardResults[[#This Row],[Code]],Std[Code],Std[Bs]),"-")</f>
        <v>#N/A</v>
      </c>
      <c r="X1372" t="e">
        <f>IF(StandardResults[[#This Row],[Ind/Rel]]="Ind",_xlfn.XLOOKUP(StandardResults[[#This Row],[Code]],Std[Code],Std[EC]),"-")</f>
        <v>#N/A</v>
      </c>
      <c r="Y1372" t="e">
        <f>IF(StandardResults[[#This Row],[Ind/Rel]]="Ind",_xlfn.XLOOKUP(StandardResults[[#This Row],[Code]],Std[Code],Std[Ecs]),"-")</f>
        <v>#N/A</v>
      </c>
      <c r="Z1372">
        <f>COUNTIFS(StandardResults[Name],StandardResults[[#This Row],[Name]],StandardResults[Entry
Std],"B")+COUNTIFS(StandardResults[Name],StandardResults[[#This Row],[Name]],StandardResults[Entry
Std],"A")+COUNTIFS(StandardResults[Name],StandardResults[[#This Row],[Name]],StandardResults[Entry
Std],"AA")</f>
        <v>0</v>
      </c>
      <c r="AA1372">
        <f>COUNTIFS(StandardResults[Name],StandardResults[[#This Row],[Name]],StandardResults[Entry
Std],"AA")</f>
        <v>0</v>
      </c>
    </row>
    <row r="1373" spans="1:27" x14ac:dyDescent="0.25">
      <c r="A1373">
        <f>TimeVR[[#This Row],[Club]]</f>
        <v>0</v>
      </c>
      <c r="B1373" t="str">
        <f>IF(OR(RIGHT(TimeVR[[#This Row],[Event]],3)="M.R", RIGHT(TimeVR[[#This Row],[Event]],3)="F.R"),"Relay","Ind")</f>
        <v>Ind</v>
      </c>
      <c r="C1373">
        <f>TimeVR[[#This Row],[gender]]</f>
        <v>0</v>
      </c>
      <c r="D1373">
        <f>TimeVR[[#This Row],[Age]]</f>
        <v>0</v>
      </c>
      <c r="E1373">
        <f>TimeVR[[#This Row],[name]]</f>
        <v>0</v>
      </c>
      <c r="F1373">
        <f>TimeVR[[#This Row],[Event]]</f>
        <v>0</v>
      </c>
      <c r="G1373" t="str">
        <f>IF(OR(StandardResults[[#This Row],[Entry]]="-",TimeVR[[#This Row],[validation]]="Validated"),"Y","N")</f>
        <v>N</v>
      </c>
      <c r="H1373">
        <f>IF(OR(LEFT(TimeVR[[#This Row],[Times]],8)="00:00.00", LEFT(TimeVR[[#This Row],[Times]],2)="NT"),"-",TimeVR[[#This Row],[Times]])</f>
        <v>0</v>
      </c>
      <c r="I13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3" t="str">
        <f>IF(ISBLANK(TimeVR[[#This Row],[Best Time(S)]]),"-",TimeVR[[#This Row],[Best Time(S)]])</f>
        <v>-</v>
      </c>
      <c r="K1373" t="str">
        <f>IF(StandardResults[[#This Row],[BT(SC)]]&lt;&gt;"-",IF(StandardResults[[#This Row],[BT(SC)]]&lt;=StandardResults[[#This Row],[AAs]],"AA",IF(StandardResults[[#This Row],[BT(SC)]]&lt;=StandardResults[[#This Row],[As]],"A",IF(StandardResults[[#This Row],[BT(SC)]]&lt;=StandardResults[[#This Row],[Bs]],"B","-"))),"")</f>
        <v/>
      </c>
      <c r="L1373" t="str">
        <f>IF(ISBLANK(TimeVR[[#This Row],[Best Time(L)]]),"-",TimeVR[[#This Row],[Best Time(L)]])</f>
        <v>-</v>
      </c>
      <c r="M1373" t="str">
        <f>IF(StandardResults[[#This Row],[BT(LC)]]&lt;&gt;"-",IF(StandardResults[[#This Row],[BT(LC)]]&lt;=StandardResults[[#This Row],[AA]],"AA",IF(StandardResults[[#This Row],[BT(LC)]]&lt;=StandardResults[[#This Row],[A]],"A",IF(StandardResults[[#This Row],[BT(LC)]]&lt;=StandardResults[[#This Row],[B]],"B","-"))),"")</f>
        <v/>
      </c>
      <c r="N1373" s="14"/>
      <c r="O1373" t="str">
        <f>IF(StandardResults[[#This Row],[BT(SC)]]&lt;&gt;"-",IF(StandardResults[[#This Row],[BT(SC)]]&lt;=StandardResults[[#This Row],[Ecs]],"EC","-"),"")</f>
        <v/>
      </c>
      <c r="Q1373" t="str">
        <f>IF(StandardResults[[#This Row],[Ind/Rel]]="Ind",LEFT(StandardResults[[#This Row],[Gender]],1)&amp;MIN(MAX(StandardResults[[#This Row],[Age]],11),17)&amp;"-"&amp;StandardResults[[#This Row],[Event]],"")</f>
        <v>011-0</v>
      </c>
      <c r="R1373" t="e">
        <f>IF(StandardResults[[#This Row],[Ind/Rel]]="Ind",_xlfn.XLOOKUP(StandardResults[[#This Row],[Code]],Std[Code],Std[AA]),"-")</f>
        <v>#N/A</v>
      </c>
      <c r="S1373" t="e">
        <f>IF(StandardResults[[#This Row],[Ind/Rel]]="Ind",_xlfn.XLOOKUP(StandardResults[[#This Row],[Code]],Std[Code],Std[A]),"-")</f>
        <v>#N/A</v>
      </c>
      <c r="T1373" t="e">
        <f>IF(StandardResults[[#This Row],[Ind/Rel]]="Ind",_xlfn.XLOOKUP(StandardResults[[#This Row],[Code]],Std[Code],Std[B]),"-")</f>
        <v>#N/A</v>
      </c>
      <c r="U1373" t="e">
        <f>IF(StandardResults[[#This Row],[Ind/Rel]]="Ind",_xlfn.XLOOKUP(StandardResults[[#This Row],[Code]],Std[Code],Std[AAs]),"-")</f>
        <v>#N/A</v>
      </c>
      <c r="V1373" t="e">
        <f>IF(StandardResults[[#This Row],[Ind/Rel]]="Ind",_xlfn.XLOOKUP(StandardResults[[#This Row],[Code]],Std[Code],Std[As]),"-")</f>
        <v>#N/A</v>
      </c>
      <c r="W1373" t="e">
        <f>IF(StandardResults[[#This Row],[Ind/Rel]]="Ind",_xlfn.XLOOKUP(StandardResults[[#This Row],[Code]],Std[Code],Std[Bs]),"-")</f>
        <v>#N/A</v>
      </c>
      <c r="X1373" t="e">
        <f>IF(StandardResults[[#This Row],[Ind/Rel]]="Ind",_xlfn.XLOOKUP(StandardResults[[#This Row],[Code]],Std[Code],Std[EC]),"-")</f>
        <v>#N/A</v>
      </c>
      <c r="Y1373" t="e">
        <f>IF(StandardResults[[#This Row],[Ind/Rel]]="Ind",_xlfn.XLOOKUP(StandardResults[[#This Row],[Code]],Std[Code],Std[Ecs]),"-")</f>
        <v>#N/A</v>
      </c>
      <c r="Z1373">
        <f>COUNTIFS(StandardResults[Name],StandardResults[[#This Row],[Name]],StandardResults[Entry
Std],"B")+COUNTIFS(StandardResults[Name],StandardResults[[#This Row],[Name]],StandardResults[Entry
Std],"A")+COUNTIFS(StandardResults[Name],StandardResults[[#This Row],[Name]],StandardResults[Entry
Std],"AA")</f>
        <v>0</v>
      </c>
      <c r="AA1373">
        <f>COUNTIFS(StandardResults[Name],StandardResults[[#This Row],[Name]],StandardResults[Entry
Std],"AA")</f>
        <v>0</v>
      </c>
    </row>
    <row r="1374" spans="1:27" x14ac:dyDescent="0.25">
      <c r="A1374">
        <f>TimeVR[[#This Row],[Club]]</f>
        <v>0</v>
      </c>
      <c r="B1374" t="str">
        <f>IF(OR(RIGHT(TimeVR[[#This Row],[Event]],3)="M.R", RIGHT(TimeVR[[#This Row],[Event]],3)="F.R"),"Relay","Ind")</f>
        <v>Ind</v>
      </c>
      <c r="C1374">
        <f>TimeVR[[#This Row],[gender]]</f>
        <v>0</v>
      </c>
      <c r="D1374">
        <f>TimeVR[[#This Row],[Age]]</f>
        <v>0</v>
      </c>
      <c r="E1374">
        <f>TimeVR[[#This Row],[name]]</f>
        <v>0</v>
      </c>
      <c r="F1374">
        <f>TimeVR[[#This Row],[Event]]</f>
        <v>0</v>
      </c>
      <c r="G1374" t="str">
        <f>IF(OR(StandardResults[[#This Row],[Entry]]="-",TimeVR[[#This Row],[validation]]="Validated"),"Y","N")</f>
        <v>N</v>
      </c>
      <c r="H1374">
        <f>IF(OR(LEFT(TimeVR[[#This Row],[Times]],8)="00:00.00", LEFT(TimeVR[[#This Row],[Times]],2)="NT"),"-",TimeVR[[#This Row],[Times]])</f>
        <v>0</v>
      </c>
      <c r="I13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4" t="str">
        <f>IF(ISBLANK(TimeVR[[#This Row],[Best Time(S)]]),"-",TimeVR[[#This Row],[Best Time(S)]])</f>
        <v>-</v>
      </c>
      <c r="K1374" t="str">
        <f>IF(StandardResults[[#This Row],[BT(SC)]]&lt;&gt;"-",IF(StandardResults[[#This Row],[BT(SC)]]&lt;=StandardResults[[#This Row],[AAs]],"AA",IF(StandardResults[[#This Row],[BT(SC)]]&lt;=StandardResults[[#This Row],[As]],"A",IF(StandardResults[[#This Row],[BT(SC)]]&lt;=StandardResults[[#This Row],[Bs]],"B","-"))),"")</f>
        <v/>
      </c>
      <c r="L1374" t="str">
        <f>IF(ISBLANK(TimeVR[[#This Row],[Best Time(L)]]),"-",TimeVR[[#This Row],[Best Time(L)]])</f>
        <v>-</v>
      </c>
      <c r="M1374" t="str">
        <f>IF(StandardResults[[#This Row],[BT(LC)]]&lt;&gt;"-",IF(StandardResults[[#This Row],[BT(LC)]]&lt;=StandardResults[[#This Row],[AA]],"AA",IF(StandardResults[[#This Row],[BT(LC)]]&lt;=StandardResults[[#This Row],[A]],"A",IF(StandardResults[[#This Row],[BT(LC)]]&lt;=StandardResults[[#This Row],[B]],"B","-"))),"")</f>
        <v/>
      </c>
      <c r="N1374" s="14"/>
      <c r="O1374" t="str">
        <f>IF(StandardResults[[#This Row],[BT(SC)]]&lt;&gt;"-",IF(StandardResults[[#This Row],[BT(SC)]]&lt;=StandardResults[[#This Row],[Ecs]],"EC","-"),"")</f>
        <v/>
      </c>
      <c r="Q1374" t="str">
        <f>IF(StandardResults[[#This Row],[Ind/Rel]]="Ind",LEFT(StandardResults[[#This Row],[Gender]],1)&amp;MIN(MAX(StandardResults[[#This Row],[Age]],11),17)&amp;"-"&amp;StandardResults[[#This Row],[Event]],"")</f>
        <v>011-0</v>
      </c>
      <c r="R1374" t="e">
        <f>IF(StandardResults[[#This Row],[Ind/Rel]]="Ind",_xlfn.XLOOKUP(StandardResults[[#This Row],[Code]],Std[Code],Std[AA]),"-")</f>
        <v>#N/A</v>
      </c>
      <c r="S1374" t="e">
        <f>IF(StandardResults[[#This Row],[Ind/Rel]]="Ind",_xlfn.XLOOKUP(StandardResults[[#This Row],[Code]],Std[Code],Std[A]),"-")</f>
        <v>#N/A</v>
      </c>
      <c r="T1374" t="e">
        <f>IF(StandardResults[[#This Row],[Ind/Rel]]="Ind",_xlfn.XLOOKUP(StandardResults[[#This Row],[Code]],Std[Code],Std[B]),"-")</f>
        <v>#N/A</v>
      </c>
      <c r="U1374" t="e">
        <f>IF(StandardResults[[#This Row],[Ind/Rel]]="Ind",_xlfn.XLOOKUP(StandardResults[[#This Row],[Code]],Std[Code],Std[AAs]),"-")</f>
        <v>#N/A</v>
      </c>
      <c r="V1374" t="e">
        <f>IF(StandardResults[[#This Row],[Ind/Rel]]="Ind",_xlfn.XLOOKUP(StandardResults[[#This Row],[Code]],Std[Code],Std[As]),"-")</f>
        <v>#N/A</v>
      </c>
      <c r="W1374" t="e">
        <f>IF(StandardResults[[#This Row],[Ind/Rel]]="Ind",_xlfn.XLOOKUP(StandardResults[[#This Row],[Code]],Std[Code],Std[Bs]),"-")</f>
        <v>#N/A</v>
      </c>
      <c r="X1374" t="e">
        <f>IF(StandardResults[[#This Row],[Ind/Rel]]="Ind",_xlfn.XLOOKUP(StandardResults[[#This Row],[Code]],Std[Code],Std[EC]),"-")</f>
        <v>#N/A</v>
      </c>
      <c r="Y1374" t="e">
        <f>IF(StandardResults[[#This Row],[Ind/Rel]]="Ind",_xlfn.XLOOKUP(StandardResults[[#This Row],[Code]],Std[Code],Std[Ecs]),"-")</f>
        <v>#N/A</v>
      </c>
      <c r="Z1374">
        <f>COUNTIFS(StandardResults[Name],StandardResults[[#This Row],[Name]],StandardResults[Entry
Std],"B")+COUNTIFS(StandardResults[Name],StandardResults[[#This Row],[Name]],StandardResults[Entry
Std],"A")+COUNTIFS(StandardResults[Name],StandardResults[[#This Row],[Name]],StandardResults[Entry
Std],"AA")</f>
        <v>0</v>
      </c>
      <c r="AA1374">
        <f>COUNTIFS(StandardResults[Name],StandardResults[[#This Row],[Name]],StandardResults[Entry
Std],"AA")</f>
        <v>0</v>
      </c>
    </row>
    <row r="1375" spans="1:27" x14ac:dyDescent="0.25">
      <c r="A1375">
        <f>TimeVR[[#This Row],[Club]]</f>
        <v>0</v>
      </c>
      <c r="B1375" t="str">
        <f>IF(OR(RIGHT(TimeVR[[#This Row],[Event]],3)="M.R", RIGHT(TimeVR[[#This Row],[Event]],3)="F.R"),"Relay","Ind")</f>
        <v>Ind</v>
      </c>
      <c r="C1375">
        <f>TimeVR[[#This Row],[gender]]</f>
        <v>0</v>
      </c>
      <c r="D1375">
        <f>TimeVR[[#This Row],[Age]]</f>
        <v>0</v>
      </c>
      <c r="E1375">
        <f>TimeVR[[#This Row],[name]]</f>
        <v>0</v>
      </c>
      <c r="F1375">
        <f>TimeVR[[#This Row],[Event]]</f>
        <v>0</v>
      </c>
      <c r="G1375" t="str">
        <f>IF(OR(StandardResults[[#This Row],[Entry]]="-",TimeVR[[#This Row],[validation]]="Validated"),"Y","N")</f>
        <v>N</v>
      </c>
      <c r="H1375">
        <f>IF(OR(LEFT(TimeVR[[#This Row],[Times]],8)="00:00.00", LEFT(TimeVR[[#This Row],[Times]],2)="NT"),"-",TimeVR[[#This Row],[Times]])</f>
        <v>0</v>
      </c>
      <c r="I13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5" t="str">
        <f>IF(ISBLANK(TimeVR[[#This Row],[Best Time(S)]]),"-",TimeVR[[#This Row],[Best Time(S)]])</f>
        <v>-</v>
      </c>
      <c r="K1375" t="str">
        <f>IF(StandardResults[[#This Row],[BT(SC)]]&lt;&gt;"-",IF(StandardResults[[#This Row],[BT(SC)]]&lt;=StandardResults[[#This Row],[AAs]],"AA",IF(StandardResults[[#This Row],[BT(SC)]]&lt;=StandardResults[[#This Row],[As]],"A",IF(StandardResults[[#This Row],[BT(SC)]]&lt;=StandardResults[[#This Row],[Bs]],"B","-"))),"")</f>
        <v/>
      </c>
      <c r="L1375" t="str">
        <f>IF(ISBLANK(TimeVR[[#This Row],[Best Time(L)]]),"-",TimeVR[[#This Row],[Best Time(L)]])</f>
        <v>-</v>
      </c>
      <c r="M1375" t="str">
        <f>IF(StandardResults[[#This Row],[BT(LC)]]&lt;&gt;"-",IF(StandardResults[[#This Row],[BT(LC)]]&lt;=StandardResults[[#This Row],[AA]],"AA",IF(StandardResults[[#This Row],[BT(LC)]]&lt;=StandardResults[[#This Row],[A]],"A",IF(StandardResults[[#This Row],[BT(LC)]]&lt;=StandardResults[[#This Row],[B]],"B","-"))),"")</f>
        <v/>
      </c>
      <c r="N1375" s="14"/>
      <c r="O1375" t="str">
        <f>IF(StandardResults[[#This Row],[BT(SC)]]&lt;&gt;"-",IF(StandardResults[[#This Row],[BT(SC)]]&lt;=StandardResults[[#This Row],[Ecs]],"EC","-"),"")</f>
        <v/>
      </c>
      <c r="Q1375" t="str">
        <f>IF(StandardResults[[#This Row],[Ind/Rel]]="Ind",LEFT(StandardResults[[#This Row],[Gender]],1)&amp;MIN(MAX(StandardResults[[#This Row],[Age]],11),17)&amp;"-"&amp;StandardResults[[#This Row],[Event]],"")</f>
        <v>011-0</v>
      </c>
      <c r="R1375" t="e">
        <f>IF(StandardResults[[#This Row],[Ind/Rel]]="Ind",_xlfn.XLOOKUP(StandardResults[[#This Row],[Code]],Std[Code],Std[AA]),"-")</f>
        <v>#N/A</v>
      </c>
      <c r="S1375" t="e">
        <f>IF(StandardResults[[#This Row],[Ind/Rel]]="Ind",_xlfn.XLOOKUP(StandardResults[[#This Row],[Code]],Std[Code],Std[A]),"-")</f>
        <v>#N/A</v>
      </c>
      <c r="T1375" t="e">
        <f>IF(StandardResults[[#This Row],[Ind/Rel]]="Ind",_xlfn.XLOOKUP(StandardResults[[#This Row],[Code]],Std[Code],Std[B]),"-")</f>
        <v>#N/A</v>
      </c>
      <c r="U1375" t="e">
        <f>IF(StandardResults[[#This Row],[Ind/Rel]]="Ind",_xlfn.XLOOKUP(StandardResults[[#This Row],[Code]],Std[Code],Std[AAs]),"-")</f>
        <v>#N/A</v>
      </c>
      <c r="V1375" t="e">
        <f>IF(StandardResults[[#This Row],[Ind/Rel]]="Ind",_xlfn.XLOOKUP(StandardResults[[#This Row],[Code]],Std[Code],Std[As]),"-")</f>
        <v>#N/A</v>
      </c>
      <c r="W1375" t="e">
        <f>IF(StandardResults[[#This Row],[Ind/Rel]]="Ind",_xlfn.XLOOKUP(StandardResults[[#This Row],[Code]],Std[Code],Std[Bs]),"-")</f>
        <v>#N/A</v>
      </c>
      <c r="X1375" t="e">
        <f>IF(StandardResults[[#This Row],[Ind/Rel]]="Ind",_xlfn.XLOOKUP(StandardResults[[#This Row],[Code]],Std[Code],Std[EC]),"-")</f>
        <v>#N/A</v>
      </c>
      <c r="Y1375" t="e">
        <f>IF(StandardResults[[#This Row],[Ind/Rel]]="Ind",_xlfn.XLOOKUP(StandardResults[[#This Row],[Code]],Std[Code],Std[Ecs]),"-")</f>
        <v>#N/A</v>
      </c>
      <c r="Z1375">
        <f>COUNTIFS(StandardResults[Name],StandardResults[[#This Row],[Name]],StandardResults[Entry
Std],"B")+COUNTIFS(StandardResults[Name],StandardResults[[#This Row],[Name]],StandardResults[Entry
Std],"A")+COUNTIFS(StandardResults[Name],StandardResults[[#This Row],[Name]],StandardResults[Entry
Std],"AA")</f>
        <v>0</v>
      </c>
      <c r="AA1375">
        <f>COUNTIFS(StandardResults[Name],StandardResults[[#This Row],[Name]],StandardResults[Entry
Std],"AA")</f>
        <v>0</v>
      </c>
    </row>
    <row r="1376" spans="1:27" x14ac:dyDescent="0.25">
      <c r="A1376">
        <f>TimeVR[[#This Row],[Club]]</f>
        <v>0</v>
      </c>
      <c r="B1376" t="str">
        <f>IF(OR(RIGHT(TimeVR[[#This Row],[Event]],3)="M.R", RIGHT(TimeVR[[#This Row],[Event]],3)="F.R"),"Relay","Ind")</f>
        <v>Ind</v>
      </c>
      <c r="C1376">
        <f>TimeVR[[#This Row],[gender]]</f>
        <v>0</v>
      </c>
      <c r="D1376">
        <f>TimeVR[[#This Row],[Age]]</f>
        <v>0</v>
      </c>
      <c r="E1376">
        <f>TimeVR[[#This Row],[name]]</f>
        <v>0</v>
      </c>
      <c r="F1376">
        <f>TimeVR[[#This Row],[Event]]</f>
        <v>0</v>
      </c>
      <c r="G1376" t="str">
        <f>IF(OR(StandardResults[[#This Row],[Entry]]="-",TimeVR[[#This Row],[validation]]="Validated"),"Y","N")</f>
        <v>N</v>
      </c>
      <c r="H1376">
        <f>IF(OR(LEFT(TimeVR[[#This Row],[Times]],8)="00:00.00", LEFT(TimeVR[[#This Row],[Times]],2)="NT"),"-",TimeVR[[#This Row],[Times]])</f>
        <v>0</v>
      </c>
      <c r="I13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6" t="str">
        <f>IF(ISBLANK(TimeVR[[#This Row],[Best Time(S)]]),"-",TimeVR[[#This Row],[Best Time(S)]])</f>
        <v>-</v>
      </c>
      <c r="K1376" t="str">
        <f>IF(StandardResults[[#This Row],[BT(SC)]]&lt;&gt;"-",IF(StandardResults[[#This Row],[BT(SC)]]&lt;=StandardResults[[#This Row],[AAs]],"AA",IF(StandardResults[[#This Row],[BT(SC)]]&lt;=StandardResults[[#This Row],[As]],"A",IF(StandardResults[[#This Row],[BT(SC)]]&lt;=StandardResults[[#This Row],[Bs]],"B","-"))),"")</f>
        <v/>
      </c>
      <c r="L1376" t="str">
        <f>IF(ISBLANK(TimeVR[[#This Row],[Best Time(L)]]),"-",TimeVR[[#This Row],[Best Time(L)]])</f>
        <v>-</v>
      </c>
      <c r="M1376" t="str">
        <f>IF(StandardResults[[#This Row],[BT(LC)]]&lt;&gt;"-",IF(StandardResults[[#This Row],[BT(LC)]]&lt;=StandardResults[[#This Row],[AA]],"AA",IF(StandardResults[[#This Row],[BT(LC)]]&lt;=StandardResults[[#This Row],[A]],"A",IF(StandardResults[[#This Row],[BT(LC)]]&lt;=StandardResults[[#This Row],[B]],"B","-"))),"")</f>
        <v/>
      </c>
      <c r="N1376" s="14"/>
      <c r="O1376" t="str">
        <f>IF(StandardResults[[#This Row],[BT(SC)]]&lt;&gt;"-",IF(StandardResults[[#This Row],[BT(SC)]]&lt;=StandardResults[[#This Row],[Ecs]],"EC","-"),"")</f>
        <v/>
      </c>
      <c r="Q1376" t="str">
        <f>IF(StandardResults[[#This Row],[Ind/Rel]]="Ind",LEFT(StandardResults[[#This Row],[Gender]],1)&amp;MIN(MAX(StandardResults[[#This Row],[Age]],11),17)&amp;"-"&amp;StandardResults[[#This Row],[Event]],"")</f>
        <v>011-0</v>
      </c>
      <c r="R1376" t="e">
        <f>IF(StandardResults[[#This Row],[Ind/Rel]]="Ind",_xlfn.XLOOKUP(StandardResults[[#This Row],[Code]],Std[Code],Std[AA]),"-")</f>
        <v>#N/A</v>
      </c>
      <c r="S1376" t="e">
        <f>IF(StandardResults[[#This Row],[Ind/Rel]]="Ind",_xlfn.XLOOKUP(StandardResults[[#This Row],[Code]],Std[Code],Std[A]),"-")</f>
        <v>#N/A</v>
      </c>
      <c r="T1376" t="e">
        <f>IF(StandardResults[[#This Row],[Ind/Rel]]="Ind",_xlfn.XLOOKUP(StandardResults[[#This Row],[Code]],Std[Code],Std[B]),"-")</f>
        <v>#N/A</v>
      </c>
      <c r="U1376" t="e">
        <f>IF(StandardResults[[#This Row],[Ind/Rel]]="Ind",_xlfn.XLOOKUP(StandardResults[[#This Row],[Code]],Std[Code],Std[AAs]),"-")</f>
        <v>#N/A</v>
      </c>
      <c r="V1376" t="e">
        <f>IF(StandardResults[[#This Row],[Ind/Rel]]="Ind",_xlfn.XLOOKUP(StandardResults[[#This Row],[Code]],Std[Code],Std[As]),"-")</f>
        <v>#N/A</v>
      </c>
      <c r="W1376" t="e">
        <f>IF(StandardResults[[#This Row],[Ind/Rel]]="Ind",_xlfn.XLOOKUP(StandardResults[[#This Row],[Code]],Std[Code],Std[Bs]),"-")</f>
        <v>#N/A</v>
      </c>
      <c r="X1376" t="e">
        <f>IF(StandardResults[[#This Row],[Ind/Rel]]="Ind",_xlfn.XLOOKUP(StandardResults[[#This Row],[Code]],Std[Code],Std[EC]),"-")</f>
        <v>#N/A</v>
      </c>
      <c r="Y1376" t="e">
        <f>IF(StandardResults[[#This Row],[Ind/Rel]]="Ind",_xlfn.XLOOKUP(StandardResults[[#This Row],[Code]],Std[Code],Std[Ecs]),"-")</f>
        <v>#N/A</v>
      </c>
      <c r="Z1376">
        <f>COUNTIFS(StandardResults[Name],StandardResults[[#This Row],[Name]],StandardResults[Entry
Std],"B")+COUNTIFS(StandardResults[Name],StandardResults[[#This Row],[Name]],StandardResults[Entry
Std],"A")+COUNTIFS(StandardResults[Name],StandardResults[[#This Row],[Name]],StandardResults[Entry
Std],"AA")</f>
        <v>0</v>
      </c>
      <c r="AA1376">
        <f>COUNTIFS(StandardResults[Name],StandardResults[[#This Row],[Name]],StandardResults[Entry
Std],"AA")</f>
        <v>0</v>
      </c>
    </row>
    <row r="1377" spans="1:27" x14ac:dyDescent="0.25">
      <c r="A1377">
        <f>TimeVR[[#This Row],[Club]]</f>
        <v>0</v>
      </c>
      <c r="B1377" t="str">
        <f>IF(OR(RIGHT(TimeVR[[#This Row],[Event]],3)="M.R", RIGHT(TimeVR[[#This Row],[Event]],3)="F.R"),"Relay","Ind")</f>
        <v>Ind</v>
      </c>
      <c r="C1377">
        <f>TimeVR[[#This Row],[gender]]</f>
        <v>0</v>
      </c>
      <c r="D1377">
        <f>TimeVR[[#This Row],[Age]]</f>
        <v>0</v>
      </c>
      <c r="E1377">
        <f>TimeVR[[#This Row],[name]]</f>
        <v>0</v>
      </c>
      <c r="F1377">
        <f>TimeVR[[#This Row],[Event]]</f>
        <v>0</v>
      </c>
      <c r="G1377" t="str">
        <f>IF(OR(StandardResults[[#This Row],[Entry]]="-",TimeVR[[#This Row],[validation]]="Validated"),"Y","N")</f>
        <v>N</v>
      </c>
      <c r="H1377">
        <f>IF(OR(LEFT(TimeVR[[#This Row],[Times]],8)="00:00.00", LEFT(TimeVR[[#This Row],[Times]],2)="NT"),"-",TimeVR[[#This Row],[Times]])</f>
        <v>0</v>
      </c>
      <c r="I13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7" t="str">
        <f>IF(ISBLANK(TimeVR[[#This Row],[Best Time(S)]]),"-",TimeVR[[#This Row],[Best Time(S)]])</f>
        <v>-</v>
      </c>
      <c r="K1377" t="str">
        <f>IF(StandardResults[[#This Row],[BT(SC)]]&lt;&gt;"-",IF(StandardResults[[#This Row],[BT(SC)]]&lt;=StandardResults[[#This Row],[AAs]],"AA",IF(StandardResults[[#This Row],[BT(SC)]]&lt;=StandardResults[[#This Row],[As]],"A",IF(StandardResults[[#This Row],[BT(SC)]]&lt;=StandardResults[[#This Row],[Bs]],"B","-"))),"")</f>
        <v/>
      </c>
      <c r="L1377" t="str">
        <f>IF(ISBLANK(TimeVR[[#This Row],[Best Time(L)]]),"-",TimeVR[[#This Row],[Best Time(L)]])</f>
        <v>-</v>
      </c>
      <c r="M1377" t="str">
        <f>IF(StandardResults[[#This Row],[BT(LC)]]&lt;&gt;"-",IF(StandardResults[[#This Row],[BT(LC)]]&lt;=StandardResults[[#This Row],[AA]],"AA",IF(StandardResults[[#This Row],[BT(LC)]]&lt;=StandardResults[[#This Row],[A]],"A",IF(StandardResults[[#This Row],[BT(LC)]]&lt;=StandardResults[[#This Row],[B]],"B","-"))),"")</f>
        <v/>
      </c>
      <c r="N1377" s="14"/>
      <c r="O1377" t="str">
        <f>IF(StandardResults[[#This Row],[BT(SC)]]&lt;&gt;"-",IF(StandardResults[[#This Row],[BT(SC)]]&lt;=StandardResults[[#This Row],[Ecs]],"EC","-"),"")</f>
        <v/>
      </c>
      <c r="Q1377" t="str">
        <f>IF(StandardResults[[#This Row],[Ind/Rel]]="Ind",LEFT(StandardResults[[#This Row],[Gender]],1)&amp;MIN(MAX(StandardResults[[#This Row],[Age]],11),17)&amp;"-"&amp;StandardResults[[#This Row],[Event]],"")</f>
        <v>011-0</v>
      </c>
      <c r="R1377" t="e">
        <f>IF(StandardResults[[#This Row],[Ind/Rel]]="Ind",_xlfn.XLOOKUP(StandardResults[[#This Row],[Code]],Std[Code],Std[AA]),"-")</f>
        <v>#N/A</v>
      </c>
      <c r="S1377" t="e">
        <f>IF(StandardResults[[#This Row],[Ind/Rel]]="Ind",_xlfn.XLOOKUP(StandardResults[[#This Row],[Code]],Std[Code],Std[A]),"-")</f>
        <v>#N/A</v>
      </c>
      <c r="T1377" t="e">
        <f>IF(StandardResults[[#This Row],[Ind/Rel]]="Ind",_xlfn.XLOOKUP(StandardResults[[#This Row],[Code]],Std[Code],Std[B]),"-")</f>
        <v>#N/A</v>
      </c>
      <c r="U1377" t="e">
        <f>IF(StandardResults[[#This Row],[Ind/Rel]]="Ind",_xlfn.XLOOKUP(StandardResults[[#This Row],[Code]],Std[Code],Std[AAs]),"-")</f>
        <v>#N/A</v>
      </c>
      <c r="V1377" t="e">
        <f>IF(StandardResults[[#This Row],[Ind/Rel]]="Ind",_xlfn.XLOOKUP(StandardResults[[#This Row],[Code]],Std[Code],Std[As]),"-")</f>
        <v>#N/A</v>
      </c>
      <c r="W1377" t="e">
        <f>IF(StandardResults[[#This Row],[Ind/Rel]]="Ind",_xlfn.XLOOKUP(StandardResults[[#This Row],[Code]],Std[Code],Std[Bs]),"-")</f>
        <v>#N/A</v>
      </c>
      <c r="X1377" t="e">
        <f>IF(StandardResults[[#This Row],[Ind/Rel]]="Ind",_xlfn.XLOOKUP(StandardResults[[#This Row],[Code]],Std[Code],Std[EC]),"-")</f>
        <v>#N/A</v>
      </c>
      <c r="Y1377" t="e">
        <f>IF(StandardResults[[#This Row],[Ind/Rel]]="Ind",_xlfn.XLOOKUP(StandardResults[[#This Row],[Code]],Std[Code],Std[Ecs]),"-")</f>
        <v>#N/A</v>
      </c>
      <c r="Z1377">
        <f>COUNTIFS(StandardResults[Name],StandardResults[[#This Row],[Name]],StandardResults[Entry
Std],"B")+COUNTIFS(StandardResults[Name],StandardResults[[#This Row],[Name]],StandardResults[Entry
Std],"A")+COUNTIFS(StandardResults[Name],StandardResults[[#This Row],[Name]],StandardResults[Entry
Std],"AA")</f>
        <v>0</v>
      </c>
      <c r="AA1377">
        <f>COUNTIFS(StandardResults[Name],StandardResults[[#This Row],[Name]],StandardResults[Entry
Std],"AA")</f>
        <v>0</v>
      </c>
    </row>
    <row r="1378" spans="1:27" x14ac:dyDescent="0.25">
      <c r="A1378">
        <f>TimeVR[[#This Row],[Club]]</f>
        <v>0</v>
      </c>
      <c r="B1378" t="str">
        <f>IF(OR(RIGHT(TimeVR[[#This Row],[Event]],3)="M.R", RIGHT(TimeVR[[#This Row],[Event]],3)="F.R"),"Relay","Ind")</f>
        <v>Ind</v>
      </c>
      <c r="C1378">
        <f>TimeVR[[#This Row],[gender]]</f>
        <v>0</v>
      </c>
      <c r="D1378">
        <f>TimeVR[[#This Row],[Age]]</f>
        <v>0</v>
      </c>
      <c r="E1378">
        <f>TimeVR[[#This Row],[name]]</f>
        <v>0</v>
      </c>
      <c r="F1378">
        <f>TimeVR[[#This Row],[Event]]</f>
        <v>0</v>
      </c>
      <c r="G1378" t="str">
        <f>IF(OR(StandardResults[[#This Row],[Entry]]="-",TimeVR[[#This Row],[validation]]="Validated"),"Y","N")</f>
        <v>N</v>
      </c>
      <c r="H1378">
        <f>IF(OR(LEFT(TimeVR[[#This Row],[Times]],8)="00:00.00", LEFT(TimeVR[[#This Row],[Times]],2)="NT"),"-",TimeVR[[#This Row],[Times]])</f>
        <v>0</v>
      </c>
      <c r="I13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8" t="str">
        <f>IF(ISBLANK(TimeVR[[#This Row],[Best Time(S)]]),"-",TimeVR[[#This Row],[Best Time(S)]])</f>
        <v>-</v>
      </c>
      <c r="K1378" t="str">
        <f>IF(StandardResults[[#This Row],[BT(SC)]]&lt;&gt;"-",IF(StandardResults[[#This Row],[BT(SC)]]&lt;=StandardResults[[#This Row],[AAs]],"AA",IF(StandardResults[[#This Row],[BT(SC)]]&lt;=StandardResults[[#This Row],[As]],"A",IF(StandardResults[[#This Row],[BT(SC)]]&lt;=StandardResults[[#This Row],[Bs]],"B","-"))),"")</f>
        <v/>
      </c>
      <c r="L1378" t="str">
        <f>IF(ISBLANK(TimeVR[[#This Row],[Best Time(L)]]),"-",TimeVR[[#This Row],[Best Time(L)]])</f>
        <v>-</v>
      </c>
      <c r="M1378" t="str">
        <f>IF(StandardResults[[#This Row],[BT(LC)]]&lt;&gt;"-",IF(StandardResults[[#This Row],[BT(LC)]]&lt;=StandardResults[[#This Row],[AA]],"AA",IF(StandardResults[[#This Row],[BT(LC)]]&lt;=StandardResults[[#This Row],[A]],"A",IF(StandardResults[[#This Row],[BT(LC)]]&lt;=StandardResults[[#This Row],[B]],"B","-"))),"")</f>
        <v/>
      </c>
      <c r="N1378" s="14"/>
      <c r="O1378" t="str">
        <f>IF(StandardResults[[#This Row],[BT(SC)]]&lt;&gt;"-",IF(StandardResults[[#This Row],[BT(SC)]]&lt;=StandardResults[[#This Row],[Ecs]],"EC","-"),"")</f>
        <v/>
      </c>
      <c r="Q1378" t="str">
        <f>IF(StandardResults[[#This Row],[Ind/Rel]]="Ind",LEFT(StandardResults[[#This Row],[Gender]],1)&amp;MIN(MAX(StandardResults[[#This Row],[Age]],11),17)&amp;"-"&amp;StandardResults[[#This Row],[Event]],"")</f>
        <v>011-0</v>
      </c>
      <c r="R1378" t="e">
        <f>IF(StandardResults[[#This Row],[Ind/Rel]]="Ind",_xlfn.XLOOKUP(StandardResults[[#This Row],[Code]],Std[Code],Std[AA]),"-")</f>
        <v>#N/A</v>
      </c>
      <c r="S1378" t="e">
        <f>IF(StandardResults[[#This Row],[Ind/Rel]]="Ind",_xlfn.XLOOKUP(StandardResults[[#This Row],[Code]],Std[Code],Std[A]),"-")</f>
        <v>#N/A</v>
      </c>
      <c r="T1378" t="e">
        <f>IF(StandardResults[[#This Row],[Ind/Rel]]="Ind",_xlfn.XLOOKUP(StandardResults[[#This Row],[Code]],Std[Code],Std[B]),"-")</f>
        <v>#N/A</v>
      </c>
      <c r="U1378" t="e">
        <f>IF(StandardResults[[#This Row],[Ind/Rel]]="Ind",_xlfn.XLOOKUP(StandardResults[[#This Row],[Code]],Std[Code],Std[AAs]),"-")</f>
        <v>#N/A</v>
      </c>
      <c r="V1378" t="e">
        <f>IF(StandardResults[[#This Row],[Ind/Rel]]="Ind",_xlfn.XLOOKUP(StandardResults[[#This Row],[Code]],Std[Code],Std[As]),"-")</f>
        <v>#N/A</v>
      </c>
      <c r="W1378" t="e">
        <f>IF(StandardResults[[#This Row],[Ind/Rel]]="Ind",_xlfn.XLOOKUP(StandardResults[[#This Row],[Code]],Std[Code],Std[Bs]),"-")</f>
        <v>#N/A</v>
      </c>
      <c r="X1378" t="e">
        <f>IF(StandardResults[[#This Row],[Ind/Rel]]="Ind",_xlfn.XLOOKUP(StandardResults[[#This Row],[Code]],Std[Code],Std[EC]),"-")</f>
        <v>#N/A</v>
      </c>
      <c r="Y1378" t="e">
        <f>IF(StandardResults[[#This Row],[Ind/Rel]]="Ind",_xlfn.XLOOKUP(StandardResults[[#This Row],[Code]],Std[Code],Std[Ecs]),"-")</f>
        <v>#N/A</v>
      </c>
      <c r="Z1378">
        <f>COUNTIFS(StandardResults[Name],StandardResults[[#This Row],[Name]],StandardResults[Entry
Std],"B")+COUNTIFS(StandardResults[Name],StandardResults[[#This Row],[Name]],StandardResults[Entry
Std],"A")+COUNTIFS(StandardResults[Name],StandardResults[[#This Row],[Name]],StandardResults[Entry
Std],"AA")</f>
        <v>0</v>
      </c>
      <c r="AA1378">
        <f>COUNTIFS(StandardResults[Name],StandardResults[[#This Row],[Name]],StandardResults[Entry
Std],"AA")</f>
        <v>0</v>
      </c>
    </row>
    <row r="1379" spans="1:27" x14ac:dyDescent="0.25">
      <c r="A1379">
        <f>TimeVR[[#This Row],[Club]]</f>
        <v>0</v>
      </c>
      <c r="B1379" t="str">
        <f>IF(OR(RIGHT(TimeVR[[#This Row],[Event]],3)="M.R", RIGHT(TimeVR[[#This Row],[Event]],3)="F.R"),"Relay","Ind")</f>
        <v>Ind</v>
      </c>
      <c r="C1379">
        <f>TimeVR[[#This Row],[gender]]</f>
        <v>0</v>
      </c>
      <c r="D1379">
        <f>TimeVR[[#This Row],[Age]]</f>
        <v>0</v>
      </c>
      <c r="E1379">
        <f>TimeVR[[#This Row],[name]]</f>
        <v>0</v>
      </c>
      <c r="F1379">
        <f>TimeVR[[#This Row],[Event]]</f>
        <v>0</v>
      </c>
      <c r="G1379" t="str">
        <f>IF(OR(StandardResults[[#This Row],[Entry]]="-",TimeVR[[#This Row],[validation]]="Validated"),"Y","N")</f>
        <v>N</v>
      </c>
      <c r="H1379">
        <f>IF(OR(LEFT(TimeVR[[#This Row],[Times]],8)="00:00.00", LEFT(TimeVR[[#This Row],[Times]],2)="NT"),"-",TimeVR[[#This Row],[Times]])</f>
        <v>0</v>
      </c>
      <c r="I13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79" t="str">
        <f>IF(ISBLANK(TimeVR[[#This Row],[Best Time(S)]]),"-",TimeVR[[#This Row],[Best Time(S)]])</f>
        <v>-</v>
      </c>
      <c r="K1379" t="str">
        <f>IF(StandardResults[[#This Row],[BT(SC)]]&lt;&gt;"-",IF(StandardResults[[#This Row],[BT(SC)]]&lt;=StandardResults[[#This Row],[AAs]],"AA",IF(StandardResults[[#This Row],[BT(SC)]]&lt;=StandardResults[[#This Row],[As]],"A",IF(StandardResults[[#This Row],[BT(SC)]]&lt;=StandardResults[[#This Row],[Bs]],"B","-"))),"")</f>
        <v/>
      </c>
      <c r="L1379" t="str">
        <f>IF(ISBLANK(TimeVR[[#This Row],[Best Time(L)]]),"-",TimeVR[[#This Row],[Best Time(L)]])</f>
        <v>-</v>
      </c>
      <c r="M1379" t="str">
        <f>IF(StandardResults[[#This Row],[BT(LC)]]&lt;&gt;"-",IF(StandardResults[[#This Row],[BT(LC)]]&lt;=StandardResults[[#This Row],[AA]],"AA",IF(StandardResults[[#This Row],[BT(LC)]]&lt;=StandardResults[[#This Row],[A]],"A",IF(StandardResults[[#This Row],[BT(LC)]]&lt;=StandardResults[[#This Row],[B]],"B","-"))),"")</f>
        <v/>
      </c>
      <c r="N1379" s="14"/>
      <c r="O1379" t="str">
        <f>IF(StandardResults[[#This Row],[BT(SC)]]&lt;&gt;"-",IF(StandardResults[[#This Row],[BT(SC)]]&lt;=StandardResults[[#This Row],[Ecs]],"EC","-"),"")</f>
        <v/>
      </c>
      <c r="Q1379" t="str">
        <f>IF(StandardResults[[#This Row],[Ind/Rel]]="Ind",LEFT(StandardResults[[#This Row],[Gender]],1)&amp;MIN(MAX(StandardResults[[#This Row],[Age]],11),17)&amp;"-"&amp;StandardResults[[#This Row],[Event]],"")</f>
        <v>011-0</v>
      </c>
      <c r="R1379" t="e">
        <f>IF(StandardResults[[#This Row],[Ind/Rel]]="Ind",_xlfn.XLOOKUP(StandardResults[[#This Row],[Code]],Std[Code],Std[AA]),"-")</f>
        <v>#N/A</v>
      </c>
      <c r="S1379" t="e">
        <f>IF(StandardResults[[#This Row],[Ind/Rel]]="Ind",_xlfn.XLOOKUP(StandardResults[[#This Row],[Code]],Std[Code],Std[A]),"-")</f>
        <v>#N/A</v>
      </c>
      <c r="T1379" t="e">
        <f>IF(StandardResults[[#This Row],[Ind/Rel]]="Ind",_xlfn.XLOOKUP(StandardResults[[#This Row],[Code]],Std[Code],Std[B]),"-")</f>
        <v>#N/A</v>
      </c>
      <c r="U1379" t="e">
        <f>IF(StandardResults[[#This Row],[Ind/Rel]]="Ind",_xlfn.XLOOKUP(StandardResults[[#This Row],[Code]],Std[Code],Std[AAs]),"-")</f>
        <v>#N/A</v>
      </c>
      <c r="V1379" t="e">
        <f>IF(StandardResults[[#This Row],[Ind/Rel]]="Ind",_xlfn.XLOOKUP(StandardResults[[#This Row],[Code]],Std[Code],Std[As]),"-")</f>
        <v>#N/A</v>
      </c>
      <c r="W1379" t="e">
        <f>IF(StandardResults[[#This Row],[Ind/Rel]]="Ind",_xlfn.XLOOKUP(StandardResults[[#This Row],[Code]],Std[Code],Std[Bs]),"-")</f>
        <v>#N/A</v>
      </c>
      <c r="X1379" t="e">
        <f>IF(StandardResults[[#This Row],[Ind/Rel]]="Ind",_xlfn.XLOOKUP(StandardResults[[#This Row],[Code]],Std[Code],Std[EC]),"-")</f>
        <v>#N/A</v>
      </c>
      <c r="Y1379" t="e">
        <f>IF(StandardResults[[#This Row],[Ind/Rel]]="Ind",_xlfn.XLOOKUP(StandardResults[[#This Row],[Code]],Std[Code],Std[Ecs]),"-")</f>
        <v>#N/A</v>
      </c>
      <c r="Z1379">
        <f>COUNTIFS(StandardResults[Name],StandardResults[[#This Row],[Name]],StandardResults[Entry
Std],"B")+COUNTIFS(StandardResults[Name],StandardResults[[#This Row],[Name]],StandardResults[Entry
Std],"A")+COUNTIFS(StandardResults[Name],StandardResults[[#This Row],[Name]],StandardResults[Entry
Std],"AA")</f>
        <v>0</v>
      </c>
      <c r="AA1379">
        <f>COUNTIFS(StandardResults[Name],StandardResults[[#This Row],[Name]],StandardResults[Entry
Std],"AA")</f>
        <v>0</v>
      </c>
    </row>
    <row r="1380" spans="1:27" x14ac:dyDescent="0.25">
      <c r="A1380">
        <f>TimeVR[[#This Row],[Club]]</f>
        <v>0</v>
      </c>
      <c r="B1380" t="str">
        <f>IF(OR(RIGHT(TimeVR[[#This Row],[Event]],3)="M.R", RIGHT(TimeVR[[#This Row],[Event]],3)="F.R"),"Relay","Ind")</f>
        <v>Ind</v>
      </c>
      <c r="C1380">
        <f>TimeVR[[#This Row],[gender]]</f>
        <v>0</v>
      </c>
      <c r="D1380">
        <f>TimeVR[[#This Row],[Age]]</f>
        <v>0</v>
      </c>
      <c r="E1380">
        <f>TimeVR[[#This Row],[name]]</f>
        <v>0</v>
      </c>
      <c r="F1380">
        <f>TimeVR[[#This Row],[Event]]</f>
        <v>0</v>
      </c>
      <c r="G1380" t="str">
        <f>IF(OR(StandardResults[[#This Row],[Entry]]="-",TimeVR[[#This Row],[validation]]="Validated"),"Y","N")</f>
        <v>N</v>
      </c>
      <c r="H1380">
        <f>IF(OR(LEFT(TimeVR[[#This Row],[Times]],8)="00:00.00", LEFT(TimeVR[[#This Row],[Times]],2)="NT"),"-",TimeVR[[#This Row],[Times]])</f>
        <v>0</v>
      </c>
      <c r="I13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0" t="str">
        <f>IF(ISBLANK(TimeVR[[#This Row],[Best Time(S)]]),"-",TimeVR[[#This Row],[Best Time(S)]])</f>
        <v>-</v>
      </c>
      <c r="K1380" t="str">
        <f>IF(StandardResults[[#This Row],[BT(SC)]]&lt;&gt;"-",IF(StandardResults[[#This Row],[BT(SC)]]&lt;=StandardResults[[#This Row],[AAs]],"AA",IF(StandardResults[[#This Row],[BT(SC)]]&lt;=StandardResults[[#This Row],[As]],"A",IF(StandardResults[[#This Row],[BT(SC)]]&lt;=StandardResults[[#This Row],[Bs]],"B","-"))),"")</f>
        <v/>
      </c>
      <c r="L1380" t="str">
        <f>IF(ISBLANK(TimeVR[[#This Row],[Best Time(L)]]),"-",TimeVR[[#This Row],[Best Time(L)]])</f>
        <v>-</v>
      </c>
      <c r="M1380" t="str">
        <f>IF(StandardResults[[#This Row],[BT(LC)]]&lt;&gt;"-",IF(StandardResults[[#This Row],[BT(LC)]]&lt;=StandardResults[[#This Row],[AA]],"AA",IF(StandardResults[[#This Row],[BT(LC)]]&lt;=StandardResults[[#This Row],[A]],"A",IF(StandardResults[[#This Row],[BT(LC)]]&lt;=StandardResults[[#This Row],[B]],"B","-"))),"")</f>
        <v/>
      </c>
      <c r="N1380" s="14"/>
      <c r="O1380" t="str">
        <f>IF(StandardResults[[#This Row],[BT(SC)]]&lt;&gt;"-",IF(StandardResults[[#This Row],[BT(SC)]]&lt;=StandardResults[[#This Row],[Ecs]],"EC","-"),"")</f>
        <v/>
      </c>
      <c r="Q1380" t="str">
        <f>IF(StandardResults[[#This Row],[Ind/Rel]]="Ind",LEFT(StandardResults[[#This Row],[Gender]],1)&amp;MIN(MAX(StandardResults[[#This Row],[Age]],11),17)&amp;"-"&amp;StandardResults[[#This Row],[Event]],"")</f>
        <v>011-0</v>
      </c>
      <c r="R1380" t="e">
        <f>IF(StandardResults[[#This Row],[Ind/Rel]]="Ind",_xlfn.XLOOKUP(StandardResults[[#This Row],[Code]],Std[Code],Std[AA]),"-")</f>
        <v>#N/A</v>
      </c>
      <c r="S1380" t="e">
        <f>IF(StandardResults[[#This Row],[Ind/Rel]]="Ind",_xlfn.XLOOKUP(StandardResults[[#This Row],[Code]],Std[Code],Std[A]),"-")</f>
        <v>#N/A</v>
      </c>
      <c r="T1380" t="e">
        <f>IF(StandardResults[[#This Row],[Ind/Rel]]="Ind",_xlfn.XLOOKUP(StandardResults[[#This Row],[Code]],Std[Code],Std[B]),"-")</f>
        <v>#N/A</v>
      </c>
      <c r="U1380" t="e">
        <f>IF(StandardResults[[#This Row],[Ind/Rel]]="Ind",_xlfn.XLOOKUP(StandardResults[[#This Row],[Code]],Std[Code],Std[AAs]),"-")</f>
        <v>#N/A</v>
      </c>
      <c r="V1380" t="e">
        <f>IF(StandardResults[[#This Row],[Ind/Rel]]="Ind",_xlfn.XLOOKUP(StandardResults[[#This Row],[Code]],Std[Code],Std[As]),"-")</f>
        <v>#N/A</v>
      </c>
      <c r="W1380" t="e">
        <f>IF(StandardResults[[#This Row],[Ind/Rel]]="Ind",_xlfn.XLOOKUP(StandardResults[[#This Row],[Code]],Std[Code],Std[Bs]),"-")</f>
        <v>#N/A</v>
      </c>
      <c r="X1380" t="e">
        <f>IF(StandardResults[[#This Row],[Ind/Rel]]="Ind",_xlfn.XLOOKUP(StandardResults[[#This Row],[Code]],Std[Code],Std[EC]),"-")</f>
        <v>#N/A</v>
      </c>
      <c r="Y1380" t="e">
        <f>IF(StandardResults[[#This Row],[Ind/Rel]]="Ind",_xlfn.XLOOKUP(StandardResults[[#This Row],[Code]],Std[Code],Std[Ecs]),"-")</f>
        <v>#N/A</v>
      </c>
      <c r="Z1380">
        <f>COUNTIFS(StandardResults[Name],StandardResults[[#This Row],[Name]],StandardResults[Entry
Std],"B")+COUNTIFS(StandardResults[Name],StandardResults[[#This Row],[Name]],StandardResults[Entry
Std],"A")+COUNTIFS(StandardResults[Name],StandardResults[[#This Row],[Name]],StandardResults[Entry
Std],"AA")</f>
        <v>0</v>
      </c>
      <c r="AA1380">
        <f>COUNTIFS(StandardResults[Name],StandardResults[[#This Row],[Name]],StandardResults[Entry
Std],"AA")</f>
        <v>0</v>
      </c>
    </row>
    <row r="1381" spans="1:27" x14ac:dyDescent="0.25">
      <c r="A1381">
        <f>TimeVR[[#This Row],[Club]]</f>
        <v>0</v>
      </c>
      <c r="B1381" t="str">
        <f>IF(OR(RIGHT(TimeVR[[#This Row],[Event]],3)="M.R", RIGHT(TimeVR[[#This Row],[Event]],3)="F.R"),"Relay","Ind")</f>
        <v>Ind</v>
      </c>
      <c r="C1381">
        <f>TimeVR[[#This Row],[gender]]</f>
        <v>0</v>
      </c>
      <c r="D1381">
        <f>TimeVR[[#This Row],[Age]]</f>
        <v>0</v>
      </c>
      <c r="E1381">
        <f>TimeVR[[#This Row],[name]]</f>
        <v>0</v>
      </c>
      <c r="F1381">
        <f>TimeVR[[#This Row],[Event]]</f>
        <v>0</v>
      </c>
      <c r="G1381" t="str">
        <f>IF(OR(StandardResults[[#This Row],[Entry]]="-",TimeVR[[#This Row],[validation]]="Validated"),"Y","N")</f>
        <v>N</v>
      </c>
      <c r="H1381">
        <f>IF(OR(LEFT(TimeVR[[#This Row],[Times]],8)="00:00.00", LEFT(TimeVR[[#This Row],[Times]],2)="NT"),"-",TimeVR[[#This Row],[Times]])</f>
        <v>0</v>
      </c>
      <c r="I13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1" t="str">
        <f>IF(ISBLANK(TimeVR[[#This Row],[Best Time(S)]]),"-",TimeVR[[#This Row],[Best Time(S)]])</f>
        <v>-</v>
      </c>
      <c r="K1381" t="str">
        <f>IF(StandardResults[[#This Row],[BT(SC)]]&lt;&gt;"-",IF(StandardResults[[#This Row],[BT(SC)]]&lt;=StandardResults[[#This Row],[AAs]],"AA",IF(StandardResults[[#This Row],[BT(SC)]]&lt;=StandardResults[[#This Row],[As]],"A",IF(StandardResults[[#This Row],[BT(SC)]]&lt;=StandardResults[[#This Row],[Bs]],"B","-"))),"")</f>
        <v/>
      </c>
      <c r="L1381" t="str">
        <f>IF(ISBLANK(TimeVR[[#This Row],[Best Time(L)]]),"-",TimeVR[[#This Row],[Best Time(L)]])</f>
        <v>-</v>
      </c>
      <c r="M1381" t="str">
        <f>IF(StandardResults[[#This Row],[BT(LC)]]&lt;&gt;"-",IF(StandardResults[[#This Row],[BT(LC)]]&lt;=StandardResults[[#This Row],[AA]],"AA",IF(StandardResults[[#This Row],[BT(LC)]]&lt;=StandardResults[[#This Row],[A]],"A",IF(StandardResults[[#This Row],[BT(LC)]]&lt;=StandardResults[[#This Row],[B]],"B","-"))),"")</f>
        <v/>
      </c>
      <c r="N1381" s="14"/>
      <c r="O1381" t="str">
        <f>IF(StandardResults[[#This Row],[BT(SC)]]&lt;&gt;"-",IF(StandardResults[[#This Row],[BT(SC)]]&lt;=StandardResults[[#This Row],[Ecs]],"EC","-"),"")</f>
        <v/>
      </c>
      <c r="Q1381" t="str">
        <f>IF(StandardResults[[#This Row],[Ind/Rel]]="Ind",LEFT(StandardResults[[#This Row],[Gender]],1)&amp;MIN(MAX(StandardResults[[#This Row],[Age]],11),17)&amp;"-"&amp;StandardResults[[#This Row],[Event]],"")</f>
        <v>011-0</v>
      </c>
      <c r="R1381" t="e">
        <f>IF(StandardResults[[#This Row],[Ind/Rel]]="Ind",_xlfn.XLOOKUP(StandardResults[[#This Row],[Code]],Std[Code],Std[AA]),"-")</f>
        <v>#N/A</v>
      </c>
      <c r="S1381" t="e">
        <f>IF(StandardResults[[#This Row],[Ind/Rel]]="Ind",_xlfn.XLOOKUP(StandardResults[[#This Row],[Code]],Std[Code],Std[A]),"-")</f>
        <v>#N/A</v>
      </c>
      <c r="T1381" t="e">
        <f>IF(StandardResults[[#This Row],[Ind/Rel]]="Ind",_xlfn.XLOOKUP(StandardResults[[#This Row],[Code]],Std[Code],Std[B]),"-")</f>
        <v>#N/A</v>
      </c>
      <c r="U1381" t="e">
        <f>IF(StandardResults[[#This Row],[Ind/Rel]]="Ind",_xlfn.XLOOKUP(StandardResults[[#This Row],[Code]],Std[Code],Std[AAs]),"-")</f>
        <v>#N/A</v>
      </c>
      <c r="V1381" t="e">
        <f>IF(StandardResults[[#This Row],[Ind/Rel]]="Ind",_xlfn.XLOOKUP(StandardResults[[#This Row],[Code]],Std[Code],Std[As]),"-")</f>
        <v>#N/A</v>
      </c>
      <c r="W1381" t="e">
        <f>IF(StandardResults[[#This Row],[Ind/Rel]]="Ind",_xlfn.XLOOKUP(StandardResults[[#This Row],[Code]],Std[Code],Std[Bs]),"-")</f>
        <v>#N/A</v>
      </c>
      <c r="X1381" t="e">
        <f>IF(StandardResults[[#This Row],[Ind/Rel]]="Ind",_xlfn.XLOOKUP(StandardResults[[#This Row],[Code]],Std[Code],Std[EC]),"-")</f>
        <v>#N/A</v>
      </c>
      <c r="Y1381" t="e">
        <f>IF(StandardResults[[#This Row],[Ind/Rel]]="Ind",_xlfn.XLOOKUP(StandardResults[[#This Row],[Code]],Std[Code],Std[Ecs]),"-")</f>
        <v>#N/A</v>
      </c>
      <c r="Z1381">
        <f>COUNTIFS(StandardResults[Name],StandardResults[[#This Row],[Name]],StandardResults[Entry
Std],"B")+COUNTIFS(StandardResults[Name],StandardResults[[#This Row],[Name]],StandardResults[Entry
Std],"A")+COUNTIFS(StandardResults[Name],StandardResults[[#This Row],[Name]],StandardResults[Entry
Std],"AA")</f>
        <v>0</v>
      </c>
      <c r="AA1381">
        <f>COUNTIFS(StandardResults[Name],StandardResults[[#This Row],[Name]],StandardResults[Entry
Std],"AA")</f>
        <v>0</v>
      </c>
    </row>
    <row r="1382" spans="1:27" x14ac:dyDescent="0.25">
      <c r="A1382">
        <f>TimeVR[[#This Row],[Club]]</f>
        <v>0</v>
      </c>
      <c r="B1382" t="str">
        <f>IF(OR(RIGHT(TimeVR[[#This Row],[Event]],3)="M.R", RIGHT(TimeVR[[#This Row],[Event]],3)="F.R"),"Relay","Ind")</f>
        <v>Ind</v>
      </c>
      <c r="C1382">
        <f>TimeVR[[#This Row],[gender]]</f>
        <v>0</v>
      </c>
      <c r="D1382">
        <f>TimeVR[[#This Row],[Age]]</f>
        <v>0</v>
      </c>
      <c r="E1382">
        <f>TimeVR[[#This Row],[name]]</f>
        <v>0</v>
      </c>
      <c r="F1382">
        <f>TimeVR[[#This Row],[Event]]</f>
        <v>0</v>
      </c>
      <c r="G1382" t="str">
        <f>IF(OR(StandardResults[[#This Row],[Entry]]="-",TimeVR[[#This Row],[validation]]="Validated"),"Y","N")</f>
        <v>N</v>
      </c>
      <c r="H1382">
        <f>IF(OR(LEFT(TimeVR[[#This Row],[Times]],8)="00:00.00", LEFT(TimeVR[[#This Row],[Times]],2)="NT"),"-",TimeVR[[#This Row],[Times]])</f>
        <v>0</v>
      </c>
      <c r="I13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2" t="str">
        <f>IF(ISBLANK(TimeVR[[#This Row],[Best Time(S)]]),"-",TimeVR[[#This Row],[Best Time(S)]])</f>
        <v>-</v>
      </c>
      <c r="K1382" t="str">
        <f>IF(StandardResults[[#This Row],[BT(SC)]]&lt;&gt;"-",IF(StandardResults[[#This Row],[BT(SC)]]&lt;=StandardResults[[#This Row],[AAs]],"AA",IF(StandardResults[[#This Row],[BT(SC)]]&lt;=StandardResults[[#This Row],[As]],"A",IF(StandardResults[[#This Row],[BT(SC)]]&lt;=StandardResults[[#This Row],[Bs]],"B","-"))),"")</f>
        <v/>
      </c>
      <c r="L1382" t="str">
        <f>IF(ISBLANK(TimeVR[[#This Row],[Best Time(L)]]),"-",TimeVR[[#This Row],[Best Time(L)]])</f>
        <v>-</v>
      </c>
      <c r="M1382" t="str">
        <f>IF(StandardResults[[#This Row],[BT(LC)]]&lt;&gt;"-",IF(StandardResults[[#This Row],[BT(LC)]]&lt;=StandardResults[[#This Row],[AA]],"AA",IF(StandardResults[[#This Row],[BT(LC)]]&lt;=StandardResults[[#This Row],[A]],"A",IF(StandardResults[[#This Row],[BT(LC)]]&lt;=StandardResults[[#This Row],[B]],"B","-"))),"")</f>
        <v/>
      </c>
      <c r="N1382" s="14"/>
      <c r="O1382" t="str">
        <f>IF(StandardResults[[#This Row],[BT(SC)]]&lt;&gt;"-",IF(StandardResults[[#This Row],[BT(SC)]]&lt;=StandardResults[[#This Row],[Ecs]],"EC","-"),"")</f>
        <v/>
      </c>
      <c r="Q1382" t="str">
        <f>IF(StandardResults[[#This Row],[Ind/Rel]]="Ind",LEFT(StandardResults[[#This Row],[Gender]],1)&amp;MIN(MAX(StandardResults[[#This Row],[Age]],11),17)&amp;"-"&amp;StandardResults[[#This Row],[Event]],"")</f>
        <v>011-0</v>
      </c>
      <c r="R1382" t="e">
        <f>IF(StandardResults[[#This Row],[Ind/Rel]]="Ind",_xlfn.XLOOKUP(StandardResults[[#This Row],[Code]],Std[Code],Std[AA]),"-")</f>
        <v>#N/A</v>
      </c>
      <c r="S1382" t="e">
        <f>IF(StandardResults[[#This Row],[Ind/Rel]]="Ind",_xlfn.XLOOKUP(StandardResults[[#This Row],[Code]],Std[Code],Std[A]),"-")</f>
        <v>#N/A</v>
      </c>
      <c r="T1382" t="e">
        <f>IF(StandardResults[[#This Row],[Ind/Rel]]="Ind",_xlfn.XLOOKUP(StandardResults[[#This Row],[Code]],Std[Code],Std[B]),"-")</f>
        <v>#N/A</v>
      </c>
      <c r="U1382" t="e">
        <f>IF(StandardResults[[#This Row],[Ind/Rel]]="Ind",_xlfn.XLOOKUP(StandardResults[[#This Row],[Code]],Std[Code],Std[AAs]),"-")</f>
        <v>#N/A</v>
      </c>
      <c r="V1382" t="e">
        <f>IF(StandardResults[[#This Row],[Ind/Rel]]="Ind",_xlfn.XLOOKUP(StandardResults[[#This Row],[Code]],Std[Code],Std[As]),"-")</f>
        <v>#N/A</v>
      </c>
      <c r="W1382" t="e">
        <f>IF(StandardResults[[#This Row],[Ind/Rel]]="Ind",_xlfn.XLOOKUP(StandardResults[[#This Row],[Code]],Std[Code],Std[Bs]),"-")</f>
        <v>#N/A</v>
      </c>
      <c r="X1382" t="e">
        <f>IF(StandardResults[[#This Row],[Ind/Rel]]="Ind",_xlfn.XLOOKUP(StandardResults[[#This Row],[Code]],Std[Code],Std[EC]),"-")</f>
        <v>#N/A</v>
      </c>
      <c r="Y1382" t="e">
        <f>IF(StandardResults[[#This Row],[Ind/Rel]]="Ind",_xlfn.XLOOKUP(StandardResults[[#This Row],[Code]],Std[Code],Std[Ecs]),"-")</f>
        <v>#N/A</v>
      </c>
      <c r="Z1382">
        <f>COUNTIFS(StandardResults[Name],StandardResults[[#This Row],[Name]],StandardResults[Entry
Std],"B")+COUNTIFS(StandardResults[Name],StandardResults[[#This Row],[Name]],StandardResults[Entry
Std],"A")+COUNTIFS(StandardResults[Name],StandardResults[[#This Row],[Name]],StandardResults[Entry
Std],"AA")</f>
        <v>0</v>
      </c>
      <c r="AA1382">
        <f>COUNTIFS(StandardResults[Name],StandardResults[[#This Row],[Name]],StandardResults[Entry
Std],"AA")</f>
        <v>0</v>
      </c>
    </row>
    <row r="1383" spans="1:27" x14ac:dyDescent="0.25">
      <c r="A1383">
        <f>TimeVR[[#This Row],[Club]]</f>
        <v>0</v>
      </c>
      <c r="B1383" t="str">
        <f>IF(OR(RIGHT(TimeVR[[#This Row],[Event]],3)="M.R", RIGHT(TimeVR[[#This Row],[Event]],3)="F.R"),"Relay","Ind")</f>
        <v>Ind</v>
      </c>
      <c r="C1383">
        <f>TimeVR[[#This Row],[gender]]</f>
        <v>0</v>
      </c>
      <c r="D1383">
        <f>TimeVR[[#This Row],[Age]]</f>
        <v>0</v>
      </c>
      <c r="E1383">
        <f>TimeVR[[#This Row],[name]]</f>
        <v>0</v>
      </c>
      <c r="F1383">
        <f>TimeVR[[#This Row],[Event]]</f>
        <v>0</v>
      </c>
      <c r="G1383" t="str">
        <f>IF(OR(StandardResults[[#This Row],[Entry]]="-",TimeVR[[#This Row],[validation]]="Validated"),"Y","N")</f>
        <v>N</v>
      </c>
      <c r="H1383">
        <f>IF(OR(LEFT(TimeVR[[#This Row],[Times]],8)="00:00.00", LEFT(TimeVR[[#This Row],[Times]],2)="NT"),"-",TimeVR[[#This Row],[Times]])</f>
        <v>0</v>
      </c>
      <c r="I13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3" t="str">
        <f>IF(ISBLANK(TimeVR[[#This Row],[Best Time(S)]]),"-",TimeVR[[#This Row],[Best Time(S)]])</f>
        <v>-</v>
      </c>
      <c r="K1383" t="str">
        <f>IF(StandardResults[[#This Row],[BT(SC)]]&lt;&gt;"-",IF(StandardResults[[#This Row],[BT(SC)]]&lt;=StandardResults[[#This Row],[AAs]],"AA",IF(StandardResults[[#This Row],[BT(SC)]]&lt;=StandardResults[[#This Row],[As]],"A",IF(StandardResults[[#This Row],[BT(SC)]]&lt;=StandardResults[[#This Row],[Bs]],"B","-"))),"")</f>
        <v/>
      </c>
      <c r="L1383" t="str">
        <f>IF(ISBLANK(TimeVR[[#This Row],[Best Time(L)]]),"-",TimeVR[[#This Row],[Best Time(L)]])</f>
        <v>-</v>
      </c>
      <c r="M1383" t="str">
        <f>IF(StandardResults[[#This Row],[BT(LC)]]&lt;&gt;"-",IF(StandardResults[[#This Row],[BT(LC)]]&lt;=StandardResults[[#This Row],[AA]],"AA",IF(StandardResults[[#This Row],[BT(LC)]]&lt;=StandardResults[[#This Row],[A]],"A",IF(StandardResults[[#This Row],[BT(LC)]]&lt;=StandardResults[[#This Row],[B]],"B","-"))),"")</f>
        <v/>
      </c>
      <c r="N1383" s="14"/>
      <c r="O1383" t="str">
        <f>IF(StandardResults[[#This Row],[BT(SC)]]&lt;&gt;"-",IF(StandardResults[[#This Row],[BT(SC)]]&lt;=StandardResults[[#This Row],[Ecs]],"EC","-"),"")</f>
        <v/>
      </c>
      <c r="Q1383" t="str">
        <f>IF(StandardResults[[#This Row],[Ind/Rel]]="Ind",LEFT(StandardResults[[#This Row],[Gender]],1)&amp;MIN(MAX(StandardResults[[#This Row],[Age]],11),17)&amp;"-"&amp;StandardResults[[#This Row],[Event]],"")</f>
        <v>011-0</v>
      </c>
      <c r="R1383" t="e">
        <f>IF(StandardResults[[#This Row],[Ind/Rel]]="Ind",_xlfn.XLOOKUP(StandardResults[[#This Row],[Code]],Std[Code],Std[AA]),"-")</f>
        <v>#N/A</v>
      </c>
      <c r="S1383" t="e">
        <f>IF(StandardResults[[#This Row],[Ind/Rel]]="Ind",_xlfn.XLOOKUP(StandardResults[[#This Row],[Code]],Std[Code],Std[A]),"-")</f>
        <v>#N/A</v>
      </c>
      <c r="T1383" t="e">
        <f>IF(StandardResults[[#This Row],[Ind/Rel]]="Ind",_xlfn.XLOOKUP(StandardResults[[#This Row],[Code]],Std[Code],Std[B]),"-")</f>
        <v>#N/A</v>
      </c>
      <c r="U1383" t="e">
        <f>IF(StandardResults[[#This Row],[Ind/Rel]]="Ind",_xlfn.XLOOKUP(StandardResults[[#This Row],[Code]],Std[Code],Std[AAs]),"-")</f>
        <v>#N/A</v>
      </c>
      <c r="V1383" t="e">
        <f>IF(StandardResults[[#This Row],[Ind/Rel]]="Ind",_xlfn.XLOOKUP(StandardResults[[#This Row],[Code]],Std[Code],Std[As]),"-")</f>
        <v>#N/A</v>
      </c>
      <c r="W1383" t="e">
        <f>IF(StandardResults[[#This Row],[Ind/Rel]]="Ind",_xlfn.XLOOKUP(StandardResults[[#This Row],[Code]],Std[Code],Std[Bs]),"-")</f>
        <v>#N/A</v>
      </c>
      <c r="X1383" t="e">
        <f>IF(StandardResults[[#This Row],[Ind/Rel]]="Ind",_xlfn.XLOOKUP(StandardResults[[#This Row],[Code]],Std[Code],Std[EC]),"-")</f>
        <v>#N/A</v>
      </c>
      <c r="Y1383" t="e">
        <f>IF(StandardResults[[#This Row],[Ind/Rel]]="Ind",_xlfn.XLOOKUP(StandardResults[[#This Row],[Code]],Std[Code],Std[Ecs]),"-")</f>
        <v>#N/A</v>
      </c>
      <c r="Z1383">
        <f>COUNTIFS(StandardResults[Name],StandardResults[[#This Row],[Name]],StandardResults[Entry
Std],"B")+COUNTIFS(StandardResults[Name],StandardResults[[#This Row],[Name]],StandardResults[Entry
Std],"A")+COUNTIFS(StandardResults[Name],StandardResults[[#This Row],[Name]],StandardResults[Entry
Std],"AA")</f>
        <v>0</v>
      </c>
      <c r="AA1383">
        <f>COUNTIFS(StandardResults[Name],StandardResults[[#This Row],[Name]],StandardResults[Entry
Std],"AA")</f>
        <v>0</v>
      </c>
    </row>
    <row r="1384" spans="1:27" x14ac:dyDescent="0.25">
      <c r="A1384">
        <f>TimeVR[[#This Row],[Club]]</f>
        <v>0</v>
      </c>
      <c r="B1384" t="str">
        <f>IF(OR(RIGHT(TimeVR[[#This Row],[Event]],3)="M.R", RIGHT(TimeVR[[#This Row],[Event]],3)="F.R"),"Relay","Ind")</f>
        <v>Ind</v>
      </c>
      <c r="C1384">
        <f>TimeVR[[#This Row],[gender]]</f>
        <v>0</v>
      </c>
      <c r="D1384">
        <f>TimeVR[[#This Row],[Age]]</f>
        <v>0</v>
      </c>
      <c r="E1384">
        <f>TimeVR[[#This Row],[name]]</f>
        <v>0</v>
      </c>
      <c r="F1384">
        <f>TimeVR[[#This Row],[Event]]</f>
        <v>0</v>
      </c>
      <c r="G1384" t="str">
        <f>IF(OR(StandardResults[[#This Row],[Entry]]="-",TimeVR[[#This Row],[validation]]="Validated"),"Y","N")</f>
        <v>N</v>
      </c>
      <c r="H1384">
        <f>IF(OR(LEFT(TimeVR[[#This Row],[Times]],8)="00:00.00", LEFT(TimeVR[[#This Row],[Times]],2)="NT"),"-",TimeVR[[#This Row],[Times]])</f>
        <v>0</v>
      </c>
      <c r="I13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4" t="str">
        <f>IF(ISBLANK(TimeVR[[#This Row],[Best Time(S)]]),"-",TimeVR[[#This Row],[Best Time(S)]])</f>
        <v>-</v>
      </c>
      <c r="K1384" t="str">
        <f>IF(StandardResults[[#This Row],[BT(SC)]]&lt;&gt;"-",IF(StandardResults[[#This Row],[BT(SC)]]&lt;=StandardResults[[#This Row],[AAs]],"AA",IF(StandardResults[[#This Row],[BT(SC)]]&lt;=StandardResults[[#This Row],[As]],"A",IF(StandardResults[[#This Row],[BT(SC)]]&lt;=StandardResults[[#This Row],[Bs]],"B","-"))),"")</f>
        <v/>
      </c>
      <c r="L1384" t="str">
        <f>IF(ISBLANK(TimeVR[[#This Row],[Best Time(L)]]),"-",TimeVR[[#This Row],[Best Time(L)]])</f>
        <v>-</v>
      </c>
      <c r="M1384" t="str">
        <f>IF(StandardResults[[#This Row],[BT(LC)]]&lt;&gt;"-",IF(StandardResults[[#This Row],[BT(LC)]]&lt;=StandardResults[[#This Row],[AA]],"AA",IF(StandardResults[[#This Row],[BT(LC)]]&lt;=StandardResults[[#This Row],[A]],"A",IF(StandardResults[[#This Row],[BT(LC)]]&lt;=StandardResults[[#This Row],[B]],"B","-"))),"")</f>
        <v/>
      </c>
      <c r="N1384" s="14"/>
      <c r="O1384" t="str">
        <f>IF(StandardResults[[#This Row],[BT(SC)]]&lt;&gt;"-",IF(StandardResults[[#This Row],[BT(SC)]]&lt;=StandardResults[[#This Row],[Ecs]],"EC","-"),"")</f>
        <v/>
      </c>
      <c r="Q1384" t="str">
        <f>IF(StandardResults[[#This Row],[Ind/Rel]]="Ind",LEFT(StandardResults[[#This Row],[Gender]],1)&amp;MIN(MAX(StandardResults[[#This Row],[Age]],11),17)&amp;"-"&amp;StandardResults[[#This Row],[Event]],"")</f>
        <v>011-0</v>
      </c>
      <c r="R1384" t="e">
        <f>IF(StandardResults[[#This Row],[Ind/Rel]]="Ind",_xlfn.XLOOKUP(StandardResults[[#This Row],[Code]],Std[Code],Std[AA]),"-")</f>
        <v>#N/A</v>
      </c>
      <c r="S1384" t="e">
        <f>IF(StandardResults[[#This Row],[Ind/Rel]]="Ind",_xlfn.XLOOKUP(StandardResults[[#This Row],[Code]],Std[Code],Std[A]),"-")</f>
        <v>#N/A</v>
      </c>
      <c r="T1384" t="e">
        <f>IF(StandardResults[[#This Row],[Ind/Rel]]="Ind",_xlfn.XLOOKUP(StandardResults[[#This Row],[Code]],Std[Code],Std[B]),"-")</f>
        <v>#N/A</v>
      </c>
      <c r="U1384" t="e">
        <f>IF(StandardResults[[#This Row],[Ind/Rel]]="Ind",_xlfn.XLOOKUP(StandardResults[[#This Row],[Code]],Std[Code],Std[AAs]),"-")</f>
        <v>#N/A</v>
      </c>
      <c r="V1384" t="e">
        <f>IF(StandardResults[[#This Row],[Ind/Rel]]="Ind",_xlfn.XLOOKUP(StandardResults[[#This Row],[Code]],Std[Code],Std[As]),"-")</f>
        <v>#N/A</v>
      </c>
      <c r="W1384" t="e">
        <f>IF(StandardResults[[#This Row],[Ind/Rel]]="Ind",_xlfn.XLOOKUP(StandardResults[[#This Row],[Code]],Std[Code],Std[Bs]),"-")</f>
        <v>#N/A</v>
      </c>
      <c r="X1384" t="e">
        <f>IF(StandardResults[[#This Row],[Ind/Rel]]="Ind",_xlfn.XLOOKUP(StandardResults[[#This Row],[Code]],Std[Code],Std[EC]),"-")</f>
        <v>#N/A</v>
      </c>
      <c r="Y1384" t="e">
        <f>IF(StandardResults[[#This Row],[Ind/Rel]]="Ind",_xlfn.XLOOKUP(StandardResults[[#This Row],[Code]],Std[Code],Std[Ecs]),"-")</f>
        <v>#N/A</v>
      </c>
      <c r="Z1384">
        <f>COUNTIFS(StandardResults[Name],StandardResults[[#This Row],[Name]],StandardResults[Entry
Std],"B")+COUNTIFS(StandardResults[Name],StandardResults[[#This Row],[Name]],StandardResults[Entry
Std],"A")+COUNTIFS(StandardResults[Name],StandardResults[[#This Row],[Name]],StandardResults[Entry
Std],"AA")</f>
        <v>0</v>
      </c>
      <c r="AA1384">
        <f>COUNTIFS(StandardResults[Name],StandardResults[[#This Row],[Name]],StandardResults[Entry
Std],"AA")</f>
        <v>0</v>
      </c>
    </row>
    <row r="1385" spans="1:27" x14ac:dyDescent="0.25">
      <c r="A1385">
        <f>TimeVR[[#This Row],[Club]]</f>
        <v>0</v>
      </c>
      <c r="B1385" t="str">
        <f>IF(OR(RIGHT(TimeVR[[#This Row],[Event]],3)="M.R", RIGHT(TimeVR[[#This Row],[Event]],3)="F.R"),"Relay","Ind")</f>
        <v>Ind</v>
      </c>
      <c r="C1385">
        <f>TimeVR[[#This Row],[gender]]</f>
        <v>0</v>
      </c>
      <c r="D1385">
        <f>TimeVR[[#This Row],[Age]]</f>
        <v>0</v>
      </c>
      <c r="E1385">
        <f>TimeVR[[#This Row],[name]]</f>
        <v>0</v>
      </c>
      <c r="F1385">
        <f>TimeVR[[#This Row],[Event]]</f>
        <v>0</v>
      </c>
      <c r="G1385" t="str">
        <f>IF(OR(StandardResults[[#This Row],[Entry]]="-",TimeVR[[#This Row],[validation]]="Validated"),"Y","N")</f>
        <v>N</v>
      </c>
      <c r="H1385">
        <f>IF(OR(LEFT(TimeVR[[#This Row],[Times]],8)="00:00.00", LEFT(TimeVR[[#This Row],[Times]],2)="NT"),"-",TimeVR[[#This Row],[Times]])</f>
        <v>0</v>
      </c>
      <c r="I13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5" t="str">
        <f>IF(ISBLANK(TimeVR[[#This Row],[Best Time(S)]]),"-",TimeVR[[#This Row],[Best Time(S)]])</f>
        <v>-</v>
      </c>
      <c r="K1385" t="str">
        <f>IF(StandardResults[[#This Row],[BT(SC)]]&lt;&gt;"-",IF(StandardResults[[#This Row],[BT(SC)]]&lt;=StandardResults[[#This Row],[AAs]],"AA",IF(StandardResults[[#This Row],[BT(SC)]]&lt;=StandardResults[[#This Row],[As]],"A",IF(StandardResults[[#This Row],[BT(SC)]]&lt;=StandardResults[[#This Row],[Bs]],"B","-"))),"")</f>
        <v/>
      </c>
      <c r="L1385" t="str">
        <f>IF(ISBLANK(TimeVR[[#This Row],[Best Time(L)]]),"-",TimeVR[[#This Row],[Best Time(L)]])</f>
        <v>-</v>
      </c>
      <c r="M1385" t="str">
        <f>IF(StandardResults[[#This Row],[BT(LC)]]&lt;&gt;"-",IF(StandardResults[[#This Row],[BT(LC)]]&lt;=StandardResults[[#This Row],[AA]],"AA",IF(StandardResults[[#This Row],[BT(LC)]]&lt;=StandardResults[[#This Row],[A]],"A",IF(StandardResults[[#This Row],[BT(LC)]]&lt;=StandardResults[[#This Row],[B]],"B","-"))),"")</f>
        <v/>
      </c>
      <c r="N1385" s="14"/>
      <c r="O1385" t="str">
        <f>IF(StandardResults[[#This Row],[BT(SC)]]&lt;&gt;"-",IF(StandardResults[[#This Row],[BT(SC)]]&lt;=StandardResults[[#This Row],[Ecs]],"EC","-"),"")</f>
        <v/>
      </c>
      <c r="Q1385" t="str">
        <f>IF(StandardResults[[#This Row],[Ind/Rel]]="Ind",LEFT(StandardResults[[#This Row],[Gender]],1)&amp;MIN(MAX(StandardResults[[#This Row],[Age]],11),17)&amp;"-"&amp;StandardResults[[#This Row],[Event]],"")</f>
        <v>011-0</v>
      </c>
      <c r="R1385" t="e">
        <f>IF(StandardResults[[#This Row],[Ind/Rel]]="Ind",_xlfn.XLOOKUP(StandardResults[[#This Row],[Code]],Std[Code],Std[AA]),"-")</f>
        <v>#N/A</v>
      </c>
      <c r="S1385" t="e">
        <f>IF(StandardResults[[#This Row],[Ind/Rel]]="Ind",_xlfn.XLOOKUP(StandardResults[[#This Row],[Code]],Std[Code],Std[A]),"-")</f>
        <v>#N/A</v>
      </c>
      <c r="T1385" t="e">
        <f>IF(StandardResults[[#This Row],[Ind/Rel]]="Ind",_xlfn.XLOOKUP(StandardResults[[#This Row],[Code]],Std[Code],Std[B]),"-")</f>
        <v>#N/A</v>
      </c>
      <c r="U1385" t="e">
        <f>IF(StandardResults[[#This Row],[Ind/Rel]]="Ind",_xlfn.XLOOKUP(StandardResults[[#This Row],[Code]],Std[Code],Std[AAs]),"-")</f>
        <v>#N/A</v>
      </c>
      <c r="V1385" t="e">
        <f>IF(StandardResults[[#This Row],[Ind/Rel]]="Ind",_xlfn.XLOOKUP(StandardResults[[#This Row],[Code]],Std[Code],Std[As]),"-")</f>
        <v>#N/A</v>
      </c>
      <c r="W1385" t="e">
        <f>IF(StandardResults[[#This Row],[Ind/Rel]]="Ind",_xlfn.XLOOKUP(StandardResults[[#This Row],[Code]],Std[Code],Std[Bs]),"-")</f>
        <v>#N/A</v>
      </c>
      <c r="X1385" t="e">
        <f>IF(StandardResults[[#This Row],[Ind/Rel]]="Ind",_xlfn.XLOOKUP(StandardResults[[#This Row],[Code]],Std[Code],Std[EC]),"-")</f>
        <v>#N/A</v>
      </c>
      <c r="Y1385" t="e">
        <f>IF(StandardResults[[#This Row],[Ind/Rel]]="Ind",_xlfn.XLOOKUP(StandardResults[[#This Row],[Code]],Std[Code],Std[Ecs]),"-")</f>
        <v>#N/A</v>
      </c>
      <c r="Z1385">
        <f>COUNTIFS(StandardResults[Name],StandardResults[[#This Row],[Name]],StandardResults[Entry
Std],"B")+COUNTIFS(StandardResults[Name],StandardResults[[#This Row],[Name]],StandardResults[Entry
Std],"A")+COUNTIFS(StandardResults[Name],StandardResults[[#This Row],[Name]],StandardResults[Entry
Std],"AA")</f>
        <v>0</v>
      </c>
      <c r="AA1385">
        <f>COUNTIFS(StandardResults[Name],StandardResults[[#This Row],[Name]],StandardResults[Entry
Std],"AA")</f>
        <v>0</v>
      </c>
    </row>
    <row r="1386" spans="1:27" x14ac:dyDescent="0.25">
      <c r="A1386">
        <f>TimeVR[[#This Row],[Club]]</f>
        <v>0</v>
      </c>
      <c r="B1386" t="str">
        <f>IF(OR(RIGHT(TimeVR[[#This Row],[Event]],3)="M.R", RIGHT(TimeVR[[#This Row],[Event]],3)="F.R"),"Relay","Ind")</f>
        <v>Ind</v>
      </c>
      <c r="C1386">
        <f>TimeVR[[#This Row],[gender]]</f>
        <v>0</v>
      </c>
      <c r="D1386">
        <f>TimeVR[[#This Row],[Age]]</f>
        <v>0</v>
      </c>
      <c r="E1386">
        <f>TimeVR[[#This Row],[name]]</f>
        <v>0</v>
      </c>
      <c r="F1386">
        <f>TimeVR[[#This Row],[Event]]</f>
        <v>0</v>
      </c>
      <c r="G1386" t="str">
        <f>IF(OR(StandardResults[[#This Row],[Entry]]="-",TimeVR[[#This Row],[validation]]="Validated"),"Y","N")</f>
        <v>N</v>
      </c>
      <c r="H1386">
        <f>IF(OR(LEFT(TimeVR[[#This Row],[Times]],8)="00:00.00", LEFT(TimeVR[[#This Row],[Times]],2)="NT"),"-",TimeVR[[#This Row],[Times]])</f>
        <v>0</v>
      </c>
      <c r="I13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6" t="str">
        <f>IF(ISBLANK(TimeVR[[#This Row],[Best Time(S)]]),"-",TimeVR[[#This Row],[Best Time(S)]])</f>
        <v>-</v>
      </c>
      <c r="K1386" t="str">
        <f>IF(StandardResults[[#This Row],[BT(SC)]]&lt;&gt;"-",IF(StandardResults[[#This Row],[BT(SC)]]&lt;=StandardResults[[#This Row],[AAs]],"AA",IF(StandardResults[[#This Row],[BT(SC)]]&lt;=StandardResults[[#This Row],[As]],"A",IF(StandardResults[[#This Row],[BT(SC)]]&lt;=StandardResults[[#This Row],[Bs]],"B","-"))),"")</f>
        <v/>
      </c>
      <c r="L1386" t="str">
        <f>IF(ISBLANK(TimeVR[[#This Row],[Best Time(L)]]),"-",TimeVR[[#This Row],[Best Time(L)]])</f>
        <v>-</v>
      </c>
      <c r="M1386" t="str">
        <f>IF(StandardResults[[#This Row],[BT(LC)]]&lt;&gt;"-",IF(StandardResults[[#This Row],[BT(LC)]]&lt;=StandardResults[[#This Row],[AA]],"AA",IF(StandardResults[[#This Row],[BT(LC)]]&lt;=StandardResults[[#This Row],[A]],"A",IF(StandardResults[[#This Row],[BT(LC)]]&lt;=StandardResults[[#This Row],[B]],"B","-"))),"")</f>
        <v/>
      </c>
      <c r="N1386" s="14"/>
      <c r="O1386" t="str">
        <f>IF(StandardResults[[#This Row],[BT(SC)]]&lt;&gt;"-",IF(StandardResults[[#This Row],[BT(SC)]]&lt;=StandardResults[[#This Row],[Ecs]],"EC","-"),"")</f>
        <v/>
      </c>
      <c r="Q1386" t="str">
        <f>IF(StandardResults[[#This Row],[Ind/Rel]]="Ind",LEFT(StandardResults[[#This Row],[Gender]],1)&amp;MIN(MAX(StandardResults[[#This Row],[Age]],11),17)&amp;"-"&amp;StandardResults[[#This Row],[Event]],"")</f>
        <v>011-0</v>
      </c>
      <c r="R1386" t="e">
        <f>IF(StandardResults[[#This Row],[Ind/Rel]]="Ind",_xlfn.XLOOKUP(StandardResults[[#This Row],[Code]],Std[Code],Std[AA]),"-")</f>
        <v>#N/A</v>
      </c>
      <c r="S1386" t="e">
        <f>IF(StandardResults[[#This Row],[Ind/Rel]]="Ind",_xlfn.XLOOKUP(StandardResults[[#This Row],[Code]],Std[Code],Std[A]),"-")</f>
        <v>#N/A</v>
      </c>
      <c r="T1386" t="e">
        <f>IF(StandardResults[[#This Row],[Ind/Rel]]="Ind",_xlfn.XLOOKUP(StandardResults[[#This Row],[Code]],Std[Code],Std[B]),"-")</f>
        <v>#N/A</v>
      </c>
      <c r="U1386" t="e">
        <f>IF(StandardResults[[#This Row],[Ind/Rel]]="Ind",_xlfn.XLOOKUP(StandardResults[[#This Row],[Code]],Std[Code],Std[AAs]),"-")</f>
        <v>#N/A</v>
      </c>
      <c r="V1386" t="e">
        <f>IF(StandardResults[[#This Row],[Ind/Rel]]="Ind",_xlfn.XLOOKUP(StandardResults[[#This Row],[Code]],Std[Code],Std[As]),"-")</f>
        <v>#N/A</v>
      </c>
      <c r="W1386" t="e">
        <f>IF(StandardResults[[#This Row],[Ind/Rel]]="Ind",_xlfn.XLOOKUP(StandardResults[[#This Row],[Code]],Std[Code],Std[Bs]),"-")</f>
        <v>#N/A</v>
      </c>
      <c r="X1386" t="e">
        <f>IF(StandardResults[[#This Row],[Ind/Rel]]="Ind",_xlfn.XLOOKUP(StandardResults[[#This Row],[Code]],Std[Code],Std[EC]),"-")</f>
        <v>#N/A</v>
      </c>
      <c r="Y1386" t="e">
        <f>IF(StandardResults[[#This Row],[Ind/Rel]]="Ind",_xlfn.XLOOKUP(StandardResults[[#This Row],[Code]],Std[Code],Std[Ecs]),"-")</f>
        <v>#N/A</v>
      </c>
      <c r="Z1386">
        <f>COUNTIFS(StandardResults[Name],StandardResults[[#This Row],[Name]],StandardResults[Entry
Std],"B")+COUNTIFS(StandardResults[Name],StandardResults[[#This Row],[Name]],StandardResults[Entry
Std],"A")+COUNTIFS(StandardResults[Name],StandardResults[[#This Row],[Name]],StandardResults[Entry
Std],"AA")</f>
        <v>0</v>
      </c>
      <c r="AA1386">
        <f>COUNTIFS(StandardResults[Name],StandardResults[[#This Row],[Name]],StandardResults[Entry
Std],"AA")</f>
        <v>0</v>
      </c>
    </row>
    <row r="1387" spans="1:27" x14ac:dyDescent="0.25">
      <c r="A1387">
        <f>TimeVR[[#This Row],[Club]]</f>
        <v>0</v>
      </c>
      <c r="B1387" t="str">
        <f>IF(OR(RIGHT(TimeVR[[#This Row],[Event]],3)="M.R", RIGHT(TimeVR[[#This Row],[Event]],3)="F.R"),"Relay","Ind")</f>
        <v>Ind</v>
      </c>
      <c r="C1387">
        <f>TimeVR[[#This Row],[gender]]</f>
        <v>0</v>
      </c>
      <c r="D1387">
        <f>TimeVR[[#This Row],[Age]]</f>
        <v>0</v>
      </c>
      <c r="E1387">
        <f>TimeVR[[#This Row],[name]]</f>
        <v>0</v>
      </c>
      <c r="F1387">
        <f>TimeVR[[#This Row],[Event]]</f>
        <v>0</v>
      </c>
      <c r="G1387" t="str">
        <f>IF(OR(StandardResults[[#This Row],[Entry]]="-",TimeVR[[#This Row],[validation]]="Validated"),"Y","N")</f>
        <v>N</v>
      </c>
      <c r="H1387">
        <f>IF(OR(LEFT(TimeVR[[#This Row],[Times]],8)="00:00.00", LEFT(TimeVR[[#This Row],[Times]],2)="NT"),"-",TimeVR[[#This Row],[Times]])</f>
        <v>0</v>
      </c>
      <c r="I13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7" t="str">
        <f>IF(ISBLANK(TimeVR[[#This Row],[Best Time(S)]]),"-",TimeVR[[#This Row],[Best Time(S)]])</f>
        <v>-</v>
      </c>
      <c r="K1387" t="str">
        <f>IF(StandardResults[[#This Row],[BT(SC)]]&lt;&gt;"-",IF(StandardResults[[#This Row],[BT(SC)]]&lt;=StandardResults[[#This Row],[AAs]],"AA",IF(StandardResults[[#This Row],[BT(SC)]]&lt;=StandardResults[[#This Row],[As]],"A",IF(StandardResults[[#This Row],[BT(SC)]]&lt;=StandardResults[[#This Row],[Bs]],"B","-"))),"")</f>
        <v/>
      </c>
      <c r="L1387" t="str">
        <f>IF(ISBLANK(TimeVR[[#This Row],[Best Time(L)]]),"-",TimeVR[[#This Row],[Best Time(L)]])</f>
        <v>-</v>
      </c>
      <c r="M1387" t="str">
        <f>IF(StandardResults[[#This Row],[BT(LC)]]&lt;&gt;"-",IF(StandardResults[[#This Row],[BT(LC)]]&lt;=StandardResults[[#This Row],[AA]],"AA",IF(StandardResults[[#This Row],[BT(LC)]]&lt;=StandardResults[[#This Row],[A]],"A",IF(StandardResults[[#This Row],[BT(LC)]]&lt;=StandardResults[[#This Row],[B]],"B","-"))),"")</f>
        <v/>
      </c>
      <c r="N1387" s="14"/>
      <c r="O1387" t="str">
        <f>IF(StandardResults[[#This Row],[BT(SC)]]&lt;&gt;"-",IF(StandardResults[[#This Row],[BT(SC)]]&lt;=StandardResults[[#This Row],[Ecs]],"EC","-"),"")</f>
        <v/>
      </c>
      <c r="Q1387" t="str">
        <f>IF(StandardResults[[#This Row],[Ind/Rel]]="Ind",LEFT(StandardResults[[#This Row],[Gender]],1)&amp;MIN(MAX(StandardResults[[#This Row],[Age]],11),17)&amp;"-"&amp;StandardResults[[#This Row],[Event]],"")</f>
        <v>011-0</v>
      </c>
      <c r="R1387" t="e">
        <f>IF(StandardResults[[#This Row],[Ind/Rel]]="Ind",_xlfn.XLOOKUP(StandardResults[[#This Row],[Code]],Std[Code],Std[AA]),"-")</f>
        <v>#N/A</v>
      </c>
      <c r="S1387" t="e">
        <f>IF(StandardResults[[#This Row],[Ind/Rel]]="Ind",_xlfn.XLOOKUP(StandardResults[[#This Row],[Code]],Std[Code],Std[A]),"-")</f>
        <v>#N/A</v>
      </c>
      <c r="T1387" t="e">
        <f>IF(StandardResults[[#This Row],[Ind/Rel]]="Ind",_xlfn.XLOOKUP(StandardResults[[#This Row],[Code]],Std[Code],Std[B]),"-")</f>
        <v>#N/A</v>
      </c>
      <c r="U1387" t="e">
        <f>IF(StandardResults[[#This Row],[Ind/Rel]]="Ind",_xlfn.XLOOKUP(StandardResults[[#This Row],[Code]],Std[Code],Std[AAs]),"-")</f>
        <v>#N/A</v>
      </c>
      <c r="V1387" t="e">
        <f>IF(StandardResults[[#This Row],[Ind/Rel]]="Ind",_xlfn.XLOOKUP(StandardResults[[#This Row],[Code]],Std[Code],Std[As]),"-")</f>
        <v>#N/A</v>
      </c>
      <c r="W1387" t="e">
        <f>IF(StandardResults[[#This Row],[Ind/Rel]]="Ind",_xlfn.XLOOKUP(StandardResults[[#This Row],[Code]],Std[Code],Std[Bs]),"-")</f>
        <v>#N/A</v>
      </c>
      <c r="X1387" t="e">
        <f>IF(StandardResults[[#This Row],[Ind/Rel]]="Ind",_xlfn.XLOOKUP(StandardResults[[#This Row],[Code]],Std[Code],Std[EC]),"-")</f>
        <v>#N/A</v>
      </c>
      <c r="Y1387" t="e">
        <f>IF(StandardResults[[#This Row],[Ind/Rel]]="Ind",_xlfn.XLOOKUP(StandardResults[[#This Row],[Code]],Std[Code],Std[Ecs]),"-")</f>
        <v>#N/A</v>
      </c>
      <c r="Z1387">
        <f>COUNTIFS(StandardResults[Name],StandardResults[[#This Row],[Name]],StandardResults[Entry
Std],"B")+COUNTIFS(StandardResults[Name],StandardResults[[#This Row],[Name]],StandardResults[Entry
Std],"A")+COUNTIFS(StandardResults[Name],StandardResults[[#This Row],[Name]],StandardResults[Entry
Std],"AA")</f>
        <v>0</v>
      </c>
      <c r="AA1387">
        <f>COUNTIFS(StandardResults[Name],StandardResults[[#This Row],[Name]],StandardResults[Entry
Std],"AA")</f>
        <v>0</v>
      </c>
    </row>
    <row r="1388" spans="1:27" x14ac:dyDescent="0.25">
      <c r="A1388">
        <f>TimeVR[[#This Row],[Club]]</f>
        <v>0</v>
      </c>
      <c r="B1388" t="str">
        <f>IF(OR(RIGHT(TimeVR[[#This Row],[Event]],3)="M.R", RIGHT(TimeVR[[#This Row],[Event]],3)="F.R"),"Relay","Ind")</f>
        <v>Ind</v>
      </c>
      <c r="C1388">
        <f>TimeVR[[#This Row],[gender]]</f>
        <v>0</v>
      </c>
      <c r="D1388">
        <f>TimeVR[[#This Row],[Age]]</f>
        <v>0</v>
      </c>
      <c r="E1388">
        <f>TimeVR[[#This Row],[name]]</f>
        <v>0</v>
      </c>
      <c r="F1388">
        <f>TimeVR[[#This Row],[Event]]</f>
        <v>0</v>
      </c>
      <c r="G1388" t="str">
        <f>IF(OR(StandardResults[[#This Row],[Entry]]="-",TimeVR[[#This Row],[validation]]="Validated"),"Y","N")</f>
        <v>N</v>
      </c>
      <c r="H1388">
        <f>IF(OR(LEFT(TimeVR[[#This Row],[Times]],8)="00:00.00", LEFT(TimeVR[[#This Row],[Times]],2)="NT"),"-",TimeVR[[#This Row],[Times]])</f>
        <v>0</v>
      </c>
      <c r="I13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8" t="str">
        <f>IF(ISBLANK(TimeVR[[#This Row],[Best Time(S)]]),"-",TimeVR[[#This Row],[Best Time(S)]])</f>
        <v>-</v>
      </c>
      <c r="K1388" t="str">
        <f>IF(StandardResults[[#This Row],[BT(SC)]]&lt;&gt;"-",IF(StandardResults[[#This Row],[BT(SC)]]&lt;=StandardResults[[#This Row],[AAs]],"AA",IF(StandardResults[[#This Row],[BT(SC)]]&lt;=StandardResults[[#This Row],[As]],"A",IF(StandardResults[[#This Row],[BT(SC)]]&lt;=StandardResults[[#This Row],[Bs]],"B","-"))),"")</f>
        <v/>
      </c>
      <c r="L1388" t="str">
        <f>IF(ISBLANK(TimeVR[[#This Row],[Best Time(L)]]),"-",TimeVR[[#This Row],[Best Time(L)]])</f>
        <v>-</v>
      </c>
      <c r="M1388" t="str">
        <f>IF(StandardResults[[#This Row],[BT(LC)]]&lt;&gt;"-",IF(StandardResults[[#This Row],[BT(LC)]]&lt;=StandardResults[[#This Row],[AA]],"AA",IF(StandardResults[[#This Row],[BT(LC)]]&lt;=StandardResults[[#This Row],[A]],"A",IF(StandardResults[[#This Row],[BT(LC)]]&lt;=StandardResults[[#This Row],[B]],"B","-"))),"")</f>
        <v/>
      </c>
      <c r="N1388" s="14"/>
      <c r="O1388" t="str">
        <f>IF(StandardResults[[#This Row],[BT(SC)]]&lt;&gt;"-",IF(StandardResults[[#This Row],[BT(SC)]]&lt;=StandardResults[[#This Row],[Ecs]],"EC","-"),"")</f>
        <v/>
      </c>
      <c r="Q1388" t="str">
        <f>IF(StandardResults[[#This Row],[Ind/Rel]]="Ind",LEFT(StandardResults[[#This Row],[Gender]],1)&amp;MIN(MAX(StandardResults[[#This Row],[Age]],11),17)&amp;"-"&amp;StandardResults[[#This Row],[Event]],"")</f>
        <v>011-0</v>
      </c>
      <c r="R1388" t="e">
        <f>IF(StandardResults[[#This Row],[Ind/Rel]]="Ind",_xlfn.XLOOKUP(StandardResults[[#This Row],[Code]],Std[Code],Std[AA]),"-")</f>
        <v>#N/A</v>
      </c>
      <c r="S1388" t="e">
        <f>IF(StandardResults[[#This Row],[Ind/Rel]]="Ind",_xlfn.XLOOKUP(StandardResults[[#This Row],[Code]],Std[Code],Std[A]),"-")</f>
        <v>#N/A</v>
      </c>
      <c r="T1388" t="e">
        <f>IF(StandardResults[[#This Row],[Ind/Rel]]="Ind",_xlfn.XLOOKUP(StandardResults[[#This Row],[Code]],Std[Code],Std[B]),"-")</f>
        <v>#N/A</v>
      </c>
      <c r="U1388" t="e">
        <f>IF(StandardResults[[#This Row],[Ind/Rel]]="Ind",_xlfn.XLOOKUP(StandardResults[[#This Row],[Code]],Std[Code],Std[AAs]),"-")</f>
        <v>#N/A</v>
      </c>
      <c r="V1388" t="e">
        <f>IF(StandardResults[[#This Row],[Ind/Rel]]="Ind",_xlfn.XLOOKUP(StandardResults[[#This Row],[Code]],Std[Code],Std[As]),"-")</f>
        <v>#N/A</v>
      </c>
      <c r="W1388" t="e">
        <f>IF(StandardResults[[#This Row],[Ind/Rel]]="Ind",_xlfn.XLOOKUP(StandardResults[[#This Row],[Code]],Std[Code],Std[Bs]),"-")</f>
        <v>#N/A</v>
      </c>
      <c r="X1388" t="e">
        <f>IF(StandardResults[[#This Row],[Ind/Rel]]="Ind",_xlfn.XLOOKUP(StandardResults[[#This Row],[Code]],Std[Code],Std[EC]),"-")</f>
        <v>#N/A</v>
      </c>
      <c r="Y1388" t="e">
        <f>IF(StandardResults[[#This Row],[Ind/Rel]]="Ind",_xlfn.XLOOKUP(StandardResults[[#This Row],[Code]],Std[Code],Std[Ecs]),"-")</f>
        <v>#N/A</v>
      </c>
      <c r="Z1388">
        <f>COUNTIFS(StandardResults[Name],StandardResults[[#This Row],[Name]],StandardResults[Entry
Std],"B")+COUNTIFS(StandardResults[Name],StandardResults[[#This Row],[Name]],StandardResults[Entry
Std],"A")+COUNTIFS(StandardResults[Name],StandardResults[[#This Row],[Name]],StandardResults[Entry
Std],"AA")</f>
        <v>0</v>
      </c>
      <c r="AA1388">
        <f>COUNTIFS(StandardResults[Name],StandardResults[[#This Row],[Name]],StandardResults[Entry
Std],"AA")</f>
        <v>0</v>
      </c>
    </row>
    <row r="1389" spans="1:27" x14ac:dyDescent="0.25">
      <c r="A1389">
        <f>TimeVR[[#This Row],[Club]]</f>
        <v>0</v>
      </c>
      <c r="B1389" t="str">
        <f>IF(OR(RIGHT(TimeVR[[#This Row],[Event]],3)="M.R", RIGHT(TimeVR[[#This Row],[Event]],3)="F.R"),"Relay","Ind")</f>
        <v>Ind</v>
      </c>
      <c r="C1389">
        <f>TimeVR[[#This Row],[gender]]</f>
        <v>0</v>
      </c>
      <c r="D1389">
        <f>TimeVR[[#This Row],[Age]]</f>
        <v>0</v>
      </c>
      <c r="E1389">
        <f>TimeVR[[#This Row],[name]]</f>
        <v>0</v>
      </c>
      <c r="F1389">
        <f>TimeVR[[#This Row],[Event]]</f>
        <v>0</v>
      </c>
      <c r="G1389" t="str">
        <f>IF(OR(StandardResults[[#This Row],[Entry]]="-",TimeVR[[#This Row],[validation]]="Validated"),"Y","N")</f>
        <v>N</v>
      </c>
      <c r="H1389">
        <f>IF(OR(LEFT(TimeVR[[#This Row],[Times]],8)="00:00.00", LEFT(TimeVR[[#This Row],[Times]],2)="NT"),"-",TimeVR[[#This Row],[Times]])</f>
        <v>0</v>
      </c>
      <c r="I13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89" t="str">
        <f>IF(ISBLANK(TimeVR[[#This Row],[Best Time(S)]]),"-",TimeVR[[#This Row],[Best Time(S)]])</f>
        <v>-</v>
      </c>
      <c r="K1389" t="str">
        <f>IF(StandardResults[[#This Row],[BT(SC)]]&lt;&gt;"-",IF(StandardResults[[#This Row],[BT(SC)]]&lt;=StandardResults[[#This Row],[AAs]],"AA",IF(StandardResults[[#This Row],[BT(SC)]]&lt;=StandardResults[[#This Row],[As]],"A",IF(StandardResults[[#This Row],[BT(SC)]]&lt;=StandardResults[[#This Row],[Bs]],"B","-"))),"")</f>
        <v/>
      </c>
      <c r="L1389" t="str">
        <f>IF(ISBLANK(TimeVR[[#This Row],[Best Time(L)]]),"-",TimeVR[[#This Row],[Best Time(L)]])</f>
        <v>-</v>
      </c>
      <c r="M1389" t="str">
        <f>IF(StandardResults[[#This Row],[BT(LC)]]&lt;&gt;"-",IF(StandardResults[[#This Row],[BT(LC)]]&lt;=StandardResults[[#This Row],[AA]],"AA",IF(StandardResults[[#This Row],[BT(LC)]]&lt;=StandardResults[[#This Row],[A]],"A",IF(StandardResults[[#This Row],[BT(LC)]]&lt;=StandardResults[[#This Row],[B]],"B","-"))),"")</f>
        <v/>
      </c>
      <c r="N1389" s="14"/>
      <c r="O1389" t="str">
        <f>IF(StandardResults[[#This Row],[BT(SC)]]&lt;&gt;"-",IF(StandardResults[[#This Row],[BT(SC)]]&lt;=StandardResults[[#This Row],[Ecs]],"EC","-"),"")</f>
        <v/>
      </c>
      <c r="Q1389" t="str">
        <f>IF(StandardResults[[#This Row],[Ind/Rel]]="Ind",LEFT(StandardResults[[#This Row],[Gender]],1)&amp;MIN(MAX(StandardResults[[#This Row],[Age]],11),17)&amp;"-"&amp;StandardResults[[#This Row],[Event]],"")</f>
        <v>011-0</v>
      </c>
      <c r="R1389" t="e">
        <f>IF(StandardResults[[#This Row],[Ind/Rel]]="Ind",_xlfn.XLOOKUP(StandardResults[[#This Row],[Code]],Std[Code],Std[AA]),"-")</f>
        <v>#N/A</v>
      </c>
      <c r="S1389" t="e">
        <f>IF(StandardResults[[#This Row],[Ind/Rel]]="Ind",_xlfn.XLOOKUP(StandardResults[[#This Row],[Code]],Std[Code],Std[A]),"-")</f>
        <v>#N/A</v>
      </c>
      <c r="T1389" t="e">
        <f>IF(StandardResults[[#This Row],[Ind/Rel]]="Ind",_xlfn.XLOOKUP(StandardResults[[#This Row],[Code]],Std[Code],Std[B]),"-")</f>
        <v>#N/A</v>
      </c>
      <c r="U1389" t="e">
        <f>IF(StandardResults[[#This Row],[Ind/Rel]]="Ind",_xlfn.XLOOKUP(StandardResults[[#This Row],[Code]],Std[Code],Std[AAs]),"-")</f>
        <v>#N/A</v>
      </c>
      <c r="V1389" t="e">
        <f>IF(StandardResults[[#This Row],[Ind/Rel]]="Ind",_xlfn.XLOOKUP(StandardResults[[#This Row],[Code]],Std[Code],Std[As]),"-")</f>
        <v>#N/A</v>
      </c>
      <c r="W1389" t="e">
        <f>IF(StandardResults[[#This Row],[Ind/Rel]]="Ind",_xlfn.XLOOKUP(StandardResults[[#This Row],[Code]],Std[Code],Std[Bs]),"-")</f>
        <v>#N/A</v>
      </c>
      <c r="X1389" t="e">
        <f>IF(StandardResults[[#This Row],[Ind/Rel]]="Ind",_xlfn.XLOOKUP(StandardResults[[#This Row],[Code]],Std[Code],Std[EC]),"-")</f>
        <v>#N/A</v>
      </c>
      <c r="Y1389" t="e">
        <f>IF(StandardResults[[#This Row],[Ind/Rel]]="Ind",_xlfn.XLOOKUP(StandardResults[[#This Row],[Code]],Std[Code],Std[Ecs]),"-")</f>
        <v>#N/A</v>
      </c>
      <c r="Z1389">
        <f>COUNTIFS(StandardResults[Name],StandardResults[[#This Row],[Name]],StandardResults[Entry
Std],"B")+COUNTIFS(StandardResults[Name],StandardResults[[#This Row],[Name]],StandardResults[Entry
Std],"A")+COUNTIFS(StandardResults[Name],StandardResults[[#This Row],[Name]],StandardResults[Entry
Std],"AA")</f>
        <v>0</v>
      </c>
      <c r="AA1389">
        <f>COUNTIFS(StandardResults[Name],StandardResults[[#This Row],[Name]],StandardResults[Entry
Std],"AA")</f>
        <v>0</v>
      </c>
    </row>
    <row r="1390" spans="1:27" x14ac:dyDescent="0.25">
      <c r="A1390">
        <f>TimeVR[[#This Row],[Club]]</f>
        <v>0</v>
      </c>
      <c r="B1390" t="str">
        <f>IF(OR(RIGHT(TimeVR[[#This Row],[Event]],3)="M.R", RIGHT(TimeVR[[#This Row],[Event]],3)="F.R"),"Relay","Ind")</f>
        <v>Ind</v>
      </c>
      <c r="C1390">
        <f>TimeVR[[#This Row],[gender]]</f>
        <v>0</v>
      </c>
      <c r="D1390">
        <f>TimeVR[[#This Row],[Age]]</f>
        <v>0</v>
      </c>
      <c r="E1390">
        <f>TimeVR[[#This Row],[name]]</f>
        <v>0</v>
      </c>
      <c r="F1390">
        <f>TimeVR[[#This Row],[Event]]</f>
        <v>0</v>
      </c>
      <c r="G1390" t="str">
        <f>IF(OR(StandardResults[[#This Row],[Entry]]="-",TimeVR[[#This Row],[validation]]="Validated"),"Y","N")</f>
        <v>N</v>
      </c>
      <c r="H1390">
        <f>IF(OR(LEFT(TimeVR[[#This Row],[Times]],8)="00:00.00", LEFT(TimeVR[[#This Row],[Times]],2)="NT"),"-",TimeVR[[#This Row],[Times]])</f>
        <v>0</v>
      </c>
      <c r="I13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0" t="str">
        <f>IF(ISBLANK(TimeVR[[#This Row],[Best Time(S)]]),"-",TimeVR[[#This Row],[Best Time(S)]])</f>
        <v>-</v>
      </c>
      <c r="K1390" t="str">
        <f>IF(StandardResults[[#This Row],[BT(SC)]]&lt;&gt;"-",IF(StandardResults[[#This Row],[BT(SC)]]&lt;=StandardResults[[#This Row],[AAs]],"AA",IF(StandardResults[[#This Row],[BT(SC)]]&lt;=StandardResults[[#This Row],[As]],"A",IF(StandardResults[[#This Row],[BT(SC)]]&lt;=StandardResults[[#This Row],[Bs]],"B","-"))),"")</f>
        <v/>
      </c>
      <c r="L1390" t="str">
        <f>IF(ISBLANK(TimeVR[[#This Row],[Best Time(L)]]),"-",TimeVR[[#This Row],[Best Time(L)]])</f>
        <v>-</v>
      </c>
      <c r="M1390" t="str">
        <f>IF(StandardResults[[#This Row],[BT(LC)]]&lt;&gt;"-",IF(StandardResults[[#This Row],[BT(LC)]]&lt;=StandardResults[[#This Row],[AA]],"AA",IF(StandardResults[[#This Row],[BT(LC)]]&lt;=StandardResults[[#This Row],[A]],"A",IF(StandardResults[[#This Row],[BT(LC)]]&lt;=StandardResults[[#This Row],[B]],"B","-"))),"")</f>
        <v/>
      </c>
      <c r="N1390" s="14"/>
      <c r="O1390" t="str">
        <f>IF(StandardResults[[#This Row],[BT(SC)]]&lt;&gt;"-",IF(StandardResults[[#This Row],[BT(SC)]]&lt;=StandardResults[[#This Row],[Ecs]],"EC","-"),"")</f>
        <v/>
      </c>
      <c r="Q1390" t="str">
        <f>IF(StandardResults[[#This Row],[Ind/Rel]]="Ind",LEFT(StandardResults[[#This Row],[Gender]],1)&amp;MIN(MAX(StandardResults[[#This Row],[Age]],11),17)&amp;"-"&amp;StandardResults[[#This Row],[Event]],"")</f>
        <v>011-0</v>
      </c>
      <c r="R1390" t="e">
        <f>IF(StandardResults[[#This Row],[Ind/Rel]]="Ind",_xlfn.XLOOKUP(StandardResults[[#This Row],[Code]],Std[Code],Std[AA]),"-")</f>
        <v>#N/A</v>
      </c>
      <c r="S1390" t="e">
        <f>IF(StandardResults[[#This Row],[Ind/Rel]]="Ind",_xlfn.XLOOKUP(StandardResults[[#This Row],[Code]],Std[Code],Std[A]),"-")</f>
        <v>#N/A</v>
      </c>
      <c r="T1390" t="e">
        <f>IF(StandardResults[[#This Row],[Ind/Rel]]="Ind",_xlfn.XLOOKUP(StandardResults[[#This Row],[Code]],Std[Code],Std[B]),"-")</f>
        <v>#N/A</v>
      </c>
      <c r="U1390" t="e">
        <f>IF(StandardResults[[#This Row],[Ind/Rel]]="Ind",_xlfn.XLOOKUP(StandardResults[[#This Row],[Code]],Std[Code],Std[AAs]),"-")</f>
        <v>#N/A</v>
      </c>
      <c r="V1390" t="e">
        <f>IF(StandardResults[[#This Row],[Ind/Rel]]="Ind",_xlfn.XLOOKUP(StandardResults[[#This Row],[Code]],Std[Code],Std[As]),"-")</f>
        <v>#N/A</v>
      </c>
      <c r="W1390" t="e">
        <f>IF(StandardResults[[#This Row],[Ind/Rel]]="Ind",_xlfn.XLOOKUP(StandardResults[[#This Row],[Code]],Std[Code],Std[Bs]),"-")</f>
        <v>#N/A</v>
      </c>
      <c r="X1390" t="e">
        <f>IF(StandardResults[[#This Row],[Ind/Rel]]="Ind",_xlfn.XLOOKUP(StandardResults[[#This Row],[Code]],Std[Code],Std[EC]),"-")</f>
        <v>#N/A</v>
      </c>
      <c r="Y1390" t="e">
        <f>IF(StandardResults[[#This Row],[Ind/Rel]]="Ind",_xlfn.XLOOKUP(StandardResults[[#This Row],[Code]],Std[Code],Std[Ecs]),"-")</f>
        <v>#N/A</v>
      </c>
      <c r="Z1390">
        <f>COUNTIFS(StandardResults[Name],StandardResults[[#This Row],[Name]],StandardResults[Entry
Std],"B")+COUNTIFS(StandardResults[Name],StandardResults[[#This Row],[Name]],StandardResults[Entry
Std],"A")+COUNTIFS(StandardResults[Name],StandardResults[[#This Row],[Name]],StandardResults[Entry
Std],"AA")</f>
        <v>0</v>
      </c>
      <c r="AA1390">
        <f>COUNTIFS(StandardResults[Name],StandardResults[[#This Row],[Name]],StandardResults[Entry
Std],"AA")</f>
        <v>0</v>
      </c>
    </row>
    <row r="1391" spans="1:27" x14ac:dyDescent="0.25">
      <c r="A1391">
        <f>TimeVR[[#This Row],[Club]]</f>
        <v>0</v>
      </c>
      <c r="B1391" t="str">
        <f>IF(OR(RIGHT(TimeVR[[#This Row],[Event]],3)="M.R", RIGHT(TimeVR[[#This Row],[Event]],3)="F.R"),"Relay","Ind")</f>
        <v>Ind</v>
      </c>
      <c r="C1391">
        <f>TimeVR[[#This Row],[gender]]</f>
        <v>0</v>
      </c>
      <c r="D1391">
        <f>TimeVR[[#This Row],[Age]]</f>
        <v>0</v>
      </c>
      <c r="E1391">
        <f>TimeVR[[#This Row],[name]]</f>
        <v>0</v>
      </c>
      <c r="F1391">
        <f>TimeVR[[#This Row],[Event]]</f>
        <v>0</v>
      </c>
      <c r="G1391" t="str">
        <f>IF(OR(StandardResults[[#This Row],[Entry]]="-",TimeVR[[#This Row],[validation]]="Validated"),"Y","N")</f>
        <v>N</v>
      </c>
      <c r="H1391">
        <f>IF(OR(LEFT(TimeVR[[#This Row],[Times]],8)="00:00.00", LEFT(TimeVR[[#This Row],[Times]],2)="NT"),"-",TimeVR[[#This Row],[Times]])</f>
        <v>0</v>
      </c>
      <c r="I13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1" t="str">
        <f>IF(ISBLANK(TimeVR[[#This Row],[Best Time(S)]]),"-",TimeVR[[#This Row],[Best Time(S)]])</f>
        <v>-</v>
      </c>
      <c r="K1391" t="str">
        <f>IF(StandardResults[[#This Row],[BT(SC)]]&lt;&gt;"-",IF(StandardResults[[#This Row],[BT(SC)]]&lt;=StandardResults[[#This Row],[AAs]],"AA",IF(StandardResults[[#This Row],[BT(SC)]]&lt;=StandardResults[[#This Row],[As]],"A",IF(StandardResults[[#This Row],[BT(SC)]]&lt;=StandardResults[[#This Row],[Bs]],"B","-"))),"")</f>
        <v/>
      </c>
      <c r="L1391" t="str">
        <f>IF(ISBLANK(TimeVR[[#This Row],[Best Time(L)]]),"-",TimeVR[[#This Row],[Best Time(L)]])</f>
        <v>-</v>
      </c>
      <c r="M1391" t="str">
        <f>IF(StandardResults[[#This Row],[BT(LC)]]&lt;&gt;"-",IF(StandardResults[[#This Row],[BT(LC)]]&lt;=StandardResults[[#This Row],[AA]],"AA",IF(StandardResults[[#This Row],[BT(LC)]]&lt;=StandardResults[[#This Row],[A]],"A",IF(StandardResults[[#This Row],[BT(LC)]]&lt;=StandardResults[[#This Row],[B]],"B","-"))),"")</f>
        <v/>
      </c>
      <c r="N1391" s="14"/>
      <c r="O1391" t="str">
        <f>IF(StandardResults[[#This Row],[BT(SC)]]&lt;&gt;"-",IF(StandardResults[[#This Row],[BT(SC)]]&lt;=StandardResults[[#This Row],[Ecs]],"EC","-"),"")</f>
        <v/>
      </c>
      <c r="Q1391" t="str">
        <f>IF(StandardResults[[#This Row],[Ind/Rel]]="Ind",LEFT(StandardResults[[#This Row],[Gender]],1)&amp;MIN(MAX(StandardResults[[#This Row],[Age]],11),17)&amp;"-"&amp;StandardResults[[#This Row],[Event]],"")</f>
        <v>011-0</v>
      </c>
      <c r="R1391" t="e">
        <f>IF(StandardResults[[#This Row],[Ind/Rel]]="Ind",_xlfn.XLOOKUP(StandardResults[[#This Row],[Code]],Std[Code],Std[AA]),"-")</f>
        <v>#N/A</v>
      </c>
      <c r="S1391" t="e">
        <f>IF(StandardResults[[#This Row],[Ind/Rel]]="Ind",_xlfn.XLOOKUP(StandardResults[[#This Row],[Code]],Std[Code],Std[A]),"-")</f>
        <v>#N/A</v>
      </c>
      <c r="T1391" t="e">
        <f>IF(StandardResults[[#This Row],[Ind/Rel]]="Ind",_xlfn.XLOOKUP(StandardResults[[#This Row],[Code]],Std[Code],Std[B]),"-")</f>
        <v>#N/A</v>
      </c>
      <c r="U1391" t="e">
        <f>IF(StandardResults[[#This Row],[Ind/Rel]]="Ind",_xlfn.XLOOKUP(StandardResults[[#This Row],[Code]],Std[Code],Std[AAs]),"-")</f>
        <v>#N/A</v>
      </c>
      <c r="V1391" t="e">
        <f>IF(StandardResults[[#This Row],[Ind/Rel]]="Ind",_xlfn.XLOOKUP(StandardResults[[#This Row],[Code]],Std[Code],Std[As]),"-")</f>
        <v>#N/A</v>
      </c>
      <c r="W1391" t="e">
        <f>IF(StandardResults[[#This Row],[Ind/Rel]]="Ind",_xlfn.XLOOKUP(StandardResults[[#This Row],[Code]],Std[Code],Std[Bs]),"-")</f>
        <v>#N/A</v>
      </c>
      <c r="X1391" t="e">
        <f>IF(StandardResults[[#This Row],[Ind/Rel]]="Ind",_xlfn.XLOOKUP(StandardResults[[#This Row],[Code]],Std[Code],Std[EC]),"-")</f>
        <v>#N/A</v>
      </c>
      <c r="Y1391" t="e">
        <f>IF(StandardResults[[#This Row],[Ind/Rel]]="Ind",_xlfn.XLOOKUP(StandardResults[[#This Row],[Code]],Std[Code],Std[Ecs]),"-")</f>
        <v>#N/A</v>
      </c>
      <c r="Z1391">
        <f>COUNTIFS(StandardResults[Name],StandardResults[[#This Row],[Name]],StandardResults[Entry
Std],"B")+COUNTIFS(StandardResults[Name],StandardResults[[#This Row],[Name]],StandardResults[Entry
Std],"A")+COUNTIFS(StandardResults[Name],StandardResults[[#This Row],[Name]],StandardResults[Entry
Std],"AA")</f>
        <v>0</v>
      </c>
      <c r="AA1391">
        <f>COUNTIFS(StandardResults[Name],StandardResults[[#This Row],[Name]],StandardResults[Entry
Std],"AA")</f>
        <v>0</v>
      </c>
    </row>
    <row r="1392" spans="1:27" x14ac:dyDescent="0.25">
      <c r="A1392">
        <f>TimeVR[[#This Row],[Club]]</f>
        <v>0</v>
      </c>
      <c r="B1392" t="str">
        <f>IF(OR(RIGHT(TimeVR[[#This Row],[Event]],3)="M.R", RIGHT(TimeVR[[#This Row],[Event]],3)="F.R"),"Relay","Ind")</f>
        <v>Ind</v>
      </c>
      <c r="C1392">
        <f>TimeVR[[#This Row],[gender]]</f>
        <v>0</v>
      </c>
      <c r="D1392">
        <f>TimeVR[[#This Row],[Age]]</f>
        <v>0</v>
      </c>
      <c r="E1392">
        <f>TimeVR[[#This Row],[name]]</f>
        <v>0</v>
      </c>
      <c r="F1392">
        <f>TimeVR[[#This Row],[Event]]</f>
        <v>0</v>
      </c>
      <c r="G1392" t="str">
        <f>IF(OR(StandardResults[[#This Row],[Entry]]="-",TimeVR[[#This Row],[validation]]="Validated"),"Y","N")</f>
        <v>N</v>
      </c>
      <c r="H1392">
        <f>IF(OR(LEFT(TimeVR[[#This Row],[Times]],8)="00:00.00", LEFT(TimeVR[[#This Row],[Times]],2)="NT"),"-",TimeVR[[#This Row],[Times]])</f>
        <v>0</v>
      </c>
      <c r="I13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2" t="str">
        <f>IF(ISBLANK(TimeVR[[#This Row],[Best Time(S)]]),"-",TimeVR[[#This Row],[Best Time(S)]])</f>
        <v>-</v>
      </c>
      <c r="K1392" t="str">
        <f>IF(StandardResults[[#This Row],[BT(SC)]]&lt;&gt;"-",IF(StandardResults[[#This Row],[BT(SC)]]&lt;=StandardResults[[#This Row],[AAs]],"AA",IF(StandardResults[[#This Row],[BT(SC)]]&lt;=StandardResults[[#This Row],[As]],"A",IF(StandardResults[[#This Row],[BT(SC)]]&lt;=StandardResults[[#This Row],[Bs]],"B","-"))),"")</f>
        <v/>
      </c>
      <c r="L1392" t="str">
        <f>IF(ISBLANK(TimeVR[[#This Row],[Best Time(L)]]),"-",TimeVR[[#This Row],[Best Time(L)]])</f>
        <v>-</v>
      </c>
      <c r="M1392" t="str">
        <f>IF(StandardResults[[#This Row],[BT(LC)]]&lt;&gt;"-",IF(StandardResults[[#This Row],[BT(LC)]]&lt;=StandardResults[[#This Row],[AA]],"AA",IF(StandardResults[[#This Row],[BT(LC)]]&lt;=StandardResults[[#This Row],[A]],"A",IF(StandardResults[[#This Row],[BT(LC)]]&lt;=StandardResults[[#This Row],[B]],"B","-"))),"")</f>
        <v/>
      </c>
      <c r="N1392" s="14"/>
      <c r="O1392" t="str">
        <f>IF(StandardResults[[#This Row],[BT(SC)]]&lt;&gt;"-",IF(StandardResults[[#This Row],[BT(SC)]]&lt;=StandardResults[[#This Row],[Ecs]],"EC","-"),"")</f>
        <v/>
      </c>
      <c r="Q1392" t="str">
        <f>IF(StandardResults[[#This Row],[Ind/Rel]]="Ind",LEFT(StandardResults[[#This Row],[Gender]],1)&amp;MIN(MAX(StandardResults[[#This Row],[Age]],11),17)&amp;"-"&amp;StandardResults[[#This Row],[Event]],"")</f>
        <v>011-0</v>
      </c>
      <c r="R1392" t="e">
        <f>IF(StandardResults[[#This Row],[Ind/Rel]]="Ind",_xlfn.XLOOKUP(StandardResults[[#This Row],[Code]],Std[Code],Std[AA]),"-")</f>
        <v>#N/A</v>
      </c>
      <c r="S1392" t="e">
        <f>IF(StandardResults[[#This Row],[Ind/Rel]]="Ind",_xlfn.XLOOKUP(StandardResults[[#This Row],[Code]],Std[Code],Std[A]),"-")</f>
        <v>#N/A</v>
      </c>
      <c r="T1392" t="e">
        <f>IF(StandardResults[[#This Row],[Ind/Rel]]="Ind",_xlfn.XLOOKUP(StandardResults[[#This Row],[Code]],Std[Code],Std[B]),"-")</f>
        <v>#N/A</v>
      </c>
      <c r="U1392" t="e">
        <f>IF(StandardResults[[#This Row],[Ind/Rel]]="Ind",_xlfn.XLOOKUP(StandardResults[[#This Row],[Code]],Std[Code],Std[AAs]),"-")</f>
        <v>#N/A</v>
      </c>
      <c r="V1392" t="e">
        <f>IF(StandardResults[[#This Row],[Ind/Rel]]="Ind",_xlfn.XLOOKUP(StandardResults[[#This Row],[Code]],Std[Code],Std[As]),"-")</f>
        <v>#N/A</v>
      </c>
      <c r="W1392" t="e">
        <f>IF(StandardResults[[#This Row],[Ind/Rel]]="Ind",_xlfn.XLOOKUP(StandardResults[[#This Row],[Code]],Std[Code],Std[Bs]),"-")</f>
        <v>#N/A</v>
      </c>
      <c r="X1392" t="e">
        <f>IF(StandardResults[[#This Row],[Ind/Rel]]="Ind",_xlfn.XLOOKUP(StandardResults[[#This Row],[Code]],Std[Code],Std[EC]),"-")</f>
        <v>#N/A</v>
      </c>
      <c r="Y1392" t="e">
        <f>IF(StandardResults[[#This Row],[Ind/Rel]]="Ind",_xlfn.XLOOKUP(StandardResults[[#This Row],[Code]],Std[Code],Std[Ecs]),"-")</f>
        <v>#N/A</v>
      </c>
      <c r="Z1392">
        <f>COUNTIFS(StandardResults[Name],StandardResults[[#This Row],[Name]],StandardResults[Entry
Std],"B")+COUNTIFS(StandardResults[Name],StandardResults[[#This Row],[Name]],StandardResults[Entry
Std],"A")+COUNTIFS(StandardResults[Name],StandardResults[[#This Row],[Name]],StandardResults[Entry
Std],"AA")</f>
        <v>0</v>
      </c>
      <c r="AA1392">
        <f>COUNTIFS(StandardResults[Name],StandardResults[[#This Row],[Name]],StandardResults[Entry
Std],"AA")</f>
        <v>0</v>
      </c>
    </row>
    <row r="1393" spans="1:27" x14ac:dyDescent="0.25">
      <c r="A1393">
        <f>TimeVR[[#This Row],[Club]]</f>
        <v>0</v>
      </c>
      <c r="B1393" t="str">
        <f>IF(OR(RIGHT(TimeVR[[#This Row],[Event]],3)="M.R", RIGHT(TimeVR[[#This Row],[Event]],3)="F.R"),"Relay","Ind")</f>
        <v>Ind</v>
      </c>
      <c r="C1393">
        <f>TimeVR[[#This Row],[gender]]</f>
        <v>0</v>
      </c>
      <c r="D1393">
        <f>TimeVR[[#This Row],[Age]]</f>
        <v>0</v>
      </c>
      <c r="E1393">
        <f>TimeVR[[#This Row],[name]]</f>
        <v>0</v>
      </c>
      <c r="F1393">
        <f>TimeVR[[#This Row],[Event]]</f>
        <v>0</v>
      </c>
      <c r="G1393" t="str">
        <f>IF(OR(StandardResults[[#This Row],[Entry]]="-",TimeVR[[#This Row],[validation]]="Validated"),"Y","N")</f>
        <v>N</v>
      </c>
      <c r="H1393">
        <f>IF(OR(LEFT(TimeVR[[#This Row],[Times]],8)="00:00.00", LEFT(TimeVR[[#This Row],[Times]],2)="NT"),"-",TimeVR[[#This Row],[Times]])</f>
        <v>0</v>
      </c>
      <c r="I13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3" t="str">
        <f>IF(ISBLANK(TimeVR[[#This Row],[Best Time(S)]]),"-",TimeVR[[#This Row],[Best Time(S)]])</f>
        <v>-</v>
      </c>
      <c r="K1393" t="str">
        <f>IF(StandardResults[[#This Row],[BT(SC)]]&lt;&gt;"-",IF(StandardResults[[#This Row],[BT(SC)]]&lt;=StandardResults[[#This Row],[AAs]],"AA",IF(StandardResults[[#This Row],[BT(SC)]]&lt;=StandardResults[[#This Row],[As]],"A",IF(StandardResults[[#This Row],[BT(SC)]]&lt;=StandardResults[[#This Row],[Bs]],"B","-"))),"")</f>
        <v/>
      </c>
      <c r="L1393" t="str">
        <f>IF(ISBLANK(TimeVR[[#This Row],[Best Time(L)]]),"-",TimeVR[[#This Row],[Best Time(L)]])</f>
        <v>-</v>
      </c>
      <c r="M1393" t="str">
        <f>IF(StandardResults[[#This Row],[BT(LC)]]&lt;&gt;"-",IF(StandardResults[[#This Row],[BT(LC)]]&lt;=StandardResults[[#This Row],[AA]],"AA",IF(StandardResults[[#This Row],[BT(LC)]]&lt;=StandardResults[[#This Row],[A]],"A",IF(StandardResults[[#This Row],[BT(LC)]]&lt;=StandardResults[[#This Row],[B]],"B","-"))),"")</f>
        <v/>
      </c>
      <c r="N1393" s="14"/>
      <c r="O1393" t="str">
        <f>IF(StandardResults[[#This Row],[BT(SC)]]&lt;&gt;"-",IF(StandardResults[[#This Row],[BT(SC)]]&lt;=StandardResults[[#This Row],[Ecs]],"EC","-"),"")</f>
        <v/>
      </c>
      <c r="Q1393" t="str">
        <f>IF(StandardResults[[#This Row],[Ind/Rel]]="Ind",LEFT(StandardResults[[#This Row],[Gender]],1)&amp;MIN(MAX(StandardResults[[#This Row],[Age]],11),17)&amp;"-"&amp;StandardResults[[#This Row],[Event]],"")</f>
        <v>011-0</v>
      </c>
      <c r="R1393" t="e">
        <f>IF(StandardResults[[#This Row],[Ind/Rel]]="Ind",_xlfn.XLOOKUP(StandardResults[[#This Row],[Code]],Std[Code],Std[AA]),"-")</f>
        <v>#N/A</v>
      </c>
      <c r="S1393" t="e">
        <f>IF(StandardResults[[#This Row],[Ind/Rel]]="Ind",_xlfn.XLOOKUP(StandardResults[[#This Row],[Code]],Std[Code],Std[A]),"-")</f>
        <v>#N/A</v>
      </c>
      <c r="T1393" t="e">
        <f>IF(StandardResults[[#This Row],[Ind/Rel]]="Ind",_xlfn.XLOOKUP(StandardResults[[#This Row],[Code]],Std[Code],Std[B]),"-")</f>
        <v>#N/A</v>
      </c>
      <c r="U1393" t="e">
        <f>IF(StandardResults[[#This Row],[Ind/Rel]]="Ind",_xlfn.XLOOKUP(StandardResults[[#This Row],[Code]],Std[Code],Std[AAs]),"-")</f>
        <v>#N/A</v>
      </c>
      <c r="V1393" t="e">
        <f>IF(StandardResults[[#This Row],[Ind/Rel]]="Ind",_xlfn.XLOOKUP(StandardResults[[#This Row],[Code]],Std[Code],Std[As]),"-")</f>
        <v>#N/A</v>
      </c>
      <c r="W1393" t="e">
        <f>IF(StandardResults[[#This Row],[Ind/Rel]]="Ind",_xlfn.XLOOKUP(StandardResults[[#This Row],[Code]],Std[Code],Std[Bs]),"-")</f>
        <v>#N/A</v>
      </c>
      <c r="X1393" t="e">
        <f>IF(StandardResults[[#This Row],[Ind/Rel]]="Ind",_xlfn.XLOOKUP(StandardResults[[#This Row],[Code]],Std[Code],Std[EC]),"-")</f>
        <v>#N/A</v>
      </c>
      <c r="Y1393" t="e">
        <f>IF(StandardResults[[#This Row],[Ind/Rel]]="Ind",_xlfn.XLOOKUP(StandardResults[[#This Row],[Code]],Std[Code],Std[Ecs]),"-")</f>
        <v>#N/A</v>
      </c>
      <c r="Z1393">
        <f>COUNTIFS(StandardResults[Name],StandardResults[[#This Row],[Name]],StandardResults[Entry
Std],"B")+COUNTIFS(StandardResults[Name],StandardResults[[#This Row],[Name]],StandardResults[Entry
Std],"A")+COUNTIFS(StandardResults[Name],StandardResults[[#This Row],[Name]],StandardResults[Entry
Std],"AA")</f>
        <v>0</v>
      </c>
      <c r="AA1393">
        <f>COUNTIFS(StandardResults[Name],StandardResults[[#This Row],[Name]],StandardResults[Entry
Std],"AA")</f>
        <v>0</v>
      </c>
    </row>
    <row r="1394" spans="1:27" x14ac:dyDescent="0.25">
      <c r="A1394">
        <f>TimeVR[[#This Row],[Club]]</f>
        <v>0</v>
      </c>
      <c r="B1394" t="str">
        <f>IF(OR(RIGHT(TimeVR[[#This Row],[Event]],3)="M.R", RIGHT(TimeVR[[#This Row],[Event]],3)="F.R"),"Relay","Ind")</f>
        <v>Ind</v>
      </c>
      <c r="C1394">
        <f>TimeVR[[#This Row],[gender]]</f>
        <v>0</v>
      </c>
      <c r="D1394">
        <f>TimeVR[[#This Row],[Age]]</f>
        <v>0</v>
      </c>
      <c r="E1394">
        <f>TimeVR[[#This Row],[name]]</f>
        <v>0</v>
      </c>
      <c r="F1394">
        <f>TimeVR[[#This Row],[Event]]</f>
        <v>0</v>
      </c>
      <c r="G1394" t="str">
        <f>IF(OR(StandardResults[[#This Row],[Entry]]="-",TimeVR[[#This Row],[validation]]="Validated"),"Y","N")</f>
        <v>N</v>
      </c>
      <c r="H1394">
        <f>IF(OR(LEFT(TimeVR[[#This Row],[Times]],8)="00:00.00", LEFT(TimeVR[[#This Row],[Times]],2)="NT"),"-",TimeVR[[#This Row],[Times]])</f>
        <v>0</v>
      </c>
      <c r="I13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4" t="str">
        <f>IF(ISBLANK(TimeVR[[#This Row],[Best Time(S)]]),"-",TimeVR[[#This Row],[Best Time(S)]])</f>
        <v>-</v>
      </c>
      <c r="K1394" t="str">
        <f>IF(StandardResults[[#This Row],[BT(SC)]]&lt;&gt;"-",IF(StandardResults[[#This Row],[BT(SC)]]&lt;=StandardResults[[#This Row],[AAs]],"AA",IF(StandardResults[[#This Row],[BT(SC)]]&lt;=StandardResults[[#This Row],[As]],"A",IF(StandardResults[[#This Row],[BT(SC)]]&lt;=StandardResults[[#This Row],[Bs]],"B","-"))),"")</f>
        <v/>
      </c>
      <c r="L1394" t="str">
        <f>IF(ISBLANK(TimeVR[[#This Row],[Best Time(L)]]),"-",TimeVR[[#This Row],[Best Time(L)]])</f>
        <v>-</v>
      </c>
      <c r="M1394" t="str">
        <f>IF(StandardResults[[#This Row],[BT(LC)]]&lt;&gt;"-",IF(StandardResults[[#This Row],[BT(LC)]]&lt;=StandardResults[[#This Row],[AA]],"AA",IF(StandardResults[[#This Row],[BT(LC)]]&lt;=StandardResults[[#This Row],[A]],"A",IF(StandardResults[[#This Row],[BT(LC)]]&lt;=StandardResults[[#This Row],[B]],"B","-"))),"")</f>
        <v/>
      </c>
      <c r="N1394" s="14"/>
      <c r="O1394" t="str">
        <f>IF(StandardResults[[#This Row],[BT(SC)]]&lt;&gt;"-",IF(StandardResults[[#This Row],[BT(SC)]]&lt;=StandardResults[[#This Row],[Ecs]],"EC","-"),"")</f>
        <v/>
      </c>
      <c r="Q1394" t="str">
        <f>IF(StandardResults[[#This Row],[Ind/Rel]]="Ind",LEFT(StandardResults[[#This Row],[Gender]],1)&amp;MIN(MAX(StandardResults[[#This Row],[Age]],11),17)&amp;"-"&amp;StandardResults[[#This Row],[Event]],"")</f>
        <v>011-0</v>
      </c>
      <c r="R1394" t="e">
        <f>IF(StandardResults[[#This Row],[Ind/Rel]]="Ind",_xlfn.XLOOKUP(StandardResults[[#This Row],[Code]],Std[Code],Std[AA]),"-")</f>
        <v>#N/A</v>
      </c>
      <c r="S1394" t="e">
        <f>IF(StandardResults[[#This Row],[Ind/Rel]]="Ind",_xlfn.XLOOKUP(StandardResults[[#This Row],[Code]],Std[Code],Std[A]),"-")</f>
        <v>#N/A</v>
      </c>
      <c r="T1394" t="e">
        <f>IF(StandardResults[[#This Row],[Ind/Rel]]="Ind",_xlfn.XLOOKUP(StandardResults[[#This Row],[Code]],Std[Code],Std[B]),"-")</f>
        <v>#N/A</v>
      </c>
      <c r="U1394" t="e">
        <f>IF(StandardResults[[#This Row],[Ind/Rel]]="Ind",_xlfn.XLOOKUP(StandardResults[[#This Row],[Code]],Std[Code],Std[AAs]),"-")</f>
        <v>#N/A</v>
      </c>
      <c r="V1394" t="e">
        <f>IF(StandardResults[[#This Row],[Ind/Rel]]="Ind",_xlfn.XLOOKUP(StandardResults[[#This Row],[Code]],Std[Code],Std[As]),"-")</f>
        <v>#N/A</v>
      </c>
      <c r="W1394" t="e">
        <f>IF(StandardResults[[#This Row],[Ind/Rel]]="Ind",_xlfn.XLOOKUP(StandardResults[[#This Row],[Code]],Std[Code],Std[Bs]),"-")</f>
        <v>#N/A</v>
      </c>
      <c r="X1394" t="e">
        <f>IF(StandardResults[[#This Row],[Ind/Rel]]="Ind",_xlfn.XLOOKUP(StandardResults[[#This Row],[Code]],Std[Code],Std[EC]),"-")</f>
        <v>#N/A</v>
      </c>
      <c r="Y1394" t="e">
        <f>IF(StandardResults[[#This Row],[Ind/Rel]]="Ind",_xlfn.XLOOKUP(StandardResults[[#This Row],[Code]],Std[Code],Std[Ecs]),"-")</f>
        <v>#N/A</v>
      </c>
      <c r="Z1394">
        <f>COUNTIFS(StandardResults[Name],StandardResults[[#This Row],[Name]],StandardResults[Entry
Std],"B")+COUNTIFS(StandardResults[Name],StandardResults[[#This Row],[Name]],StandardResults[Entry
Std],"A")+COUNTIFS(StandardResults[Name],StandardResults[[#This Row],[Name]],StandardResults[Entry
Std],"AA")</f>
        <v>0</v>
      </c>
      <c r="AA1394">
        <f>COUNTIFS(StandardResults[Name],StandardResults[[#This Row],[Name]],StandardResults[Entry
Std],"AA")</f>
        <v>0</v>
      </c>
    </row>
    <row r="1395" spans="1:27" x14ac:dyDescent="0.25">
      <c r="A1395">
        <f>TimeVR[[#This Row],[Club]]</f>
        <v>0</v>
      </c>
      <c r="B1395" t="str">
        <f>IF(OR(RIGHT(TimeVR[[#This Row],[Event]],3)="M.R", RIGHT(TimeVR[[#This Row],[Event]],3)="F.R"),"Relay","Ind")</f>
        <v>Ind</v>
      </c>
      <c r="C1395">
        <f>TimeVR[[#This Row],[gender]]</f>
        <v>0</v>
      </c>
      <c r="D1395">
        <f>TimeVR[[#This Row],[Age]]</f>
        <v>0</v>
      </c>
      <c r="E1395">
        <f>TimeVR[[#This Row],[name]]</f>
        <v>0</v>
      </c>
      <c r="F1395">
        <f>TimeVR[[#This Row],[Event]]</f>
        <v>0</v>
      </c>
      <c r="G1395" t="str">
        <f>IF(OR(StandardResults[[#This Row],[Entry]]="-",TimeVR[[#This Row],[validation]]="Validated"),"Y","N")</f>
        <v>N</v>
      </c>
      <c r="H1395">
        <f>IF(OR(LEFT(TimeVR[[#This Row],[Times]],8)="00:00.00", LEFT(TimeVR[[#This Row],[Times]],2)="NT"),"-",TimeVR[[#This Row],[Times]])</f>
        <v>0</v>
      </c>
      <c r="I13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5" t="str">
        <f>IF(ISBLANK(TimeVR[[#This Row],[Best Time(S)]]),"-",TimeVR[[#This Row],[Best Time(S)]])</f>
        <v>-</v>
      </c>
      <c r="K1395" t="str">
        <f>IF(StandardResults[[#This Row],[BT(SC)]]&lt;&gt;"-",IF(StandardResults[[#This Row],[BT(SC)]]&lt;=StandardResults[[#This Row],[AAs]],"AA",IF(StandardResults[[#This Row],[BT(SC)]]&lt;=StandardResults[[#This Row],[As]],"A",IF(StandardResults[[#This Row],[BT(SC)]]&lt;=StandardResults[[#This Row],[Bs]],"B","-"))),"")</f>
        <v/>
      </c>
      <c r="L1395" t="str">
        <f>IF(ISBLANK(TimeVR[[#This Row],[Best Time(L)]]),"-",TimeVR[[#This Row],[Best Time(L)]])</f>
        <v>-</v>
      </c>
      <c r="M1395" t="str">
        <f>IF(StandardResults[[#This Row],[BT(LC)]]&lt;&gt;"-",IF(StandardResults[[#This Row],[BT(LC)]]&lt;=StandardResults[[#This Row],[AA]],"AA",IF(StandardResults[[#This Row],[BT(LC)]]&lt;=StandardResults[[#This Row],[A]],"A",IF(StandardResults[[#This Row],[BT(LC)]]&lt;=StandardResults[[#This Row],[B]],"B","-"))),"")</f>
        <v/>
      </c>
      <c r="N1395" s="14"/>
      <c r="O1395" t="str">
        <f>IF(StandardResults[[#This Row],[BT(SC)]]&lt;&gt;"-",IF(StandardResults[[#This Row],[BT(SC)]]&lt;=StandardResults[[#This Row],[Ecs]],"EC","-"),"")</f>
        <v/>
      </c>
      <c r="Q1395" t="str">
        <f>IF(StandardResults[[#This Row],[Ind/Rel]]="Ind",LEFT(StandardResults[[#This Row],[Gender]],1)&amp;MIN(MAX(StandardResults[[#This Row],[Age]],11),17)&amp;"-"&amp;StandardResults[[#This Row],[Event]],"")</f>
        <v>011-0</v>
      </c>
      <c r="R1395" t="e">
        <f>IF(StandardResults[[#This Row],[Ind/Rel]]="Ind",_xlfn.XLOOKUP(StandardResults[[#This Row],[Code]],Std[Code],Std[AA]),"-")</f>
        <v>#N/A</v>
      </c>
      <c r="S1395" t="e">
        <f>IF(StandardResults[[#This Row],[Ind/Rel]]="Ind",_xlfn.XLOOKUP(StandardResults[[#This Row],[Code]],Std[Code],Std[A]),"-")</f>
        <v>#N/A</v>
      </c>
      <c r="T1395" t="e">
        <f>IF(StandardResults[[#This Row],[Ind/Rel]]="Ind",_xlfn.XLOOKUP(StandardResults[[#This Row],[Code]],Std[Code],Std[B]),"-")</f>
        <v>#N/A</v>
      </c>
      <c r="U1395" t="e">
        <f>IF(StandardResults[[#This Row],[Ind/Rel]]="Ind",_xlfn.XLOOKUP(StandardResults[[#This Row],[Code]],Std[Code],Std[AAs]),"-")</f>
        <v>#N/A</v>
      </c>
      <c r="V1395" t="e">
        <f>IF(StandardResults[[#This Row],[Ind/Rel]]="Ind",_xlfn.XLOOKUP(StandardResults[[#This Row],[Code]],Std[Code],Std[As]),"-")</f>
        <v>#N/A</v>
      </c>
      <c r="W1395" t="e">
        <f>IF(StandardResults[[#This Row],[Ind/Rel]]="Ind",_xlfn.XLOOKUP(StandardResults[[#This Row],[Code]],Std[Code],Std[Bs]),"-")</f>
        <v>#N/A</v>
      </c>
      <c r="X1395" t="e">
        <f>IF(StandardResults[[#This Row],[Ind/Rel]]="Ind",_xlfn.XLOOKUP(StandardResults[[#This Row],[Code]],Std[Code],Std[EC]),"-")</f>
        <v>#N/A</v>
      </c>
      <c r="Y1395" t="e">
        <f>IF(StandardResults[[#This Row],[Ind/Rel]]="Ind",_xlfn.XLOOKUP(StandardResults[[#This Row],[Code]],Std[Code],Std[Ecs]),"-")</f>
        <v>#N/A</v>
      </c>
      <c r="Z1395">
        <f>COUNTIFS(StandardResults[Name],StandardResults[[#This Row],[Name]],StandardResults[Entry
Std],"B")+COUNTIFS(StandardResults[Name],StandardResults[[#This Row],[Name]],StandardResults[Entry
Std],"A")+COUNTIFS(StandardResults[Name],StandardResults[[#This Row],[Name]],StandardResults[Entry
Std],"AA")</f>
        <v>0</v>
      </c>
      <c r="AA1395">
        <f>COUNTIFS(StandardResults[Name],StandardResults[[#This Row],[Name]],StandardResults[Entry
Std],"AA")</f>
        <v>0</v>
      </c>
    </row>
    <row r="1396" spans="1:27" x14ac:dyDescent="0.25">
      <c r="A1396">
        <f>TimeVR[[#This Row],[Club]]</f>
        <v>0</v>
      </c>
      <c r="B1396" t="str">
        <f>IF(OR(RIGHT(TimeVR[[#This Row],[Event]],3)="M.R", RIGHT(TimeVR[[#This Row],[Event]],3)="F.R"),"Relay","Ind")</f>
        <v>Ind</v>
      </c>
      <c r="C1396">
        <f>TimeVR[[#This Row],[gender]]</f>
        <v>0</v>
      </c>
      <c r="D1396">
        <f>TimeVR[[#This Row],[Age]]</f>
        <v>0</v>
      </c>
      <c r="E1396">
        <f>TimeVR[[#This Row],[name]]</f>
        <v>0</v>
      </c>
      <c r="F1396">
        <f>TimeVR[[#This Row],[Event]]</f>
        <v>0</v>
      </c>
      <c r="G1396" t="str">
        <f>IF(OR(StandardResults[[#This Row],[Entry]]="-",TimeVR[[#This Row],[validation]]="Validated"),"Y","N")</f>
        <v>N</v>
      </c>
      <c r="H1396">
        <f>IF(OR(LEFT(TimeVR[[#This Row],[Times]],8)="00:00.00", LEFT(TimeVR[[#This Row],[Times]],2)="NT"),"-",TimeVR[[#This Row],[Times]])</f>
        <v>0</v>
      </c>
      <c r="I13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6" t="str">
        <f>IF(ISBLANK(TimeVR[[#This Row],[Best Time(S)]]),"-",TimeVR[[#This Row],[Best Time(S)]])</f>
        <v>-</v>
      </c>
      <c r="K1396" t="str">
        <f>IF(StandardResults[[#This Row],[BT(SC)]]&lt;&gt;"-",IF(StandardResults[[#This Row],[BT(SC)]]&lt;=StandardResults[[#This Row],[AAs]],"AA",IF(StandardResults[[#This Row],[BT(SC)]]&lt;=StandardResults[[#This Row],[As]],"A",IF(StandardResults[[#This Row],[BT(SC)]]&lt;=StandardResults[[#This Row],[Bs]],"B","-"))),"")</f>
        <v/>
      </c>
      <c r="L1396" t="str">
        <f>IF(ISBLANK(TimeVR[[#This Row],[Best Time(L)]]),"-",TimeVR[[#This Row],[Best Time(L)]])</f>
        <v>-</v>
      </c>
      <c r="M1396" t="str">
        <f>IF(StandardResults[[#This Row],[BT(LC)]]&lt;&gt;"-",IF(StandardResults[[#This Row],[BT(LC)]]&lt;=StandardResults[[#This Row],[AA]],"AA",IF(StandardResults[[#This Row],[BT(LC)]]&lt;=StandardResults[[#This Row],[A]],"A",IF(StandardResults[[#This Row],[BT(LC)]]&lt;=StandardResults[[#This Row],[B]],"B","-"))),"")</f>
        <v/>
      </c>
      <c r="N1396" s="14"/>
      <c r="O1396" t="str">
        <f>IF(StandardResults[[#This Row],[BT(SC)]]&lt;&gt;"-",IF(StandardResults[[#This Row],[BT(SC)]]&lt;=StandardResults[[#This Row],[Ecs]],"EC","-"),"")</f>
        <v/>
      </c>
      <c r="Q1396" t="str">
        <f>IF(StandardResults[[#This Row],[Ind/Rel]]="Ind",LEFT(StandardResults[[#This Row],[Gender]],1)&amp;MIN(MAX(StandardResults[[#This Row],[Age]],11),17)&amp;"-"&amp;StandardResults[[#This Row],[Event]],"")</f>
        <v>011-0</v>
      </c>
      <c r="R1396" t="e">
        <f>IF(StandardResults[[#This Row],[Ind/Rel]]="Ind",_xlfn.XLOOKUP(StandardResults[[#This Row],[Code]],Std[Code],Std[AA]),"-")</f>
        <v>#N/A</v>
      </c>
      <c r="S1396" t="e">
        <f>IF(StandardResults[[#This Row],[Ind/Rel]]="Ind",_xlfn.XLOOKUP(StandardResults[[#This Row],[Code]],Std[Code],Std[A]),"-")</f>
        <v>#N/A</v>
      </c>
      <c r="T1396" t="e">
        <f>IF(StandardResults[[#This Row],[Ind/Rel]]="Ind",_xlfn.XLOOKUP(StandardResults[[#This Row],[Code]],Std[Code],Std[B]),"-")</f>
        <v>#N/A</v>
      </c>
      <c r="U1396" t="e">
        <f>IF(StandardResults[[#This Row],[Ind/Rel]]="Ind",_xlfn.XLOOKUP(StandardResults[[#This Row],[Code]],Std[Code],Std[AAs]),"-")</f>
        <v>#N/A</v>
      </c>
      <c r="V1396" t="e">
        <f>IF(StandardResults[[#This Row],[Ind/Rel]]="Ind",_xlfn.XLOOKUP(StandardResults[[#This Row],[Code]],Std[Code],Std[As]),"-")</f>
        <v>#N/A</v>
      </c>
      <c r="W1396" t="e">
        <f>IF(StandardResults[[#This Row],[Ind/Rel]]="Ind",_xlfn.XLOOKUP(StandardResults[[#This Row],[Code]],Std[Code],Std[Bs]),"-")</f>
        <v>#N/A</v>
      </c>
      <c r="X1396" t="e">
        <f>IF(StandardResults[[#This Row],[Ind/Rel]]="Ind",_xlfn.XLOOKUP(StandardResults[[#This Row],[Code]],Std[Code],Std[EC]),"-")</f>
        <v>#N/A</v>
      </c>
      <c r="Y1396" t="e">
        <f>IF(StandardResults[[#This Row],[Ind/Rel]]="Ind",_xlfn.XLOOKUP(StandardResults[[#This Row],[Code]],Std[Code],Std[Ecs]),"-")</f>
        <v>#N/A</v>
      </c>
      <c r="Z1396">
        <f>COUNTIFS(StandardResults[Name],StandardResults[[#This Row],[Name]],StandardResults[Entry
Std],"B")+COUNTIFS(StandardResults[Name],StandardResults[[#This Row],[Name]],StandardResults[Entry
Std],"A")+COUNTIFS(StandardResults[Name],StandardResults[[#This Row],[Name]],StandardResults[Entry
Std],"AA")</f>
        <v>0</v>
      </c>
      <c r="AA1396">
        <f>COUNTIFS(StandardResults[Name],StandardResults[[#This Row],[Name]],StandardResults[Entry
Std],"AA")</f>
        <v>0</v>
      </c>
    </row>
    <row r="1397" spans="1:27" x14ac:dyDescent="0.25">
      <c r="A1397">
        <f>TimeVR[[#This Row],[Club]]</f>
        <v>0</v>
      </c>
      <c r="B1397" t="str">
        <f>IF(OR(RIGHT(TimeVR[[#This Row],[Event]],3)="M.R", RIGHT(TimeVR[[#This Row],[Event]],3)="F.R"),"Relay","Ind")</f>
        <v>Ind</v>
      </c>
      <c r="C1397">
        <f>TimeVR[[#This Row],[gender]]</f>
        <v>0</v>
      </c>
      <c r="D1397">
        <f>TimeVR[[#This Row],[Age]]</f>
        <v>0</v>
      </c>
      <c r="E1397">
        <f>TimeVR[[#This Row],[name]]</f>
        <v>0</v>
      </c>
      <c r="F1397">
        <f>TimeVR[[#This Row],[Event]]</f>
        <v>0</v>
      </c>
      <c r="G1397" t="str">
        <f>IF(OR(StandardResults[[#This Row],[Entry]]="-",TimeVR[[#This Row],[validation]]="Validated"),"Y","N")</f>
        <v>N</v>
      </c>
      <c r="H1397">
        <f>IF(OR(LEFT(TimeVR[[#This Row],[Times]],8)="00:00.00", LEFT(TimeVR[[#This Row],[Times]],2)="NT"),"-",TimeVR[[#This Row],[Times]])</f>
        <v>0</v>
      </c>
      <c r="I13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7" t="str">
        <f>IF(ISBLANK(TimeVR[[#This Row],[Best Time(S)]]),"-",TimeVR[[#This Row],[Best Time(S)]])</f>
        <v>-</v>
      </c>
      <c r="K1397" t="str">
        <f>IF(StandardResults[[#This Row],[BT(SC)]]&lt;&gt;"-",IF(StandardResults[[#This Row],[BT(SC)]]&lt;=StandardResults[[#This Row],[AAs]],"AA",IF(StandardResults[[#This Row],[BT(SC)]]&lt;=StandardResults[[#This Row],[As]],"A",IF(StandardResults[[#This Row],[BT(SC)]]&lt;=StandardResults[[#This Row],[Bs]],"B","-"))),"")</f>
        <v/>
      </c>
      <c r="L1397" t="str">
        <f>IF(ISBLANK(TimeVR[[#This Row],[Best Time(L)]]),"-",TimeVR[[#This Row],[Best Time(L)]])</f>
        <v>-</v>
      </c>
      <c r="M1397" t="str">
        <f>IF(StandardResults[[#This Row],[BT(LC)]]&lt;&gt;"-",IF(StandardResults[[#This Row],[BT(LC)]]&lt;=StandardResults[[#This Row],[AA]],"AA",IF(StandardResults[[#This Row],[BT(LC)]]&lt;=StandardResults[[#This Row],[A]],"A",IF(StandardResults[[#This Row],[BT(LC)]]&lt;=StandardResults[[#This Row],[B]],"B","-"))),"")</f>
        <v/>
      </c>
      <c r="N1397" s="14"/>
      <c r="O1397" t="str">
        <f>IF(StandardResults[[#This Row],[BT(SC)]]&lt;&gt;"-",IF(StandardResults[[#This Row],[BT(SC)]]&lt;=StandardResults[[#This Row],[Ecs]],"EC","-"),"")</f>
        <v/>
      </c>
      <c r="Q1397" t="str">
        <f>IF(StandardResults[[#This Row],[Ind/Rel]]="Ind",LEFT(StandardResults[[#This Row],[Gender]],1)&amp;MIN(MAX(StandardResults[[#This Row],[Age]],11),17)&amp;"-"&amp;StandardResults[[#This Row],[Event]],"")</f>
        <v>011-0</v>
      </c>
      <c r="R1397" t="e">
        <f>IF(StandardResults[[#This Row],[Ind/Rel]]="Ind",_xlfn.XLOOKUP(StandardResults[[#This Row],[Code]],Std[Code],Std[AA]),"-")</f>
        <v>#N/A</v>
      </c>
      <c r="S1397" t="e">
        <f>IF(StandardResults[[#This Row],[Ind/Rel]]="Ind",_xlfn.XLOOKUP(StandardResults[[#This Row],[Code]],Std[Code],Std[A]),"-")</f>
        <v>#N/A</v>
      </c>
      <c r="T1397" t="e">
        <f>IF(StandardResults[[#This Row],[Ind/Rel]]="Ind",_xlfn.XLOOKUP(StandardResults[[#This Row],[Code]],Std[Code],Std[B]),"-")</f>
        <v>#N/A</v>
      </c>
      <c r="U1397" t="e">
        <f>IF(StandardResults[[#This Row],[Ind/Rel]]="Ind",_xlfn.XLOOKUP(StandardResults[[#This Row],[Code]],Std[Code],Std[AAs]),"-")</f>
        <v>#N/A</v>
      </c>
      <c r="V1397" t="e">
        <f>IF(StandardResults[[#This Row],[Ind/Rel]]="Ind",_xlfn.XLOOKUP(StandardResults[[#This Row],[Code]],Std[Code],Std[As]),"-")</f>
        <v>#N/A</v>
      </c>
      <c r="W1397" t="e">
        <f>IF(StandardResults[[#This Row],[Ind/Rel]]="Ind",_xlfn.XLOOKUP(StandardResults[[#This Row],[Code]],Std[Code],Std[Bs]),"-")</f>
        <v>#N/A</v>
      </c>
      <c r="X1397" t="e">
        <f>IF(StandardResults[[#This Row],[Ind/Rel]]="Ind",_xlfn.XLOOKUP(StandardResults[[#This Row],[Code]],Std[Code],Std[EC]),"-")</f>
        <v>#N/A</v>
      </c>
      <c r="Y1397" t="e">
        <f>IF(StandardResults[[#This Row],[Ind/Rel]]="Ind",_xlfn.XLOOKUP(StandardResults[[#This Row],[Code]],Std[Code],Std[Ecs]),"-")</f>
        <v>#N/A</v>
      </c>
      <c r="Z1397">
        <f>COUNTIFS(StandardResults[Name],StandardResults[[#This Row],[Name]],StandardResults[Entry
Std],"B")+COUNTIFS(StandardResults[Name],StandardResults[[#This Row],[Name]],StandardResults[Entry
Std],"A")+COUNTIFS(StandardResults[Name],StandardResults[[#This Row],[Name]],StandardResults[Entry
Std],"AA")</f>
        <v>0</v>
      </c>
      <c r="AA1397">
        <f>COUNTIFS(StandardResults[Name],StandardResults[[#This Row],[Name]],StandardResults[Entry
Std],"AA")</f>
        <v>0</v>
      </c>
    </row>
    <row r="1398" spans="1:27" x14ac:dyDescent="0.25">
      <c r="A1398">
        <f>TimeVR[[#This Row],[Club]]</f>
        <v>0</v>
      </c>
      <c r="B1398" t="str">
        <f>IF(OR(RIGHT(TimeVR[[#This Row],[Event]],3)="M.R", RIGHT(TimeVR[[#This Row],[Event]],3)="F.R"),"Relay","Ind")</f>
        <v>Ind</v>
      </c>
      <c r="C1398">
        <f>TimeVR[[#This Row],[gender]]</f>
        <v>0</v>
      </c>
      <c r="D1398">
        <f>TimeVR[[#This Row],[Age]]</f>
        <v>0</v>
      </c>
      <c r="E1398">
        <f>TimeVR[[#This Row],[name]]</f>
        <v>0</v>
      </c>
      <c r="F1398">
        <f>TimeVR[[#This Row],[Event]]</f>
        <v>0</v>
      </c>
      <c r="G1398" t="str">
        <f>IF(OR(StandardResults[[#This Row],[Entry]]="-",TimeVR[[#This Row],[validation]]="Validated"),"Y","N")</f>
        <v>N</v>
      </c>
      <c r="H1398">
        <f>IF(OR(LEFT(TimeVR[[#This Row],[Times]],8)="00:00.00", LEFT(TimeVR[[#This Row],[Times]],2)="NT"),"-",TimeVR[[#This Row],[Times]])</f>
        <v>0</v>
      </c>
      <c r="I13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8" t="str">
        <f>IF(ISBLANK(TimeVR[[#This Row],[Best Time(S)]]),"-",TimeVR[[#This Row],[Best Time(S)]])</f>
        <v>-</v>
      </c>
      <c r="K1398" t="str">
        <f>IF(StandardResults[[#This Row],[BT(SC)]]&lt;&gt;"-",IF(StandardResults[[#This Row],[BT(SC)]]&lt;=StandardResults[[#This Row],[AAs]],"AA",IF(StandardResults[[#This Row],[BT(SC)]]&lt;=StandardResults[[#This Row],[As]],"A",IF(StandardResults[[#This Row],[BT(SC)]]&lt;=StandardResults[[#This Row],[Bs]],"B","-"))),"")</f>
        <v/>
      </c>
      <c r="L1398" t="str">
        <f>IF(ISBLANK(TimeVR[[#This Row],[Best Time(L)]]),"-",TimeVR[[#This Row],[Best Time(L)]])</f>
        <v>-</v>
      </c>
      <c r="M1398" t="str">
        <f>IF(StandardResults[[#This Row],[BT(LC)]]&lt;&gt;"-",IF(StandardResults[[#This Row],[BT(LC)]]&lt;=StandardResults[[#This Row],[AA]],"AA",IF(StandardResults[[#This Row],[BT(LC)]]&lt;=StandardResults[[#This Row],[A]],"A",IF(StandardResults[[#This Row],[BT(LC)]]&lt;=StandardResults[[#This Row],[B]],"B","-"))),"")</f>
        <v/>
      </c>
      <c r="N1398" s="14"/>
      <c r="O1398" t="str">
        <f>IF(StandardResults[[#This Row],[BT(SC)]]&lt;&gt;"-",IF(StandardResults[[#This Row],[BT(SC)]]&lt;=StandardResults[[#This Row],[Ecs]],"EC","-"),"")</f>
        <v/>
      </c>
      <c r="Q1398" t="str">
        <f>IF(StandardResults[[#This Row],[Ind/Rel]]="Ind",LEFT(StandardResults[[#This Row],[Gender]],1)&amp;MIN(MAX(StandardResults[[#This Row],[Age]],11),17)&amp;"-"&amp;StandardResults[[#This Row],[Event]],"")</f>
        <v>011-0</v>
      </c>
      <c r="R1398" t="e">
        <f>IF(StandardResults[[#This Row],[Ind/Rel]]="Ind",_xlfn.XLOOKUP(StandardResults[[#This Row],[Code]],Std[Code],Std[AA]),"-")</f>
        <v>#N/A</v>
      </c>
      <c r="S1398" t="e">
        <f>IF(StandardResults[[#This Row],[Ind/Rel]]="Ind",_xlfn.XLOOKUP(StandardResults[[#This Row],[Code]],Std[Code],Std[A]),"-")</f>
        <v>#N/A</v>
      </c>
      <c r="T1398" t="e">
        <f>IF(StandardResults[[#This Row],[Ind/Rel]]="Ind",_xlfn.XLOOKUP(StandardResults[[#This Row],[Code]],Std[Code],Std[B]),"-")</f>
        <v>#N/A</v>
      </c>
      <c r="U1398" t="e">
        <f>IF(StandardResults[[#This Row],[Ind/Rel]]="Ind",_xlfn.XLOOKUP(StandardResults[[#This Row],[Code]],Std[Code],Std[AAs]),"-")</f>
        <v>#N/A</v>
      </c>
      <c r="V1398" t="e">
        <f>IF(StandardResults[[#This Row],[Ind/Rel]]="Ind",_xlfn.XLOOKUP(StandardResults[[#This Row],[Code]],Std[Code],Std[As]),"-")</f>
        <v>#N/A</v>
      </c>
      <c r="W1398" t="e">
        <f>IF(StandardResults[[#This Row],[Ind/Rel]]="Ind",_xlfn.XLOOKUP(StandardResults[[#This Row],[Code]],Std[Code],Std[Bs]),"-")</f>
        <v>#N/A</v>
      </c>
      <c r="X1398" t="e">
        <f>IF(StandardResults[[#This Row],[Ind/Rel]]="Ind",_xlfn.XLOOKUP(StandardResults[[#This Row],[Code]],Std[Code],Std[EC]),"-")</f>
        <v>#N/A</v>
      </c>
      <c r="Y1398" t="e">
        <f>IF(StandardResults[[#This Row],[Ind/Rel]]="Ind",_xlfn.XLOOKUP(StandardResults[[#This Row],[Code]],Std[Code],Std[Ecs]),"-")</f>
        <v>#N/A</v>
      </c>
      <c r="Z1398">
        <f>COUNTIFS(StandardResults[Name],StandardResults[[#This Row],[Name]],StandardResults[Entry
Std],"B")+COUNTIFS(StandardResults[Name],StandardResults[[#This Row],[Name]],StandardResults[Entry
Std],"A")+COUNTIFS(StandardResults[Name],StandardResults[[#This Row],[Name]],StandardResults[Entry
Std],"AA")</f>
        <v>0</v>
      </c>
      <c r="AA1398">
        <f>COUNTIFS(StandardResults[Name],StandardResults[[#This Row],[Name]],StandardResults[Entry
Std],"AA")</f>
        <v>0</v>
      </c>
    </row>
    <row r="1399" spans="1:27" x14ac:dyDescent="0.25">
      <c r="A1399">
        <f>TimeVR[[#This Row],[Club]]</f>
        <v>0</v>
      </c>
      <c r="B1399" t="str">
        <f>IF(OR(RIGHT(TimeVR[[#This Row],[Event]],3)="M.R", RIGHT(TimeVR[[#This Row],[Event]],3)="F.R"),"Relay","Ind")</f>
        <v>Ind</v>
      </c>
      <c r="C1399">
        <f>TimeVR[[#This Row],[gender]]</f>
        <v>0</v>
      </c>
      <c r="D1399">
        <f>TimeVR[[#This Row],[Age]]</f>
        <v>0</v>
      </c>
      <c r="E1399">
        <f>TimeVR[[#This Row],[name]]</f>
        <v>0</v>
      </c>
      <c r="F1399">
        <f>TimeVR[[#This Row],[Event]]</f>
        <v>0</v>
      </c>
      <c r="G1399" t="str">
        <f>IF(OR(StandardResults[[#This Row],[Entry]]="-",TimeVR[[#This Row],[validation]]="Validated"),"Y","N")</f>
        <v>N</v>
      </c>
      <c r="H1399">
        <f>IF(OR(LEFT(TimeVR[[#This Row],[Times]],8)="00:00.00", LEFT(TimeVR[[#This Row],[Times]],2)="NT"),"-",TimeVR[[#This Row],[Times]])</f>
        <v>0</v>
      </c>
      <c r="I13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399" t="str">
        <f>IF(ISBLANK(TimeVR[[#This Row],[Best Time(S)]]),"-",TimeVR[[#This Row],[Best Time(S)]])</f>
        <v>-</v>
      </c>
      <c r="K1399" t="str">
        <f>IF(StandardResults[[#This Row],[BT(SC)]]&lt;&gt;"-",IF(StandardResults[[#This Row],[BT(SC)]]&lt;=StandardResults[[#This Row],[AAs]],"AA",IF(StandardResults[[#This Row],[BT(SC)]]&lt;=StandardResults[[#This Row],[As]],"A",IF(StandardResults[[#This Row],[BT(SC)]]&lt;=StandardResults[[#This Row],[Bs]],"B","-"))),"")</f>
        <v/>
      </c>
      <c r="L1399" t="str">
        <f>IF(ISBLANK(TimeVR[[#This Row],[Best Time(L)]]),"-",TimeVR[[#This Row],[Best Time(L)]])</f>
        <v>-</v>
      </c>
      <c r="M1399" t="str">
        <f>IF(StandardResults[[#This Row],[BT(LC)]]&lt;&gt;"-",IF(StandardResults[[#This Row],[BT(LC)]]&lt;=StandardResults[[#This Row],[AA]],"AA",IF(StandardResults[[#This Row],[BT(LC)]]&lt;=StandardResults[[#This Row],[A]],"A",IF(StandardResults[[#This Row],[BT(LC)]]&lt;=StandardResults[[#This Row],[B]],"B","-"))),"")</f>
        <v/>
      </c>
      <c r="N1399" s="14"/>
      <c r="O1399" t="str">
        <f>IF(StandardResults[[#This Row],[BT(SC)]]&lt;&gt;"-",IF(StandardResults[[#This Row],[BT(SC)]]&lt;=StandardResults[[#This Row],[Ecs]],"EC","-"),"")</f>
        <v/>
      </c>
      <c r="Q1399" t="str">
        <f>IF(StandardResults[[#This Row],[Ind/Rel]]="Ind",LEFT(StandardResults[[#This Row],[Gender]],1)&amp;MIN(MAX(StandardResults[[#This Row],[Age]],11),17)&amp;"-"&amp;StandardResults[[#This Row],[Event]],"")</f>
        <v>011-0</v>
      </c>
      <c r="R1399" t="e">
        <f>IF(StandardResults[[#This Row],[Ind/Rel]]="Ind",_xlfn.XLOOKUP(StandardResults[[#This Row],[Code]],Std[Code],Std[AA]),"-")</f>
        <v>#N/A</v>
      </c>
      <c r="S1399" t="e">
        <f>IF(StandardResults[[#This Row],[Ind/Rel]]="Ind",_xlfn.XLOOKUP(StandardResults[[#This Row],[Code]],Std[Code],Std[A]),"-")</f>
        <v>#N/A</v>
      </c>
      <c r="T1399" t="e">
        <f>IF(StandardResults[[#This Row],[Ind/Rel]]="Ind",_xlfn.XLOOKUP(StandardResults[[#This Row],[Code]],Std[Code],Std[B]),"-")</f>
        <v>#N/A</v>
      </c>
      <c r="U1399" t="e">
        <f>IF(StandardResults[[#This Row],[Ind/Rel]]="Ind",_xlfn.XLOOKUP(StandardResults[[#This Row],[Code]],Std[Code],Std[AAs]),"-")</f>
        <v>#N/A</v>
      </c>
      <c r="V1399" t="e">
        <f>IF(StandardResults[[#This Row],[Ind/Rel]]="Ind",_xlfn.XLOOKUP(StandardResults[[#This Row],[Code]],Std[Code],Std[As]),"-")</f>
        <v>#N/A</v>
      </c>
      <c r="W1399" t="e">
        <f>IF(StandardResults[[#This Row],[Ind/Rel]]="Ind",_xlfn.XLOOKUP(StandardResults[[#This Row],[Code]],Std[Code],Std[Bs]),"-")</f>
        <v>#N/A</v>
      </c>
      <c r="X1399" t="e">
        <f>IF(StandardResults[[#This Row],[Ind/Rel]]="Ind",_xlfn.XLOOKUP(StandardResults[[#This Row],[Code]],Std[Code],Std[EC]),"-")</f>
        <v>#N/A</v>
      </c>
      <c r="Y1399" t="e">
        <f>IF(StandardResults[[#This Row],[Ind/Rel]]="Ind",_xlfn.XLOOKUP(StandardResults[[#This Row],[Code]],Std[Code],Std[Ecs]),"-")</f>
        <v>#N/A</v>
      </c>
      <c r="Z1399">
        <f>COUNTIFS(StandardResults[Name],StandardResults[[#This Row],[Name]],StandardResults[Entry
Std],"B")+COUNTIFS(StandardResults[Name],StandardResults[[#This Row],[Name]],StandardResults[Entry
Std],"A")+COUNTIFS(StandardResults[Name],StandardResults[[#This Row],[Name]],StandardResults[Entry
Std],"AA")</f>
        <v>0</v>
      </c>
      <c r="AA1399">
        <f>COUNTIFS(StandardResults[Name],StandardResults[[#This Row],[Name]],StandardResults[Entry
Std],"AA")</f>
        <v>0</v>
      </c>
    </row>
    <row r="1400" spans="1:27" x14ac:dyDescent="0.25">
      <c r="A1400">
        <f>TimeVR[[#This Row],[Club]]</f>
        <v>0</v>
      </c>
      <c r="B1400" t="str">
        <f>IF(OR(RIGHT(TimeVR[[#This Row],[Event]],3)="M.R", RIGHT(TimeVR[[#This Row],[Event]],3)="F.R"),"Relay","Ind")</f>
        <v>Ind</v>
      </c>
      <c r="C1400">
        <f>TimeVR[[#This Row],[gender]]</f>
        <v>0</v>
      </c>
      <c r="D1400">
        <f>TimeVR[[#This Row],[Age]]</f>
        <v>0</v>
      </c>
      <c r="E1400">
        <f>TimeVR[[#This Row],[name]]</f>
        <v>0</v>
      </c>
      <c r="F1400">
        <f>TimeVR[[#This Row],[Event]]</f>
        <v>0</v>
      </c>
      <c r="G1400" t="str">
        <f>IF(OR(StandardResults[[#This Row],[Entry]]="-",TimeVR[[#This Row],[validation]]="Validated"),"Y","N")</f>
        <v>N</v>
      </c>
      <c r="H1400">
        <f>IF(OR(LEFT(TimeVR[[#This Row],[Times]],8)="00:00.00", LEFT(TimeVR[[#This Row],[Times]],2)="NT"),"-",TimeVR[[#This Row],[Times]])</f>
        <v>0</v>
      </c>
      <c r="I14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0" t="str">
        <f>IF(ISBLANK(TimeVR[[#This Row],[Best Time(S)]]),"-",TimeVR[[#This Row],[Best Time(S)]])</f>
        <v>-</v>
      </c>
      <c r="K1400" t="str">
        <f>IF(StandardResults[[#This Row],[BT(SC)]]&lt;&gt;"-",IF(StandardResults[[#This Row],[BT(SC)]]&lt;=StandardResults[[#This Row],[AAs]],"AA",IF(StandardResults[[#This Row],[BT(SC)]]&lt;=StandardResults[[#This Row],[As]],"A",IF(StandardResults[[#This Row],[BT(SC)]]&lt;=StandardResults[[#This Row],[Bs]],"B","-"))),"")</f>
        <v/>
      </c>
      <c r="L1400" t="str">
        <f>IF(ISBLANK(TimeVR[[#This Row],[Best Time(L)]]),"-",TimeVR[[#This Row],[Best Time(L)]])</f>
        <v>-</v>
      </c>
      <c r="M1400" t="str">
        <f>IF(StandardResults[[#This Row],[BT(LC)]]&lt;&gt;"-",IF(StandardResults[[#This Row],[BT(LC)]]&lt;=StandardResults[[#This Row],[AA]],"AA",IF(StandardResults[[#This Row],[BT(LC)]]&lt;=StandardResults[[#This Row],[A]],"A",IF(StandardResults[[#This Row],[BT(LC)]]&lt;=StandardResults[[#This Row],[B]],"B","-"))),"")</f>
        <v/>
      </c>
      <c r="N1400" s="14"/>
      <c r="O1400" t="str">
        <f>IF(StandardResults[[#This Row],[BT(SC)]]&lt;&gt;"-",IF(StandardResults[[#This Row],[BT(SC)]]&lt;=StandardResults[[#This Row],[Ecs]],"EC","-"),"")</f>
        <v/>
      </c>
      <c r="Q1400" t="str">
        <f>IF(StandardResults[[#This Row],[Ind/Rel]]="Ind",LEFT(StandardResults[[#This Row],[Gender]],1)&amp;MIN(MAX(StandardResults[[#This Row],[Age]],11),17)&amp;"-"&amp;StandardResults[[#This Row],[Event]],"")</f>
        <v>011-0</v>
      </c>
      <c r="R1400" t="e">
        <f>IF(StandardResults[[#This Row],[Ind/Rel]]="Ind",_xlfn.XLOOKUP(StandardResults[[#This Row],[Code]],Std[Code],Std[AA]),"-")</f>
        <v>#N/A</v>
      </c>
      <c r="S1400" t="e">
        <f>IF(StandardResults[[#This Row],[Ind/Rel]]="Ind",_xlfn.XLOOKUP(StandardResults[[#This Row],[Code]],Std[Code],Std[A]),"-")</f>
        <v>#N/A</v>
      </c>
      <c r="T1400" t="e">
        <f>IF(StandardResults[[#This Row],[Ind/Rel]]="Ind",_xlfn.XLOOKUP(StandardResults[[#This Row],[Code]],Std[Code],Std[B]),"-")</f>
        <v>#N/A</v>
      </c>
      <c r="U1400" t="e">
        <f>IF(StandardResults[[#This Row],[Ind/Rel]]="Ind",_xlfn.XLOOKUP(StandardResults[[#This Row],[Code]],Std[Code],Std[AAs]),"-")</f>
        <v>#N/A</v>
      </c>
      <c r="V1400" t="e">
        <f>IF(StandardResults[[#This Row],[Ind/Rel]]="Ind",_xlfn.XLOOKUP(StandardResults[[#This Row],[Code]],Std[Code],Std[As]),"-")</f>
        <v>#N/A</v>
      </c>
      <c r="W1400" t="e">
        <f>IF(StandardResults[[#This Row],[Ind/Rel]]="Ind",_xlfn.XLOOKUP(StandardResults[[#This Row],[Code]],Std[Code],Std[Bs]),"-")</f>
        <v>#N/A</v>
      </c>
      <c r="X1400" t="e">
        <f>IF(StandardResults[[#This Row],[Ind/Rel]]="Ind",_xlfn.XLOOKUP(StandardResults[[#This Row],[Code]],Std[Code],Std[EC]),"-")</f>
        <v>#N/A</v>
      </c>
      <c r="Y1400" t="e">
        <f>IF(StandardResults[[#This Row],[Ind/Rel]]="Ind",_xlfn.XLOOKUP(StandardResults[[#This Row],[Code]],Std[Code],Std[Ecs]),"-")</f>
        <v>#N/A</v>
      </c>
      <c r="Z1400">
        <f>COUNTIFS(StandardResults[Name],StandardResults[[#This Row],[Name]],StandardResults[Entry
Std],"B")+COUNTIFS(StandardResults[Name],StandardResults[[#This Row],[Name]],StandardResults[Entry
Std],"A")+COUNTIFS(StandardResults[Name],StandardResults[[#This Row],[Name]],StandardResults[Entry
Std],"AA")</f>
        <v>0</v>
      </c>
      <c r="AA1400">
        <f>COUNTIFS(StandardResults[Name],StandardResults[[#This Row],[Name]],StandardResults[Entry
Std],"AA")</f>
        <v>0</v>
      </c>
    </row>
    <row r="1401" spans="1:27" x14ac:dyDescent="0.25">
      <c r="A1401">
        <f>TimeVR[[#This Row],[Club]]</f>
        <v>0</v>
      </c>
      <c r="B1401" t="str">
        <f>IF(OR(RIGHT(TimeVR[[#This Row],[Event]],3)="M.R", RIGHT(TimeVR[[#This Row],[Event]],3)="F.R"),"Relay","Ind")</f>
        <v>Ind</v>
      </c>
      <c r="C1401">
        <f>TimeVR[[#This Row],[gender]]</f>
        <v>0</v>
      </c>
      <c r="D1401">
        <f>TimeVR[[#This Row],[Age]]</f>
        <v>0</v>
      </c>
      <c r="E1401">
        <f>TimeVR[[#This Row],[name]]</f>
        <v>0</v>
      </c>
      <c r="F1401">
        <f>TimeVR[[#This Row],[Event]]</f>
        <v>0</v>
      </c>
      <c r="G1401" t="str">
        <f>IF(OR(StandardResults[[#This Row],[Entry]]="-",TimeVR[[#This Row],[validation]]="Validated"),"Y","N")</f>
        <v>N</v>
      </c>
      <c r="H1401">
        <f>IF(OR(LEFT(TimeVR[[#This Row],[Times]],8)="00:00.00", LEFT(TimeVR[[#This Row],[Times]],2)="NT"),"-",TimeVR[[#This Row],[Times]])</f>
        <v>0</v>
      </c>
      <c r="I14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1" t="str">
        <f>IF(ISBLANK(TimeVR[[#This Row],[Best Time(S)]]),"-",TimeVR[[#This Row],[Best Time(S)]])</f>
        <v>-</v>
      </c>
      <c r="K1401" t="str">
        <f>IF(StandardResults[[#This Row],[BT(SC)]]&lt;&gt;"-",IF(StandardResults[[#This Row],[BT(SC)]]&lt;=StandardResults[[#This Row],[AAs]],"AA",IF(StandardResults[[#This Row],[BT(SC)]]&lt;=StandardResults[[#This Row],[As]],"A",IF(StandardResults[[#This Row],[BT(SC)]]&lt;=StandardResults[[#This Row],[Bs]],"B","-"))),"")</f>
        <v/>
      </c>
      <c r="L1401" t="str">
        <f>IF(ISBLANK(TimeVR[[#This Row],[Best Time(L)]]),"-",TimeVR[[#This Row],[Best Time(L)]])</f>
        <v>-</v>
      </c>
      <c r="M1401" t="str">
        <f>IF(StandardResults[[#This Row],[BT(LC)]]&lt;&gt;"-",IF(StandardResults[[#This Row],[BT(LC)]]&lt;=StandardResults[[#This Row],[AA]],"AA",IF(StandardResults[[#This Row],[BT(LC)]]&lt;=StandardResults[[#This Row],[A]],"A",IF(StandardResults[[#This Row],[BT(LC)]]&lt;=StandardResults[[#This Row],[B]],"B","-"))),"")</f>
        <v/>
      </c>
      <c r="N1401" s="14"/>
      <c r="O1401" t="str">
        <f>IF(StandardResults[[#This Row],[BT(SC)]]&lt;&gt;"-",IF(StandardResults[[#This Row],[BT(SC)]]&lt;=StandardResults[[#This Row],[Ecs]],"EC","-"),"")</f>
        <v/>
      </c>
      <c r="Q1401" t="str">
        <f>IF(StandardResults[[#This Row],[Ind/Rel]]="Ind",LEFT(StandardResults[[#This Row],[Gender]],1)&amp;MIN(MAX(StandardResults[[#This Row],[Age]],11),17)&amp;"-"&amp;StandardResults[[#This Row],[Event]],"")</f>
        <v>011-0</v>
      </c>
      <c r="R1401" t="e">
        <f>IF(StandardResults[[#This Row],[Ind/Rel]]="Ind",_xlfn.XLOOKUP(StandardResults[[#This Row],[Code]],Std[Code],Std[AA]),"-")</f>
        <v>#N/A</v>
      </c>
      <c r="S1401" t="e">
        <f>IF(StandardResults[[#This Row],[Ind/Rel]]="Ind",_xlfn.XLOOKUP(StandardResults[[#This Row],[Code]],Std[Code],Std[A]),"-")</f>
        <v>#N/A</v>
      </c>
      <c r="T1401" t="e">
        <f>IF(StandardResults[[#This Row],[Ind/Rel]]="Ind",_xlfn.XLOOKUP(StandardResults[[#This Row],[Code]],Std[Code],Std[B]),"-")</f>
        <v>#N/A</v>
      </c>
      <c r="U1401" t="e">
        <f>IF(StandardResults[[#This Row],[Ind/Rel]]="Ind",_xlfn.XLOOKUP(StandardResults[[#This Row],[Code]],Std[Code],Std[AAs]),"-")</f>
        <v>#N/A</v>
      </c>
      <c r="V1401" t="e">
        <f>IF(StandardResults[[#This Row],[Ind/Rel]]="Ind",_xlfn.XLOOKUP(StandardResults[[#This Row],[Code]],Std[Code],Std[As]),"-")</f>
        <v>#N/A</v>
      </c>
      <c r="W1401" t="e">
        <f>IF(StandardResults[[#This Row],[Ind/Rel]]="Ind",_xlfn.XLOOKUP(StandardResults[[#This Row],[Code]],Std[Code],Std[Bs]),"-")</f>
        <v>#N/A</v>
      </c>
      <c r="X1401" t="e">
        <f>IF(StandardResults[[#This Row],[Ind/Rel]]="Ind",_xlfn.XLOOKUP(StandardResults[[#This Row],[Code]],Std[Code],Std[EC]),"-")</f>
        <v>#N/A</v>
      </c>
      <c r="Y1401" t="e">
        <f>IF(StandardResults[[#This Row],[Ind/Rel]]="Ind",_xlfn.XLOOKUP(StandardResults[[#This Row],[Code]],Std[Code],Std[Ecs]),"-")</f>
        <v>#N/A</v>
      </c>
      <c r="Z1401">
        <f>COUNTIFS(StandardResults[Name],StandardResults[[#This Row],[Name]],StandardResults[Entry
Std],"B")+COUNTIFS(StandardResults[Name],StandardResults[[#This Row],[Name]],StandardResults[Entry
Std],"A")+COUNTIFS(StandardResults[Name],StandardResults[[#This Row],[Name]],StandardResults[Entry
Std],"AA")</f>
        <v>0</v>
      </c>
      <c r="AA1401">
        <f>COUNTIFS(StandardResults[Name],StandardResults[[#This Row],[Name]],StandardResults[Entry
Std],"AA")</f>
        <v>0</v>
      </c>
    </row>
    <row r="1402" spans="1:27" x14ac:dyDescent="0.25">
      <c r="A1402">
        <f>TimeVR[[#This Row],[Club]]</f>
        <v>0</v>
      </c>
      <c r="B1402" t="str">
        <f>IF(OR(RIGHT(TimeVR[[#This Row],[Event]],3)="M.R", RIGHT(TimeVR[[#This Row],[Event]],3)="F.R"),"Relay","Ind")</f>
        <v>Ind</v>
      </c>
      <c r="C1402">
        <f>TimeVR[[#This Row],[gender]]</f>
        <v>0</v>
      </c>
      <c r="D1402">
        <f>TimeVR[[#This Row],[Age]]</f>
        <v>0</v>
      </c>
      <c r="E1402">
        <f>TimeVR[[#This Row],[name]]</f>
        <v>0</v>
      </c>
      <c r="F1402">
        <f>TimeVR[[#This Row],[Event]]</f>
        <v>0</v>
      </c>
      <c r="G1402" t="str">
        <f>IF(OR(StandardResults[[#This Row],[Entry]]="-",TimeVR[[#This Row],[validation]]="Validated"),"Y","N")</f>
        <v>N</v>
      </c>
      <c r="H1402">
        <f>IF(OR(LEFT(TimeVR[[#This Row],[Times]],8)="00:00.00", LEFT(TimeVR[[#This Row],[Times]],2)="NT"),"-",TimeVR[[#This Row],[Times]])</f>
        <v>0</v>
      </c>
      <c r="I14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2" t="str">
        <f>IF(ISBLANK(TimeVR[[#This Row],[Best Time(S)]]),"-",TimeVR[[#This Row],[Best Time(S)]])</f>
        <v>-</v>
      </c>
      <c r="K1402" t="str">
        <f>IF(StandardResults[[#This Row],[BT(SC)]]&lt;&gt;"-",IF(StandardResults[[#This Row],[BT(SC)]]&lt;=StandardResults[[#This Row],[AAs]],"AA",IF(StandardResults[[#This Row],[BT(SC)]]&lt;=StandardResults[[#This Row],[As]],"A",IF(StandardResults[[#This Row],[BT(SC)]]&lt;=StandardResults[[#This Row],[Bs]],"B","-"))),"")</f>
        <v/>
      </c>
      <c r="L1402" t="str">
        <f>IF(ISBLANK(TimeVR[[#This Row],[Best Time(L)]]),"-",TimeVR[[#This Row],[Best Time(L)]])</f>
        <v>-</v>
      </c>
      <c r="M1402" t="str">
        <f>IF(StandardResults[[#This Row],[BT(LC)]]&lt;&gt;"-",IF(StandardResults[[#This Row],[BT(LC)]]&lt;=StandardResults[[#This Row],[AA]],"AA",IF(StandardResults[[#This Row],[BT(LC)]]&lt;=StandardResults[[#This Row],[A]],"A",IF(StandardResults[[#This Row],[BT(LC)]]&lt;=StandardResults[[#This Row],[B]],"B","-"))),"")</f>
        <v/>
      </c>
      <c r="N1402" s="14"/>
      <c r="O1402" t="str">
        <f>IF(StandardResults[[#This Row],[BT(SC)]]&lt;&gt;"-",IF(StandardResults[[#This Row],[BT(SC)]]&lt;=StandardResults[[#This Row],[Ecs]],"EC","-"),"")</f>
        <v/>
      </c>
      <c r="Q1402" t="str">
        <f>IF(StandardResults[[#This Row],[Ind/Rel]]="Ind",LEFT(StandardResults[[#This Row],[Gender]],1)&amp;MIN(MAX(StandardResults[[#This Row],[Age]],11),17)&amp;"-"&amp;StandardResults[[#This Row],[Event]],"")</f>
        <v>011-0</v>
      </c>
      <c r="R1402" t="e">
        <f>IF(StandardResults[[#This Row],[Ind/Rel]]="Ind",_xlfn.XLOOKUP(StandardResults[[#This Row],[Code]],Std[Code],Std[AA]),"-")</f>
        <v>#N/A</v>
      </c>
      <c r="S1402" t="e">
        <f>IF(StandardResults[[#This Row],[Ind/Rel]]="Ind",_xlfn.XLOOKUP(StandardResults[[#This Row],[Code]],Std[Code],Std[A]),"-")</f>
        <v>#N/A</v>
      </c>
      <c r="T1402" t="e">
        <f>IF(StandardResults[[#This Row],[Ind/Rel]]="Ind",_xlfn.XLOOKUP(StandardResults[[#This Row],[Code]],Std[Code],Std[B]),"-")</f>
        <v>#N/A</v>
      </c>
      <c r="U1402" t="e">
        <f>IF(StandardResults[[#This Row],[Ind/Rel]]="Ind",_xlfn.XLOOKUP(StandardResults[[#This Row],[Code]],Std[Code],Std[AAs]),"-")</f>
        <v>#N/A</v>
      </c>
      <c r="V1402" t="e">
        <f>IF(StandardResults[[#This Row],[Ind/Rel]]="Ind",_xlfn.XLOOKUP(StandardResults[[#This Row],[Code]],Std[Code],Std[As]),"-")</f>
        <v>#N/A</v>
      </c>
      <c r="W1402" t="e">
        <f>IF(StandardResults[[#This Row],[Ind/Rel]]="Ind",_xlfn.XLOOKUP(StandardResults[[#This Row],[Code]],Std[Code],Std[Bs]),"-")</f>
        <v>#N/A</v>
      </c>
      <c r="X1402" t="e">
        <f>IF(StandardResults[[#This Row],[Ind/Rel]]="Ind",_xlfn.XLOOKUP(StandardResults[[#This Row],[Code]],Std[Code],Std[EC]),"-")</f>
        <v>#N/A</v>
      </c>
      <c r="Y1402" t="e">
        <f>IF(StandardResults[[#This Row],[Ind/Rel]]="Ind",_xlfn.XLOOKUP(StandardResults[[#This Row],[Code]],Std[Code],Std[Ecs]),"-")</f>
        <v>#N/A</v>
      </c>
      <c r="Z1402">
        <f>COUNTIFS(StandardResults[Name],StandardResults[[#This Row],[Name]],StandardResults[Entry
Std],"B")+COUNTIFS(StandardResults[Name],StandardResults[[#This Row],[Name]],StandardResults[Entry
Std],"A")+COUNTIFS(StandardResults[Name],StandardResults[[#This Row],[Name]],StandardResults[Entry
Std],"AA")</f>
        <v>0</v>
      </c>
      <c r="AA1402">
        <f>COUNTIFS(StandardResults[Name],StandardResults[[#This Row],[Name]],StandardResults[Entry
Std],"AA")</f>
        <v>0</v>
      </c>
    </row>
    <row r="1403" spans="1:27" x14ac:dyDescent="0.25">
      <c r="A1403">
        <f>TimeVR[[#This Row],[Club]]</f>
        <v>0</v>
      </c>
      <c r="B1403" t="str">
        <f>IF(OR(RIGHT(TimeVR[[#This Row],[Event]],3)="M.R", RIGHT(TimeVR[[#This Row],[Event]],3)="F.R"),"Relay","Ind")</f>
        <v>Ind</v>
      </c>
      <c r="C1403">
        <f>TimeVR[[#This Row],[gender]]</f>
        <v>0</v>
      </c>
      <c r="D1403">
        <f>TimeVR[[#This Row],[Age]]</f>
        <v>0</v>
      </c>
      <c r="E1403">
        <f>TimeVR[[#This Row],[name]]</f>
        <v>0</v>
      </c>
      <c r="F1403">
        <f>TimeVR[[#This Row],[Event]]</f>
        <v>0</v>
      </c>
      <c r="G1403" t="str">
        <f>IF(OR(StandardResults[[#This Row],[Entry]]="-",TimeVR[[#This Row],[validation]]="Validated"),"Y","N")</f>
        <v>N</v>
      </c>
      <c r="H1403">
        <f>IF(OR(LEFT(TimeVR[[#This Row],[Times]],8)="00:00.00", LEFT(TimeVR[[#This Row],[Times]],2)="NT"),"-",TimeVR[[#This Row],[Times]])</f>
        <v>0</v>
      </c>
      <c r="I14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3" t="str">
        <f>IF(ISBLANK(TimeVR[[#This Row],[Best Time(S)]]),"-",TimeVR[[#This Row],[Best Time(S)]])</f>
        <v>-</v>
      </c>
      <c r="K1403" t="str">
        <f>IF(StandardResults[[#This Row],[BT(SC)]]&lt;&gt;"-",IF(StandardResults[[#This Row],[BT(SC)]]&lt;=StandardResults[[#This Row],[AAs]],"AA",IF(StandardResults[[#This Row],[BT(SC)]]&lt;=StandardResults[[#This Row],[As]],"A",IF(StandardResults[[#This Row],[BT(SC)]]&lt;=StandardResults[[#This Row],[Bs]],"B","-"))),"")</f>
        <v/>
      </c>
      <c r="L1403" t="str">
        <f>IF(ISBLANK(TimeVR[[#This Row],[Best Time(L)]]),"-",TimeVR[[#This Row],[Best Time(L)]])</f>
        <v>-</v>
      </c>
      <c r="M1403" t="str">
        <f>IF(StandardResults[[#This Row],[BT(LC)]]&lt;&gt;"-",IF(StandardResults[[#This Row],[BT(LC)]]&lt;=StandardResults[[#This Row],[AA]],"AA",IF(StandardResults[[#This Row],[BT(LC)]]&lt;=StandardResults[[#This Row],[A]],"A",IF(StandardResults[[#This Row],[BT(LC)]]&lt;=StandardResults[[#This Row],[B]],"B","-"))),"")</f>
        <v/>
      </c>
      <c r="N1403" s="14"/>
      <c r="O1403" t="str">
        <f>IF(StandardResults[[#This Row],[BT(SC)]]&lt;&gt;"-",IF(StandardResults[[#This Row],[BT(SC)]]&lt;=StandardResults[[#This Row],[Ecs]],"EC","-"),"")</f>
        <v/>
      </c>
      <c r="Q1403" t="str">
        <f>IF(StandardResults[[#This Row],[Ind/Rel]]="Ind",LEFT(StandardResults[[#This Row],[Gender]],1)&amp;MIN(MAX(StandardResults[[#This Row],[Age]],11),17)&amp;"-"&amp;StandardResults[[#This Row],[Event]],"")</f>
        <v>011-0</v>
      </c>
      <c r="R1403" t="e">
        <f>IF(StandardResults[[#This Row],[Ind/Rel]]="Ind",_xlfn.XLOOKUP(StandardResults[[#This Row],[Code]],Std[Code],Std[AA]),"-")</f>
        <v>#N/A</v>
      </c>
      <c r="S1403" t="e">
        <f>IF(StandardResults[[#This Row],[Ind/Rel]]="Ind",_xlfn.XLOOKUP(StandardResults[[#This Row],[Code]],Std[Code],Std[A]),"-")</f>
        <v>#N/A</v>
      </c>
      <c r="T1403" t="e">
        <f>IF(StandardResults[[#This Row],[Ind/Rel]]="Ind",_xlfn.XLOOKUP(StandardResults[[#This Row],[Code]],Std[Code],Std[B]),"-")</f>
        <v>#N/A</v>
      </c>
      <c r="U1403" t="e">
        <f>IF(StandardResults[[#This Row],[Ind/Rel]]="Ind",_xlfn.XLOOKUP(StandardResults[[#This Row],[Code]],Std[Code],Std[AAs]),"-")</f>
        <v>#N/A</v>
      </c>
      <c r="V1403" t="e">
        <f>IF(StandardResults[[#This Row],[Ind/Rel]]="Ind",_xlfn.XLOOKUP(StandardResults[[#This Row],[Code]],Std[Code],Std[As]),"-")</f>
        <v>#N/A</v>
      </c>
      <c r="W1403" t="e">
        <f>IF(StandardResults[[#This Row],[Ind/Rel]]="Ind",_xlfn.XLOOKUP(StandardResults[[#This Row],[Code]],Std[Code],Std[Bs]),"-")</f>
        <v>#N/A</v>
      </c>
      <c r="X1403" t="e">
        <f>IF(StandardResults[[#This Row],[Ind/Rel]]="Ind",_xlfn.XLOOKUP(StandardResults[[#This Row],[Code]],Std[Code],Std[EC]),"-")</f>
        <v>#N/A</v>
      </c>
      <c r="Y1403" t="e">
        <f>IF(StandardResults[[#This Row],[Ind/Rel]]="Ind",_xlfn.XLOOKUP(StandardResults[[#This Row],[Code]],Std[Code],Std[Ecs]),"-")</f>
        <v>#N/A</v>
      </c>
      <c r="Z1403">
        <f>COUNTIFS(StandardResults[Name],StandardResults[[#This Row],[Name]],StandardResults[Entry
Std],"B")+COUNTIFS(StandardResults[Name],StandardResults[[#This Row],[Name]],StandardResults[Entry
Std],"A")+COUNTIFS(StandardResults[Name],StandardResults[[#This Row],[Name]],StandardResults[Entry
Std],"AA")</f>
        <v>0</v>
      </c>
      <c r="AA1403">
        <f>COUNTIFS(StandardResults[Name],StandardResults[[#This Row],[Name]],StandardResults[Entry
Std],"AA")</f>
        <v>0</v>
      </c>
    </row>
    <row r="1404" spans="1:27" x14ac:dyDescent="0.25">
      <c r="A1404">
        <f>TimeVR[[#This Row],[Club]]</f>
        <v>0</v>
      </c>
      <c r="B1404" t="str">
        <f>IF(OR(RIGHT(TimeVR[[#This Row],[Event]],3)="M.R", RIGHT(TimeVR[[#This Row],[Event]],3)="F.R"),"Relay","Ind")</f>
        <v>Ind</v>
      </c>
      <c r="C1404">
        <f>TimeVR[[#This Row],[gender]]</f>
        <v>0</v>
      </c>
      <c r="D1404">
        <f>TimeVR[[#This Row],[Age]]</f>
        <v>0</v>
      </c>
      <c r="E1404">
        <f>TimeVR[[#This Row],[name]]</f>
        <v>0</v>
      </c>
      <c r="F1404">
        <f>TimeVR[[#This Row],[Event]]</f>
        <v>0</v>
      </c>
      <c r="G1404" t="str">
        <f>IF(OR(StandardResults[[#This Row],[Entry]]="-",TimeVR[[#This Row],[validation]]="Validated"),"Y","N")</f>
        <v>N</v>
      </c>
      <c r="H1404">
        <f>IF(OR(LEFT(TimeVR[[#This Row],[Times]],8)="00:00.00", LEFT(TimeVR[[#This Row],[Times]],2)="NT"),"-",TimeVR[[#This Row],[Times]])</f>
        <v>0</v>
      </c>
      <c r="I14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4" t="str">
        <f>IF(ISBLANK(TimeVR[[#This Row],[Best Time(S)]]),"-",TimeVR[[#This Row],[Best Time(S)]])</f>
        <v>-</v>
      </c>
      <c r="K1404" t="str">
        <f>IF(StandardResults[[#This Row],[BT(SC)]]&lt;&gt;"-",IF(StandardResults[[#This Row],[BT(SC)]]&lt;=StandardResults[[#This Row],[AAs]],"AA",IF(StandardResults[[#This Row],[BT(SC)]]&lt;=StandardResults[[#This Row],[As]],"A",IF(StandardResults[[#This Row],[BT(SC)]]&lt;=StandardResults[[#This Row],[Bs]],"B","-"))),"")</f>
        <v/>
      </c>
      <c r="L1404" t="str">
        <f>IF(ISBLANK(TimeVR[[#This Row],[Best Time(L)]]),"-",TimeVR[[#This Row],[Best Time(L)]])</f>
        <v>-</v>
      </c>
      <c r="M1404" t="str">
        <f>IF(StandardResults[[#This Row],[BT(LC)]]&lt;&gt;"-",IF(StandardResults[[#This Row],[BT(LC)]]&lt;=StandardResults[[#This Row],[AA]],"AA",IF(StandardResults[[#This Row],[BT(LC)]]&lt;=StandardResults[[#This Row],[A]],"A",IF(StandardResults[[#This Row],[BT(LC)]]&lt;=StandardResults[[#This Row],[B]],"B","-"))),"")</f>
        <v/>
      </c>
      <c r="N1404" s="14"/>
      <c r="O1404" t="str">
        <f>IF(StandardResults[[#This Row],[BT(SC)]]&lt;&gt;"-",IF(StandardResults[[#This Row],[BT(SC)]]&lt;=StandardResults[[#This Row],[Ecs]],"EC","-"),"")</f>
        <v/>
      </c>
      <c r="Q1404" t="str">
        <f>IF(StandardResults[[#This Row],[Ind/Rel]]="Ind",LEFT(StandardResults[[#This Row],[Gender]],1)&amp;MIN(MAX(StandardResults[[#This Row],[Age]],11),17)&amp;"-"&amp;StandardResults[[#This Row],[Event]],"")</f>
        <v>011-0</v>
      </c>
      <c r="R1404" t="e">
        <f>IF(StandardResults[[#This Row],[Ind/Rel]]="Ind",_xlfn.XLOOKUP(StandardResults[[#This Row],[Code]],Std[Code],Std[AA]),"-")</f>
        <v>#N/A</v>
      </c>
      <c r="S1404" t="e">
        <f>IF(StandardResults[[#This Row],[Ind/Rel]]="Ind",_xlfn.XLOOKUP(StandardResults[[#This Row],[Code]],Std[Code],Std[A]),"-")</f>
        <v>#N/A</v>
      </c>
      <c r="T1404" t="e">
        <f>IF(StandardResults[[#This Row],[Ind/Rel]]="Ind",_xlfn.XLOOKUP(StandardResults[[#This Row],[Code]],Std[Code],Std[B]),"-")</f>
        <v>#N/A</v>
      </c>
      <c r="U1404" t="e">
        <f>IF(StandardResults[[#This Row],[Ind/Rel]]="Ind",_xlfn.XLOOKUP(StandardResults[[#This Row],[Code]],Std[Code],Std[AAs]),"-")</f>
        <v>#N/A</v>
      </c>
      <c r="V1404" t="e">
        <f>IF(StandardResults[[#This Row],[Ind/Rel]]="Ind",_xlfn.XLOOKUP(StandardResults[[#This Row],[Code]],Std[Code],Std[As]),"-")</f>
        <v>#N/A</v>
      </c>
      <c r="W1404" t="e">
        <f>IF(StandardResults[[#This Row],[Ind/Rel]]="Ind",_xlfn.XLOOKUP(StandardResults[[#This Row],[Code]],Std[Code],Std[Bs]),"-")</f>
        <v>#N/A</v>
      </c>
      <c r="X1404" t="e">
        <f>IF(StandardResults[[#This Row],[Ind/Rel]]="Ind",_xlfn.XLOOKUP(StandardResults[[#This Row],[Code]],Std[Code],Std[EC]),"-")</f>
        <v>#N/A</v>
      </c>
      <c r="Y1404" t="e">
        <f>IF(StandardResults[[#This Row],[Ind/Rel]]="Ind",_xlfn.XLOOKUP(StandardResults[[#This Row],[Code]],Std[Code],Std[Ecs]),"-")</f>
        <v>#N/A</v>
      </c>
      <c r="Z1404">
        <f>COUNTIFS(StandardResults[Name],StandardResults[[#This Row],[Name]],StandardResults[Entry
Std],"B")+COUNTIFS(StandardResults[Name],StandardResults[[#This Row],[Name]],StandardResults[Entry
Std],"A")+COUNTIFS(StandardResults[Name],StandardResults[[#This Row],[Name]],StandardResults[Entry
Std],"AA")</f>
        <v>0</v>
      </c>
      <c r="AA1404">
        <f>COUNTIFS(StandardResults[Name],StandardResults[[#This Row],[Name]],StandardResults[Entry
Std],"AA")</f>
        <v>0</v>
      </c>
    </row>
    <row r="1405" spans="1:27" x14ac:dyDescent="0.25">
      <c r="A1405">
        <f>TimeVR[[#This Row],[Club]]</f>
        <v>0</v>
      </c>
      <c r="B1405" t="str">
        <f>IF(OR(RIGHT(TimeVR[[#This Row],[Event]],3)="M.R", RIGHT(TimeVR[[#This Row],[Event]],3)="F.R"),"Relay","Ind")</f>
        <v>Ind</v>
      </c>
      <c r="C1405">
        <f>TimeVR[[#This Row],[gender]]</f>
        <v>0</v>
      </c>
      <c r="D1405">
        <f>TimeVR[[#This Row],[Age]]</f>
        <v>0</v>
      </c>
      <c r="E1405">
        <f>TimeVR[[#This Row],[name]]</f>
        <v>0</v>
      </c>
      <c r="F1405">
        <f>TimeVR[[#This Row],[Event]]</f>
        <v>0</v>
      </c>
      <c r="G1405" t="str">
        <f>IF(OR(StandardResults[[#This Row],[Entry]]="-",TimeVR[[#This Row],[validation]]="Validated"),"Y","N")</f>
        <v>N</v>
      </c>
      <c r="H1405">
        <f>IF(OR(LEFT(TimeVR[[#This Row],[Times]],8)="00:00.00", LEFT(TimeVR[[#This Row],[Times]],2)="NT"),"-",TimeVR[[#This Row],[Times]])</f>
        <v>0</v>
      </c>
      <c r="I14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5" t="str">
        <f>IF(ISBLANK(TimeVR[[#This Row],[Best Time(S)]]),"-",TimeVR[[#This Row],[Best Time(S)]])</f>
        <v>-</v>
      </c>
      <c r="K1405" t="str">
        <f>IF(StandardResults[[#This Row],[BT(SC)]]&lt;&gt;"-",IF(StandardResults[[#This Row],[BT(SC)]]&lt;=StandardResults[[#This Row],[AAs]],"AA",IF(StandardResults[[#This Row],[BT(SC)]]&lt;=StandardResults[[#This Row],[As]],"A",IF(StandardResults[[#This Row],[BT(SC)]]&lt;=StandardResults[[#This Row],[Bs]],"B","-"))),"")</f>
        <v/>
      </c>
      <c r="L1405" t="str">
        <f>IF(ISBLANK(TimeVR[[#This Row],[Best Time(L)]]),"-",TimeVR[[#This Row],[Best Time(L)]])</f>
        <v>-</v>
      </c>
      <c r="M1405" t="str">
        <f>IF(StandardResults[[#This Row],[BT(LC)]]&lt;&gt;"-",IF(StandardResults[[#This Row],[BT(LC)]]&lt;=StandardResults[[#This Row],[AA]],"AA",IF(StandardResults[[#This Row],[BT(LC)]]&lt;=StandardResults[[#This Row],[A]],"A",IF(StandardResults[[#This Row],[BT(LC)]]&lt;=StandardResults[[#This Row],[B]],"B","-"))),"")</f>
        <v/>
      </c>
      <c r="N1405" s="14"/>
      <c r="O1405" t="str">
        <f>IF(StandardResults[[#This Row],[BT(SC)]]&lt;&gt;"-",IF(StandardResults[[#This Row],[BT(SC)]]&lt;=StandardResults[[#This Row],[Ecs]],"EC","-"),"")</f>
        <v/>
      </c>
      <c r="Q1405" t="str">
        <f>IF(StandardResults[[#This Row],[Ind/Rel]]="Ind",LEFT(StandardResults[[#This Row],[Gender]],1)&amp;MIN(MAX(StandardResults[[#This Row],[Age]],11),17)&amp;"-"&amp;StandardResults[[#This Row],[Event]],"")</f>
        <v>011-0</v>
      </c>
      <c r="R1405" t="e">
        <f>IF(StandardResults[[#This Row],[Ind/Rel]]="Ind",_xlfn.XLOOKUP(StandardResults[[#This Row],[Code]],Std[Code],Std[AA]),"-")</f>
        <v>#N/A</v>
      </c>
      <c r="S1405" t="e">
        <f>IF(StandardResults[[#This Row],[Ind/Rel]]="Ind",_xlfn.XLOOKUP(StandardResults[[#This Row],[Code]],Std[Code],Std[A]),"-")</f>
        <v>#N/A</v>
      </c>
      <c r="T1405" t="e">
        <f>IF(StandardResults[[#This Row],[Ind/Rel]]="Ind",_xlfn.XLOOKUP(StandardResults[[#This Row],[Code]],Std[Code],Std[B]),"-")</f>
        <v>#N/A</v>
      </c>
      <c r="U1405" t="e">
        <f>IF(StandardResults[[#This Row],[Ind/Rel]]="Ind",_xlfn.XLOOKUP(StandardResults[[#This Row],[Code]],Std[Code],Std[AAs]),"-")</f>
        <v>#N/A</v>
      </c>
      <c r="V1405" t="e">
        <f>IF(StandardResults[[#This Row],[Ind/Rel]]="Ind",_xlfn.XLOOKUP(StandardResults[[#This Row],[Code]],Std[Code],Std[As]),"-")</f>
        <v>#N/A</v>
      </c>
      <c r="W1405" t="e">
        <f>IF(StandardResults[[#This Row],[Ind/Rel]]="Ind",_xlfn.XLOOKUP(StandardResults[[#This Row],[Code]],Std[Code],Std[Bs]),"-")</f>
        <v>#N/A</v>
      </c>
      <c r="X1405" t="e">
        <f>IF(StandardResults[[#This Row],[Ind/Rel]]="Ind",_xlfn.XLOOKUP(StandardResults[[#This Row],[Code]],Std[Code],Std[EC]),"-")</f>
        <v>#N/A</v>
      </c>
      <c r="Y1405" t="e">
        <f>IF(StandardResults[[#This Row],[Ind/Rel]]="Ind",_xlfn.XLOOKUP(StandardResults[[#This Row],[Code]],Std[Code],Std[Ecs]),"-")</f>
        <v>#N/A</v>
      </c>
      <c r="Z1405">
        <f>COUNTIFS(StandardResults[Name],StandardResults[[#This Row],[Name]],StandardResults[Entry
Std],"B")+COUNTIFS(StandardResults[Name],StandardResults[[#This Row],[Name]],StandardResults[Entry
Std],"A")+COUNTIFS(StandardResults[Name],StandardResults[[#This Row],[Name]],StandardResults[Entry
Std],"AA")</f>
        <v>0</v>
      </c>
      <c r="AA1405">
        <f>COUNTIFS(StandardResults[Name],StandardResults[[#This Row],[Name]],StandardResults[Entry
Std],"AA")</f>
        <v>0</v>
      </c>
    </row>
    <row r="1406" spans="1:27" x14ac:dyDescent="0.25">
      <c r="A1406">
        <f>TimeVR[[#This Row],[Club]]</f>
        <v>0</v>
      </c>
      <c r="B1406" t="str">
        <f>IF(OR(RIGHT(TimeVR[[#This Row],[Event]],3)="M.R", RIGHT(TimeVR[[#This Row],[Event]],3)="F.R"),"Relay","Ind")</f>
        <v>Ind</v>
      </c>
      <c r="C1406">
        <f>TimeVR[[#This Row],[gender]]</f>
        <v>0</v>
      </c>
      <c r="D1406">
        <f>TimeVR[[#This Row],[Age]]</f>
        <v>0</v>
      </c>
      <c r="E1406">
        <f>TimeVR[[#This Row],[name]]</f>
        <v>0</v>
      </c>
      <c r="F1406">
        <f>TimeVR[[#This Row],[Event]]</f>
        <v>0</v>
      </c>
      <c r="G1406" t="str">
        <f>IF(OR(StandardResults[[#This Row],[Entry]]="-",TimeVR[[#This Row],[validation]]="Validated"),"Y","N")</f>
        <v>N</v>
      </c>
      <c r="H1406">
        <f>IF(OR(LEFT(TimeVR[[#This Row],[Times]],8)="00:00.00", LEFT(TimeVR[[#This Row],[Times]],2)="NT"),"-",TimeVR[[#This Row],[Times]])</f>
        <v>0</v>
      </c>
      <c r="I14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6" t="str">
        <f>IF(ISBLANK(TimeVR[[#This Row],[Best Time(S)]]),"-",TimeVR[[#This Row],[Best Time(S)]])</f>
        <v>-</v>
      </c>
      <c r="K1406" t="str">
        <f>IF(StandardResults[[#This Row],[BT(SC)]]&lt;&gt;"-",IF(StandardResults[[#This Row],[BT(SC)]]&lt;=StandardResults[[#This Row],[AAs]],"AA",IF(StandardResults[[#This Row],[BT(SC)]]&lt;=StandardResults[[#This Row],[As]],"A",IF(StandardResults[[#This Row],[BT(SC)]]&lt;=StandardResults[[#This Row],[Bs]],"B","-"))),"")</f>
        <v/>
      </c>
      <c r="L1406" t="str">
        <f>IF(ISBLANK(TimeVR[[#This Row],[Best Time(L)]]),"-",TimeVR[[#This Row],[Best Time(L)]])</f>
        <v>-</v>
      </c>
      <c r="M1406" t="str">
        <f>IF(StandardResults[[#This Row],[BT(LC)]]&lt;&gt;"-",IF(StandardResults[[#This Row],[BT(LC)]]&lt;=StandardResults[[#This Row],[AA]],"AA",IF(StandardResults[[#This Row],[BT(LC)]]&lt;=StandardResults[[#This Row],[A]],"A",IF(StandardResults[[#This Row],[BT(LC)]]&lt;=StandardResults[[#This Row],[B]],"B","-"))),"")</f>
        <v/>
      </c>
      <c r="N1406" s="14"/>
      <c r="O1406" t="str">
        <f>IF(StandardResults[[#This Row],[BT(SC)]]&lt;&gt;"-",IF(StandardResults[[#This Row],[BT(SC)]]&lt;=StandardResults[[#This Row],[Ecs]],"EC","-"),"")</f>
        <v/>
      </c>
      <c r="Q1406" t="str">
        <f>IF(StandardResults[[#This Row],[Ind/Rel]]="Ind",LEFT(StandardResults[[#This Row],[Gender]],1)&amp;MIN(MAX(StandardResults[[#This Row],[Age]],11),17)&amp;"-"&amp;StandardResults[[#This Row],[Event]],"")</f>
        <v>011-0</v>
      </c>
      <c r="R1406" t="e">
        <f>IF(StandardResults[[#This Row],[Ind/Rel]]="Ind",_xlfn.XLOOKUP(StandardResults[[#This Row],[Code]],Std[Code],Std[AA]),"-")</f>
        <v>#N/A</v>
      </c>
      <c r="S1406" t="e">
        <f>IF(StandardResults[[#This Row],[Ind/Rel]]="Ind",_xlfn.XLOOKUP(StandardResults[[#This Row],[Code]],Std[Code],Std[A]),"-")</f>
        <v>#N/A</v>
      </c>
      <c r="T1406" t="e">
        <f>IF(StandardResults[[#This Row],[Ind/Rel]]="Ind",_xlfn.XLOOKUP(StandardResults[[#This Row],[Code]],Std[Code],Std[B]),"-")</f>
        <v>#N/A</v>
      </c>
      <c r="U1406" t="e">
        <f>IF(StandardResults[[#This Row],[Ind/Rel]]="Ind",_xlfn.XLOOKUP(StandardResults[[#This Row],[Code]],Std[Code],Std[AAs]),"-")</f>
        <v>#N/A</v>
      </c>
      <c r="V1406" t="e">
        <f>IF(StandardResults[[#This Row],[Ind/Rel]]="Ind",_xlfn.XLOOKUP(StandardResults[[#This Row],[Code]],Std[Code],Std[As]),"-")</f>
        <v>#N/A</v>
      </c>
      <c r="W1406" t="e">
        <f>IF(StandardResults[[#This Row],[Ind/Rel]]="Ind",_xlfn.XLOOKUP(StandardResults[[#This Row],[Code]],Std[Code],Std[Bs]),"-")</f>
        <v>#N/A</v>
      </c>
      <c r="X1406" t="e">
        <f>IF(StandardResults[[#This Row],[Ind/Rel]]="Ind",_xlfn.XLOOKUP(StandardResults[[#This Row],[Code]],Std[Code],Std[EC]),"-")</f>
        <v>#N/A</v>
      </c>
      <c r="Y1406" t="e">
        <f>IF(StandardResults[[#This Row],[Ind/Rel]]="Ind",_xlfn.XLOOKUP(StandardResults[[#This Row],[Code]],Std[Code],Std[Ecs]),"-")</f>
        <v>#N/A</v>
      </c>
      <c r="Z1406">
        <f>COUNTIFS(StandardResults[Name],StandardResults[[#This Row],[Name]],StandardResults[Entry
Std],"B")+COUNTIFS(StandardResults[Name],StandardResults[[#This Row],[Name]],StandardResults[Entry
Std],"A")+COUNTIFS(StandardResults[Name],StandardResults[[#This Row],[Name]],StandardResults[Entry
Std],"AA")</f>
        <v>0</v>
      </c>
      <c r="AA1406">
        <f>COUNTIFS(StandardResults[Name],StandardResults[[#This Row],[Name]],StandardResults[Entry
Std],"AA")</f>
        <v>0</v>
      </c>
    </row>
    <row r="1407" spans="1:27" x14ac:dyDescent="0.25">
      <c r="A1407">
        <f>TimeVR[[#This Row],[Club]]</f>
        <v>0</v>
      </c>
      <c r="B1407" t="str">
        <f>IF(OR(RIGHT(TimeVR[[#This Row],[Event]],3)="M.R", RIGHT(TimeVR[[#This Row],[Event]],3)="F.R"),"Relay","Ind")</f>
        <v>Ind</v>
      </c>
      <c r="C1407">
        <f>TimeVR[[#This Row],[gender]]</f>
        <v>0</v>
      </c>
      <c r="D1407">
        <f>TimeVR[[#This Row],[Age]]</f>
        <v>0</v>
      </c>
      <c r="E1407">
        <f>TimeVR[[#This Row],[name]]</f>
        <v>0</v>
      </c>
      <c r="F1407">
        <f>TimeVR[[#This Row],[Event]]</f>
        <v>0</v>
      </c>
      <c r="G1407" t="str">
        <f>IF(OR(StandardResults[[#This Row],[Entry]]="-",TimeVR[[#This Row],[validation]]="Validated"),"Y","N")</f>
        <v>N</v>
      </c>
      <c r="H1407">
        <f>IF(OR(LEFT(TimeVR[[#This Row],[Times]],8)="00:00.00", LEFT(TimeVR[[#This Row],[Times]],2)="NT"),"-",TimeVR[[#This Row],[Times]])</f>
        <v>0</v>
      </c>
      <c r="I14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7" t="str">
        <f>IF(ISBLANK(TimeVR[[#This Row],[Best Time(S)]]),"-",TimeVR[[#This Row],[Best Time(S)]])</f>
        <v>-</v>
      </c>
      <c r="K1407" t="str">
        <f>IF(StandardResults[[#This Row],[BT(SC)]]&lt;&gt;"-",IF(StandardResults[[#This Row],[BT(SC)]]&lt;=StandardResults[[#This Row],[AAs]],"AA",IF(StandardResults[[#This Row],[BT(SC)]]&lt;=StandardResults[[#This Row],[As]],"A",IF(StandardResults[[#This Row],[BT(SC)]]&lt;=StandardResults[[#This Row],[Bs]],"B","-"))),"")</f>
        <v/>
      </c>
      <c r="L1407" t="str">
        <f>IF(ISBLANK(TimeVR[[#This Row],[Best Time(L)]]),"-",TimeVR[[#This Row],[Best Time(L)]])</f>
        <v>-</v>
      </c>
      <c r="M1407" t="str">
        <f>IF(StandardResults[[#This Row],[BT(LC)]]&lt;&gt;"-",IF(StandardResults[[#This Row],[BT(LC)]]&lt;=StandardResults[[#This Row],[AA]],"AA",IF(StandardResults[[#This Row],[BT(LC)]]&lt;=StandardResults[[#This Row],[A]],"A",IF(StandardResults[[#This Row],[BT(LC)]]&lt;=StandardResults[[#This Row],[B]],"B","-"))),"")</f>
        <v/>
      </c>
      <c r="N1407" s="14"/>
      <c r="O1407" t="str">
        <f>IF(StandardResults[[#This Row],[BT(SC)]]&lt;&gt;"-",IF(StandardResults[[#This Row],[BT(SC)]]&lt;=StandardResults[[#This Row],[Ecs]],"EC","-"),"")</f>
        <v/>
      </c>
      <c r="Q1407" t="str">
        <f>IF(StandardResults[[#This Row],[Ind/Rel]]="Ind",LEFT(StandardResults[[#This Row],[Gender]],1)&amp;MIN(MAX(StandardResults[[#This Row],[Age]],11),17)&amp;"-"&amp;StandardResults[[#This Row],[Event]],"")</f>
        <v>011-0</v>
      </c>
      <c r="R1407" t="e">
        <f>IF(StandardResults[[#This Row],[Ind/Rel]]="Ind",_xlfn.XLOOKUP(StandardResults[[#This Row],[Code]],Std[Code],Std[AA]),"-")</f>
        <v>#N/A</v>
      </c>
      <c r="S1407" t="e">
        <f>IF(StandardResults[[#This Row],[Ind/Rel]]="Ind",_xlfn.XLOOKUP(StandardResults[[#This Row],[Code]],Std[Code],Std[A]),"-")</f>
        <v>#N/A</v>
      </c>
      <c r="T1407" t="e">
        <f>IF(StandardResults[[#This Row],[Ind/Rel]]="Ind",_xlfn.XLOOKUP(StandardResults[[#This Row],[Code]],Std[Code],Std[B]),"-")</f>
        <v>#N/A</v>
      </c>
      <c r="U1407" t="e">
        <f>IF(StandardResults[[#This Row],[Ind/Rel]]="Ind",_xlfn.XLOOKUP(StandardResults[[#This Row],[Code]],Std[Code],Std[AAs]),"-")</f>
        <v>#N/A</v>
      </c>
      <c r="V1407" t="e">
        <f>IF(StandardResults[[#This Row],[Ind/Rel]]="Ind",_xlfn.XLOOKUP(StandardResults[[#This Row],[Code]],Std[Code],Std[As]),"-")</f>
        <v>#N/A</v>
      </c>
      <c r="W1407" t="e">
        <f>IF(StandardResults[[#This Row],[Ind/Rel]]="Ind",_xlfn.XLOOKUP(StandardResults[[#This Row],[Code]],Std[Code],Std[Bs]),"-")</f>
        <v>#N/A</v>
      </c>
      <c r="X1407" t="e">
        <f>IF(StandardResults[[#This Row],[Ind/Rel]]="Ind",_xlfn.XLOOKUP(StandardResults[[#This Row],[Code]],Std[Code],Std[EC]),"-")</f>
        <v>#N/A</v>
      </c>
      <c r="Y1407" t="e">
        <f>IF(StandardResults[[#This Row],[Ind/Rel]]="Ind",_xlfn.XLOOKUP(StandardResults[[#This Row],[Code]],Std[Code],Std[Ecs]),"-")</f>
        <v>#N/A</v>
      </c>
      <c r="Z1407">
        <f>COUNTIFS(StandardResults[Name],StandardResults[[#This Row],[Name]],StandardResults[Entry
Std],"B")+COUNTIFS(StandardResults[Name],StandardResults[[#This Row],[Name]],StandardResults[Entry
Std],"A")+COUNTIFS(StandardResults[Name],StandardResults[[#This Row],[Name]],StandardResults[Entry
Std],"AA")</f>
        <v>0</v>
      </c>
      <c r="AA1407">
        <f>COUNTIFS(StandardResults[Name],StandardResults[[#This Row],[Name]],StandardResults[Entry
Std],"AA")</f>
        <v>0</v>
      </c>
    </row>
    <row r="1408" spans="1:27" x14ac:dyDescent="0.25">
      <c r="A1408">
        <f>TimeVR[[#This Row],[Club]]</f>
        <v>0</v>
      </c>
      <c r="B1408" t="str">
        <f>IF(OR(RIGHT(TimeVR[[#This Row],[Event]],3)="M.R", RIGHT(TimeVR[[#This Row],[Event]],3)="F.R"),"Relay","Ind")</f>
        <v>Ind</v>
      </c>
      <c r="C1408">
        <f>TimeVR[[#This Row],[gender]]</f>
        <v>0</v>
      </c>
      <c r="D1408">
        <f>TimeVR[[#This Row],[Age]]</f>
        <v>0</v>
      </c>
      <c r="E1408">
        <f>TimeVR[[#This Row],[name]]</f>
        <v>0</v>
      </c>
      <c r="F1408">
        <f>TimeVR[[#This Row],[Event]]</f>
        <v>0</v>
      </c>
      <c r="G1408" t="str">
        <f>IF(OR(StandardResults[[#This Row],[Entry]]="-",TimeVR[[#This Row],[validation]]="Validated"),"Y","N")</f>
        <v>N</v>
      </c>
      <c r="H1408">
        <f>IF(OR(LEFT(TimeVR[[#This Row],[Times]],8)="00:00.00", LEFT(TimeVR[[#This Row],[Times]],2)="NT"),"-",TimeVR[[#This Row],[Times]])</f>
        <v>0</v>
      </c>
      <c r="I14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8" t="str">
        <f>IF(ISBLANK(TimeVR[[#This Row],[Best Time(S)]]),"-",TimeVR[[#This Row],[Best Time(S)]])</f>
        <v>-</v>
      </c>
      <c r="K1408" t="str">
        <f>IF(StandardResults[[#This Row],[BT(SC)]]&lt;&gt;"-",IF(StandardResults[[#This Row],[BT(SC)]]&lt;=StandardResults[[#This Row],[AAs]],"AA",IF(StandardResults[[#This Row],[BT(SC)]]&lt;=StandardResults[[#This Row],[As]],"A",IF(StandardResults[[#This Row],[BT(SC)]]&lt;=StandardResults[[#This Row],[Bs]],"B","-"))),"")</f>
        <v/>
      </c>
      <c r="L1408" t="str">
        <f>IF(ISBLANK(TimeVR[[#This Row],[Best Time(L)]]),"-",TimeVR[[#This Row],[Best Time(L)]])</f>
        <v>-</v>
      </c>
      <c r="M1408" t="str">
        <f>IF(StandardResults[[#This Row],[BT(LC)]]&lt;&gt;"-",IF(StandardResults[[#This Row],[BT(LC)]]&lt;=StandardResults[[#This Row],[AA]],"AA",IF(StandardResults[[#This Row],[BT(LC)]]&lt;=StandardResults[[#This Row],[A]],"A",IF(StandardResults[[#This Row],[BT(LC)]]&lt;=StandardResults[[#This Row],[B]],"B","-"))),"")</f>
        <v/>
      </c>
      <c r="N1408" s="14"/>
      <c r="O1408" t="str">
        <f>IF(StandardResults[[#This Row],[BT(SC)]]&lt;&gt;"-",IF(StandardResults[[#This Row],[BT(SC)]]&lt;=StandardResults[[#This Row],[Ecs]],"EC","-"),"")</f>
        <v/>
      </c>
      <c r="Q1408" t="str">
        <f>IF(StandardResults[[#This Row],[Ind/Rel]]="Ind",LEFT(StandardResults[[#This Row],[Gender]],1)&amp;MIN(MAX(StandardResults[[#This Row],[Age]],11),17)&amp;"-"&amp;StandardResults[[#This Row],[Event]],"")</f>
        <v>011-0</v>
      </c>
      <c r="R1408" t="e">
        <f>IF(StandardResults[[#This Row],[Ind/Rel]]="Ind",_xlfn.XLOOKUP(StandardResults[[#This Row],[Code]],Std[Code],Std[AA]),"-")</f>
        <v>#N/A</v>
      </c>
      <c r="S1408" t="e">
        <f>IF(StandardResults[[#This Row],[Ind/Rel]]="Ind",_xlfn.XLOOKUP(StandardResults[[#This Row],[Code]],Std[Code],Std[A]),"-")</f>
        <v>#N/A</v>
      </c>
      <c r="T1408" t="e">
        <f>IF(StandardResults[[#This Row],[Ind/Rel]]="Ind",_xlfn.XLOOKUP(StandardResults[[#This Row],[Code]],Std[Code],Std[B]),"-")</f>
        <v>#N/A</v>
      </c>
      <c r="U1408" t="e">
        <f>IF(StandardResults[[#This Row],[Ind/Rel]]="Ind",_xlfn.XLOOKUP(StandardResults[[#This Row],[Code]],Std[Code],Std[AAs]),"-")</f>
        <v>#N/A</v>
      </c>
      <c r="V1408" t="e">
        <f>IF(StandardResults[[#This Row],[Ind/Rel]]="Ind",_xlfn.XLOOKUP(StandardResults[[#This Row],[Code]],Std[Code],Std[As]),"-")</f>
        <v>#N/A</v>
      </c>
      <c r="W1408" t="e">
        <f>IF(StandardResults[[#This Row],[Ind/Rel]]="Ind",_xlfn.XLOOKUP(StandardResults[[#This Row],[Code]],Std[Code],Std[Bs]),"-")</f>
        <v>#N/A</v>
      </c>
      <c r="X1408" t="e">
        <f>IF(StandardResults[[#This Row],[Ind/Rel]]="Ind",_xlfn.XLOOKUP(StandardResults[[#This Row],[Code]],Std[Code],Std[EC]),"-")</f>
        <v>#N/A</v>
      </c>
      <c r="Y1408" t="e">
        <f>IF(StandardResults[[#This Row],[Ind/Rel]]="Ind",_xlfn.XLOOKUP(StandardResults[[#This Row],[Code]],Std[Code],Std[Ecs]),"-")</f>
        <v>#N/A</v>
      </c>
      <c r="Z1408">
        <f>COUNTIFS(StandardResults[Name],StandardResults[[#This Row],[Name]],StandardResults[Entry
Std],"B")+COUNTIFS(StandardResults[Name],StandardResults[[#This Row],[Name]],StandardResults[Entry
Std],"A")+COUNTIFS(StandardResults[Name],StandardResults[[#This Row],[Name]],StandardResults[Entry
Std],"AA")</f>
        <v>0</v>
      </c>
      <c r="AA1408">
        <f>COUNTIFS(StandardResults[Name],StandardResults[[#This Row],[Name]],StandardResults[Entry
Std],"AA")</f>
        <v>0</v>
      </c>
    </row>
    <row r="1409" spans="1:27" x14ac:dyDescent="0.25">
      <c r="A1409">
        <f>TimeVR[[#This Row],[Club]]</f>
        <v>0</v>
      </c>
      <c r="B1409" t="str">
        <f>IF(OR(RIGHT(TimeVR[[#This Row],[Event]],3)="M.R", RIGHT(TimeVR[[#This Row],[Event]],3)="F.R"),"Relay","Ind")</f>
        <v>Ind</v>
      </c>
      <c r="C1409">
        <f>TimeVR[[#This Row],[gender]]</f>
        <v>0</v>
      </c>
      <c r="D1409">
        <f>TimeVR[[#This Row],[Age]]</f>
        <v>0</v>
      </c>
      <c r="E1409">
        <f>TimeVR[[#This Row],[name]]</f>
        <v>0</v>
      </c>
      <c r="F1409">
        <f>TimeVR[[#This Row],[Event]]</f>
        <v>0</v>
      </c>
      <c r="G1409" t="str">
        <f>IF(OR(StandardResults[[#This Row],[Entry]]="-",TimeVR[[#This Row],[validation]]="Validated"),"Y","N")</f>
        <v>N</v>
      </c>
      <c r="H1409">
        <f>IF(OR(LEFT(TimeVR[[#This Row],[Times]],8)="00:00.00", LEFT(TimeVR[[#This Row],[Times]],2)="NT"),"-",TimeVR[[#This Row],[Times]])</f>
        <v>0</v>
      </c>
      <c r="I14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09" t="str">
        <f>IF(ISBLANK(TimeVR[[#This Row],[Best Time(S)]]),"-",TimeVR[[#This Row],[Best Time(S)]])</f>
        <v>-</v>
      </c>
      <c r="K1409" t="str">
        <f>IF(StandardResults[[#This Row],[BT(SC)]]&lt;&gt;"-",IF(StandardResults[[#This Row],[BT(SC)]]&lt;=StandardResults[[#This Row],[AAs]],"AA",IF(StandardResults[[#This Row],[BT(SC)]]&lt;=StandardResults[[#This Row],[As]],"A",IF(StandardResults[[#This Row],[BT(SC)]]&lt;=StandardResults[[#This Row],[Bs]],"B","-"))),"")</f>
        <v/>
      </c>
      <c r="L1409" t="str">
        <f>IF(ISBLANK(TimeVR[[#This Row],[Best Time(L)]]),"-",TimeVR[[#This Row],[Best Time(L)]])</f>
        <v>-</v>
      </c>
      <c r="M1409" t="str">
        <f>IF(StandardResults[[#This Row],[BT(LC)]]&lt;&gt;"-",IF(StandardResults[[#This Row],[BT(LC)]]&lt;=StandardResults[[#This Row],[AA]],"AA",IF(StandardResults[[#This Row],[BT(LC)]]&lt;=StandardResults[[#This Row],[A]],"A",IF(StandardResults[[#This Row],[BT(LC)]]&lt;=StandardResults[[#This Row],[B]],"B","-"))),"")</f>
        <v/>
      </c>
      <c r="N1409" s="14"/>
      <c r="O1409" t="str">
        <f>IF(StandardResults[[#This Row],[BT(SC)]]&lt;&gt;"-",IF(StandardResults[[#This Row],[BT(SC)]]&lt;=StandardResults[[#This Row],[Ecs]],"EC","-"),"")</f>
        <v/>
      </c>
      <c r="Q1409" t="str">
        <f>IF(StandardResults[[#This Row],[Ind/Rel]]="Ind",LEFT(StandardResults[[#This Row],[Gender]],1)&amp;MIN(MAX(StandardResults[[#This Row],[Age]],11),17)&amp;"-"&amp;StandardResults[[#This Row],[Event]],"")</f>
        <v>011-0</v>
      </c>
      <c r="R1409" t="e">
        <f>IF(StandardResults[[#This Row],[Ind/Rel]]="Ind",_xlfn.XLOOKUP(StandardResults[[#This Row],[Code]],Std[Code],Std[AA]),"-")</f>
        <v>#N/A</v>
      </c>
      <c r="S1409" t="e">
        <f>IF(StandardResults[[#This Row],[Ind/Rel]]="Ind",_xlfn.XLOOKUP(StandardResults[[#This Row],[Code]],Std[Code],Std[A]),"-")</f>
        <v>#N/A</v>
      </c>
      <c r="T1409" t="e">
        <f>IF(StandardResults[[#This Row],[Ind/Rel]]="Ind",_xlfn.XLOOKUP(StandardResults[[#This Row],[Code]],Std[Code],Std[B]),"-")</f>
        <v>#N/A</v>
      </c>
      <c r="U1409" t="e">
        <f>IF(StandardResults[[#This Row],[Ind/Rel]]="Ind",_xlfn.XLOOKUP(StandardResults[[#This Row],[Code]],Std[Code],Std[AAs]),"-")</f>
        <v>#N/A</v>
      </c>
      <c r="V1409" t="e">
        <f>IF(StandardResults[[#This Row],[Ind/Rel]]="Ind",_xlfn.XLOOKUP(StandardResults[[#This Row],[Code]],Std[Code],Std[As]),"-")</f>
        <v>#N/A</v>
      </c>
      <c r="W1409" t="e">
        <f>IF(StandardResults[[#This Row],[Ind/Rel]]="Ind",_xlfn.XLOOKUP(StandardResults[[#This Row],[Code]],Std[Code],Std[Bs]),"-")</f>
        <v>#N/A</v>
      </c>
      <c r="X1409" t="e">
        <f>IF(StandardResults[[#This Row],[Ind/Rel]]="Ind",_xlfn.XLOOKUP(StandardResults[[#This Row],[Code]],Std[Code],Std[EC]),"-")</f>
        <v>#N/A</v>
      </c>
      <c r="Y1409" t="e">
        <f>IF(StandardResults[[#This Row],[Ind/Rel]]="Ind",_xlfn.XLOOKUP(StandardResults[[#This Row],[Code]],Std[Code],Std[Ecs]),"-")</f>
        <v>#N/A</v>
      </c>
      <c r="Z1409">
        <f>COUNTIFS(StandardResults[Name],StandardResults[[#This Row],[Name]],StandardResults[Entry
Std],"B")+COUNTIFS(StandardResults[Name],StandardResults[[#This Row],[Name]],StandardResults[Entry
Std],"A")+COUNTIFS(StandardResults[Name],StandardResults[[#This Row],[Name]],StandardResults[Entry
Std],"AA")</f>
        <v>0</v>
      </c>
      <c r="AA1409">
        <f>COUNTIFS(StandardResults[Name],StandardResults[[#This Row],[Name]],StandardResults[Entry
Std],"AA")</f>
        <v>0</v>
      </c>
    </row>
    <row r="1410" spans="1:27" x14ac:dyDescent="0.25">
      <c r="A1410">
        <f>TimeVR[[#This Row],[Club]]</f>
        <v>0</v>
      </c>
      <c r="B1410" t="str">
        <f>IF(OR(RIGHT(TimeVR[[#This Row],[Event]],3)="M.R", RIGHT(TimeVR[[#This Row],[Event]],3)="F.R"),"Relay","Ind")</f>
        <v>Ind</v>
      </c>
      <c r="C1410">
        <f>TimeVR[[#This Row],[gender]]</f>
        <v>0</v>
      </c>
      <c r="D1410">
        <f>TimeVR[[#This Row],[Age]]</f>
        <v>0</v>
      </c>
      <c r="E1410">
        <f>TimeVR[[#This Row],[name]]</f>
        <v>0</v>
      </c>
      <c r="F1410">
        <f>TimeVR[[#This Row],[Event]]</f>
        <v>0</v>
      </c>
      <c r="G1410" t="str">
        <f>IF(OR(StandardResults[[#This Row],[Entry]]="-",TimeVR[[#This Row],[validation]]="Validated"),"Y","N")</f>
        <v>N</v>
      </c>
      <c r="H1410">
        <f>IF(OR(LEFT(TimeVR[[#This Row],[Times]],8)="00:00.00", LEFT(TimeVR[[#This Row],[Times]],2)="NT"),"-",TimeVR[[#This Row],[Times]])</f>
        <v>0</v>
      </c>
      <c r="I14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0" t="str">
        <f>IF(ISBLANK(TimeVR[[#This Row],[Best Time(S)]]),"-",TimeVR[[#This Row],[Best Time(S)]])</f>
        <v>-</v>
      </c>
      <c r="K1410" t="str">
        <f>IF(StandardResults[[#This Row],[BT(SC)]]&lt;&gt;"-",IF(StandardResults[[#This Row],[BT(SC)]]&lt;=StandardResults[[#This Row],[AAs]],"AA",IF(StandardResults[[#This Row],[BT(SC)]]&lt;=StandardResults[[#This Row],[As]],"A",IF(StandardResults[[#This Row],[BT(SC)]]&lt;=StandardResults[[#This Row],[Bs]],"B","-"))),"")</f>
        <v/>
      </c>
      <c r="L1410" t="str">
        <f>IF(ISBLANK(TimeVR[[#This Row],[Best Time(L)]]),"-",TimeVR[[#This Row],[Best Time(L)]])</f>
        <v>-</v>
      </c>
      <c r="M1410" t="str">
        <f>IF(StandardResults[[#This Row],[BT(LC)]]&lt;&gt;"-",IF(StandardResults[[#This Row],[BT(LC)]]&lt;=StandardResults[[#This Row],[AA]],"AA",IF(StandardResults[[#This Row],[BT(LC)]]&lt;=StandardResults[[#This Row],[A]],"A",IF(StandardResults[[#This Row],[BT(LC)]]&lt;=StandardResults[[#This Row],[B]],"B","-"))),"")</f>
        <v/>
      </c>
      <c r="N1410" s="14"/>
      <c r="O1410" t="str">
        <f>IF(StandardResults[[#This Row],[BT(SC)]]&lt;&gt;"-",IF(StandardResults[[#This Row],[BT(SC)]]&lt;=StandardResults[[#This Row],[Ecs]],"EC","-"),"")</f>
        <v/>
      </c>
      <c r="Q1410" t="str">
        <f>IF(StandardResults[[#This Row],[Ind/Rel]]="Ind",LEFT(StandardResults[[#This Row],[Gender]],1)&amp;MIN(MAX(StandardResults[[#This Row],[Age]],11),17)&amp;"-"&amp;StandardResults[[#This Row],[Event]],"")</f>
        <v>011-0</v>
      </c>
      <c r="R1410" t="e">
        <f>IF(StandardResults[[#This Row],[Ind/Rel]]="Ind",_xlfn.XLOOKUP(StandardResults[[#This Row],[Code]],Std[Code],Std[AA]),"-")</f>
        <v>#N/A</v>
      </c>
      <c r="S1410" t="e">
        <f>IF(StandardResults[[#This Row],[Ind/Rel]]="Ind",_xlfn.XLOOKUP(StandardResults[[#This Row],[Code]],Std[Code],Std[A]),"-")</f>
        <v>#N/A</v>
      </c>
      <c r="T1410" t="e">
        <f>IF(StandardResults[[#This Row],[Ind/Rel]]="Ind",_xlfn.XLOOKUP(StandardResults[[#This Row],[Code]],Std[Code],Std[B]),"-")</f>
        <v>#N/A</v>
      </c>
      <c r="U1410" t="e">
        <f>IF(StandardResults[[#This Row],[Ind/Rel]]="Ind",_xlfn.XLOOKUP(StandardResults[[#This Row],[Code]],Std[Code],Std[AAs]),"-")</f>
        <v>#N/A</v>
      </c>
      <c r="V1410" t="e">
        <f>IF(StandardResults[[#This Row],[Ind/Rel]]="Ind",_xlfn.XLOOKUP(StandardResults[[#This Row],[Code]],Std[Code],Std[As]),"-")</f>
        <v>#N/A</v>
      </c>
      <c r="W1410" t="e">
        <f>IF(StandardResults[[#This Row],[Ind/Rel]]="Ind",_xlfn.XLOOKUP(StandardResults[[#This Row],[Code]],Std[Code],Std[Bs]),"-")</f>
        <v>#N/A</v>
      </c>
      <c r="X1410" t="e">
        <f>IF(StandardResults[[#This Row],[Ind/Rel]]="Ind",_xlfn.XLOOKUP(StandardResults[[#This Row],[Code]],Std[Code],Std[EC]),"-")</f>
        <v>#N/A</v>
      </c>
      <c r="Y1410" t="e">
        <f>IF(StandardResults[[#This Row],[Ind/Rel]]="Ind",_xlfn.XLOOKUP(StandardResults[[#This Row],[Code]],Std[Code],Std[Ecs]),"-")</f>
        <v>#N/A</v>
      </c>
      <c r="Z1410">
        <f>COUNTIFS(StandardResults[Name],StandardResults[[#This Row],[Name]],StandardResults[Entry
Std],"B")+COUNTIFS(StandardResults[Name],StandardResults[[#This Row],[Name]],StandardResults[Entry
Std],"A")+COUNTIFS(StandardResults[Name],StandardResults[[#This Row],[Name]],StandardResults[Entry
Std],"AA")</f>
        <v>0</v>
      </c>
      <c r="AA1410">
        <f>COUNTIFS(StandardResults[Name],StandardResults[[#This Row],[Name]],StandardResults[Entry
Std],"AA")</f>
        <v>0</v>
      </c>
    </row>
    <row r="1411" spans="1:27" x14ac:dyDescent="0.25">
      <c r="A1411">
        <f>TimeVR[[#This Row],[Club]]</f>
        <v>0</v>
      </c>
      <c r="B1411" t="str">
        <f>IF(OR(RIGHT(TimeVR[[#This Row],[Event]],3)="M.R", RIGHT(TimeVR[[#This Row],[Event]],3)="F.R"),"Relay","Ind")</f>
        <v>Ind</v>
      </c>
      <c r="C1411">
        <f>TimeVR[[#This Row],[gender]]</f>
        <v>0</v>
      </c>
      <c r="D1411">
        <f>TimeVR[[#This Row],[Age]]</f>
        <v>0</v>
      </c>
      <c r="E1411">
        <f>TimeVR[[#This Row],[name]]</f>
        <v>0</v>
      </c>
      <c r="F1411">
        <f>TimeVR[[#This Row],[Event]]</f>
        <v>0</v>
      </c>
      <c r="G1411" t="str">
        <f>IF(OR(StandardResults[[#This Row],[Entry]]="-",TimeVR[[#This Row],[validation]]="Validated"),"Y","N")</f>
        <v>N</v>
      </c>
      <c r="H1411">
        <f>IF(OR(LEFT(TimeVR[[#This Row],[Times]],8)="00:00.00", LEFT(TimeVR[[#This Row],[Times]],2)="NT"),"-",TimeVR[[#This Row],[Times]])</f>
        <v>0</v>
      </c>
      <c r="I14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1" t="str">
        <f>IF(ISBLANK(TimeVR[[#This Row],[Best Time(S)]]),"-",TimeVR[[#This Row],[Best Time(S)]])</f>
        <v>-</v>
      </c>
      <c r="K1411" t="str">
        <f>IF(StandardResults[[#This Row],[BT(SC)]]&lt;&gt;"-",IF(StandardResults[[#This Row],[BT(SC)]]&lt;=StandardResults[[#This Row],[AAs]],"AA",IF(StandardResults[[#This Row],[BT(SC)]]&lt;=StandardResults[[#This Row],[As]],"A",IF(StandardResults[[#This Row],[BT(SC)]]&lt;=StandardResults[[#This Row],[Bs]],"B","-"))),"")</f>
        <v/>
      </c>
      <c r="L1411" t="str">
        <f>IF(ISBLANK(TimeVR[[#This Row],[Best Time(L)]]),"-",TimeVR[[#This Row],[Best Time(L)]])</f>
        <v>-</v>
      </c>
      <c r="M1411" t="str">
        <f>IF(StandardResults[[#This Row],[BT(LC)]]&lt;&gt;"-",IF(StandardResults[[#This Row],[BT(LC)]]&lt;=StandardResults[[#This Row],[AA]],"AA",IF(StandardResults[[#This Row],[BT(LC)]]&lt;=StandardResults[[#This Row],[A]],"A",IF(StandardResults[[#This Row],[BT(LC)]]&lt;=StandardResults[[#This Row],[B]],"B","-"))),"")</f>
        <v/>
      </c>
      <c r="N1411" s="14"/>
      <c r="O1411" t="str">
        <f>IF(StandardResults[[#This Row],[BT(SC)]]&lt;&gt;"-",IF(StandardResults[[#This Row],[BT(SC)]]&lt;=StandardResults[[#This Row],[Ecs]],"EC","-"),"")</f>
        <v/>
      </c>
      <c r="Q1411" t="str">
        <f>IF(StandardResults[[#This Row],[Ind/Rel]]="Ind",LEFT(StandardResults[[#This Row],[Gender]],1)&amp;MIN(MAX(StandardResults[[#This Row],[Age]],11),17)&amp;"-"&amp;StandardResults[[#This Row],[Event]],"")</f>
        <v>011-0</v>
      </c>
      <c r="R1411" t="e">
        <f>IF(StandardResults[[#This Row],[Ind/Rel]]="Ind",_xlfn.XLOOKUP(StandardResults[[#This Row],[Code]],Std[Code],Std[AA]),"-")</f>
        <v>#N/A</v>
      </c>
      <c r="S1411" t="e">
        <f>IF(StandardResults[[#This Row],[Ind/Rel]]="Ind",_xlfn.XLOOKUP(StandardResults[[#This Row],[Code]],Std[Code],Std[A]),"-")</f>
        <v>#N/A</v>
      </c>
      <c r="T1411" t="e">
        <f>IF(StandardResults[[#This Row],[Ind/Rel]]="Ind",_xlfn.XLOOKUP(StandardResults[[#This Row],[Code]],Std[Code],Std[B]),"-")</f>
        <v>#N/A</v>
      </c>
      <c r="U1411" t="e">
        <f>IF(StandardResults[[#This Row],[Ind/Rel]]="Ind",_xlfn.XLOOKUP(StandardResults[[#This Row],[Code]],Std[Code],Std[AAs]),"-")</f>
        <v>#N/A</v>
      </c>
      <c r="V1411" t="e">
        <f>IF(StandardResults[[#This Row],[Ind/Rel]]="Ind",_xlfn.XLOOKUP(StandardResults[[#This Row],[Code]],Std[Code],Std[As]),"-")</f>
        <v>#N/A</v>
      </c>
      <c r="W1411" t="e">
        <f>IF(StandardResults[[#This Row],[Ind/Rel]]="Ind",_xlfn.XLOOKUP(StandardResults[[#This Row],[Code]],Std[Code],Std[Bs]),"-")</f>
        <v>#N/A</v>
      </c>
      <c r="X1411" t="e">
        <f>IF(StandardResults[[#This Row],[Ind/Rel]]="Ind",_xlfn.XLOOKUP(StandardResults[[#This Row],[Code]],Std[Code],Std[EC]),"-")</f>
        <v>#N/A</v>
      </c>
      <c r="Y1411" t="e">
        <f>IF(StandardResults[[#This Row],[Ind/Rel]]="Ind",_xlfn.XLOOKUP(StandardResults[[#This Row],[Code]],Std[Code],Std[Ecs]),"-")</f>
        <v>#N/A</v>
      </c>
      <c r="Z1411">
        <f>COUNTIFS(StandardResults[Name],StandardResults[[#This Row],[Name]],StandardResults[Entry
Std],"B")+COUNTIFS(StandardResults[Name],StandardResults[[#This Row],[Name]],StandardResults[Entry
Std],"A")+COUNTIFS(StandardResults[Name],StandardResults[[#This Row],[Name]],StandardResults[Entry
Std],"AA")</f>
        <v>0</v>
      </c>
      <c r="AA1411">
        <f>COUNTIFS(StandardResults[Name],StandardResults[[#This Row],[Name]],StandardResults[Entry
Std],"AA")</f>
        <v>0</v>
      </c>
    </row>
    <row r="1412" spans="1:27" x14ac:dyDescent="0.25">
      <c r="A1412">
        <f>TimeVR[[#This Row],[Club]]</f>
        <v>0</v>
      </c>
      <c r="B1412" t="str">
        <f>IF(OR(RIGHT(TimeVR[[#This Row],[Event]],3)="M.R", RIGHT(TimeVR[[#This Row],[Event]],3)="F.R"),"Relay","Ind")</f>
        <v>Ind</v>
      </c>
      <c r="C1412">
        <f>TimeVR[[#This Row],[gender]]</f>
        <v>0</v>
      </c>
      <c r="D1412">
        <f>TimeVR[[#This Row],[Age]]</f>
        <v>0</v>
      </c>
      <c r="E1412">
        <f>TimeVR[[#This Row],[name]]</f>
        <v>0</v>
      </c>
      <c r="F1412">
        <f>TimeVR[[#This Row],[Event]]</f>
        <v>0</v>
      </c>
      <c r="G1412" t="str">
        <f>IF(OR(StandardResults[[#This Row],[Entry]]="-",TimeVR[[#This Row],[validation]]="Validated"),"Y","N")</f>
        <v>N</v>
      </c>
      <c r="H1412">
        <f>IF(OR(LEFT(TimeVR[[#This Row],[Times]],8)="00:00.00", LEFT(TimeVR[[#This Row],[Times]],2)="NT"),"-",TimeVR[[#This Row],[Times]])</f>
        <v>0</v>
      </c>
      <c r="I14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2" t="str">
        <f>IF(ISBLANK(TimeVR[[#This Row],[Best Time(S)]]),"-",TimeVR[[#This Row],[Best Time(S)]])</f>
        <v>-</v>
      </c>
      <c r="K1412" t="str">
        <f>IF(StandardResults[[#This Row],[BT(SC)]]&lt;&gt;"-",IF(StandardResults[[#This Row],[BT(SC)]]&lt;=StandardResults[[#This Row],[AAs]],"AA",IF(StandardResults[[#This Row],[BT(SC)]]&lt;=StandardResults[[#This Row],[As]],"A",IF(StandardResults[[#This Row],[BT(SC)]]&lt;=StandardResults[[#This Row],[Bs]],"B","-"))),"")</f>
        <v/>
      </c>
      <c r="L1412" t="str">
        <f>IF(ISBLANK(TimeVR[[#This Row],[Best Time(L)]]),"-",TimeVR[[#This Row],[Best Time(L)]])</f>
        <v>-</v>
      </c>
      <c r="M1412" t="str">
        <f>IF(StandardResults[[#This Row],[BT(LC)]]&lt;&gt;"-",IF(StandardResults[[#This Row],[BT(LC)]]&lt;=StandardResults[[#This Row],[AA]],"AA",IF(StandardResults[[#This Row],[BT(LC)]]&lt;=StandardResults[[#This Row],[A]],"A",IF(StandardResults[[#This Row],[BT(LC)]]&lt;=StandardResults[[#This Row],[B]],"B","-"))),"")</f>
        <v/>
      </c>
      <c r="N1412" s="14"/>
      <c r="O1412" t="str">
        <f>IF(StandardResults[[#This Row],[BT(SC)]]&lt;&gt;"-",IF(StandardResults[[#This Row],[BT(SC)]]&lt;=StandardResults[[#This Row],[Ecs]],"EC","-"),"")</f>
        <v/>
      </c>
      <c r="Q1412" t="str">
        <f>IF(StandardResults[[#This Row],[Ind/Rel]]="Ind",LEFT(StandardResults[[#This Row],[Gender]],1)&amp;MIN(MAX(StandardResults[[#This Row],[Age]],11),17)&amp;"-"&amp;StandardResults[[#This Row],[Event]],"")</f>
        <v>011-0</v>
      </c>
      <c r="R1412" t="e">
        <f>IF(StandardResults[[#This Row],[Ind/Rel]]="Ind",_xlfn.XLOOKUP(StandardResults[[#This Row],[Code]],Std[Code],Std[AA]),"-")</f>
        <v>#N/A</v>
      </c>
      <c r="S1412" t="e">
        <f>IF(StandardResults[[#This Row],[Ind/Rel]]="Ind",_xlfn.XLOOKUP(StandardResults[[#This Row],[Code]],Std[Code],Std[A]),"-")</f>
        <v>#N/A</v>
      </c>
      <c r="T1412" t="e">
        <f>IF(StandardResults[[#This Row],[Ind/Rel]]="Ind",_xlfn.XLOOKUP(StandardResults[[#This Row],[Code]],Std[Code],Std[B]),"-")</f>
        <v>#N/A</v>
      </c>
      <c r="U1412" t="e">
        <f>IF(StandardResults[[#This Row],[Ind/Rel]]="Ind",_xlfn.XLOOKUP(StandardResults[[#This Row],[Code]],Std[Code],Std[AAs]),"-")</f>
        <v>#N/A</v>
      </c>
      <c r="V1412" t="e">
        <f>IF(StandardResults[[#This Row],[Ind/Rel]]="Ind",_xlfn.XLOOKUP(StandardResults[[#This Row],[Code]],Std[Code],Std[As]),"-")</f>
        <v>#N/A</v>
      </c>
      <c r="W1412" t="e">
        <f>IF(StandardResults[[#This Row],[Ind/Rel]]="Ind",_xlfn.XLOOKUP(StandardResults[[#This Row],[Code]],Std[Code],Std[Bs]),"-")</f>
        <v>#N/A</v>
      </c>
      <c r="X1412" t="e">
        <f>IF(StandardResults[[#This Row],[Ind/Rel]]="Ind",_xlfn.XLOOKUP(StandardResults[[#This Row],[Code]],Std[Code],Std[EC]),"-")</f>
        <v>#N/A</v>
      </c>
      <c r="Y1412" t="e">
        <f>IF(StandardResults[[#This Row],[Ind/Rel]]="Ind",_xlfn.XLOOKUP(StandardResults[[#This Row],[Code]],Std[Code],Std[Ecs]),"-")</f>
        <v>#N/A</v>
      </c>
      <c r="Z1412">
        <f>COUNTIFS(StandardResults[Name],StandardResults[[#This Row],[Name]],StandardResults[Entry
Std],"B")+COUNTIFS(StandardResults[Name],StandardResults[[#This Row],[Name]],StandardResults[Entry
Std],"A")+COUNTIFS(StandardResults[Name],StandardResults[[#This Row],[Name]],StandardResults[Entry
Std],"AA")</f>
        <v>0</v>
      </c>
      <c r="AA1412">
        <f>COUNTIFS(StandardResults[Name],StandardResults[[#This Row],[Name]],StandardResults[Entry
Std],"AA")</f>
        <v>0</v>
      </c>
    </row>
    <row r="1413" spans="1:27" x14ac:dyDescent="0.25">
      <c r="A1413">
        <f>TimeVR[[#This Row],[Club]]</f>
        <v>0</v>
      </c>
      <c r="B1413" t="str">
        <f>IF(OR(RIGHT(TimeVR[[#This Row],[Event]],3)="M.R", RIGHT(TimeVR[[#This Row],[Event]],3)="F.R"),"Relay","Ind")</f>
        <v>Ind</v>
      </c>
      <c r="C1413">
        <f>TimeVR[[#This Row],[gender]]</f>
        <v>0</v>
      </c>
      <c r="D1413">
        <f>TimeVR[[#This Row],[Age]]</f>
        <v>0</v>
      </c>
      <c r="E1413">
        <f>TimeVR[[#This Row],[name]]</f>
        <v>0</v>
      </c>
      <c r="F1413">
        <f>TimeVR[[#This Row],[Event]]</f>
        <v>0</v>
      </c>
      <c r="G1413" t="str">
        <f>IF(OR(StandardResults[[#This Row],[Entry]]="-",TimeVR[[#This Row],[validation]]="Validated"),"Y","N")</f>
        <v>N</v>
      </c>
      <c r="H1413">
        <f>IF(OR(LEFT(TimeVR[[#This Row],[Times]],8)="00:00.00", LEFT(TimeVR[[#This Row],[Times]],2)="NT"),"-",TimeVR[[#This Row],[Times]])</f>
        <v>0</v>
      </c>
      <c r="I14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3" t="str">
        <f>IF(ISBLANK(TimeVR[[#This Row],[Best Time(S)]]),"-",TimeVR[[#This Row],[Best Time(S)]])</f>
        <v>-</v>
      </c>
      <c r="K1413" t="str">
        <f>IF(StandardResults[[#This Row],[BT(SC)]]&lt;&gt;"-",IF(StandardResults[[#This Row],[BT(SC)]]&lt;=StandardResults[[#This Row],[AAs]],"AA",IF(StandardResults[[#This Row],[BT(SC)]]&lt;=StandardResults[[#This Row],[As]],"A",IF(StandardResults[[#This Row],[BT(SC)]]&lt;=StandardResults[[#This Row],[Bs]],"B","-"))),"")</f>
        <v/>
      </c>
      <c r="L1413" t="str">
        <f>IF(ISBLANK(TimeVR[[#This Row],[Best Time(L)]]),"-",TimeVR[[#This Row],[Best Time(L)]])</f>
        <v>-</v>
      </c>
      <c r="M1413" t="str">
        <f>IF(StandardResults[[#This Row],[BT(LC)]]&lt;&gt;"-",IF(StandardResults[[#This Row],[BT(LC)]]&lt;=StandardResults[[#This Row],[AA]],"AA",IF(StandardResults[[#This Row],[BT(LC)]]&lt;=StandardResults[[#This Row],[A]],"A",IF(StandardResults[[#This Row],[BT(LC)]]&lt;=StandardResults[[#This Row],[B]],"B","-"))),"")</f>
        <v/>
      </c>
      <c r="N1413" s="14"/>
      <c r="O1413" t="str">
        <f>IF(StandardResults[[#This Row],[BT(SC)]]&lt;&gt;"-",IF(StandardResults[[#This Row],[BT(SC)]]&lt;=StandardResults[[#This Row],[Ecs]],"EC","-"),"")</f>
        <v/>
      </c>
      <c r="Q1413" t="str">
        <f>IF(StandardResults[[#This Row],[Ind/Rel]]="Ind",LEFT(StandardResults[[#This Row],[Gender]],1)&amp;MIN(MAX(StandardResults[[#This Row],[Age]],11),17)&amp;"-"&amp;StandardResults[[#This Row],[Event]],"")</f>
        <v>011-0</v>
      </c>
      <c r="R1413" t="e">
        <f>IF(StandardResults[[#This Row],[Ind/Rel]]="Ind",_xlfn.XLOOKUP(StandardResults[[#This Row],[Code]],Std[Code],Std[AA]),"-")</f>
        <v>#N/A</v>
      </c>
      <c r="S1413" t="e">
        <f>IF(StandardResults[[#This Row],[Ind/Rel]]="Ind",_xlfn.XLOOKUP(StandardResults[[#This Row],[Code]],Std[Code],Std[A]),"-")</f>
        <v>#N/A</v>
      </c>
      <c r="T1413" t="e">
        <f>IF(StandardResults[[#This Row],[Ind/Rel]]="Ind",_xlfn.XLOOKUP(StandardResults[[#This Row],[Code]],Std[Code],Std[B]),"-")</f>
        <v>#N/A</v>
      </c>
      <c r="U1413" t="e">
        <f>IF(StandardResults[[#This Row],[Ind/Rel]]="Ind",_xlfn.XLOOKUP(StandardResults[[#This Row],[Code]],Std[Code],Std[AAs]),"-")</f>
        <v>#N/A</v>
      </c>
      <c r="V1413" t="e">
        <f>IF(StandardResults[[#This Row],[Ind/Rel]]="Ind",_xlfn.XLOOKUP(StandardResults[[#This Row],[Code]],Std[Code],Std[As]),"-")</f>
        <v>#N/A</v>
      </c>
      <c r="W1413" t="e">
        <f>IF(StandardResults[[#This Row],[Ind/Rel]]="Ind",_xlfn.XLOOKUP(StandardResults[[#This Row],[Code]],Std[Code],Std[Bs]),"-")</f>
        <v>#N/A</v>
      </c>
      <c r="X1413" t="e">
        <f>IF(StandardResults[[#This Row],[Ind/Rel]]="Ind",_xlfn.XLOOKUP(StandardResults[[#This Row],[Code]],Std[Code],Std[EC]),"-")</f>
        <v>#N/A</v>
      </c>
      <c r="Y1413" t="e">
        <f>IF(StandardResults[[#This Row],[Ind/Rel]]="Ind",_xlfn.XLOOKUP(StandardResults[[#This Row],[Code]],Std[Code],Std[Ecs]),"-")</f>
        <v>#N/A</v>
      </c>
      <c r="Z1413">
        <f>COUNTIFS(StandardResults[Name],StandardResults[[#This Row],[Name]],StandardResults[Entry
Std],"B")+COUNTIFS(StandardResults[Name],StandardResults[[#This Row],[Name]],StandardResults[Entry
Std],"A")+COUNTIFS(StandardResults[Name],StandardResults[[#This Row],[Name]],StandardResults[Entry
Std],"AA")</f>
        <v>0</v>
      </c>
      <c r="AA1413">
        <f>COUNTIFS(StandardResults[Name],StandardResults[[#This Row],[Name]],StandardResults[Entry
Std],"AA")</f>
        <v>0</v>
      </c>
    </row>
    <row r="1414" spans="1:27" x14ac:dyDescent="0.25">
      <c r="A1414">
        <f>TimeVR[[#This Row],[Club]]</f>
        <v>0</v>
      </c>
      <c r="B1414" t="str">
        <f>IF(OR(RIGHT(TimeVR[[#This Row],[Event]],3)="M.R", RIGHT(TimeVR[[#This Row],[Event]],3)="F.R"),"Relay","Ind")</f>
        <v>Ind</v>
      </c>
      <c r="C1414">
        <f>TimeVR[[#This Row],[gender]]</f>
        <v>0</v>
      </c>
      <c r="D1414">
        <f>TimeVR[[#This Row],[Age]]</f>
        <v>0</v>
      </c>
      <c r="E1414">
        <f>TimeVR[[#This Row],[name]]</f>
        <v>0</v>
      </c>
      <c r="F1414">
        <f>TimeVR[[#This Row],[Event]]</f>
        <v>0</v>
      </c>
      <c r="G1414" t="str">
        <f>IF(OR(StandardResults[[#This Row],[Entry]]="-",TimeVR[[#This Row],[validation]]="Validated"),"Y","N")</f>
        <v>N</v>
      </c>
      <c r="H1414">
        <f>IF(OR(LEFT(TimeVR[[#This Row],[Times]],8)="00:00.00", LEFT(TimeVR[[#This Row],[Times]],2)="NT"),"-",TimeVR[[#This Row],[Times]])</f>
        <v>0</v>
      </c>
      <c r="I14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4" t="str">
        <f>IF(ISBLANK(TimeVR[[#This Row],[Best Time(S)]]),"-",TimeVR[[#This Row],[Best Time(S)]])</f>
        <v>-</v>
      </c>
      <c r="K1414" t="str">
        <f>IF(StandardResults[[#This Row],[BT(SC)]]&lt;&gt;"-",IF(StandardResults[[#This Row],[BT(SC)]]&lt;=StandardResults[[#This Row],[AAs]],"AA",IF(StandardResults[[#This Row],[BT(SC)]]&lt;=StandardResults[[#This Row],[As]],"A",IF(StandardResults[[#This Row],[BT(SC)]]&lt;=StandardResults[[#This Row],[Bs]],"B","-"))),"")</f>
        <v/>
      </c>
      <c r="L1414" t="str">
        <f>IF(ISBLANK(TimeVR[[#This Row],[Best Time(L)]]),"-",TimeVR[[#This Row],[Best Time(L)]])</f>
        <v>-</v>
      </c>
      <c r="M1414" t="str">
        <f>IF(StandardResults[[#This Row],[BT(LC)]]&lt;&gt;"-",IF(StandardResults[[#This Row],[BT(LC)]]&lt;=StandardResults[[#This Row],[AA]],"AA",IF(StandardResults[[#This Row],[BT(LC)]]&lt;=StandardResults[[#This Row],[A]],"A",IF(StandardResults[[#This Row],[BT(LC)]]&lt;=StandardResults[[#This Row],[B]],"B","-"))),"")</f>
        <v/>
      </c>
      <c r="N1414" s="14"/>
      <c r="O1414" t="str">
        <f>IF(StandardResults[[#This Row],[BT(SC)]]&lt;&gt;"-",IF(StandardResults[[#This Row],[BT(SC)]]&lt;=StandardResults[[#This Row],[Ecs]],"EC","-"),"")</f>
        <v/>
      </c>
      <c r="Q1414" t="str">
        <f>IF(StandardResults[[#This Row],[Ind/Rel]]="Ind",LEFT(StandardResults[[#This Row],[Gender]],1)&amp;MIN(MAX(StandardResults[[#This Row],[Age]],11),17)&amp;"-"&amp;StandardResults[[#This Row],[Event]],"")</f>
        <v>011-0</v>
      </c>
      <c r="R1414" t="e">
        <f>IF(StandardResults[[#This Row],[Ind/Rel]]="Ind",_xlfn.XLOOKUP(StandardResults[[#This Row],[Code]],Std[Code],Std[AA]),"-")</f>
        <v>#N/A</v>
      </c>
      <c r="S1414" t="e">
        <f>IF(StandardResults[[#This Row],[Ind/Rel]]="Ind",_xlfn.XLOOKUP(StandardResults[[#This Row],[Code]],Std[Code],Std[A]),"-")</f>
        <v>#N/A</v>
      </c>
      <c r="T1414" t="e">
        <f>IF(StandardResults[[#This Row],[Ind/Rel]]="Ind",_xlfn.XLOOKUP(StandardResults[[#This Row],[Code]],Std[Code],Std[B]),"-")</f>
        <v>#N/A</v>
      </c>
      <c r="U1414" t="e">
        <f>IF(StandardResults[[#This Row],[Ind/Rel]]="Ind",_xlfn.XLOOKUP(StandardResults[[#This Row],[Code]],Std[Code],Std[AAs]),"-")</f>
        <v>#N/A</v>
      </c>
      <c r="V1414" t="e">
        <f>IF(StandardResults[[#This Row],[Ind/Rel]]="Ind",_xlfn.XLOOKUP(StandardResults[[#This Row],[Code]],Std[Code],Std[As]),"-")</f>
        <v>#N/A</v>
      </c>
      <c r="W1414" t="e">
        <f>IF(StandardResults[[#This Row],[Ind/Rel]]="Ind",_xlfn.XLOOKUP(StandardResults[[#This Row],[Code]],Std[Code],Std[Bs]),"-")</f>
        <v>#N/A</v>
      </c>
      <c r="X1414" t="e">
        <f>IF(StandardResults[[#This Row],[Ind/Rel]]="Ind",_xlfn.XLOOKUP(StandardResults[[#This Row],[Code]],Std[Code],Std[EC]),"-")</f>
        <v>#N/A</v>
      </c>
      <c r="Y1414" t="e">
        <f>IF(StandardResults[[#This Row],[Ind/Rel]]="Ind",_xlfn.XLOOKUP(StandardResults[[#This Row],[Code]],Std[Code],Std[Ecs]),"-")</f>
        <v>#N/A</v>
      </c>
      <c r="Z1414">
        <f>COUNTIFS(StandardResults[Name],StandardResults[[#This Row],[Name]],StandardResults[Entry
Std],"B")+COUNTIFS(StandardResults[Name],StandardResults[[#This Row],[Name]],StandardResults[Entry
Std],"A")+COUNTIFS(StandardResults[Name],StandardResults[[#This Row],[Name]],StandardResults[Entry
Std],"AA")</f>
        <v>0</v>
      </c>
      <c r="AA1414">
        <f>COUNTIFS(StandardResults[Name],StandardResults[[#This Row],[Name]],StandardResults[Entry
Std],"AA")</f>
        <v>0</v>
      </c>
    </row>
    <row r="1415" spans="1:27" x14ac:dyDescent="0.25">
      <c r="A1415">
        <f>TimeVR[[#This Row],[Club]]</f>
        <v>0</v>
      </c>
      <c r="B1415" t="str">
        <f>IF(OR(RIGHT(TimeVR[[#This Row],[Event]],3)="M.R", RIGHT(TimeVR[[#This Row],[Event]],3)="F.R"),"Relay","Ind")</f>
        <v>Ind</v>
      </c>
      <c r="C1415">
        <f>TimeVR[[#This Row],[gender]]</f>
        <v>0</v>
      </c>
      <c r="D1415">
        <f>TimeVR[[#This Row],[Age]]</f>
        <v>0</v>
      </c>
      <c r="E1415">
        <f>TimeVR[[#This Row],[name]]</f>
        <v>0</v>
      </c>
      <c r="F1415">
        <f>TimeVR[[#This Row],[Event]]</f>
        <v>0</v>
      </c>
      <c r="G1415" t="str">
        <f>IF(OR(StandardResults[[#This Row],[Entry]]="-",TimeVR[[#This Row],[validation]]="Validated"),"Y","N")</f>
        <v>N</v>
      </c>
      <c r="H1415">
        <f>IF(OR(LEFT(TimeVR[[#This Row],[Times]],8)="00:00.00", LEFT(TimeVR[[#This Row],[Times]],2)="NT"),"-",TimeVR[[#This Row],[Times]])</f>
        <v>0</v>
      </c>
      <c r="I14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5" t="str">
        <f>IF(ISBLANK(TimeVR[[#This Row],[Best Time(S)]]),"-",TimeVR[[#This Row],[Best Time(S)]])</f>
        <v>-</v>
      </c>
      <c r="K1415" t="str">
        <f>IF(StandardResults[[#This Row],[BT(SC)]]&lt;&gt;"-",IF(StandardResults[[#This Row],[BT(SC)]]&lt;=StandardResults[[#This Row],[AAs]],"AA",IF(StandardResults[[#This Row],[BT(SC)]]&lt;=StandardResults[[#This Row],[As]],"A",IF(StandardResults[[#This Row],[BT(SC)]]&lt;=StandardResults[[#This Row],[Bs]],"B","-"))),"")</f>
        <v/>
      </c>
      <c r="L1415" t="str">
        <f>IF(ISBLANK(TimeVR[[#This Row],[Best Time(L)]]),"-",TimeVR[[#This Row],[Best Time(L)]])</f>
        <v>-</v>
      </c>
      <c r="M1415" t="str">
        <f>IF(StandardResults[[#This Row],[BT(LC)]]&lt;&gt;"-",IF(StandardResults[[#This Row],[BT(LC)]]&lt;=StandardResults[[#This Row],[AA]],"AA",IF(StandardResults[[#This Row],[BT(LC)]]&lt;=StandardResults[[#This Row],[A]],"A",IF(StandardResults[[#This Row],[BT(LC)]]&lt;=StandardResults[[#This Row],[B]],"B","-"))),"")</f>
        <v/>
      </c>
      <c r="N1415" s="14"/>
      <c r="O1415" t="str">
        <f>IF(StandardResults[[#This Row],[BT(SC)]]&lt;&gt;"-",IF(StandardResults[[#This Row],[BT(SC)]]&lt;=StandardResults[[#This Row],[Ecs]],"EC","-"),"")</f>
        <v/>
      </c>
      <c r="Q1415" t="str">
        <f>IF(StandardResults[[#This Row],[Ind/Rel]]="Ind",LEFT(StandardResults[[#This Row],[Gender]],1)&amp;MIN(MAX(StandardResults[[#This Row],[Age]],11),17)&amp;"-"&amp;StandardResults[[#This Row],[Event]],"")</f>
        <v>011-0</v>
      </c>
      <c r="R1415" t="e">
        <f>IF(StandardResults[[#This Row],[Ind/Rel]]="Ind",_xlfn.XLOOKUP(StandardResults[[#This Row],[Code]],Std[Code],Std[AA]),"-")</f>
        <v>#N/A</v>
      </c>
      <c r="S1415" t="e">
        <f>IF(StandardResults[[#This Row],[Ind/Rel]]="Ind",_xlfn.XLOOKUP(StandardResults[[#This Row],[Code]],Std[Code],Std[A]),"-")</f>
        <v>#N/A</v>
      </c>
      <c r="T1415" t="e">
        <f>IF(StandardResults[[#This Row],[Ind/Rel]]="Ind",_xlfn.XLOOKUP(StandardResults[[#This Row],[Code]],Std[Code],Std[B]),"-")</f>
        <v>#N/A</v>
      </c>
      <c r="U1415" t="e">
        <f>IF(StandardResults[[#This Row],[Ind/Rel]]="Ind",_xlfn.XLOOKUP(StandardResults[[#This Row],[Code]],Std[Code],Std[AAs]),"-")</f>
        <v>#N/A</v>
      </c>
      <c r="V1415" t="e">
        <f>IF(StandardResults[[#This Row],[Ind/Rel]]="Ind",_xlfn.XLOOKUP(StandardResults[[#This Row],[Code]],Std[Code],Std[As]),"-")</f>
        <v>#N/A</v>
      </c>
      <c r="W1415" t="e">
        <f>IF(StandardResults[[#This Row],[Ind/Rel]]="Ind",_xlfn.XLOOKUP(StandardResults[[#This Row],[Code]],Std[Code],Std[Bs]),"-")</f>
        <v>#N/A</v>
      </c>
      <c r="X1415" t="e">
        <f>IF(StandardResults[[#This Row],[Ind/Rel]]="Ind",_xlfn.XLOOKUP(StandardResults[[#This Row],[Code]],Std[Code],Std[EC]),"-")</f>
        <v>#N/A</v>
      </c>
      <c r="Y1415" t="e">
        <f>IF(StandardResults[[#This Row],[Ind/Rel]]="Ind",_xlfn.XLOOKUP(StandardResults[[#This Row],[Code]],Std[Code],Std[Ecs]),"-")</f>
        <v>#N/A</v>
      </c>
      <c r="Z1415">
        <f>COUNTIFS(StandardResults[Name],StandardResults[[#This Row],[Name]],StandardResults[Entry
Std],"B")+COUNTIFS(StandardResults[Name],StandardResults[[#This Row],[Name]],StandardResults[Entry
Std],"A")+COUNTIFS(StandardResults[Name],StandardResults[[#This Row],[Name]],StandardResults[Entry
Std],"AA")</f>
        <v>0</v>
      </c>
      <c r="AA1415">
        <f>COUNTIFS(StandardResults[Name],StandardResults[[#This Row],[Name]],StandardResults[Entry
Std],"AA")</f>
        <v>0</v>
      </c>
    </row>
    <row r="1416" spans="1:27" x14ac:dyDescent="0.25">
      <c r="A1416">
        <f>TimeVR[[#This Row],[Club]]</f>
        <v>0</v>
      </c>
      <c r="B1416" t="str">
        <f>IF(OR(RIGHT(TimeVR[[#This Row],[Event]],3)="M.R", RIGHT(TimeVR[[#This Row],[Event]],3)="F.R"),"Relay","Ind")</f>
        <v>Ind</v>
      </c>
      <c r="C1416">
        <f>TimeVR[[#This Row],[gender]]</f>
        <v>0</v>
      </c>
      <c r="D1416">
        <f>TimeVR[[#This Row],[Age]]</f>
        <v>0</v>
      </c>
      <c r="E1416">
        <f>TimeVR[[#This Row],[name]]</f>
        <v>0</v>
      </c>
      <c r="F1416">
        <f>TimeVR[[#This Row],[Event]]</f>
        <v>0</v>
      </c>
      <c r="G1416" t="str">
        <f>IF(OR(StandardResults[[#This Row],[Entry]]="-",TimeVR[[#This Row],[validation]]="Validated"),"Y","N")</f>
        <v>N</v>
      </c>
      <c r="H1416">
        <f>IF(OR(LEFT(TimeVR[[#This Row],[Times]],8)="00:00.00", LEFT(TimeVR[[#This Row],[Times]],2)="NT"),"-",TimeVR[[#This Row],[Times]])</f>
        <v>0</v>
      </c>
      <c r="I14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6" t="str">
        <f>IF(ISBLANK(TimeVR[[#This Row],[Best Time(S)]]),"-",TimeVR[[#This Row],[Best Time(S)]])</f>
        <v>-</v>
      </c>
      <c r="K1416" t="str">
        <f>IF(StandardResults[[#This Row],[BT(SC)]]&lt;&gt;"-",IF(StandardResults[[#This Row],[BT(SC)]]&lt;=StandardResults[[#This Row],[AAs]],"AA",IF(StandardResults[[#This Row],[BT(SC)]]&lt;=StandardResults[[#This Row],[As]],"A",IF(StandardResults[[#This Row],[BT(SC)]]&lt;=StandardResults[[#This Row],[Bs]],"B","-"))),"")</f>
        <v/>
      </c>
      <c r="L1416" t="str">
        <f>IF(ISBLANK(TimeVR[[#This Row],[Best Time(L)]]),"-",TimeVR[[#This Row],[Best Time(L)]])</f>
        <v>-</v>
      </c>
      <c r="M1416" t="str">
        <f>IF(StandardResults[[#This Row],[BT(LC)]]&lt;&gt;"-",IF(StandardResults[[#This Row],[BT(LC)]]&lt;=StandardResults[[#This Row],[AA]],"AA",IF(StandardResults[[#This Row],[BT(LC)]]&lt;=StandardResults[[#This Row],[A]],"A",IF(StandardResults[[#This Row],[BT(LC)]]&lt;=StandardResults[[#This Row],[B]],"B","-"))),"")</f>
        <v/>
      </c>
      <c r="N1416" s="14"/>
      <c r="O1416" t="str">
        <f>IF(StandardResults[[#This Row],[BT(SC)]]&lt;&gt;"-",IF(StandardResults[[#This Row],[BT(SC)]]&lt;=StandardResults[[#This Row],[Ecs]],"EC","-"),"")</f>
        <v/>
      </c>
      <c r="Q1416" t="str">
        <f>IF(StandardResults[[#This Row],[Ind/Rel]]="Ind",LEFT(StandardResults[[#This Row],[Gender]],1)&amp;MIN(MAX(StandardResults[[#This Row],[Age]],11),17)&amp;"-"&amp;StandardResults[[#This Row],[Event]],"")</f>
        <v>011-0</v>
      </c>
      <c r="R1416" t="e">
        <f>IF(StandardResults[[#This Row],[Ind/Rel]]="Ind",_xlfn.XLOOKUP(StandardResults[[#This Row],[Code]],Std[Code],Std[AA]),"-")</f>
        <v>#N/A</v>
      </c>
      <c r="S1416" t="e">
        <f>IF(StandardResults[[#This Row],[Ind/Rel]]="Ind",_xlfn.XLOOKUP(StandardResults[[#This Row],[Code]],Std[Code],Std[A]),"-")</f>
        <v>#N/A</v>
      </c>
      <c r="T1416" t="e">
        <f>IF(StandardResults[[#This Row],[Ind/Rel]]="Ind",_xlfn.XLOOKUP(StandardResults[[#This Row],[Code]],Std[Code],Std[B]),"-")</f>
        <v>#N/A</v>
      </c>
      <c r="U1416" t="e">
        <f>IF(StandardResults[[#This Row],[Ind/Rel]]="Ind",_xlfn.XLOOKUP(StandardResults[[#This Row],[Code]],Std[Code],Std[AAs]),"-")</f>
        <v>#N/A</v>
      </c>
      <c r="V1416" t="e">
        <f>IF(StandardResults[[#This Row],[Ind/Rel]]="Ind",_xlfn.XLOOKUP(StandardResults[[#This Row],[Code]],Std[Code],Std[As]),"-")</f>
        <v>#N/A</v>
      </c>
      <c r="W1416" t="e">
        <f>IF(StandardResults[[#This Row],[Ind/Rel]]="Ind",_xlfn.XLOOKUP(StandardResults[[#This Row],[Code]],Std[Code],Std[Bs]),"-")</f>
        <v>#N/A</v>
      </c>
      <c r="X1416" t="e">
        <f>IF(StandardResults[[#This Row],[Ind/Rel]]="Ind",_xlfn.XLOOKUP(StandardResults[[#This Row],[Code]],Std[Code],Std[EC]),"-")</f>
        <v>#N/A</v>
      </c>
      <c r="Y1416" t="e">
        <f>IF(StandardResults[[#This Row],[Ind/Rel]]="Ind",_xlfn.XLOOKUP(StandardResults[[#This Row],[Code]],Std[Code],Std[Ecs]),"-")</f>
        <v>#N/A</v>
      </c>
      <c r="Z1416">
        <f>COUNTIFS(StandardResults[Name],StandardResults[[#This Row],[Name]],StandardResults[Entry
Std],"B")+COUNTIFS(StandardResults[Name],StandardResults[[#This Row],[Name]],StandardResults[Entry
Std],"A")+COUNTIFS(StandardResults[Name],StandardResults[[#This Row],[Name]],StandardResults[Entry
Std],"AA")</f>
        <v>0</v>
      </c>
      <c r="AA1416">
        <f>COUNTIFS(StandardResults[Name],StandardResults[[#This Row],[Name]],StandardResults[Entry
Std],"AA")</f>
        <v>0</v>
      </c>
    </row>
    <row r="1417" spans="1:27" x14ac:dyDescent="0.25">
      <c r="A1417">
        <f>TimeVR[[#This Row],[Club]]</f>
        <v>0</v>
      </c>
      <c r="B1417" t="str">
        <f>IF(OR(RIGHT(TimeVR[[#This Row],[Event]],3)="M.R", RIGHT(TimeVR[[#This Row],[Event]],3)="F.R"),"Relay","Ind")</f>
        <v>Ind</v>
      </c>
      <c r="C1417">
        <f>TimeVR[[#This Row],[gender]]</f>
        <v>0</v>
      </c>
      <c r="D1417">
        <f>TimeVR[[#This Row],[Age]]</f>
        <v>0</v>
      </c>
      <c r="E1417">
        <f>TimeVR[[#This Row],[name]]</f>
        <v>0</v>
      </c>
      <c r="F1417">
        <f>TimeVR[[#This Row],[Event]]</f>
        <v>0</v>
      </c>
      <c r="G1417" t="str">
        <f>IF(OR(StandardResults[[#This Row],[Entry]]="-",TimeVR[[#This Row],[validation]]="Validated"),"Y","N")</f>
        <v>N</v>
      </c>
      <c r="H1417">
        <f>IF(OR(LEFT(TimeVR[[#This Row],[Times]],8)="00:00.00", LEFT(TimeVR[[#This Row],[Times]],2)="NT"),"-",TimeVR[[#This Row],[Times]])</f>
        <v>0</v>
      </c>
      <c r="I14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7" t="str">
        <f>IF(ISBLANK(TimeVR[[#This Row],[Best Time(S)]]),"-",TimeVR[[#This Row],[Best Time(S)]])</f>
        <v>-</v>
      </c>
      <c r="K1417" t="str">
        <f>IF(StandardResults[[#This Row],[BT(SC)]]&lt;&gt;"-",IF(StandardResults[[#This Row],[BT(SC)]]&lt;=StandardResults[[#This Row],[AAs]],"AA",IF(StandardResults[[#This Row],[BT(SC)]]&lt;=StandardResults[[#This Row],[As]],"A",IF(StandardResults[[#This Row],[BT(SC)]]&lt;=StandardResults[[#This Row],[Bs]],"B","-"))),"")</f>
        <v/>
      </c>
      <c r="L1417" t="str">
        <f>IF(ISBLANK(TimeVR[[#This Row],[Best Time(L)]]),"-",TimeVR[[#This Row],[Best Time(L)]])</f>
        <v>-</v>
      </c>
      <c r="M1417" t="str">
        <f>IF(StandardResults[[#This Row],[BT(LC)]]&lt;&gt;"-",IF(StandardResults[[#This Row],[BT(LC)]]&lt;=StandardResults[[#This Row],[AA]],"AA",IF(StandardResults[[#This Row],[BT(LC)]]&lt;=StandardResults[[#This Row],[A]],"A",IF(StandardResults[[#This Row],[BT(LC)]]&lt;=StandardResults[[#This Row],[B]],"B","-"))),"")</f>
        <v/>
      </c>
      <c r="N1417" s="14"/>
      <c r="O1417" t="str">
        <f>IF(StandardResults[[#This Row],[BT(SC)]]&lt;&gt;"-",IF(StandardResults[[#This Row],[BT(SC)]]&lt;=StandardResults[[#This Row],[Ecs]],"EC","-"),"")</f>
        <v/>
      </c>
      <c r="Q1417" t="str">
        <f>IF(StandardResults[[#This Row],[Ind/Rel]]="Ind",LEFT(StandardResults[[#This Row],[Gender]],1)&amp;MIN(MAX(StandardResults[[#This Row],[Age]],11),17)&amp;"-"&amp;StandardResults[[#This Row],[Event]],"")</f>
        <v>011-0</v>
      </c>
      <c r="R1417" t="e">
        <f>IF(StandardResults[[#This Row],[Ind/Rel]]="Ind",_xlfn.XLOOKUP(StandardResults[[#This Row],[Code]],Std[Code],Std[AA]),"-")</f>
        <v>#N/A</v>
      </c>
      <c r="S1417" t="e">
        <f>IF(StandardResults[[#This Row],[Ind/Rel]]="Ind",_xlfn.XLOOKUP(StandardResults[[#This Row],[Code]],Std[Code],Std[A]),"-")</f>
        <v>#N/A</v>
      </c>
      <c r="T1417" t="e">
        <f>IF(StandardResults[[#This Row],[Ind/Rel]]="Ind",_xlfn.XLOOKUP(StandardResults[[#This Row],[Code]],Std[Code],Std[B]),"-")</f>
        <v>#N/A</v>
      </c>
      <c r="U1417" t="e">
        <f>IF(StandardResults[[#This Row],[Ind/Rel]]="Ind",_xlfn.XLOOKUP(StandardResults[[#This Row],[Code]],Std[Code],Std[AAs]),"-")</f>
        <v>#N/A</v>
      </c>
      <c r="V1417" t="e">
        <f>IF(StandardResults[[#This Row],[Ind/Rel]]="Ind",_xlfn.XLOOKUP(StandardResults[[#This Row],[Code]],Std[Code],Std[As]),"-")</f>
        <v>#N/A</v>
      </c>
      <c r="W1417" t="e">
        <f>IF(StandardResults[[#This Row],[Ind/Rel]]="Ind",_xlfn.XLOOKUP(StandardResults[[#This Row],[Code]],Std[Code],Std[Bs]),"-")</f>
        <v>#N/A</v>
      </c>
      <c r="X1417" t="e">
        <f>IF(StandardResults[[#This Row],[Ind/Rel]]="Ind",_xlfn.XLOOKUP(StandardResults[[#This Row],[Code]],Std[Code],Std[EC]),"-")</f>
        <v>#N/A</v>
      </c>
      <c r="Y1417" t="e">
        <f>IF(StandardResults[[#This Row],[Ind/Rel]]="Ind",_xlfn.XLOOKUP(StandardResults[[#This Row],[Code]],Std[Code],Std[Ecs]),"-")</f>
        <v>#N/A</v>
      </c>
      <c r="Z1417">
        <f>COUNTIFS(StandardResults[Name],StandardResults[[#This Row],[Name]],StandardResults[Entry
Std],"B")+COUNTIFS(StandardResults[Name],StandardResults[[#This Row],[Name]],StandardResults[Entry
Std],"A")+COUNTIFS(StandardResults[Name],StandardResults[[#This Row],[Name]],StandardResults[Entry
Std],"AA")</f>
        <v>0</v>
      </c>
      <c r="AA1417">
        <f>COUNTIFS(StandardResults[Name],StandardResults[[#This Row],[Name]],StandardResults[Entry
Std],"AA")</f>
        <v>0</v>
      </c>
    </row>
    <row r="1418" spans="1:27" x14ac:dyDescent="0.25">
      <c r="A1418">
        <f>TimeVR[[#This Row],[Club]]</f>
        <v>0</v>
      </c>
      <c r="B1418" t="str">
        <f>IF(OR(RIGHT(TimeVR[[#This Row],[Event]],3)="M.R", RIGHT(TimeVR[[#This Row],[Event]],3)="F.R"),"Relay","Ind")</f>
        <v>Ind</v>
      </c>
      <c r="C1418">
        <f>TimeVR[[#This Row],[gender]]</f>
        <v>0</v>
      </c>
      <c r="D1418">
        <f>TimeVR[[#This Row],[Age]]</f>
        <v>0</v>
      </c>
      <c r="E1418">
        <f>TimeVR[[#This Row],[name]]</f>
        <v>0</v>
      </c>
      <c r="F1418">
        <f>TimeVR[[#This Row],[Event]]</f>
        <v>0</v>
      </c>
      <c r="G1418" t="str">
        <f>IF(OR(StandardResults[[#This Row],[Entry]]="-",TimeVR[[#This Row],[validation]]="Validated"),"Y","N")</f>
        <v>N</v>
      </c>
      <c r="H1418">
        <f>IF(OR(LEFT(TimeVR[[#This Row],[Times]],8)="00:00.00", LEFT(TimeVR[[#This Row],[Times]],2)="NT"),"-",TimeVR[[#This Row],[Times]])</f>
        <v>0</v>
      </c>
      <c r="I14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8" t="str">
        <f>IF(ISBLANK(TimeVR[[#This Row],[Best Time(S)]]),"-",TimeVR[[#This Row],[Best Time(S)]])</f>
        <v>-</v>
      </c>
      <c r="K1418" t="str">
        <f>IF(StandardResults[[#This Row],[BT(SC)]]&lt;&gt;"-",IF(StandardResults[[#This Row],[BT(SC)]]&lt;=StandardResults[[#This Row],[AAs]],"AA",IF(StandardResults[[#This Row],[BT(SC)]]&lt;=StandardResults[[#This Row],[As]],"A",IF(StandardResults[[#This Row],[BT(SC)]]&lt;=StandardResults[[#This Row],[Bs]],"B","-"))),"")</f>
        <v/>
      </c>
      <c r="L1418" t="str">
        <f>IF(ISBLANK(TimeVR[[#This Row],[Best Time(L)]]),"-",TimeVR[[#This Row],[Best Time(L)]])</f>
        <v>-</v>
      </c>
      <c r="M1418" t="str">
        <f>IF(StandardResults[[#This Row],[BT(LC)]]&lt;&gt;"-",IF(StandardResults[[#This Row],[BT(LC)]]&lt;=StandardResults[[#This Row],[AA]],"AA",IF(StandardResults[[#This Row],[BT(LC)]]&lt;=StandardResults[[#This Row],[A]],"A",IF(StandardResults[[#This Row],[BT(LC)]]&lt;=StandardResults[[#This Row],[B]],"B","-"))),"")</f>
        <v/>
      </c>
      <c r="N1418" s="14"/>
      <c r="O1418" t="str">
        <f>IF(StandardResults[[#This Row],[BT(SC)]]&lt;&gt;"-",IF(StandardResults[[#This Row],[BT(SC)]]&lt;=StandardResults[[#This Row],[Ecs]],"EC","-"),"")</f>
        <v/>
      </c>
      <c r="Q1418" t="str">
        <f>IF(StandardResults[[#This Row],[Ind/Rel]]="Ind",LEFT(StandardResults[[#This Row],[Gender]],1)&amp;MIN(MAX(StandardResults[[#This Row],[Age]],11),17)&amp;"-"&amp;StandardResults[[#This Row],[Event]],"")</f>
        <v>011-0</v>
      </c>
      <c r="R1418" t="e">
        <f>IF(StandardResults[[#This Row],[Ind/Rel]]="Ind",_xlfn.XLOOKUP(StandardResults[[#This Row],[Code]],Std[Code],Std[AA]),"-")</f>
        <v>#N/A</v>
      </c>
      <c r="S1418" t="e">
        <f>IF(StandardResults[[#This Row],[Ind/Rel]]="Ind",_xlfn.XLOOKUP(StandardResults[[#This Row],[Code]],Std[Code],Std[A]),"-")</f>
        <v>#N/A</v>
      </c>
      <c r="T1418" t="e">
        <f>IF(StandardResults[[#This Row],[Ind/Rel]]="Ind",_xlfn.XLOOKUP(StandardResults[[#This Row],[Code]],Std[Code],Std[B]),"-")</f>
        <v>#N/A</v>
      </c>
      <c r="U1418" t="e">
        <f>IF(StandardResults[[#This Row],[Ind/Rel]]="Ind",_xlfn.XLOOKUP(StandardResults[[#This Row],[Code]],Std[Code],Std[AAs]),"-")</f>
        <v>#N/A</v>
      </c>
      <c r="V1418" t="e">
        <f>IF(StandardResults[[#This Row],[Ind/Rel]]="Ind",_xlfn.XLOOKUP(StandardResults[[#This Row],[Code]],Std[Code],Std[As]),"-")</f>
        <v>#N/A</v>
      </c>
      <c r="W1418" t="e">
        <f>IF(StandardResults[[#This Row],[Ind/Rel]]="Ind",_xlfn.XLOOKUP(StandardResults[[#This Row],[Code]],Std[Code],Std[Bs]),"-")</f>
        <v>#N/A</v>
      </c>
      <c r="X1418" t="e">
        <f>IF(StandardResults[[#This Row],[Ind/Rel]]="Ind",_xlfn.XLOOKUP(StandardResults[[#This Row],[Code]],Std[Code],Std[EC]),"-")</f>
        <v>#N/A</v>
      </c>
      <c r="Y1418" t="e">
        <f>IF(StandardResults[[#This Row],[Ind/Rel]]="Ind",_xlfn.XLOOKUP(StandardResults[[#This Row],[Code]],Std[Code],Std[Ecs]),"-")</f>
        <v>#N/A</v>
      </c>
      <c r="Z1418">
        <f>COUNTIFS(StandardResults[Name],StandardResults[[#This Row],[Name]],StandardResults[Entry
Std],"B")+COUNTIFS(StandardResults[Name],StandardResults[[#This Row],[Name]],StandardResults[Entry
Std],"A")+COUNTIFS(StandardResults[Name],StandardResults[[#This Row],[Name]],StandardResults[Entry
Std],"AA")</f>
        <v>0</v>
      </c>
      <c r="AA1418">
        <f>COUNTIFS(StandardResults[Name],StandardResults[[#This Row],[Name]],StandardResults[Entry
Std],"AA")</f>
        <v>0</v>
      </c>
    </row>
    <row r="1419" spans="1:27" x14ac:dyDescent="0.25">
      <c r="A1419">
        <f>TimeVR[[#This Row],[Club]]</f>
        <v>0</v>
      </c>
      <c r="B1419" t="str">
        <f>IF(OR(RIGHT(TimeVR[[#This Row],[Event]],3)="M.R", RIGHT(TimeVR[[#This Row],[Event]],3)="F.R"),"Relay","Ind")</f>
        <v>Ind</v>
      </c>
      <c r="C1419">
        <f>TimeVR[[#This Row],[gender]]</f>
        <v>0</v>
      </c>
      <c r="D1419">
        <f>TimeVR[[#This Row],[Age]]</f>
        <v>0</v>
      </c>
      <c r="E1419">
        <f>TimeVR[[#This Row],[name]]</f>
        <v>0</v>
      </c>
      <c r="F1419">
        <f>TimeVR[[#This Row],[Event]]</f>
        <v>0</v>
      </c>
      <c r="G1419" t="str">
        <f>IF(OR(StandardResults[[#This Row],[Entry]]="-",TimeVR[[#This Row],[validation]]="Validated"),"Y","N")</f>
        <v>N</v>
      </c>
      <c r="H1419">
        <f>IF(OR(LEFT(TimeVR[[#This Row],[Times]],8)="00:00.00", LEFT(TimeVR[[#This Row],[Times]],2)="NT"),"-",TimeVR[[#This Row],[Times]])</f>
        <v>0</v>
      </c>
      <c r="I14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19" t="str">
        <f>IF(ISBLANK(TimeVR[[#This Row],[Best Time(S)]]),"-",TimeVR[[#This Row],[Best Time(S)]])</f>
        <v>-</v>
      </c>
      <c r="K1419" t="str">
        <f>IF(StandardResults[[#This Row],[BT(SC)]]&lt;&gt;"-",IF(StandardResults[[#This Row],[BT(SC)]]&lt;=StandardResults[[#This Row],[AAs]],"AA",IF(StandardResults[[#This Row],[BT(SC)]]&lt;=StandardResults[[#This Row],[As]],"A",IF(StandardResults[[#This Row],[BT(SC)]]&lt;=StandardResults[[#This Row],[Bs]],"B","-"))),"")</f>
        <v/>
      </c>
      <c r="L1419" t="str">
        <f>IF(ISBLANK(TimeVR[[#This Row],[Best Time(L)]]),"-",TimeVR[[#This Row],[Best Time(L)]])</f>
        <v>-</v>
      </c>
      <c r="M1419" t="str">
        <f>IF(StandardResults[[#This Row],[BT(LC)]]&lt;&gt;"-",IF(StandardResults[[#This Row],[BT(LC)]]&lt;=StandardResults[[#This Row],[AA]],"AA",IF(StandardResults[[#This Row],[BT(LC)]]&lt;=StandardResults[[#This Row],[A]],"A",IF(StandardResults[[#This Row],[BT(LC)]]&lt;=StandardResults[[#This Row],[B]],"B","-"))),"")</f>
        <v/>
      </c>
      <c r="N1419" s="14"/>
      <c r="O1419" t="str">
        <f>IF(StandardResults[[#This Row],[BT(SC)]]&lt;&gt;"-",IF(StandardResults[[#This Row],[BT(SC)]]&lt;=StandardResults[[#This Row],[Ecs]],"EC","-"),"")</f>
        <v/>
      </c>
      <c r="Q1419" t="str">
        <f>IF(StandardResults[[#This Row],[Ind/Rel]]="Ind",LEFT(StandardResults[[#This Row],[Gender]],1)&amp;MIN(MAX(StandardResults[[#This Row],[Age]],11),17)&amp;"-"&amp;StandardResults[[#This Row],[Event]],"")</f>
        <v>011-0</v>
      </c>
      <c r="R1419" t="e">
        <f>IF(StandardResults[[#This Row],[Ind/Rel]]="Ind",_xlfn.XLOOKUP(StandardResults[[#This Row],[Code]],Std[Code],Std[AA]),"-")</f>
        <v>#N/A</v>
      </c>
      <c r="S1419" t="e">
        <f>IF(StandardResults[[#This Row],[Ind/Rel]]="Ind",_xlfn.XLOOKUP(StandardResults[[#This Row],[Code]],Std[Code],Std[A]),"-")</f>
        <v>#N/A</v>
      </c>
      <c r="T1419" t="e">
        <f>IF(StandardResults[[#This Row],[Ind/Rel]]="Ind",_xlfn.XLOOKUP(StandardResults[[#This Row],[Code]],Std[Code],Std[B]),"-")</f>
        <v>#N/A</v>
      </c>
      <c r="U1419" t="e">
        <f>IF(StandardResults[[#This Row],[Ind/Rel]]="Ind",_xlfn.XLOOKUP(StandardResults[[#This Row],[Code]],Std[Code],Std[AAs]),"-")</f>
        <v>#N/A</v>
      </c>
      <c r="V1419" t="e">
        <f>IF(StandardResults[[#This Row],[Ind/Rel]]="Ind",_xlfn.XLOOKUP(StandardResults[[#This Row],[Code]],Std[Code],Std[As]),"-")</f>
        <v>#N/A</v>
      </c>
      <c r="W1419" t="e">
        <f>IF(StandardResults[[#This Row],[Ind/Rel]]="Ind",_xlfn.XLOOKUP(StandardResults[[#This Row],[Code]],Std[Code],Std[Bs]),"-")</f>
        <v>#N/A</v>
      </c>
      <c r="X1419" t="e">
        <f>IF(StandardResults[[#This Row],[Ind/Rel]]="Ind",_xlfn.XLOOKUP(StandardResults[[#This Row],[Code]],Std[Code],Std[EC]),"-")</f>
        <v>#N/A</v>
      </c>
      <c r="Y1419" t="e">
        <f>IF(StandardResults[[#This Row],[Ind/Rel]]="Ind",_xlfn.XLOOKUP(StandardResults[[#This Row],[Code]],Std[Code],Std[Ecs]),"-")</f>
        <v>#N/A</v>
      </c>
      <c r="Z1419">
        <f>COUNTIFS(StandardResults[Name],StandardResults[[#This Row],[Name]],StandardResults[Entry
Std],"B")+COUNTIFS(StandardResults[Name],StandardResults[[#This Row],[Name]],StandardResults[Entry
Std],"A")+COUNTIFS(StandardResults[Name],StandardResults[[#This Row],[Name]],StandardResults[Entry
Std],"AA")</f>
        <v>0</v>
      </c>
      <c r="AA1419">
        <f>COUNTIFS(StandardResults[Name],StandardResults[[#This Row],[Name]],StandardResults[Entry
Std],"AA")</f>
        <v>0</v>
      </c>
    </row>
    <row r="1420" spans="1:27" x14ac:dyDescent="0.25">
      <c r="A1420">
        <f>TimeVR[[#This Row],[Club]]</f>
        <v>0</v>
      </c>
      <c r="B1420" t="str">
        <f>IF(OR(RIGHT(TimeVR[[#This Row],[Event]],3)="M.R", RIGHT(TimeVR[[#This Row],[Event]],3)="F.R"),"Relay","Ind")</f>
        <v>Ind</v>
      </c>
      <c r="C1420">
        <f>TimeVR[[#This Row],[gender]]</f>
        <v>0</v>
      </c>
      <c r="D1420">
        <f>TimeVR[[#This Row],[Age]]</f>
        <v>0</v>
      </c>
      <c r="E1420">
        <f>TimeVR[[#This Row],[name]]</f>
        <v>0</v>
      </c>
      <c r="F1420">
        <f>TimeVR[[#This Row],[Event]]</f>
        <v>0</v>
      </c>
      <c r="G1420" t="str">
        <f>IF(OR(StandardResults[[#This Row],[Entry]]="-",TimeVR[[#This Row],[validation]]="Validated"),"Y","N")</f>
        <v>N</v>
      </c>
      <c r="H1420">
        <f>IF(OR(LEFT(TimeVR[[#This Row],[Times]],8)="00:00.00", LEFT(TimeVR[[#This Row],[Times]],2)="NT"),"-",TimeVR[[#This Row],[Times]])</f>
        <v>0</v>
      </c>
      <c r="I14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0" t="str">
        <f>IF(ISBLANK(TimeVR[[#This Row],[Best Time(S)]]),"-",TimeVR[[#This Row],[Best Time(S)]])</f>
        <v>-</v>
      </c>
      <c r="K1420" t="str">
        <f>IF(StandardResults[[#This Row],[BT(SC)]]&lt;&gt;"-",IF(StandardResults[[#This Row],[BT(SC)]]&lt;=StandardResults[[#This Row],[AAs]],"AA",IF(StandardResults[[#This Row],[BT(SC)]]&lt;=StandardResults[[#This Row],[As]],"A",IF(StandardResults[[#This Row],[BT(SC)]]&lt;=StandardResults[[#This Row],[Bs]],"B","-"))),"")</f>
        <v/>
      </c>
      <c r="L1420" t="str">
        <f>IF(ISBLANK(TimeVR[[#This Row],[Best Time(L)]]),"-",TimeVR[[#This Row],[Best Time(L)]])</f>
        <v>-</v>
      </c>
      <c r="M1420" t="str">
        <f>IF(StandardResults[[#This Row],[BT(LC)]]&lt;&gt;"-",IF(StandardResults[[#This Row],[BT(LC)]]&lt;=StandardResults[[#This Row],[AA]],"AA",IF(StandardResults[[#This Row],[BT(LC)]]&lt;=StandardResults[[#This Row],[A]],"A",IF(StandardResults[[#This Row],[BT(LC)]]&lt;=StandardResults[[#This Row],[B]],"B","-"))),"")</f>
        <v/>
      </c>
      <c r="N1420" s="14"/>
      <c r="O1420" t="str">
        <f>IF(StandardResults[[#This Row],[BT(SC)]]&lt;&gt;"-",IF(StandardResults[[#This Row],[BT(SC)]]&lt;=StandardResults[[#This Row],[Ecs]],"EC","-"),"")</f>
        <v/>
      </c>
      <c r="Q1420" t="str">
        <f>IF(StandardResults[[#This Row],[Ind/Rel]]="Ind",LEFT(StandardResults[[#This Row],[Gender]],1)&amp;MIN(MAX(StandardResults[[#This Row],[Age]],11),17)&amp;"-"&amp;StandardResults[[#This Row],[Event]],"")</f>
        <v>011-0</v>
      </c>
      <c r="R1420" t="e">
        <f>IF(StandardResults[[#This Row],[Ind/Rel]]="Ind",_xlfn.XLOOKUP(StandardResults[[#This Row],[Code]],Std[Code],Std[AA]),"-")</f>
        <v>#N/A</v>
      </c>
      <c r="S1420" t="e">
        <f>IF(StandardResults[[#This Row],[Ind/Rel]]="Ind",_xlfn.XLOOKUP(StandardResults[[#This Row],[Code]],Std[Code],Std[A]),"-")</f>
        <v>#N/A</v>
      </c>
      <c r="T1420" t="e">
        <f>IF(StandardResults[[#This Row],[Ind/Rel]]="Ind",_xlfn.XLOOKUP(StandardResults[[#This Row],[Code]],Std[Code],Std[B]),"-")</f>
        <v>#N/A</v>
      </c>
      <c r="U1420" t="e">
        <f>IF(StandardResults[[#This Row],[Ind/Rel]]="Ind",_xlfn.XLOOKUP(StandardResults[[#This Row],[Code]],Std[Code],Std[AAs]),"-")</f>
        <v>#N/A</v>
      </c>
      <c r="V1420" t="e">
        <f>IF(StandardResults[[#This Row],[Ind/Rel]]="Ind",_xlfn.XLOOKUP(StandardResults[[#This Row],[Code]],Std[Code],Std[As]),"-")</f>
        <v>#N/A</v>
      </c>
      <c r="W1420" t="e">
        <f>IF(StandardResults[[#This Row],[Ind/Rel]]="Ind",_xlfn.XLOOKUP(StandardResults[[#This Row],[Code]],Std[Code],Std[Bs]),"-")</f>
        <v>#N/A</v>
      </c>
      <c r="X1420" t="e">
        <f>IF(StandardResults[[#This Row],[Ind/Rel]]="Ind",_xlfn.XLOOKUP(StandardResults[[#This Row],[Code]],Std[Code],Std[EC]),"-")</f>
        <v>#N/A</v>
      </c>
      <c r="Y1420" t="e">
        <f>IF(StandardResults[[#This Row],[Ind/Rel]]="Ind",_xlfn.XLOOKUP(StandardResults[[#This Row],[Code]],Std[Code],Std[Ecs]),"-")</f>
        <v>#N/A</v>
      </c>
      <c r="Z1420">
        <f>COUNTIFS(StandardResults[Name],StandardResults[[#This Row],[Name]],StandardResults[Entry
Std],"B")+COUNTIFS(StandardResults[Name],StandardResults[[#This Row],[Name]],StandardResults[Entry
Std],"A")+COUNTIFS(StandardResults[Name],StandardResults[[#This Row],[Name]],StandardResults[Entry
Std],"AA")</f>
        <v>0</v>
      </c>
      <c r="AA1420">
        <f>COUNTIFS(StandardResults[Name],StandardResults[[#This Row],[Name]],StandardResults[Entry
Std],"AA")</f>
        <v>0</v>
      </c>
    </row>
    <row r="1421" spans="1:27" x14ac:dyDescent="0.25">
      <c r="A1421">
        <f>TimeVR[[#This Row],[Club]]</f>
        <v>0</v>
      </c>
      <c r="B1421" t="str">
        <f>IF(OR(RIGHT(TimeVR[[#This Row],[Event]],3)="M.R", RIGHT(TimeVR[[#This Row],[Event]],3)="F.R"),"Relay","Ind")</f>
        <v>Ind</v>
      </c>
      <c r="C1421">
        <f>TimeVR[[#This Row],[gender]]</f>
        <v>0</v>
      </c>
      <c r="D1421">
        <f>TimeVR[[#This Row],[Age]]</f>
        <v>0</v>
      </c>
      <c r="E1421">
        <f>TimeVR[[#This Row],[name]]</f>
        <v>0</v>
      </c>
      <c r="F1421">
        <f>TimeVR[[#This Row],[Event]]</f>
        <v>0</v>
      </c>
      <c r="G1421" t="str">
        <f>IF(OR(StandardResults[[#This Row],[Entry]]="-",TimeVR[[#This Row],[validation]]="Validated"),"Y","N")</f>
        <v>N</v>
      </c>
      <c r="H1421">
        <f>IF(OR(LEFT(TimeVR[[#This Row],[Times]],8)="00:00.00", LEFT(TimeVR[[#This Row],[Times]],2)="NT"),"-",TimeVR[[#This Row],[Times]])</f>
        <v>0</v>
      </c>
      <c r="I14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1" t="str">
        <f>IF(ISBLANK(TimeVR[[#This Row],[Best Time(S)]]),"-",TimeVR[[#This Row],[Best Time(S)]])</f>
        <v>-</v>
      </c>
      <c r="K1421" t="str">
        <f>IF(StandardResults[[#This Row],[BT(SC)]]&lt;&gt;"-",IF(StandardResults[[#This Row],[BT(SC)]]&lt;=StandardResults[[#This Row],[AAs]],"AA",IF(StandardResults[[#This Row],[BT(SC)]]&lt;=StandardResults[[#This Row],[As]],"A",IF(StandardResults[[#This Row],[BT(SC)]]&lt;=StandardResults[[#This Row],[Bs]],"B","-"))),"")</f>
        <v/>
      </c>
      <c r="L1421" t="str">
        <f>IF(ISBLANK(TimeVR[[#This Row],[Best Time(L)]]),"-",TimeVR[[#This Row],[Best Time(L)]])</f>
        <v>-</v>
      </c>
      <c r="M1421" t="str">
        <f>IF(StandardResults[[#This Row],[BT(LC)]]&lt;&gt;"-",IF(StandardResults[[#This Row],[BT(LC)]]&lt;=StandardResults[[#This Row],[AA]],"AA",IF(StandardResults[[#This Row],[BT(LC)]]&lt;=StandardResults[[#This Row],[A]],"A",IF(StandardResults[[#This Row],[BT(LC)]]&lt;=StandardResults[[#This Row],[B]],"B","-"))),"")</f>
        <v/>
      </c>
      <c r="N1421" s="14"/>
      <c r="O1421" t="str">
        <f>IF(StandardResults[[#This Row],[BT(SC)]]&lt;&gt;"-",IF(StandardResults[[#This Row],[BT(SC)]]&lt;=StandardResults[[#This Row],[Ecs]],"EC","-"),"")</f>
        <v/>
      </c>
      <c r="Q1421" t="str">
        <f>IF(StandardResults[[#This Row],[Ind/Rel]]="Ind",LEFT(StandardResults[[#This Row],[Gender]],1)&amp;MIN(MAX(StandardResults[[#This Row],[Age]],11),17)&amp;"-"&amp;StandardResults[[#This Row],[Event]],"")</f>
        <v>011-0</v>
      </c>
      <c r="R1421" t="e">
        <f>IF(StandardResults[[#This Row],[Ind/Rel]]="Ind",_xlfn.XLOOKUP(StandardResults[[#This Row],[Code]],Std[Code],Std[AA]),"-")</f>
        <v>#N/A</v>
      </c>
      <c r="S1421" t="e">
        <f>IF(StandardResults[[#This Row],[Ind/Rel]]="Ind",_xlfn.XLOOKUP(StandardResults[[#This Row],[Code]],Std[Code],Std[A]),"-")</f>
        <v>#N/A</v>
      </c>
      <c r="T1421" t="e">
        <f>IF(StandardResults[[#This Row],[Ind/Rel]]="Ind",_xlfn.XLOOKUP(StandardResults[[#This Row],[Code]],Std[Code],Std[B]),"-")</f>
        <v>#N/A</v>
      </c>
      <c r="U1421" t="e">
        <f>IF(StandardResults[[#This Row],[Ind/Rel]]="Ind",_xlfn.XLOOKUP(StandardResults[[#This Row],[Code]],Std[Code],Std[AAs]),"-")</f>
        <v>#N/A</v>
      </c>
      <c r="V1421" t="e">
        <f>IF(StandardResults[[#This Row],[Ind/Rel]]="Ind",_xlfn.XLOOKUP(StandardResults[[#This Row],[Code]],Std[Code],Std[As]),"-")</f>
        <v>#N/A</v>
      </c>
      <c r="W1421" t="e">
        <f>IF(StandardResults[[#This Row],[Ind/Rel]]="Ind",_xlfn.XLOOKUP(StandardResults[[#This Row],[Code]],Std[Code],Std[Bs]),"-")</f>
        <v>#N/A</v>
      </c>
      <c r="X1421" t="e">
        <f>IF(StandardResults[[#This Row],[Ind/Rel]]="Ind",_xlfn.XLOOKUP(StandardResults[[#This Row],[Code]],Std[Code],Std[EC]),"-")</f>
        <v>#N/A</v>
      </c>
      <c r="Y1421" t="e">
        <f>IF(StandardResults[[#This Row],[Ind/Rel]]="Ind",_xlfn.XLOOKUP(StandardResults[[#This Row],[Code]],Std[Code],Std[Ecs]),"-")</f>
        <v>#N/A</v>
      </c>
      <c r="Z1421">
        <f>COUNTIFS(StandardResults[Name],StandardResults[[#This Row],[Name]],StandardResults[Entry
Std],"B")+COUNTIFS(StandardResults[Name],StandardResults[[#This Row],[Name]],StandardResults[Entry
Std],"A")+COUNTIFS(StandardResults[Name],StandardResults[[#This Row],[Name]],StandardResults[Entry
Std],"AA")</f>
        <v>0</v>
      </c>
      <c r="AA1421">
        <f>COUNTIFS(StandardResults[Name],StandardResults[[#This Row],[Name]],StandardResults[Entry
Std],"AA")</f>
        <v>0</v>
      </c>
    </row>
    <row r="1422" spans="1:27" x14ac:dyDescent="0.25">
      <c r="A1422">
        <f>TimeVR[[#This Row],[Club]]</f>
        <v>0</v>
      </c>
      <c r="B1422" t="str">
        <f>IF(OR(RIGHT(TimeVR[[#This Row],[Event]],3)="M.R", RIGHT(TimeVR[[#This Row],[Event]],3)="F.R"),"Relay","Ind")</f>
        <v>Ind</v>
      </c>
      <c r="C1422">
        <f>TimeVR[[#This Row],[gender]]</f>
        <v>0</v>
      </c>
      <c r="D1422">
        <f>TimeVR[[#This Row],[Age]]</f>
        <v>0</v>
      </c>
      <c r="E1422">
        <f>TimeVR[[#This Row],[name]]</f>
        <v>0</v>
      </c>
      <c r="F1422">
        <f>TimeVR[[#This Row],[Event]]</f>
        <v>0</v>
      </c>
      <c r="G1422" t="str">
        <f>IF(OR(StandardResults[[#This Row],[Entry]]="-",TimeVR[[#This Row],[validation]]="Validated"),"Y","N")</f>
        <v>N</v>
      </c>
      <c r="H1422">
        <f>IF(OR(LEFT(TimeVR[[#This Row],[Times]],8)="00:00.00", LEFT(TimeVR[[#This Row],[Times]],2)="NT"),"-",TimeVR[[#This Row],[Times]])</f>
        <v>0</v>
      </c>
      <c r="I14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2" t="str">
        <f>IF(ISBLANK(TimeVR[[#This Row],[Best Time(S)]]),"-",TimeVR[[#This Row],[Best Time(S)]])</f>
        <v>-</v>
      </c>
      <c r="K1422" t="str">
        <f>IF(StandardResults[[#This Row],[BT(SC)]]&lt;&gt;"-",IF(StandardResults[[#This Row],[BT(SC)]]&lt;=StandardResults[[#This Row],[AAs]],"AA",IF(StandardResults[[#This Row],[BT(SC)]]&lt;=StandardResults[[#This Row],[As]],"A",IF(StandardResults[[#This Row],[BT(SC)]]&lt;=StandardResults[[#This Row],[Bs]],"B","-"))),"")</f>
        <v/>
      </c>
      <c r="L1422" t="str">
        <f>IF(ISBLANK(TimeVR[[#This Row],[Best Time(L)]]),"-",TimeVR[[#This Row],[Best Time(L)]])</f>
        <v>-</v>
      </c>
      <c r="M1422" t="str">
        <f>IF(StandardResults[[#This Row],[BT(LC)]]&lt;&gt;"-",IF(StandardResults[[#This Row],[BT(LC)]]&lt;=StandardResults[[#This Row],[AA]],"AA",IF(StandardResults[[#This Row],[BT(LC)]]&lt;=StandardResults[[#This Row],[A]],"A",IF(StandardResults[[#This Row],[BT(LC)]]&lt;=StandardResults[[#This Row],[B]],"B","-"))),"")</f>
        <v/>
      </c>
      <c r="N1422" s="14"/>
      <c r="O1422" t="str">
        <f>IF(StandardResults[[#This Row],[BT(SC)]]&lt;&gt;"-",IF(StandardResults[[#This Row],[BT(SC)]]&lt;=StandardResults[[#This Row],[Ecs]],"EC","-"),"")</f>
        <v/>
      </c>
      <c r="Q1422" t="str">
        <f>IF(StandardResults[[#This Row],[Ind/Rel]]="Ind",LEFT(StandardResults[[#This Row],[Gender]],1)&amp;MIN(MAX(StandardResults[[#This Row],[Age]],11),17)&amp;"-"&amp;StandardResults[[#This Row],[Event]],"")</f>
        <v>011-0</v>
      </c>
      <c r="R1422" t="e">
        <f>IF(StandardResults[[#This Row],[Ind/Rel]]="Ind",_xlfn.XLOOKUP(StandardResults[[#This Row],[Code]],Std[Code],Std[AA]),"-")</f>
        <v>#N/A</v>
      </c>
      <c r="S1422" t="e">
        <f>IF(StandardResults[[#This Row],[Ind/Rel]]="Ind",_xlfn.XLOOKUP(StandardResults[[#This Row],[Code]],Std[Code],Std[A]),"-")</f>
        <v>#N/A</v>
      </c>
      <c r="T1422" t="e">
        <f>IF(StandardResults[[#This Row],[Ind/Rel]]="Ind",_xlfn.XLOOKUP(StandardResults[[#This Row],[Code]],Std[Code],Std[B]),"-")</f>
        <v>#N/A</v>
      </c>
      <c r="U1422" t="e">
        <f>IF(StandardResults[[#This Row],[Ind/Rel]]="Ind",_xlfn.XLOOKUP(StandardResults[[#This Row],[Code]],Std[Code],Std[AAs]),"-")</f>
        <v>#N/A</v>
      </c>
      <c r="V1422" t="e">
        <f>IF(StandardResults[[#This Row],[Ind/Rel]]="Ind",_xlfn.XLOOKUP(StandardResults[[#This Row],[Code]],Std[Code],Std[As]),"-")</f>
        <v>#N/A</v>
      </c>
      <c r="W1422" t="e">
        <f>IF(StandardResults[[#This Row],[Ind/Rel]]="Ind",_xlfn.XLOOKUP(StandardResults[[#This Row],[Code]],Std[Code],Std[Bs]),"-")</f>
        <v>#N/A</v>
      </c>
      <c r="X1422" t="e">
        <f>IF(StandardResults[[#This Row],[Ind/Rel]]="Ind",_xlfn.XLOOKUP(StandardResults[[#This Row],[Code]],Std[Code],Std[EC]),"-")</f>
        <v>#N/A</v>
      </c>
      <c r="Y1422" t="e">
        <f>IF(StandardResults[[#This Row],[Ind/Rel]]="Ind",_xlfn.XLOOKUP(StandardResults[[#This Row],[Code]],Std[Code],Std[Ecs]),"-")</f>
        <v>#N/A</v>
      </c>
      <c r="Z1422">
        <f>COUNTIFS(StandardResults[Name],StandardResults[[#This Row],[Name]],StandardResults[Entry
Std],"B")+COUNTIFS(StandardResults[Name],StandardResults[[#This Row],[Name]],StandardResults[Entry
Std],"A")+COUNTIFS(StandardResults[Name],StandardResults[[#This Row],[Name]],StandardResults[Entry
Std],"AA")</f>
        <v>0</v>
      </c>
      <c r="AA1422">
        <f>COUNTIFS(StandardResults[Name],StandardResults[[#This Row],[Name]],StandardResults[Entry
Std],"AA")</f>
        <v>0</v>
      </c>
    </row>
    <row r="1423" spans="1:27" x14ac:dyDescent="0.25">
      <c r="A1423">
        <f>TimeVR[[#This Row],[Club]]</f>
        <v>0</v>
      </c>
      <c r="B1423" t="str">
        <f>IF(OR(RIGHT(TimeVR[[#This Row],[Event]],3)="M.R", RIGHT(TimeVR[[#This Row],[Event]],3)="F.R"),"Relay","Ind")</f>
        <v>Ind</v>
      </c>
      <c r="C1423">
        <f>TimeVR[[#This Row],[gender]]</f>
        <v>0</v>
      </c>
      <c r="D1423">
        <f>TimeVR[[#This Row],[Age]]</f>
        <v>0</v>
      </c>
      <c r="E1423">
        <f>TimeVR[[#This Row],[name]]</f>
        <v>0</v>
      </c>
      <c r="F1423">
        <f>TimeVR[[#This Row],[Event]]</f>
        <v>0</v>
      </c>
      <c r="G1423" t="str">
        <f>IF(OR(StandardResults[[#This Row],[Entry]]="-",TimeVR[[#This Row],[validation]]="Validated"),"Y","N")</f>
        <v>N</v>
      </c>
      <c r="H1423">
        <f>IF(OR(LEFT(TimeVR[[#This Row],[Times]],8)="00:00.00", LEFT(TimeVR[[#This Row],[Times]],2)="NT"),"-",TimeVR[[#This Row],[Times]])</f>
        <v>0</v>
      </c>
      <c r="I14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3" t="str">
        <f>IF(ISBLANK(TimeVR[[#This Row],[Best Time(S)]]),"-",TimeVR[[#This Row],[Best Time(S)]])</f>
        <v>-</v>
      </c>
      <c r="K1423" t="str">
        <f>IF(StandardResults[[#This Row],[BT(SC)]]&lt;&gt;"-",IF(StandardResults[[#This Row],[BT(SC)]]&lt;=StandardResults[[#This Row],[AAs]],"AA",IF(StandardResults[[#This Row],[BT(SC)]]&lt;=StandardResults[[#This Row],[As]],"A",IF(StandardResults[[#This Row],[BT(SC)]]&lt;=StandardResults[[#This Row],[Bs]],"B","-"))),"")</f>
        <v/>
      </c>
      <c r="L1423" t="str">
        <f>IF(ISBLANK(TimeVR[[#This Row],[Best Time(L)]]),"-",TimeVR[[#This Row],[Best Time(L)]])</f>
        <v>-</v>
      </c>
      <c r="M1423" t="str">
        <f>IF(StandardResults[[#This Row],[BT(LC)]]&lt;&gt;"-",IF(StandardResults[[#This Row],[BT(LC)]]&lt;=StandardResults[[#This Row],[AA]],"AA",IF(StandardResults[[#This Row],[BT(LC)]]&lt;=StandardResults[[#This Row],[A]],"A",IF(StandardResults[[#This Row],[BT(LC)]]&lt;=StandardResults[[#This Row],[B]],"B","-"))),"")</f>
        <v/>
      </c>
      <c r="N1423" s="14"/>
      <c r="O1423" t="str">
        <f>IF(StandardResults[[#This Row],[BT(SC)]]&lt;&gt;"-",IF(StandardResults[[#This Row],[BT(SC)]]&lt;=StandardResults[[#This Row],[Ecs]],"EC","-"),"")</f>
        <v/>
      </c>
      <c r="Q1423" t="str">
        <f>IF(StandardResults[[#This Row],[Ind/Rel]]="Ind",LEFT(StandardResults[[#This Row],[Gender]],1)&amp;MIN(MAX(StandardResults[[#This Row],[Age]],11),17)&amp;"-"&amp;StandardResults[[#This Row],[Event]],"")</f>
        <v>011-0</v>
      </c>
      <c r="R1423" t="e">
        <f>IF(StandardResults[[#This Row],[Ind/Rel]]="Ind",_xlfn.XLOOKUP(StandardResults[[#This Row],[Code]],Std[Code],Std[AA]),"-")</f>
        <v>#N/A</v>
      </c>
      <c r="S1423" t="e">
        <f>IF(StandardResults[[#This Row],[Ind/Rel]]="Ind",_xlfn.XLOOKUP(StandardResults[[#This Row],[Code]],Std[Code],Std[A]),"-")</f>
        <v>#N/A</v>
      </c>
      <c r="T1423" t="e">
        <f>IF(StandardResults[[#This Row],[Ind/Rel]]="Ind",_xlfn.XLOOKUP(StandardResults[[#This Row],[Code]],Std[Code],Std[B]),"-")</f>
        <v>#N/A</v>
      </c>
      <c r="U1423" t="e">
        <f>IF(StandardResults[[#This Row],[Ind/Rel]]="Ind",_xlfn.XLOOKUP(StandardResults[[#This Row],[Code]],Std[Code],Std[AAs]),"-")</f>
        <v>#N/A</v>
      </c>
      <c r="V1423" t="e">
        <f>IF(StandardResults[[#This Row],[Ind/Rel]]="Ind",_xlfn.XLOOKUP(StandardResults[[#This Row],[Code]],Std[Code],Std[As]),"-")</f>
        <v>#N/A</v>
      </c>
      <c r="W1423" t="e">
        <f>IF(StandardResults[[#This Row],[Ind/Rel]]="Ind",_xlfn.XLOOKUP(StandardResults[[#This Row],[Code]],Std[Code],Std[Bs]),"-")</f>
        <v>#N/A</v>
      </c>
      <c r="X1423" t="e">
        <f>IF(StandardResults[[#This Row],[Ind/Rel]]="Ind",_xlfn.XLOOKUP(StandardResults[[#This Row],[Code]],Std[Code],Std[EC]),"-")</f>
        <v>#N/A</v>
      </c>
      <c r="Y1423" t="e">
        <f>IF(StandardResults[[#This Row],[Ind/Rel]]="Ind",_xlfn.XLOOKUP(StandardResults[[#This Row],[Code]],Std[Code],Std[Ecs]),"-")</f>
        <v>#N/A</v>
      </c>
      <c r="Z1423">
        <f>COUNTIFS(StandardResults[Name],StandardResults[[#This Row],[Name]],StandardResults[Entry
Std],"B")+COUNTIFS(StandardResults[Name],StandardResults[[#This Row],[Name]],StandardResults[Entry
Std],"A")+COUNTIFS(StandardResults[Name],StandardResults[[#This Row],[Name]],StandardResults[Entry
Std],"AA")</f>
        <v>0</v>
      </c>
      <c r="AA1423">
        <f>COUNTIFS(StandardResults[Name],StandardResults[[#This Row],[Name]],StandardResults[Entry
Std],"AA")</f>
        <v>0</v>
      </c>
    </row>
    <row r="1424" spans="1:27" x14ac:dyDescent="0.25">
      <c r="A1424">
        <f>TimeVR[[#This Row],[Club]]</f>
        <v>0</v>
      </c>
      <c r="B1424" t="str">
        <f>IF(OR(RIGHT(TimeVR[[#This Row],[Event]],3)="M.R", RIGHT(TimeVR[[#This Row],[Event]],3)="F.R"),"Relay","Ind")</f>
        <v>Ind</v>
      </c>
      <c r="C1424">
        <f>TimeVR[[#This Row],[gender]]</f>
        <v>0</v>
      </c>
      <c r="D1424">
        <f>TimeVR[[#This Row],[Age]]</f>
        <v>0</v>
      </c>
      <c r="E1424">
        <f>TimeVR[[#This Row],[name]]</f>
        <v>0</v>
      </c>
      <c r="F1424">
        <f>TimeVR[[#This Row],[Event]]</f>
        <v>0</v>
      </c>
      <c r="G1424" t="str">
        <f>IF(OR(StandardResults[[#This Row],[Entry]]="-",TimeVR[[#This Row],[validation]]="Validated"),"Y","N")</f>
        <v>N</v>
      </c>
      <c r="H1424">
        <f>IF(OR(LEFT(TimeVR[[#This Row],[Times]],8)="00:00.00", LEFT(TimeVR[[#This Row],[Times]],2)="NT"),"-",TimeVR[[#This Row],[Times]])</f>
        <v>0</v>
      </c>
      <c r="I14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4" t="str">
        <f>IF(ISBLANK(TimeVR[[#This Row],[Best Time(S)]]),"-",TimeVR[[#This Row],[Best Time(S)]])</f>
        <v>-</v>
      </c>
      <c r="K1424" t="str">
        <f>IF(StandardResults[[#This Row],[BT(SC)]]&lt;&gt;"-",IF(StandardResults[[#This Row],[BT(SC)]]&lt;=StandardResults[[#This Row],[AAs]],"AA",IF(StandardResults[[#This Row],[BT(SC)]]&lt;=StandardResults[[#This Row],[As]],"A",IF(StandardResults[[#This Row],[BT(SC)]]&lt;=StandardResults[[#This Row],[Bs]],"B","-"))),"")</f>
        <v/>
      </c>
      <c r="L1424" t="str">
        <f>IF(ISBLANK(TimeVR[[#This Row],[Best Time(L)]]),"-",TimeVR[[#This Row],[Best Time(L)]])</f>
        <v>-</v>
      </c>
      <c r="M1424" t="str">
        <f>IF(StandardResults[[#This Row],[BT(LC)]]&lt;&gt;"-",IF(StandardResults[[#This Row],[BT(LC)]]&lt;=StandardResults[[#This Row],[AA]],"AA",IF(StandardResults[[#This Row],[BT(LC)]]&lt;=StandardResults[[#This Row],[A]],"A",IF(StandardResults[[#This Row],[BT(LC)]]&lt;=StandardResults[[#This Row],[B]],"B","-"))),"")</f>
        <v/>
      </c>
      <c r="N1424" s="14"/>
      <c r="O1424" t="str">
        <f>IF(StandardResults[[#This Row],[BT(SC)]]&lt;&gt;"-",IF(StandardResults[[#This Row],[BT(SC)]]&lt;=StandardResults[[#This Row],[Ecs]],"EC","-"),"")</f>
        <v/>
      </c>
      <c r="Q1424" t="str">
        <f>IF(StandardResults[[#This Row],[Ind/Rel]]="Ind",LEFT(StandardResults[[#This Row],[Gender]],1)&amp;MIN(MAX(StandardResults[[#This Row],[Age]],11),17)&amp;"-"&amp;StandardResults[[#This Row],[Event]],"")</f>
        <v>011-0</v>
      </c>
      <c r="R1424" t="e">
        <f>IF(StandardResults[[#This Row],[Ind/Rel]]="Ind",_xlfn.XLOOKUP(StandardResults[[#This Row],[Code]],Std[Code],Std[AA]),"-")</f>
        <v>#N/A</v>
      </c>
      <c r="S1424" t="e">
        <f>IF(StandardResults[[#This Row],[Ind/Rel]]="Ind",_xlfn.XLOOKUP(StandardResults[[#This Row],[Code]],Std[Code],Std[A]),"-")</f>
        <v>#N/A</v>
      </c>
      <c r="T1424" t="e">
        <f>IF(StandardResults[[#This Row],[Ind/Rel]]="Ind",_xlfn.XLOOKUP(StandardResults[[#This Row],[Code]],Std[Code],Std[B]),"-")</f>
        <v>#N/A</v>
      </c>
      <c r="U1424" t="e">
        <f>IF(StandardResults[[#This Row],[Ind/Rel]]="Ind",_xlfn.XLOOKUP(StandardResults[[#This Row],[Code]],Std[Code],Std[AAs]),"-")</f>
        <v>#N/A</v>
      </c>
      <c r="V1424" t="e">
        <f>IF(StandardResults[[#This Row],[Ind/Rel]]="Ind",_xlfn.XLOOKUP(StandardResults[[#This Row],[Code]],Std[Code],Std[As]),"-")</f>
        <v>#N/A</v>
      </c>
      <c r="W1424" t="e">
        <f>IF(StandardResults[[#This Row],[Ind/Rel]]="Ind",_xlfn.XLOOKUP(StandardResults[[#This Row],[Code]],Std[Code],Std[Bs]),"-")</f>
        <v>#N/A</v>
      </c>
      <c r="X1424" t="e">
        <f>IF(StandardResults[[#This Row],[Ind/Rel]]="Ind",_xlfn.XLOOKUP(StandardResults[[#This Row],[Code]],Std[Code],Std[EC]),"-")</f>
        <v>#N/A</v>
      </c>
      <c r="Y1424" t="e">
        <f>IF(StandardResults[[#This Row],[Ind/Rel]]="Ind",_xlfn.XLOOKUP(StandardResults[[#This Row],[Code]],Std[Code],Std[Ecs]),"-")</f>
        <v>#N/A</v>
      </c>
      <c r="Z1424">
        <f>COUNTIFS(StandardResults[Name],StandardResults[[#This Row],[Name]],StandardResults[Entry
Std],"B")+COUNTIFS(StandardResults[Name],StandardResults[[#This Row],[Name]],StandardResults[Entry
Std],"A")+COUNTIFS(StandardResults[Name],StandardResults[[#This Row],[Name]],StandardResults[Entry
Std],"AA")</f>
        <v>0</v>
      </c>
      <c r="AA1424">
        <f>COUNTIFS(StandardResults[Name],StandardResults[[#This Row],[Name]],StandardResults[Entry
Std],"AA")</f>
        <v>0</v>
      </c>
    </row>
    <row r="1425" spans="1:27" x14ac:dyDescent="0.25">
      <c r="A1425">
        <f>TimeVR[[#This Row],[Club]]</f>
        <v>0</v>
      </c>
      <c r="B1425" t="str">
        <f>IF(OR(RIGHT(TimeVR[[#This Row],[Event]],3)="M.R", RIGHT(TimeVR[[#This Row],[Event]],3)="F.R"),"Relay","Ind")</f>
        <v>Ind</v>
      </c>
      <c r="C1425">
        <f>TimeVR[[#This Row],[gender]]</f>
        <v>0</v>
      </c>
      <c r="D1425">
        <f>TimeVR[[#This Row],[Age]]</f>
        <v>0</v>
      </c>
      <c r="E1425">
        <f>TimeVR[[#This Row],[name]]</f>
        <v>0</v>
      </c>
      <c r="F1425">
        <f>TimeVR[[#This Row],[Event]]</f>
        <v>0</v>
      </c>
      <c r="G1425" t="str">
        <f>IF(OR(StandardResults[[#This Row],[Entry]]="-",TimeVR[[#This Row],[validation]]="Validated"),"Y","N")</f>
        <v>N</v>
      </c>
      <c r="H1425">
        <f>IF(OR(LEFT(TimeVR[[#This Row],[Times]],8)="00:00.00", LEFT(TimeVR[[#This Row],[Times]],2)="NT"),"-",TimeVR[[#This Row],[Times]])</f>
        <v>0</v>
      </c>
      <c r="I14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5" t="str">
        <f>IF(ISBLANK(TimeVR[[#This Row],[Best Time(S)]]),"-",TimeVR[[#This Row],[Best Time(S)]])</f>
        <v>-</v>
      </c>
      <c r="K1425" t="str">
        <f>IF(StandardResults[[#This Row],[BT(SC)]]&lt;&gt;"-",IF(StandardResults[[#This Row],[BT(SC)]]&lt;=StandardResults[[#This Row],[AAs]],"AA",IF(StandardResults[[#This Row],[BT(SC)]]&lt;=StandardResults[[#This Row],[As]],"A",IF(StandardResults[[#This Row],[BT(SC)]]&lt;=StandardResults[[#This Row],[Bs]],"B","-"))),"")</f>
        <v/>
      </c>
      <c r="L1425" t="str">
        <f>IF(ISBLANK(TimeVR[[#This Row],[Best Time(L)]]),"-",TimeVR[[#This Row],[Best Time(L)]])</f>
        <v>-</v>
      </c>
      <c r="M1425" t="str">
        <f>IF(StandardResults[[#This Row],[BT(LC)]]&lt;&gt;"-",IF(StandardResults[[#This Row],[BT(LC)]]&lt;=StandardResults[[#This Row],[AA]],"AA",IF(StandardResults[[#This Row],[BT(LC)]]&lt;=StandardResults[[#This Row],[A]],"A",IF(StandardResults[[#This Row],[BT(LC)]]&lt;=StandardResults[[#This Row],[B]],"B","-"))),"")</f>
        <v/>
      </c>
      <c r="N1425" s="14"/>
      <c r="O1425" t="str">
        <f>IF(StandardResults[[#This Row],[BT(SC)]]&lt;&gt;"-",IF(StandardResults[[#This Row],[BT(SC)]]&lt;=StandardResults[[#This Row],[Ecs]],"EC","-"),"")</f>
        <v/>
      </c>
      <c r="Q1425" t="str">
        <f>IF(StandardResults[[#This Row],[Ind/Rel]]="Ind",LEFT(StandardResults[[#This Row],[Gender]],1)&amp;MIN(MAX(StandardResults[[#This Row],[Age]],11),17)&amp;"-"&amp;StandardResults[[#This Row],[Event]],"")</f>
        <v>011-0</v>
      </c>
      <c r="R1425" t="e">
        <f>IF(StandardResults[[#This Row],[Ind/Rel]]="Ind",_xlfn.XLOOKUP(StandardResults[[#This Row],[Code]],Std[Code],Std[AA]),"-")</f>
        <v>#N/A</v>
      </c>
      <c r="S1425" t="e">
        <f>IF(StandardResults[[#This Row],[Ind/Rel]]="Ind",_xlfn.XLOOKUP(StandardResults[[#This Row],[Code]],Std[Code],Std[A]),"-")</f>
        <v>#N/A</v>
      </c>
      <c r="T1425" t="e">
        <f>IF(StandardResults[[#This Row],[Ind/Rel]]="Ind",_xlfn.XLOOKUP(StandardResults[[#This Row],[Code]],Std[Code],Std[B]),"-")</f>
        <v>#N/A</v>
      </c>
      <c r="U1425" t="e">
        <f>IF(StandardResults[[#This Row],[Ind/Rel]]="Ind",_xlfn.XLOOKUP(StandardResults[[#This Row],[Code]],Std[Code],Std[AAs]),"-")</f>
        <v>#N/A</v>
      </c>
      <c r="V1425" t="e">
        <f>IF(StandardResults[[#This Row],[Ind/Rel]]="Ind",_xlfn.XLOOKUP(StandardResults[[#This Row],[Code]],Std[Code],Std[As]),"-")</f>
        <v>#N/A</v>
      </c>
      <c r="W1425" t="e">
        <f>IF(StandardResults[[#This Row],[Ind/Rel]]="Ind",_xlfn.XLOOKUP(StandardResults[[#This Row],[Code]],Std[Code],Std[Bs]),"-")</f>
        <v>#N/A</v>
      </c>
      <c r="X1425" t="e">
        <f>IF(StandardResults[[#This Row],[Ind/Rel]]="Ind",_xlfn.XLOOKUP(StandardResults[[#This Row],[Code]],Std[Code],Std[EC]),"-")</f>
        <v>#N/A</v>
      </c>
      <c r="Y1425" t="e">
        <f>IF(StandardResults[[#This Row],[Ind/Rel]]="Ind",_xlfn.XLOOKUP(StandardResults[[#This Row],[Code]],Std[Code],Std[Ecs]),"-")</f>
        <v>#N/A</v>
      </c>
      <c r="Z1425">
        <f>COUNTIFS(StandardResults[Name],StandardResults[[#This Row],[Name]],StandardResults[Entry
Std],"B")+COUNTIFS(StandardResults[Name],StandardResults[[#This Row],[Name]],StandardResults[Entry
Std],"A")+COUNTIFS(StandardResults[Name],StandardResults[[#This Row],[Name]],StandardResults[Entry
Std],"AA")</f>
        <v>0</v>
      </c>
      <c r="AA1425">
        <f>COUNTIFS(StandardResults[Name],StandardResults[[#This Row],[Name]],StandardResults[Entry
Std],"AA")</f>
        <v>0</v>
      </c>
    </row>
    <row r="1426" spans="1:27" x14ac:dyDescent="0.25">
      <c r="A1426">
        <f>TimeVR[[#This Row],[Club]]</f>
        <v>0</v>
      </c>
      <c r="B1426" t="str">
        <f>IF(OR(RIGHT(TimeVR[[#This Row],[Event]],3)="M.R", RIGHT(TimeVR[[#This Row],[Event]],3)="F.R"),"Relay","Ind")</f>
        <v>Ind</v>
      </c>
      <c r="C1426">
        <f>TimeVR[[#This Row],[gender]]</f>
        <v>0</v>
      </c>
      <c r="D1426">
        <f>TimeVR[[#This Row],[Age]]</f>
        <v>0</v>
      </c>
      <c r="E1426">
        <f>TimeVR[[#This Row],[name]]</f>
        <v>0</v>
      </c>
      <c r="F1426">
        <f>TimeVR[[#This Row],[Event]]</f>
        <v>0</v>
      </c>
      <c r="G1426" t="str">
        <f>IF(OR(StandardResults[[#This Row],[Entry]]="-",TimeVR[[#This Row],[validation]]="Validated"),"Y","N")</f>
        <v>N</v>
      </c>
      <c r="H1426">
        <f>IF(OR(LEFT(TimeVR[[#This Row],[Times]],8)="00:00.00", LEFT(TimeVR[[#This Row],[Times]],2)="NT"),"-",TimeVR[[#This Row],[Times]])</f>
        <v>0</v>
      </c>
      <c r="I14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6" t="str">
        <f>IF(ISBLANK(TimeVR[[#This Row],[Best Time(S)]]),"-",TimeVR[[#This Row],[Best Time(S)]])</f>
        <v>-</v>
      </c>
      <c r="K1426" t="str">
        <f>IF(StandardResults[[#This Row],[BT(SC)]]&lt;&gt;"-",IF(StandardResults[[#This Row],[BT(SC)]]&lt;=StandardResults[[#This Row],[AAs]],"AA",IF(StandardResults[[#This Row],[BT(SC)]]&lt;=StandardResults[[#This Row],[As]],"A",IF(StandardResults[[#This Row],[BT(SC)]]&lt;=StandardResults[[#This Row],[Bs]],"B","-"))),"")</f>
        <v/>
      </c>
      <c r="L1426" t="str">
        <f>IF(ISBLANK(TimeVR[[#This Row],[Best Time(L)]]),"-",TimeVR[[#This Row],[Best Time(L)]])</f>
        <v>-</v>
      </c>
      <c r="M1426" t="str">
        <f>IF(StandardResults[[#This Row],[BT(LC)]]&lt;&gt;"-",IF(StandardResults[[#This Row],[BT(LC)]]&lt;=StandardResults[[#This Row],[AA]],"AA",IF(StandardResults[[#This Row],[BT(LC)]]&lt;=StandardResults[[#This Row],[A]],"A",IF(StandardResults[[#This Row],[BT(LC)]]&lt;=StandardResults[[#This Row],[B]],"B","-"))),"")</f>
        <v/>
      </c>
      <c r="N1426" s="14"/>
      <c r="O1426" t="str">
        <f>IF(StandardResults[[#This Row],[BT(SC)]]&lt;&gt;"-",IF(StandardResults[[#This Row],[BT(SC)]]&lt;=StandardResults[[#This Row],[Ecs]],"EC","-"),"")</f>
        <v/>
      </c>
      <c r="Q1426" t="str">
        <f>IF(StandardResults[[#This Row],[Ind/Rel]]="Ind",LEFT(StandardResults[[#This Row],[Gender]],1)&amp;MIN(MAX(StandardResults[[#This Row],[Age]],11),17)&amp;"-"&amp;StandardResults[[#This Row],[Event]],"")</f>
        <v>011-0</v>
      </c>
      <c r="R1426" t="e">
        <f>IF(StandardResults[[#This Row],[Ind/Rel]]="Ind",_xlfn.XLOOKUP(StandardResults[[#This Row],[Code]],Std[Code],Std[AA]),"-")</f>
        <v>#N/A</v>
      </c>
      <c r="S1426" t="e">
        <f>IF(StandardResults[[#This Row],[Ind/Rel]]="Ind",_xlfn.XLOOKUP(StandardResults[[#This Row],[Code]],Std[Code],Std[A]),"-")</f>
        <v>#N/A</v>
      </c>
      <c r="T1426" t="e">
        <f>IF(StandardResults[[#This Row],[Ind/Rel]]="Ind",_xlfn.XLOOKUP(StandardResults[[#This Row],[Code]],Std[Code],Std[B]),"-")</f>
        <v>#N/A</v>
      </c>
      <c r="U1426" t="e">
        <f>IF(StandardResults[[#This Row],[Ind/Rel]]="Ind",_xlfn.XLOOKUP(StandardResults[[#This Row],[Code]],Std[Code],Std[AAs]),"-")</f>
        <v>#N/A</v>
      </c>
      <c r="V1426" t="e">
        <f>IF(StandardResults[[#This Row],[Ind/Rel]]="Ind",_xlfn.XLOOKUP(StandardResults[[#This Row],[Code]],Std[Code],Std[As]),"-")</f>
        <v>#N/A</v>
      </c>
      <c r="W1426" t="e">
        <f>IF(StandardResults[[#This Row],[Ind/Rel]]="Ind",_xlfn.XLOOKUP(StandardResults[[#This Row],[Code]],Std[Code],Std[Bs]),"-")</f>
        <v>#N/A</v>
      </c>
      <c r="X1426" t="e">
        <f>IF(StandardResults[[#This Row],[Ind/Rel]]="Ind",_xlfn.XLOOKUP(StandardResults[[#This Row],[Code]],Std[Code],Std[EC]),"-")</f>
        <v>#N/A</v>
      </c>
      <c r="Y1426" t="e">
        <f>IF(StandardResults[[#This Row],[Ind/Rel]]="Ind",_xlfn.XLOOKUP(StandardResults[[#This Row],[Code]],Std[Code],Std[Ecs]),"-")</f>
        <v>#N/A</v>
      </c>
      <c r="Z1426">
        <f>COUNTIFS(StandardResults[Name],StandardResults[[#This Row],[Name]],StandardResults[Entry
Std],"B")+COUNTIFS(StandardResults[Name],StandardResults[[#This Row],[Name]],StandardResults[Entry
Std],"A")+COUNTIFS(StandardResults[Name],StandardResults[[#This Row],[Name]],StandardResults[Entry
Std],"AA")</f>
        <v>0</v>
      </c>
      <c r="AA1426">
        <f>COUNTIFS(StandardResults[Name],StandardResults[[#This Row],[Name]],StandardResults[Entry
Std],"AA")</f>
        <v>0</v>
      </c>
    </row>
    <row r="1427" spans="1:27" x14ac:dyDescent="0.25">
      <c r="A1427">
        <f>TimeVR[[#This Row],[Club]]</f>
        <v>0</v>
      </c>
      <c r="B1427" t="str">
        <f>IF(OR(RIGHT(TimeVR[[#This Row],[Event]],3)="M.R", RIGHT(TimeVR[[#This Row],[Event]],3)="F.R"),"Relay","Ind")</f>
        <v>Ind</v>
      </c>
      <c r="C1427">
        <f>TimeVR[[#This Row],[gender]]</f>
        <v>0</v>
      </c>
      <c r="D1427">
        <f>TimeVR[[#This Row],[Age]]</f>
        <v>0</v>
      </c>
      <c r="E1427">
        <f>TimeVR[[#This Row],[name]]</f>
        <v>0</v>
      </c>
      <c r="F1427">
        <f>TimeVR[[#This Row],[Event]]</f>
        <v>0</v>
      </c>
      <c r="G1427" t="str">
        <f>IF(OR(StandardResults[[#This Row],[Entry]]="-",TimeVR[[#This Row],[validation]]="Validated"),"Y","N")</f>
        <v>N</v>
      </c>
      <c r="H1427">
        <f>IF(OR(LEFT(TimeVR[[#This Row],[Times]],8)="00:00.00", LEFT(TimeVR[[#This Row],[Times]],2)="NT"),"-",TimeVR[[#This Row],[Times]])</f>
        <v>0</v>
      </c>
      <c r="I14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7" t="str">
        <f>IF(ISBLANK(TimeVR[[#This Row],[Best Time(S)]]),"-",TimeVR[[#This Row],[Best Time(S)]])</f>
        <v>-</v>
      </c>
      <c r="K1427" t="str">
        <f>IF(StandardResults[[#This Row],[BT(SC)]]&lt;&gt;"-",IF(StandardResults[[#This Row],[BT(SC)]]&lt;=StandardResults[[#This Row],[AAs]],"AA",IF(StandardResults[[#This Row],[BT(SC)]]&lt;=StandardResults[[#This Row],[As]],"A",IF(StandardResults[[#This Row],[BT(SC)]]&lt;=StandardResults[[#This Row],[Bs]],"B","-"))),"")</f>
        <v/>
      </c>
      <c r="L1427" t="str">
        <f>IF(ISBLANK(TimeVR[[#This Row],[Best Time(L)]]),"-",TimeVR[[#This Row],[Best Time(L)]])</f>
        <v>-</v>
      </c>
      <c r="M1427" t="str">
        <f>IF(StandardResults[[#This Row],[BT(LC)]]&lt;&gt;"-",IF(StandardResults[[#This Row],[BT(LC)]]&lt;=StandardResults[[#This Row],[AA]],"AA",IF(StandardResults[[#This Row],[BT(LC)]]&lt;=StandardResults[[#This Row],[A]],"A",IF(StandardResults[[#This Row],[BT(LC)]]&lt;=StandardResults[[#This Row],[B]],"B","-"))),"")</f>
        <v/>
      </c>
      <c r="N1427" s="14"/>
      <c r="O1427" t="str">
        <f>IF(StandardResults[[#This Row],[BT(SC)]]&lt;&gt;"-",IF(StandardResults[[#This Row],[BT(SC)]]&lt;=StandardResults[[#This Row],[Ecs]],"EC","-"),"")</f>
        <v/>
      </c>
      <c r="Q1427" t="str">
        <f>IF(StandardResults[[#This Row],[Ind/Rel]]="Ind",LEFT(StandardResults[[#This Row],[Gender]],1)&amp;MIN(MAX(StandardResults[[#This Row],[Age]],11),17)&amp;"-"&amp;StandardResults[[#This Row],[Event]],"")</f>
        <v>011-0</v>
      </c>
      <c r="R1427" t="e">
        <f>IF(StandardResults[[#This Row],[Ind/Rel]]="Ind",_xlfn.XLOOKUP(StandardResults[[#This Row],[Code]],Std[Code],Std[AA]),"-")</f>
        <v>#N/A</v>
      </c>
      <c r="S1427" t="e">
        <f>IF(StandardResults[[#This Row],[Ind/Rel]]="Ind",_xlfn.XLOOKUP(StandardResults[[#This Row],[Code]],Std[Code],Std[A]),"-")</f>
        <v>#N/A</v>
      </c>
      <c r="T1427" t="e">
        <f>IF(StandardResults[[#This Row],[Ind/Rel]]="Ind",_xlfn.XLOOKUP(StandardResults[[#This Row],[Code]],Std[Code],Std[B]),"-")</f>
        <v>#N/A</v>
      </c>
      <c r="U1427" t="e">
        <f>IF(StandardResults[[#This Row],[Ind/Rel]]="Ind",_xlfn.XLOOKUP(StandardResults[[#This Row],[Code]],Std[Code],Std[AAs]),"-")</f>
        <v>#N/A</v>
      </c>
      <c r="V1427" t="e">
        <f>IF(StandardResults[[#This Row],[Ind/Rel]]="Ind",_xlfn.XLOOKUP(StandardResults[[#This Row],[Code]],Std[Code],Std[As]),"-")</f>
        <v>#N/A</v>
      </c>
      <c r="W1427" t="e">
        <f>IF(StandardResults[[#This Row],[Ind/Rel]]="Ind",_xlfn.XLOOKUP(StandardResults[[#This Row],[Code]],Std[Code],Std[Bs]),"-")</f>
        <v>#N/A</v>
      </c>
      <c r="X1427" t="e">
        <f>IF(StandardResults[[#This Row],[Ind/Rel]]="Ind",_xlfn.XLOOKUP(StandardResults[[#This Row],[Code]],Std[Code],Std[EC]),"-")</f>
        <v>#N/A</v>
      </c>
      <c r="Y1427" t="e">
        <f>IF(StandardResults[[#This Row],[Ind/Rel]]="Ind",_xlfn.XLOOKUP(StandardResults[[#This Row],[Code]],Std[Code],Std[Ecs]),"-")</f>
        <v>#N/A</v>
      </c>
      <c r="Z1427">
        <f>COUNTIFS(StandardResults[Name],StandardResults[[#This Row],[Name]],StandardResults[Entry
Std],"B")+COUNTIFS(StandardResults[Name],StandardResults[[#This Row],[Name]],StandardResults[Entry
Std],"A")+COUNTIFS(StandardResults[Name],StandardResults[[#This Row],[Name]],StandardResults[Entry
Std],"AA")</f>
        <v>0</v>
      </c>
      <c r="AA1427">
        <f>COUNTIFS(StandardResults[Name],StandardResults[[#This Row],[Name]],StandardResults[Entry
Std],"AA")</f>
        <v>0</v>
      </c>
    </row>
    <row r="1428" spans="1:27" x14ac:dyDescent="0.25">
      <c r="A1428">
        <f>TimeVR[[#This Row],[Club]]</f>
        <v>0</v>
      </c>
      <c r="B1428" t="str">
        <f>IF(OR(RIGHT(TimeVR[[#This Row],[Event]],3)="M.R", RIGHT(TimeVR[[#This Row],[Event]],3)="F.R"),"Relay","Ind")</f>
        <v>Ind</v>
      </c>
      <c r="C1428">
        <f>TimeVR[[#This Row],[gender]]</f>
        <v>0</v>
      </c>
      <c r="D1428">
        <f>TimeVR[[#This Row],[Age]]</f>
        <v>0</v>
      </c>
      <c r="E1428">
        <f>TimeVR[[#This Row],[name]]</f>
        <v>0</v>
      </c>
      <c r="F1428">
        <f>TimeVR[[#This Row],[Event]]</f>
        <v>0</v>
      </c>
      <c r="G1428" t="str">
        <f>IF(OR(StandardResults[[#This Row],[Entry]]="-",TimeVR[[#This Row],[validation]]="Validated"),"Y","N")</f>
        <v>N</v>
      </c>
      <c r="H1428">
        <f>IF(OR(LEFT(TimeVR[[#This Row],[Times]],8)="00:00.00", LEFT(TimeVR[[#This Row],[Times]],2)="NT"),"-",TimeVR[[#This Row],[Times]])</f>
        <v>0</v>
      </c>
      <c r="I14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8" t="str">
        <f>IF(ISBLANK(TimeVR[[#This Row],[Best Time(S)]]),"-",TimeVR[[#This Row],[Best Time(S)]])</f>
        <v>-</v>
      </c>
      <c r="K1428" t="str">
        <f>IF(StandardResults[[#This Row],[BT(SC)]]&lt;&gt;"-",IF(StandardResults[[#This Row],[BT(SC)]]&lt;=StandardResults[[#This Row],[AAs]],"AA",IF(StandardResults[[#This Row],[BT(SC)]]&lt;=StandardResults[[#This Row],[As]],"A",IF(StandardResults[[#This Row],[BT(SC)]]&lt;=StandardResults[[#This Row],[Bs]],"B","-"))),"")</f>
        <v/>
      </c>
      <c r="L1428" t="str">
        <f>IF(ISBLANK(TimeVR[[#This Row],[Best Time(L)]]),"-",TimeVR[[#This Row],[Best Time(L)]])</f>
        <v>-</v>
      </c>
      <c r="M1428" t="str">
        <f>IF(StandardResults[[#This Row],[BT(LC)]]&lt;&gt;"-",IF(StandardResults[[#This Row],[BT(LC)]]&lt;=StandardResults[[#This Row],[AA]],"AA",IF(StandardResults[[#This Row],[BT(LC)]]&lt;=StandardResults[[#This Row],[A]],"A",IF(StandardResults[[#This Row],[BT(LC)]]&lt;=StandardResults[[#This Row],[B]],"B","-"))),"")</f>
        <v/>
      </c>
      <c r="N1428" s="14"/>
      <c r="O1428" t="str">
        <f>IF(StandardResults[[#This Row],[BT(SC)]]&lt;&gt;"-",IF(StandardResults[[#This Row],[BT(SC)]]&lt;=StandardResults[[#This Row],[Ecs]],"EC","-"),"")</f>
        <v/>
      </c>
      <c r="Q1428" t="str">
        <f>IF(StandardResults[[#This Row],[Ind/Rel]]="Ind",LEFT(StandardResults[[#This Row],[Gender]],1)&amp;MIN(MAX(StandardResults[[#This Row],[Age]],11),17)&amp;"-"&amp;StandardResults[[#This Row],[Event]],"")</f>
        <v>011-0</v>
      </c>
      <c r="R1428" t="e">
        <f>IF(StandardResults[[#This Row],[Ind/Rel]]="Ind",_xlfn.XLOOKUP(StandardResults[[#This Row],[Code]],Std[Code],Std[AA]),"-")</f>
        <v>#N/A</v>
      </c>
      <c r="S1428" t="e">
        <f>IF(StandardResults[[#This Row],[Ind/Rel]]="Ind",_xlfn.XLOOKUP(StandardResults[[#This Row],[Code]],Std[Code],Std[A]),"-")</f>
        <v>#N/A</v>
      </c>
      <c r="T1428" t="e">
        <f>IF(StandardResults[[#This Row],[Ind/Rel]]="Ind",_xlfn.XLOOKUP(StandardResults[[#This Row],[Code]],Std[Code],Std[B]),"-")</f>
        <v>#N/A</v>
      </c>
      <c r="U1428" t="e">
        <f>IF(StandardResults[[#This Row],[Ind/Rel]]="Ind",_xlfn.XLOOKUP(StandardResults[[#This Row],[Code]],Std[Code],Std[AAs]),"-")</f>
        <v>#N/A</v>
      </c>
      <c r="V1428" t="e">
        <f>IF(StandardResults[[#This Row],[Ind/Rel]]="Ind",_xlfn.XLOOKUP(StandardResults[[#This Row],[Code]],Std[Code],Std[As]),"-")</f>
        <v>#N/A</v>
      </c>
      <c r="W1428" t="e">
        <f>IF(StandardResults[[#This Row],[Ind/Rel]]="Ind",_xlfn.XLOOKUP(StandardResults[[#This Row],[Code]],Std[Code],Std[Bs]),"-")</f>
        <v>#N/A</v>
      </c>
      <c r="X1428" t="e">
        <f>IF(StandardResults[[#This Row],[Ind/Rel]]="Ind",_xlfn.XLOOKUP(StandardResults[[#This Row],[Code]],Std[Code],Std[EC]),"-")</f>
        <v>#N/A</v>
      </c>
      <c r="Y1428" t="e">
        <f>IF(StandardResults[[#This Row],[Ind/Rel]]="Ind",_xlfn.XLOOKUP(StandardResults[[#This Row],[Code]],Std[Code],Std[Ecs]),"-")</f>
        <v>#N/A</v>
      </c>
      <c r="Z1428">
        <f>COUNTIFS(StandardResults[Name],StandardResults[[#This Row],[Name]],StandardResults[Entry
Std],"B")+COUNTIFS(StandardResults[Name],StandardResults[[#This Row],[Name]],StandardResults[Entry
Std],"A")+COUNTIFS(StandardResults[Name],StandardResults[[#This Row],[Name]],StandardResults[Entry
Std],"AA")</f>
        <v>0</v>
      </c>
      <c r="AA1428">
        <f>COUNTIFS(StandardResults[Name],StandardResults[[#This Row],[Name]],StandardResults[Entry
Std],"AA")</f>
        <v>0</v>
      </c>
    </row>
    <row r="1429" spans="1:27" x14ac:dyDescent="0.25">
      <c r="A1429">
        <f>TimeVR[[#This Row],[Club]]</f>
        <v>0</v>
      </c>
      <c r="B1429" t="str">
        <f>IF(OR(RIGHT(TimeVR[[#This Row],[Event]],3)="M.R", RIGHT(TimeVR[[#This Row],[Event]],3)="F.R"),"Relay","Ind")</f>
        <v>Ind</v>
      </c>
      <c r="C1429">
        <f>TimeVR[[#This Row],[gender]]</f>
        <v>0</v>
      </c>
      <c r="D1429">
        <f>TimeVR[[#This Row],[Age]]</f>
        <v>0</v>
      </c>
      <c r="E1429">
        <f>TimeVR[[#This Row],[name]]</f>
        <v>0</v>
      </c>
      <c r="F1429">
        <f>TimeVR[[#This Row],[Event]]</f>
        <v>0</v>
      </c>
      <c r="G1429" t="str">
        <f>IF(OR(StandardResults[[#This Row],[Entry]]="-",TimeVR[[#This Row],[validation]]="Validated"),"Y","N")</f>
        <v>N</v>
      </c>
      <c r="H1429">
        <f>IF(OR(LEFT(TimeVR[[#This Row],[Times]],8)="00:00.00", LEFT(TimeVR[[#This Row],[Times]],2)="NT"),"-",TimeVR[[#This Row],[Times]])</f>
        <v>0</v>
      </c>
      <c r="I14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29" t="str">
        <f>IF(ISBLANK(TimeVR[[#This Row],[Best Time(S)]]),"-",TimeVR[[#This Row],[Best Time(S)]])</f>
        <v>-</v>
      </c>
      <c r="K1429" t="str">
        <f>IF(StandardResults[[#This Row],[BT(SC)]]&lt;&gt;"-",IF(StandardResults[[#This Row],[BT(SC)]]&lt;=StandardResults[[#This Row],[AAs]],"AA",IF(StandardResults[[#This Row],[BT(SC)]]&lt;=StandardResults[[#This Row],[As]],"A",IF(StandardResults[[#This Row],[BT(SC)]]&lt;=StandardResults[[#This Row],[Bs]],"B","-"))),"")</f>
        <v/>
      </c>
      <c r="L1429" t="str">
        <f>IF(ISBLANK(TimeVR[[#This Row],[Best Time(L)]]),"-",TimeVR[[#This Row],[Best Time(L)]])</f>
        <v>-</v>
      </c>
      <c r="M1429" t="str">
        <f>IF(StandardResults[[#This Row],[BT(LC)]]&lt;&gt;"-",IF(StandardResults[[#This Row],[BT(LC)]]&lt;=StandardResults[[#This Row],[AA]],"AA",IF(StandardResults[[#This Row],[BT(LC)]]&lt;=StandardResults[[#This Row],[A]],"A",IF(StandardResults[[#This Row],[BT(LC)]]&lt;=StandardResults[[#This Row],[B]],"B","-"))),"")</f>
        <v/>
      </c>
      <c r="N1429" s="14"/>
      <c r="O1429" t="str">
        <f>IF(StandardResults[[#This Row],[BT(SC)]]&lt;&gt;"-",IF(StandardResults[[#This Row],[BT(SC)]]&lt;=StandardResults[[#This Row],[Ecs]],"EC","-"),"")</f>
        <v/>
      </c>
      <c r="Q1429" t="str">
        <f>IF(StandardResults[[#This Row],[Ind/Rel]]="Ind",LEFT(StandardResults[[#This Row],[Gender]],1)&amp;MIN(MAX(StandardResults[[#This Row],[Age]],11),17)&amp;"-"&amp;StandardResults[[#This Row],[Event]],"")</f>
        <v>011-0</v>
      </c>
      <c r="R1429" t="e">
        <f>IF(StandardResults[[#This Row],[Ind/Rel]]="Ind",_xlfn.XLOOKUP(StandardResults[[#This Row],[Code]],Std[Code],Std[AA]),"-")</f>
        <v>#N/A</v>
      </c>
      <c r="S1429" t="e">
        <f>IF(StandardResults[[#This Row],[Ind/Rel]]="Ind",_xlfn.XLOOKUP(StandardResults[[#This Row],[Code]],Std[Code],Std[A]),"-")</f>
        <v>#N/A</v>
      </c>
      <c r="T1429" t="e">
        <f>IF(StandardResults[[#This Row],[Ind/Rel]]="Ind",_xlfn.XLOOKUP(StandardResults[[#This Row],[Code]],Std[Code],Std[B]),"-")</f>
        <v>#N/A</v>
      </c>
      <c r="U1429" t="e">
        <f>IF(StandardResults[[#This Row],[Ind/Rel]]="Ind",_xlfn.XLOOKUP(StandardResults[[#This Row],[Code]],Std[Code],Std[AAs]),"-")</f>
        <v>#N/A</v>
      </c>
      <c r="V1429" t="e">
        <f>IF(StandardResults[[#This Row],[Ind/Rel]]="Ind",_xlfn.XLOOKUP(StandardResults[[#This Row],[Code]],Std[Code],Std[As]),"-")</f>
        <v>#N/A</v>
      </c>
      <c r="W1429" t="e">
        <f>IF(StandardResults[[#This Row],[Ind/Rel]]="Ind",_xlfn.XLOOKUP(StandardResults[[#This Row],[Code]],Std[Code],Std[Bs]),"-")</f>
        <v>#N/A</v>
      </c>
      <c r="X1429" t="e">
        <f>IF(StandardResults[[#This Row],[Ind/Rel]]="Ind",_xlfn.XLOOKUP(StandardResults[[#This Row],[Code]],Std[Code],Std[EC]),"-")</f>
        <v>#N/A</v>
      </c>
      <c r="Y1429" t="e">
        <f>IF(StandardResults[[#This Row],[Ind/Rel]]="Ind",_xlfn.XLOOKUP(StandardResults[[#This Row],[Code]],Std[Code],Std[Ecs]),"-")</f>
        <v>#N/A</v>
      </c>
      <c r="Z1429">
        <f>COUNTIFS(StandardResults[Name],StandardResults[[#This Row],[Name]],StandardResults[Entry
Std],"B")+COUNTIFS(StandardResults[Name],StandardResults[[#This Row],[Name]],StandardResults[Entry
Std],"A")+COUNTIFS(StandardResults[Name],StandardResults[[#This Row],[Name]],StandardResults[Entry
Std],"AA")</f>
        <v>0</v>
      </c>
      <c r="AA1429">
        <f>COUNTIFS(StandardResults[Name],StandardResults[[#This Row],[Name]],StandardResults[Entry
Std],"AA")</f>
        <v>0</v>
      </c>
    </row>
    <row r="1430" spans="1:27" x14ac:dyDescent="0.25">
      <c r="A1430">
        <f>TimeVR[[#This Row],[Club]]</f>
        <v>0</v>
      </c>
      <c r="B1430" t="str">
        <f>IF(OR(RIGHT(TimeVR[[#This Row],[Event]],3)="M.R", RIGHT(TimeVR[[#This Row],[Event]],3)="F.R"),"Relay","Ind")</f>
        <v>Ind</v>
      </c>
      <c r="C1430">
        <f>TimeVR[[#This Row],[gender]]</f>
        <v>0</v>
      </c>
      <c r="D1430">
        <f>TimeVR[[#This Row],[Age]]</f>
        <v>0</v>
      </c>
      <c r="E1430">
        <f>TimeVR[[#This Row],[name]]</f>
        <v>0</v>
      </c>
      <c r="F1430">
        <f>TimeVR[[#This Row],[Event]]</f>
        <v>0</v>
      </c>
      <c r="G1430" t="str">
        <f>IF(OR(StandardResults[[#This Row],[Entry]]="-",TimeVR[[#This Row],[validation]]="Validated"),"Y","N")</f>
        <v>N</v>
      </c>
      <c r="H1430">
        <f>IF(OR(LEFT(TimeVR[[#This Row],[Times]],8)="00:00.00", LEFT(TimeVR[[#This Row],[Times]],2)="NT"),"-",TimeVR[[#This Row],[Times]])</f>
        <v>0</v>
      </c>
      <c r="I14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0" t="str">
        <f>IF(ISBLANK(TimeVR[[#This Row],[Best Time(S)]]),"-",TimeVR[[#This Row],[Best Time(S)]])</f>
        <v>-</v>
      </c>
      <c r="K1430" t="str">
        <f>IF(StandardResults[[#This Row],[BT(SC)]]&lt;&gt;"-",IF(StandardResults[[#This Row],[BT(SC)]]&lt;=StandardResults[[#This Row],[AAs]],"AA",IF(StandardResults[[#This Row],[BT(SC)]]&lt;=StandardResults[[#This Row],[As]],"A",IF(StandardResults[[#This Row],[BT(SC)]]&lt;=StandardResults[[#This Row],[Bs]],"B","-"))),"")</f>
        <v/>
      </c>
      <c r="L1430" t="str">
        <f>IF(ISBLANK(TimeVR[[#This Row],[Best Time(L)]]),"-",TimeVR[[#This Row],[Best Time(L)]])</f>
        <v>-</v>
      </c>
      <c r="M1430" t="str">
        <f>IF(StandardResults[[#This Row],[BT(LC)]]&lt;&gt;"-",IF(StandardResults[[#This Row],[BT(LC)]]&lt;=StandardResults[[#This Row],[AA]],"AA",IF(StandardResults[[#This Row],[BT(LC)]]&lt;=StandardResults[[#This Row],[A]],"A",IF(StandardResults[[#This Row],[BT(LC)]]&lt;=StandardResults[[#This Row],[B]],"B","-"))),"")</f>
        <v/>
      </c>
      <c r="N1430" s="14"/>
      <c r="O1430" t="str">
        <f>IF(StandardResults[[#This Row],[BT(SC)]]&lt;&gt;"-",IF(StandardResults[[#This Row],[BT(SC)]]&lt;=StandardResults[[#This Row],[Ecs]],"EC","-"),"")</f>
        <v/>
      </c>
      <c r="Q1430" t="str">
        <f>IF(StandardResults[[#This Row],[Ind/Rel]]="Ind",LEFT(StandardResults[[#This Row],[Gender]],1)&amp;MIN(MAX(StandardResults[[#This Row],[Age]],11),17)&amp;"-"&amp;StandardResults[[#This Row],[Event]],"")</f>
        <v>011-0</v>
      </c>
      <c r="R1430" t="e">
        <f>IF(StandardResults[[#This Row],[Ind/Rel]]="Ind",_xlfn.XLOOKUP(StandardResults[[#This Row],[Code]],Std[Code],Std[AA]),"-")</f>
        <v>#N/A</v>
      </c>
      <c r="S1430" t="e">
        <f>IF(StandardResults[[#This Row],[Ind/Rel]]="Ind",_xlfn.XLOOKUP(StandardResults[[#This Row],[Code]],Std[Code],Std[A]),"-")</f>
        <v>#N/A</v>
      </c>
      <c r="T1430" t="e">
        <f>IF(StandardResults[[#This Row],[Ind/Rel]]="Ind",_xlfn.XLOOKUP(StandardResults[[#This Row],[Code]],Std[Code],Std[B]),"-")</f>
        <v>#N/A</v>
      </c>
      <c r="U1430" t="e">
        <f>IF(StandardResults[[#This Row],[Ind/Rel]]="Ind",_xlfn.XLOOKUP(StandardResults[[#This Row],[Code]],Std[Code],Std[AAs]),"-")</f>
        <v>#N/A</v>
      </c>
      <c r="V1430" t="e">
        <f>IF(StandardResults[[#This Row],[Ind/Rel]]="Ind",_xlfn.XLOOKUP(StandardResults[[#This Row],[Code]],Std[Code],Std[As]),"-")</f>
        <v>#N/A</v>
      </c>
      <c r="W1430" t="e">
        <f>IF(StandardResults[[#This Row],[Ind/Rel]]="Ind",_xlfn.XLOOKUP(StandardResults[[#This Row],[Code]],Std[Code],Std[Bs]),"-")</f>
        <v>#N/A</v>
      </c>
      <c r="X1430" t="e">
        <f>IF(StandardResults[[#This Row],[Ind/Rel]]="Ind",_xlfn.XLOOKUP(StandardResults[[#This Row],[Code]],Std[Code],Std[EC]),"-")</f>
        <v>#N/A</v>
      </c>
      <c r="Y1430" t="e">
        <f>IF(StandardResults[[#This Row],[Ind/Rel]]="Ind",_xlfn.XLOOKUP(StandardResults[[#This Row],[Code]],Std[Code],Std[Ecs]),"-")</f>
        <v>#N/A</v>
      </c>
      <c r="Z1430">
        <f>COUNTIFS(StandardResults[Name],StandardResults[[#This Row],[Name]],StandardResults[Entry
Std],"B")+COUNTIFS(StandardResults[Name],StandardResults[[#This Row],[Name]],StandardResults[Entry
Std],"A")+COUNTIFS(StandardResults[Name],StandardResults[[#This Row],[Name]],StandardResults[Entry
Std],"AA")</f>
        <v>0</v>
      </c>
      <c r="AA1430">
        <f>COUNTIFS(StandardResults[Name],StandardResults[[#This Row],[Name]],StandardResults[Entry
Std],"AA")</f>
        <v>0</v>
      </c>
    </row>
    <row r="1431" spans="1:27" x14ac:dyDescent="0.25">
      <c r="A1431">
        <f>TimeVR[[#This Row],[Club]]</f>
        <v>0</v>
      </c>
      <c r="B1431" t="str">
        <f>IF(OR(RIGHT(TimeVR[[#This Row],[Event]],3)="M.R", RIGHT(TimeVR[[#This Row],[Event]],3)="F.R"),"Relay","Ind")</f>
        <v>Ind</v>
      </c>
      <c r="C1431">
        <f>TimeVR[[#This Row],[gender]]</f>
        <v>0</v>
      </c>
      <c r="D1431">
        <f>TimeVR[[#This Row],[Age]]</f>
        <v>0</v>
      </c>
      <c r="E1431">
        <f>TimeVR[[#This Row],[name]]</f>
        <v>0</v>
      </c>
      <c r="F1431">
        <f>TimeVR[[#This Row],[Event]]</f>
        <v>0</v>
      </c>
      <c r="G1431" t="str">
        <f>IF(OR(StandardResults[[#This Row],[Entry]]="-",TimeVR[[#This Row],[validation]]="Validated"),"Y","N")</f>
        <v>N</v>
      </c>
      <c r="H1431">
        <f>IF(OR(LEFT(TimeVR[[#This Row],[Times]],8)="00:00.00", LEFT(TimeVR[[#This Row],[Times]],2)="NT"),"-",TimeVR[[#This Row],[Times]])</f>
        <v>0</v>
      </c>
      <c r="I14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1" t="str">
        <f>IF(ISBLANK(TimeVR[[#This Row],[Best Time(S)]]),"-",TimeVR[[#This Row],[Best Time(S)]])</f>
        <v>-</v>
      </c>
      <c r="K1431" t="str">
        <f>IF(StandardResults[[#This Row],[BT(SC)]]&lt;&gt;"-",IF(StandardResults[[#This Row],[BT(SC)]]&lt;=StandardResults[[#This Row],[AAs]],"AA",IF(StandardResults[[#This Row],[BT(SC)]]&lt;=StandardResults[[#This Row],[As]],"A",IF(StandardResults[[#This Row],[BT(SC)]]&lt;=StandardResults[[#This Row],[Bs]],"B","-"))),"")</f>
        <v/>
      </c>
      <c r="L1431" t="str">
        <f>IF(ISBLANK(TimeVR[[#This Row],[Best Time(L)]]),"-",TimeVR[[#This Row],[Best Time(L)]])</f>
        <v>-</v>
      </c>
      <c r="M1431" t="str">
        <f>IF(StandardResults[[#This Row],[BT(LC)]]&lt;&gt;"-",IF(StandardResults[[#This Row],[BT(LC)]]&lt;=StandardResults[[#This Row],[AA]],"AA",IF(StandardResults[[#This Row],[BT(LC)]]&lt;=StandardResults[[#This Row],[A]],"A",IF(StandardResults[[#This Row],[BT(LC)]]&lt;=StandardResults[[#This Row],[B]],"B","-"))),"")</f>
        <v/>
      </c>
      <c r="N1431" s="14"/>
      <c r="O1431" t="str">
        <f>IF(StandardResults[[#This Row],[BT(SC)]]&lt;&gt;"-",IF(StandardResults[[#This Row],[BT(SC)]]&lt;=StandardResults[[#This Row],[Ecs]],"EC","-"),"")</f>
        <v/>
      </c>
      <c r="Q1431" t="str">
        <f>IF(StandardResults[[#This Row],[Ind/Rel]]="Ind",LEFT(StandardResults[[#This Row],[Gender]],1)&amp;MIN(MAX(StandardResults[[#This Row],[Age]],11),17)&amp;"-"&amp;StandardResults[[#This Row],[Event]],"")</f>
        <v>011-0</v>
      </c>
      <c r="R1431" t="e">
        <f>IF(StandardResults[[#This Row],[Ind/Rel]]="Ind",_xlfn.XLOOKUP(StandardResults[[#This Row],[Code]],Std[Code],Std[AA]),"-")</f>
        <v>#N/A</v>
      </c>
      <c r="S1431" t="e">
        <f>IF(StandardResults[[#This Row],[Ind/Rel]]="Ind",_xlfn.XLOOKUP(StandardResults[[#This Row],[Code]],Std[Code],Std[A]),"-")</f>
        <v>#N/A</v>
      </c>
      <c r="T1431" t="e">
        <f>IF(StandardResults[[#This Row],[Ind/Rel]]="Ind",_xlfn.XLOOKUP(StandardResults[[#This Row],[Code]],Std[Code],Std[B]),"-")</f>
        <v>#N/A</v>
      </c>
      <c r="U1431" t="e">
        <f>IF(StandardResults[[#This Row],[Ind/Rel]]="Ind",_xlfn.XLOOKUP(StandardResults[[#This Row],[Code]],Std[Code],Std[AAs]),"-")</f>
        <v>#N/A</v>
      </c>
      <c r="V1431" t="e">
        <f>IF(StandardResults[[#This Row],[Ind/Rel]]="Ind",_xlfn.XLOOKUP(StandardResults[[#This Row],[Code]],Std[Code],Std[As]),"-")</f>
        <v>#N/A</v>
      </c>
      <c r="W1431" t="e">
        <f>IF(StandardResults[[#This Row],[Ind/Rel]]="Ind",_xlfn.XLOOKUP(StandardResults[[#This Row],[Code]],Std[Code],Std[Bs]),"-")</f>
        <v>#N/A</v>
      </c>
      <c r="X1431" t="e">
        <f>IF(StandardResults[[#This Row],[Ind/Rel]]="Ind",_xlfn.XLOOKUP(StandardResults[[#This Row],[Code]],Std[Code],Std[EC]),"-")</f>
        <v>#N/A</v>
      </c>
      <c r="Y1431" t="e">
        <f>IF(StandardResults[[#This Row],[Ind/Rel]]="Ind",_xlfn.XLOOKUP(StandardResults[[#This Row],[Code]],Std[Code],Std[Ecs]),"-")</f>
        <v>#N/A</v>
      </c>
      <c r="Z1431">
        <f>COUNTIFS(StandardResults[Name],StandardResults[[#This Row],[Name]],StandardResults[Entry
Std],"B")+COUNTIFS(StandardResults[Name],StandardResults[[#This Row],[Name]],StandardResults[Entry
Std],"A")+COUNTIFS(StandardResults[Name],StandardResults[[#This Row],[Name]],StandardResults[Entry
Std],"AA")</f>
        <v>0</v>
      </c>
      <c r="AA1431">
        <f>COUNTIFS(StandardResults[Name],StandardResults[[#This Row],[Name]],StandardResults[Entry
Std],"AA")</f>
        <v>0</v>
      </c>
    </row>
    <row r="1432" spans="1:27" x14ac:dyDescent="0.25">
      <c r="A1432">
        <f>TimeVR[[#This Row],[Club]]</f>
        <v>0</v>
      </c>
      <c r="B1432" t="str">
        <f>IF(OR(RIGHT(TimeVR[[#This Row],[Event]],3)="M.R", RIGHT(TimeVR[[#This Row],[Event]],3)="F.R"),"Relay","Ind")</f>
        <v>Ind</v>
      </c>
      <c r="C1432">
        <f>TimeVR[[#This Row],[gender]]</f>
        <v>0</v>
      </c>
      <c r="D1432">
        <f>TimeVR[[#This Row],[Age]]</f>
        <v>0</v>
      </c>
      <c r="E1432">
        <f>TimeVR[[#This Row],[name]]</f>
        <v>0</v>
      </c>
      <c r="F1432">
        <f>TimeVR[[#This Row],[Event]]</f>
        <v>0</v>
      </c>
      <c r="G1432" t="str">
        <f>IF(OR(StandardResults[[#This Row],[Entry]]="-",TimeVR[[#This Row],[validation]]="Validated"),"Y","N")</f>
        <v>N</v>
      </c>
      <c r="H1432">
        <f>IF(OR(LEFT(TimeVR[[#This Row],[Times]],8)="00:00.00", LEFT(TimeVR[[#This Row],[Times]],2)="NT"),"-",TimeVR[[#This Row],[Times]])</f>
        <v>0</v>
      </c>
      <c r="I14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2" t="str">
        <f>IF(ISBLANK(TimeVR[[#This Row],[Best Time(S)]]),"-",TimeVR[[#This Row],[Best Time(S)]])</f>
        <v>-</v>
      </c>
      <c r="K1432" t="str">
        <f>IF(StandardResults[[#This Row],[BT(SC)]]&lt;&gt;"-",IF(StandardResults[[#This Row],[BT(SC)]]&lt;=StandardResults[[#This Row],[AAs]],"AA",IF(StandardResults[[#This Row],[BT(SC)]]&lt;=StandardResults[[#This Row],[As]],"A",IF(StandardResults[[#This Row],[BT(SC)]]&lt;=StandardResults[[#This Row],[Bs]],"B","-"))),"")</f>
        <v/>
      </c>
      <c r="L1432" t="str">
        <f>IF(ISBLANK(TimeVR[[#This Row],[Best Time(L)]]),"-",TimeVR[[#This Row],[Best Time(L)]])</f>
        <v>-</v>
      </c>
      <c r="M1432" t="str">
        <f>IF(StandardResults[[#This Row],[BT(LC)]]&lt;&gt;"-",IF(StandardResults[[#This Row],[BT(LC)]]&lt;=StandardResults[[#This Row],[AA]],"AA",IF(StandardResults[[#This Row],[BT(LC)]]&lt;=StandardResults[[#This Row],[A]],"A",IF(StandardResults[[#This Row],[BT(LC)]]&lt;=StandardResults[[#This Row],[B]],"B","-"))),"")</f>
        <v/>
      </c>
      <c r="N1432" s="14"/>
      <c r="O1432" t="str">
        <f>IF(StandardResults[[#This Row],[BT(SC)]]&lt;&gt;"-",IF(StandardResults[[#This Row],[BT(SC)]]&lt;=StandardResults[[#This Row],[Ecs]],"EC","-"),"")</f>
        <v/>
      </c>
      <c r="Q1432" t="str">
        <f>IF(StandardResults[[#This Row],[Ind/Rel]]="Ind",LEFT(StandardResults[[#This Row],[Gender]],1)&amp;MIN(MAX(StandardResults[[#This Row],[Age]],11),17)&amp;"-"&amp;StandardResults[[#This Row],[Event]],"")</f>
        <v>011-0</v>
      </c>
      <c r="R1432" t="e">
        <f>IF(StandardResults[[#This Row],[Ind/Rel]]="Ind",_xlfn.XLOOKUP(StandardResults[[#This Row],[Code]],Std[Code],Std[AA]),"-")</f>
        <v>#N/A</v>
      </c>
      <c r="S1432" t="e">
        <f>IF(StandardResults[[#This Row],[Ind/Rel]]="Ind",_xlfn.XLOOKUP(StandardResults[[#This Row],[Code]],Std[Code],Std[A]),"-")</f>
        <v>#N/A</v>
      </c>
      <c r="T1432" t="e">
        <f>IF(StandardResults[[#This Row],[Ind/Rel]]="Ind",_xlfn.XLOOKUP(StandardResults[[#This Row],[Code]],Std[Code],Std[B]),"-")</f>
        <v>#N/A</v>
      </c>
      <c r="U1432" t="e">
        <f>IF(StandardResults[[#This Row],[Ind/Rel]]="Ind",_xlfn.XLOOKUP(StandardResults[[#This Row],[Code]],Std[Code],Std[AAs]),"-")</f>
        <v>#N/A</v>
      </c>
      <c r="V1432" t="e">
        <f>IF(StandardResults[[#This Row],[Ind/Rel]]="Ind",_xlfn.XLOOKUP(StandardResults[[#This Row],[Code]],Std[Code],Std[As]),"-")</f>
        <v>#N/A</v>
      </c>
      <c r="W1432" t="e">
        <f>IF(StandardResults[[#This Row],[Ind/Rel]]="Ind",_xlfn.XLOOKUP(StandardResults[[#This Row],[Code]],Std[Code],Std[Bs]),"-")</f>
        <v>#N/A</v>
      </c>
      <c r="X1432" t="e">
        <f>IF(StandardResults[[#This Row],[Ind/Rel]]="Ind",_xlfn.XLOOKUP(StandardResults[[#This Row],[Code]],Std[Code],Std[EC]),"-")</f>
        <v>#N/A</v>
      </c>
      <c r="Y1432" t="e">
        <f>IF(StandardResults[[#This Row],[Ind/Rel]]="Ind",_xlfn.XLOOKUP(StandardResults[[#This Row],[Code]],Std[Code],Std[Ecs]),"-")</f>
        <v>#N/A</v>
      </c>
      <c r="Z1432">
        <f>COUNTIFS(StandardResults[Name],StandardResults[[#This Row],[Name]],StandardResults[Entry
Std],"B")+COUNTIFS(StandardResults[Name],StandardResults[[#This Row],[Name]],StandardResults[Entry
Std],"A")+COUNTIFS(StandardResults[Name],StandardResults[[#This Row],[Name]],StandardResults[Entry
Std],"AA")</f>
        <v>0</v>
      </c>
      <c r="AA1432">
        <f>COUNTIFS(StandardResults[Name],StandardResults[[#This Row],[Name]],StandardResults[Entry
Std],"AA")</f>
        <v>0</v>
      </c>
    </row>
    <row r="1433" spans="1:27" x14ac:dyDescent="0.25">
      <c r="A1433">
        <f>TimeVR[[#This Row],[Club]]</f>
        <v>0</v>
      </c>
      <c r="B1433" t="str">
        <f>IF(OR(RIGHT(TimeVR[[#This Row],[Event]],3)="M.R", RIGHT(TimeVR[[#This Row],[Event]],3)="F.R"),"Relay","Ind")</f>
        <v>Ind</v>
      </c>
      <c r="C1433">
        <f>TimeVR[[#This Row],[gender]]</f>
        <v>0</v>
      </c>
      <c r="D1433">
        <f>TimeVR[[#This Row],[Age]]</f>
        <v>0</v>
      </c>
      <c r="E1433">
        <f>TimeVR[[#This Row],[name]]</f>
        <v>0</v>
      </c>
      <c r="F1433">
        <f>TimeVR[[#This Row],[Event]]</f>
        <v>0</v>
      </c>
      <c r="G1433" t="str">
        <f>IF(OR(StandardResults[[#This Row],[Entry]]="-",TimeVR[[#This Row],[validation]]="Validated"),"Y","N")</f>
        <v>N</v>
      </c>
      <c r="H1433">
        <f>IF(OR(LEFT(TimeVR[[#This Row],[Times]],8)="00:00.00", LEFT(TimeVR[[#This Row],[Times]],2)="NT"),"-",TimeVR[[#This Row],[Times]])</f>
        <v>0</v>
      </c>
      <c r="I14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3" t="str">
        <f>IF(ISBLANK(TimeVR[[#This Row],[Best Time(S)]]),"-",TimeVR[[#This Row],[Best Time(S)]])</f>
        <v>-</v>
      </c>
      <c r="K1433" t="str">
        <f>IF(StandardResults[[#This Row],[BT(SC)]]&lt;&gt;"-",IF(StandardResults[[#This Row],[BT(SC)]]&lt;=StandardResults[[#This Row],[AAs]],"AA",IF(StandardResults[[#This Row],[BT(SC)]]&lt;=StandardResults[[#This Row],[As]],"A",IF(StandardResults[[#This Row],[BT(SC)]]&lt;=StandardResults[[#This Row],[Bs]],"B","-"))),"")</f>
        <v/>
      </c>
      <c r="L1433" t="str">
        <f>IF(ISBLANK(TimeVR[[#This Row],[Best Time(L)]]),"-",TimeVR[[#This Row],[Best Time(L)]])</f>
        <v>-</v>
      </c>
      <c r="M1433" t="str">
        <f>IF(StandardResults[[#This Row],[BT(LC)]]&lt;&gt;"-",IF(StandardResults[[#This Row],[BT(LC)]]&lt;=StandardResults[[#This Row],[AA]],"AA",IF(StandardResults[[#This Row],[BT(LC)]]&lt;=StandardResults[[#This Row],[A]],"A",IF(StandardResults[[#This Row],[BT(LC)]]&lt;=StandardResults[[#This Row],[B]],"B","-"))),"")</f>
        <v/>
      </c>
      <c r="N1433" s="14"/>
      <c r="O1433" t="str">
        <f>IF(StandardResults[[#This Row],[BT(SC)]]&lt;&gt;"-",IF(StandardResults[[#This Row],[BT(SC)]]&lt;=StandardResults[[#This Row],[Ecs]],"EC","-"),"")</f>
        <v/>
      </c>
      <c r="Q1433" t="str">
        <f>IF(StandardResults[[#This Row],[Ind/Rel]]="Ind",LEFT(StandardResults[[#This Row],[Gender]],1)&amp;MIN(MAX(StandardResults[[#This Row],[Age]],11),17)&amp;"-"&amp;StandardResults[[#This Row],[Event]],"")</f>
        <v>011-0</v>
      </c>
      <c r="R1433" t="e">
        <f>IF(StandardResults[[#This Row],[Ind/Rel]]="Ind",_xlfn.XLOOKUP(StandardResults[[#This Row],[Code]],Std[Code],Std[AA]),"-")</f>
        <v>#N/A</v>
      </c>
      <c r="S1433" t="e">
        <f>IF(StandardResults[[#This Row],[Ind/Rel]]="Ind",_xlfn.XLOOKUP(StandardResults[[#This Row],[Code]],Std[Code],Std[A]),"-")</f>
        <v>#N/A</v>
      </c>
      <c r="T1433" t="e">
        <f>IF(StandardResults[[#This Row],[Ind/Rel]]="Ind",_xlfn.XLOOKUP(StandardResults[[#This Row],[Code]],Std[Code],Std[B]),"-")</f>
        <v>#N/A</v>
      </c>
      <c r="U1433" t="e">
        <f>IF(StandardResults[[#This Row],[Ind/Rel]]="Ind",_xlfn.XLOOKUP(StandardResults[[#This Row],[Code]],Std[Code],Std[AAs]),"-")</f>
        <v>#N/A</v>
      </c>
      <c r="V1433" t="e">
        <f>IF(StandardResults[[#This Row],[Ind/Rel]]="Ind",_xlfn.XLOOKUP(StandardResults[[#This Row],[Code]],Std[Code],Std[As]),"-")</f>
        <v>#N/A</v>
      </c>
      <c r="W1433" t="e">
        <f>IF(StandardResults[[#This Row],[Ind/Rel]]="Ind",_xlfn.XLOOKUP(StandardResults[[#This Row],[Code]],Std[Code],Std[Bs]),"-")</f>
        <v>#N/A</v>
      </c>
      <c r="X1433" t="e">
        <f>IF(StandardResults[[#This Row],[Ind/Rel]]="Ind",_xlfn.XLOOKUP(StandardResults[[#This Row],[Code]],Std[Code],Std[EC]),"-")</f>
        <v>#N/A</v>
      </c>
      <c r="Y1433" t="e">
        <f>IF(StandardResults[[#This Row],[Ind/Rel]]="Ind",_xlfn.XLOOKUP(StandardResults[[#This Row],[Code]],Std[Code],Std[Ecs]),"-")</f>
        <v>#N/A</v>
      </c>
      <c r="Z1433">
        <f>COUNTIFS(StandardResults[Name],StandardResults[[#This Row],[Name]],StandardResults[Entry
Std],"B")+COUNTIFS(StandardResults[Name],StandardResults[[#This Row],[Name]],StandardResults[Entry
Std],"A")+COUNTIFS(StandardResults[Name],StandardResults[[#This Row],[Name]],StandardResults[Entry
Std],"AA")</f>
        <v>0</v>
      </c>
      <c r="AA1433">
        <f>COUNTIFS(StandardResults[Name],StandardResults[[#This Row],[Name]],StandardResults[Entry
Std],"AA")</f>
        <v>0</v>
      </c>
    </row>
    <row r="1434" spans="1:27" x14ac:dyDescent="0.25">
      <c r="A1434">
        <f>TimeVR[[#This Row],[Club]]</f>
        <v>0</v>
      </c>
      <c r="B1434" t="str">
        <f>IF(OR(RIGHT(TimeVR[[#This Row],[Event]],3)="M.R", RIGHT(TimeVR[[#This Row],[Event]],3)="F.R"),"Relay","Ind")</f>
        <v>Ind</v>
      </c>
      <c r="C1434">
        <f>TimeVR[[#This Row],[gender]]</f>
        <v>0</v>
      </c>
      <c r="D1434">
        <f>TimeVR[[#This Row],[Age]]</f>
        <v>0</v>
      </c>
      <c r="E1434">
        <f>TimeVR[[#This Row],[name]]</f>
        <v>0</v>
      </c>
      <c r="F1434">
        <f>TimeVR[[#This Row],[Event]]</f>
        <v>0</v>
      </c>
      <c r="G1434" t="str">
        <f>IF(OR(StandardResults[[#This Row],[Entry]]="-",TimeVR[[#This Row],[validation]]="Validated"),"Y","N")</f>
        <v>N</v>
      </c>
      <c r="H1434">
        <f>IF(OR(LEFT(TimeVR[[#This Row],[Times]],8)="00:00.00", LEFT(TimeVR[[#This Row],[Times]],2)="NT"),"-",TimeVR[[#This Row],[Times]])</f>
        <v>0</v>
      </c>
      <c r="I14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4" t="str">
        <f>IF(ISBLANK(TimeVR[[#This Row],[Best Time(S)]]),"-",TimeVR[[#This Row],[Best Time(S)]])</f>
        <v>-</v>
      </c>
      <c r="K1434" t="str">
        <f>IF(StandardResults[[#This Row],[BT(SC)]]&lt;&gt;"-",IF(StandardResults[[#This Row],[BT(SC)]]&lt;=StandardResults[[#This Row],[AAs]],"AA",IF(StandardResults[[#This Row],[BT(SC)]]&lt;=StandardResults[[#This Row],[As]],"A",IF(StandardResults[[#This Row],[BT(SC)]]&lt;=StandardResults[[#This Row],[Bs]],"B","-"))),"")</f>
        <v/>
      </c>
      <c r="L1434" t="str">
        <f>IF(ISBLANK(TimeVR[[#This Row],[Best Time(L)]]),"-",TimeVR[[#This Row],[Best Time(L)]])</f>
        <v>-</v>
      </c>
      <c r="M1434" t="str">
        <f>IF(StandardResults[[#This Row],[BT(LC)]]&lt;&gt;"-",IF(StandardResults[[#This Row],[BT(LC)]]&lt;=StandardResults[[#This Row],[AA]],"AA",IF(StandardResults[[#This Row],[BT(LC)]]&lt;=StandardResults[[#This Row],[A]],"A",IF(StandardResults[[#This Row],[BT(LC)]]&lt;=StandardResults[[#This Row],[B]],"B","-"))),"")</f>
        <v/>
      </c>
      <c r="N1434" s="14"/>
      <c r="O1434" t="str">
        <f>IF(StandardResults[[#This Row],[BT(SC)]]&lt;&gt;"-",IF(StandardResults[[#This Row],[BT(SC)]]&lt;=StandardResults[[#This Row],[Ecs]],"EC","-"),"")</f>
        <v/>
      </c>
      <c r="Q1434" t="str">
        <f>IF(StandardResults[[#This Row],[Ind/Rel]]="Ind",LEFT(StandardResults[[#This Row],[Gender]],1)&amp;MIN(MAX(StandardResults[[#This Row],[Age]],11),17)&amp;"-"&amp;StandardResults[[#This Row],[Event]],"")</f>
        <v>011-0</v>
      </c>
      <c r="R1434" t="e">
        <f>IF(StandardResults[[#This Row],[Ind/Rel]]="Ind",_xlfn.XLOOKUP(StandardResults[[#This Row],[Code]],Std[Code],Std[AA]),"-")</f>
        <v>#N/A</v>
      </c>
      <c r="S1434" t="e">
        <f>IF(StandardResults[[#This Row],[Ind/Rel]]="Ind",_xlfn.XLOOKUP(StandardResults[[#This Row],[Code]],Std[Code],Std[A]),"-")</f>
        <v>#N/A</v>
      </c>
      <c r="T1434" t="e">
        <f>IF(StandardResults[[#This Row],[Ind/Rel]]="Ind",_xlfn.XLOOKUP(StandardResults[[#This Row],[Code]],Std[Code],Std[B]),"-")</f>
        <v>#N/A</v>
      </c>
      <c r="U1434" t="e">
        <f>IF(StandardResults[[#This Row],[Ind/Rel]]="Ind",_xlfn.XLOOKUP(StandardResults[[#This Row],[Code]],Std[Code],Std[AAs]),"-")</f>
        <v>#N/A</v>
      </c>
      <c r="V1434" t="e">
        <f>IF(StandardResults[[#This Row],[Ind/Rel]]="Ind",_xlfn.XLOOKUP(StandardResults[[#This Row],[Code]],Std[Code],Std[As]),"-")</f>
        <v>#N/A</v>
      </c>
      <c r="W1434" t="e">
        <f>IF(StandardResults[[#This Row],[Ind/Rel]]="Ind",_xlfn.XLOOKUP(StandardResults[[#This Row],[Code]],Std[Code],Std[Bs]),"-")</f>
        <v>#N/A</v>
      </c>
      <c r="X1434" t="e">
        <f>IF(StandardResults[[#This Row],[Ind/Rel]]="Ind",_xlfn.XLOOKUP(StandardResults[[#This Row],[Code]],Std[Code],Std[EC]),"-")</f>
        <v>#N/A</v>
      </c>
      <c r="Y1434" t="e">
        <f>IF(StandardResults[[#This Row],[Ind/Rel]]="Ind",_xlfn.XLOOKUP(StandardResults[[#This Row],[Code]],Std[Code],Std[Ecs]),"-")</f>
        <v>#N/A</v>
      </c>
      <c r="Z1434">
        <f>COUNTIFS(StandardResults[Name],StandardResults[[#This Row],[Name]],StandardResults[Entry
Std],"B")+COUNTIFS(StandardResults[Name],StandardResults[[#This Row],[Name]],StandardResults[Entry
Std],"A")+COUNTIFS(StandardResults[Name],StandardResults[[#This Row],[Name]],StandardResults[Entry
Std],"AA")</f>
        <v>0</v>
      </c>
      <c r="AA1434">
        <f>COUNTIFS(StandardResults[Name],StandardResults[[#This Row],[Name]],StandardResults[Entry
Std],"AA")</f>
        <v>0</v>
      </c>
    </row>
    <row r="1435" spans="1:27" x14ac:dyDescent="0.25">
      <c r="A1435">
        <f>TimeVR[[#This Row],[Club]]</f>
        <v>0</v>
      </c>
      <c r="B1435" t="str">
        <f>IF(OR(RIGHT(TimeVR[[#This Row],[Event]],3)="M.R", RIGHT(TimeVR[[#This Row],[Event]],3)="F.R"),"Relay","Ind")</f>
        <v>Ind</v>
      </c>
      <c r="C1435">
        <f>TimeVR[[#This Row],[gender]]</f>
        <v>0</v>
      </c>
      <c r="D1435">
        <f>TimeVR[[#This Row],[Age]]</f>
        <v>0</v>
      </c>
      <c r="E1435">
        <f>TimeVR[[#This Row],[name]]</f>
        <v>0</v>
      </c>
      <c r="F1435">
        <f>TimeVR[[#This Row],[Event]]</f>
        <v>0</v>
      </c>
      <c r="G1435" t="str">
        <f>IF(OR(StandardResults[[#This Row],[Entry]]="-",TimeVR[[#This Row],[validation]]="Validated"),"Y","N")</f>
        <v>N</v>
      </c>
      <c r="H1435">
        <f>IF(OR(LEFT(TimeVR[[#This Row],[Times]],8)="00:00.00", LEFT(TimeVR[[#This Row],[Times]],2)="NT"),"-",TimeVR[[#This Row],[Times]])</f>
        <v>0</v>
      </c>
      <c r="I14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5" t="str">
        <f>IF(ISBLANK(TimeVR[[#This Row],[Best Time(S)]]),"-",TimeVR[[#This Row],[Best Time(S)]])</f>
        <v>-</v>
      </c>
      <c r="K1435" t="str">
        <f>IF(StandardResults[[#This Row],[BT(SC)]]&lt;&gt;"-",IF(StandardResults[[#This Row],[BT(SC)]]&lt;=StandardResults[[#This Row],[AAs]],"AA",IF(StandardResults[[#This Row],[BT(SC)]]&lt;=StandardResults[[#This Row],[As]],"A",IF(StandardResults[[#This Row],[BT(SC)]]&lt;=StandardResults[[#This Row],[Bs]],"B","-"))),"")</f>
        <v/>
      </c>
      <c r="L1435" t="str">
        <f>IF(ISBLANK(TimeVR[[#This Row],[Best Time(L)]]),"-",TimeVR[[#This Row],[Best Time(L)]])</f>
        <v>-</v>
      </c>
      <c r="M1435" t="str">
        <f>IF(StandardResults[[#This Row],[BT(LC)]]&lt;&gt;"-",IF(StandardResults[[#This Row],[BT(LC)]]&lt;=StandardResults[[#This Row],[AA]],"AA",IF(StandardResults[[#This Row],[BT(LC)]]&lt;=StandardResults[[#This Row],[A]],"A",IF(StandardResults[[#This Row],[BT(LC)]]&lt;=StandardResults[[#This Row],[B]],"B","-"))),"")</f>
        <v/>
      </c>
      <c r="N1435" s="14"/>
      <c r="O1435" t="str">
        <f>IF(StandardResults[[#This Row],[BT(SC)]]&lt;&gt;"-",IF(StandardResults[[#This Row],[BT(SC)]]&lt;=StandardResults[[#This Row],[Ecs]],"EC","-"),"")</f>
        <v/>
      </c>
      <c r="Q1435" t="str">
        <f>IF(StandardResults[[#This Row],[Ind/Rel]]="Ind",LEFT(StandardResults[[#This Row],[Gender]],1)&amp;MIN(MAX(StandardResults[[#This Row],[Age]],11),17)&amp;"-"&amp;StandardResults[[#This Row],[Event]],"")</f>
        <v>011-0</v>
      </c>
      <c r="R1435" t="e">
        <f>IF(StandardResults[[#This Row],[Ind/Rel]]="Ind",_xlfn.XLOOKUP(StandardResults[[#This Row],[Code]],Std[Code],Std[AA]),"-")</f>
        <v>#N/A</v>
      </c>
      <c r="S1435" t="e">
        <f>IF(StandardResults[[#This Row],[Ind/Rel]]="Ind",_xlfn.XLOOKUP(StandardResults[[#This Row],[Code]],Std[Code],Std[A]),"-")</f>
        <v>#N/A</v>
      </c>
      <c r="T1435" t="e">
        <f>IF(StandardResults[[#This Row],[Ind/Rel]]="Ind",_xlfn.XLOOKUP(StandardResults[[#This Row],[Code]],Std[Code],Std[B]),"-")</f>
        <v>#N/A</v>
      </c>
      <c r="U1435" t="e">
        <f>IF(StandardResults[[#This Row],[Ind/Rel]]="Ind",_xlfn.XLOOKUP(StandardResults[[#This Row],[Code]],Std[Code],Std[AAs]),"-")</f>
        <v>#N/A</v>
      </c>
      <c r="V1435" t="e">
        <f>IF(StandardResults[[#This Row],[Ind/Rel]]="Ind",_xlfn.XLOOKUP(StandardResults[[#This Row],[Code]],Std[Code],Std[As]),"-")</f>
        <v>#N/A</v>
      </c>
      <c r="W1435" t="e">
        <f>IF(StandardResults[[#This Row],[Ind/Rel]]="Ind",_xlfn.XLOOKUP(StandardResults[[#This Row],[Code]],Std[Code],Std[Bs]),"-")</f>
        <v>#N/A</v>
      </c>
      <c r="X1435" t="e">
        <f>IF(StandardResults[[#This Row],[Ind/Rel]]="Ind",_xlfn.XLOOKUP(StandardResults[[#This Row],[Code]],Std[Code],Std[EC]),"-")</f>
        <v>#N/A</v>
      </c>
      <c r="Y1435" t="e">
        <f>IF(StandardResults[[#This Row],[Ind/Rel]]="Ind",_xlfn.XLOOKUP(StandardResults[[#This Row],[Code]],Std[Code],Std[Ecs]),"-")</f>
        <v>#N/A</v>
      </c>
      <c r="Z1435">
        <f>COUNTIFS(StandardResults[Name],StandardResults[[#This Row],[Name]],StandardResults[Entry
Std],"B")+COUNTIFS(StandardResults[Name],StandardResults[[#This Row],[Name]],StandardResults[Entry
Std],"A")+COUNTIFS(StandardResults[Name],StandardResults[[#This Row],[Name]],StandardResults[Entry
Std],"AA")</f>
        <v>0</v>
      </c>
      <c r="AA1435">
        <f>COUNTIFS(StandardResults[Name],StandardResults[[#This Row],[Name]],StandardResults[Entry
Std],"AA")</f>
        <v>0</v>
      </c>
    </row>
    <row r="1436" spans="1:27" x14ac:dyDescent="0.25">
      <c r="A1436">
        <f>TimeVR[[#This Row],[Club]]</f>
        <v>0</v>
      </c>
      <c r="B1436" t="str">
        <f>IF(OR(RIGHT(TimeVR[[#This Row],[Event]],3)="M.R", RIGHT(TimeVR[[#This Row],[Event]],3)="F.R"),"Relay","Ind")</f>
        <v>Ind</v>
      </c>
      <c r="C1436">
        <f>TimeVR[[#This Row],[gender]]</f>
        <v>0</v>
      </c>
      <c r="D1436">
        <f>TimeVR[[#This Row],[Age]]</f>
        <v>0</v>
      </c>
      <c r="E1436">
        <f>TimeVR[[#This Row],[name]]</f>
        <v>0</v>
      </c>
      <c r="F1436">
        <f>TimeVR[[#This Row],[Event]]</f>
        <v>0</v>
      </c>
      <c r="G1436" t="str">
        <f>IF(OR(StandardResults[[#This Row],[Entry]]="-",TimeVR[[#This Row],[validation]]="Validated"),"Y","N")</f>
        <v>N</v>
      </c>
      <c r="H1436">
        <f>IF(OR(LEFT(TimeVR[[#This Row],[Times]],8)="00:00.00", LEFT(TimeVR[[#This Row],[Times]],2)="NT"),"-",TimeVR[[#This Row],[Times]])</f>
        <v>0</v>
      </c>
      <c r="I14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6" t="str">
        <f>IF(ISBLANK(TimeVR[[#This Row],[Best Time(S)]]),"-",TimeVR[[#This Row],[Best Time(S)]])</f>
        <v>-</v>
      </c>
      <c r="K1436" t="str">
        <f>IF(StandardResults[[#This Row],[BT(SC)]]&lt;&gt;"-",IF(StandardResults[[#This Row],[BT(SC)]]&lt;=StandardResults[[#This Row],[AAs]],"AA",IF(StandardResults[[#This Row],[BT(SC)]]&lt;=StandardResults[[#This Row],[As]],"A",IF(StandardResults[[#This Row],[BT(SC)]]&lt;=StandardResults[[#This Row],[Bs]],"B","-"))),"")</f>
        <v/>
      </c>
      <c r="L1436" t="str">
        <f>IF(ISBLANK(TimeVR[[#This Row],[Best Time(L)]]),"-",TimeVR[[#This Row],[Best Time(L)]])</f>
        <v>-</v>
      </c>
      <c r="M1436" t="str">
        <f>IF(StandardResults[[#This Row],[BT(LC)]]&lt;&gt;"-",IF(StandardResults[[#This Row],[BT(LC)]]&lt;=StandardResults[[#This Row],[AA]],"AA",IF(StandardResults[[#This Row],[BT(LC)]]&lt;=StandardResults[[#This Row],[A]],"A",IF(StandardResults[[#This Row],[BT(LC)]]&lt;=StandardResults[[#This Row],[B]],"B","-"))),"")</f>
        <v/>
      </c>
      <c r="N1436" s="14"/>
      <c r="O1436" t="str">
        <f>IF(StandardResults[[#This Row],[BT(SC)]]&lt;&gt;"-",IF(StandardResults[[#This Row],[BT(SC)]]&lt;=StandardResults[[#This Row],[Ecs]],"EC","-"),"")</f>
        <v/>
      </c>
      <c r="Q1436" t="str">
        <f>IF(StandardResults[[#This Row],[Ind/Rel]]="Ind",LEFT(StandardResults[[#This Row],[Gender]],1)&amp;MIN(MAX(StandardResults[[#This Row],[Age]],11),17)&amp;"-"&amp;StandardResults[[#This Row],[Event]],"")</f>
        <v>011-0</v>
      </c>
      <c r="R1436" t="e">
        <f>IF(StandardResults[[#This Row],[Ind/Rel]]="Ind",_xlfn.XLOOKUP(StandardResults[[#This Row],[Code]],Std[Code],Std[AA]),"-")</f>
        <v>#N/A</v>
      </c>
      <c r="S1436" t="e">
        <f>IF(StandardResults[[#This Row],[Ind/Rel]]="Ind",_xlfn.XLOOKUP(StandardResults[[#This Row],[Code]],Std[Code],Std[A]),"-")</f>
        <v>#N/A</v>
      </c>
      <c r="T1436" t="e">
        <f>IF(StandardResults[[#This Row],[Ind/Rel]]="Ind",_xlfn.XLOOKUP(StandardResults[[#This Row],[Code]],Std[Code],Std[B]),"-")</f>
        <v>#N/A</v>
      </c>
      <c r="U1436" t="e">
        <f>IF(StandardResults[[#This Row],[Ind/Rel]]="Ind",_xlfn.XLOOKUP(StandardResults[[#This Row],[Code]],Std[Code],Std[AAs]),"-")</f>
        <v>#N/A</v>
      </c>
      <c r="V1436" t="e">
        <f>IF(StandardResults[[#This Row],[Ind/Rel]]="Ind",_xlfn.XLOOKUP(StandardResults[[#This Row],[Code]],Std[Code],Std[As]),"-")</f>
        <v>#N/A</v>
      </c>
      <c r="W1436" t="e">
        <f>IF(StandardResults[[#This Row],[Ind/Rel]]="Ind",_xlfn.XLOOKUP(StandardResults[[#This Row],[Code]],Std[Code],Std[Bs]),"-")</f>
        <v>#N/A</v>
      </c>
      <c r="X1436" t="e">
        <f>IF(StandardResults[[#This Row],[Ind/Rel]]="Ind",_xlfn.XLOOKUP(StandardResults[[#This Row],[Code]],Std[Code],Std[EC]),"-")</f>
        <v>#N/A</v>
      </c>
      <c r="Y1436" t="e">
        <f>IF(StandardResults[[#This Row],[Ind/Rel]]="Ind",_xlfn.XLOOKUP(StandardResults[[#This Row],[Code]],Std[Code],Std[Ecs]),"-")</f>
        <v>#N/A</v>
      </c>
      <c r="Z1436">
        <f>COUNTIFS(StandardResults[Name],StandardResults[[#This Row],[Name]],StandardResults[Entry
Std],"B")+COUNTIFS(StandardResults[Name],StandardResults[[#This Row],[Name]],StandardResults[Entry
Std],"A")+COUNTIFS(StandardResults[Name],StandardResults[[#This Row],[Name]],StandardResults[Entry
Std],"AA")</f>
        <v>0</v>
      </c>
      <c r="AA1436">
        <f>COUNTIFS(StandardResults[Name],StandardResults[[#This Row],[Name]],StandardResults[Entry
Std],"AA")</f>
        <v>0</v>
      </c>
    </row>
    <row r="1437" spans="1:27" x14ac:dyDescent="0.25">
      <c r="A1437">
        <f>TimeVR[[#This Row],[Club]]</f>
        <v>0</v>
      </c>
      <c r="B1437" t="str">
        <f>IF(OR(RIGHT(TimeVR[[#This Row],[Event]],3)="M.R", RIGHT(TimeVR[[#This Row],[Event]],3)="F.R"),"Relay","Ind")</f>
        <v>Ind</v>
      </c>
      <c r="C1437">
        <f>TimeVR[[#This Row],[gender]]</f>
        <v>0</v>
      </c>
      <c r="D1437">
        <f>TimeVR[[#This Row],[Age]]</f>
        <v>0</v>
      </c>
      <c r="E1437">
        <f>TimeVR[[#This Row],[name]]</f>
        <v>0</v>
      </c>
      <c r="F1437">
        <f>TimeVR[[#This Row],[Event]]</f>
        <v>0</v>
      </c>
      <c r="G1437" t="str">
        <f>IF(OR(StandardResults[[#This Row],[Entry]]="-",TimeVR[[#This Row],[validation]]="Validated"),"Y","N")</f>
        <v>N</v>
      </c>
      <c r="H1437">
        <f>IF(OR(LEFT(TimeVR[[#This Row],[Times]],8)="00:00.00", LEFT(TimeVR[[#This Row],[Times]],2)="NT"),"-",TimeVR[[#This Row],[Times]])</f>
        <v>0</v>
      </c>
      <c r="I14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7" t="str">
        <f>IF(ISBLANK(TimeVR[[#This Row],[Best Time(S)]]),"-",TimeVR[[#This Row],[Best Time(S)]])</f>
        <v>-</v>
      </c>
      <c r="K1437" t="str">
        <f>IF(StandardResults[[#This Row],[BT(SC)]]&lt;&gt;"-",IF(StandardResults[[#This Row],[BT(SC)]]&lt;=StandardResults[[#This Row],[AAs]],"AA",IF(StandardResults[[#This Row],[BT(SC)]]&lt;=StandardResults[[#This Row],[As]],"A",IF(StandardResults[[#This Row],[BT(SC)]]&lt;=StandardResults[[#This Row],[Bs]],"B","-"))),"")</f>
        <v/>
      </c>
      <c r="L1437" t="str">
        <f>IF(ISBLANK(TimeVR[[#This Row],[Best Time(L)]]),"-",TimeVR[[#This Row],[Best Time(L)]])</f>
        <v>-</v>
      </c>
      <c r="M1437" t="str">
        <f>IF(StandardResults[[#This Row],[BT(LC)]]&lt;&gt;"-",IF(StandardResults[[#This Row],[BT(LC)]]&lt;=StandardResults[[#This Row],[AA]],"AA",IF(StandardResults[[#This Row],[BT(LC)]]&lt;=StandardResults[[#This Row],[A]],"A",IF(StandardResults[[#This Row],[BT(LC)]]&lt;=StandardResults[[#This Row],[B]],"B","-"))),"")</f>
        <v/>
      </c>
      <c r="N1437" s="14"/>
      <c r="O1437" t="str">
        <f>IF(StandardResults[[#This Row],[BT(SC)]]&lt;&gt;"-",IF(StandardResults[[#This Row],[BT(SC)]]&lt;=StandardResults[[#This Row],[Ecs]],"EC","-"),"")</f>
        <v/>
      </c>
      <c r="Q1437" t="str">
        <f>IF(StandardResults[[#This Row],[Ind/Rel]]="Ind",LEFT(StandardResults[[#This Row],[Gender]],1)&amp;MIN(MAX(StandardResults[[#This Row],[Age]],11),17)&amp;"-"&amp;StandardResults[[#This Row],[Event]],"")</f>
        <v>011-0</v>
      </c>
      <c r="R1437" t="e">
        <f>IF(StandardResults[[#This Row],[Ind/Rel]]="Ind",_xlfn.XLOOKUP(StandardResults[[#This Row],[Code]],Std[Code],Std[AA]),"-")</f>
        <v>#N/A</v>
      </c>
      <c r="S1437" t="e">
        <f>IF(StandardResults[[#This Row],[Ind/Rel]]="Ind",_xlfn.XLOOKUP(StandardResults[[#This Row],[Code]],Std[Code],Std[A]),"-")</f>
        <v>#N/A</v>
      </c>
      <c r="T1437" t="e">
        <f>IF(StandardResults[[#This Row],[Ind/Rel]]="Ind",_xlfn.XLOOKUP(StandardResults[[#This Row],[Code]],Std[Code],Std[B]),"-")</f>
        <v>#N/A</v>
      </c>
      <c r="U1437" t="e">
        <f>IF(StandardResults[[#This Row],[Ind/Rel]]="Ind",_xlfn.XLOOKUP(StandardResults[[#This Row],[Code]],Std[Code],Std[AAs]),"-")</f>
        <v>#N/A</v>
      </c>
      <c r="V1437" t="e">
        <f>IF(StandardResults[[#This Row],[Ind/Rel]]="Ind",_xlfn.XLOOKUP(StandardResults[[#This Row],[Code]],Std[Code],Std[As]),"-")</f>
        <v>#N/A</v>
      </c>
      <c r="W1437" t="e">
        <f>IF(StandardResults[[#This Row],[Ind/Rel]]="Ind",_xlfn.XLOOKUP(StandardResults[[#This Row],[Code]],Std[Code],Std[Bs]),"-")</f>
        <v>#N/A</v>
      </c>
      <c r="X1437" t="e">
        <f>IF(StandardResults[[#This Row],[Ind/Rel]]="Ind",_xlfn.XLOOKUP(StandardResults[[#This Row],[Code]],Std[Code],Std[EC]),"-")</f>
        <v>#N/A</v>
      </c>
      <c r="Y1437" t="e">
        <f>IF(StandardResults[[#This Row],[Ind/Rel]]="Ind",_xlfn.XLOOKUP(StandardResults[[#This Row],[Code]],Std[Code],Std[Ecs]),"-")</f>
        <v>#N/A</v>
      </c>
      <c r="Z1437">
        <f>COUNTIFS(StandardResults[Name],StandardResults[[#This Row],[Name]],StandardResults[Entry
Std],"B")+COUNTIFS(StandardResults[Name],StandardResults[[#This Row],[Name]],StandardResults[Entry
Std],"A")+COUNTIFS(StandardResults[Name],StandardResults[[#This Row],[Name]],StandardResults[Entry
Std],"AA")</f>
        <v>0</v>
      </c>
      <c r="AA1437">
        <f>COUNTIFS(StandardResults[Name],StandardResults[[#This Row],[Name]],StandardResults[Entry
Std],"AA")</f>
        <v>0</v>
      </c>
    </row>
    <row r="1438" spans="1:27" x14ac:dyDescent="0.25">
      <c r="A1438">
        <f>TimeVR[[#This Row],[Club]]</f>
        <v>0</v>
      </c>
      <c r="B1438" t="str">
        <f>IF(OR(RIGHT(TimeVR[[#This Row],[Event]],3)="M.R", RIGHT(TimeVR[[#This Row],[Event]],3)="F.R"),"Relay","Ind")</f>
        <v>Ind</v>
      </c>
      <c r="C1438">
        <f>TimeVR[[#This Row],[gender]]</f>
        <v>0</v>
      </c>
      <c r="D1438">
        <f>TimeVR[[#This Row],[Age]]</f>
        <v>0</v>
      </c>
      <c r="E1438">
        <f>TimeVR[[#This Row],[name]]</f>
        <v>0</v>
      </c>
      <c r="F1438">
        <f>TimeVR[[#This Row],[Event]]</f>
        <v>0</v>
      </c>
      <c r="G1438" t="str">
        <f>IF(OR(StandardResults[[#This Row],[Entry]]="-",TimeVR[[#This Row],[validation]]="Validated"),"Y","N")</f>
        <v>N</v>
      </c>
      <c r="H1438">
        <f>IF(OR(LEFT(TimeVR[[#This Row],[Times]],8)="00:00.00", LEFT(TimeVR[[#This Row],[Times]],2)="NT"),"-",TimeVR[[#This Row],[Times]])</f>
        <v>0</v>
      </c>
      <c r="I14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8" t="str">
        <f>IF(ISBLANK(TimeVR[[#This Row],[Best Time(S)]]),"-",TimeVR[[#This Row],[Best Time(S)]])</f>
        <v>-</v>
      </c>
      <c r="K1438" t="str">
        <f>IF(StandardResults[[#This Row],[BT(SC)]]&lt;&gt;"-",IF(StandardResults[[#This Row],[BT(SC)]]&lt;=StandardResults[[#This Row],[AAs]],"AA",IF(StandardResults[[#This Row],[BT(SC)]]&lt;=StandardResults[[#This Row],[As]],"A",IF(StandardResults[[#This Row],[BT(SC)]]&lt;=StandardResults[[#This Row],[Bs]],"B","-"))),"")</f>
        <v/>
      </c>
      <c r="L1438" t="str">
        <f>IF(ISBLANK(TimeVR[[#This Row],[Best Time(L)]]),"-",TimeVR[[#This Row],[Best Time(L)]])</f>
        <v>-</v>
      </c>
      <c r="M1438" t="str">
        <f>IF(StandardResults[[#This Row],[BT(LC)]]&lt;&gt;"-",IF(StandardResults[[#This Row],[BT(LC)]]&lt;=StandardResults[[#This Row],[AA]],"AA",IF(StandardResults[[#This Row],[BT(LC)]]&lt;=StandardResults[[#This Row],[A]],"A",IF(StandardResults[[#This Row],[BT(LC)]]&lt;=StandardResults[[#This Row],[B]],"B","-"))),"")</f>
        <v/>
      </c>
      <c r="N1438" s="14"/>
      <c r="O1438" t="str">
        <f>IF(StandardResults[[#This Row],[BT(SC)]]&lt;&gt;"-",IF(StandardResults[[#This Row],[BT(SC)]]&lt;=StandardResults[[#This Row],[Ecs]],"EC","-"),"")</f>
        <v/>
      </c>
      <c r="Q1438" t="str">
        <f>IF(StandardResults[[#This Row],[Ind/Rel]]="Ind",LEFT(StandardResults[[#This Row],[Gender]],1)&amp;MIN(MAX(StandardResults[[#This Row],[Age]],11),17)&amp;"-"&amp;StandardResults[[#This Row],[Event]],"")</f>
        <v>011-0</v>
      </c>
      <c r="R1438" t="e">
        <f>IF(StandardResults[[#This Row],[Ind/Rel]]="Ind",_xlfn.XLOOKUP(StandardResults[[#This Row],[Code]],Std[Code],Std[AA]),"-")</f>
        <v>#N/A</v>
      </c>
      <c r="S1438" t="e">
        <f>IF(StandardResults[[#This Row],[Ind/Rel]]="Ind",_xlfn.XLOOKUP(StandardResults[[#This Row],[Code]],Std[Code],Std[A]),"-")</f>
        <v>#N/A</v>
      </c>
      <c r="T1438" t="e">
        <f>IF(StandardResults[[#This Row],[Ind/Rel]]="Ind",_xlfn.XLOOKUP(StandardResults[[#This Row],[Code]],Std[Code],Std[B]),"-")</f>
        <v>#N/A</v>
      </c>
      <c r="U1438" t="e">
        <f>IF(StandardResults[[#This Row],[Ind/Rel]]="Ind",_xlfn.XLOOKUP(StandardResults[[#This Row],[Code]],Std[Code],Std[AAs]),"-")</f>
        <v>#N/A</v>
      </c>
      <c r="V1438" t="e">
        <f>IF(StandardResults[[#This Row],[Ind/Rel]]="Ind",_xlfn.XLOOKUP(StandardResults[[#This Row],[Code]],Std[Code],Std[As]),"-")</f>
        <v>#N/A</v>
      </c>
      <c r="W1438" t="e">
        <f>IF(StandardResults[[#This Row],[Ind/Rel]]="Ind",_xlfn.XLOOKUP(StandardResults[[#This Row],[Code]],Std[Code],Std[Bs]),"-")</f>
        <v>#N/A</v>
      </c>
      <c r="X1438" t="e">
        <f>IF(StandardResults[[#This Row],[Ind/Rel]]="Ind",_xlfn.XLOOKUP(StandardResults[[#This Row],[Code]],Std[Code],Std[EC]),"-")</f>
        <v>#N/A</v>
      </c>
      <c r="Y1438" t="e">
        <f>IF(StandardResults[[#This Row],[Ind/Rel]]="Ind",_xlfn.XLOOKUP(StandardResults[[#This Row],[Code]],Std[Code],Std[Ecs]),"-")</f>
        <v>#N/A</v>
      </c>
      <c r="Z1438">
        <f>COUNTIFS(StandardResults[Name],StandardResults[[#This Row],[Name]],StandardResults[Entry
Std],"B")+COUNTIFS(StandardResults[Name],StandardResults[[#This Row],[Name]],StandardResults[Entry
Std],"A")+COUNTIFS(StandardResults[Name],StandardResults[[#This Row],[Name]],StandardResults[Entry
Std],"AA")</f>
        <v>0</v>
      </c>
      <c r="AA1438">
        <f>COUNTIFS(StandardResults[Name],StandardResults[[#This Row],[Name]],StandardResults[Entry
Std],"AA")</f>
        <v>0</v>
      </c>
    </row>
    <row r="1439" spans="1:27" x14ac:dyDescent="0.25">
      <c r="A1439">
        <f>TimeVR[[#This Row],[Club]]</f>
        <v>0</v>
      </c>
      <c r="B1439" t="str">
        <f>IF(OR(RIGHT(TimeVR[[#This Row],[Event]],3)="M.R", RIGHT(TimeVR[[#This Row],[Event]],3)="F.R"),"Relay","Ind")</f>
        <v>Ind</v>
      </c>
      <c r="C1439">
        <f>TimeVR[[#This Row],[gender]]</f>
        <v>0</v>
      </c>
      <c r="D1439">
        <f>TimeVR[[#This Row],[Age]]</f>
        <v>0</v>
      </c>
      <c r="E1439">
        <f>TimeVR[[#This Row],[name]]</f>
        <v>0</v>
      </c>
      <c r="F1439">
        <f>TimeVR[[#This Row],[Event]]</f>
        <v>0</v>
      </c>
      <c r="G1439" t="str">
        <f>IF(OR(StandardResults[[#This Row],[Entry]]="-",TimeVR[[#This Row],[validation]]="Validated"),"Y","N")</f>
        <v>N</v>
      </c>
      <c r="H1439">
        <f>IF(OR(LEFT(TimeVR[[#This Row],[Times]],8)="00:00.00", LEFT(TimeVR[[#This Row],[Times]],2)="NT"),"-",TimeVR[[#This Row],[Times]])</f>
        <v>0</v>
      </c>
      <c r="I14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39" t="str">
        <f>IF(ISBLANK(TimeVR[[#This Row],[Best Time(S)]]),"-",TimeVR[[#This Row],[Best Time(S)]])</f>
        <v>-</v>
      </c>
      <c r="K1439" t="str">
        <f>IF(StandardResults[[#This Row],[BT(SC)]]&lt;&gt;"-",IF(StandardResults[[#This Row],[BT(SC)]]&lt;=StandardResults[[#This Row],[AAs]],"AA",IF(StandardResults[[#This Row],[BT(SC)]]&lt;=StandardResults[[#This Row],[As]],"A",IF(StandardResults[[#This Row],[BT(SC)]]&lt;=StandardResults[[#This Row],[Bs]],"B","-"))),"")</f>
        <v/>
      </c>
      <c r="L1439" t="str">
        <f>IF(ISBLANK(TimeVR[[#This Row],[Best Time(L)]]),"-",TimeVR[[#This Row],[Best Time(L)]])</f>
        <v>-</v>
      </c>
      <c r="M1439" t="str">
        <f>IF(StandardResults[[#This Row],[BT(LC)]]&lt;&gt;"-",IF(StandardResults[[#This Row],[BT(LC)]]&lt;=StandardResults[[#This Row],[AA]],"AA",IF(StandardResults[[#This Row],[BT(LC)]]&lt;=StandardResults[[#This Row],[A]],"A",IF(StandardResults[[#This Row],[BT(LC)]]&lt;=StandardResults[[#This Row],[B]],"B","-"))),"")</f>
        <v/>
      </c>
      <c r="N1439" s="14"/>
      <c r="O1439" t="str">
        <f>IF(StandardResults[[#This Row],[BT(SC)]]&lt;&gt;"-",IF(StandardResults[[#This Row],[BT(SC)]]&lt;=StandardResults[[#This Row],[Ecs]],"EC","-"),"")</f>
        <v/>
      </c>
      <c r="Q1439" t="str">
        <f>IF(StandardResults[[#This Row],[Ind/Rel]]="Ind",LEFT(StandardResults[[#This Row],[Gender]],1)&amp;MIN(MAX(StandardResults[[#This Row],[Age]],11),17)&amp;"-"&amp;StandardResults[[#This Row],[Event]],"")</f>
        <v>011-0</v>
      </c>
      <c r="R1439" t="e">
        <f>IF(StandardResults[[#This Row],[Ind/Rel]]="Ind",_xlfn.XLOOKUP(StandardResults[[#This Row],[Code]],Std[Code],Std[AA]),"-")</f>
        <v>#N/A</v>
      </c>
      <c r="S1439" t="e">
        <f>IF(StandardResults[[#This Row],[Ind/Rel]]="Ind",_xlfn.XLOOKUP(StandardResults[[#This Row],[Code]],Std[Code],Std[A]),"-")</f>
        <v>#N/A</v>
      </c>
      <c r="T1439" t="e">
        <f>IF(StandardResults[[#This Row],[Ind/Rel]]="Ind",_xlfn.XLOOKUP(StandardResults[[#This Row],[Code]],Std[Code],Std[B]),"-")</f>
        <v>#N/A</v>
      </c>
      <c r="U1439" t="e">
        <f>IF(StandardResults[[#This Row],[Ind/Rel]]="Ind",_xlfn.XLOOKUP(StandardResults[[#This Row],[Code]],Std[Code],Std[AAs]),"-")</f>
        <v>#N/A</v>
      </c>
      <c r="V1439" t="e">
        <f>IF(StandardResults[[#This Row],[Ind/Rel]]="Ind",_xlfn.XLOOKUP(StandardResults[[#This Row],[Code]],Std[Code],Std[As]),"-")</f>
        <v>#N/A</v>
      </c>
      <c r="W1439" t="e">
        <f>IF(StandardResults[[#This Row],[Ind/Rel]]="Ind",_xlfn.XLOOKUP(StandardResults[[#This Row],[Code]],Std[Code],Std[Bs]),"-")</f>
        <v>#N/A</v>
      </c>
      <c r="X1439" t="e">
        <f>IF(StandardResults[[#This Row],[Ind/Rel]]="Ind",_xlfn.XLOOKUP(StandardResults[[#This Row],[Code]],Std[Code],Std[EC]),"-")</f>
        <v>#N/A</v>
      </c>
      <c r="Y1439" t="e">
        <f>IF(StandardResults[[#This Row],[Ind/Rel]]="Ind",_xlfn.XLOOKUP(StandardResults[[#This Row],[Code]],Std[Code],Std[Ecs]),"-")</f>
        <v>#N/A</v>
      </c>
      <c r="Z1439">
        <f>COUNTIFS(StandardResults[Name],StandardResults[[#This Row],[Name]],StandardResults[Entry
Std],"B")+COUNTIFS(StandardResults[Name],StandardResults[[#This Row],[Name]],StandardResults[Entry
Std],"A")+COUNTIFS(StandardResults[Name],StandardResults[[#This Row],[Name]],StandardResults[Entry
Std],"AA")</f>
        <v>0</v>
      </c>
      <c r="AA1439">
        <f>COUNTIFS(StandardResults[Name],StandardResults[[#This Row],[Name]],StandardResults[Entry
Std],"AA")</f>
        <v>0</v>
      </c>
    </row>
    <row r="1440" spans="1:27" x14ac:dyDescent="0.25">
      <c r="A1440">
        <f>TimeVR[[#This Row],[Club]]</f>
        <v>0</v>
      </c>
      <c r="B1440" t="str">
        <f>IF(OR(RIGHT(TimeVR[[#This Row],[Event]],3)="M.R", RIGHT(TimeVR[[#This Row],[Event]],3)="F.R"),"Relay","Ind")</f>
        <v>Ind</v>
      </c>
      <c r="C1440">
        <f>TimeVR[[#This Row],[gender]]</f>
        <v>0</v>
      </c>
      <c r="D1440">
        <f>TimeVR[[#This Row],[Age]]</f>
        <v>0</v>
      </c>
      <c r="E1440">
        <f>TimeVR[[#This Row],[name]]</f>
        <v>0</v>
      </c>
      <c r="F1440">
        <f>TimeVR[[#This Row],[Event]]</f>
        <v>0</v>
      </c>
      <c r="G1440" t="str">
        <f>IF(OR(StandardResults[[#This Row],[Entry]]="-",TimeVR[[#This Row],[validation]]="Validated"),"Y","N")</f>
        <v>N</v>
      </c>
      <c r="H1440">
        <f>IF(OR(LEFT(TimeVR[[#This Row],[Times]],8)="00:00.00", LEFT(TimeVR[[#This Row],[Times]],2)="NT"),"-",TimeVR[[#This Row],[Times]])</f>
        <v>0</v>
      </c>
      <c r="I14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0" t="str">
        <f>IF(ISBLANK(TimeVR[[#This Row],[Best Time(S)]]),"-",TimeVR[[#This Row],[Best Time(S)]])</f>
        <v>-</v>
      </c>
      <c r="K1440" t="str">
        <f>IF(StandardResults[[#This Row],[BT(SC)]]&lt;&gt;"-",IF(StandardResults[[#This Row],[BT(SC)]]&lt;=StandardResults[[#This Row],[AAs]],"AA",IF(StandardResults[[#This Row],[BT(SC)]]&lt;=StandardResults[[#This Row],[As]],"A",IF(StandardResults[[#This Row],[BT(SC)]]&lt;=StandardResults[[#This Row],[Bs]],"B","-"))),"")</f>
        <v/>
      </c>
      <c r="L1440" t="str">
        <f>IF(ISBLANK(TimeVR[[#This Row],[Best Time(L)]]),"-",TimeVR[[#This Row],[Best Time(L)]])</f>
        <v>-</v>
      </c>
      <c r="M1440" t="str">
        <f>IF(StandardResults[[#This Row],[BT(LC)]]&lt;&gt;"-",IF(StandardResults[[#This Row],[BT(LC)]]&lt;=StandardResults[[#This Row],[AA]],"AA",IF(StandardResults[[#This Row],[BT(LC)]]&lt;=StandardResults[[#This Row],[A]],"A",IF(StandardResults[[#This Row],[BT(LC)]]&lt;=StandardResults[[#This Row],[B]],"B","-"))),"")</f>
        <v/>
      </c>
      <c r="N1440" s="14"/>
      <c r="O1440" t="str">
        <f>IF(StandardResults[[#This Row],[BT(SC)]]&lt;&gt;"-",IF(StandardResults[[#This Row],[BT(SC)]]&lt;=StandardResults[[#This Row],[Ecs]],"EC","-"),"")</f>
        <v/>
      </c>
      <c r="Q1440" t="str">
        <f>IF(StandardResults[[#This Row],[Ind/Rel]]="Ind",LEFT(StandardResults[[#This Row],[Gender]],1)&amp;MIN(MAX(StandardResults[[#This Row],[Age]],11),17)&amp;"-"&amp;StandardResults[[#This Row],[Event]],"")</f>
        <v>011-0</v>
      </c>
      <c r="R1440" t="e">
        <f>IF(StandardResults[[#This Row],[Ind/Rel]]="Ind",_xlfn.XLOOKUP(StandardResults[[#This Row],[Code]],Std[Code],Std[AA]),"-")</f>
        <v>#N/A</v>
      </c>
      <c r="S1440" t="e">
        <f>IF(StandardResults[[#This Row],[Ind/Rel]]="Ind",_xlfn.XLOOKUP(StandardResults[[#This Row],[Code]],Std[Code],Std[A]),"-")</f>
        <v>#N/A</v>
      </c>
      <c r="T1440" t="e">
        <f>IF(StandardResults[[#This Row],[Ind/Rel]]="Ind",_xlfn.XLOOKUP(StandardResults[[#This Row],[Code]],Std[Code],Std[B]),"-")</f>
        <v>#N/A</v>
      </c>
      <c r="U1440" t="e">
        <f>IF(StandardResults[[#This Row],[Ind/Rel]]="Ind",_xlfn.XLOOKUP(StandardResults[[#This Row],[Code]],Std[Code],Std[AAs]),"-")</f>
        <v>#N/A</v>
      </c>
      <c r="V1440" t="e">
        <f>IF(StandardResults[[#This Row],[Ind/Rel]]="Ind",_xlfn.XLOOKUP(StandardResults[[#This Row],[Code]],Std[Code],Std[As]),"-")</f>
        <v>#N/A</v>
      </c>
      <c r="W1440" t="e">
        <f>IF(StandardResults[[#This Row],[Ind/Rel]]="Ind",_xlfn.XLOOKUP(StandardResults[[#This Row],[Code]],Std[Code],Std[Bs]),"-")</f>
        <v>#N/A</v>
      </c>
      <c r="X1440" t="e">
        <f>IF(StandardResults[[#This Row],[Ind/Rel]]="Ind",_xlfn.XLOOKUP(StandardResults[[#This Row],[Code]],Std[Code],Std[EC]),"-")</f>
        <v>#N/A</v>
      </c>
      <c r="Y1440" t="e">
        <f>IF(StandardResults[[#This Row],[Ind/Rel]]="Ind",_xlfn.XLOOKUP(StandardResults[[#This Row],[Code]],Std[Code],Std[Ecs]),"-")</f>
        <v>#N/A</v>
      </c>
      <c r="Z1440">
        <f>COUNTIFS(StandardResults[Name],StandardResults[[#This Row],[Name]],StandardResults[Entry
Std],"B")+COUNTIFS(StandardResults[Name],StandardResults[[#This Row],[Name]],StandardResults[Entry
Std],"A")+COUNTIFS(StandardResults[Name],StandardResults[[#This Row],[Name]],StandardResults[Entry
Std],"AA")</f>
        <v>0</v>
      </c>
      <c r="AA1440">
        <f>COUNTIFS(StandardResults[Name],StandardResults[[#This Row],[Name]],StandardResults[Entry
Std],"AA")</f>
        <v>0</v>
      </c>
    </row>
    <row r="1441" spans="1:27" x14ac:dyDescent="0.25">
      <c r="A1441">
        <f>TimeVR[[#This Row],[Club]]</f>
        <v>0</v>
      </c>
      <c r="B1441" t="str">
        <f>IF(OR(RIGHT(TimeVR[[#This Row],[Event]],3)="M.R", RIGHT(TimeVR[[#This Row],[Event]],3)="F.R"),"Relay","Ind")</f>
        <v>Ind</v>
      </c>
      <c r="C1441">
        <f>TimeVR[[#This Row],[gender]]</f>
        <v>0</v>
      </c>
      <c r="D1441">
        <f>TimeVR[[#This Row],[Age]]</f>
        <v>0</v>
      </c>
      <c r="E1441">
        <f>TimeVR[[#This Row],[name]]</f>
        <v>0</v>
      </c>
      <c r="F1441">
        <f>TimeVR[[#This Row],[Event]]</f>
        <v>0</v>
      </c>
      <c r="G1441" t="str">
        <f>IF(OR(StandardResults[[#This Row],[Entry]]="-",TimeVR[[#This Row],[validation]]="Validated"),"Y","N")</f>
        <v>N</v>
      </c>
      <c r="H1441">
        <f>IF(OR(LEFT(TimeVR[[#This Row],[Times]],8)="00:00.00", LEFT(TimeVR[[#This Row],[Times]],2)="NT"),"-",TimeVR[[#This Row],[Times]])</f>
        <v>0</v>
      </c>
      <c r="I14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1" t="str">
        <f>IF(ISBLANK(TimeVR[[#This Row],[Best Time(S)]]),"-",TimeVR[[#This Row],[Best Time(S)]])</f>
        <v>-</v>
      </c>
      <c r="K1441" t="str">
        <f>IF(StandardResults[[#This Row],[BT(SC)]]&lt;&gt;"-",IF(StandardResults[[#This Row],[BT(SC)]]&lt;=StandardResults[[#This Row],[AAs]],"AA",IF(StandardResults[[#This Row],[BT(SC)]]&lt;=StandardResults[[#This Row],[As]],"A",IF(StandardResults[[#This Row],[BT(SC)]]&lt;=StandardResults[[#This Row],[Bs]],"B","-"))),"")</f>
        <v/>
      </c>
      <c r="L1441" t="str">
        <f>IF(ISBLANK(TimeVR[[#This Row],[Best Time(L)]]),"-",TimeVR[[#This Row],[Best Time(L)]])</f>
        <v>-</v>
      </c>
      <c r="M1441" t="str">
        <f>IF(StandardResults[[#This Row],[BT(LC)]]&lt;&gt;"-",IF(StandardResults[[#This Row],[BT(LC)]]&lt;=StandardResults[[#This Row],[AA]],"AA",IF(StandardResults[[#This Row],[BT(LC)]]&lt;=StandardResults[[#This Row],[A]],"A",IF(StandardResults[[#This Row],[BT(LC)]]&lt;=StandardResults[[#This Row],[B]],"B","-"))),"")</f>
        <v/>
      </c>
      <c r="N1441" s="14"/>
      <c r="O1441" t="str">
        <f>IF(StandardResults[[#This Row],[BT(SC)]]&lt;&gt;"-",IF(StandardResults[[#This Row],[BT(SC)]]&lt;=StandardResults[[#This Row],[Ecs]],"EC","-"),"")</f>
        <v/>
      </c>
      <c r="Q1441" t="str">
        <f>IF(StandardResults[[#This Row],[Ind/Rel]]="Ind",LEFT(StandardResults[[#This Row],[Gender]],1)&amp;MIN(MAX(StandardResults[[#This Row],[Age]],11),17)&amp;"-"&amp;StandardResults[[#This Row],[Event]],"")</f>
        <v>011-0</v>
      </c>
      <c r="R1441" t="e">
        <f>IF(StandardResults[[#This Row],[Ind/Rel]]="Ind",_xlfn.XLOOKUP(StandardResults[[#This Row],[Code]],Std[Code],Std[AA]),"-")</f>
        <v>#N/A</v>
      </c>
      <c r="S1441" t="e">
        <f>IF(StandardResults[[#This Row],[Ind/Rel]]="Ind",_xlfn.XLOOKUP(StandardResults[[#This Row],[Code]],Std[Code],Std[A]),"-")</f>
        <v>#N/A</v>
      </c>
      <c r="T1441" t="e">
        <f>IF(StandardResults[[#This Row],[Ind/Rel]]="Ind",_xlfn.XLOOKUP(StandardResults[[#This Row],[Code]],Std[Code],Std[B]),"-")</f>
        <v>#N/A</v>
      </c>
      <c r="U1441" t="e">
        <f>IF(StandardResults[[#This Row],[Ind/Rel]]="Ind",_xlfn.XLOOKUP(StandardResults[[#This Row],[Code]],Std[Code],Std[AAs]),"-")</f>
        <v>#N/A</v>
      </c>
      <c r="V1441" t="e">
        <f>IF(StandardResults[[#This Row],[Ind/Rel]]="Ind",_xlfn.XLOOKUP(StandardResults[[#This Row],[Code]],Std[Code],Std[As]),"-")</f>
        <v>#N/A</v>
      </c>
      <c r="W1441" t="e">
        <f>IF(StandardResults[[#This Row],[Ind/Rel]]="Ind",_xlfn.XLOOKUP(StandardResults[[#This Row],[Code]],Std[Code],Std[Bs]),"-")</f>
        <v>#N/A</v>
      </c>
      <c r="X1441" t="e">
        <f>IF(StandardResults[[#This Row],[Ind/Rel]]="Ind",_xlfn.XLOOKUP(StandardResults[[#This Row],[Code]],Std[Code],Std[EC]),"-")</f>
        <v>#N/A</v>
      </c>
      <c r="Y1441" t="e">
        <f>IF(StandardResults[[#This Row],[Ind/Rel]]="Ind",_xlfn.XLOOKUP(StandardResults[[#This Row],[Code]],Std[Code],Std[Ecs]),"-")</f>
        <v>#N/A</v>
      </c>
      <c r="Z1441">
        <f>COUNTIFS(StandardResults[Name],StandardResults[[#This Row],[Name]],StandardResults[Entry
Std],"B")+COUNTIFS(StandardResults[Name],StandardResults[[#This Row],[Name]],StandardResults[Entry
Std],"A")+COUNTIFS(StandardResults[Name],StandardResults[[#This Row],[Name]],StandardResults[Entry
Std],"AA")</f>
        <v>0</v>
      </c>
      <c r="AA1441">
        <f>COUNTIFS(StandardResults[Name],StandardResults[[#This Row],[Name]],StandardResults[Entry
Std],"AA")</f>
        <v>0</v>
      </c>
    </row>
    <row r="1442" spans="1:27" x14ac:dyDescent="0.25">
      <c r="A1442">
        <f>TimeVR[[#This Row],[Club]]</f>
        <v>0</v>
      </c>
      <c r="B1442" t="str">
        <f>IF(OR(RIGHT(TimeVR[[#This Row],[Event]],3)="M.R", RIGHT(TimeVR[[#This Row],[Event]],3)="F.R"),"Relay","Ind")</f>
        <v>Ind</v>
      </c>
      <c r="C1442">
        <f>TimeVR[[#This Row],[gender]]</f>
        <v>0</v>
      </c>
      <c r="D1442">
        <f>TimeVR[[#This Row],[Age]]</f>
        <v>0</v>
      </c>
      <c r="E1442">
        <f>TimeVR[[#This Row],[name]]</f>
        <v>0</v>
      </c>
      <c r="F1442">
        <f>TimeVR[[#This Row],[Event]]</f>
        <v>0</v>
      </c>
      <c r="G1442" t="str">
        <f>IF(OR(StandardResults[[#This Row],[Entry]]="-",TimeVR[[#This Row],[validation]]="Validated"),"Y","N")</f>
        <v>N</v>
      </c>
      <c r="H1442">
        <f>IF(OR(LEFT(TimeVR[[#This Row],[Times]],8)="00:00.00", LEFT(TimeVR[[#This Row],[Times]],2)="NT"),"-",TimeVR[[#This Row],[Times]])</f>
        <v>0</v>
      </c>
      <c r="I14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2" t="str">
        <f>IF(ISBLANK(TimeVR[[#This Row],[Best Time(S)]]),"-",TimeVR[[#This Row],[Best Time(S)]])</f>
        <v>-</v>
      </c>
      <c r="K1442" t="str">
        <f>IF(StandardResults[[#This Row],[BT(SC)]]&lt;&gt;"-",IF(StandardResults[[#This Row],[BT(SC)]]&lt;=StandardResults[[#This Row],[AAs]],"AA",IF(StandardResults[[#This Row],[BT(SC)]]&lt;=StandardResults[[#This Row],[As]],"A",IF(StandardResults[[#This Row],[BT(SC)]]&lt;=StandardResults[[#This Row],[Bs]],"B","-"))),"")</f>
        <v/>
      </c>
      <c r="L1442" t="str">
        <f>IF(ISBLANK(TimeVR[[#This Row],[Best Time(L)]]),"-",TimeVR[[#This Row],[Best Time(L)]])</f>
        <v>-</v>
      </c>
      <c r="M1442" t="str">
        <f>IF(StandardResults[[#This Row],[BT(LC)]]&lt;&gt;"-",IF(StandardResults[[#This Row],[BT(LC)]]&lt;=StandardResults[[#This Row],[AA]],"AA",IF(StandardResults[[#This Row],[BT(LC)]]&lt;=StandardResults[[#This Row],[A]],"A",IF(StandardResults[[#This Row],[BT(LC)]]&lt;=StandardResults[[#This Row],[B]],"B","-"))),"")</f>
        <v/>
      </c>
      <c r="N1442" s="14"/>
      <c r="O1442" t="str">
        <f>IF(StandardResults[[#This Row],[BT(SC)]]&lt;&gt;"-",IF(StandardResults[[#This Row],[BT(SC)]]&lt;=StandardResults[[#This Row],[Ecs]],"EC","-"),"")</f>
        <v/>
      </c>
      <c r="Q1442" t="str">
        <f>IF(StandardResults[[#This Row],[Ind/Rel]]="Ind",LEFT(StandardResults[[#This Row],[Gender]],1)&amp;MIN(MAX(StandardResults[[#This Row],[Age]],11),17)&amp;"-"&amp;StandardResults[[#This Row],[Event]],"")</f>
        <v>011-0</v>
      </c>
      <c r="R1442" t="e">
        <f>IF(StandardResults[[#This Row],[Ind/Rel]]="Ind",_xlfn.XLOOKUP(StandardResults[[#This Row],[Code]],Std[Code],Std[AA]),"-")</f>
        <v>#N/A</v>
      </c>
      <c r="S1442" t="e">
        <f>IF(StandardResults[[#This Row],[Ind/Rel]]="Ind",_xlfn.XLOOKUP(StandardResults[[#This Row],[Code]],Std[Code],Std[A]),"-")</f>
        <v>#N/A</v>
      </c>
      <c r="T1442" t="e">
        <f>IF(StandardResults[[#This Row],[Ind/Rel]]="Ind",_xlfn.XLOOKUP(StandardResults[[#This Row],[Code]],Std[Code],Std[B]),"-")</f>
        <v>#N/A</v>
      </c>
      <c r="U1442" t="e">
        <f>IF(StandardResults[[#This Row],[Ind/Rel]]="Ind",_xlfn.XLOOKUP(StandardResults[[#This Row],[Code]],Std[Code],Std[AAs]),"-")</f>
        <v>#N/A</v>
      </c>
      <c r="V1442" t="e">
        <f>IF(StandardResults[[#This Row],[Ind/Rel]]="Ind",_xlfn.XLOOKUP(StandardResults[[#This Row],[Code]],Std[Code],Std[As]),"-")</f>
        <v>#N/A</v>
      </c>
      <c r="W1442" t="e">
        <f>IF(StandardResults[[#This Row],[Ind/Rel]]="Ind",_xlfn.XLOOKUP(StandardResults[[#This Row],[Code]],Std[Code],Std[Bs]),"-")</f>
        <v>#N/A</v>
      </c>
      <c r="X1442" t="e">
        <f>IF(StandardResults[[#This Row],[Ind/Rel]]="Ind",_xlfn.XLOOKUP(StandardResults[[#This Row],[Code]],Std[Code],Std[EC]),"-")</f>
        <v>#N/A</v>
      </c>
      <c r="Y1442" t="e">
        <f>IF(StandardResults[[#This Row],[Ind/Rel]]="Ind",_xlfn.XLOOKUP(StandardResults[[#This Row],[Code]],Std[Code],Std[Ecs]),"-")</f>
        <v>#N/A</v>
      </c>
      <c r="Z1442">
        <f>COUNTIFS(StandardResults[Name],StandardResults[[#This Row],[Name]],StandardResults[Entry
Std],"B")+COUNTIFS(StandardResults[Name],StandardResults[[#This Row],[Name]],StandardResults[Entry
Std],"A")+COUNTIFS(StandardResults[Name],StandardResults[[#This Row],[Name]],StandardResults[Entry
Std],"AA")</f>
        <v>0</v>
      </c>
      <c r="AA1442">
        <f>COUNTIFS(StandardResults[Name],StandardResults[[#This Row],[Name]],StandardResults[Entry
Std],"AA")</f>
        <v>0</v>
      </c>
    </row>
    <row r="1443" spans="1:27" x14ac:dyDescent="0.25">
      <c r="A1443">
        <f>TimeVR[[#This Row],[Club]]</f>
        <v>0</v>
      </c>
      <c r="B1443" t="str">
        <f>IF(OR(RIGHT(TimeVR[[#This Row],[Event]],3)="M.R", RIGHT(TimeVR[[#This Row],[Event]],3)="F.R"),"Relay","Ind")</f>
        <v>Ind</v>
      </c>
      <c r="C1443">
        <f>TimeVR[[#This Row],[gender]]</f>
        <v>0</v>
      </c>
      <c r="D1443">
        <f>TimeVR[[#This Row],[Age]]</f>
        <v>0</v>
      </c>
      <c r="E1443">
        <f>TimeVR[[#This Row],[name]]</f>
        <v>0</v>
      </c>
      <c r="F1443">
        <f>TimeVR[[#This Row],[Event]]</f>
        <v>0</v>
      </c>
      <c r="G1443" t="str">
        <f>IF(OR(StandardResults[[#This Row],[Entry]]="-",TimeVR[[#This Row],[validation]]="Validated"),"Y","N")</f>
        <v>N</v>
      </c>
      <c r="H1443">
        <f>IF(OR(LEFT(TimeVR[[#This Row],[Times]],8)="00:00.00", LEFT(TimeVR[[#This Row],[Times]],2)="NT"),"-",TimeVR[[#This Row],[Times]])</f>
        <v>0</v>
      </c>
      <c r="I14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3" t="str">
        <f>IF(ISBLANK(TimeVR[[#This Row],[Best Time(S)]]),"-",TimeVR[[#This Row],[Best Time(S)]])</f>
        <v>-</v>
      </c>
      <c r="K1443" t="str">
        <f>IF(StandardResults[[#This Row],[BT(SC)]]&lt;&gt;"-",IF(StandardResults[[#This Row],[BT(SC)]]&lt;=StandardResults[[#This Row],[AAs]],"AA",IF(StandardResults[[#This Row],[BT(SC)]]&lt;=StandardResults[[#This Row],[As]],"A",IF(StandardResults[[#This Row],[BT(SC)]]&lt;=StandardResults[[#This Row],[Bs]],"B","-"))),"")</f>
        <v/>
      </c>
      <c r="L1443" t="str">
        <f>IF(ISBLANK(TimeVR[[#This Row],[Best Time(L)]]),"-",TimeVR[[#This Row],[Best Time(L)]])</f>
        <v>-</v>
      </c>
      <c r="M1443" t="str">
        <f>IF(StandardResults[[#This Row],[BT(LC)]]&lt;&gt;"-",IF(StandardResults[[#This Row],[BT(LC)]]&lt;=StandardResults[[#This Row],[AA]],"AA",IF(StandardResults[[#This Row],[BT(LC)]]&lt;=StandardResults[[#This Row],[A]],"A",IF(StandardResults[[#This Row],[BT(LC)]]&lt;=StandardResults[[#This Row],[B]],"B","-"))),"")</f>
        <v/>
      </c>
      <c r="N1443" s="14"/>
      <c r="O1443" t="str">
        <f>IF(StandardResults[[#This Row],[BT(SC)]]&lt;&gt;"-",IF(StandardResults[[#This Row],[BT(SC)]]&lt;=StandardResults[[#This Row],[Ecs]],"EC","-"),"")</f>
        <v/>
      </c>
      <c r="Q1443" t="str">
        <f>IF(StandardResults[[#This Row],[Ind/Rel]]="Ind",LEFT(StandardResults[[#This Row],[Gender]],1)&amp;MIN(MAX(StandardResults[[#This Row],[Age]],11),17)&amp;"-"&amp;StandardResults[[#This Row],[Event]],"")</f>
        <v>011-0</v>
      </c>
      <c r="R1443" t="e">
        <f>IF(StandardResults[[#This Row],[Ind/Rel]]="Ind",_xlfn.XLOOKUP(StandardResults[[#This Row],[Code]],Std[Code],Std[AA]),"-")</f>
        <v>#N/A</v>
      </c>
      <c r="S1443" t="e">
        <f>IF(StandardResults[[#This Row],[Ind/Rel]]="Ind",_xlfn.XLOOKUP(StandardResults[[#This Row],[Code]],Std[Code],Std[A]),"-")</f>
        <v>#N/A</v>
      </c>
      <c r="T1443" t="e">
        <f>IF(StandardResults[[#This Row],[Ind/Rel]]="Ind",_xlfn.XLOOKUP(StandardResults[[#This Row],[Code]],Std[Code],Std[B]),"-")</f>
        <v>#N/A</v>
      </c>
      <c r="U1443" t="e">
        <f>IF(StandardResults[[#This Row],[Ind/Rel]]="Ind",_xlfn.XLOOKUP(StandardResults[[#This Row],[Code]],Std[Code],Std[AAs]),"-")</f>
        <v>#N/A</v>
      </c>
      <c r="V1443" t="e">
        <f>IF(StandardResults[[#This Row],[Ind/Rel]]="Ind",_xlfn.XLOOKUP(StandardResults[[#This Row],[Code]],Std[Code],Std[As]),"-")</f>
        <v>#N/A</v>
      </c>
      <c r="W1443" t="e">
        <f>IF(StandardResults[[#This Row],[Ind/Rel]]="Ind",_xlfn.XLOOKUP(StandardResults[[#This Row],[Code]],Std[Code],Std[Bs]),"-")</f>
        <v>#N/A</v>
      </c>
      <c r="X1443" t="e">
        <f>IF(StandardResults[[#This Row],[Ind/Rel]]="Ind",_xlfn.XLOOKUP(StandardResults[[#This Row],[Code]],Std[Code],Std[EC]),"-")</f>
        <v>#N/A</v>
      </c>
      <c r="Y1443" t="e">
        <f>IF(StandardResults[[#This Row],[Ind/Rel]]="Ind",_xlfn.XLOOKUP(StandardResults[[#This Row],[Code]],Std[Code],Std[Ecs]),"-")</f>
        <v>#N/A</v>
      </c>
      <c r="Z1443">
        <f>COUNTIFS(StandardResults[Name],StandardResults[[#This Row],[Name]],StandardResults[Entry
Std],"B")+COUNTIFS(StandardResults[Name],StandardResults[[#This Row],[Name]],StandardResults[Entry
Std],"A")+COUNTIFS(StandardResults[Name],StandardResults[[#This Row],[Name]],StandardResults[Entry
Std],"AA")</f>
        <v>0</v>
      </c>
      <c r="AA1443">
        <f>COUNTIFS(StandardResults[Name],StandardResults[[#This Row],[Name]],StandardResults[Entry
Std],"AA")</f>
        <v>0</v>
      </c>
    </row>
    <row r="1444" spans="1:27" x14ac:dyDescent="0.25">
      <c r="A1444">
        <f>TimeVR[[#This Row],[Club]]</f>
        <v>0</v>
      </c>
      <c r="B1444" t="str">
        <f>IF(OR(RIGHT(TimeVR[[#This Row],[Event]],3)="M.R", RIGHT(TimeVR[[#This Row],[Event]],3)="F.R"),"Relay","Ind")</f>
        <v>Ind</v>
      </c>
      <c r="C1444">
        <f>TimeVR[[#This Row],[gender]]</f>
        <v>0</v>
      </c>
      <c r="D1444">
        <f>TimeVR[[#This Row],[Age]]</f>
        <v>0</v>
      </c>
      <c r="E1444">
        <f>TimeVR[[#This Row],[name]]</f>
        <v>0</v>
      </c>
      <c r="F1444">
        <f>TimeVR[[#This Row],[Event]]</f>
        <v>0</v>
      </c>
      <c r="G1444" t="str">
        <f>IF(OR(StandardResults[[#This Row],[Entry]]="-",TimeVR[[#This Row],[validation]]="Validated"),"Y","N")</f>
        <v>N</v>
      </c>
      <c r="H1444">
        <f>IF(OR(LEFT(TimeVR[[#This Row],[Times]],8)="00:00.00", LEFT(TimeVR[[#This Row],[Times]],2)="NT"),"-",TimeVR[[#This Row],[Times]])</f>
        <v>0</v>
      </c>
      <c r="I14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4" t="str">
        <f>IF(ISBLANK(TimeVR[[#This Row],[Best Time(S)]]),"-",TimeVR[[#This Row],[Best Time(S)]])</f>
        <v>-</v>
      </c>
      <c r="K1444" t="str">
        <f>IF(StandardResults[[#This Row],[BT(SC)]]&lt;&gt;"-",IF(StandardResults[[#This Row],[BT(SC)]]&lt;=StandardResults[[#This Row],[AAs]],"AA",IF(StandardResults[[#This Row],[BT(SC)]]&lt;=StandardResults[[#This Row],[As]],"A",IF(StandardResults[[#This Row],[BT(SC)]]&lt;=StandardResults[[#This Row],[Bs]],"B","-"))),"")</f>
        <v/>
      </c>
      <c r="L1444" t="str">
        <f>IF(ISBLANK(TimeVR[[#This Row],[Best Time(L)]]),"-",TimeVR[[#This Row],[Best Time(L)]])</f>
        <v>-</v>
      </c>
      <c r="M1444" t="str">
        <f>IF(StandardResults[[#This Row],[BT(LC)]]&lt;&gt;"-",IF(StandardResults[[#This Row],[BT(LC)]]&lt;=StandardResults[[#This Row],[AA]],"AA",IF(StandardResults[[#This Row],[BT(LC)]]&lt;=StandardResults[[#This Row],[A]],"A",IF(StandardResults[[#This Row],[BT(LC)]]&lt;=StandardResults[[#This Row],[B]],"B","-"))),"")</f>
        <v/>
      </c>
      <c r="N1444" s="14"/>
      <c r="O1444" t="str">
        <f>IF(StandardResults[[#This Row],[BT(SC)]]&lt;&gt;"-",IF(StandardResults[[#This Row],[BT(SC)]]&lt;=StandardResults[[#This Row],[Ecs]],"EC","-"),"")</f>
        <v/>
      </c>
      <c r="Q1444" t="str">
        <f>IF(StandardResults[[#This Row],[Ind/Rel]]="Ind",LEFT(StandardResults[[#This Row],[Gender]],1)&amp;MIN(MAX(StandardResults[[#This Row],[Age]],11),17)&amp;"-"&amp;StandardResults[[#This Row],[Event]],"")</f>
        <v>011-0</v>
      </c>
      <c r="R1444" t="e">
        <f>IF(StandardResults[[#This Row],[Ind/Rel]]="Ind",_xlfn.XLOOKUP(StandardResults[[#This Row],[Code]],Std[Code],Std[AA]),"-")</f>
        <v>#N/A</v>
      </c>
      <c r="S1444" t="e">
        <f>IF(StandardResults[[#This Row],[Ind/Rel]]="Ind",_xlfn.XLOOKUP(StandardResults[[#This Row],[Code]],Std[Code],Std[A]),"-")</f>
        <v>#N/A</v>
      </c>
      <c r="T1444" t="e">
        <f>IF(StandardResults[[#This Row],[Ind/Rel]]="Ind",_xlfn.XLOOKUP(StandardResults[[#This Row],[Code]],Std[Code],Std[B]),"-")</f>
        <v>#N/A</v>
      </c>
      <c r="U1444" t="e">
        <f>IF(StandardResults[[#This Row],[Ind/Rel]]="Ind",_xlfn.XLOOKUP(StandardResults[[#This Row],[Code]],Std[Code],Std[AAs]),"-")</f>
        <v>#N/A</v>
      </c>
      <c r="V1444" t="e">
        <f>IF(StandardResults[[#This Row],[Ind/Rel]]="Ind",_xlfn.XLOOKUP(StandardResults[[#This Row],[Code]],Std[Code],Std[As]),"-")</f>
        <v>#N/A</v>
      </c>
      <c r="W1444" t="e">
        <f>IF(StandardResults[[#This Row],[Ind/Rel]]="Ind",_xlfn.XLOOKUP(StandardResults[[#This Row],[Code]],Std[Code],Std[Bs]),"-")</f>
        <v>#N/A</v>
      </c>
      <c r="X1444" t="e">
        <f>IF(StandardResults[[#This Row],[Ind/Rel]]="Ind",_xlfn.XLOOKUP(StandardResults[[#This Row],[Code]],Std[Code],Std[EC]),"-")</f>
        <v>#N/A</v>
      </c>
      <c r="Y1444" t="e">
        <f>IF(StandardResults[[#This Row],[Ind/Rel]]="Ind",_xlfn.XLOOKUP(StandardResults[[#This Row],[Code]],Std[Code],Std[Ecs]),"-")</f>
        <v>#N/A</v>
      </c>
      <c r="Z1444">
        <f>COUNTIFS(StandardResults[Name],StandardResults[[#This Row],[Name]],StandardResults[Entry
Std],"B")+COUNTIFS(StandardResults[Name],StandardResults[[#This Row],[Name]],StandardResults[Entry
Std],"A")+COUNTIFS(StandardResults[Name],StandardResults[[#This Row],[Name]],StandardResults[Entry
Std],"AA")</f>
        <v>0</v>
      </c>
      <c r="AA1444">
        <f>COUNTIFS(StandardResults[Name],StandardResults[[#This Row],[Name]],StandardResults[Entry
Std],"AA")</f>
        <v>0</v>
      </c>
    </row>
    <row r="1445" spans="1:27" x14ac:dyDescent="0.25">
      <c r="A1445">
        <f>TimeVR[[#This Row],[Club]]</f>
        <v>0</v>
      </c>
      <c r="B1445" t="str">
        <f>IF(OR(RIGHT(TimeVR[[#This Row],[Event]],3)="M.R", RIGHT(TimeVR[[#This Row],[Event]],3)="F.R"),"Relay","Ind")</f>
        <v>Ind</v>
      </c>
      <c r="C1445">
        <f>TimeVR[[#This Row],[gender]]</f>
        <v>0</v>
      </c>
      <c r="D1445">
        <f>TimeVR[[#This Row],[Age]]</f>
        <v>0</v>
      </c>
      <c r="E1445">
        <f>TimeVR[[#This Row],[name]]</f>
        <v>0</v>
      </c>
      <c r="F1445">
        <f>TimeVR[[#This Row],[Event]]</f>
        <v>0</v>
      </c>
      <c r="G1445" t="str">
        <f>IF(OR(StandardResults[[#This Row],[Entry]]="-",TimeVR[[#This Row],[validation]]="Validated"),"Y","N")</f>
        <v>N</v>
      </c>
      <c r="H1445">
        <f>IF(OR(LEFT(TimeVR[[#This Row],[Times]],8)="00:00.00", LEFT(TimeVR[[#This Row],[Times]],2)="NT"),"-",TimeVR[[#This Row],[Times]])</f>
        <v>0</v>
      </c>
      <c r="I14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5" t="str">
        <f>IF(ISBLANK(TimeVR[[#This Row],[Best Time(S)]]),"-",TimeVR[[#This Row],[Best Time(S)]])</f>
        <v>-</v>
      </c>
      <c r="K1445" t="str">
        <f>IF(StandardResults[[#This Row],[BT(SC)]]&lt;&gt;"-",IF(StandardResults[[#This Row],[BT(SC)]]&lt;=StandardResults[[#This Row],[AAs]],"AA",IF(StandardResults[[#This Row],[BT(SC)]]&lt;=StandardResults[[#This Row],[As]],"A",IF(StandardResults[[#This Row],[BT(SC)]]&lt;=StandardResults[[#This Row],[Bs]],"B","-"))),"")</f>
        <v/>
      </c>
      <c r="L1445" t="str">
        <f>IF(ISBLANK(TimeVR[[#This Row],[Best Time(L)]]),"-",TimeVR[[#This Row],[Best Time(L)]])</f>
        <v>-</v>
      </c>
      <c r="M1445" t="str">
        <f>IF(StandardResults[[#This Row],[BT(LC)]]&lt;&gt;"-",IF(StandardResults[[#This Row],[BT(LC)]]&lt;=StandardResults[[#This Row],[AA]],"AA",IF(StandardResults[[#This Row],[BT(LC)]]&lt;=StandardResults[[#This Row],[A]],"A",IF(StandardResults[[#This Row],[BT(LC)]]&lt;=StandardResults[[#This Row],[B]],"B","-"))),"")</f>
        <v/>
      </c>
      <c r="N1445" s="14"/>
      <c r="O1445" t="str">
        <f>IF(StandardResults[[#This Row],[BT(SC)]]&lt;&gt;"-",IF(StandardResults[[#This Row],[BT(SC)]]&lt;=StandardResults[[#This Row],[Ecs]],"EC","-"),"")</f>
        <v/>
      </c>
      <c r="Q1445" t="str">
        <f>IF(StandardResults[[#This Row],[Ind/Rel]]="Ind",LEFT(StandardResults[[#This Row],[Gender]],1)&amp;MIN(MAX(StandardResults[[#This Row],[Age]],11),17)&amp;"-"&amp;StandardResults[[#This Row],[Event]],"")</f>
        <v>011-0</v>
      </c>
      <c r="R1445" t="e">
        <f>IF(StandardResults[[#This Row],[Ind/Rel]]="Ind",_xlfn.XLOOKUP(StandardResults[[#This Row],[Code]],Std[Code],Std[AA]),"-")</f>
        <v>#N/A</v>
      </c>
      <c r="S1445" t="e">
        <f>IF(StandardResults[[#This Row],[Ind/Rel]]="Ind",_xlfn.XLOOKUP(StandardResults[[#This Row],[Code]],Std[Code],Std[A]),"-")</f>
        <v>#N/A</v>
      </c>
      <c r="T1445" t="e">
        <f>IF(StandardResults[[#This Row],[Ind/Rel]]="Ind",_xlfn.XLOOKUP(StandardResults[[#This Row],[Code]],Std[Code],Std[B]),"-")</f>
        <v>#N/A</v>
      </c>
      <c r="U1445" t="e">
        <f>IF(StandardResults[[#This Row],[Ind/Rel]]="Ind",_xlfn.XLOOKUP(StandardResults[[#This Row],[Code]],Std[Code],Std[AAs]),"-")</f>
        <v>#N/A</v>
      </c>
      <c r="V1445" t="e">
        <f>IF(StandardResults[[#This Row],[Ind/Rel]]="Ind",_xlfn.XLOOKUP(StandardResults[[#This Row],[Code]],Std[Code],Std[As]),"-")</f>
        <v>#N/A</v>
      </c>
      <c r="W1445" t="e">
        <f>IF(StandardResults[[#This Row],[Ind/Rel]]="Ind",_xlfn.XLOOKUP(StandardResults[[#This Row],[Code]],Std[Code],Std[Bs]),"-")</f>
        <v>#N/A</v>
      </c>
      <c r="X1445" t="e">
        <f>IF(StandardResults[[#This Row],[Ind/Rel]]="Ind",_xlfn.XLOOKUP(StandardResults[[#This Row],[Code]],Std[Code],Std[EC]),"-")</f>
        <v>#N/A</v>
      </c>
      <c r="Y1445" t="e">
        <f>IF(StandardResults[[#This Row],[Ind/Rel]]="Ind",_xlfn.XLOOKUP(StandardResults[[#This Row],[Code]],Std[Code],Std[Ecs]),"-")</f>
        <v>#N/A</v>
      </c>
      <c r="Z1445">
        <f>COUNTIFS(StandardResults[Name],StandardResults[[#This Row],[Name]],StandardResults[Entry
Std],"B")+COUNTIFS(StandardResults[Name],StandardResults[[#This Row],[Name]],StandardResults[Entry
Std],"A")+COUNTIFS(StandardResults[Name],StandardResults[[#This Row],[Name]],StandardResults[Entry
Std],"AA")</f>
        <v>0</v>
      </c>
      <c r="AA1445">
        <f>COUNTIFS(StandardResults[Name],StandardResults[[#This Row],[Name]],StandardResults[Entry
Std],"AA")</f>
        <v>0</v>
      </c>
    </row>
    <row r="1446" spans="1:27" x14ac:dyDescent="0.25">
      <c r="A1446">
        <f>TimeVR[[#This Row],[Club]]</f>
        <v>0</v>
      </c>
      <c r="B1446" t="str">
        <f>IF(OR(RIGHT(TimeVR[[#This Row],[Event]],3)="M.R", RIGHT(TimeVR[[#This Row],[Event]],3)="F.R"),"Relay","Ind")</f>
        <v>Ind</v>
      </c>
      <c r="C1446">
        <f>TimeVR[[#This Row],[gender]]</f>
        <v>0</v>
      </c>
      <c r="D1446">
        <f>TimeVR[[#This Row],[Age]]</f>
        <v>0</v>
      </c>
      <c r="E1446">
        <f>TimeVR[[#This Row],[name]]</f>
        <v>0</v>
      </c>
      <c r="F1446">
        <f>TimeVR[[#This Row],[Event]]</f>
        <v>0</v>
      </c>
      <c r="G1446" t="str">
        <f>IF(OR(StandardResults[[#This Row],[Entry]]="-",TimeVR[[#This Row],[validation]]="Validated"),"Y","N")</f>
        <v>N</v>
      </c>
      <c r="H1446">
        <f>IF(OR(LEFT(TimeVR[[#This Row],[Times]],8)="00:00.00", LEFT(TimeVR[[#This Row],[Times]],2)="NT"),"-",TimeVR[[#This Row],[Times]])</f>
        <v>0</v>
      </c>
      <c r="I14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6" t="str">
        <f>IF(ISBLANK(TimeVR[[#This Row],[Best Time(S)]]),"-",TimeVR[[#This Row],[Best Time(S)]])</f>
        <v>-</v>
      </c>
      <c r="K1446" t="str">
        <f>IF(StandardResults[[#This Row],[BT(SC)]]&lt;&gt;"-",IF(StandardResults[[#This Row],[BT(SC)]]&lt;=StandardResults[[#This Row],[AAs]],"AA",IF(StandardResults[[#This Row],[BT(SC)]]&lt;=StandardResults[[#This Row],[As]],"A",IF(StandardResults[[#This Row],[BT(SC)]]&lt;=StandardResults[[#This Row],[Bs]],"B","-"))),"")</f>
        <v/>
      </c>
      <c r="L1446" t="str">
        <f>IF(ISBLANK(TimeVR[[#This Row],[Best Time(L)]]),"-",TimeVR[[#This Row],[Best Time(L)]])</f>
        <v>-</v>
      </c>
      <c r="M1446" t="str">
        <f>IF(StandardResults[[#This Row],[BT(LC)]]&lt;&gt;"-",IF(StandardResults[[#This Row],[BT(LC)]]&lt;=StandardResults[[#This Row],[AA]],"AA",IF(StandardResults[[#This Row],[BT(LC)]]&lt;=StandardResults[[#This Row],[A]],"A",IF(StandardResults[[#This Row],[BT(LC)]]&lt;=StandardResults[[#This Row],[B]],"B","-"))),"")</f>
        <v/>
      </c>
      <c r="N1446" s="14"/>
      <c r="O1446" t="str">
        <f>IF(StandardResults[[#This Row],[BT(SC)]]&lt;&gt;"-",IF(StandardResults[[#This Row],[BT(SC)]]&lt;=StandardResults[[#This Row],[Ecs]],"EC","-"),"")</f>
        <v/>
      </c>
      <c r="Q1446" t="str">
        <f>IF(StandardResults[[#This Row],[Ind/Rel]]="Ind",LEFT(StandardResults[[#This Row],[Gender]],1)&amp;MIN(MAX(StandardResults[[#This Row],[Age]],11),17)&amp;"-"&amp;StandardResults[[#This Row],[Event]],"")</f>
        <v>011-0</v>
      </c>
      <c r="R1446" t="e">
        <f>IF(StandardResults[[#This Row],[Ind/Rel]]="Ind",_xlfn.XLOOKUP(StandardResults[[#This Row],[Code]],Std[Code],Std[AA]),"-")</f>
        <v>#N/A</v>
      </c>
      <c r="S1446" t="e">
        <f>IF(StandardResults[[#This Row],[Ind/Rel]]="Ind",_xlfn.XLOOKUP(StandardResults[[#This Row],[Code]],Std[Code],Std[A]),"-")</f>
        <v>#N/A</v>
      </c>
      <c r="T1446" t="e">
        <f>IF(StandardResults[[#This Row],[Ind/Rel]]="Ind",_xlfn.XLOOKUP(StandardResults[[#This Row],[Code]],Std[Code],Std[B]),"-")</f>
        <v>#N/A</v>
      </c>
      <c r="U1446" t="e">
        <f>IF(StandardResults[[#This Row],[Ind/Rel]]="Ind",_xlfn.XLOOKUP(StandardResults[[#This Row],[Code]],Std[Code],Std[AAs]),"-")</f>
        <v>#N/A</v>
      </c>
      <c r="V1446" t="e">
        <f>IF(StandardResults[[#This Row],[Ind/Rel]]="Ind",_xlfn.XLOOKUP(StandardResults[[#This Row],[Code]],Std[Code],Std[As]),"-")</f>
        <v>#N/A</v>
      </c>
      <c r="W1446" t="e">
        <f>IF(StandardResults[[#This Row],[Ind/Rel]]="Ind",_xlfn.XLOOKUP(StandardResults[[#This Row],[Code]],Std[Code],Std[Bs]),"-")</f>
        <v>#N/A</v>
      </c>
      <c r="X1446" t="e">
        <f>IF(StandardResults[[#This Row],[Ind/Rel]]="Ind",_xlfn.XLOOKUP(StandardResults[[#This Row],[Code]],Std[Code],Std[EC]),"-")</f>
        <v>#N/A</v>
      </c>
      <c r="Y1446" t="e">
        <f>IF(StandardResults[[#This Row],[Ind/Rel]]="Ind",_xlfn.XLOOKUP(StandardResults[[#This Row],[Code]],Std[Code],Std[Ecs]),"-")</f>
        <v>#N/A</v>
      </c>
      <c r="Z1446">
        <f>COUNTIFS(StandardResults[Name],StandardResults[[#This Row],[Name]],StandardResults[Entry
Std],"B")+COUNTIFS(StandardResults[Name],StandardResults[[#This Row],[Name]],StandardResults[Entry
Std],"A")+COUNTIFS(StandardResults[Name],StandardResults[[#This Row],[Name]],StandardResults[Entry
Std],"AA")</f>
        <v>0</v>
      </c>
      <c r="AA1446">
        <f>COUNTIFS(StandardResults[Name],StandardResults[[#This Row],[Name]],StandardResults[Entry
Std],"AA")</f>
        <v>0</v>
      </c>
    </row>
    <row r="1447" spans="1:27" x14ac:dyDescent="0.25">
      <c r="A1447">
        <f>TimeVR[[#This Row],[Club]]</f>
        <v>0</v>
      </c>
      <c r="B1447" t="str">
        <f>IF(OR(RIGHT(TimeVR[[#This Row],[Event]],3)="M.R", RIGHT(TimeVR[[#This Row],[Event]],3)="F.R"),"Relay","Ind")</f>
        <v>Ind</v>
      </c>
      <c r="C1447">
        <f>TimeVR[[#This Row],[gender]]</f>
        <v>0</v>
      </c>
      <c r="D1447">
        <f>TimeVR[[#This Row],[Age]]</f>
        <v>0</v>
      </c>
      <c r="E1447">
        <f>TimeVR[[#This Row],[name]]</f>
        <v>0</v>
      </c>
      <c r="F1447">
        <f>TimeVR[[#This Row],[Event]]</f>
        <v>0</v>
      </c>
      <c r="G1447" t="str">
        <f>IF(OR(StandardResults[[#This Row],[Entry]]="-",TimeVR[[#This Row],[validation]]="Validated"),"Y","N")</f>
        <v>N</v>
      </c>
      <c r="H1447">
        <f>IF(OR(LEFT(TimeVR[[#This Row],[Times]],8)="00:00.00", LEFT(TimeVR[[#This Row],[Times]],2)="NT"),"-",TimeVR[[#This Row],[Times]])</f>
        <v>0</v>
      </c>
      <c r="I14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7" t="str">
        <f>IF(ISBLANK(TimeVR[[#This Row],[Best Time(S)]]),"-",TimeVR[[#This Row],[Best Time(S)]])</f>
        <v>-</v>
      </c>
      <c r="K1447" t="str">
        <f>IF(StandardResults[[#This Row],[BT(SC)]]&lt;&gt;"-",IF(StandardResults[[#This Row],[BT(SC)]]&lt;=StandardResults[[#This Row],[AAs]],"AA",IF(StandardResults[[#This Row],[BT(SC)]]&lt;=StandardResults[[#This Row],[As]],"A",IF(StandardResults[[#This Row],[BT(SC)]]&lt;=StandardResults[[#This Row],[Bs]],"B","-"))),"")</f>
        <v/>
      </c>
      <c r="L1447" t="str">
        <f>IF(ISBLANK(TimeVR[[#This Row],[Best Time(L)]]),"-",TimeVR[[#This Row],[Best Time(L)]])</f>
        <v>-</v>
      </c>
      <c r="M1447" t="str">
        <f>IF(StandardResults[[#This Row],[BT(LC)]]&lt;&gt;"-",IF(StandardResults[[#This Row],[BT(LC)]]&lt;=StandardResults[[#This Row],[AA]],"AA",IF(StandardResults[[#This Row],[BT(LC)]]&lt;=StandardResults[[#This Row],[A]],"A",IF(StandardResults[[#This Row],[BT(LC)]]&lt;=StandardResults[[#This Row],[B]],"B","-"))),"")</f>
        <v/>
      </c>
      <c r="N1447" s="14"/>
      <c r="O1447" t="str">
        <f>IF(StandardResults[[#This Row],[BT(SC)]]&lt;&gt;"-",IF(StandardResults[[#This Row],[BT(SC)]]&lt;=StandardResults[[#This Row],[Ecs]],"EC","-"),"")</f>
        <v/>
      </c>
      <c r="Q1447" t="str">
        <f>IF(StandardResults[[#This Row],[Ind/Rel]]="Ind",LEFT(StandardResults[[#This Row],[Gender]],1)&amp;MIN(MAX(StandardResults[[#This Row],[Age]],11),17)&amp;"-"&amp;StandardResults[[#This Row],[Event]],"")</f>
        <v>011-0</v>
      </c>
      <c r="R1447" t="e">
        <f>IF(StandardResults[[#This Row],[Ind/Rel]]="Ind",_xlfn.XLOOKUP(StandardResults[[#This Row],[Code]],Std[Code],Std[AA]),"-")</f>
        <v>#N/A</v>
      </c>
      <c r="S1447" t="e">
        <f>IF(StandardResults[[#This Row],[Ind/Rel]]="Ind",_xlfn.XLOOKUP(StandardResults[[#This Row],[Code]],Std[Code],Std[A]),"-")</f>
        <v>#N/A</v>
      </c>
      <c r="T1447" t="e">
        <f>IF(StandardResults[[#This Row],[Ind/Rel]]="Ind",_xlfn.XLOOKUP(StandardResults[[#This Row],[Code]],Std[Code],Std[B]),"-")</f>
        <v>#N/A</v>
      </c>
      <c r="U1447" t="e">
        <f>IF(StandardResults[[#This Row],[Ind/Rel]]="Ind",_xlfn.XLOOKUP(StandardResults[[#This Row],[Code]],Std[Code],Std[AAs]),"-")</f>
        <v>#N/A</v>
      </c>
      <c r="V1447" t="e">
        <f>IF(StandardResults[[#This Row],[Ind/Rel]]="Ind",_xlfn.XLOOKUP(StandardResults[[#This Row],[Code]],Std[Code],Std[As]),"-")</f>
        <v>#N/A</v>
      </c>
      <c r="W1447" t="e">
        <f>IF(StandardResults[[#This Row],[Ind/Rel]]="Ind",_xlfn.XLOOKUP(StandardResults[[#This Row],[Code]],Std[Code],Std[Bs]),"-")</f>
        <v>#N/A</v>
      </c>
      <c r="X1447" t="e">
        <f>IF(StandardResults[[#This Row],[Ind/Rel]]="Ind",_xlfn.XLOOKUP(StandardResults[[#This Row],[Code]],Std[Code],Std[EC]),"-")</f>
        <v>#N/A</v>
      </c>
      <c r="Y1447" t="e">
        <f>IF(StandardResults[[#This Row],[Ind/Rel]]="Ind",_xlfn.XLOOKUP(StandardResults[[#This Row],[Code]],Std[Code],Std[Ecs]),"-")</f>
        <v>#N/A</v>
      </c>
      <c r="Z1447">
        <f>COUNTIFS(StandardResults[Name],StandardResults[[#This Row],[Name]],StandardResults[Entry
Std],"B")+COUNTIFS(StandardResults[Name],StandardResults[[#This Row],[Name]],StandardResults[Entry
Std],"A")+COUNTIFS(StandardResults[Name],StandardResults[[#This Row],[Name]],StandardResults[Entry
Std],"AA")</f>
        <v>0</v>
      </c>
      <c r="AA1447">
        <f>COUNTIFS(StandardResults[Name],StandardResults[[#This Row],[Name]],StandardResults[Entry
Std],"AA")</f>
        <v>0</v>
      </c>
    </row>
    <row r="1448" spans="1:27" x14ac:dyDescent="0.25">
      <c r="A1448">
        <f>TimeVR[[#This Row],[Club]]</f>
        <v>0</v>
      </c>
      <c r="B1448" t="str">
        <f>IF(OR(RIGHT(TimeVR[[#This Row],[Event]],3)="M.R", RIGHT(TimeVR[[#This Row],[Event]],3)="F.R"),"Relay","Ind")</f>
        <v>Ind</v>
      </c>
      <c r="C1448">
        <f>TimeVR[[#This Row],[gender]]</f>
        <v>0</v>
      </c>
      <c r="D1448">
        <f>TimeVR[[#This Row],[Age]]</f>
        <v>0</v>
      </c>
      <c r="E1448">
        <f>TimeVR[[#This Row],[name]]</f>
        <v>0</v>
      </c>
      <c r="F1448">
        <f>TimeVR[[#This Row],[Event]]</f>
        <v>0</v>
      </c>
      <c r="G1448" t="str">
        <f>IF(OR(StandardResults[[#This Row],[Entry]]="-",TimeVR[[#This Row],[validation]]="Validated"),"Y","N")</f>
        <v>N</v>
      </c>
      <c r="H1448">
        <f>IF(OR(LEFT(TimeVR[[#This Row],[Times]],8)="00:00.00", LEFT(TimeVR[[#This Row],[Times]],2)="NT"),"-",TimeVR[[#This Row],[Times]])</f>
        <v>0</v>
      </c>
      <c r="I14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8" t="str">
        <f>IF(ISBLANK(TimeVR[[#This Row],[Best Time(S)]]),"-",TimeVR[[#This Row],[Best Time(S)]])</f>
        <v>-</v>
      </c>
      <c r="K1448" t="str">
        <f>IF(StandardResults[[#This Row],[BT(SC)]]&lt;&gt;"-",IF(StandardResults[[#This Row],[BT(SC)]]&lt;=StandardResults[[#This Row],[AAs]],"AA",IF(StandardResults[[#This Row],[BT(SC)]]&lt;=StandardResults[[#This Row],[As]],"A",IF(StandardResults[[#This Row],[BT(SC)]]&lt;=StandardResults[[#This Row],[Bs]],"B","-"))),"")</f>
        <v/>
      </c>
      <c r="L1448" t="str">
        <f>IF(ISBLANK(TimeVR[[#This Row],[Best Time(L)]]),"-",TimeVR[[#This Row],[Best Time(L)]])</f>
        <v>-</v>
      </c>
      <c r="M1448" t="str">
        <f>IF(StandardResults[[#This Row],[BT(LC)]]&lt;&gt;"-",IF(StandardResults[[#This Row],[BT(LC)]]&lt;=StandardResults[[#This Row],[AA]],"AA",IF(StandardResults[[#This Row],[BT(LC)]]&lt;=StandardResults[[#This Row],[A]],"A",IF(StandardResults[[#This Row],[BT(LC)]]&lt;=StandardResults[[#This Row],[B]],"B","-"))),"")</f>
        <v/>
      </c>
      <c r="N1448" s="14"/>
      <c r="O1448" t="str">
        <f>IF(StandardResults[[#This Row],[BT(SC)]]&lt;&gt;"-",IF(StandardResults[[#This Row],[BT(SC)]]&lt;=StandardResults[[#This Row],[Ecs]],"EC","-"),"")</f>
        <v/>
      </c>
      <c r="Q1448" t="str">
        <f>IF(StandardResults[[#This Row],[Ind/Rel]]="Ind",LEFT(StandardResults[[#This Row],[Gender]],1)&amp;MIN(MAX(StandardResults[[#This Row],[Age]],11),17)&amp;"-"&amp;StandardResults[[#This Row],[Event]],"")</f>
        <v>011-0</v>
      </c>
      <c r="R1448" t="e">
        <f>IF(StandardResults[[#This Row],[Ind/Rel]]="Ind",_xlfn.XLOOKUP(StandardResults[[#This Row],[Code]],Std[Code],Std[AA]),"-")</f>
        <v>#N/A</v>
      </c>
      <c r="S1448" t="e">
        <f>IF(StandardResults[[#This Row],[Ind/Rel]]="Ind",_xlfn.XLOOKUP(StandardResults[[#This Row],[Code]],Std[Code],Std[A]),"-")</f>
        <v>#N/A</v>
      </c>
      <c r="T1448" t="e">
        <f>IF(StandardResults[[#This Row],[Ind/Rel]]="Ind",_xlfn.XLOOKUP(StandardResults[[#This Row],[Code]],Std[Code],Std[B]),"-")</f>
        <v>#N/A</v>
      </c>
      <c r="U1448" t="e">
        <f>IF(StandardResults[[#This Row],[Ind/Rel]]="Ind",_xlfn.XLOOKUP(StandardResults[[#This Row],[Code]],Std[Code],Std[AAs]),"-")</f>
        <v>#N/A</v>
      </c>
      <c r="V1448" t="e">
        <f>IF(StandardResults[[#This Row],[Ind/Rel]]="Ind",_xlfn.XLOOKUP(StandardResults[[#This Row],[Code]],Std[Code],Std[As]),"-")</f>
        <v>#N/A</v>
      </c>
      <c r="W1448" t="e">
        <f>IF(StandardResults[[#This Row],[Ind/Rel]]="Ind",_xlfn.XLOOKUP(StandardResults[[#This Row],[Code]],Std[Code],Std[Bs]),"-")</f>
        <v>#N/A</v>
      </c>
      <c r="X1448" t="e">
        <f>IF(StandardResults[[#This Row],[Ind/Rel]]="Ind",_xlfn.XLOOKUP(StandardResults[[#This Row],[Code]],Std[Code],Std[EC]),"-")</f>
        <v>#N/A</v>
      </c>
      <c r="Y1448" t="e">
        <f>IF(StandardResults[[#This Row],[Ind/Rel]]="Ind",_xlfn.XLOOKUP(StandardResults[[#This Row],[Code]],Std[Code],Std[Ecs]),"-")</f>
        <v>#N/A</v>
      </c>
      <c r="Z1448">
        <f>COUNTIFS(StandardResults[Name],StandardResults[[#This Row],[Name]],StandardResults[Entry
Std],"B")+COUNTIFS(StandardResults[Name],StandardResults[[#This Row],[Name]],StandardResults[Entry
Std],"A")+COUNTIFS(StandardResults[Name],StandardResults[[#This Row],[Name]],StandardResults[Entry
Std],"AA")</f>
        <v>0</v>
      </c>
      <c r="AA1448">
        <f>COUNTIFS(StandardResults[Name],StandardResults[[#This Row],[Name]],StandardResults[Entry
Std],"AA")</f>
        <v>0</v>
      </c>
    </row>
    <row r="1449" spans="1:27" x14ac:dyDescent="0.25">
      <c r="A1449">
        <f>TimeVR[[#This Row],[Club]]</f>
        <v>0</v>
      </c>
      <c r="B1449" t="str">
        <f>IF(OR(RIGHT(TimeVR[[#This Row],[Event]],3)="M.R", RIGHT(TimeVR[[#This Row],[Event]],3)="F.R"),"Relay","Ind")</f>
        <v>Ind</v>
      </c>
      <c r="C1449">
        <f>TimeVR[[#This Row],[gender]]</f>
        <v>0</v>
      </c>
      <c r="D1449">
        <f>TimeVR[[#This Row],[Age]]</f>
        <v>0</v>
      </c>
      <c r="E1449">
        <f>TimeVR[[#This Row],[name]]</f>
        <v>0</v>
      </c>
      <c r="F1449">
        <f>TimeVR[[#This Row],[Event]]</f>
        <v>0</v>
      </c>
      <c r="G1449" t="str">
        <f>IF(OR(StandardResults[[#This Row],[Entry]]="-",TimeVR[[#This Row],[validation]]="Validated"),"Y","N")</f>
        <v>N</v>
      </c>
      <c r="H1449">
        <f>IF(OR(LEFT(TimeVR[[#This Row],[Times]],8)="00:00.00", LEFT(TimeVR[[#This Row],[Times]],2)="NT"),"-",TimeVR[[#This Row],[Times]])</f>
        <v>0</v>
      </c>
      <c r="I14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49" t="str">
        <f>IF(ISBLANK(TimeVR[[#This Row],[Best Time(S)]]),"-",TimeVR[[#This Row],[Best Time(S)]])</f>
        <v>-</v>
      </c>
      <c r="K1449" t="str">
        <f>IF(StandardResults[[#This Row],[BT(SC)]]&lt;&gt;"-",IF(StandardResults[[#This Row],[BT(SC)]]&lt;=StandardResults[[#This Row],[AAs]],"AA",IF(StandardResults[[#This Row],[BT(SC)]]&lt;=StandardResults[[#This Row],[As]],"A",IF(StandardResults[[#This Row],[BT(SC)]]&lt;=StandardResults[[#This Row],[Bs]],"B","-"))),"")</f>
        <v/>
      </c>
      <c r="L1449" t="str">
        <f>IF(ISBLANK(TimeVR[[#This Row],[Best Time(L)]]),"-",TimeVR[[#This Row],[Best Time(L)]])</f>
        <v>-</v>
      </c>
      <c r="M1449" t="str">
        <f>IF(StandardResults[[#This Row],[BT(LC)]]&lt;&gt;"-",IF(StandardResults[[#This Row],[BT(LC)]]&lt;=StandardResults[[#This Row],[AA]],"AA",IF(StandardResults[[#This Row],[BT(LC)]]&lt;=StandardResults[[#This Row],[A]],"A",IF(StandardResults[[#This Row],[BT(LC)]]&lt;=StandardResults[[#This Row],[B]],"B","-"))),"")</f>
        <v/>
      </c>
      <c r="N1449" s="14"/>
      <c r="O1449" t="str">
        <f>IF(StandardResults[[#This Row],[BT(SC)]]&lt;&gt;"-",IF(StandardResults[[#This Row],[BT(SC)]]&lt;=StandardResults[[#This Row],[Ecs]],"EC","-"),"")</f>
        <v/>
      </c>
      <c r="Q1449" t="str">
        <f>IF(StandardResults[[#This Row],[Ind/Rel]]="Ind",LEFT(StandardResults[[#This Row],[Gender]],1)&amp;MIN(MAX(StandardResults[[#This Row],[Age]],11),17)&amp;"-"&amp;StandardResults[[#This Row],[Event]],"")</f>
        <v>011-0</v>
      </c>
      <c r="R1449" t="e">
        <f>IF(StandardResults[[#This Row],[Ind/Rel]]="Ind",_xlfn.XLOOKUP(StandardResults[[#This Row],[Code]],Std[Code],Std[AA]),"-")</f>
        <v>#N/A</v>
      </c>
      <c r="S1449" t="e">
        <f>IF(StandardResults[[#This Row],[Ind/Rel]]="Ind",_xlfn.XLOOKUP(StandardResults[[#This Row],[Code]],Std[Code],Std[A]),"-")</f>
        <v>#N/A</v>
      </c>
      <c r="T1449" t="e">
        <f>IF(StandardResults[[#This Row],[Ind/Rel]]="Ind",_xlfn.XLOOKUP(StandardResults[[#This Row],[Code]],Std[Code],Std[B]),"-")</f>
        <v>#N/A</v>
      </c>
      <c r="U1449" t="e">
        <f>IF(StandardResults[[#This Row],[Ind/Rel]]="Ind",_xlfn.XLOOKUP(StandardResults[[#This Row],[Code]],Std[Code],Std[AAs]),"-")</f>
        <v>#N/A</v>
      </c>
      <c r="V1449" t="e">
        <f>IF(StandardResults[[#This Row],[Ind/Rel]]="Ind",_xlfn.XLOOKUP(StandardResults[[#This Row],[Code]],Std[Code],Std[As]),"-")</f>
        <v>#N/A</v>
      </c>
      <c r="W1449" t="e">
        <f>IF(StandardResults[[#This Row],[Ind/Rel]]="Ind",_xlfn.XLOOKUP(StandardResults[[#This Row],[Code]],Std[Code],Std[Bs]),"-")</f>
        <v>#N/A</v>
      </c>
      <c r="X1449" t="e">
        <f>IF(StandardResults[[#This Row],[Ind/Rel]]="Ind",_xlfn.XLOOKUP(StandardResults[[#This Row],[Code]],Std[Code],Std[EC]),"-")</f>
        <v>#N/A</v>
      </c>
      <c r="Y1449" t="e">
        <f>IF(StandardResults[[#This Row],[Ind/Rel]]="Ind",_xlfn.XLOOKUP(StandardResults[[#This Row],[Code]],Std[Code],Std[Ecs]),"-")</f>
        <v>#N/A</v>
      </c>
      <c r="Z1449">
        <f>COUNTIFS(StandardResults[Name],StandardResults[[#This Row],[Name]],StandardResults[Entry
Std],"B")+COUNTIFS(StandardResults[Name],StandardResults[[#This Row],[Name]],StandardResults[Entry
Std],"A")+COUNTIFS(StandardResults[Name],StandardResults[[#This Row],[Name]],StandardResults[Entry
Std],"AA")</f>
        <v>0</v>
      </c>
      <c r="AA1449">
        <f>COUNTIFS(StandardResults[Name],StandardResults[[#This Row],[Name]],StandardResults[Entry
Std],"AA")</f>
        <v>0</v>
      </c>
    </row>
    <row r="1450" spans="1:27" x14ac:dyDescent="0.25">
      <c r="A1450">
        <f>TimeVR[[#This Row],[Club]]</f>
        <v>0</v>
      </c>
      <c r="B1450" t="str">
        <f>IF(OR(RIGHT(TimeVR[[#This Row],[Event]],3)="M.R", RIGHT(TimeVR[[#This Row],[Event]],3)="F.R"),"Relay","Ind")</f>
        <v>Ind</v>
      </c>
      <c r="C1450">
        <f>TimeVR[[#This Row],[gender]]</f>
        <v>0</v>
      </c>
      <c r="D1450">
        <f>TimeVR[[#This Row],[Age]]</f>
        <v>0</v>
      </c>
      <c r="E1450">
        <f>TimeVR[[#This Row],[name]]</f>
        <v>0</v>
      </c>
      <c r="F1450">
        <f>TimeVR[[#This Row],[Event]]</f>
        <v>0</v>
      </c>
      <c r="G1450" t="str">
        <f>IF(OR(StandardResults[[#This Row],[Entry]]="-",TimeVR[[#This Row],[validation]]="Validated"),"Y","N")</f>
        <v>N</v>
      </c>
      <c r="H1450">
        <f>IF(OR(LEFT(TimeVR[[#This Row],[Times]],8)="00:00.00", LEFT(TimeVR[[#This Row],[Times]],2)="NT"),"-",TimeVR[[#This Row],[Times]])</f>
        <v>0</v>
      </c>
      <c r="I14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0" t="str">
        <f>IF(ISBLANK(TimeVR[[#This Row],[Best Time(S)]]),"-",TimeVR[[#This Row],[Best Time(S)]])</f>
        <v>-</v>
      </c>
      <c r="K1450" t="str">
        <f>IF(StandardResults[[#This Row],[BT(SC)]]&lt;&gt;"-",IF(StandardResults[[#This Row],[BT(SC)]]&lt;=StandardResults[[#This Row],[AAs]],"AA",IF(StandardResults[[#This Row],[BT(SC)]]&lt;=StandardResults[[#This Row],[As]],"A",IF(StandardResults[[#This Row],[BT(SC)]]&lt;=StandardResults[[#This Row],[Bs]],"B","-"))),"")</f>
        <v/>
      </c>
      <c r="L1450" t="str">
        <f>IF(ISBLANK(TimeVR[[#This Row],[Best Time(L)]]),"-",TimeVR[[#This Row],[Best Time(L)]])</f>
        <v>-</v>
      </c>
      <c r="M1450" t="str">
        <f>IF(StandardResults[[#This Row],[BT(LC)]]&lt;&gt;"-",IF(StandardResults[[#This Row],[BT(LC)]]&lt;=StandardResults[[#This Row],[AA]],"AA",IF(StandardResults[[#This Row],[BT(LC)]]&lt;=StandardResults[[#This Row],[A]],"A",IF(StandardResults[[#This Row],[BT(LC)]]&lt;=StandardResults[[#This Row],[B]],"B","-"))),"")</f>
        <v/>
      </c>
      <c r="N1450" s="14"/>
      <c r="O1450" t="str">
        <f>IF(StandardResults[[#This Row],[BT(SC)]]&lt;&gt;"-",IF(StandardResults[[#This Row],[BT(SC)]]&lt;=StandardResults[[#This Row],[Ecs]],"EC","-"),"")</f>
        <v/>
      </c>
      <c r="Q1450" t="str">
        <f>IF(StandardResults[[#This Row],[Ind/Rel]]="Ind",LEFT(StandardResults[[#This Row],[Gender]],1)&amp;MIN(MAX(StandardResults[[#This Row],[Age]],11),17)&amp;"-"&amp;StandardResults[[#This Row],[Event]],"")</f>
        <v>011-0</v>
      </c>
      <c r="R1450" t="e">
        <f>IF(StandardResults[[#This Row],[Ind/Rel]]="Ind",_xlfn.XLOOKUP(StandardResults[[#This Row],[Code]],Std[Code],Std[AA]),"-")</f>
        <v>#N/A</v>
      </c>
      <c r="S1450" t="e">
        <f>IF(StandardResults[[#This Row],[Ind/Rel]]="Ind",_xlfn.XLOOKUP(StandardResults[[#This Row],[Code]],Std[Code],Std[A]),"-")</f>
        <v>#N/A</v>
      </c>
      <c r="T1450" t="e">
        <f>IF(StandardResults[[#This Row],[Ind/Rel]]="Ind",_xlfn.XLOOKUP(StandardResults[[#This Row],[Code]],Std[Code],Std[B]),"-")</f>
        <v>#N/A</v>
      </c>
      <c r="U1450" t="e">
        <f>IF(StandardResults[[#This Row],[Ind/Rel]]="Ind",_xlfn.XLOOKUP(StandardResults[[#This Row],[Code]],Std[Code],Std[AAs]),"-")</f>
        <v>#N/A</v>
      </c>
      <c r="V1450" t="e">
        <f>IF(StandardResults[[#This Row],[Ind/Rel]]="Ind",_xlfn.XLOOKUP(StandardResults[[#This Row],[Code]],Std[Code],Std[As]),"-")</f>
        <v>#N/A</v>
      </c>
      <c r="W1450" t="e">
        <f>IF(StandardResults[[#This Row],[Ind/Rel]]="Ind",_xlfn.XLOOKUP(StandardResults[[#This Row],[Code]],Std[Code],Std[Bs]),"-")</f>
        <v>#N/A</v>
      </c>
      <c r="X1450" t="e">
        <f>IF(StandardResults[[#This Row],[Ind/Rel]]="Ind",_xlfn.XLOOKUP(StandardResults[[#This Row],[Code]],Std[Code],Std[EC]),"-")</f>
        <v>#N/A</v>
      </c>
      <c r="Y1450" t="e">
        <f>IF(StandardResults[[#This Row],[Ind/Rel]]="Ind",_xlfn.XLOOKUP(StandardResults[[#This Row],[Code]],Std[Code],Std[Ecs]),"-")</f>
        <v>#N/A</v>
      </c>
      <c r="Z1450">
        <f>COUNTIFS(StandardResults[Name],StandardResults[[#This Row],[Name]],StandardResults[Entry
Std],"B")+COUNTIFS(StandardResults[Name],StandardResults[[#This Row],[Name]],StandardResults[Entry
Std],"A")+COUNTIFS(StandardResults[Name],StandardResults[[#This Row],[Name]],StandardResults[Entry
Std],"AA")</f>
        <v>0</v>
      </c>
      <c r="AA1450">
        <f>COUNTIFS(StandardResults[Name],StandardResults[[#This Row],[Name]],StandardResults[Entry
Std],"AA")</f>
        <v>0</v>
      </c>
    </row>
    <row r="1451" spans="1:27" x14ac:dyDescent="0.25">
      <c r="A1451">
        <f>TimeVR[[#This Row],[Club]]</f>
        <v>0</v>
      </c>
      <c r="B1451" t="str">
        <f>IF(OR(RIGHT(TimeVR[[#This Row],[Event]],3)="M.R", RIGHT(TimeVR[[#This Row],[Event]],3)="F.R"),"Relay","Ind")</f>
        <v>Ind</v>
      </c>
      <c r="C1451">
        <f>TimeVR[[#This Row],[gender]]</f>
        <v>0</v>
      </c>
      <c r="D1451">
        <f>TimeVR[[#This Row],[Age]]</f>
        <v>0</v>
      </c>
      <c r="E1451">
        <f>TimeVR[[#This Row],[name]]</f>
        <v>0</v>
      </c>
      <c r="F1451">
        <f>TimeVR[[#This Row],[Event]]</f>
        <v>0</v>
      </c>
      <c r="G1451" t="str">
        <f>IF(OR(StandardResults[[#This Row],[Entry]]="-",TimeVR[[#This Row],[validation]]="Validated"),"Y","N")</f>
        <v>N</v>
      </c>
      <c r="H1451">
        <f>IF(OR(LEFT(TimeVR[[#This Row],[Times]],8)="00:00.00", LEFT(TimeVR[[#This Row],[Times]],2)="NT"),"-",TimeVR[[#This Row],[Times]])</f>
        <v>0</v>
      </c>
      <c r="I14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1" t="str">
        <f>IF(ISBLANK(TimeVR[[#This Row],[Best Time(S)]]),"-",TimeVR[[#This Row],[Best Time(S)]])</f>
        <v>-</v>
      </c>
      <c r="K1451" t="str">
        <f>IF(StandardResults[[#This Row],[BT(SC)]]&lt;&gt;"-",IF(StandardResults[[#This Row],[BT(SC)]]&lt;=StandardResults[[#This Row],[AAs]],"AA",IF(StandardResults[[#This Row],[BT(SC)]]&lt;=StandardResults[[#This Row],[As]],"A",IF(StandardResults[[#This Row],[BT(SC)]]&lt;=StandardResults[[#This Row],[Bs]],"B","-"))),"")</f>
        <v/>
      </c>
      <c r="L1451" t="str">
        <f>IF(ISBLANK(TimeVR[[#This Row],[Best Time(L)]]),"-",TimeVR[[#This Row],[Best Time(L)]])</f>
        <v>-</v>
      </c>
      <c r="M1451" t="str">
        <f>IF(StandardResults[[#This Row],[BT(LC)]]&lt;&gt;"-",IF(StandardResults[[#This Row],[BT(LC)]]&lt;=StandardResults[[#This Row],[AA]],"AA",IF(StandardResults[[#This Row],[BT(LC)]]&lt;=StandardResults[[#This Row],[A]],"A",IF(StandardResults[[#This Row],[BT(LC)]]&lt;=StandardResults[[#This Row],[B]],"B","-"))),"")</f>
        <v/>
      </c>
      <c r="N1451" s="14"/>
      <c r="O1451" t="str">
        <f>IF(StandardResults[[#This Row],[BT(SC)]]&lt;&gt;"-",IF(StandardResults[[#This Row],[BT(SC)]]&lt;=StandardResults[[#This Row],[Ecs]],"EC","-"),"")</f>
        <v/>
      </c>
      <c r="Q1451" t="str">
        <f>IF(StandardResults[[#This Row],[Ind/Rel]]="Ind",LEFT(StandardResults[[#This Row],[Gender]],1)&amp;MIN(MAX(StandardResults[[#This Row],[Age]],11),17)&amp;"-"&amp;StandardResults[[#This Row],[Event]],"")</f>
        <v>011-0</v>
      </c>
      <c r="R1451" t="e">
        <f>IF(StandardResults[[#This Row],[Ind/Rel]]="Ind",_xlfn.XLOOKUP(StandardResults[[#This Row],[Code]],Std[Code],Std[AA]),"-")</f>
        <v>#N/A</v>
      </c>
      <c r="S1451" t="e">
        <f>IF(StandardResults[[#This Row],[Ind/Rel]]="Ind",_xlfn.XLOOKUP(StandardResults[[#This Row],[Code]],Std[Code],Std[A]),"-")</f>
        <v>#N/A</v>
      </c>
      <c r="T1451" t="e">
        <f>IF(StandardResults[[#This Row],[Ind/Rel]]="Ind",_xlfn.XLOOKUP(StandardResults[[#This Row],[Code]],Std[Code],Std[B]),"-")</f>
        <v>#N/A</v>
      </c>
      <c r="U1451" t="e">
        <f>IF(StandardResults[[#This Row],[Ind/Rel]]="Ind",_xlfn.XLOOKUP(StandardResults[[#This Row],[Code]],Std[Code],Std[AAs]),"-")</f>
        <v>#N/A</v>
      </c>
      <c r="V1451" t="e">
        <f>IF(StandardResults[[#This Row],[Ind/Rel]]="Ind",_xlfn.XLOOKUP(StandardResults[[#This Row],[Code]],Std[Code],Std[As]),"-")</f>
        <v>#N/A</v>
      </c>
      <c r="W1451" t="e">
        <f>IF(StandardResults[[#This Row],[Ind/Rel]]="Ind",_xlfn.XLOOKUP(StandardResults[[#This Row],[Code]],Std[Code],Std[Bs]),"-")</f>
        <v>#N/A</v>
      </c>
      <c r="X1451" t="e">
        <f>IF(StandardResults[[#This Row],[Ind/Rel]]="Ind",_xlfn.XLOOKUP(StandardResults[[#This Row],[Code]],Std[Code],Std[EC]),"-")</f>
        <v>#N/A</v>
      </c>
      <c r="Y1451" t="e">
        <f>IF(StandardResults[[#This Row],[Ind/Rel]]="Ind",_xlfn.XLOOKUP(StandardResults[[#This Row],[Code]],Std[Code],Std[Ecs]),"-")</f>
        <v>#N/A</v>
      </c>
      <c r="Z1451">
        <f>COUNTIFS(StandardResults[Name],StandardResults[[#This Row],[Name]],StandardResults[Entry
Std],"B")+COUNTIFS(StandardResults[Name],StandardResults[[#This Row],[Name]],StandardResults[Entry
Std],"A")+COUNTIFS(StandardResults[Name],StandardResults[[#This Row],[Name]],StandardResults[Entry
Std],"AA")</f>
        <v>0</v>
      </c>
      <c r="AA1451">
        <f>COUNTIFS(StandardResults[Name],StandardResults[[#This Row],[Name]],StandardResults[Entry
Std],"AA")</f>
        <v>0</v>
      </c>
    </row>
    <row r="1452" spans="1:27" x14ac:dyDescent="0.25">
      <c r="A1452">
        <f>TimeVR[[#This Row],[Club]]</f>
        <v>0</v>
      </c>
      <c r="B1452" t="str">
        <f>IF(OR(RIGHT(TimeVR[[#This Row],[Event]],3)="M.R", RIGHT(TimeVR[[#This Row],[Event]],3)="F.R"),"Relay","Ind")</f>
        <v>Ind</v>
      </c>
      <c r="C1452">
        <f>TimeVR[[#This Row],[gender]]</f>
        <v>0</v>
      </c>
      <c r="D1452">
        <f>TimeVR[[#This Row],[Age]]</f>
        <v>0</v>
      </c>
      <c r="E1452">
        <f>TimeVR[[#This Row],[name]]</f>
        <v>0</v>
      </c>
      <c r="F1452">
        <f>TimeVR[[#This Row],[Event]]</f>
        <v>0</v>
      </c>
      <c r="G1452" t="str">
        <f>IF(OR(StandardResults[[#This Row],[Entry]]="-",TimeVR[[#This Row],[validation]]="Validated"),"Y","N")</f>
        <v>N</v>
      </c>
      <c r="H1452">
        <f>IF(OR(LEFT(TimeVR[[#This Row],[Times]],8)="00:00.00", LEFT(TimeVR[[#This Row],[Times]],2)="NT"),"-",TimeVR[[#This Row],[Times]])</f>
        <v>0</v>
      </c>
      <c r="I14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2" t="str">
        <f>IF(ISBLANK(TimeVR[[#This Row],[Best Time(S)]]),"-",TimeVR[[#This Row],[Best Time(S)]])</f>
        <v>-</v>
      </c>
      <c r="K1452" t="str">
        <f>IF(StandardResults[[#This Row],[BT(SC)]]&lt;&gt;"-",IF(StandardResults[[#This Row],[BT(SC)]]&lt;=StandardResults[[#This Row],[AAs]],"AA",IF(StandardResults[[#This Row],[BT(SC)]]&lt;=StandardResults[[#This Row],[As]],"A",IF(StandardResults[[#This Row],[BT(SC)]]&lt;=StandardResults[[#This Row],[Bs]],"B","-"))),"")</f>
        <v/>
      </c>
      <c r="L1452" t="str">
        <f>IF(ISBLANK(TimeVR[[#This Row],[Best Time(L)]]),"-",TimeVR[[#This Row],[Best Time(L)]])</f>
        <v>-</v>
      </c>
      <c r="M1452" t="str">
        <f>IF(StandardResults[[#This Row],[BT(LC)]]&lt;&gt;"-",IF(StandardResults[[#This Row],[BT(LC)]]&lt;=StandardResults[[#This Row],[AA]],"AA",IF(StandardResults[[#This Row],[BT(LC)]]&lt;=StandardResults[[#This Row],[A]],"A",IF(StandardResults[[#This Row],[BT(LC)]]&lt;=StandardResults[[#This Row],[B]],"B","-"))),"")</f>
        <v/>
      </c>
      <c r="N1452" s="14"/>
      <c r="O1452" t="str">
        <f>IF(StandardResults[[#This Row],[BT(SC)]]&lt;&gt;"-",IF(StandardResults[[#This Row],[BT(SC)]]&lt;=StandardResults[[#This Row],[Ecs]],"EC","-"),"")</f>
        <v/>
      </c>
      <c r="Q1452" t="str">
        <f>IF(StandardResults[[#This Row],[Ind/Rel]]="Ind",LEFT(StandardResults[[#This Row],[Gender]],1)&amp;MIN(MAX(StandardResults[[#This Row],[Age]],11),17)&amp;"-"&amp;StandardResults[[#This Row],[Event]],"")</f>
        <v>011-0</v>
      </c>
      <c r="R1452" t="e">
        <f>IF(StandardResults[[#This Row],[Ind/Rel]]="Ind",_xlfn.XLOOKUP(StandardResults[[#This Row],[Code]],Std[Code],Std[AA]),"-")</f>
        <v>#N/A</v>
      </c>
      <c r="S1452" t="e">
        <f>IF(StandardResults[[#This Row],[Ind/Rel]]="Ind",_xlfn.XLOOKUP(StandardResults[[#This Row],[Code]],Std[Code],Std[A]),"-")</f>
        <v>#N/A</v>
      </c>
      <c r="T1452" t="e">
        <f>IF(StandardResults[[#This Row],[Ind/Rel]]="Ind",_xlfn.XLOOKUP(StandardResults[[#This Row],[Code]],Std[Code],Std[B]),"-")</f>
        <v>#N/A</v>
      </c>
      <c r="U1452" t="e">
        <f>IF(StandardResults[[#This Row],[Ind/Rel]]="Ind",_xlfn.XLOOKUP(StandardResults[[#This Row],[Code]],Std[Code],Std[AAs]),"-")</f>
        <v>#N/A</v>
      </c>
      <c r="V1452" t="e">
        <f>IF(StandardResults[[#This Row],[Ind/Rel]]="Ind",_xlfn.XLOOKUP(StandardResults[[#This Row],[Code]],Std[Code],Std[As]),"-")</f>
        <v>#N/A</v>
      </c>
      <c r="W1452" t="e">
        <f>IF(StandardResults[[#This Row],[Ind/Rel]]="Ind",_xlfn.XLOOKUP(StandardResults[[#This Row],[Code]],Std[Code],Std[Bs]),"-")</f>
        <v>#N/A</v>
      </c>
      <c r="X1452" t="e">
        <f>IF(StandardResults[[#This Row],[Ind/Rel]]="Ind",_xlfn.XLOOKUP(StandardResults[[#This Row],[Code]],Std[Code],Std[EC]),"-")</f>
        <v>#N/A</v>
      </c>
      <c r="Y1452" t="e">
        <f>IF(StandardResults[[#This Row],[Ind/Rel]]="Ind",_xlfn.XLOOKUP(StandardResults[[#This Row],[Code]],Std[Code],Std[Ecs]),"-")</f>
        <v>#N/A</v>
      </c>
      <c r="Z1452">
        <f>COUNTIFS(StandardResults[Name],StandardResults[[#This Row],[Name]],StandardResults[Entry
Std],"B")+COUNTIFS(StandardResults[Name],StandardResults[[#This Row],[Name]],StandardResults[Entry
Std],"A")+COUNTIFS(StandardResults[Name],StandardResults[[#This Row],[Name]],StandardResults[Entry
Std],"AA")</f>
        <v>0</v>
      </c>
      <c r="AA1452">
        <f>COUNTIFS(StandardResults[Name],StandardResults[[#This Row],[Name]],StandardResults[Entry
Std],"AA")</f>
        <v>0</v>
      </c>
    </row>
    <row r="1453" spans="1:27" x14ac:dyDescent="0.25">
      <c r="A1453">
        <f>TimeVR[[#This Row],[Club]]</f>
        <v>0</v>
      </c>
      <c r="B1453" t="str">
        <f>IF(OR(RIGHT(TimeVR[[#This Row],[Event]],3)="M.R", RIGHT(TimeVR[[#This Row],[Event]],3)="F.R"),"Relay","Ind")</f>
        <v>Ind</v>
      </c>
      <c r="C1453">
        <f>TimeVR[[#This Row],[gender]]</f>
        <v>0</v>
      </c>
      <c r="D1453">
        <f>TimeVR[[#This Row],[Age]]</f>
        <v>0</v>
      </c>
      <c r="E1453">
        <f>TimeVR[[#This Row],[name]]</f>
        <v>0</v>
      </c>
      <c r="F1453">
        <f>TimeVR[[#This Row],[Event]]</f>
        <v>0</v>
      </c>
      <c r="G1453" t="str">
        <f>IF(OR(StandardResults[[#This Row],[Entry]]="-",TimeVR[[#This Row],[validation]]="Validated"),"Y","N")</f>
        <v>N</v>
      </c>
      <c r="H1453">
        <f>IF(OR(LEFT(TimeVR[[#This Row],[Times]],8)="00:00.00", LEFT(TimeVR[[#This Row],[Times]],2)="NT"),"-",TimeVR[[#This Row],[Times]])</f>
        <v>0</v>
      </c>
      <c r="I14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3" t="str">
        <f>IF(ISBLANK(TimeVR[[#This Row],[Best Time(S)]]),"-",TimeVR[[#This Row],[Best Time(S)]])</f>
        <v>-</v>
      </c>
      <c r="K1453" t="str">
        <f>IF(StandardResults[[#This Row],[BT(SC)]]&lt;&gt;"-",IF(StandardResults[[#This Row],[BT(SC)]]&lt;=StandardResults[[#This Row],[AAs]],"AA",IF(StandardResults[[#This Row],[BT(SC)]]&lt;=StandardResults[[#This Row],[As]],"A",IF(StandardResults[[#This Row],[BT(SC)]]&lt;=StandardResults[[#This Row],[Bs]],"B","-"))),"")</f>
        <v/>
      </c>
      <c r="L1453" t="str">
        <f>IF(ISBLANK(TimeVR[[#This Row],[Best Time(L)]]),"-",TimeVR[[#This Row],[Best Time(L)]])</f>
        <v>-</v>
      </c>
      <c r="M1453" t="str">
        <f>IF(StandardResults[[#This Row],[BT(LC)]]&lt;&gt;"-",IF(StandardResults[[#This Row],[BT(LC)]]&lt;=StandardResults[[#This Row],[AA]],"AA",IF(StandardResults[[#This Row],[BT(LC)]]&lt;=StandardResults[[#This Row],[A]],"A",IF(StandardResults[[#This Row],[BT(LC)]]&lt;=StandardResults[[#This Row],[B]],"B","-"))),"")</f>
        <v/>
      </c>
      <c r="N1453" s="14"/>
      <c r="O1453" t="str">
        <f>IF(StandardResults[[#This Row],[BT(SC)]]&lt;&gt;"-",IF(StandardResults[[#This Row],[BT(SC)]]&lt;=StandardResults[[#This Row],[Ecs]],"EC","-"),"")</f>
        <v/>
      </c>
      <c r="Q1453" t="str">
        <f>IF(StandardResults[[#This Row],[Ind/Rel]]="Ind",LEFT(StandardResults[[#This Row],[Gender]],1)&amp;MIN(MAX(StandardResults[[#This Row],[Age]],11),17)&amp;"-"&amp;StandardResults[[#This Row],[Event]],"")</f>
        <v>011-0</v>
      </c>
      <c r="R1453" t="e">
        <f>IF(StandardResults[[#This Row],[Ind/Rel]]="Ind",_xlfn.XLOOKUP(StandardResults[[#This Row],[Code]],Std[Code],Std[AA]),"-")</f>
        <v>#N/A</v>
      </c>
      <c r="S1453" t="e">
        <f>IF(StandardResults[[#This Row],[Ind/Rel]]="Ind",_xlfn.XLOOKUP(StandardResults[[#This Row],[Code]],Std[Code],Std[A]),"-")</f>
        <v>#N/A</v>
      </c>
      <c r="T1453" t="e">
        <f>IF(StandardResults[[#This Row],[Ind/Rel]]="Ind",_xlfn.XLOOKUP(StandardResults[[#This Row],[Code]],Std[Code],Std[B]),"-")</f>
        <v>#N/A</v>
      </c>
      <c r="U1453" t="e">
        <f>IF(StandardResults[[#This Row],[Ind/Rel]]="Ind",_xlfn.XLOOKUP(StandardResults[[#This Row],[Code]],Std[Code],Std[AAs]),"-")</f>
        <v>#N/A</v>
      </c>
      <c r="V1453" t="e">
        <f>IF(StandardResults[[#This Row],[Ind/Rel]]="Ind",_xlfn.XLOOKUP(StandardResults[[#This Row],[Code]],Std[Code],Std[As]),"-")</f>
        <v>#N/A</v>
      </c>
      <c r="W1453" t="e">
        <f>IF(StandardResults[[#This Row],[Ind/Rel]]="Ind",_xlfn.XLOOKUP(StandardResults[[#This Row],[Code]],Std[Code],Std[Bs]),"-")</f>
        <v>#N/A</v>
      </c>
      <c r="X1453" t="e">
        <f>IF(StandardResults[[#This Row],[Ind/Rel]]="Ind",_xlfn.XLOOKUP(StandardResults[[#This Row],[Code]],Std[Code],Std[EC]),"-")</f>
        <v>#N/A</v>
      </c>
      <c r="Y1453" t="e">
        <f>IF(StandardResults[[#This Row],[Ind/Rel]]="Ind",_xlfn.XLOOKUP(StandardResults[[#This Row],[Code]],Std[Code],Std[Ecs]),"-")</f>
        <v>#N/A</v>
      </c>
      <c r="Z1453">
        <f>COUNTIFS(StandardResults[Name],StandardResults[[#This Row],[Name]],StandardResults[Entry
Std],"B")+COUNTIFS(StandardResults[Name],StandardResults[[#This Row],[Name]],StandardResults[Entry
Std],"A")+COUNTIFS(StandardResults[Name],StandardResults[[#This Row],[Name]],StandardResults[Entry
Std],"AA")</f>
        <v>0</v>
      </c>
      <c r="AA1453">
        <f>COUNTIFS(StandardResults[Name],StandardResults[[#This Row],[Name]],StandardResults[Entry
Std],"AA")</f>
        <v>0</v>
      </c>
    </row>
    <row r="1454" spans="1:27" x14ac:dyDescent="0.25">
      <c r="A1454">
        <f>TimeVR[[#This Row],[Club]]</f>
        <v>0</v>
      </c>
      <c r="B1454" t="str">
        <f>IF(OR(RIGHT(TimeVR[[#This Row],[Event]],3)="M.R", RIGHT(TimeVR[[#This Row],[Event]],3)="F.R"),"Relay","Ind")</f>
        <v>Ind</v>
      </c>
      <c r="C1454">
        <f>TimeVR[[#This Row],[gender]]</f>
        <v>0</v>
      </c>
      <c r="D1454">
        <f>TimeVR[[#This Row],[Age]]</f>
        <v>0</v>
      </c>
      <c r="E1454">
        <f>TimeVR[[#This Row],[name]]</f>
        <v>0</v>
      </c>
      <c r="F1454">
        <f>TimeVR[[#This Row],[Event]]</f>
        <v>0</v>
      </c>
      <c r="G1454" t="str">
        <f>IF(OR(StandardResults[[#This Row],[Entry]]="-",TimeVR[[#This Row],[validation]]="Validated"),"Y","N")</f>
        <v>N</v>
      </c>
      <c r="H1454">
        <f>IF(OR(LEFT(TimeVR[[#This Row],[Times]],8)="00:00.00", LEFT(TimeVR[[#This Row],[Times]],2)="NT"),"-",TimeVR[[#This Row],[Times]])</f>
        <v>0</v>
      </c>
      <c r="I14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4" t="str">
        <f>IF(ISBLANK(TimeVR[[#This Row],[Best Time(S)]]),"-",TimeVR[[#This Row],[Best Time(S)]])</f>
        <v>-</v>
      </c>
      <c r="K1454" t="str">
        <f>IF(StandardResults[[#This Row],[BT(SC)]]&lt;&gt;"-",IF(StandardResults[[#This Row],[BT(SC)]]&lt;=StandardResults[[#This Row],[AAs]],"AA",IF(StandardResults[[#This Row],[BT(SC)]]&lt;=StandardResults[[#This Row],[As]],"A",IF(StandardResults[[#This Row],[BT(SC)]]&lt;=StandardResults[[#This Row],[Bs]],"B","-"))),"")</f>
        <v/>
      </c>
      <c r="L1454" t="str">
        <f>IF(ISBLANK(TimeVR[[#This Row],[Best Time(L)]]),"-",TimeVR[[#This Row],[Best Time(L)]])</f>
        <v>-</v>
      </c>
      <c r="M1454" t="str">
        <f>IF(StandardResults[[#This Row],[BT(LC)]]&lt;&gt;"-",IF(StandardResults[[#This Row],[BT(LC)]]&lt;=StandardResults[[#This Row],[AA]],"AA",IF(StandardResults[[#This Row],[BT(LC)]]&lt;=StandardResults[[#This Row],[A]],"A",IF(StandardResults[[#This Row],[BT(LC)]]&lt;=StandardResults[[#This Row],[B]],"B","-"))),"")</f>
        <v/>
      </c>
      <c r="N1454" s="14"/>
      <c r="O1454" t="str">
        <f>IF(StandardResults[[#This Row],[BT(SC)]]&lt;&gt;"-",IF(StandardResults[[#This Row],[BT(SC)]]&lt;=StandardResults[[#This Row],[Ecs]],"EC","-"),"")</f>
        <v/>
      </c>
      <c r="Q1454" t="str">
        <f>IF(StandardResults[[#This Row],[Ind/Rel]]="Ind",LEFT(StandardResults[[#This Row],[Gender]],1)&amp;MIN(MAX(StandardResults[[#This Row],[Age]],11),17)&amp;"-"&amp;StandardResults[[#This Row],[Event]],"")</f>
        <v>011-0</v>
      </c>
      <c r="R1454" t="e">
        <f>IF(StandardResults[[#This Row],[Ind/Rel]]="Ind",_xlfn.XLOOKUP(StandardResults[[#This Row],[Code]],Std[Code],Std[AA]),"-")</f>
        <v>#N/A</v>
      </c>
      <c r="S1454" t="e">
        <f>IF(StandardResults[[#This Row],[Ind/Rel]]="Ind",_xlfn.XLOOKUP(StandardResults[[#This Row],[Code]],Std[Code],Std[A]),"-")</f>
        <v>#N/A</v>
      </c>
      <c r="T1454" t="e">
        <f>IF(StandardResults[[#This Row],[Ind/Rel]]="Ind",_xlfn.XLOOKUP(StandardResults[[#This Row],[Code]],Std[Code],Std[B]),"-")</f>
        <v>#N/A</v>
      </c>
      <c r="U1454" t="e">
        <f>IF(StandardResults[[#This Row],[Ind/Rel]]="Ind",_xlfn.XLOOKUP(StandardResults[[#This Row],[Code]],Std[Code],Std[AAs]),"-")</f>
        <v>#N/A</v>
      </c>
      <c r="V1454" t="e">
        <f>IF(StandardResults[[#This Row],[Ind/Rel]]="Ind",_xlfn.XLOOKUP(StandardResults[[#This Row],[Code]],Std[Code],Std[As]),"-")</f>
        <v>#N/A</v>
      </c>
      <c r="W1454" t="e">
        <f>IF(StandardResults[[#This Row],[Ind/Rel]]="Ind",_xlfn.XLOOKUP(StandardResults[[#This Row],[Code]],Std[Code],Std[Bs]),"-")</f>
        <v>#N/A</v>
      </c>
      <c r="X1454" t="e">
        <f>IF(StandardResults[[#This Row],[Ind/Rel]]="Ind",_xlfn.XLOOKUP(StandardResults[[#This Row],[Code]],Std[Code],Std[EC]),"-")</f>
        <v>#N/A</v>
      </c>
      <c r="Y1454" t="e">
        <f>IF(StandardResults[[#This Row],[Ind/Rel]]="Ind",_xlfn.XLOOKUP(StandardResults[[#This Row],[Code]],Std[Code],Std[Ecs]),"-")</f>
        <v>#N/A</v>
      </c>
      <c r="Z1454">
        <f>COUNTIFS(StandardResults[Name],StandardResults[[#This Row],[Name]],StandardResults[Entry
Std],"B")+COUNTIFS(StandardResults[Name],StandardResults[[#This Row],[Name]],StandardResults[Entry
Std],"A")+COUNTIFS(StandardResults[Name],StandardResults[[#This Row],[Name]],StandardResults[Entry
Std],"AA")</f>
        <v>0</v>
      </c>
      <c r="AA1454">
        <f>COUNTIFS(StandardResults[Name],StandardResults[[#This Row],[Name]],StandardResults[Entry
Std],"AA")</f>
        <v>0</v>
      </c>
    </row>
    <row r="1455" spans="1:27" x14ac:dyDescent="0.25">
      <c r="A1455">
        <f>TimeVR[[#This Row],[Club]]</f>
        <v>0</v>
      </c>
      <c r="B1455" t="str">
        <f>IF(OR(RIGHT(TimeVR[[#This Row],[Event]],3)="M.R", RIGHT(TimeVR[[#This Row],[Event]],3)="F.R"),"Relay","Ind")</f>
        <v>Ind</v>
      </c>
      <c r="C1455">
        <f>TimeVR[[#This Row],[gender]]</f>
        <v>0</v>
      </c>
      <c r="D1455">
        <f>TimeVR[[#This Row],[Age]]</f>
        <v>0</v>
      </c>
      <c r="E1455">
        <f>TimeVR[[#This Row],[name]]</f>
        <v>0</v>
      </c>
      <c r="F1455">
        <f>TimeVR[[#This Row],[Event]]</f>
        <v>0</v>
      </c>
      <c r="G1455" t="str">
        <f>IF(OR(StandardResults[[#This Row],[Entry]]="-",TimeVR[[#This Row],[validation]]="Validated"),"Y","N")</f>
        <v>N</v>
      </c>
      <c r="H1455">
        <f>IF(OR(LEFT(TimeVR[[#This Row],[Times]],8)="00:00.00", LEFT(TimeVR[[#This Row],[Times]],2)="NT"),"-",TimeVR[[#This Row],[Times]])</f>
        <v>0</v>
      </c>
      <c r="I14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5" t="str">
        <f>IF(ISBLANK(TimeVR[[#This Row],[Best Time(S)]]),"-",TimeVR[[#This Row],[Best Time(S)]])</f>
        <v>-</v>
      </c>
      <c r="K1455" t="str">
        <f>IF(StandardResults[[#This Row],[BT(SC)]]&lt;&gt;"-",IF(StandardResults[[#This Row],[BT(SC)]]&lt;=StandardResults[[#This Row],[AAs]],"AA",IF(StandardResults[[#This Row],[BT(SC)]]&lt;=StandardResults[[#This Row],[As]],"A",IF(StandardResults[[#This Row],[BT(SC)]]&lt;=StandardResults[[#This Row],[Bs]],"B","-"))),"")</f>
        <v/>
      </c>
      <c r="L1455" t="str">
        <f>IF(ISBLANK(TimeVR[[#This Row],[Best Time(L)]]),"-",TimeVR[[#This Row],[Best Time(L)]])</f>
        <v>-</v>
      </c>
      <c r="M1455" t="str">
        <f>IF(StandardResults[[#This Row],[BT(LC)]]&lt;&gt;"-",IF(StandardResults[[#This Row],[BT(LC)]]&lt;=StandardResults[[#This Row],[AA]],"AA",IF(StandardResults[[#This Row],[BT(LC)]]&lt;=StandardResults[[#This Row],[A]],"A",IF(StandardResults[[#This Row],[BT(LC)]]&lt;=StandardResults[[#This Row],[B]],"B","-"))),"")</f>
        <v/>
      </c>
      <c r="N1455" s="14"/>
      <c r="O1455" t="str">
        <f>IF(StandardResults[[#This Row],[BT(SC)]]&lt;&gt;"-",IF(StandardResults[[#This Row],[BT(SC)]]&lt;=StandardResults[[#This Row],[Ecs]],"EC","-"),"")</f>
        <v/>
      </c>
      <c r="Q1455" t="str">
        <f>IF(StandardResults[[#This Row],[Ind/Rel]]="Ind",LEFT(StandardResults[[#This Row],[Gender]],1)&amp;MIN(MAX(StandardResults[[#This Row],[Age]],11),17)&amp;"-"&amp;StandardResults[[#This Row],[Event]],"")</f>
        <v>011-0</v>
      </c>
      <c r="R1455" t="e">
        <f>IF(StandardResults[[#This Row],[Ind/Rel]]="Ind",_xlfn.XLOOKUP(StandardResults[[#This Row],[Code]],Std[Code],Std[AA]),"-")</f>
        <v>#N/A</v>
      </c>
      <c r="S1455" t="e">
        <f>IF(StandardResults[[#This Row],[Ind/Rel]]="Ind",_xlfn.XLOOKUP(StandardResults[[#This Row],[Code]],Std[Code],Std[A]),"-")</f>
        <v>#N/A</v>
      </c>
      <c r="T1455" t="e">
        <f>IF(StandardResults[[#This Row],[Ind/Rel]]="Ind",_xlfn.XLOOKUP(StandardResults[[#This Row],[Code]],Std[Code],Std[B]),"-")</f>
        <v>#N/A</v>
      </c>
      <c r="U1455" t="e">
        <f>IF(StandardResults[[#This Row],[Ind/Rel]]="Ind",_xlfn.XLOOKUP(StandardResults[[#This Row],[Code]],Std[Code],Std[AAs]),"-")</f>
        <v>#N/A</v>
      </c>
      <c r="V1455" t="e">
        <f>IF(StandardResults[[#This Row],[Ind/Rel]]="Ind",_xlfn.XLOOKUP(StandardResults[[#This Row],[Code]],Std[Code],Std[As]),"-")</f>
        <v>#N/A</v>
      </c>
      <c r="W1455" t="e">
        <f>IF(StandardResults[[#This Row],[Ind/Rel]]="Ind",_xlfn.XLOOKUP(StandardResults[[#This Row],[Code]],Std[Code],Std[Bs]),"-")</f>
        <v>#N/A</v>
      </c>
      <c r="X1455" t="e">
        <f>IF(StandardResults[[#This Row],[Ind/Rel]]="Ind",_xlfn.XLOOKUP(StandardResults[[#This Row],[Code]],Std[Code],Std[EC]),"-")</f>
        <v>#N/A</v>
      </c>
      <c r="Y1455" t="e">
        <f>IF(StandardResults[[#This Row],[Ind/Rel]]="Ind",_xlfn.XLOOKUP(StandardResults[[#This Row],[Code]],Std[Code],Std[Ecs]),"-")</f>
        <v>#N/A</v>
      </c>
      <c r="Z1455">
        <f>COUNTIFS(StandardResults[Name],StandardResults[[#This Row],[Name]],StandardResults[Entry
Std],"B")+COUNTIFS(StandardResults[Name],StandardResults[[#This Row],[Name]],StandardResults[Entry
Std],"A")+COUNTIFS(StandardResults[Name],StandardResults[[#This Row],[Name]],StandardResults[Entry
Std],"AA")</f>
        <v>0</v>
      </c>
      <c r="AA1455">
        <f>COUNTIFS(StandardResults[Name],StandardResults[[#This Row],[Name]],StandardResults[Entry
Std],"AA")</f>
        <v>0</v>
      </c>
    </row>
    <row r="1456" spans="1:27" x14ac:dyDescent="0.25">
      <c r="A1456">
        <f>TimeVR[[#This Row],[Club]]</f>
        <v>0</v>
      </c>
      <c r="B1456" t="str">
        <f>IF(OR(RIGHT(TimeVR[[#This Row],[Event]],3)="M.R", RIGHT(TimeVR[[#This Row],[Event]],3)="F.R"),"Relay","Ind")</f>
        <v>Ind</v>
      </c>
      <c r="C1456">
        <f>TimeVR[[#This Row],[gender]]</f>
        <v>0</v>
      </c>
      <c r="D1456">
        <f>TimeVR[[#This Row],[Age]]</f>
        <v>0</v>
      </c>
      <c r="E1456">
        <f>TimeVR[[#This Row],[name]]</f>
        <v>0</v>
      </c>
      <c r="F1456">
        <f>TimeVR[[#This Row],[Event]]</f>
        <v>0</v>
      </c>
      <c r="G1456" t="str">
        <f>IF(OR(StandardResults[[#This Row],[Entry]]="-",TimeVR[[#This Row],[validation]]="Validated"),"Y","N")</f>
        <v>N</v>
      </c>
      <c r="H1456">
        <f>IF(OR(LEFT(TimeVR[[#This Row],[Times]],8)="00:00.00", LEFT(TimeVR[[#This Row],[Times]],2)="NT"),"-",TimeVR[[#This Row],[Times]])</f>
        <v>0</v>
      </c>
      <c r="I14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6" t="str">
        <f>IF(ISBLANK(TimeVR[[#This Row],[Best Time(S)]]),"-",TimeVR[[#This Row],[Best Time(S)]])</f>
        <v>-</v>
      </c>
      <c r="K1456" t="str">
        <f>IF(StandardResults[[#This Row],[BT(SC)]]&lt;&gt;"-",IF(StandardResults[[#This Row],[BT(SC)]]&lt;=StandardResults[[#This Row],[AAs]],"AA",IF(StandardResults[[#This Row],[BT(SC)]]&lt;=StandardResults[[#This Row],[As]],"A",IF(StandardResults[[#This Row],[BT(SC)]]&lt;=StandardResults[[#This Row],[Bs]],"B","-"))),"")</f>
        <v/>
      </c>
      <c r="L1456" t="str">
        <f>IF(ISBLANK(TimeVR[[#This Row],[Best Time(L)]]),"-",TimeVR[[#This Row],[Best Time(L)]])</f>
        <v>-</v>
      </c>
      <c r="M1456" t="str">
        <f>IF(StandardResults[[#This Row],[BT(LC)]]&lt;&gt;"-",IF(StandardResults[[#This Row],[BT(LC)]]&lt;=StandardResults[[#This Row],[AA]],"AA",IF(StandardResults[[#This Row],[BT(LC)]]&lt;=StandardResults[[#This Row],[A]],"A",IF(StandardResults[[#This Row],[BT(LC)]]&lt;=StandardResults[[#This Row],[B]],"B","-"))),"")</f>
        <v/>
      </c>
      <c r="N1456" s="14"/>
      <c r="O1456" t="str">
        <f>IF(StandardResults[[#This Row],[BT(SC)]]&lt;&gt;"-",IF(StandardResults[[#This Row],[BT(SC)]]&lt;=StandardResults[[#This Row],[Ecs]],"EC","-"),"")</f>
        <v/>
      </c>
      <c r="Q1456" t="str">
        <f>IF(StandardResults[[#This Row],[Ind/Rel]]="Ind",LEFT(StandardResults[[#This Row],[Gender]],1)&amp;MIN(MAX(StandardResults[[#This Row],[Age]],11),17)&amp;"-"&amp;StandardResults[[#This Row],[Event]],"")</f>
        <v>011-0</v>
      </c>
      <c r="R1456" t="e">
        <f>IF(StandardResults[[#This Row],[Ind/Rel]]="Ind",_xlfn.XLOOKUP(StandardResults[[#This Row],[Code]],Std[Code],Std[AA]),"-")</f>
        <v>#N/A</v>
      </c>
      <c r="S1456" t="e">
        <f>IF(StandardResults[[#This Row],[Ind/Rel]]="Ind",_xlfn.XLOOKUP(StandardResults[[#This Row],[Code]],Std[Code],Std[A]),"-")</f>
        <v>#N/A</v>
      </c>
      <c r="T1456" t="e">
        <f>IF(StandardResults[[#This Row],[Ind/Rel]]="Ind",_xlfn.XLOOKUP(StandardResults[[#This Row],[Code]],Std[Code],Std[B]),"-")</f>
        <v>#N/A</v>
      </c>
      <c r="U1456" t="e">
        <f>IF(StandardResults[[#This Row],[Ind/Rel]]="Ind",_xlfn.XLOOKUP(StandardResults[[#This Row],[Code]],Std[Code],Std[AAs]),"-")</f>
        <v>#N/A</v>
      </c>
      <c r="V1456" t="e">
        <f>IF(StandardResults[[#This Row],[Ind/Rel]]="Ind",_xlfn.XLOOKUP(StandardResults[[#This Row],[Code]],Std[Code],Std[As]),"-")</f>
        <v>#N/A</v>
      </c>
      <c r="W1456" t="e">
        <f>IF(StandardResults[[#This Row],[Ind/Rel]]="Ind",_xlfn.XLOOKUP(StandardResults[[#This Row],[Code]],Std[Code],Std[Bs]),"-")</f>
        <v>#N/A</v>
      </c>
      <c r="X1456" t="e">
        <f>IF(StandardResults[[#This Row],[Ind/Rel]]="Ind",_xlfn.XLOOKUP(StandardResults[[#This Row],[Code]],Std[Code],Std[EC]),"-")</f>
        <v>#N/A</v>
      </c>
      <c r="Y1456" t="e">
        <f>IF(StandardResults[[#This Row],[Ind/Rel]]="Ind",_xlfn.XLOOKUP(StandardResults[[#This Row],[Code]],Std[Code],Std[Ecs]),"-")</f>
        <v>#N/A</v>
      </c>
      <c r="Z1456">
        <f>COUNTIFS(StandardResults[Name],StandardResults[[#This Row],[Name]],StandardResults[Entry
Std],"B")+COUNTIFS(StandardResults[Name],StandardResults[[#This Row],[Name]],StandardResults[Entry
Std],"A")+COUNTIFS(StandardResults[Name],StandardResults[[#This Row],[Name]],StandardResults[Entry
Std],"AA")</f>
        <v>0</v>
      </c>
      <c r="AA1456">
        <f>COUNTIFS(StandardResults[Name],StandardResults[[#This Row],[Name]],StandardResults[Entry
Std],"AA")</f>
        <v>0</v>
      </c>
    </row>
    <row r="1457" spans="1:27" x14ac:dyDescent="0.25">
      <c r="A1457">
        <f>TimeVR[[#This Row],[Club]]</f>
        <v>0</v>
      </c>
      <c r="B1457" t="str">
        <f>IF(OR(RIGHT(TimeVR[[#This Row],[Event]],3)="M.R", RIGHT(TimeVR[[#This Row],[Event]],3)="F.R"),"Relay","Ind")</f>
        <v>Ind</v>
      </c>
      <c r="C1457">
        <f>TimeVR[[#This Row],[gender]]</f>
        <v>0</v>
      </c>
      <c r="D1457">
        <f>TimeVR[[#This Row],[Age]]</f>
        <v>0</v>
      </c>
      <c r="E1457">
        <f>TimeVR[[#This Row],[name]]</f>
        <v>0</v>
      </c>
      <c r="F1457">
        <f>TimeVR[[#This Row],[Event]]</f>
        <v>0</v>
      </c>
      <c r="G1457" t="str">
        <f>IF(OR(StandardResults[[#This Row],[Entry]]="-",TimeVR[[#This Row],[validation]]="Validated"),"Y","N")</f>
        <v>N</v>
      </c>
      <c r="H1457">
        <f>IF(OR(LEFT(TimeVR[[#This Row],[Times]],8)="00:00.00", LEFT(TimeVR[[#This Row],[Times]],2)="NT"),"-",TimeVR[[#This Row],[Times]])</f>
        <v>0</v>
      </c>
      <c r="I14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7" t="str">
        <f>IF(ISBLANK(TimeVR[[#This Row],[Best Time(S)]]),"-",TimeVR[[#This Row],[Best Time(S)]])</f>
        <v>-</v>
      </c>
      <c r="K1457" t="str">
        <f>IF(StandardResults[[#This Row],[BT(SC)]]&lt;&gt;"-",IF(StandardResults[[#This Row],[BT(SC)]]&lt;=StandardResults[[#This Row],[AAs]],"AA",IF(StandardResults[[#This Row],[BT(SC)]]&lt;=StandardResults[[#This Row],[As]],"A",IF(StandardResults[[#This Row],[BT(SC)]]&lt;=StandardResults[[#This Row],[Bs]],"B","-"))),"")</f>
        <v/>
      </c>
      <c r="L1457" t="str">
        <f>IF(ISBLANK(TimeVR[[#This Row],[Best Time(L)]]),"-",TimeVR[[#This Row],[Best Time(L)]])</f>
        <v>-</v>
      </c>
      <c r="M1457" t="str">
        <f>IF(StandardResults[[#This Row],[BT(LC)]]&lt;&gt;"-",IF(StandardResults[[#This Row],[BT(LC)]]&lt;=StandardResults[[#This Row],[AA]],"AA",IF(StandardResults[[#This Row],[BT(LC)]]&lt;=StandardResults[[#This Row],[A]],"A",IF(StandardResults[[#This Row],[BT(LC)]]&lt;=StandardResults[[#This Row],[B]],"B","-"))),"")</f>
        <v/>
      </c>
      <c r="N1457" s="14"/>
      <c r="O1457" t="str">
        <f>IF(StandardResults[[#This Row],[BT(SC)]]&lt;&gt;"-",IF(StandardResults[[#This Row],[BT(SC)]]&lt;=StandardResults[[#This Row],[Ecs]],"EC","-"),"")</f>
        <v/>
      </c>
      <c r="Q1457" t="str">
        <f>IF(StandardResults[[#This Row],[Ind/Rel]]="Ind",LEFT(StandardResults[[#This Row],[Gender]],1)&amp;MIN(MAX(StandardResults[[#This Row],[Age]],11),17)&amp;"-"&amp;StandardResults[[#This Row],[Event]],"")</f>
        <v>011-0</v>
      </c>
      <c r="R1457" t="e">
        <f>IF(StandardResults[[#This Row],[Ind/Rel]]="Ind",_xlfn.XLOOKUP(StandardResults[[#This Row],[Code]],Std[Code],Std[AA]),"-")</f>
        <v>#N/A</v>
      </c>
      <c r="S1457" t="e">
        <f>IF(StandardResults[[#This Row],[Ind/Rel]]="Ind",_xlfn.XLOOKUP(StandardResults[[#This Row],[Code]],Std[Code],Std[A]),"-")</f>
        <v>#N/A</v>
      </c>
      <c r="T1457" t="e">
        <f>IF(StandardResults[[#This Row],[Ind/Rel]]="Ind",_xlfn.XLOOKUP(StandardResults[[#This Row],[Code]],Std[Code],Std[B]),"-")</f>
        <v>#N/A</v>
      </c>
      <c r="U1457" t="e">
        <f>IF(StandardResults[[#This Row],[Ind/Rel]]="Ind",_xlfn.XLOOKUP(StandardResults[[#This Row],[Code]],Std[Code],Std[AAs]),"-")</f>
        <v>#N/A</v>
      </c>
      <c r="V1457" t="e">
        <f>IF(StandardResults[[#This Row],[Ind/Rel]]="Ind",_xlfn.XLOOKUP(StandardResults[[#This Row],[Code]],Std[Code],Std[As]),"-")</f>
        <v>#N/A</v>
      </c>
      <c r="W1457" t="e">
        <f>IF(StandardResults[[#This Row],[Ind/Rel]]="Ind",_xlfn.XLOOKUP(StandardResults[[#This Row],[Code]],Std[Code],Std[Bs]),"-")</f>
        <v>#N/A</v>
      </c>
      <c r="X1457" t="e">
        <f>IF(StandardResults[[#This Row],[Ind/Rel]]="Ind",_xlfn.XLOOKUP(StandardResults[[#This Row],[Code]],Std[Code],Std[EC]),"-")</f>
        <v>#N/A</v>
      </c>
      <c r="Y1457" t="e">
        <f>IF(StandardResults[[#This Row],[Ind/Rel]]="Ind",_xlfn.XLOOKUP(StandardResults[[#This Row],[Code]],Std[Code],Std[Ecs]),"-")</f>
        <v>#N/A</v>
      </c>
      <c r="Z1457">
        <f>COUNTIFS(StandardResults[Name],StandardResults[[#This Row],[Name]],StandardResults[Entry
Std],"B")+COUNTIFS(StandardResults[Name],StandardResults[[#This Row],[Name]],StandardResults[Entry
Std],"A")+COUNTIFS(StandardResults[Name],StandardResults[[#This Row],[Name]],StandardResults[Entry
Std],"AA")</f>
        <v>0</v>
      </c>
      <c r="AA1457">
        <f>COUNTIFS(StandardResults[Name],StandardResults[[#This Row],[Name]],StandardResults[Entry
Std],"AA")</f>
        <v>0</v>
      </c>
    </row>
    <row r="1458" spans="1:27" x14ac:dyDescent="0.25">
      <c r="A1458">
        <f>TimeVR[[#This Row],[Club]]</f>
        <v>0</v>
      </c>
      <c r="B1458" t="str">
        <f>IF(OR(RIGHT(TimeVR[[#This Row],[Event]],3)="M.R", RIGHT(TimeVR[[#This Row],[Event]],3)="F.R"),"Relay","Ind")</f>
        <v>Ind</v>
      </c>
      <c r="C1458">
        <f>TimeVR[[#This Row],[gender]]</f>
        <v>0</v>
      </c>
      <c r="D1458">
        <f>TimeVR[[#This Row],[Age]]</f>
        <v>0</v>
      </c>
      <c r="E1458">
        <f>TimeVR[[#This Row],[name]]</f>
        <v>0</v>
      </c>
      <c r="F1458">
        <f>TimeVR[[#This Row],[Event]]</f>
        <v>0</v>
      </c>
      <c r="G1458" t="str">
        <f>IF(OR(StandardResults[[#This Row],[Entry]]="-",TimeVR[[#This Row],[validation]]="Validated"),"Y","N")</f>
        <v>N</v>
      </c>
      <c r="H1458">
        <f>IF(OR(LEFT(TimeVR[[#This Row],[Times]],8)="00:00.00", LEFT(TimeVR[[#This Row],[Times]],2)="NT"),"-",TimeVR[[#This Row],[Times]])</f>
        <v>0</v>
      </c>
      <c r="I14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8" t="str">
        <f>IF(ISBLANK(TimeVR[[#This Row],[Best Time(S)]]),"-",TimeVR[[#This Row],[Best Time(S)]])</f>
        <v>-</v>
      </c>
      <c r="K1458" t="str">
        <f>IF(StandardResults[[#This Row],[BT(SC)]]&lt;&gt;"-",IF(StandardResults[[#This Row],[BT(SC)]]&lt;=StandardResults[[#This Row],[AAs]],"AA",IF(StandardResults[[#This Row],[BT(SC)]]&lt;=StandardResults[[#This Row],[As]],"A",IF(StandardResults[[#This Row],[BT(SC)]]&lt;=StandardResults[[#This Row],[Bs]],"B","-"))),"")</f>
        <v/>
      </c>
      <c r="L1458" t="str">
        <f>IF(ISBLANK(TimeVR[[#This Row],[Best Time(L)]]),"-",TimeVR[[#This Row],[Best Time(L)]])</f>
        <v>-</v>
      </c>
      <c r="M1458" t="str">
        <f>IF(StandardResults[[#This Row],[BT(LC)]]&lt;&gt;"-",IF(StandardResults[[#This Row],[BT(LC)]]&lt;=StandardResults[[#This Row],[AA]],"AA",IF(StandardResults[[#This Row],[BT(LC)]]&lt;=StandardResults[[#This Row],[A]],"A",IF(StandardResults[[#This Row],[BT(LC)]]&lt;=StandardResults[[#This Row],[B]],"B","-"))),"")</f>
        <v/>
      </c>
      <c r="N1458" s="14"/>
      <c r="O1458" t="str">
        <f>IF(StandardResults[[#This Row],[BT(SC)]]&lt;&gt;"-",IF(StandardResults[[#This Row],[BT(SC)]]&lt;=StandardResults[[#This Row],[Ecs]],"EC","-"),"")</f>
        <v/>
      </c>
      <c r="Q1458" t="str">
        <f>IF(StandardResults[[#This Row],[Ind/Rel]]="Ind",LEFT(StandardResults[[#This Row],[Gender]],1)&amp;MIN(MAX(StandardResults[[#This Row],[Age]],11),17)&amp;"-"&amp;StandardResults[[#This Row],[Event]],"")</f>
        <v>011-0</v>
      </c>
      <c r="R1458" t="e">
        <f>IF(StandardResults[[#This Row],[Ind/Rel]]="Ind",_xlfn.XLOOKUP(StandardResults[[#This Row],[Code]],Std[Code],Std[AA]),"-")</f>
        <v>#N/A</v>
      </c>
      <c r="S1458" t="e">
        <f>IF(StandardResults[[#This Row],[Ind/Rel]]="Ind",_xlfn.XLOOKUP(StandardResults[[#This Row],[Code]],Std[Code],Std[A]),"-")</f>
        <v>#N/A</v>
      </c>
      <c r="T1458" t="e">
        <f>IF(StandardResults[[#This Row],[Ind/Rel]]="Ind",_xlfn.XLOOKUP(StandardResults[[#This Row],[Code]],Std[Code],Std[B]),"-")</f>
        <v>#N/A</v>
      </c>
      <c r="U1458" t="e">
        <f>IF(StandardResults[[#This Row],[Ind/Rel]]="Ind",_xlfn.XLOOKUP(StandardResults[[#This Row],[Code]],Std[Code],Std[AAs]),"-")</f>
        <v>#N/A</v>
      </c>
      <c r="V1458" t="e">
        <f>IF(StandardResults[[#This Row],[Ind/Rel]]="Ind",_xlfn.XLOOKUP(StandardResults[[#This Row],[Code]],Std[Code],Std[As]),"-")</f>
        <v>#N/A</v>
      </c>
      <c r="W1458" t="e">
        <f>IF(StandardResults[[#This Row],[Ind/Rel]]="Ind",_xlfn.XLOOKUP(StandardResults[[#This Row],[Code]],Std[Code],Std[Bs]),"-")</f>
        <v>#N/A</v>
      </c>
      <c r="X1458" t="e">
        <f>IF(StandardResults[[#This Row],[Ind/Rel]]="Ind",_xlfn.XLOOKUP(StandardResults[[#This Row],[Code]],Std[Code],Std[EC]),"-")</f>
        <v>#N/A</v>
      </c>
      <c r="Y1458" t="e">
        <f>IF(StandardResults[[#This Row],[Ind/Rel]]="Ind",_xlfn.XLOOKUP(StandardResults[[#This Row],[Code]],Std[Code],Std[Ecs]),"-")</f>
        <v>#N/A</v>
      </c>
      <c r="Z1458">
        <f>COUNTIFS(StandardResults[Name],StandardResults[[#This Row],[Name]],StandardResults[Entry
Std],"B")+COUNTIFS(StandardResults[Name],StandardResults[[#This Row],[Name]],StandardResults[Entry
Std],"A")+COUNTIFS(StandardResults[Name],StandardResults[[#This Row],[Name]],StandardResults[Entry
Std],"AA")</f>
        <v>0</v>
      </c>
      <c r="AA1458">
        <f>COUNTIFS(StandardResults[Name],StandardResults[[#This Row],[Name]],StandardResults[Entry
Std],"AA")</f>
        <v>0</v>
      </c>
    </row>
    <row r="1459" spans="1:27" x14ac:dyDescent="0.25">
      <c r="A1459">
        <f>TimeVR[[#This Row],[Club]]</f>
        <v>0</v>
      </c>
      <c r="B1459" t="str">
        <f>IF(OR(RIGHT(TimeVR[[#This Row],[Event]],3)="M.R", RIGHT(TimeVR[[#This Row],[Event]],3)="F.R"),"Relay","Ind")</f>
        <v>Ind</v>
      </c>
      <c r="C1459">
        <f>TimeVR[[#This Row],[gender]]</f>
        <v>0</v>
      </c>
      <c r="D1459">
        <f>TimeVR[[#This Row],[Age]]</f>
        <v>0</v>
      </c>
      <c r="E1459">
        <f>TimeVR[[#This Row],[name]]</f>
        <v>0</v>
      </c>
      <c r="F1459">
        <f>TimeVR[[#This Row],[Event]]</f>
        <v>0</v>
      </c>
      <c r="G1459" t="str">
        <f>IF(OR(StandardResults[[#This Row],[Entry]]="-",TimeVR[[#This Row],[validation]]="Validated"),"Y","N")</f>
        <v>N</v>
      </c>
      <c r="H1459">
        <f>IF(OR(LEFT(TimeVR[[#This Row],[Times]],8)="00:00.00", LEFT(TimeVR[[#This Row],[Times]],2)="NT"),"-",TimeVR[[#This Row],[Times]])</f>
        <v>0</v>
      </c>
      <c r="I14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59" t="str">
        <f>IF(ISBLANK(TimeVR[[#This Row],[Best Time(S)]]),"-",TimeVR[[#This Row],[Best Time(S)]])</f>
        <v>-</v>
      </c>
      <c r="K1459" t="str">
        <f>IF(StandardResults[[#This Row],[BT(SC)]]&lt;&gt;"-",IF(StandardResults[[#This Row],[BT(SC)]]&lt;=StandardResults[[#This Row],[AAs]],"AA",IF(StandardResults[[#This Row],[BT(SC)]]&lt;=StandardResults[[#This Row],[As]],"A",IF(StandardResults[[#This Row],[BT(SC)]]&lt;=StandardResults[[#This Row],[Bs]],"B","-"))),"")</f>
        <v/>
      </c>
      <c r="L1459" t="str">
        <f>IF(ISBLANK(TimeVR[[#This Row],[Best Time(L)]]),"-",TimeVR[[#This Row],[Best Time(L)]])</f>
        <v>-</v>
      </c>
      <c r="M1459" t="str">
        <f>IF(StandardResults[[#This Row],[BT(LC)]]&lt;&gt;"-",IF(StandardResults[[#This Row],[BT(LC)]]&lt;=StandardResults[[#This Row],[AA]],"AA",IF(StandardResults[[#This Row],[BT(LC)]]&lt;=StandardResults[[#This Row],[A]],"A",IF(StandardResults[[#This Row],[BT(LC)]]&lt;=StandardResults[[#This Row],[B]],"B","-"))),"")</f>
        <v/>
      </c>
      <c r="N1459" s="14"/>
      <c r="O1459" t="str">
        <f>IF(StandardResults[[#This Row],[BT(SC)]]&lt;&gt;"-",IF(StandardResults[[#This Row],[BT(SC)]]&lt;=StandardResults[[#This Row],[Ecs]],"EC","-"),"")</f>
        <v/>
      </c>
      <c r="Q1459" t="str">
        <f>IF(StandardResults[[#This Row],[Ind/Rel]]="Ind",LEFT(StandardResults[[#This Row],[Gender]],1)&amp;MIN(MAX(StandardResults[[#This Row],[Age]],11),17)&amp;"-"&amp;StandardResults[[#This Row],[Event]],"")</f>
        <v>011-0</v>
      </c>
      <c r="R1459" t="e">
        <f>IF(StandardResults[[#This Row],[Ind/Rel]]="Ind",_xlfn.XLOOKUP(StandardResults[[#This Row],[Code]],Std[Code],Std[AA]),"-")</f>
        <v>#N/A</v>
      </c>
      <c r="S1459" t="e">
        <f>IF(StandardResults[[#This Row],[Ind/Rel]]="Ind",_xlfn.XLOOKUP(StandardResults[[#This Row],[Code]],Std[Code],Std[A]),"-")</f>
        <v>#N/A</v>
      </c>
      <c r="T1459" t="e">
        <f>IF(StandardResults[[#This Row],[Ind/Rel]]="Ind",_xlfn.XLOOKUP(StandardResults[[#This Row],[Code]],Std[Code],Std[B]),"-")</f>
        <v>#N/A</v>
      </c>
      <c r="U1459" t="e">
        <f>IF(StandardResults[[#This Row],[Ind/Rel]]="Ind",_xlfn.XLOOKUP(StandardResults[[#This Row],[Code]],Std[Code],Std[AAs]),"-")</f>
        <v>#N/A</v>
      </c>
      <c r="V1459" t="e">
        <f>IF(StandardResults[[#This Row],[Ind/Rel]]="Ind",_xlfn.XLOOKUP(StandardResults[[#This Row],[Code]],Std[Code],Std[As]),"-")</f>
        <v>#N/A</v>
      </c>
      <c r="W1459" t="e">
        <f>IF(StandardResults[[#This Row],[Ind/Rel]]="Ind",_xlfn.XLOOKUP(StandardResults[[#This Row],[Code]],Std[Code],Std[Bs]),"-")</f>
        <v>#N/A</v>
      </c>
      <c r="X1459" t="e">
        <f>IF(StandardResults[[#This Row],[Ind/Rel]]="Ind",_xlfn.XLOOKUP(StandardResults[[#This Row],[Code]],Std[Code],Std[EC]),"-")</f>
        <v>#N/A</v>
      </c>
      <c r="Y1459" t="e">
        <f>IF(StandardResults[[#This Row],[Ind/Rel]]="Ind",_xlfn.XLOOKUP(StandardResults[[#This Row],[Code]],Std[Code],Std[Ecs]),"-")</f>
        <v>#N/A</v>
      </c>
      <c r="Z1459">
        <f>COUNTIFS(StandardResults[Name],StandardResults[[#This Row],[Name]],StandardResults[Entry
Std],"B")+COUNTIFS(StandardResults[Name],StandardResults[[#This Row],[Name]],StandardResults[Entry
Std],"A")+COUNTIFS(StandardResults[Name],StandardResults[[#This Row],[Name]],StandardResults[Entry
Std],"AA")</f>
        <v>0</v>
      </c>
      <c r="AA1459">
        <f>COUNTIFS(StandardResults[Name],StandardResults[[#This Row],[Name]],StandardResults[Entry
Std],"AA")</f>
        <v>0</v>
      </c>
    </row>
    <row r="1460" spans="1:27" x14ac:dyDescent="0.25">
      <c r="A1460">
        <f>TimeVR[[#This Row],[Club]]</f>
        <v>0</v>
      </c>
      <c r="B1460" t="str">
        <f>IF(OR(RIGHT(TimeVR[[#This Row],[Event]],3)="M.R", RIGHT(TimeVR[[#This Row],[Event]],3)="F.R"),"Relay","Ind")</f>
        <v>Ind</v>
      </c>
      <c r="C1460">
        <f>TimeVR[[#This Row],[gender]]</f>
        <v>0</v>
      </c>
      <c r="D1460">
        <f>TimeVR[[#This Row],[Age]]</f>
        <v>0</v>
      </c>
      <c r="E1460">
        <f>TimeVR[[#This Row],[name]]</f>
        <v>0</v>
      </c>
      <c r="F1460">
        <f>TimeVR[[#This Row],[Event]]</f>
        <v>0</v>
      </c>
      <c r="G1460" t="str">
        <f>IF(OR(StandardResults[[#This Row],[Entry]]="-",TimeVR[[#This Row],[validation]]="Validated"),"Y","N")</f>
        <v>N</v>
      </c>
      <c r="H1460">
        <f>IF(OR(LEFT(TimeVR[[#This Row],[Times]],8)="00:00.00", LEFT(TimeVR[[#This Row],[Times]],2)="NT"),"-",TimeVR[[#This Row],[Times]])</f>
        <v>0</v>
      </c>
      <c r="I14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0" t="str">
        <f>IF(ISBLANK(TimeVR[[#This Row],[Best Time(S)]]),"-",TimeVR[[#This Row],[Best Time(S)]])</f>
        <v>-</v>
      </c>
      <c r="K1460" t="str">
        <f>IF(StandardResults[[#This Row],[BT(SC)]]&lt;&gt;"-",IF(StandardResults[[#This Row],[BT(SC)]]&lt;=StandardResults[[#This Row],[AAs]],"AA",IF(StandardResults[[#This Row],[BT(SC)]]&lt;=StandardResults[[#This Row],[As]],"A",IF(StandardResults[[#This Row],[BT(SC)]]&lt;=StandardResults[[#This Row],[Bs]],"B","-"))),"")</f>
        <v/>
      </c>
      <c r="L1460" t="str">
        <f>IF(ISBLANK(TimeVR[[#This Row],[Best Time(L)]]),"-",TimeVR[[#This Row],[Best Time(L)]])</f>
        <v>-</v>
      </c>
      <c r="M1460" t="str">
        <f>IF(StandardResults[[#This Row],[BT(LC)]]&lt;&gt;"-",IF(StandardResults[[#This Row],[BT(LC)]]&lt;=StandardResults[[#This Row],[AA]],"AA",IF(StandardResults[[#This Row],[BT(LC)]]&lt;=StandardResults[[#This Row],[A]],"A",IF(StandardResults[[#This Row],[BT(LC)]]&lt;=StandardResults[[#This Row],[B]],"B","-"))),"")</f>
        <v/>
      </c>
      <c r="N1460" s="14"/>
      <c r="O1460" t="str">
        <f>IF(StandardResults[[#This Row],[BT(SC)]]&lt;&gt;"-",IF(StandardResults[[#This Row],[BT(SC)]]&lt;=StandardResults[[#This Row],[Ecs]],"EC","-"),"")</f>
        <v/>
      </c>
      <c r="Q1460" t="str">
        <f>IF(StandardResults[[#This Row],[Ind/Rel]]="Ind",LEFT(StandardResults[[#This Row],[Gender]],1)&amp;MIN(MAX(StandardResults[[#This Row],[Age]],11),17)&amp;"-"&amp;StandardResults[[#This Row],[Event]],"")</f>
        <v>011-0</v>
      </c>
      <c r="R1460" t="e">
        <f>IF(StandardResults[[#This Row],[Ind/Rel]]="Ind",_xlfn.XLOOKUP(StandardResults[[#This Row],[Code]],Std[Code],Std[AA]),"-")</f>
        <v>#N/A</v>
      </c>
      <c r="S1460" t="e">
        <f>IF(StandardResults[[#This Row],[Ind/Rel]]="Ind",_xlfn.XLOOKUP(StandardResults[[#This Row],[Code]],Std[Code],Std[A]),"-")</f>
        <v>#N/A</v>
      </c>
      <c r="T1460" t="e">
        <f>IF(StandardResults[[#This Row],[Ind/Rel]]="Ind",_xlfn.XLOOKUP(StandardResults[[#This Row],[Code]],Std[Code],Std[B]),"-")</f>
        <v>#N/A</v>
      </c>
      <c r="U1460" t="e">
        <f>IF(StandardResults[[#This Row],[Ind/Rel]]="Ind",_xlfn.XLOOKUP(StandardResults[[#This Row],[Code]],Std[Code],Std[AAs]),"-")</f>
        <v>#N/A</v>
      </c>
      <c r="V1460" t="e">
        <f>IF(StandardResults[[#This Row],[Ind/Rel]]="Ind",_xlfn.XLOOKUP(StandardResults[[#This Row],[Code]],Std[Code],Std[As]),"-")</f>
        <v>#N/A</v>
      </c>
      <c r="W1460" t="e">
        <f>IF(StandardResults[[#This Row],[Ind/Rel]]="Ind",_xlfn.XLOOKUP(StandardResults[[#This Row],[Code]],Std[Code],Std[Bs]),"-")</f>
        <v>#N/A</v>
      </c>
      <c r="X1460" t="e">
        <f>IF(StandardResults[[#This Row],[Ind/Rel]]="Ind",_xlfn.XLOOKUP(StandardResults[[#This Row],[Code]],Std[Code],Std[EC]),"-")</f>
        <v>#N/A</v>
      </c>
      <c r="Y1460" t="e">
        <f>IF(StandardResults[[#This Row],[Ind/Rel]]="Ind",_xlfn.XLOOKUP(StandardResults[[#This Row],[Code]],Std[Code],Std[Ecs]),"-")</f>
        <v>#N/A</v>
      </c>
      <c r="Z1460">
        <f>COUNTIFS(StandardResults[Name],StandardResults[[#This Row],[Name]],StandardResults[Entry
Std],"B")+COUNTIFS(StandardResults[Name],StandardResults[[#This Row],[Name]],StandardResults[Entry
Std],"A")+COUNTIFS(StandardResults[Name],StandardResults[[#This Row],[Name]],StandardResults[Entry
Std],"AA")</f>
        <v>0</v>
      </c>
      <c r="AA1460">
        <f>COUNTIFS(StandardResults[Name],StandardResults[[#This Row],[Name]],StandardResults[Entry
Std],"AA")</f>
        <v>0</v>
      </c>
    </row>
    <row r="1461" spans="1:27" x14ac:dyDescent="0.25">
      <c r="A1461">
        <f>TimeVR[[#This Row],[Club]]</f>
        <v>0</v>
      </c>
      <c r="B1461" t="str">
        <f>IF(OR(RIGHT(TimeVR[[#This Row],[Event]],3)="M.R", RIGHT(TimeVR[[#This Row],[Event]],3)="F.R"),"Relay","Ind")</f>
        <v>Ind</v>
      </c>
      <c r="C1461">
        <f>TimeVR[[#This Row],[gender]]</f>
        <v>0</v>
      </c>
      <c r="D1461">
        <f>TimeVR[[#This Row],[Age]]</f>
        <v>0</v>
      </c>
      <c r="E1461">
        <f>TimeVR[[#This Row],[name]]</f>
        <v>0</v>
      </c>
      <c r="F1461">
        <f>TimeVR[[#This Row],[Event]]</f>
        <v>0</v>
      </c>
      <c r="G1461" t="str">
        <f>IF(OR(StandardResults[[#This Row],[Entry]]="-",TimeVR[[#This Row],[validation]]="Validated"),"Y","N")</f>
        <v>N</v>
      </c>
      <c r="H1461">
        <f>IF(OR(LEFT(TimeVR[[#This Row],[Times]],8)="00:00.00", LEFT(TimeVR[[#This Row],[Times]],2)="NT"),"-",TimeVR[[#This Row],[Times]])</f>
        <v>0</v>
      </c>
      <c r="I14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1" t="str">
        <f>IF(ISBLANK(TimeVR[[#This Row],[Best Time(S)]]),"-",TimeVR[[#This Row],[Best Time(S)]])</f>
        <v>-</v>
      </c>
      <c r="K1461" t="str">
        <f>IF(StandardResults[[#This Row],[BT(SC)]]&lt;&gt;"-",IF(StandardResults[[#This Row],[BT(SC)]]&lt;=StandardResults[[#This Row],[AAs]],"AA",IF(StandardResults[[#This Row],[BT(SC)]]&lt;=StandardResults[[#This Row],[As]],"A",IF(StandardResults[[#This Row],[BT(SC)]]&lt;=StandardResults[[#This Row],[Bs]],"B","-"))),"")</f>
        <v/>
      </c>
      <c r="L1461" t="str">
        <f>IF(ISBLANK(TimeVR[[#This Row],[Best Time(L)]]),"-",TimeVR[[#This Row],[Best Time(L)]])</f>
        <v>-</v>
      </c>
      <c r="M1461" t="str">
        <f>IF(StandardResults[[#This Row],[BT(LC)]]&lt;&gt;"-",IF(StandardResults[[#This Row],[BT(LC)]]&lt;=StandardResults[[#This Row],[AA]],"AA",IF(StandardResults[[#This Row],[BT(LC)]]&lt;=StandardResults[[#This Row],[A]],"A",IF(StandardResults[[#This Row],[BT(LC)]]&lt;=StandardResults[[#This Row],[B]],"B","-"))),"")</f>
        <v/>
      </c>
      <c r="N1461" s="14"/>
      <c r="O1461" t="str">
        <f>IF(StandardResults[[#This Row],[BT(SC)]]&lt;&gt;"-",IF(StandardResults[[#This Row],[BT(SC)]]&lt;=StandardResults[[#This Row],[Ecs]],"EC","-"),"")</f>
        <v/>
      </c>
      <c r="Q1461" t="str">
        <f>IF(StandardResults[[#This Row],[Ind/Rel]]="Ind",LEFT(StandardResults[[#This Row],[Gender]],1)&amp;MIN(MAX(StandardResults[[#This Row],[Age]],11),17)&amp;"-"&amp;StandardResults[[#This Row],[Event]],"")</f>
        <v>011-0</v>
      </c>
      <c r="R1461" t="e">
        <f>IF(StandardResults[[#This Row],[Ind/Rel]]="Ind",_xlfn.XLOOKUP(StandardResults[[#This Row],[Code]],Std[Code],Std[AA]),"-")</f>
        <v>#N/A</v>
      </c>
      <c r="S1461" t="e">
        <f>IF(StandardResults[[#This Row],[Ind/Rel]]="Ind",_xlfn.XLOOKUP(StandardResults[[#This Row],[Code]],Std[Code],Std[A]),"-")</f>
        <v>#N/A</v>
      </c>
      <c r="T1461" t="e">
        <f>IF(StandardResults[[#This Row],[Ind/Rel]]="Ind",_xlfn.XLOOKUP(StandardResults[[#This Row],[Code]],Std[Code],Std[B]),"-")</f>
        <v>#N/A</v>
      </c>
      <c r="U1461" t="e">
        <f>IF(StandardResults[[#This Row],[Ind/Rel]]="Ind",_xlfn.XLOOKUP(StandardResults[[#This Row],[Code]],Std[Code],Std[AAs]),"-")</f>
        <v>#N/A</v>
      </c>
      <c r="V1461" t="e">
        <f>IF(StandardResults[[#This Row],[Ind/Rel]]="Ind",_xlfn.XLOOKUP(StandardResults[[#This Row],[Code]],Std[Code],Std[As]),"-")</f>
        <v>#N/A</v>
      </c>
      <c r="W1461" t="e">
        <f>IF(StandardResults[[#This Row],[Ind/Rel]]="Ind",_xlfn.XLOOKUP(StandardResults[[#This Row],[Code]],Std[Code],Std[Bs]),"-")</f>
        <v>#N/A</v>
      </c>
      <c r="X1461" t="e">
        <f>IF(StandardResults[[#This Row],[Ind/Rel]]="Ind",_xlfn.XLOOKUP(StandardResults[[#This Row],[Code]],Std[Code],Std[EC]),"-")</f>
        <v>#N/A</v>
      </c>
      <c r="Y1461" t="e">
        <f>IF(StandardResults[[#This Row],[Ind/Rel]]="Ind",_xlfn.XLOOKUP(StandardResults[[#This Row],[Code]],Std[Code],Std[Ecs]),"-")</f>
        <v>#N/A</v>
      </c>
      <c r="Z1461">
        <f>COUNTIFS(StandardResults[Name],StandardResults[[#This Row],[Name]],StandardResults[Entry
Std],"B")+COUNTIFS(StandardResults[Name],StandardResults[[#This Row],[Name]],StandardResults[Entry
Std],"A")+COUNTIFS(StandardResults[Name],StandardResults[[#This Row],[Name]],StandardResults[Entry
Std],"AA")</f>
        <v>0</v>
      </c>
      <c r="AA1461">
        <f>COUNTIFS(StandardResults[Name],StandardResults[[#This Row],[Name]],StandardResults[Entry
Std],"AA")</f>
        <v>0</v>
      </c>
    </row>
    <row r="1462" spans="1:27" x14ac:dyDescent="0.25">
      <c r="A1462">
        <f>TimeVR[[#This Row],[Club]]</f>
        <v>0</v>
      </c>
      <c r="B1462" t="str">
        <f>IF(OR(RIGHT(TimeVR[[#This Row],[Event]],3)="M.R", RIGHT(TimeVR[[#This Row],[Event]],3)="F.R"),"Relay","Ind")</f>
        <v>Ind</v>
      </c>
      <c r="C1462">
        <f>TimeVR[[#This Row],[gender]]</f>
        <v>0</v>
      </c>
      <c r="D1462">
        <f>TimeVR[[#This Row],[Age]]</f>
        <v>0</v>
      </c>
      <c r="E1462">
        <f>TimeVR[[#This Row],[name]]</f>
        <v>0</v>
      </c>
      <c r="F1462">
        <f>TimeVR[[#This Row],[Event]]</f>
        <v>0</v>
      </c>
      <c r="G1462" t="str">
        <f>IF(OR(StandardResults[[#This Row],[Entry]]="-",TimeVR[[#This Row],[validation]]="Validated"),"Y","N")</f>
        <v>N</v>
      </c>
      <c r="H1462">
        <f>IF(OR(LEFT(TimeVR[[#This Row],[Times]],8)="00:00.00", LEFT(TimeVR[[#This Row],[Times]],2)="NT"),"-",TimeVR[[#This Row],[Times]])</f>
        <v>0</v>
      </c>
      <c r="I14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2" t="str">
        <f>IF(ISBLANK(TimeVR[[#This Row],[Best Time(S)]]),"-",TimeVR[[#This Row],[Best Time(S)]])</f>
        <v>-</v>
      </c>
      <c r="K1462" t="str">
        <f>IF(StandardResults[[#This Row],[BT(SC)]]&lt;&gt;"-",IF(StandardResults[[#This Row],[BT(SC)]]&lt;=StandardResults[[#This Row],[AAs]],"AA",IF(StandardResults[[#This Row],[BT(SC)]]&lt;=StandardResults[[#This Row],[As]],"A",IF(StandardResults[[#This Row],[BT(SC)]]&lt;=StandardResults[[#This Row],[Bs]],"B","-"))),"")</f>
        <v/>
      </c>
      <c r="L1462" t="str">
        <f>IF(ISBLANK(TimeVR[[#This Row],[Best Time(L)]]),"-",TimeVR[[#This Row],[Best Time(L)]])</f>
        <v>-</v>
      </c>
      <c r="M1462" t="str">
        <f>IF(StandardResults[[#This Row],[BT(LC)]]&lt;&gt;"-",IF(StandardResults[[#This Row],[BT(LC)]]&lt;=StandardResults[[#This Row],[AA]],"AA",IF(StandardResults[[#This Row],[BT(LC)]]&lt;=StandardResults[[#This Row],[A]],"A",IF(StandardResults[[#This Row],[BT(LC)]]&lt;=StandardResults[[#This Row],[B]],"B","-"))),"")</f>
        <v/>
      </c>
      <c r="N1462" s="14"/>
      <c r="O1462" t="str">
        <f>IF(StandardResults[[#This Row],[BT(SC)]]&lt;&gt;"-",IF(StandardResults[[#This Row],[BT(SC)]]&lt;=StandardResults[[#This Row],[Ecs]],"EC","-"),"")</f>
        <v/>
      </c>
      <c r="Q1462" t="str">
        <f>IF(StandardResults[[#This Row],[Ind/Rel]]="Ind",LEFT(StandardResults[[#This Row],[Gender]],1)&amp;MIN(MAX(StandardResults[[#This Row],[Age]],11),17)&amp;"-"&amp;StandardResults[[#This Row],[Event]],"")</f>
        <v>011-0</v>
      </c>
      <c r="R1462" t="e">
        <f>IF(StandardResults[[#This Row],[Ind/Rel]]="Ind",_xlfn.XLOOKUP(StandardResults[[#This Row],[Code]],Std[Code],Std[AA]),"-")</f>
        <v>#N/A</v>
      </c>
      <c r="S1462" t="e">
        <f>IF(StandardResults[[#This Row],[Ind/Rel]]="Ind",_xlfn.XLOOKUP(StandardResults[[#This Row],[Code]],Std[Code],Std[A]),"-")</f>
        <v>#N/A</v>
      </c>
      <c r="T1462" t="e">
        <f>IF(StandardResults[[#This Row],[Ind/Rel]]="Ind",_xlfn.XLOOKUP(StandardResults[[#This Row],[Code]],Std[Code],Std[B]),"-")</f>
        <v>#N/A</v>
      </c>
      <c r="U1462" t="e">
        <f>IF(StandardResults[[#This Row],[Ind/Rel]]="Ind",_xlfn.XLOOKUP(StandardResults[[#This Row],[Code]],Std[Code],Std[AAs]),"-")</f>
        <v>#N/A</v>
      </c>
      <c r="V1462" t="e">
        <f>IF(StandardResults[[#This Row],[Ind/Rel]]="Ind",_xlfn.XLOOKUP(StandardResults[[#This Row],[Code]],Std[Code],Std[As]),"-")</f>
        <v>#N/A</v>
      </c>
      <c r="W1462" t="e">
        <f>IF(StandardResults[[#This Row],[Ind/Rel]]="Ind",_xlfn.XLOOKUP(StandardResults[[#This Row],[Code]],Std[Code],Std[Bs]),"-")</f>
        <v>#N/A</v>
      </c>
      <c r="X1462" t="e">
        <f>IF(StandardResults[[#This Row],[Ind/Rel]]="Ind",_xlfn.XLOOKUP(StandardResults[[#This Row],[Code]],Std[Code],Std[EC]),"-")</f>
        <v>#N/A</v>
      </c>
      <c r="Y1462" t="e">
        <f>IF(StandardResults[[#This Row],[Ind/Rel]]="Ind",_xlfn.XLOOKUP(StandardResults[[#This Row],[Code]],Std[Code],Std[Ecs]),"-")</f>
        <v>#N/A</v>
      </c>
      <c r="Z1462">
        <f>COUNTIFS(StandardResults[Name],StandardResults[[#This Row],[Name]],StandardResults[Entry
Std],"B")+COUNTIFS(StandardResults[Name],StandardResults[[#This Row],[Name]],StandardResults[Entry
Std],"A")+COUNTIFS(StandardResults[Name],StandardResults[[#This Row],[Name]],StandardResults[Entry
Std],"AA")</f>
        <v>0</v>
      </c>
      <c r="AA1462">
        <f>COUNTIFS(StandardResults[Name],StandardResults[[#This Row],[Name]],StandardResults[Entry
Std],"AA")</f>
        <v>0</v>
      </c>
    </row>
    <row r="1463" spans="1:27" x14ac:dyDescent="0.25">
      <c r="A1463">
        <f>TimeVR[[#This Row],[Club]]</f>
        <v>0</v>
      </c>
      <c r="B1463" t="str">
        <f>IF(OR(RIGHT(TimeVR[[#This Row],[Event]],3)="M.R", RIGHT(TimeVR[[#This Row],[Event]],3)="F.R"),"Relay","Ind")</f>
        <v>Ind</v>
      </c>
      <c r="C1463">
        <f>TimeVR[[#This Row],[gender]]</f>
        <v>0</v>
      </c>
      <c r="D1463">
        <f>TimeVR[[#This Row],[Age]]</f>
        <v>0</v>
      </c>
      <c r="E1463">
        <f>TimeVR[[#This Row],[name]]</f>
        <v>0</v>
      </c>
      <c r="F1463">
        <f>TimeVR[[#This Row],[Event]]</f>
        <v>0</v>
      </c>
      <c r="G1463" t="str">
        <f>IF(OR(StandardResults[[#This Row],[Entry]]="-",TimeVR[[#This Row],[validation]]="Validated"),"Y","N")</f>
        <v>N</v>
      </c>
      <c r="H1463">
        <f>IF(OR(LEFT(TimeVR[[#This Row],[Times]],8)="00:00.00", LEFT(TimeVR[[#This Row],[Times]],2)="NT"),"-",TimeVR[[#This Row],[Times]])</f>
        <v>0</v>
      </c>
      <c r="I14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3" t="str">
        <f>IF(ISBLANK(TimeVR[[#This Row],[Best Time(S)]]),"-",TimeVR[[#This Row],[Best Time(S)]])</f>
        <v>-</v>
      </c>
      <c r="K1463" t="str">
        <f>IF(StandardResults[[#This Row],[BT(SC)]]&lt;&gt;"-",IF(StandardResults[[#This Row],[BT(SC)]]&lt;=StandardResults[[#This Row],[AAs]],"AA",IF(StandardResults[[#This Row],[BT(SC)]]&lt;=StandardResults[[#This Row],[As]],"A",IF(StandardResults[[#This Row],[BT(SC)]]&lt;=StandardResults[[#This Row],[Bs]],"B","-"))),"")</f>
        <v/>
      </c>
      <c r="L1463" t="str">
        <f>IF(ISBLANK(TimeVR[[#This Row],[Best Time(L)]]),"-",TimeVR[[#This Row],[Best Time(L)]])</f>
        <v>-</v>
      </c>
      <c r="M1463" t="str">
        <f>IF(StandardResults[[#This Row],[BT(LC)]]&lt;&gt;"-",IF(StandardResults[[#This Row],[BT(LC)]]&lt;=StandardResults[[#This Row],[AA]],"AA",IF(StandardResults[[#This Row],[BT(LC)]]&lt;=StandardResults[[#This Row],[A]],"A",IF(StandardResults[[#This Row],[BT(LC)]]&lt;=StandardResults[[#This Row],[B]],"B","-"))),"")</f>
        <v/>
      </c>
      <c r="N1463" s="14"/>
      <c r="O1463" t="str">
        <f>IF(StandardResults[[#This Row],[BT(SC)]]&lt;&gt;"-",IF(StandardResults[[#This Row],[BT(SC)]]&lt;=StandardResults[[#This Row],[Ecs]],"EC","-"),"")</f>
        <v/>
      </c>
      <c r="Q1463" t="str">
        <f>IF(StandardResults[[#This Row],[Ind/Rel]]="Ind",LEFT(StandardResults[[#This Row],[Gender]],1)&amp;MIN(MAX(StandardResults[[#This Row],[Age]],11),17)&amp;"-"&amp;StandardResults[[#This Row],[Event]],"")</f>
        <v>011-0</v>
      </c>
      <c r="R1463" t="e">
        <f>IF(StandardResults[[#This Row],[Ind/Rel]]="Ind",_xlfn.XLOOKUP(StandardResults[[#This Row],[Code]],Std[Code],Std[AA]),"-")</f>
        <v>#N/A</v>
      </c>
      <c r="S1463" t="e">
        <f>IF(StandardResults[[#This Row],[Ind/Rel]]="Ind",_xlfn.XLOOKUP(StandardResults[[#This Row],[Code]],Std[Code],Std[A]),"-")</f>
        <v>#N/A</v>
      </c>
      <c r="T1463" t="e">
        <f>IF(StandardResults[[#This Row],[Ind/Rel]]="Ind",_xlfn.XLOOKUP(StandardResults[[#This Row],[Code]],Std[Code],Std[B]),"-")</f>
        <v>#N/A</v>
      </c>
      <c r="U1463" t="e">
        <f>IF(StandardResults[[#This Row],[Ind/Rel]]="Ind",_xlfn.XLOOKUP(StandardResults[[#This Row],[Code]],Std[Code],Std[AAs]),"-")</f>
        <v>#N/A</v>
      </c>
      <c r="V1463" t="e">
        <f>IF(StandardResults[[#This Row],[Ind/Rel]]="Ind",_xlfn.XLOOKUP(StandardResults[[#This Row],[Code]],Std[Code],Std[As]),"-")</f>
        <v>#N/A</v>
      </c>
      <c r="W1463" t="e">
        <f>IF(StandardResults[[#This Row],[Ind/Rel]]="Ind",_xlfn.XLOOKUP(StandardResults[[#This Row],[Code]],Std[Code],Std[Bs]),"-")</f>
        <v>#N/A</v>
      </c>
      <c r="X1463" t="e">
        <f>IF(StandardResults[[#This Row],[Ind/Rel]]="Ind",_xlfn.XLOOKUP(StandardResults[[#This Row],[Code]],Std[Code],Std[EC]),"-")</f>
        <v>#N/A</v>
      </c>
      <c r="Y1463" t="e">
        <f>IF(StandardResults[[#This Row],[Ind/Rel]]="Ind",_xlfn.XLOOKUP(StandardResults[[#This Row],[Code]],Std[Code],Std[Ecs]),"-")</f>
        <v>#N/A</v>
      </c>
      <c r="Z1463">
        <f>COUNTIFS(StandardResults[Name],StandardResults[[#This Row],[Name]],StandardResults[Entry
Std],"B")+COUNTIFS(StandardResults[Name],StandardResults[[#This Row],[Name]],StandardResults[Entry
Std],"A")+COUNTIFS(StandardResults[Name],StandardResults[[#This Row],[Name]],StandardResults[Entry
Std],"AA")</f>
        <v>0</v>
      </c>
      <c r="AA1463">
        <f>COUNTIFS(StandardResults[Name],StandardResults[[#This Row],[Name]],StandardResults[Entry
Std],"AA")</f>
        <v>0</v>
      </c>
    </row>
    <row r="1464" spans="1:27" x14ac:dyDescent="0.25">
      <c r="A1464">
        <f>TimeVR[[#This Row],[Club]]</f>
        <v>0</v>
      </c>
      <c r="B1464" t="str">
        <f>IF(OR(RIGHT(TimeVR[[#This Row],[Event]],3)="M.R", RIGHT(TimeVR[[#This Row],[Event]],3)="F.R"),"Relay","Ind")</f>
        <v>Ind</v>
      </c>
      <c r="C1464">
        <f>TimeVR[[#This Row],[gender]]</f>
        <v>0</v>
      </c>
      <c r="D1464">
        <f>TimeVR[[#This Row],[Age]]</f>
        <v>0</v>
      </c>
      <c r="E1464">
        <f>TimeVR[[#This Row],[name]]</f>
        <v>0</v>
      </c>
      <c r="F1464">
        <f>TimeVR[[#This Row],[Event]]</f>
        <v>0</v>
      </c>
      <c r="G1464" t="str">
        <f>IF(OR(StandardResults[[#This Row],[Entry]]="-",TimeVR[[#This Row],[validation]]="Validated"),"Y","N")</f>
        <v>N</v>
      </c>
      <c r="H1464">
        <f>IF(OR(LEFT(TimeVR[[#This Row],[Times]],8)="00:00.00", LEFT(TimeVR[[#This Row],[Times]],2)="NT"),"-",TimeVR[[#This Row],[Times]])</f>
        <v>0</v>
      </c>
      <c r="I14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4" t="str">
        <f>IF(ISBLANK(TimeVR[[#This Row],[Best Time(S)]]),"-",TimeVR[[#This Row],[Best Time(S)]])</f>
        <v>-</v>
      </c>
      <c r="K1464" t="str">
        <f>IF(StandardResults[[#This Row],[BT(SC)]]&lt;&gt;"-",IF(StandardResults[[#This Row],[BT(SC)]]&lt;=StandardResults[[#This Row],[AAs]],"AA",IF(StandardResults[[#This Row],[BT(SC)]]&lt;=StandardResults[[#This Row],[As]],"A",IF(StandardResults[[#This Row],[BT(SC)]]&lt;=StandardResults[[#This Row],[Bs]],"B","-"))),"")</f>
        <v/>
      </c>
      <c r="L1464" t="str">
        <f>IF(ISBLANK(TimeVR[[#This Row],[Best Time(L)]]),"-",TimeVR[[#This Row],[Best Time(L)]])</f>
        <v>-</v>
      </c>
      <c r="M1464" t="str">
        <f>IF(StandardResults[[#This Row],[BT(LC)]]&lt;&gt;"-",IF(StandardResults[[#This Row],[BT(LC)]]&lt;=StandardResults[[#This Row],[AA]],"AA",IF(StandardResults[[#This Row],[BT(LC)]]&lt;=StandardResults[[#This Row],[A]],"A",IF(StandardResults[[#This Row],[BT(LC)]]&lt;=StandardResults[[#This Row],[B]],"B","-"))),"")</f>
        <v/>
      </c>
      <c r="N1464" s="14"/>
      <c r="O1464" t="str">
        <f>IF(StandardResults[[#This Row],[BT(SC)]]&lt;&gt;"-",IF(StandardResults[[#This Row],[BT(SC)]]&lt;=StandardResults[[#This Row],[Ecs]],"EC","-"),"")</f>
        <v/>
      </c>
      <c r="Q1464" t="str">
        <f>IF(StandardResults[[#This Row],[Ind/Rel]]="Ind",LEFT(StandardResults[[#This Row],[Gender]],1)&amp;MIN(MAX(StandardResults[[#This Row],[Age]],11),17)&amp;"-"&amp;StandardResults[[#This Row],[Event]],"")</f>
        <v>011-0</v>
      </c>
      <c r="R1464" t="e">
        <f>IF(StandardResults[[#This Row],[Ind/Rel]]="Ind",_xlfn.XLOOKUP(StandardResults[[#This Row],[Code]],Std[Code],Std[AA]),"-")</f>
        <v>#N/A</v>
      </c>
      <c r="S1464" t="e">
        <f>IF(StandardResults[[#This Row],[Ind/Rel]]="Ind",_xlfn.XLOOKUP(StandardResults[[#This Row],[Code]],Std[Code],Std[A]),"-")</f>
        <v>#N/A</v>
      </c>
      <c r="T1464" t="e">
        <f>IF(StandardResults[[#This Row],[Ind/Rel]]="Ind",_xlfn.XLOOKUP(StandardResults[[#This Row],[Code]],Std[Code],Std[B]),"-")</f>
        <v>#N/A</v>
      </c>
      <c r="U1464" t="e">
        <f>IF(StandardResults[[#This Row],[Ind/Rel]]="Ind",_xlfn.XLOOKUP(StandardResults[[#This Row],[Code]],Std[Code],Std[AAs]),"-")</f>
        <v>#N/A</v>
      </c>
      <c r="V1464" t="e">
        <f>IF(StandardResults[[#This Row],[Ind/Rel]]="Ind",_xlfn.XLOOKUP(StandardResults[[#This Row],[Code]],Std[Code],Std[As]),"-")</f>
        <v>#N/A</v>
      </c>
      <c r="W1464" t="e">
        <f>IF(StandardResults[[#This Row],[Ind/Rel]]="Ind",_xlfn.XLOOKUP(StandardResults[[#This Row],[Code]],Std[Code],Std[Bs]),"-")</f>
        <v>#N/A</v>
      </c>
      <c r="X1464" t="e">
        <f>IF(StandardResults[[#This Row],[Ind/Rel]]="Ind",_xlfn.XLOOKUP(StandardResults[[#This Row],[Code]],Std[Code],Std[EC]),"-")</f>
        <v>#N/A</v>
      </c>
      <c r="Y1464" t="e">
        <f>IF(StandardResults[[#This Row],[Ind/Rel]]="Ind",_xlfn.XLOOKUP(StandardResults[[#This Row],[Code]],Std[Code],Std[Ecs]),"-")</f>
        <v>#N/A</v>
      </c>
      <c r="Z1464">
        <f>COUNTIFS(StandardResults[Name],StandardResults[[#This Row],[Name]],StandardResults[Entry
Std],"B")+COUNTIFS(StandardResults[Name],StandardResults[[#This Row],[Name]],StandardResults[Entry
Std],"A")+COUNTIFS(StandardResults[Name],StandardResults[[#This Row],[Name]],StandardResults[Entry
Std],"AA")</f>
        <v>0</v>
      </c>
      <c r="AA1464">
        <f>COUNTIFS(StandardResults[Name],StandardResults[[#This Row],[Name]],StandardResults[Entry
Std],"AA")</f>
        <v>0</v>
      </c>
    </row>
    <row r="1465" spans="1:27" x14ac:dyDescent="0.25">
      <c r="A1465">
        <f>TimeVR[[#This Row],[Club]]</f>
        <v>0</v>
      </c>
      <c r="B1465" t="str">
        <f>IF(OR(RIGHT(TimeVR[[#This Row],[Event]],3)="M.R", RIGHT(TimeVR[[#This Row],[Event]],3)="F.R"),"Relay","Ind")</f>
        <v>Ind</v>
      </c>
      <c r="C1465">
        <f>TimeVR[[#This Row],[gender]]</f>
        <v>0</v>
      </c>
      <c r="D1465">
        <f>TimeVR[[#This Row],[Age]]</f>
        <v>0</v>
      </c>
      <c r="E1465">
        <f>TimeVR[[#This Row],[name]]</f>
        <v>0</v>
      </c>
      <c r="F1465">
        <f>TimeVR[[#This Row],[Event]]</f>
        <v>0</v>
      </c>
      <c r="G1465" t="str">
        <f>IF(OR(StandardResults[[#This Row],[Entry]]="-",TimeVR[[#This Row],[validation]]="Validated"),"Y","N")</f>
        <v>N</v>
      </c>
      <c r="H1465">
        <f>IF(OR(LEFT(TimeVR[[#This Row],[Times]],8)="00:00.00", LEFT(TimeVR[[#This Row],[Times]],2)="NT"),"-",TimeVR[[#This Row],[Times]])</f>
        <v>0</v>
      </c>
      <c r="I14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5" t="str">
        <f>IF(ISBLANK(TimeVR[[#This Row],[Best Time(S)]]),"-",TimeVR[[#This Row],[Best Time(S)]])</f>
        <v>-</v>
      </c>
      <c r="K1465" t="str">
        <f>IF(StandardResults[[#This Row],[BT(SC)]]&lt;&gt;"-",IF(StandardResults[[#This Row],[BT(SC)]]&lt;=StandardResults[[#This Row],[AAs]],"AA",IF(StandardResults[[#This Row],[BT(SC)]]&lt;=StandardResults[[#This Row],[As]],"A",IF(StandardResults[[#This Row],[BT(SC)]]&lt;=StandardResults[[#This Row],[Bs]],"B","-"))),"")</f>
        <v/>
      </c>
      <c r="L1465" t="str">
        <f>IF(ISBLANK(TimeVR[[#This Row],[Best Time(L)]]),"-",TimeVR[[#This Row],[Best Time(L)]])</f>
        <v>-</v>
      </c>
      <c r="M1465" t="str">
        <f>IF(StandardResults[[#This Row],[BT(LC)]]&lt;&gt;"-",IF(StandardResults[[#This Row],[BT(LC)]]&lt;=StandardResults[[#This Row],[AA]],"AA",IF(StandardResults[[#This Row],[BT(LC)]]&lt;=StandardResults[[#This Row],[A]],"A",IF(StandardResults[[#This Row],[BT(LC)]]&lt;=StandardResults[[#This Row],[B]],"B","-"))),"")</f>
        <v/>
      </c>
      <c r="N1465" s="14"/>
      <c r="O1465" t="str">
        <f>IF(StandardResults[[#This Row],[BT(SC)]]&lt;&gt;"-",IF(StandardResults[[#This Row],[BT(SC)]]&lt;=StandardResults[[#This Row],[Ecs]],"EC","-"),"")</f>
        <v/>
      </c>
      <c r="Q1465" t="str">
        <f>IF(StandardResults[[#This Row],[Ind/Rel]]="Ind",LEFT(StandardResults[[#This Row],[Gender]],1)&amp;MIN(MAX(StandardResults[[#This Row],[Age]],11),17)&amp;"-"&amp;StandardResults[[#This Row],[Event]],"")</f>
        <v>011-0</v>
      </c>
      <c r="R1465" t="e">
        <f>IF(StandardResults[[#This Row],[Ind/Rel]]="Ind",_xlfn.XLOOKUP(StandardResults[[#This Row],[Code]],Std[Code],Std[AA]),"-")</f>
        <v>#N/A</v>
      </c>
      <c r="S1465" t="e">
        <f>IF(StandardResults[[#This Row],[Ind/Rel]]="Ind",_xlfn.XLOOKUP(StandardResults[[#This Row],[Code]],Std[Code],Std[A]),"-")</f>
        <v>#N/A</v>
      </c>
      <c r="T1465" t="e">
        <f>IF(StandardResults[[#This Row],[Ind/Rel]]="Ind",_xlfn.XLOOKUP(StandardResults[[#This Row],[Code]],Std[Code],Std[B]),"-")</f>
        <v>#N/A</v>
      </c>
      <c r="U1465" t="e">
        <f>IF(StandardResults[[#This Row],[Ind/Rel]]="Ind",_xlfn.XLOOKUP(StandardResults[[#This Row],[Code]],Std[Code],Std[AAs]),"-")</f>
        <v>#N/A</v>
      </c>
      <c r="V1465" t="e">
        <f>IF(StandardResults[[#This Row],[Ind/Rel]]="Ind",_xlfn.XLOOKUP(StandardResults[[#This Row],[Code]],Std[Code],Std[As]),"-")</f>
        <v>#N/A</v>
      </c>
      <c r="W1465" t="e">
        <f>IF(StandardResults[[#This Row],[Ind/Rel]]="Ind",_xlfn.XLOOKUP(StandardResults[[#This Row],[Code]],Std[Code],Std[Bs]),"-")</f>
        <v>#N/A</v>
      </c>
      <c r="X1465" t="e">
        <f>IF(StandardResults[[#This Row],[Ind/Rel]]="Ind",_xlfn.XLOOKUP(StandardResults[[#This Row],[Code]],Std[Code],Std[EC]),"-")</f>
        <v>#N/A</v>
      </c>
      <c r="Y1465" t="e">
        <f>IF(StandardResults[[#This Row],[Ind/Rel]]="Ind",_xlfn.XLOOKUP(StandardResults[[#This Row],[Code]],Std[Code],Std[Ecs]),"-")</f>
        <v>#N/A</v>
      </c>
      <c r="Z1465">
        <f>COUNTIFS(StandardResults[Name],StandardResults[[#This Row],[Name]],StandardResults[Entry
Std],"B")+COUNTIFS(StandardResults[Name],StandardResults[[#This Row],[Name]],StandardResults[Entry
Std],"A")+COUNTIFS(StandardResults[Name],StandardResults[[#This Row],[Name]],StandardResults[Entry
Std],"AA")</f>
        <v>0</v>
      </c>
      <c r="AA1465">
        <f>COUNTIFS(StandardResults[Name],StandardResults[[#This Row],[Name]],StandardResults[Entry
Std],"AA")</f>
        <v>0</v>
      </c>
    </row>
    <row r="1466" spans="1:27" x14ac:dyDescent="0.25">
      <c r="A1466">
        <f>TimeVR[[#This Row],[Club]]</f>
        <v>0</v>
      </c>
      <c r="B1466" t="str">
        <f>IF(OR(RIGHT(TimeVR[[#This Row],[Event]],3)="M.R", RIGHT(TimeVR[[#This Row],[Event]],3)="F.R"),"Relay","Ind")</f>
        <v>Ind</v>
      </c>
      <c r="C1466">
        <f>TimeVR[[#This Row],[gender]]</f>
        <v>0</v>
      </c>
      <c r="D1466">
        <f>TimeVR[[#This Row],[Age]]</f>
        <v>0</v>
      </c>
      <c r="E1466">
        <f>TimeVR[[#This Row],[name]]</f>
        <v>0</v>
      </c>
      <c r="F1466">
        <f>TimeVR[[#This Row],[Event]]</f>
        <v>0</v>
      </c>
      <c r="G1466" t="str">
        <f>IF(OR(StandardResults[[#This Row],[Entry]]="-",TimeVR[[#This Row],[validation]]="Validated"),"Y","N")</f>
        <v>N</v>
      </c>
      <c r="H1466">
        <f>IF(OR(LEFT(TimeVR[[#This Row],[Times]],8)="00:00.00", LEFT(TimeVR[[#This Row],[Times]],2)="NT"),"-",TimeVR[[#This Row],[Times]])</f>
        <v>0</v>
      </c>
      <c r="I14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6" t="str">
        <f>IF(ISBLANK(TimeVR[[#This Row],[Best Time(S)]]),"-",TimeVR[[#This Row],[Best Time(S)]])</f>
        <v>-</v>
      </c>
      <c r="K1466" t="str">
        <f>IF(StandardResults[[#This Row],[BT(SC)]]&lt;&gt;"-",IF(StandardResults[[#This Row],[BT(SC)]]&lt;=StandardResults[[#This Row],[AAs]],"AA",IF(StandardResults[[#This Row],[BT(SC)]]&lt;=StandardResults[[#This Row],[As]],"A",IF(StandardResults[[#This Row],[BT(SC)]]&lt;=StandardResults[[#This Row],[Bs]],"B","-"))),"")</f>
        <v/>
      </c>
      <c r="L1466" t="str">
        <f>IF(ISBLANK(TimeVR[[#This Row],[Best Time(L)]]),"-",TimeVR[[#This Row],[Best Time(L)]])</f>
        <v>-</v>
      </c>
      <c r="M1466" t="str">
        <f>IF(StandardResults[[#This Row],[BT(LC)]]&lt;&gt;"-",IF(StandardResults[[#This Row],[BT(LC)]]&lt;=StandardResults[[#This Row],[AA]],"AA",IF(StandardResults[[#This Row],[BT(LC)]]&lt;=StandardResults[[#This Row],[A]],"A",IF(StandardResults[[#This Row],[BT(LC)]]&lt;=StandardResults[[#This Row],[B]],"B","-"))),"")</f>
        <v/>
      </c>
      <c r="N1466" s="14"/>
      <c r="O1466" t="str">
        <f>IF(StandardResults[[#This Row],[BT(SC)]]&lt;&gt;"-",IF(StandardResults[[#This Row],[BT(SC)]]&lt;=StandardResults[[#This Row],[Ecs]],"EC","-"),"")</f>
        <v/>
      </c>
      <c r="Q1466" t="str">
        <f>IF(StandardResults[[#This Row],[Ind/Rel]]="Ind",LEFT(StandardResults[[#This Row],[Gender]],1)&amp;MIN(MAX(StandardResults[[#This Row],[Age]],11),17)&amp;"-"&amp;StandardResults[[#This Row],[Event]],"")</f>
        <v>011-0</v>
      </c>
      <c r="R1466" t="e">
        <f>IF(StandardResults[[#This Row],[Ind/Rel]]="Ind",_xlfn.XLOOKUP(StandardResults[[#This Row],[Code]],Std[Code],Std[AA]),"-")</f>
        <v>#N/A</v>
      </c>
      <c r="S1466" t="e">
        <f>IF(StandardResults[[#This Row],[Ind/Rel]]="Ind",_xlfn.XLOOKUP(StandardResults[[#This Row],[Code]],Std[Code],Std[A]),"-")</f>
        <v>#N/A</v>
      </c>
      <c r="T1466" t="e">
        <f>IF(StandardResults[[#This Row],[Ind/Rel]]="Ind",_xlfn.XLOOKUP(StandardResults[[#This Row],[Code]],Std[Code],Std[B]),"-")</f>
        <v>#N/A</v>
      </c>
      <c r="U1466" t="e">
        <f>IF(StandardResults[[#This Row],[Ind/Rel]]="Ind",_xlfn.XLOOKUP(StandardResults[[#This Row],[Code]],Std[Code],Std[AAs]),"-")</f>
        <v>#N/A</v>
      </c>
      <c r="V1466" t="e">
        <f>IF(StandardResults[[#This Row],[Ind/Rel]]="Ind",_xlfn.XLOOKUP(StandardResults[[#This Row],[Code]],Std[Code],Std[As]),"-")</f>
        <v>#N/A</v>
      </c>
      <c r="W1466" t="e">
        <f>IF(StandardResults[[#This Row],[Ind/Rel]]="Ind",_xlfn.XLOOKUP(StandardResults[[#This Row],[Code]],Std[Code],Std[Bs]),"-")</f>
        <v>#N/A</v>
      </c>
      <c r="X1466" t="e">
        <f>IF(StandardResults[[#This Row],[Ind/Rel]]="Ind",_xlfn.XLOOKUP(StandardResults[[#This Row],[Code]],Std[Code],Std[EC]),"-")</f>
        <v>#N/A</v>
      </c>
      <c r="Y1466" t="e">
        <f>IF(StandardResults[[#This Row],[Ind/Rel]]="Ind",_xlfn.XLOOKUP(StandardResults[[#This Row],[Code]],Std[Code],Std[Ecs]),"-")</f>
        <v>#N/A</v>
      </c>
      <c r="Z1466">
        <f>COUNTIFS(StandardResults[Name],StandardResults[[#This Row],[Name]],StandardResults[Entry
Std],"B")+COUNTIFS(StandardResults[Name],StandardResults[[#This Row],[Name]],StandardResults[Entry
Std],"A")+COUNTIFS(StandardResults[Name],StandardResults[[#This Row],[Name]],StandardResults[Entry
Std],"AA")</f>
        <v>0</v>
      </c>
      <c r="AA1466">
        <f>COUNTIFS(StandardResults[Name],StandardResults[[#This Row],[Name]],StandardResults[Entry
Std],"AA")</f>
        <v>0</v>
      </c>
    </row>
    <row r="1467" spans="1:27" x14ac:dyDescent="0.25">
      <c r="A1467">
        <f>TimeVR[[#This Row],[Club]]</f>
        <v>0</v>
      </c>
      <c r="B1467" t="str">
        <f>IF(OR(RIGHT(TimeVR[[#This Row],[Event]],3)="M.R", RIGHT(TimeVR[[#This Row],[Event]],3)="F.R"),"Relay","Ind")</f>
        <v>Ind</v>
      </c>
      <c r="C1467">
        <f>TimeVR[[#This Row],[gender]]</f>
        <v>0</v>
      </c>
      <c r="D1467">
        <f>TimeVR[[#This Row],[Age]]</f>
        <v>0</v>
      </c>
      <c r="E1467">
        <f>TimeVR[[#This Row],[name]]</f>
        <v>0</v>
      </c>
      <c r="F1467">
        <f>TimeVR[[#This Row],[Event]]</f>
        <v>0</v>
      </c>
      <c r="G1467" t="str">
        <f>IF(OR(StandardResults[[#This Row],[Entry]]="-",TimeVR[[#This Row],[validation]]="Validated"),"Y","N")</f>
        <v>N</v>
      </c>
      <c r="H1467">
        <f>IF(OR(LEFT(TimeVR[[#This Row],[Times]],8)="00:00.00", LEFT(TimeVR[[#This Row],[Times]],2)="NT"),"-",TimeVR[[#This Row],[Times]])</f>
        <v>0</v>
      </c>
      <c r="I14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7" t="str">
        <f>IF(ISBLANK(TimeVR[[#This Row],[Best Time(S)]]),"-",TimeVR[[#This Row],[Best Time(S)]])</f>
        <v>-</v>
      </c>
      <c r="K1467" t="str">
        <f>IF(StandardResults[[#This Row],[BT(SC)]]&lt;&gt;"-",IF(StandardResults[[#This Row],[BT(SC)]]&lt;=StandardResults[[#This Row],[AAs]],"AA",IF(StandardResults[[#This Row],[BT(SC)]]&lt;=StandardResults[[#This Row],[As]],"A",IF(StandardResults[[#This Row],[BT(SC)]]&lt;=StandardResults[[#This Row],[Bs]],"B","-"))),"")</f>
        <v/>
      </c>
      <c r="L1467" t="str">
        <f>IF(ISBLANK(TimeVR[[#This Row],[Best Time(L)]]),"-",TimeVR[[#This Row],[Best Time(L)]])</f>
        <v>-</v>
      </c>
      <c r="M1467" t="str">
        <f>IF(StandardResults[[#This Row],[BT(LC)]]&lt;&gt;"-",IF(StandardResults[[#This Row],[BT(LC)]]&lt;=StandardResults[[#This Row],[AA]],"AA",IF(StandardResults[[#This Row],[BT(LC)]]&lt;=StandardResults[[#This Row],[A]],"A",IF(StandardResults[[#This Row],[BT(LC)]]&lt;=StandardResults[[#This Row],[B]],"B","-"))),"")</f>
        <v/>
      </c>
      <c r="N1467" s="14"/>
      <c r="O1467" t="str">
        <f>IF(StandardResults[[#This Row],[BT(SC)]]&lt;&gt;"-",IF(StandardResults[[#This Row],[BT(SC)]]&lt;=StandardResults[[#This Row],[Ecs]],"EC","-"),"")</f>
        <v/>
      </c>
      <c r="Q1467" t="str">
        <f>IF(StandardResults[[#This Row],[Ind/Rel]]="Ind",LEFT(StandardResults[[#This Row],[Gender]],1)&amp;MIN(MAX(StandardResults[[#This Row],[Age]],11),17)&amp;"-"&amp;StandardResults[[#This Row],[Event]],"")</f>
        <v>011-0</v>
      </c>
      <c r="R1467" t="e">
        <f>IF(StandardResults[[#This Row],[Ind/Rel]]="Ind",_xlfn.XLOOKUP(StandardResults[[#This Row],[Code]],Std[Code],Std[AA]),"-")</f>
        <v>#N/A</v>
      </c>
      <c r="S1467" t="e">
        <f>IF(StandardResults[[#This Row],[Ind/Rel]]="Ind",_xlfn.XLOOKUP(StandardResults[[#This Row],[Code]],Std[Code],Std[A]),"-")</f>
        <v>#N/A</v>
      </c>
      <c r="T1467" t="e">
        <f>IF(StandardResults[[#This Row],[Ind/Rel]]="Ind",_xlfn.XLOOKUP(StandardResults[[#This Row],[Code]],Std[Code],Std[B]),"-")</f>
        <v>#N/A</v>
      </c>
      <c r="U1467" t="e">
        <f>IF(StandardResults[[#This Row],[Ind/Rel]]="Ind",_xlfn.XLOOKUP(StandardResults[[#This Row],[Code]],Std[Code],Std[AAs]),"-")</f>
        <v>#N/A</v>
      </c>
      <c r="V1467" t="e">
        <f>IF(StandardResults[[#This Row],[Ind/Rel]]="Ind",_xlfn.XLOOKUP(StandardResults[[#This Row],[Code]],Std[Code],Std[As]),"-")</f>
        <v>#N/A</v>
      </c>
      <c r="W1467" t="e">
        <f>IF(StandardResults[[#This Row],[Ind/Rel]]="Ind",_xlfn.XLOOKUP(StandardResults[[#This Row],[Code]],Std[Code],Std[Bs]),"-")</f>
        <v>#N/A</v>
      </c>
      <c r="X1467" t="e">
        <f>IF(StandardResults[[#This Row],[Ind/Rel]]="Ind",_xlfn.XLOOKUP(StandardResults[[#This Row],[Code]],Std[Code],Std[EC]),"-")</f>
        <v>#N/A</v>
      </c>
      <c r="Y1467" t="e">
        <f>IF(StandardResults[[#This Row],[Ind/Rel]]="Ind",_xlfn.XLOOKUP(StandardResults[[#This Row],[Code]],Std[Code],Std[Ecs]),"-")</f>
        <v>#N/A</v>
      </c>
      <c r="Z1467">
        <f>COUNTIFS(StandardResults[Name],StandardResults[[#This Row],[Name]],StandardResults[Entry
Std],"B")+COUNTIFS(StandardResults[Name],StandardResults[[#This Row],[Name]],StandardResults[Entry
Std],"A")+COUNTIFS(StandardResults[Name],StandardResults[[#This Row],[Name]],StandardResults[Entry
Std],"AA")</f>
        <v>0</v>
      </c>
      <c r="AA1467">
        <f>COUNTIFS(StandardResults[Name],StandardResults[[#This Row],[Name]],StandardResults[Entry
Std],"AA")</f>
        <v>0</v>
      </c>
    </row>
    <row r="1468" spans="1:27" x14ac:dyDescent="0.25">
      <c r="A1468">
        <f>TimeVR[[#This Row],[Club]]</f>
        <v>0</v>
      </c>
      <c r="B1468" t="str">
        <f>IF(OR(RIGHT(TimeVR[[#This Row],[Event]],3)="M.R", RIGHT(TimeVR[[#This Row],[Event]],3)="F.R"),"Relay","Ind")</f>
        <v>Ind</v>
      </c>
      <c r="C1468">
        <f>TimeVR[[#This Row],[gender]]</f>
        <v>0</v>
      </c>
      <c r="D1468">
        <f>TimeVR[[#This Row],[Age]]</f>
        <v>0</v>
      </c>
      <c r="E1468">
        <f>TimeVR[[#This Row],[name]]</f>
        <v>0</v>
      </c>
      <c r="F1468">
        <f>TimeVR[[#This Row],[Event]]</f>
        <v>0</v>
      </c>
      <c r="G1468" t="str">
        <f>IF(OR(StandardResults[[#This Row],[Entry]]="-",TimeVR[[#This Row],[validation]]="Validated"),"Y","N")</f>
        <v>N</v>
      </c>
      <c r="H1468">
        <f>IF(OR(LEFT(TimeVR[[#This Row],[Times]],8)="00:00.00", LEFT(TimeVR[[#This Row],[Times]],2)="NT"),"-",TimeVR[[#This Row],[Times]])</f>
        <v>0</v>
      </c>
      <c r="I14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8" t="str">
        <f>IF(ISBLANK(TimeVR[[#This Row],[Best Time(S)]]),"-",TimeVR[[#This Row],[Best Time(S)]])</f>
        <v>-</v>
      </c>
      <c r="K1468" t="str">
        <f>IF(StandardResults[[#This Row],[BT(SC)]]&lt;&gt;"-",IF(StandardResults[[#This Row],[BT(SC)]]&lt;=StandardResults[[#This Row],[AAs]],"AA",IF(StandardResults[[#This Row],[BT(SC)]]&lt;=StandardResults[[#This Row],[As]],"A",IF(StandardResults[[#This Row],[BT(SC)]]&lt;=StandardResults[[#This Row],[Bs]],"B","-"))),"")</f>
        <v/>
      </c>
      <c r="L1468" t="str">
        <f>IF(ISBLANK(TimeVR[[#This Row],[Best Time(L)]]),"-",TimeVR[[#This Row],[Best Time(L)]])</f>
        <v>-</v>
      </c>
      <c r="M1468" t="str">
        <f>IF(StandardResults[[#This Row],[BT(LC)]]&lt;&gt;"-",IF(StandardResults[[#This Row],[BT(LC)]]&lt;=StandardResults[[#This Row],[AA]],"AA",IF(StandardResults[[#This Row],[BT(LC)]]&lt;=StandardResults[[#This Row],[A]],"A",IF(StandardResults[[#This Row],[BT(LC)]]&lt;=StandardResults[[#This Row],[B]],"B","-"))),"")</f>
        <v/>
      </c>
      <c r="N1468" s="14"/>
      <c r="O1468" t="str">
        <f>IF(StandardResults[[#This Row],[BT(SC)]]&lt;&gt;"-",IF(StandardResults[[#This Row],[BT(SC)]]&lt;=StandardResults[[#This Row],[Ecs]],"EC","-"),"")</f>
        <v/>
      </c>
      <c r="Q1468" t="str">
        <f>IF(StandardResults[[#This Row],[Ind/Rel]]="Ind",LEFT(StandardResults[[#This Row],[Gender]],1)&amp;MIN(MAX(StandardResults[[#This Row],[Age]],11),17)&amp;"-"&amp;StandardResults[[#This Row],[Event]],"")</f>
        <v>011-0</v>
      </c>
      <c r="R1468" t="e">
        <f>IF(StandardResults[[#This Row],[Ind/Rel]]="Ind",_xlfn.XLOOKUP(StandardResults[[#This Row],[Code]],Std[Code],Std[AA]),"-")</f>
        <v>#N/A</v>
      </c>
      <c r="S1468" t="e">
        <f>IF(StandardResults[[#This Row],[Ind/Rel]]="Ind",_xlfn.XLOOKUP(StandardResults[[#This Row],[Code]],Std[Code],Std[A]),"-")</f>
        <v>#N/A</v>
      </c>
      <c r="T1468" t="e">
        <f>IF(StandardResults[[#This Row],[Ind/Rel]]="Ind",_xlfn.XLOOKUP(StandardResults[[#This Row],[Code]],Std[Code],Std[B]),"-")</f>
        <v>#N/A</v>
      </c>
      <c r="U1468" t="e">
        <f>IF(StandardResults[[#This Row],[Ind/Rel]]="Ind",_xlfn.XLOOKUP(StandardResults[[#This Row],[Code]],Std[Code],Std[AAs]),"-")</f>
        <v>#N/A</v>
      </c>
      <c r="V1468" t="e">
        <f>IF(StandardResults[[#This Row],[Ind/Rel]]="Ind",_xlfn.XLOOKUP(StandardResults[[#This Row],[Code]],Std[Code],Std[As]),"-")</f>
        <v>#N/A</v>
      </c>
      <c r="W1468" t="e">
        <f>IF(StandardResults[[#This Row],[Ind/Rel]]="Ind",_xlfn.XLOOKUP(StandardResults[[#This Row],[Code]],Std[Code],Std[Bs]),"-")</f>
        <v>#N/A</v>
      </c>
      <c r="X1468" t="e">
        <f>IF(StandardResults[[#This Row],[Ind/Rel]]="Ind",_xlfn.XLOOKUP(StandardResults[[#This Row],[Code]],Std[Code],Std[EC]),"-")</f>
        <v>#N/A</v>
      </c>
      <c r="Y1468" t="e">
        <f>IF(StandardResults[[#This Row],[Ind/Rel]]="Ind",_xlfn.XLOOKUP(StandardResults[[#This Row],[Code]],Std[Code],Std[Ecs]),"-")</f>
        <v>#N/A</v>
      </c>
      <c r="Z1468">
        <f>COUNTIFS(StandardResults[Name],StandardResults[[#This Row],[Name]],StandardResults[Entry
Std],"B")+COUNTIFS(StandardResults[Name],StandardResults[[#This Row],[Name]],StandardResults[Entry
Std],"A")+COUNTIFS(StandardResults[Name],StandardResults[[#This Row],[Name]],StandardResults[Entry
Std],"AA")</f>
        <v>0</v>
      </c>
      <c r="AA1468">
        <f>COUNTIFS(StandardResults[Name],StandardResults[[#This Row],[Name]],StandardResults[Entry
Std],"AA")</f>
        <v>0</v>
      </c>
    </row>
    <row r="1469" spans="1:27" x14ac:dyDescent="0.25">
      <c r="A1469">
        <f>TimeVR[[#This Row],[Club]]</f>
        <v>0</v>
      </c>
      <c r="B1469" t="str">
        <f>IF(OR(RIGHT(TimeVR[[#This Row],[Event]],3)="M.R", RIGHT(TimeVR[[#This Row],[Event]],3)="F.R"),"Relay","Ind")</f>
        <v>Ind</v>
      </c>
      <c r="C1469">
        <f>TimeVR[[#This Row],[gender]]</f>
        <v>0</v>
      </c>
      <c r="D1469">
        <f>TimeVR[[#This Row],[Age]]</f>
        <v>0</v>
      </c>
      <c r="E1469">
        <f>TimeVR[[#This Row],[name]]</f>
        <v>0</v>
      </c>
      <c r="F1469">
        <f>TimeVR[[#This Row],[Event]]</f>
        <v>0</v>
      </c>
      <c r="G1469" t="str">
        <f>IF(OR(StandardResults[[#This Row],[Entry]]="-",TimeVR[[#This Row],[validation]]="Validated"),"Y","N")</f>
        <v>N</v>
      </c>
      <c r="H1469">
        <f>IF(OR(LEFT(TimeVR[[#This Row],[Times]],8)="00:00.00", LEFT(TimeVR[[#This Row],[Times]],2)="NT"),"-",TimeVR[[#This Row],[Times]])</f>
        <v>0</v>
      </c>
      <c r="I14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69" t="str">
        <f>IF(ISBLANK(TimeVR[[#This Row],[Best Time(S)]]),"-",TimeVR[[#This Row],[Best Time(S)]])</f>
        <v>-</v>
      </c>
      <c r="K1469" t="str">
        <f>IF(StandardResults[[#This Row],[BT(SC)]]&lt;&gt;"-",IF(StandardResults[[#This Row],[BT(SC)]]&lt;=StandardResults[[#This Row],[AAs]],"AA",IF(StandardResults[[#This Row],[BT(SC)]]&lt;=StandardResults[[#This Row],[As]],"A",IF(StandardResults[[#This Row],[BT(SC)]]&lt;=StandardResults[[#This Row],[Bs]],"B","-"))),"")</f>
        <v/>
      </c>
      <c r="L1469" t="str">
        <f>IF(ISBLANK(TimeVR[[#This Row],[Best Time(L)]]),"-",TimeVR[[#This Row],[Best Time(L)]])</f>
        <v>-</v>
      </c>
      <c r="M1469" t="str">
        <f>IF(StandardResults[[#This Row],[BT(LC)]]&lt;&gt;"-",IF(StandardResults[[#This Row],[BT(LC)]]&lt;=StandardResults[[#This Row],[AA]],"AA",IF(StandardResults[[#This Row],[BT(LC)]]&lt;=StandardResults[[#This Row],[A]],"A",IF(StandardResults[[#This Row],[BT(LC)]]&lt;=StandardResults[[#This Row],[B]],"B","-"))),"")</f>
        <v/>
      </c>
      <c r="N1469" s="14"/>
      <c r="O1469" t="str">
        <f>IF(StandardResults[[#This Row],[BT(SC)]]&lt;&gt;"-",IF(StandardResults[[#This Row],[BT(SC)]]&lt;=StandardResults[[#This Row],[Ecs]],"EC","-"),"")</f>
        <v/>
      </c>
      <c r="Q1469" t="str">
        <f>IF(StandardResults[[#This Row],[Ind/Rel]]="Ind",LEFT(StandardResults[[#This Row],[Gender]],1)&amp;MIN(MAX(StandardResults[[#This Row],[Age]],11),17)&amp;"-"&amp;StandardResults[[#This Row],[Event]],"")</f>
        <v>011-0</v>
      </c>
      <c r="R1469" t="e">
        <f>IF(StandardResults[[#This Row],[Ind/Rel]]="Ind",_xlfn.XLOOKUP(StandardResults[[#This Row],[Code]],Std[Code],Std[AA]),"-")</f>
        <v>#N/A</v>
      </c>
      <c r="S1469" t="e">
        <f>IF(StandardResults[[#This Row],[Ind/Rel]]="Ind",_xlfn.XLOOKUP(StandardResults[[#This Row],[Code]],Std[Code],Std[A]),"-")</f>
        <v>#N/A</v>
      </c>
      <c r="T1469" t="e">
        <f>IF(StandardResults[[#This Row],[Ind/Rel]]="Ind",_xlfn.XLOOKUP(StandardResults[[#This Row],[Code]],Std[Code],Std[B]),"-")</f>
        <v>#N/A</v>
      </c>
      <c r="U1469" t="e">
        <f>IF(StandardResults[[#This Row],[Ind/Rel]]="Ind",_xlfn.XLOOKUP(StandardResults[[#This Row],[Code]],Std[Code],Std[AAs]),"-")</f>
        <v>#N/A</v>
      </c>
      <c r="V1469" t="e">
        <f>IF(StandardResults[[#This Row],[Ind/Rel]]="Ind",_xlfn.XLOOKUP(StandardResults[[#This Row],[Code]],Std[Code],Std[As]),"-")</f>
        <v>#N/A</v>
      </c>
      <c r="W1469" t="e">
        <f>IF(StandardResults[[#This Row],[Ind/Rel]]="Ind",_xlfn.XLOOKUP(StandardResults[[#This Row],[Code]],Std[Code],Std[Bs]),"-")</f>
        <v>#N/A</v>
      </c>
      <c r="X1469" t="e">
        <f>IF(StandardResults[[#This Row],[Ind/Rel]]="Ind",_xlfn.XLOOKUP(StandardResults[[#This Row],[Code]],Std[Code],Std[EC]),"-")</f>
        <v>#N/A</v>
      </c>
      <c r="Y1469" t="e">
        <f>IF(StandardResults[[#This Row],[Ind/Rel]]="Ind",_xlfn.XLOOKUP(StandardResults[[#This Row],[Code]],Std[Code],Std[Ecs]),"-")</f>
        <v>#N/A</v>
      </c>
      <c r="Z1469">
        <f>COUNTIFS(StandardResults[Name],StandardResults[[#This Row],[Name]],StandardResults[Entry
Std],"B")+COUNTIFS(StandardResults[Name],StandardResults[[#This Row],[Name]],StandardResults[Entry
Std],"A")+COUNTIFS(StandardResults[Name],StandardResults[[#This Row],[Name]],StandardResults[Entry
Std],"AA")</f>
        <v>0</v>
      </c>
      <c r="AA1469">
        <f>COUNTIFS(StandardResults[Name],StandardResults[[#This Row],[Name]],StandardResults[Entry
Std],"AA")</f>
        <v>0</v>
      </c>
    </row>
    <row r="1470" spans="1:27" x14ac:dyDescent="0.25">
      <c r="A1470">
        <f>TimeVR[[#This Row],[Club]]</f>
        <v>0</v>
      </c>
      <c r="B1470" t="str">
        <f>IF(OR(RIGHT(TimeVR[[#This Row],[Event]],3)="M.R", RIGHT(TimeVR[[#This Row],[Event]],3)="F.R"),"Relay","Ind")</f>
        <v>Ind</v>
      </c>
      <c r="C1470">
        <f>TimeVR[[#This Row],[gender]]</f>
        <v>0</v>
      </c>
      <c r="D1470">
        <f>TimeVR[[#This Row],[Age]]</f>
        <v>0</v>
      </c>
      <c r="E1470">
        <f>TimeVR[[#This Row],[name]]</f>
        <v>0</v>
      </c>
      <c r="F1470">
        <f>TimeVR[[#This Row],[Event]]</f>
        <v>0</v>
      </c>
      <c r="G1470" t="str">
        <f>IF(OR(StandardResults[[#This Row],[Entry]]="-",TimeVR[[#This Row],[validation]]="Validated"),"Y","N")</f>
        <v>N</v>
      </c>
      <c r="H1470">
        <f>IF(OR(LEFT(TimeVR[[#This Row],[Times]],8)="00:00.00", LEFT(TimeVR[[#This Row],[Times]],2)="NT"),"-",TimeVR[[#This Row],[Times]])</f>
        <v>0</v>
      </c>
      <c r="I14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0" t="str">
        <f>IF(ISBLANK(TimeVR[[#This Row],[Best Time(S)]]),"-",TimeVR[[#This Row],[Best Time(S)]])</f>
        <v>-</v>
      </c>
      <c r="K1470" t="str">
        <f>IF(StandardResults[[#This Row],[BT(SC)]]&lt;&gt;"-",IF(StandardResults[[#This Row],[BT(SC)]]&lt;=StandardResults[[#This Row],[AAs]],"AA",IF(StandardResults[[#This Row],[BT(SC)]]&lt;=StandardResults[[#This Row],[As]],"A",IF(StandardResults[[#This Row],[BT(SC)]]&lt;=StandardResults[[#This Row],[Bs]],"B","-"))),"")</f>
        <v/>
      </c>
      <c r="L1470" t="str">
        <f>IF(ISBLANK(TimeVR[[#This Row],[Best Time(L)]]),"-",TimeVR[[#This Row],[Best Time(L)]])</f>
        <v>-</v>
      </c>
      <c r="M1470" t="str">
        <f>IF(StandardResults[[#This Row],[BT(LC)]]&lt;&gt;"-",IF(StandardResults[[#This Row],[BT(LC)]]&lt;=StandardResults[[#This Row],[AA]],"AA",IF(StandardResults[[#This Row],[BT(LC)]]&lt;=StandardResults[[#This Row],[A]],"A",IF(StandardResults[[#This Row],[BT(LC)]]&lt;=StandardResults[[#This Row],[B]],"B","-"))),"")</f>
        <v/>
      </c>
      <c r="N1470" s="14"/>
      <c r="O1470" t="str">
        <f>IF(StandardResults[[#This Row],[BT(SC)]]&lt;&gt;"-",IF(StandardResults[[#This Row],[BT(SC)]]&lt;=StandardResults[[#This Row],[Ecs]],"EC","-"),"")</f>
        <v/>
      </c>
      <c r="Q1470" t="str">
        <f>IF(StandardResults[[#This Row],[Ind/Rel]]="Ind",LEFT(StandardResults[[#This Row],[Gender]],1)&amp;MIN(MAX(StandardResults[[#This Row],[Age]],11),17)&amp;"-"&amp;StandardResults[[#This Row],[Event]],"")</f>
        <v>011-0</v>
      </c>
      <c r="R1470" t="e">
        <f>IF(StandardResults[[#This Row],[Ind/Rel]]="Ind",_xlfn.XLOOKUP(StandardResults[[#This Row],[Code]],Std[Code],Std[AA]),"-")</f>
        <v>#N/A</v>
      </c>
      <c r="S1470" t="e">
        <f>IF(StandardResults[[#This Row],[Ind/Rel]]="Ind",_xlfn.XLOOKUP(StandardResults[[#This Row],[Code]],Std[Code],Std[A]),"-")</f>
        <v>#N/A</v>
      </c>
      <c r="T1470" t="e">
        <f>IF(StandardResults[[#This Row],[Ind/Rel]]="Ind",_xlfn.XLOOKUP(StandardResults[[#This Row],[Code]],Std[Code],Std[B]),"-")</f>
        <v>#N/A</v>
      </c>
      <c r="U1470" t="e">
        <f>IF(StandardResults[[#This Row],[Ind/Rel]]="Ind",_xlfn.XLOOKUP(StandardResults[[#This Row],[Code]],Std[Code],Std[AAs]),"-")</f>
        <v>#N/A</v>
      </c>
      <c r="V1470" t="e">
        <f>IF(StandardResults[[#This Row],[Ind/Rel]]="Ind",_xlfn.XLOOKUP(StandardResults[[#This Row],[Code]],Std[Code],Std[As]),"-")</f>
        <v>#N/A</v>
      </c>
      <c r="W1470" t="e">
        <f>IF(StandardResults[[#This Row],[Ind/Rel]]="Ind",_xlfn.XLOOKUP(StandardResults[[#This Row],[Code]],Std[Code],Std[Bs]),"-")</f>
        <v>#N/A</v>
      </c>
      <c r="X1470" t="e">
        <f>IF(StandardResults[[#This Row],[Ind/Rel]]="Ind",_xlfn.XLOOKUP(StandardResults[[#This Row],[Code]],Std[Code],Std[EC]),"-")</f>
        <v>#N/A</v>
      </c>
      <c r="Y1470" t="e">
        <f>IF(StandardResults[[#This Row],[Ind/Rel]]="Ind",_xlfn.XLOOKUP(StandardResults[[#This Row],[Code]],Std[Code],Std[Ecs]),"-")</f>
        <v>#N/A</v>
      </c>
      <c r="Z1470">
        <f>COUNTIFS(StandardResults[Name],StandardResults[[#This Row],[Name]],StandardResults[Entry
Std],"B")+COUNTIFS(StandardResults[Name],StandardResults[[#This Row],[Name]],StandardResults[Entry
Std],"A")+COUNTIFS(StandardResults[Name],StandardResults[[#This Row],[Name]],StandardResults[Entry
Std],"AA")</f>
        <v>0</v>
      </c>
      <c r="AA1470">
        <f>COUNTIFS(StandardResults[Name],StandardResults[[#This Row],[Name]],StandardResults[Entry
Std],"AA")</f>
        <v>0</v>
      </c>
    </row>
    <row r="1471" spans="1:27" x14ac:dyDescent="0.25">
      <c r="A1471">
        <f>TimeVR[[#This Row],[Club]]</f>
        <v>0</v>
      </c>
      <c r="B1471" t="str">
        <f>IF(OR(RIGHT(TimeVR[[#This Row],[Event]],3)="M.R", RIGHT(TimeVR[[#This Row],[Event]],3)="F.R"),"Relay","Ind")</f>
        <v>Ind</v>
      </c>
      <c r="C1471">
        <f>TimeVR[[#This Row],[gender]]</f>
        <v>0</v>
      </c>
      <c r="D1471">
        <f>TimeVR[[#This Row],[Age]]</f>
        <v>0</v>
      </c>
      <c r="E1471">
        <f>TimeVR[[#This Row],[name]]</f>
        <v>0</v>
      </c>
      <c r="F1471">
        <f>TimeVR[[#This Row],[Event]]</f>
        <v>0</v>
      </c>
      <c r="G1471" t="str">
        <f>IF(OR(StandardResults[[#This Row],[Entry]]="-",TimeVR[[#This Row],[validation]]="Validated"),"Y","N")</f>
        <v>N</v>
      </c>
      <c r="H1471">
        <f>IF(OR(LEFT(TimeVR[[#This Row],[Times]],8)="00:00.00", LEFT(TimeVR[[#This Row],[Times]],2)="NT"),"-",TimeVR[[#This Row],[Times]])</f>
        <v>0</v>
      </c>
      <c r="I14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1" t="str">
        <f>IF(ISBLANK(TimeVR[[#This Row],[Best Time(S)]]),"-",TimeVR[[#This Row],[Best Time(S)]])</f>
        <v>-</v>
      </c>
      <c r="K1471" t="str">
        <f>IF(StandardResults[[#This Row],[BT(SC)]]&lt;&gt;"-",IF(StandardResults[[#This Row],[BT(SC)]]&lt;=StandardResults[[#This Row],[AAs]],"AA",IF(StandardResults[[#This Row],[BT(SC)]]&lt;=StandardResults[[#This Row],[As]],"A",IF(StandardResults[[#This Row],[BT(SC)]]&lt;=StandardResults[[#This Row],[Bs]],"B","-"))),"")</f>
        <v/>
      </c>
      <c r="L1471" t="str">
        <f>IF(ISBLANK(TimeVR[[#This Row],[Best Time(L)]]),"-",TimeVR[[#This Row],[Best Time(L)]])</f>
        <v>-</v>
      </c>
      <c r="M1471" t="str">
        <f>IF(StandardResults[[#This Row],[BT(LC)]]&lt;&gt;"-",IF(StandardResults[[#This Row],[BT(LC)]]&lt;=StandardResults[[#This Row],[AA]],"AA",IF(StandardResults[[#This Row],[BT(LC)]]&lt;=StandardResults[[#This Row],[A]],"A",IF(StandardResults[[#This Row],[BT(LC)]]&lt;=StandardResults[[#This Row],[B]],"B","-"))),"")</f>
        <v/>
      </c>
      <c r="N1471" s="14"/>
      <c r="O1471" t="str">
        <f>IF(StandardResults[[#This Row],[BT(SC)]]&lt;&gt;"-",IF(StandardResults[[#This Row],[BT(SC)]]&lt;=StandardResults[[#This Row],[Ecs]],"EC","-"),"")</f>
        <v/>
      </c>
      <c r="Q1471" t="str">
        <f>IF(StandardResults[[#This Row],[Ind/Rel]]="Ind",LEFT(StandardResults[[#This Row],[Gender]],1)&amp;MIN(MAX(StandardResults[[#This Row],[Age]],11),17)&amp;"-"&amp;StandardResults[[#This Row],[Event]],"")</f>
        <v>011-0</v>
      </c>
      <c r="R1471" t="e">
        <f>IF(StandardResults[[#This Row],[Ind/Rel]]="Ind",_xlfn.XLOOKUP(StandardResults[[#This Row],[Code]],Std[Code],Std[AA]),"-")</f>
        <v>#N/A</v>
      </c>
      <c r="S1471" t="e">
        <f>IF(StandardResults[[#This Row],[Ind/Rel]]="Ind",_xlfn.XLOOKUP(StandardResults[[#This Row],[Code]],Std[Code],Std[A]),"-")</f>
        <v>#N/A</v>
      </c>
      <c r="T1471" t="e">
        <f>IF(StandardResults[[#This Row],[Ind/Rel]]="Ind",_xlfn.XLOOKUP(StandardResults[[#This Row],[Code]],Std[Code],Std[B]),"-")</f>
        <v>#N/A</v>
      </c>
      <c r="U1471" t="e">
        <f>IF(StandardResults[[#This Row],[Ind/Rel]]="Ind",_xlfn.XLOOKUP(StandardResults[[#This Row],[Code]],Std[Code],Std[AAs]),"-")</f>
        <v>#N/A</v>
      </c>
      <c r="V1471" t="e">
        <f>IF(StandardResults[[#This Row],[Ind/Rel]]="Ind",_xlfn.XLOOKUP(StandardResults[[#This Row],[Code]],Std[Code],Std[As]),"-")</f>
        <v>#N/A</v>
      </c>
      <c r="W1471" t="e">
        <f>IF(StandardResults[[#This Row],[Ind/Rel]]="Ind",_xlfn.XLOOKUP(StandardResults[[#This Row],[Code]],Std[Code],Std[Bs]),"-")</f>
        <v>#N/A</v>
      </c>
      <c r="X1471" t="e">
        <f>IF(StandardResults[[#This Row],[Ind/Rel]]="Ind",_xlfn.XLOOKUP(StandardResults[[#This Row],[Code]],Std[Code],Std[EC]),"-")</f>
        <v>#N/A</v>
      </c>
      <c r="Y1471" t="e">
        <f>IF(StandardResults[[#This Row],[Ind/Rel]]="Ind",_xlfn.XLOOKUP(StandardResults[[#This Row],[Code]],Std[Code],Std[Ecs]),"-")</f>
        <v>#N/A</v>
      </c>
      <c r="Z1471">
        <f>COUNTIFS(StandardResults[Name],StandardResults[[#This Row],[Name]],StandardResults[Entry
Std],"B")+COUNTIFS(StandardResults[Name],StandardResults[[#This Row],[Name]],StandardResults[Entry
Std],"A")+COUNTIFS(StandardResults[Name],StandardResults[[#This Row],[Name]],StandardResults[Entry
Std],"AA")</f>
        <v>0</v>
      </c>
      <c r="AA1471">
        <f>COUNTIFS(StandardResults[Name],StandardResults[[#This Row],[Name]],StandardResults[Entry
Std],"AA")</f>
        <v>0</v>
      </c>
    </row>
    <row r="1472" spans="1:27" x14ac:dyDescent="0.25">
      <c r="A1472">
        <f>TimeVR[[#This Row],[Club]]</f>
        <v>0</v>
      </c>
      <c r="B1472" t="str">
        <f>IF(OR(RIGHT(TimeVR[[#This Row],[Event]],3)="M.R", RIGHT(TimeVR[[#This Row],[Event]],3)="F.R"),"Relay","Ind")</f>
        <v>Ind</v>
      </c>
      <c r="C1472">
        <f>TimeVR[[#This Row],[gender]]</f>
        <v>0</v>
      </c>
      <c r="D1472">
        <f>TimeVR[[#This Row],[Age]]</f>
        <v>0</v>
      </c>
      <c r="E1472">
        <f>TimeVR[[#This Row],[name]]</f>
        <v>0</v>
      </c>
      <c r="F1472">
        <f>TimeVR[[#This Row],[Event]]</f>
        <v>0</v>
      </c>
      <c r="G1472" t="str">
        <f>IF(OR(StandardResults[[#This Row],[Entry]]="-",TimeVR[[#This Row],[validation]]="Validated"),"Y","N")</f>
        <v>N</v>
      </c>
      <c r="H1472">
        <f>IF(OR(LEFT(TimeVR[[#This Row],[Times]],8)="00:00.00", LEFT(TimeVR[[#This Row],[Times]],2)="NT"),"-",TimeVR[[#This Row],[Times]])</f>
        <v>0</v>
      </c>
      <c r="I14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2" t="str">
        <f>IF(ISBLANK(TimeVR[[#This Row],[Best Time(S)]]),"-",TimeVR[[#This Row],[Best Time(S)]])</f>
        <v>-</v>
      </c>
      <c r="K1472" t="str">
        <f>IF(StandardResults[[#This Row],[BT(SC)]]&lt;&gt;"-",IF(StandardResults[[#This Row],[BT(SC)]]&lt;=StandardResults[[#This Row],[AAs]],"AA",IF(StandardResults[[#This Row],[BT(SC)]]&lt;=StandardResults[[#This Row],[As]],"A",IF(StandardResults[[#This Row],[BT(SC)]]&lt;=StandardResults[[#This Row],[Bs]],"B","-"))),"")</f>
        <v/>
      </c>
      <c r="L1472" t="str">
        <f>IF(ISBLANK(TimeVR[[#This Row],[Best Time(L)]]),"-",TimeVR[[#This Row],[Best Time(L)]])</f>
        <v>-</v>
      </c>
      <c r="M1472" t="str">
        <f>IF(StandardResults[[#This Row],[BT(LC)]]&lt;&gt;"-",IF(StandardResults[[#This Row],[BT(LC)]]&lt;=StandardResults[[#This Row],[AA]],"AA",IF(StandardResults[[#This Row],[BT(LC)]]&lt;=StandardResults[[#This Row],[A]],"A",IF(StandardResults[[#This Row],[BT(LC)]]&lt;=StandardResults[[#This Row],[B]],"B","-"))),"")</f>
        <v/>
      </c>
      <c r="N1472" s="14"/>
      <c r="O1472" t="str">
        <f>IF(StandardResults[[#This Row],[BT(SC)]]&lt;&gt;"-",IF(StandardResults[[#This Row],[BT(SC)]]&lt;=StandardResults[[#This Row],[Ecs]],"EC","-"),"")</f>
        <v/>
      </c>
      <c r="Q1472" t="str">
        <f>IF(StandardResults[[#This Row],[Ind/Rel]]="Ind",LEFT(StandardResults[[#This Row],[Gender]],1)&amp;MIN(MAX(StandardResults[[#This Row],[Age]],11),17)&amp;"-"&amp;StandardResults[[#This Row],[Event]],"")</f>
        <v>011-0</v>
      </c>
      <c r="R1472" t="e">
        <f>IF(StandardResults[[#This Row],[Ind/Rel]]="Ind",_xlfn.XLOOKUP(StandardResults[[#This Row],[Code]],Std[Code],Std[AA]),"-")</f>
        <v>#N/A</v>
      </c>
      <c r="S1472" t="e">
        <f>IF(StandardResults[[#This Row],[Ind/Rel]]="Ind",_xlfn.XLOOKUP(StandardResults[[#This Row],[Code]],Std[Code],Std[A]),"-")</f>
        <v>#N/A</v>
      </c>
      <c r="T1472" t="e">
        <f>IF(StandardResults[[#This Row],[Ind/Rel]]="Ind",_xlfn.XLOOKUP(StandardResults[[#This Row],[Code]],Std[Code],Std[B]),"-")</f>
        <v>#N/A</v>
      </c>
      <c r="U1472" t="e">
        <f>IF(StandardResults[[#This Row],[Ind/Rel]]="Ind",_xlfn.XLOOKUP(StandardResults[[#This Row],[Code]],Std[Code],Std[AAs]),"-")</f>
        <v>#N/A</v>
      </c>
      <c r="V1472" t="e">
        <f>IF(StandardResults[[#This Row],[Ind/Rel]]="Ind",_xlfn.XLOOKUP(StandardResults[[#This Row],[Code]],Std[Code],Std[As]),"-")</f>
        <v>#N/A</v>
      </c>
      <c r="W1472" t="e">
        <f>IF(StandardResults[[#This Row],[Ind/Rel]]="Ind",_xlfn.XLOOKUP(StandardResults[[#This Row],[Code]],Std[Code],Std[Bs]),"-")</f>
        <v>#N/A</v>
      </c>
      <c r="X1472" t="e">
        <f>IF(StandardResults[[#This Row],[Ind/Rel]]="Ind",_xlfn.XLOOKUP(StandardResults[[#This Row],[Code]],Std[Code],Std[EC]),"-")</f>
        <v>#N/A</v>
      </c>
      <c r="Y1472" t="e">
        <f>IF(StandardResults[[#This Row],[Ind/Rel]]="Ind",_xlfn.XLOOKUP(StandardResults[[#This Row],[Code]],Std[Code],Std[Ecs]),"-")</f>
        <v>#N/A</v>
      </c>
      <c r="Z1472">
        <f>COUNTIFS(StandardResults[Name],StandardResults[[#This Row],[Name]],StandardResults[Entry
Std],"B")+COUNTIFS(StandardResults[Name],StandardResults[[#This Row],[Name]],StandardResults[Entry
Std],"A")+COUNTIFS(StandardResults[Name],StandardResults[[#This Row],[Name]],StandardResults[Entry
Std],"AA")</f>
        <v>0</v>
      </c>
      <c r="AA1472">
        <f>COUNTIFS(StandardResults[Name],StandardResults[[#This Row],[Name]],StandardResults[Entry
Std],"AA")</f>
        <v>0</v>
      </c>
    </row>
    <row r="1473" spans="1:27" x14ac:dyDescent="0.25">
      <c r="A1473">
        <f>TimeVR[[#This Row],[Club]]</f>
        <v>0</v>
      </c>
      <c r="B1473" t="str">
        <f>IF(OR(RIGHT(TimeVR[[#This Row],[Event]],3)="M.R", RIGHT(TimeVR[[#This Row],[Event]],3)="F.R"),"Relay","Ind")</f>
        <v>Ind</v>
      </c>
      <c r="C1473">
        <f>TimeVR[[#This Row],[gender]]</f>
        <v>0</v>
      </c>
      <c r="D1473">
        <f>TimeVR[[#This Row],[Age]]</f>
        <v>0</v>
      </c>
      <c r="E1473">
        <f>TimeVR[[#This Row],[name]]</f>
        <v>0</v>
      </c>
      <c r="F1473">
        <f>TimeVR[[#This Row],[Event]]</f>
        <v>0</v>
      </c>
      <c r="G1473" t="str">
        <f>IF(OR(StandardResults[[#This Row],[Entry]]="-",TimeVR[[#This Row],[validation]]="Validated"),"Y","N")</f>
        <v>N</v>
      </c>
      <c r="H1473">
        <f>IF(OR(LEFT(TimeVR[[#This Row],[Times]],8)="00:00.00", LEFT(TimeVR[[#This Row],[Times]],2)="NT"),"-",TimeVR[[#This Row],[Times]])</f>
        <v>0</v>
      </c>
      <c r="I14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3" t="str">
        <f>IF(ISBLANK(TimeVR[[#This Row],[Best Time(S)]]),"-",TimeVR[[#This Row],[Best Time(S)]])</f>
        <v>-</v>
      </c>
      <c r="K1473" t="str">
        <f>IF(StandardResults[[#This Row],[BT(SC)]]&lt;&gt;"-",IF(StandardResults[[#This Row],[BT(SC)]]&lt;=StandardResults[[#This Row],[AAs]],"AA",IF(StandardResults[[#This Row],[BT(SC)]]&lt;=StandardResults[[#This Row],[As]],"A",IF(StandardResults[[#This Row],[BT(SC)]]&lt;=StandardResults[[#This Row],[Bs]],"B","-"))),"")</f>
        <v/>
      </c>
      <c r="L1473" t="str">
        <f>IF(ISBLANK(TimeVR[[#This Row],[Best Time(L)]]),"-",TimeVR[[#This Row],[Best Time(L)]])</f>
        <v>-</v>
      </c>
      <c r="M1473" t="str">
        <f>IF(StandardResults[[#This Row],[BT(LC)]]&lt;&gt;"-",IF(StandardResults[[#This Row],[BT(LC)]]&lt;=StandardResults[[#This Row],[AA]],"AA",IF(StandardResults[[#This Row],[BT(LC)]]&lt;=StandardResults[[#This Row],[A]],"A",IF(StandardResults[[#This Row],[BT(LC)]]&lt;=StandardResults[[#This Row],[B]],"B","-"))),"")</f>
        <v/>
      </c>
      <c r="N1473" s="14"/>
      <c r="O1473" t="str">
        <f>IF(StandardResults[[#This Row],[BT(SC)]]&lt;&gt;"-",IF(StandardResults[[#This Row],[BT(SC)]]&lt;=StandardResults[[#This Row],[Ecs]],"EC","-"),"")</f>
        <v/>
      </c>
      <c r="Q1473" t="str">
        <f>IF(StandardResults[[#This Row],[Ind/Rel]]="Ind",LEFT(StandardResults[[#This Row],[Gender]],1)&amp;MIN(MAX(StandardResults[[#This Row],[Age]],11),17)&amp;"-"&amp;StandardResults[[#This Row],[Event]],"")</f>
        <v>011-0</v>
      </c>
      <c r="R1473" t="e">
        <f>IF(StandardResults[[#This Row],[Ind/Rel]]="Ind",_xlfn.XLOOKUP(StandardResults[[#This Row],[Code]],Std[Code],Std[AA]),"-")</f>
        <v>#N/A</v>
      </c>
      <c r="S1473" t="e">
        <f>IF(StandardResults[[#This Row],[Ind/Rel]]="Ind",_xlfn.XLOOKUP(StandardResults[[#This Row],[Code]],Std[Code],Std[A]),"-")</f>
        <v>#N/A</v>
      </c>
      <c r="T1473" t="e">
        <f>IF(StandardResults[[#This Row],[Ind/Rel]]="Ind",_xlfn.XLOOKUP(StandardResults[[#This Row],[Code]],Std[Code],Std[B]),"-")</f>
        <v>#N/A</v>
      </c>
      <c r="U1473" t="e">
        <f>IF(StandardResults[[#This Row],[Ind/Rel]]="Ind",_xlfn.XLOOKUP(StandardResults[[#This Row],[Code]],Std[Code],Std[AAs]),"-")</f>
        <v>#N/A</v>
      </c>
      <c r="V1473" t="e">
        <f>IF(StandardResults[[#This Row],[Ind/Rel]]="Ind",_xlfn.XLOOKUP(StandardResults[[#This Row],[Code]],Std[Code],Std[As]),"-")</f>
        <v>#N/A</v>
      </c>
      <c r="W1473" t="e">
        <f>IF(StandardResults[[#This Row],[Ind/Rel]]="Ind",_xlfn.XLOOKUP(StandardResults[[#This Row],[Code]],Std[Code],Std[Bs]),"-")</f>
        <v>#N/A</v>
      </c>
      <c r="X1473" t="e">
        <f>IF(StandardResults[[#This Row],[Ind/Rel]]="Ind",_xlfn.XLOOKUP(StandardResults[[#This Row],[Code]],Std[Code],Std[EC]),"-")</f>
        <v>#N/A</v>
      </c>
      <c r="Y1473" t="e">
        <f>IF(StandardResults[[#This Row],[Ind/Rel]]="Ind",_xlfn.XLOOKUP(StandardResults[[#This Row],[Code]],Std[Code],Std[Ecs]),"-")</f>
        <v>#N/A</v>
      </c>
      <c r="Z1473">
        <f>COUNTIFS(StandardResults[Name],StandardResults[[#This Row],[Name]],StandardResults[Entry
Std],"B")+COUNTIFS(StandardResults[Name],StandardResults[[#This Row],[Name]],StandardResults[Entry
Std],"A")+COUNTIFS(StandardResults[Name],StandardResults[[#This Row],[Name]],StandardResults[Entry
Std],"AA")</f>
        <v>0</v>
      </c>
      <c r="AA1473">
        <f>COUNTIFS(StandardResults[Name],StandardResults[[#This Row],[Name]],StandardResults[Entry
Std],"AA")</f>
        <v>0</v>
      </c>
    </row>
    <row r="1474" spans="1:27" x14ac:dyDescent="0.25">
      <c r="A1474">
        <f>TimeVR[[#This Row],[Club]]</f>
        <v>0</v>
      </c>
      <c r="B1474" t="str">
        <f>IF(OR(RIGHT(TimeVR[[#This Row],[Event]],3)="M.R", RIGHT(TimeVR[[#This Row],[Event]],3)="F.R"),"Relay","Ind")</f>
        <v>Ind</v>
      </c>
      <c r="C1474">
        <f>TimeVR[[#This Row],[gender]]</f>
        <v>0</v>
      </c>
      <c r="D1474">
        <f>TimeVR[[#This Row],[Age]]</f>
        <v>0</v>
      </c>
      <c r="E1474">
        <f>TimeVR[[#This Row],[name]]</f>
        <v>0</v>
      </c>
      <c r="F1474">
        <f>TimeVR[[#This Row],[Event]]</f>
        <v>0</v>
      </c>
      <c r="G1474" t="str">
        <f>IF(OR(StandardResults[[#This Row],[Entry]]="-",TimeVR[[#This Row],[validation]]="Validated"),"Y","N")</f>
        <v>N</v>
      </c>
      <c r="H1474">
        <f>IF(OR(LEFT(TimeVR[[#This Row],[Times]],8)="00:00.00", LEFT(TimeVR[[#This Row],[Times]],2)="NT"),"-",TimeVR[[#This Row],[Times]])</f>
        <v>0</v>
      </c>
      <c r="I14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4" t="str">
        <f>IF(ISBLANK(TimeVR[[#This Row],[Best Time(S)]]),"-",TimeVR[[#This Row],[Best Time(S)]])</f>
        <v>-</v>
      </c>
      <c r="K1474" t="str">
        <f>IF(StandardResults[[#This Row],[BT(SC)]]&lt;&gt;"-",IF(StandardResults[[#This Row],[BT(SC)]]&lt;=StandardResults[[#This Row],[AAs]],"AA",IF(StandardResults[[#This Row],[BT(SC)]]&lt;=StandardResults[[#This Row],[As]],"A",IF(StandardResults[[#This Row],[BT(SC)]]&lt;=StandardResults[[#This Row],[Bs]],"B","-"))),"")</f>
        <v/>
      </c>
      <c r="L1474" t="str">
        <f>IF(ISBLANK(TimeVR[[#This Row],[Best Time(L)]]),"-",TimeVR[[#This Row],[Best Time(L)]])</f>
        <v>-</v>
      </c>
      <c r="M1474" t="str">
        <f>IF(StandardResults[[#This Row],[BT(LC)]]&lt;&gt;"-",IF(StandardResults[[#This Row],[BT(LC)]]&lt;=StandardResults[[#This Row],[AA]],"AA",IF(StandardResults[[#This Row],[BT(LC)]]&lt;=StandardResults[[#This Row],[A]],"A",IF(StandardResults[[#This Row],[BT(LC)]]&lt;=StandardResults[[#This Row],[B]],"B","-"))),"")</f>
        <v/>
      </c>
      <c r="N1474" s="14"/>
      <c r="O1474" t="str">
        <f>IF(StandardResults[[#This Row],[BT(SC)]]&lt;&gt;"-",IF(StandardResults[[#This Row],[BT(SC)]]&lt;=StandardResults[[#This Row],[Ecs]],"EC","-"),"")</f>
        <v/>
      </c>
      <c r="Q1474" t="str">
        <f>IF(StandardResults[[#This Row],[Ind/Rel]]="Ind",LEFT(StandardResults[[#This Row],[Gender]],1)&amp;MIN(MAX(StandardResults[[#This Row],[Age]],11),17)&amp;"-"&amp;StandardResults[[#This Row],[Event]],"")</f>
        <v>011-0</v>
      </c>
      <c r="R1474" t="e">
        <f>IF(StandardResults[[#This Row],[Ind/Rel]]="Ind",_xlfn.XLOOKUP(StandardResults[[#This Row],[Code]],Std[Code],Std[AA]),"-")</f>
        <v>#N/A</v>
      </c>
      <c r="S1474" t="e">
        <f>IF(StandardResults[[#This Row],[Ind/Rel]]="Ind",_xlfn.XLOOKUP(StandardResults[[#This Row],[Code]],Std[Code],Std[A]),"-")</f>
        <v>#N/A</v>
      </c>
      <c r="T1474" t="e">
        <f>IF(StandardResults[[#This Row],[Ind/Rel]]="Ind",_xlfn.XLOOKUP(StandardResults[[#This Row],[Code]],Std[Code],Std[B]),"-")</f>
        <v>#N/A</v>
      </c>
      <c r="U1474" t="e">
        <f>IF(StandardResults[[#This Row],[Ind/Rel]]="Ind",_xlfn.XLOOKUP(StandardResults[[#This Row],[Code]],Std[Code],Std[AAs]),"-")</f>
        <v>#N/A</v>
      </c>
      <c r="V1474" t="e">
        <f>IF(StandardResults[[#This Row],[Ind/Rel]]="Ind",_xlfn.XLOOKUP(StandardResults[[#This Row],[Code]],Std[Code],Std[As]),"-")</f>
        <v>#N/A</v>
      </c>
      <c r="W1474" t="e">
        <f>IF(StandardResults[[#This Row],[Ind/Rel]]="Ind",_xlfn.XLOOKUP(StandardResults[[#This Row],[Code]],Std[Code],Std[Bs]),"-")</f>
        <v>#N/A</v>
      </c>
      <c r="X1474" t="e">
        <f>IF(StandardResults[[#This Row],[Ind/Rel]]="Ind",_xlfn.XLOOKUP(StandardResults[[#This Row],[Code]],Std[Code],Std[EC]),"-")</f>
        <v>#N/A</v>
      </c>
      <c r="Y1474" t="e">
        <f>IF(StandardResults[[#This Row],[Ind/Rel]]="Ind",_xlfn.XLOOKUP(StandardResults[[#This Row],[Code]],Std[Code],Std[Ecs]),"-")</f>
        <v>#N/A</v>
      </c>
      <c r="Z1474">
        <f>COUNTIFS(StandardResults[Name],StandardResults[[#This Row],[Name]],StandardResults[Entry
Std],"B")+COUNTIFS(StandardResults[Name],StandardResults[[#This Row],[Name]],StandardResults[Entry
Std],"A")+COUNTIFS(StandardResults[Name],StandardResults[[#This Row],[Name]],StandardResults[Entry
Std],"AA")</f>
        <v>0</v>
      </c>
      <c r="AA1474">
        <f>COUNTIFS(StandardResults[Name],StandardResults[[#This Row],[Name]],StandardResults[Entry
Std],"AA")</f>
        <v>0</v>
      </c>
    </row>
    <row r="1475" spans="1:27" x14ac:dyDescent="0.25">
      <c r="A1475">
        <f>TimeVR[[#This Row],[Club]]</f>
        <v>0</v>
      </c>
      <c r="B1475" t="str">
        <f>IF(OR(RIGHT(TimeVR[[#This Row],[Event]],3)="M.R", RIGHT(TimeVR[[#This Row],[Event]],3)="F.R"),"Relay","Ind")</f>
        <v>Ind</v>
      </c>
      <c r="C1475">
        <f>TimeVR[[#This Row],[gender]]</f>
        <v>0</v>
      </c>
      <c r="D1475">
        <f>TimeVR[[#This Row],[Age]]</f>
        <v>0</v>
      </c>
      <c r="E1475">
        <f>TimeVR[[#This Row],[name]]</f>
        <v>0</v>
      </c>
      <c r="F1475">
        <f>TimeVR[[#This Row],[Event]]</f>
        <v>0</v>
      </c>
      <c r="G1475" t="str">
        <f>IF(OR(StandardResults[[#This Row],[Entry]]="-",TimeVR[[#This Row],[validation]]="Validated"),"Y","N")</f>
        <v>N</v>
      </c>
      <c r="H1475">
        <f>IF(OR(LEFT(TimeVR[[#This Row],[Times]],8)="00:00.00", LEFT(TimeVR[[#This Row],[Times]],2)="NT"),"-",TimeVR[[#This Row],[Times]])</f>
        <v>0</v>
      </c>
      <c r="I14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5" t="str">
        <f>IF(ISBLANK(TimeVR[[#This Row],[Best Time(S)]]),"-",TimeVR[[#This Row],[Best Time(S)]])</f>
        <v>-</v>
      </c>
      <c r="K1475" t="str">
        <f>IF(StandardResults[[#This Row],[BT(SC)]]&lt;&gt;"-",IF(StandardResults[[#This Row],[BT(SC)]]&lt;=StandardResults[[#This Row],[AAs]],"AA",IF(StandardResults[[#This Row],[BT(SC)]]&lt;=StandardResults[[#This Row],[As]],"A",IF(StandardResults[[#This Row],[BT(SC)]]&lt;=StandardResults[[#This Row],[Bs]],"B","-"))),"")</f>
        <v/>
      </c>
      <c r="L1475" t="str">
        <f>IF(ISBLANK(TimeVR[[#This Row],[Best Time(L)]]),"-",TimeVR[[#This Row],[Best Time(L)]])</f>
        <v>-</v>
      </c>
      <c r="M1475" t="str">
        <f>IF(StandardResults[[#This Row],[BT(LC)]]&lt;&gt;"-",IF(StandardResults[[#This Row],[BT(LC)]]&lt;=StandardResults[[#This Row],[AA]],"AA",IF(StandardResults[[#This Row],[BT(LC)]]&lt;=StandardResults[[#This Row],[A]],"A",IF(StandardResults[[#This Row],[BT(LC)]]&lt;=StandardResults[[#This Row],[B]],"B","-"))),"")</f>
        <v/>
      </c>
      <c r="N1475" s="14"/>
      <c r="O1475" t="str">
        <f>IF(StandardResults[[#This Row],[BT(SC)]]&lt;&gt;"-",IF(StandardResults[[#This Row],[BT(SC)]]&lt;=StandardResults[[#This Row],[Ecs]],"EC","-"),"")</f>
        <v/>
      </c>
      <c r="Q1475" t="str">
        <f>IF(StandardResults[[#This Row],[Ind/Rel]]="Ind",LEFT(StandardResults[[#This Row],[Gender]],1)&amp;MIN(MAX(StandardResults[[#This Row],[Age]],11),17)&amp;"-"&amp;StandardResults[[#This Row],[Event]],"")</f>
        <v>011-0</v>
      </c>
      <c r="R1475" t="e">
        <f>IF(StandardResults[[#This Row],[Ind/Rel]]="Ind",_xlfn.XLOOKUP(StandardResults[[#This Row],[Code]],Std[Code],Std[AA]),"-")</f>
        <v>#N/A</v>
      </c>
      <c r="S1475" t="e">
        <f>IF(StandardResults[[#This Row],[Ind/Rel]]="Ind",_xlfn.XLOOKUP(StandardResults[[#This Row],[Code]],Std[Code],Std[A]),"-")</f>
        <v>#N/A</v>
      </c>
      <c r="T1475" t="e">
        <f>IF(StandardResults[[#This Row],[Ind/Rel]]="Ind",_xlfn.XLOOKUP(StandardResults[[#This Row],[Code]],Std[Code],Std[B]),"-")</f>
        <v>#N/A</v>
      </c>
      <c r="U1475" t="e">
        <f>IF(StandardResults[[#This Row],[Ind/Rel]]="Ind",_xlfn.XLOOKUP(StandardResults[[#This Row],[Code]],Std[Code],Std[AAs]),"-")</f>
        <v>#N/A</v>
      </c>
      <c r="V1475" t="e">
        <f>IF(StandardResults[[#This Row],[Ind/Rel]]="Ind",_xlfn.XLOOKUP(StandardResults[[#This Row],[Code]],Std[Code],Std[As]),"-")</f>
        <v>#N/A</v>
      </c>
      <c r="W1475" t="e">
        <f>IF(StandardResults[[#This Row],[Ind/Rel]]="Ind",_xlfn.XLOOKUP(StandardResults[[#This Row],[Code]],Std[Code],Std[Bs]),"-")</f>
        <v>#N/A</v>
      </c>
      <c r="X1475" t="e">
        <f>IF(StandardResults[[#This Row],[Ind/Rel]]="Ind",_xlfn.XLOOKUP(StandardResults[[#This Row],[Code]],Std[Code],Std[EC]),"-")</f>
        <v>#N/A</v>
      </c>
      <c r="Y1475" t="e">
        <f>IF(StandardResults[[#This Row],[Ind/Rel]]="Ind",_xlfn.XLOOKUP(StandardResults[[#This Row],[Code]],Std[Code],Std[Ecs]),"-")</f>
        <v>#N/A</v>
      </c>
      <c r="Z1475">
        <f>COUNTIFS(StandardResults[Name],StandardResults[[#This Row],[Name]],StandardResults[Entry
Std],"B")+COUNTIFS(StandardResults[Name],StandardResults[[#This Row],[Name]],StandardResults[Entry
Std],"A")+COUNTIFS(StandardResults[Name],StandardResults[[#This Row],[Name]],StandardResults[Entry
Std],"AA")</f>
        <v>0</v>
      </c>
      <c r="AA1475">
        <f>COUNTIFS(StandardResults[Name],StandardResults[[#This Row],[Name]],StandardResults[Entry
Std],"AA")</f>
        <v>0</v>
      </c>
    </row>
    <row r="1476" spans="1:27" x14ac:dyDescent="0.25">
      <c r="A1476">
        <f>TimeVR[[#This Row],[Club]]</f>
        <v>0</v>
      </c>
      <c r="B1476" t="str">
        <f>IF(OR(RIGHT(TimeVR[[#This Row],[Event]],3)="M.R", RIGHT(TimeVR[[#This Row],[Event]],3)="F.R"),"Relay","Ind")</f>
        <v>Ind</v>
      </c>
      <c r="C1476">
        <f>TimeVR[[#This Row],[gender]]</f>
        <v>0</v>
      </c>
      <c r="D1476">
        <f>TimeVR[[#This Row],[Age]]</f>
        <v>0</v>
      </c>
      <c r="E1476">
        <f>TimeVR[[#This Row],[name]]</f>
        <v>0</v>
      </c>
      <c r="F1476">
        <f>TimeVR[[#This Row],[Event]]</f>
        <v>0</v>
      </c>
      <c r="G1476" t="str">
        <f>IF(OR(StandardResults[[#This Row],[Entry]]="-",TimeVR[[#This Row],[validation]]="Validated"),"Y","N")</f>
        <v>N</v>
      </c>
      <c r="H1476">
        <f>IF(OR(LEFT(TimeVR[[#This Row],[Times]],8)="00:00.00", LEFT(TimeVR[[#This Row],[Times]],2)="NT"),"-",TimeVR[[#This Row],[Times]])</f>
        <v>0</v>
      </c>
      <c r="I14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6" t="str">
        <f>IF(ISBLANK(TimeVR[[#This Row],[Best Time(S)]]),"-",TimeVR[[#This Row],[Best Time(S)]])</f>
        <v>-</v>
      </c>
      <c r="K1476" t="str">
        <f>IF(StandardResults[[#This Row],[BT(SC)]]&lt;&gt;"-",IF(StandardResults[[#This Row],[BT(SC)]]&lt;=StandardResults[[#This Row],[AAs]],"AA",IF(StandardResults[[#This Row],[BT(SC)]]&lt;=StandardResults[[#This Row],[As]],"A",IF(StandardResults[[#This Row],[BT(SC)]]&lt;=StandardResults[[#This Row],[Bs]],"B","-"))),"")</f>
        <v/>
      </c>
      <c r="L1476" t="str">
        <f>IF(ISBLANK(TimeVR[[#This Row],[Best Time(L)]]),"-",TimeVR[[#This Row],[Best Time(L)]])</f>
        <v>-</v>
      </c>
      <c r="M1476" t="str">
        <f>IF(StandardResults[[#This Row],[BT(LC)]]&lt;&gt;"-",IF(StandardResults[[#This Row],[BT(LC)]]&lt;=StandardResults[[#This Row],[AA]],"AA",IF(StandardResults[[#This Row],[BT(LC)]]&lt;=StandardResults[[#This Row],[A]],"A",IF(StandardResults[[#This Row],[BT(LC)]]&lt;=StandardResults[[#This Row],[B]],"B","-"))),"")</f>
        <v/>
      </c>
      <c r="N1476" s="14"/>
      <c r="O1476" t="str">
        <f>IF(StandardResults[[#This Row],[BT(SC)]]&lt;&gt;"-",IF(StandardResults[[#This Row],[BT(SC)]]&lt;=StandardResults[[#This Row],[Ecs]],"EC","-"),"")</f>
        <v/>
      </c>
      <c r="Q1476" t="str">
        <f>IF(StandardResults[[#This Row],[Ind/Rel]]="Ind",LEFT(StandardResults[[#This Row],[Gender]],1)&amp;MIN(MAX(StandardResults[[#This Row],[Age]],11),17)&amp;"-"&amp;StandardResults[[#This Row],[Event]],"")</f>
        <v>011-0</v>
      </c>
      <c r="R1476" t="e">
        <f>IF(StandardResults[[#This Row],[Ind/Rel]]="Ind",_xlfn.XLOOKUP(StandardResults[[#This Row],[Code]],Std[Code],Std[AA]),"-")</f>
        <v>#N/A</v>
      </c>
      <c r="S1476" t="e">
        <f>IF(StandardResults[[#This Row],[Ind/Rel]]="Ind",_xlfn.XLOOKUP(StandardResults[[#This Row],[Code]],Std[Code],Std[A]),"-")</f>
        <v>#N/A</v>
      </c>
      <c r="T1476" t="e">
        <f>IF(StandardResults[[#This Row],[Ind/Rel]]="Ind",_xlfn.XLOOKUP(StandardResults[[#This Row],[Code]],Std[Code],Std[B]),"-")</f>
        <v>#N/A</v>
      </c>
      <c r="U1476" t="e">
        <f>IF(StandardResults[[#This Row],[Ind/Rel]]="Ind",_xlfn.XLOOKUP(StandardResults[[#This Row],[Code]],Std[Code],Std[AAs]),"-")</f>
        <v>#N/A</v>
      </c>
      <c r="V1476" t="e">
        <f>IF(StandardResults[[#This Row],[Ind/Rel]]="Ind",_xlfn.XLOOKUP(StandardResults[[#This Row],[Code]],Std[Code],Std[As]),"-")</f>
        <v>#N/A</v>
      </c>
      <c r="W1476" t="e">
        <f>IF(StandardResults[[#This Row],[Ind/Rel]]="Ind",_xlfn.XLOOKUP(StandardResults[[#This Row],[Code]],Std[Code],Std[Bs]),"-")</f>
        <v>#N/A</v>
      </c>
      <c r="X1476" t="e">
        <f>IF(StandardResults[[#This Row],[Ind/Rel]]="Ind",_xlfn.XLOOKUP(StandardResults[[#This Row],[Code]],Std[Code],Std[EC]),"-")</f>
        <v>#N/A</v>
      </c>
      <c r="Y1476" t="e">
        <f>IF(StandardResults[[#This Row],[Ind/Rel]]="Ind",_xlfn.XLOOKUP(StandardResults[[#This Row],[Code]],Std[Code],Std[Ecs]),"-")</f>
        <v>#N/A</v>
      </c>
      <c r="Z1476">
        <f>COUNTIFS(StandardResults[Name],StandardResults[[#This Row],[Name]],StandardResults[Entry
Std],"B")+COUNTIFS(StandardResults[Name],StandardResults[[#This Row],[Name]],StandardResults[Entry
Std],"A")+COUNTIFS(StandardResults[Name],StandardResults[[#This Row],[Name]],StandardResults[Entry
Std],"AA")</f>
        <v>0</v>
      </c>
      <c r="AA1476">
        <f>COUNTIFS(StandardResults[Name],StandardResults[[#This Row],[Name]],StandardResults[Entry
Std],"AA")</f>
        <v>0</v>
      </c>
    </row>
    <row r="1477" spans="1:27" x14ac:dyDescent="0.25">
      <c r="A1477">
        <f>TimeVR[[#This Row],[Club]]</f>
        <v>0</v>
      </c>
      <c r="B1477" t="str">
        <f>IF(OR(RIGHT(TimeVR[[#This Row],[Event]],3)="M.R", RIGHT(TimeVR[[#This Row],[Event]],3)="F.R"),"Relay","Ind")</f>
        <v>Ind</v>
      </c>
      <c r="C1477">
        <f>TimeVR[[#This Row],[gender]]</f>
        <v>0</v>
      </c>
      <c r="D1477">
        <f>TimeVR[[#This Row],[Age]]</f>
        <v>0</v>
      </c>
      <c r="E1477">
        <f>TimeVR[[#This Row],[name]]</f>
        <v>0</v>
      </c>
      <c r="F1477">
        <f>TimeVR[[#This Row],[Event]]</f>
        <v>0</v>
      </c>
      <c r="G1477" t="str">
        <f>IF(OR(StandardResults[[#This Row],[Entry]]="-",TimeVR[[#This Row],[validation]]="Validated"),"Y","N")</f>
        <v>N</v>
      </c>
      <c r="H1477">
        <f>IF(OR(LEFT(TimeVR[[#This Row],[Times]],8)="00:00.00", LEFT(TimeVR[[#This Row],[Times]],2)="NT"),"-",TimeVR[[#This Row],[Times]])</f>
        <v>0</v>
      </c>
      <c r="I14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7" t="str">
        <f>IF(ISBLANK(TimeVR[[#This Row],[Best Time(S)]]),"-",TimeVR[[#This Row],[Best Time(S)]])</f>
        <v>-</v>
      </c>
      <c r="K1477" t="str">
        <f>IF(StandardResults[[#This Row],[BT(SC)]]&lt;&gt;"-",IF(StandardResults[[#This Row],[BT(SC)]]&lt;=StandardResults[[#This Row],[AAs]],"AA",IF(StandardResults[[#This Row],[BT(SC)]]&lt;=StandardResults[[#This Row],[As]],"A",IF(StandardResults[[#This Row],[BT(SC)]]&lt;=StandardResults[[#This Row],[Bs]],"B","-"))),"")</f>
        <v/>
      </c>
      <c r="L1477" t="str">
        <f>IF(ISBLANK(TimeVR[[#This Row],[Best Time(L)]]),"-",TimeVR[[#This Row],[Best Time(L)]])</f>
        <v>-</v>
      </c>
      <c r="M1477" t="str">
        <f>IF(StandardResults[[#This Row],[BT(LC)]]&lt;&gt;"-",IF(StandardResults[[#This Row],[BT(LC)]]&lt;=StandardResults[[#This Row],[AA]],"AA",IF(StandardResults[[#This Row],[BT(LC)]]&lt;=StandardResults[[#This Row],[A]],"A",IF(StandardResults[[#This Row],[BT(LC)]]&lt;=StandardResults[[#This Row],[B]],"B","-"))),"")</f>
        <v/>
      </c>
      <c r="N1477" s="14"/>
      <c r="O1477" t="str">
        <f>IF(StandardResults[[#This Row],[BT(SC)]]&lt;&gt;"-",IF(StandardResults[[#This Row],[BT(SC)]]&lt;=StandardResults[[#This Row],[Ecs]],"EC","-"),"")</f>
        <v/>
      </c>
      <c r="Q1477" t="str">
        <f>IF(StandardResults[[#This Row],[Ind/Rel]]="Ind",LEFT(StandardResults[[#This Row],[Gender]],1)&amp;MIN(MAX(StandardResults[[#This Row],[Age]],11),17)&amp;"-"&amp;StandardResults[[#This Row],[Event]],"")</f>
        <v>011-0</v>
      </c>
      <c r="R1477" t="e">
        <f>IF(StandardResults[[#This Row],[Ind/Rel]]="Ind",_xlfn.XLOOKUP(StandardResults[[#This Row],[Code]],Std[Code],Std[AA]),"-")</f>
        <v>#N/A</v>
      </c>
      <c r="S1477" t="e">
        <f>IF(StandardResults[[#This Row],[Ind/Rel]]="Ind",_xlfn.XLOOKUP(StandardResults[[#This Row],[Code]],Std[Code],Std[A]),"-")</f>
        <v>#N/A</v>
      </c>
      <c r="T1477" t="e">
        <f>IF(StandardResults[[#This Row],[Ind/Rel]]="Ind",_xlfn.XLOOKUP(StandardResults[[#This Row],[Code]],Std[Code],Std[B]),"-")</f>
        <v>#N/A</v>
      </c>
      <c r="U1477" t="e">
        <f>IF(StandardResults[[#This Row],[Ind/Rel]]="Ind",_xlfn.XLOOKUP(StandardResults[[#This Row],[Code]],Std[Code],Std[AAs]),"-")</f>
        <v>#N/A</v>
      </c>
      <c r="V1477" t="e">
        <f>IF(StandardResults[[#This Row],[Ind/Rel]]="Ind",_xlfn.XLOOKUP(StandardResults[[#This Row],[Code]],Std[Code],Std[As]),"-")</f>
        <v>#N/A</v>
      </c>
      <c r="W1477" t="e">
        <f>IF(StandardResults[[#This Row],[Ind/Rel]]="Ind",_xlfn.XLOOKUP(StandardResults[[#This Row],[Code]],Std[Code],Std[Bs]),"-")</f>
        <v>#N/A</v>
      </c>
      <c r="X1477" t="e">
        <f>IF(StandardResults[[#This Row],[Ind/Rel]]="Ind",_xlfn.XLOOKUP(StandardResults[[#This Row],[Code]],Std[Code],Std[EC]),"-")</f>
        <v>#N/A</v>
      </c>
      <c r="Y1477" t="e">
        <f>IF(StandardResults[[#This Row],[Ind/Rel]]="Ind",_xlfn.XLOOKUP(StandardResults[[#This Row],[Code]],Std[Code],Std[Ecs]),"-")</f>
        <v>#N/A</v>
      </c>
      <c r="Z1477">
        <f>COUNTIFS(StandardResults[Name],StandardResults[[#This Row],[Name]],StandardResults[Entry
Std],"B")+COUNTIFS(StandardResults[Name],StandardResults[[#This Row],[Name]],StandardResults[Entry
Std],"A")+COUNTIFS(StandardResults[Name],StandardResults[[#This Row],[Name]],StandardResults[Entry
Std],"AA")</f>
        <v>0</v>
      </c>
      <c r="AA1477">
        <f>COUNTIFS(StandardResults[Name],StandardResults[[#This Row],[Name]],StandardResults[Entry
Std],"AA")</f>
        <v>0</v>
      </c>
    </row>
    <row r="1478" spans="1:27" x14ac:dyDescent="0.25">
      <c r="A1478">
        <f>TimeVR[[#This Row],[Club]]</f>
        <v>0</v>
      </c>
      <c r="B1478" t="str">
        <f>IF(OR(RIGHT(TimeVR[[#This Row],[Event]],3)="M.R", RIGHT(TimeVR[[#This Row],[Event]],3)="F.R"),"Relay","Ind")</f>
        <v>Ind</v>
      </c>
      <c r="C1478">
        <f>TimeVR[[#This Row],[gender]]</f>
        <v>0</v>
      </c>
      <c r="D1478">
        <f>TimeVR[[#This Row],[Age]]</f>
        <v>0</v>
      </c>
      <c r="E1478">
        <f>TimeVR[[#This Row],[name]]</f>
        <v>0</v>
      </c>
      <c r="F1478">
        <f>TimeVR[[#This Row],[Event]]</f>
        <v>0</v>
      </c>
      <c r="G1478" t="str">
        <f>IF(OR(StandardResults[[#This Row],[Entry]]="-",TimeVR[[#This Row],[validation]]="Validated"),"Y","N")</f>
        <v>N</v>
      </c>
      <c r="H1478">
        <f>IF(OR(LEFT(TimeVR[[#This Row],[Times]],8)="00:00.00", LEFT(TimeVR[[#This Row],[Times]],2)="NT"),"-",TimeVR[[#This Row],[Times]])</f>
        <v>0</v>
      </c>
      <c r="I14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8" t="str">
        <f>IF(ISBLANK(TimeVR[[#This Row],[Best Time(S)]]),"-",TimeVR[[#This Row],[Best Time(S)]])</f>
        <v>-</v>
      </c>
      <c r="K1478" t="str">
        <f>IF(StandardResults[[#This Row],[BT(SC)]]&lt;&gt;"-",IF(StandardResults[[#This Row],[BT(SC)]]&lt;=StandardResults[[#This Row],[AAs]],"AA",IF(StandardResults[[#This Row],[BT(SC)]]&lt;=StandardResults[[#This Row],[As]],"A",IF(StandardResults[[#This Row],[BT(SC)]]&lt;=StandardResults[[#This Row],[Bs]],"B","-"))),"")</f>
        <v/>
      </c>
      <c r="L1478" t="str">
        <f>IF(ISBLANK(TimeVR[[#This Row],[Best Time(L)]]),"-",TimeVR[[#This Row],[Best Time(L)]])</f>
        <v>-</v>
      </c>
      <c r="M1478" t="str">
        <f>IF(StandardResults[[#This Row],[BT(LC)]]&lt;&gt;"-",IF(StandardResults[[#This Row],[BT(LC)]]&lt;=StandardResults[[#This Row],[AA]],"AA",IF(StandardResults[[#This Row],[BT(LC)]]&lt;=StandardResults[[#This Row],[A]],"A",IF(StandardResults[[#This Row],[BT(LC)]]&lt;=StandardResults[[#This Row],[B]],"B","-"))),"")</f>
        <v/>
      </c>
      <c r="N1478" s="14"/>
      <c r="O1478" t="str">
        <f>IF(StandardResults[[#This Row],[BT(SC)]]&lt;&gt;"-",IF(StandardResults[[#This Row],[BT(SC)]]&lt;=StandardResults[[#This Row],[Ecs]],"EC","-"),"")</f>
        <v/>
      </c>
      <c r="Q1478" t="str">
        <f>IF(StandardResults[[#This Row],[Ind/Rel]]="Ind",LEFT(StandardResults[[#This Row],[Gender]],1)&amp;MIN(MAX(StandardResults[[#This Row],[Age]],11),17)&amp;"-"&amp;StandardResults[[#This Row],[Event]],"")</f>
        <v>011-0</v>
      </c>
      <c r="R1478" t="e">
        <f>IF(StandardResults[[#This Row],[Ind/Rel]]="Ind",_xlfn.XLOOKUP(StandardResults[[#This Row],[Code]],Std[Code],Std[AA]),"-")</f>
        <v>#N/A</v>
      </c>
      <c r="S1478" t="e">
        <f>IF(StandardResults[[#This Row],[Ind/Rel]]="Ind",_xlfn.XLOOKUP(StandardResults[[#This Row],[Code]],Std[Code],Std[A]),"-")</f>
        <v>#N/A</v>
      </c>
      <c r="T1478" t="e">
        <f>IF(StandardResults[[#This Row],[Ind/Rel]]="Ind",_xlfn.XLOOKUP(StandardResults[[#This Row],[Code]],Std[Code],Std[B]),"-")</f>
        <v>#N/A</v>
      </c>
      <c r="U1478" t="e">
        <f>IF(StandardResults[[#This Row],[Ind/Rel]]="Ind",_xlfn.XLOOKUP(StandardResults[[#This Row],[Code]],Std[Code],Std[AAs]),"-")</f>
        <v>#N/A</v>
      </c>
      <c r="V1478" t="e">
        <f>IF(StandardResults[[#This Row],[Ind/Rel]]="Ind",_xlfn.XLOOKUP(StandardResults[[#This Row],[Code]],Std[Code],Std[As]),"-")</f>
        <v>#N/A</v>
      </c>
      <c r="W1478" t="e">
        <f>IF(StandardResults[[#This Row],[Ind/Rel]]="Ind",_xlfn.XLOOKUP(StandardResults[[#This Row],[Code]],Std[Code],Std[Bs]),"-")</f>
        <v>#N/A</v>
      </c>
      <c r="X1478" t="e">
        <f>IF(StandardResults[[#This Row],[Ind/Rel]]="Ind",_xlfn.XLOOKUP(StandardResults[[#This Row],[Code]],Std[Code],Std[EC]),"-")</f>
        <v>#N/A</v>
      </c>
      <c r="Y1478" t="e">
        <f>IF(StandardResults[[#This Row],[Ind/Rel]]="Ind",_xlfn.XLOOKUP(StandardResults[[#This Row],[Code]],Std[Code],Std[Ecs]),"-")</f>
        <v>#N/A</v>
      </c>
      <c r="Z1478">
        <f>COUNTIFS(StandardResults[Name],StandardResults[[#This Row],[Name]],StandardResults[Entry
Std],"B")+COUNTIFS(StandardResults[Name],StandardResults[[#This Row],[Name]],StandardResults[Entry
Std],"A")+COUNTIFS(StandardResults[Name],StandardResults[[#This Row],[Name]],StandardResults[Entry
Std],"AA")</f>
        <v>0</v>
      </c>
      <c r="AA1478">
        <f>COUNTIFS(StandardResults[Name],StandardResults[[#This Row],[Name]],StandardResults[Entry
Std],"AA")</f>
        <v>0</v>
      </c>
    </row>
    <row r="1479" spans="1:27" x14ac:dyDescent="0.25">
      <c r="A1479">
        <f>TimeVR[[#This Row],[Club]]</f>
        <v>0</v>
      </c>
      <c r="B1479" t="str">
        <f>IF(OR(RIGHT(TimeVR[[#This Row],[Event]],3)="M.R", RIGHT(TimeVR[[#This Row],[Event]],3)="F.R"),"Relay","Ind")</f>
        <v>Ind</v>
      </c>
      <c r="C1479">
        <f>TimeVR[[#This Row],[gender]]</f>
        <v>0</v>
      </c>
      <c r="D1479">
        <f>TimeVR[[#This Row],[Age]]</f>
        <v>0</v>
      </c>
      <c r="E1479">
        <f>TimeVR[[#This Row],[name]]</f>
        <v>0</v>
      </c>
      <c r="F1479">
        <f>TimeVR[[#This Row],[Event]]</f>
        <v>0</v>
      </c>
      <c r="G1479" t="str">
        <f>IF(OR(StandardResults[[#This Row],[Entry]]="-",TimeVR[[#This Row],[validation]]="Validated"),"Y","N")</f>
        <v>N</v>
      </c>
      <c r="H1479">
        <f>IF(OR(LEFT(TimeVR[[#This Row],[Times]],8)="00:00.00", LEFT(TimeVR[[#This Row],[Times]],2)="NT"),"-",TimeVR[[#This Row],[Times]])</f>
        <v>0</v>
      </c>
      <c r="I14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79" t="str">
        <f>IF(ISBLANK(TimeVR[[#This Row],[Best Time(S)]]),"-",TimeVR[[#This Row],[Best Time(S)]])</f>
        <v>-</v>
      </c>
      <c r="K1479" t="str">
        <f>IF(StandardResults[[#This Row],[BT(SC)]]&lt;&gt;"-",IF(StandardResults[[#This Row],[BT(SC)]]&lt;=StandardResults[[#This Row],[AAs]],"AA",IF(StandardResults[[#This Row],[BT(SC)]]&lt;=StandardResults[[#This Row],[As]],"A",IF(StandardResults[[#This Row],[BT(SC)]]&lt;=StandardResults[[#This Row],[Bs]],"B","-"))),"")</f>
        <v/>
      </c>
      <c r="L1479" t="str">
        <f>IF(ISBLANK(TimeVR[[#This Row],[Best Time(L)]]),"-",TimeVR[[#This Row],[Best Time(L)]])</f>
        <v>-</v>
      </c>
      <c r="M1479" t="str">
        <f>IF(StandardResults[[#This Row],[BT(LC)]]&lt;&gt;"-",IF(StandardResults[[#This Row],[BT(LC)]]&lt;=StandardResults[[#This Row],[AA]],"AA",IF(StandardResults[[#This Row],[BT(LC)]]&lt;=StandardResults[[#This Row],[A]],"A",IF(StandardResults[[#This Row],[BT(LC)]]&lt;=StandardResults[[#This Row],[B]],"B","-"))),"")</f>
        <v/>
      </c>
      <c r="N1479" s="14"/>
      <c r="O1479" t="str">
        <f>IF(StandardResults[[#This Row],[BT(SC)]]&lt;&gt;"-",IF(StandardResults[[#This Row],[BT(SC)]]&lt;=StandardResults[[#This Row],[Ecs]],"EC","-"),"")</f>
        <v/>
      </c>
      <c r="Q1479" t="str">
        <f>IF(StandardResults[[#This Row],[Ind/Rel]]="Ind",LEFT(StandardResults[[#This Row],[Gender]],1)&amp;MIN(MAX(StandardResults[[#This Row],[Age]],11),17)&amp;"-"&amp;StandardResults[[#This Row],[Event]],"")</f>
        <v>011-0</v>
      </c>
      <c r="R1479" t="e">
        <f>IF(StandardResults[[#This Row],[Ind/Rel]]="Ind",_xlfn.XLOOKUP(StandardResults[[#This Row],[Code]],Std[Code],Std[AA]),"-")</f>
        <v>#N/A</v>
      </c>
      <c r="S1479" t="e">
        <f>IF(StandardResults[[#This Row],[Ind/Rel]]="Ind",_xlfn.XLOOKUP(StandardResults[[#This Row],[Code]],Std[Code],Std[A]),"-")</f>
        <v>#N/A</v>
      </c>
      <c r="T1479" t="e">
        <f>IF(StandardResults[[#This Row],[Ind/Rel]]="Ind",_xlfn.XLOOKUP(StandardResults[[#This Row],[Code]],Std[Code],Std[B]),"-")</f>
        <v>#N/A</v>
      </c>
      <c r="U1479" t="e">
        <f>IF(StandardResults[[#This Row],[Ind/Rel]]="Ind",_xlfn.XLOOKUP(StandardResults[[#This Row],[Code]],Std[Code],Std[AAs]),"-")</f>
        <v>#N/A</v>
      </c>
      <c r="V1479" t="e">
        <f>IF(StandardResults[[#This Row],[Ind/Rel]]="Ind",_xlfn.XLOOKUP(StandardResults[[#This Row],[Code]],Std[Code],Std[As]),"-")</f>
        <v>#N/A</v>
      </c>
      <c r="W1479" t="e">
        <f>IF(StandardResults[[#This Row],[Ind/Rel]]="Ind",_xlfn.XLOOKUP(StandardResults[[#This Row],[Code]],Std[Code],Std[Bs]),"-")</f>
        <v>#N/A</v>
      </c>
      <c r="X1479" t="e">
        <f>IF(StandardResults[[#This Row],[Ind/Rel]]="Ind",_xlfn.XLOOKUP(StandardResults[[#This Row],[Code]],Std[Code],Std[EC]),"-")</f>
        <v>#N/A</v>
      </c>
      <c r="Y1479" t="e">
        <f>IF(StandardResults[[#This Row],[Ind/Rel]]="Ind",_xlfn.XLOOKUP(StandardResults[[#This Row],[Code]],Std[Code],Std[Ecs]),"-")</f>
        <v>#N/A</v>
      </c>
      <c r="Z1479">
        <f>COUNTIFS(StandardResults[Name],StandardResults[[#This Row],[Name]],StandardResults[Entry
Std],"B")+COUNTIFS(StandardResults[Name],StandardResults[[#This Row],[Name]],StandardResults[Entry
Std],"A")+COUNTIFS(StandardResults[Name],StandardResults[[#This Row],[Name]],StandardResults[Entry
Std],"AA")</f>
        <v>0</v>
      </c>
      <c r="AA1479">
        <f>COUNTIFS(StandardResults[Name],StandardResults[[#This Row],[Name]],StandardResults[Entry
Std],"AA")</f>
        <v>0</v>
      </c>
    </row>
    <row r="1480" spans="1:27" x14ac:dyDescent="0.25">
      <c r="A1480">
        <f>TimeVR[[#This Row],[Club]]</f>
        <v>0</v>
      </c>
      <c r="B1480" t="str">
        <f>IF(OR(RIGHT(TimeVR[[#This Row],[Event]],3)="M.R", RIGHT(TimeVR[[#This Row],[Event]],3)="F.R"),"Relay","Ind")</f>
        <v>Ind</v>
      </c>
      <c r="C1480">
        <f>TimeVR[[#This Row],[gender]]</f>
        <v>0</v>
      </c>
      <c r="D1480">
        <f>TimeVR[[#This Row],[Age]]</f>
        <v>0</v>
      </c>
      <c r="E1480">
        <f>TimeVR[[#This Row],[name]]</f>
        <v>0</v>
      </c>
      <c r="F1480">
        <f>TimeVR[[#This Row],[Event]]</f>
        <v>0</v>
      </c>
      <c r="G1480" t="str">
        <f>IF(OR(StandardResults[[#This Row],[Entry]]="-",TimeVR[[#This Row],[validation]]="Validated"),"Y","N")</f>
        <v>N</v>
      </c>
      <c r="H1480">
        <f>IF(OR(LEFT(TimeVR[[#This Row],[Times]],8)="00:00.00", LEFT(TimeVR[[#This Row],[Times]],2)="NT"),"-",TimeVR[[#This Row],[Times]])</f>
        <v>0</v>
      </c>
      <c r="I14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0" t="str">
        <f>IF(ISBLANK(TimeVR[[#This Row],[Best Time(S)]]),"-",TimeVR[[#This Row],[Best Time(S)]])</f>
        <v>-</v>
      </c>
      <c r="K1480" t="str">
        <f>IF(StandardResults[[#This Row],[BT(SC)]]&lt;&gt;"-",IF(StandardResults[[#This Row],[BT(SC)]]&lt;=StandardResults[[#This Row],[AAs]],"AA",IF(StandardResults[[#This Row],[BT(SC)]]&lt;=StandardResults[[#This Row],[As]],"A",IF(StandardResults[[#This Row],[BT(SC)]]&lt;=StandardResults[[#This Row],[Bs]],"B","-"))),"")</f>
        <v/>
      </c>
      <c r="L1480" t="str">
        <f>IF(ISBLANK(TimeVR[[#This Row],[Best Time(L)]]),"-",TimeVR[[#This Row],[Best Time(L)]])</f>
        <v>-</v>
      </c>
      <c r="M1480" t="str">
        <f>IF(StandardResults[[#This Row],[BT(LC)]]&lt;&gt;"-",IF(StandardResults[[#This Row],[BT(LC)]]&lt;=StandardResults[[#This Row],[AA]],"AA",IF(StandardResults[[#This Row],[BT(LC)]]&lt;=StandardResults[[#This Row],[A]],"A",IF(StandardResults[[#This Row],[BT(LC)]]&lt;=StandardResults[[#This Row],[B]],"B","-"))),"")</f>
        <v/>
      </c>
      <c r="N1480" s="14"/>
      <c r="O1480" t="str">
        <f>IF(StandardResults[[#This Row],[BT(SC)]]&lt;&gt;"-",IF(StandardResults[[#This Row],[BT(SC)]]&lt;=StandardResults[[#This Row],[Ecs]],"EC","-"),"")</f>
        <v/>
      </c>
      <c r="Q1480" t="str">
        <f>IF(StandardResults[[#This Row],[Ind/Rel]]="Ind",LEFT(StandardResults[[#This Row],[Gender]],1)&amp;MIN(MAX(StandardResults[[#This Row],[Age]],11),17)&amp;"-"&amp;StandardResults[[#This Row],[Event]],"")</f>
        <v>011-0</v>
      </c>
      <c r="R1480" t="e">
        <f>IF(StandardResults[[#This Row],[Ind/Rel]]="Ind",_xlfn.XLOOKUP(StandardResults[[#This Row],[Code]],Std[Code],Std[AA]),"-")</f>
        <v>#N/A</v>
      </c>
      <c r="S1480" t="e">
        <f>IF(StandardResults[[#This Row],[Ind/Rel]]="Ind",_xlfn.XLOOKUP(StandardResults[[#This Row],[Code]],Std[Code],Std[A]),"-")</f>
        <v>#N/A</v>
      </c>
      <c r="T1480" t="e">
        <f>IF(StandardResults[[#This Row],[Ind/Rel]]="Ind",_xlfn.XLOOKUP(StandardResults[[#This Row],[Code]],Std[Code],Std[B]),"-")</f>
        <v>#N/A</v>
      </c>
      <c r="U1480" t="e">
        <f>IF(StandardResults[[#This Row],[Ind/Rel]]="Ind",_xlfn.XLOOKUP(StandardResults[[#This Row],[Code]],Std[Code],Std[AAs]),"-")</f>
        <v>#N/A</v>
      </c>
      <c r="V1480" t="e">
        <f>IF(StandardResults[[#This Row],[Ind/Rel]]="Ind",_xlfn.XLOOKUP(StandardResults[[#This Row],[Code]],Std[Code],Std[As]),"-")</f>
        <v>#N/A</v>
      </c>
      <c r="W1480" t="e">
        <f>IF(StandardResults[[#This Row],[Ind/Rel]]="Ind",_xlfn.XLOOKUP(StandardResults[[#This Row],[Code]],Std[Code],Std[Bs]),"-")</f>
        <v>#N/A</v>
      </c>
      <c r="X1480" t="e">
        <f>IF(StandardResults[[#This Row],[Ind/Rel]]="Ind",_xlfn.XLOOKUP(StandardResults[[#This Row],[Code]],Std[Code],Std[EC]),"-")</f>
        <v>#N/A</v>
      </c>
      <c r="Y1480" t="e">
        <f>IF(StandardResults[[#This Row],[Ind/Rel]]="Ind",_xlfn.XLOOKUP(StandardResults[[#This Row],[Code]],Std[Code],Std[Ecs]),"-")</f>
        <v>#N/A</v>
      </c>
      <c r="Z1480">
        <f>COUNTIFS(StandardResults[Name],StandardResults[[#This Row],[Name]],StandardResults[Entry
Std],"B")+COUNTIFS(StandardResults[Name],StandardResults[[#This Row],[Name]],StandardResults[Entry
Std],"A")+COUNTIFS(StandardResults[Name],StandardResults[[#This Row],[Name]],StandardResults[Entry
Std],"AA")</f>
        <v>0</v>
      </c>
      <c r="AA1480">
        <f>COUNTIFS(StandardResults[Name],StandardResults[[#This Row],[Name]],StandardResults[Entry
Std],"AA")</f>
        <v>0</v>
      </c>
    </row>
    <row r="1481" spans="1:27" x14ac:dyDescent="0.25">
      <c r="A1481">
        <f>TimeVR[[#This Row],[Club]]</f>
        <v>0</v>
      </c>
      <c r="B1481" t="str">
        <f>IF(OR(RIGHT(TimeVR[[#This Row],[Event]],3)="M.R", RIGHT(TimeVR[[#This Row],[Event]],3)="F.R"),"Relay","Ind")</f>
        <v>Ind</v>
      </c>
      <c r="C1481">
        <f>TimeVR[[#This Row],[gender]]</f>
        <v>0</v>
      </c>
      <c r="D1481">
        <f>TimeVR[[#This Row],[Age]]</f>
        <v>0</v>
      </c>
      <c r="E1481">
        <f>TimeVR[[#This Row],[name]]</f>
        <v>0</v>
      </c>
      <c r="F1481">
        <f>TimeVR[[#This Row],[Event]]</f>
        <v>0</v>
      </c>
      <c r="G1481" t="str">
        <f>IF(OR(StandardResults[[#This Row],[Entry]]="-",TimeVR[[#This Row],[validation]]="Validated"),"Y","N")</f>
        <v>N</v>
      </c>
      <c r="H1481">
        <f>IF(OR(LEFT(TimeVR[[#This Row],[Times]],8)="00:00.00", LEFT(TimeVR[[#This Row],[Times]],2)="NT"),"-",TimeVR[[#This Row],[Times]])</f>
        <v>0</v>
      </c>
      <c r="I14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1" t="str">
        <f>IF(ISBLANK(TimeVR[[#This Row],[Best Time(S)]]),"-",TimeVR[[#This Row],[Best Time(S)]])</f>
        <v>-</v>
      </c>
      <c r="K1481" t="str">
        <f>IF(StandardResults[[#This Row],[BT(SC)]]&lt;&gt;"-",IF(StandardResults[[#This Row],[BT(SC)]]&lt;=StandardResults[[#This Row],[AAs]],"AA",IF(StandardResults[[#This Row],[BT(SC)]]&lt;=StandardResults[[#This Row],[As]],"A",IF(StandardResults[[#This Row],[BT(SC)]]&lt;=StandardResults[[#This Row],[Bs]],"B","-"))),"")</f>
        <v/>
      </c>
      <c r="L1481" t="str">
        <f>IF(ISBLANK(TimeVR[[#This Row],[Best Time(L)]]),"-",TimeVR[[#This Row],[Best Time(L)]])</f>
        <v>-</v>
      </c>
      <c r="M1481" t="str">
        <f>IF(StandardResults[[#This Row],[BT(LC)]]&lt;&gt;"-",IF(StandardResults[[#This Row],[BT(LC)]]&lt;=StandardResults[[#This Row],[AA]],"AA",IF(StandardResults[[#This Row],[BT(LC)]]&lt;=StandardResults[[#This Row],[A]],"A",IF(StandardResults[[#This Row],[BT(LC)]]&lt;=StandardResults[[#This Row],[B]],"B","-"))),"")</f>
        <v/>
      </c>
      <c r="N1481" s="14"/>
      <c r="O1481" t="str">
        <f>IF(StandardResults[[#This Row],[BT(SC)]]&lt;&gt;"-",IF(StandardResults[[#This Row],[BT(SC)]]&lt;=StandardResults[[#This Row],[Ecs]],"EC","-"),"")</f>
        <v/>
      </c>
      <c r="Q1481" t="str">
        <f>IF(StandardResults[[#This Row],[Ind/Rel]]="Ind",LEFT(StandardResults[[#This Row],[Gender]],1)&amp;MIN(MAX(StandardResults[[#This Row],[Age]],11),17)&amp;"-"&amp;StandardResults[[#This Row],[Event]],"")</f>
        <v>011-0</v>
      </c>
      <c r="R1481" t="e">
        <f>IF(StandardResults[[#This Row],[Ind/Rel]]="Ind",_xlfn.XLOOKUP(StandardResults[[#This Row],[Code]],Std[Code],Std[AA]),"-")</f>
        <v>#N/A</v>
      </c>
      <c r="S1481" t="e">
        <f>IF(StandardResults[[#This Row],[Ind/Rel]]="Ind",_xlfn.XLOOKUP(StandardResults[[#This Row],[Code]],Std[Code],Std[A]),"-")</f>
        <v>#N/A</v>
      </c>
      <c r="T1481" t="e">
        <f>IF(StandardResults[[#This Row],[Ind/Rel]]="Ind",_xlfn.XLOOKUP(StandardResults[[#This Row],[Code]],Std[Code],Std[B]),"-")</f>
        <v>#N/A</v>
      </c>
      <c r="U1481" t="e">
        <f>IF(StandardResults[[#This Row],[Ind/Rel]]="Ind",_xlfn.XLOOKUP(StandardResults[[#This Row],[Code]],Std[Code],Std[AAs]),"-")</f>
        <v>#N/A</v>
      </c>
      <c r="V1481" t="e">
        <f>IF(StandardResults[[#This Row],[Ind/Rel]]="Ind",_xlfn.XLOOKUP(StandardResults[[#This Row],[Code]],Std[Code],Std[As]),"-")</f>
        <v>#N/A</v>
      </c>
      <c r="W1481" t="e">
        <f>IF(StandardResults[[#This Row],[Ind/Rel]]="Ind",_xlfn.XLOOKUP(StandardResults[[#This Row],[Code]],Std[Code],Std[Bs]),"-")</f>
        <v>#N/A</v>
      </c>
      <c r="X1481" t="e">
        <f>IF(StandardResults[[#This Row],[Ind/Rel]]="Ind",_xlfn.XLOOKUP(StandardResults[[#This Row],[Code]],Std[Code],Std[EC]),"-")</f>
        <v>#N/A</v>
      </c>
      <c r="Y1481" t="e">
        <f>IF(StandardResults[[#This Row],[Ind/Rel]]="Ind",_xlfn.XLOOKUP(StandardResults[[#This Row],[Code]],Std[Code],Std[Ecs]),"-")</f>
        <v>#N/A</v>
      </c>
      <c r="Z1481">
        <f>COUNTIFS(StandardResults[Name],StandardResults[[#This Row],[Name]],StandardResults[Entry
Std],"B")+COUNTIFS(StandardResults[Name],StandardResults[[#This Row],[Name]],StandardResults[Entry
Std],"A")+COUNTIFS(StandardResults[Name],StandardResults[[#This Row],[Name]],StandardResults[Entry
Std],"AA")</f>
        <v>0</v>
      </c>
      <c r="AA1481">
        <f>COUNTIFS(StandardResults[Name],StandardResults[[#This Row],[Name]],StandardResults[Entry
Std],"AA")</f>
        <v>0</v>
      </c>
    </row>
    <row r="1482" spans="1:27" x14ac:dyDescent="0.25">
      <c r="A1482">
        <f>TimeVR[[#This Row],[Club]]</f>
        <v>0</v>
      </c>
      <c r="B1482" t="str">
        <f>IF(OR(RIGHT(TimeVR[[#This Row],[Event]],3)="M.R", RIGHT(TimeVR[[#This Row],[Event]],3)="F.R"),"Relay","Ind")</f>
        <v>Ind</v>
      </c>
      <c r="C1482">
        <f>TimeVR[[#This Row],[gender]]</f>
        <v>0</v>
      </c>
      <c r="D1482">
        <f>TimeVR[[#This Row],[Age]]</f>
        <v>0</v>
      </c>
      <c r="E1482">
        <f>TimeVR[[#This Row],[name]]</f>
        <v>0</v>
      </c>
      <c r="F1482">
        <f>TimeVR[[#This Row],[Event]]</f>
        <v>0</v>
      </c>
      <c r="G1482" t="str">
        <f>IF(OR(StandardResults[[#This Row],[Entry]]="-",TimeVR[[#This Row],[validation]]="Validated"),"Y","N")</f>
        <v>N</v>
      </c>
      <c r="H1482">
        <f>IF(OR(LEFT(TimeVR[[#This Row],[Times]],8)="00:00.00", LEFT(TimeVR[[#This Row],[Times]],2)="NT"),"-",TimeVR[[#This Row],[Times]])</f>
        <v>0</v>
      </c>
      <c r="I14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2" t="str">
        <f>IF(ISBLANK(TimeVR[[#This Row],[Best Time(S)]]),"-",TimeVR[[#This Row],[Best Time(S)]])</f>
        <v>-</v>
      </c>
      <c r="K1482" t="str">
        <f>IF(StandardResults[[#This Row],[BT(SC)]]&lt;&gt;"-",IF(StandardResults[[#This Row],[BT(SC)]]&lt;=StandardResults[[#This Row],[AAs]],"AA",IF(StandardResults[[#This Row],[BT(SC)]]&lt;=StandardResults[[#This Row],[As]],"A",IF(StandardResults[[#This Row],[BT(SC)]]&lt;=StandardResults[[#This Row],[Bs]],"B","-"))),"")</f>
        <v/>
      </c>
      <c r="L1482" t="str">
        <f>IF(ISBLANK(TimeVR[[#This Row],[Best Time(L)]]),"-",TimeVR[[#This Row],[Best Time(L)]])</f>
        <v>-</v>
      </c>
      <c r="M1482" t="str">
        <f>IF(StandardResults[[#This Row],[BT(LC)]]&lt;&gt;"-",IF(StandardResults[[#This Row],[BT(LC)]]&lt;=StandardResults[[#This Row],[AA]],"AA",IF(StandardResults[[#This Row],[BT(LC)]]&lt;=StandardResults[[#This Row],[A]],"A",IF(StandardResults[[#This Row],[BT(LC)]]&lt;=StandardResults[[#This Row],[B]],"B","-"))),"")</f>
        <v/>
      </c>
      <c r="N1482" s="14"/>
      <c r="O1482" t="str">
        <f>IF(StandardResults[[#This Row],[BT(SC)]]&lt;&gt;"-",IF(StandardResults[[#This Row],[BT(SC)]]&lt;=StandardResults[[#This Row],[Ecs]],"EC","-"),"")</f>
        <v/>
      </c>
      <c r="Q1482" t="str">
        <f>IF(StandardResults[[#This Row],[Ind/Rel]]="Ind",LEFT(StandardResults[[#This Row],[Gender]],1)&amp;MIN(MAX(StandardResults[[#This Row],[Age]],11),17)&amp;"-"&amp;StandardResults[[#This Row],[Event]],"")</f>
        <v>011-0</v>
      </c>
      <c r="R1482" t="e">
        <f>IF(StandardResults[[#This Row],[Ind/Rel]]="Ind",_xlfn.XLOOKUP(StandardResults[[#This Row],[Code]],Std[Code],Std[AA]),"-")</f>
        <v>#N/A</v>
      </c>
      <c r="S1482" t="e">
        <f>IF(StandardResults[[#This Row],[Ind/Rel]]="Ind",_xlfn.XLOOKUP(StandardResults[[#This Row],[Code]],Std[Code],Std[A]),"-")</f>
        <v>#N/A</v>
      </c>
      <c r="T1482" t="e">
        <f>IF(StandardResults[[#This Row],[Ind/Rel]]="Ind",_xlfn.XLOOKUP(StandardResults[[#This Row],[Code]],Std[Code],Std[B]),"-")</f>
        <v>#N/A</v>
      </c>
      <c r="U1482" t="e">
        <f>IF(StandardResults[[#This Row],[Ind/Rel]]="Ind",_xlfn.XLOOKUP(StandardResults[[#This Row],[Code]],Std[Code],Std[AAs]),"-")</f>
        <v>#N/A</v>
      </c>
      <c r="V1482" t="e">
        <f>IF(StandardResults[[#This Row],[Ind/Rel]]="Ind",_xlfn.XLOOKUP(StandardResults[[#This Row],[Code]],Std[Code],Std[As]),"-")</f>
        <v>#N/A</v>
      </c>
      <c r="W1482" t="e">
        <f>IF(StandardResults[[#This Row],[Ind/Rel]]="Ind",_xlfn.XLOOKUP(StandardResults[[#This Row],[Code]],Std[Code],Std[Bs]),"-")</f>
        <v>#N/A</v>
      </c>
      <c r="X1482" t="e">
        <f>IF(StandardResults[[#This Row],[Ind/Rel]]="Ind",_xlfn.XLOOKUP(StandardResults[[#This Row],[Code]],Std[Code],Std[EC]),"-")</f>
        <v>#N/A</v>
      </c>
      <c r="Y1482" t="e">
        <f>IF(StandardResults[[#This Row],[Ind/Rel]]="Ind",_xlfn.XLOOKUP(StandardResults[[#This Row],[Code]],Std[Code],Std[Ecs]),"-")</f>
        <v>#N/A</v>
      </c>
      <c r="Z1482">
        <f>COUNTIFS(StandardResults[Name],StandardResults[[#This Row],[Name]],StandardResults[Entry
Std],"B")+COUNTIFS(StandardResults[Name],StandardResults[[#This Row],[Name]],StandardResults[Entry
Std],"A")+COUNTIFS(StandardResults[Name],StandardResults[[#This Row],[Name]],StandardResults[Entry
Std],"AA")</f>
        <v>0</v>
      </c>
      <c r="AA1482">
        <f>COUNTIFS(StandardResults[Name],StandardResults[[#This Row],[Name]],StandardResults[Entry
Std],"AA")</f>
        <v>0</v>
      </c>
    </row>
    <row r="1483" spans="1:27" x14ac:dyDescent="0.25">
      <c r="A1483">
        <f>TimeVR[[#This Row],[Club]]</f>
        <v>0</v>
      </c>
      <c r="B1483" t="str">
        <f>IF(OR(RIGHT(TimeVR[[#This Row],[Event]],3)="M.R", RIGHT(TimeVR[[#This Row],[Event]],3)="F.R"),"Relay","Ind")</f>
        <v>Ind</v>
      </c>
      <c r="C1483">
        <f>TimeVR[[#This Row],[gender]]</f>
        <v>0</v>
      </c>
      <c r="D1483">
        <f>TimeVR[[#This Row],[Age]]</f>
        <v>0</v>
      </c>
      <c r="E1483">
        <f>TimeVR[[#This Row],[name]]</f>
        <v>0</v>
      </c>
      <c r="F1483">
        <f>TimeVR[[#This Row],[Event]]</f>
        <v>0</v>
      </c>
      <c r="G1483" t="str">
        <f>IF(OR(StandardResults[[#This Row],[Entry]]="-",TimeVR[[#This Row],[validation]]="Validated"),"Y","N")</f>
        <v>N</v>
      </c>
      <c r="H1483">
        <f>IF(OR(LEFT(TimeVR[[#This Row],[Times]],8)="00:00.00", LEFT(TimeVR[[#This Row],[Times]],2)="NT"),"-",TimeVR[[#This Row],[Times]])</f>
        <v>0</v>
      </c>
      <c r="I14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3" t="str">
        <f>IF(ISBLANK(TimeVR[[#This Row],[Best Time(S)]]),"-",TimeVR[[#This Row],[Best Time(S)]])</f>
        <v>-</v>
      </c>
      <c r="K1483" t="str">
        <f>IF(StandardResults[[#This Row],[BT(SC)]]&lt;&gt;"-",IF(StandardResults[[#This Row],[BT(SC)]]&lt;=StandardResults[[#This Row],[AAs]],"AA",IF(StandardResults[[#This Row],[BT(SC)]]&lt;=StandardResults[[#This Row],[As]],"A",IF(StandardResults[[#This Row],[BT(SC)]]&lt;=StandardResults[[#This Row],[Bs]],"B","-"))),"")</f>
        <v/>
      </c>
      <c r="L1483" t="str">
        <f>IF(ISBLANK(TimeVR[[#This Row],[Best Time(L)]]),"-",TimeVR[[#This Row],[Best Time(L)]])</f>
        <v>-</v>
      </c>
      <c r="M1483" t="str">
        <f>IF(StandardResults[[#This Row],[BT(LC)]]&lt;&gt;"-",IF(StandardResults[[#This Row],[BT(LC)]]&lt;=StandardResults[[#This Row],[AA]],"AA",IF(StandardResults[[#This Row],[BT(LC)]]&lt;=StandardResults[[#This Row],[A]],"A",IF(StandardResults[[#This Row],[BT(LC)]]&lt;=StandardResults[[#This Row],[B]],"B","-"))),"")</f>
        <v/>
      </c>
      <c r="N1483" s="14"/>
      <c r="O1483" t="str">
        <f>IF(StandardResults[[#This Row],[BT(SC)]]&lt;&gt;"-",IF(StandardResults[[#This Row],[BT(SC)]]&lt;=StandardResults[[#This Row],[Ecs]],"EC","-"),"")</f>
        <v/>
      </c>
      <c r="Q1483" t="str">
        <f>IF(StandardResults[[#This Row],[Ind/Rel]]="Ind",LEFT(StandardResults[[#This Row],[Gender]],1)&amp;MIN(MAX(StandardResults[[#This Row],[Age]],11),17)&amp;"-"&amp;StandardResults[[#This Row],[Event]],"")</f>
        <v>011-0</v>
      </c>
      <c r="R1483" t="e">
        <f>IF(StandardResults[[#This Row],[Ind/Rel]]="Ind",_xlfn.XLOOKUP(StandardResults[[#This Row],[Code]],Std[Code],Std[AA]),"-")</f>
        <v>#N/A</v>
      </c>
      <c r="S1483" t="e">
        <f>IF(StandardResults[[#This Row],[Ind/Rel]]="Ind",_xlfn.XLOOKUP(StandardResults[[#This Row],[Code]],Std[Code],Std[A]),"-")</f>
        <v>#N/A</v>
      </c>
      <c r="T1483" t="e">
        <f>IF(StandardResults[[#This Row],[Ind/Rel]]="Ind",_xlfn.XLOOKUP(StandardResults[[#This Row],[Code]],Std[Code],Std[B]),"-")</f>
        <v>#N/A</v>
      </c>
      <c r="U1483" t="e">
        <f>IF(StandardResults[[#This Row],[Ind/Rel]]="Ind",_xlfn.XLOOKUP(StandardResults[[#This Row],[Code]],Std[Code],Std[AAs]),"-")</f>
        <v>#N/A</v>
      </c>
      <c r="V1483" t="e">
        <f>IF(StandardResults[[#This Row],[Ind/Rel]]="Ind",_xlfn.XLOOKUP(StandardResults[[#This Row],[Code]],Std[Code],Std[As]),"-")</f>
        <v>#N/A</v>
      </c>
      <c r="W1483" t="e">
        <f>IF(StandardResults[[#This Row],[Ind/Rel]]="Ind",_xlfn.XLOOKUP(StandardResults[[#This Row],[Code]],Std[Code],Std[Bs]),"-")</f>
        <v>#N/A</v>
      </c>
      <c r="X1483" t="e">
        <f>IF(StandardResults[[#This Row],[Ind/Rel]]="Ind",_xlfn.XLOOKUP(StandardResults[[#This Row],[Code]],Std[Code],Std[EC]),"-")</f>
        <v>#N/A</v>
      </c>
      <c r="Y1483" t="e">
        <f>IF(StandardResults[[#This Row],[Ind/Rel]]="Ind",_xlfn.XLOOKUP(StandardResults[[#This Row],[Code]],Std[Code],Std[Ecs]),"-")</f>
        <v>#N/A</v>
      </c>
      <c r="Z1483">
        <f>COUNTIFS(StandardResults[Name],StandardResults[[#This Row],[Name]],StandardResults[Entry
Std],"B")+COUNTIFS(StandardResults[Name],StandardResults[[#This Row],[Name]],StandardResults[Entry
Std],"A")+COUNTIFS(StandardResults[Name],StandardResults[[#This Row],[Name]],StandardResults[Entry
Std],"AA")</f>
        <v>0</v>
      </c>
      <c r="AA1483">
        <f>COUNTIFS(StandardResults[Name],StandardResults[[#This Row],[Name]],StandardResults[Entry
Std],"AA")</f>
        <v>0</v>
      </c>
    </row>
    <row r="1484" spans="1:27" x14ac:dyDescent="0.25">
      <c r="A1484">
        <f>TimeVR[[#This Row],[Club]]</f>
        <v>0</v>
      </c>
      <c r="B1484" t="str">
        <f>IF(OR(RIGHT(TimeVR[[#This Row],[Event]],3)="M.R", RIGHT(TimeVR[[#This Row],[Event]],3)="F.R"),"Relay","Ind")</f>
        <v>Ind</v>
      </c>
      <c r="C1484">
        <f>TimeVR[[#This Row],[gender]]</f>
        <v>0</v>
      </c>
      <c r="D1484">
        <f>TimeVR[[#This Row],[Age]]</f>
        <v>0</v>
      </c>
      <c r="E1484">
        <f>TimeVR[[#This Row],[name]]</f>
        <v>0</v>
      </c>
      <c r="F1484">
        <f>TimeVR[[#This Row],[Event]]</f>
        <v>0</v>
      </c>
      <c r="G1484" t="str">
        <f>IF(OR(StandardResults[[#This Row],[Entry]]="-",TimeVR[[#This Row],[validation]]="Validated"),"Y","N")</f>
        <v>N</v>
      </c>
      <c r="H1484">
        <f>IF(OR(LEFT(TimeVR[[#This Row],[Times]],8)="00:00.00", LEFT(TimeVR[[#This Row],[Times]],2)="NT"),"-",TimeVR[[#This Row],[Times]])</f>
        <v>0</v>
      </c>
      <c r="I14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4" t="str">
        <f>IF(ISBLANK(TimeVR[[#This Row],[Best Time(S)]]),"-",TimeVR[[#This Row],[Best Time(S)]])</f>
        <v>-</v>
      </c>
      <c r="K1484" t="str">
        <f>IF(StandardResults[[#This Row],[BT(SC)]]&lt;&gt;"-",IF(StandardResults[[#This Row],[BT(SC)]]&lt;=StandardResults[[#This Row],[AAs]],"AA",IF(StandardResults[[#This Row],[BT(SC)]]&lt;=StandardResults[[#This Row],[As]],"A",IF(StandardResults[[#This Row],[BT(SC)]]&lt;=StandardResults[[#This Row],[Bs]],"B","-"))),"")</f>
        <v/>
      </c>
      <c r="L1484" t="str">
        <f>IF(ISBLANK(TimeVR[[#This Row],[Best Time(L)]]),"-",TimeVR[[#This Row],[Best Time(L)]])</f>
        <v>-</v>
      </c>
      <c r="M1484" t="str">
        <f>IF(StandardResults[[#This Row],[BT(LC)]]&lt;&gt;"-",IF(StandardResults[[#This Row],[BT(LC)]]&lt;=StandardResults[[#This Row],[AA]],"AA",IF(StandardResults[[#This Row],[BT(LC)]]&lt;=StandardResults[[#This Row],[A]],"A",IF(StandardResults[[#This Row],[BT(LC)]]&lt;=StandardResults[[#This Row],[B]],"B","-"))),"")</f>
        <v/>
      </c>
      <c r="N1484" s="14"/>
      <c r="O1484" t="str">
        <f>IF(StandardResults[[#This Row],[BT(SC)]]&lt;&gt;"-",IF(StandardResults[[#This Row],[BT(SC)]]&lt;=StandardResults[[#This Row],[Ecs]],"EC","-"),"")</f>
        <v/>
      </c>
      <c r="Q1484" t="str">
        <f>IF(StandardResults[[#This Row],[Ind/Rel]]="Ind",LEFT(StandardResults[[#This Row],[Gender]],1)&amp;MIN(MAX(StandardResults[[#This Row],[Age]],11),17)&amp;"-"&amp;StandardResults[[#This Row],[Event]],"")</f>
        <v>011-0</v>
      </c>
      <c r="R1484" t="e">
        <f>IF(StandardResults[[#This Row],[Ind/Rel]]="Ind",_xlfn.XLOOKUP(StandardResults[[#This Row],[Code]],Std[Code],Std[AA]),"-")</f>
        <v>#N/A</v>
      </c>
      <c r="S1484" t="e">
        <f>IF(StandardResults[[#This Row],[Ind/Rel]]="Ind",_xlfn.XLOOKUP(StandardResults[[#This Row],[Code]],Std[Code],Std[A]),"-")</f>
        <v>#N/A</v>
      </c>
      <c r="T1484" t="e">
        <f>IF(StandardResults[[#This Row],[Ind/Rel]]="Ind",_xlfn.XLOOKUP(StandardResults[[#This Row],[Code]],Std[Code],Std[B]),"-")</f>
        <v>#N/A</v>
      </c>
      <c r="U1484" t="e">
        <f>IF(StandardResults[[#This Row],[Ind/Rel]]="Ind",_xlfn.XLOOKUP(StandardResults[[#This Row],[Code]],Std[Code],Std[AAs]),"-")</f>
        <v>#N/A</v>
      </c>
      <c r="V1484" t="e">
        <f>IF(StandardResults[[#This Row],[Ind/Rel]]="Ind",_xlfn.XLOOKUP(StandardResults[[#This Row],[Code]],Std[Code],Std[As]),"-")</f>
        <v>#N/A</v>
      </c>
      <c r="W1484" t="e">
        <f>IF(StandardResults[[#This Row],[Ind/Rel]]="Ind",_xlfn.XLOOKUP(StandardResults[[#This Row],[Code]],Std[Code],Std[Bs]),"-")</f>
        <v>#N/A</v>
      </c>
      <c r="X1484" t="e">
        <f>IF(StandardResults[[#This Row],[Ind/Rel]]="Ind",_xlfn.XLOOKUP(StandardResults[[#This Row],[Code]],Std[Code],Std[EC]),"-")</f>
        <v>#N/A</v>
      </c>
      <c r="Y1484" t="e">
        <f>IF(StandardResults[[#This Row],[Ind/Rel]]="Ind",_xlfn.XLOOKUP(StandardResults[[#This Row],[Code]],Std[Code],Std[Ecs]),"-")</f>
        <v>#N/A</v>
      </c>
      <c r="Z1484">
        <f>COUNTIFS(StandardResults[Name],StandardResults[[#This Row],[Name]],StandardResults[Entry
Std],"B")+COUNTIFS(StandardResults[Name],StandardResults[[#This Row],[Name]],StandardResults[Entry
Std],"A")+COUNTIFS(StandardResults[Name],StandardResults[[#This Row],[Name]],StandardResults[Entry
Std],"AA")</f>
        <v>0</v>
      </c>
      <c r="AA1484">
        <f>COUNTIFS(StandardResults[Name],StandardResults[[#This Row],[Name]],StandardResults[Entry
Std],"AA")</f>
        <v>0</v>
      </c>
    </row>
    <row r="1485" spans="1:27" x14ac:dyDescent="0.25">
      <c r="A1485">
        <f>TimeVR[[#This Row],[Club]]</f>
        <v>0</v>
      </c>
      <c r="B1485" t="str">
        <f>IF(OR(RIGHT(TimeVR[[#This Row],[Event]],3)="M.R", RIGHT(TimeVR[[#This Row],[Event]],3)="F.R"),"Relay","Ind")</f>
        <v>Ind</v>
      </c>
      <c r="C1485">
        <f>TimeVR[[#This Row],[gender]]</f>
        <v>0</v>
      </c>
      <c r="D1485">
        <f>TimeVR[[#This Row],[Age]]</f>
        <v>0</v>
      </c>
      <c r="E1485">
        <f>TimeVR[[#This Row],[name]]</f>
        <v>0</v>
      </c>
      <c r="F1485">
        <f>TimeVR[[#This Row],[Event]]</f>
        <v>0</v>
      </c>
      <c r="G1485" t="str">
        <f>IF(OR(StandardResults[[#This Row],[Entry]]="-",TimeVR[[#This Row],[validation]]="Validated"),"Y","N")</f>
        <v>N</v>
      </c>
      <c r="H1485">
        <f>IF(OR(LEFT(TimeVR[[#This Row],[Times]],8)="00:00.00", LEFT(TimeVR[[#This Row],[Times]],2)="NT"),"-",TimeVR[[#This Row],[Times]])</f>
        <v>0</v>
      </c>
      <c r="I14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5" t="str">
        <f>IF(ISBLANK(TimeVR[[#This Row],[Best Time(S)]]),"-",TimeVR[[#This Row],[Best Time(S)]])</f>
        <v>-</v>
      </c>
      <c r="K1485" t="str">
        <f>IF(StandardResults[[#This Row],[BT(SC)]]&lt;&gt;"-",IF(StandardResults[[#This Row],[BT(SC)]]&lt;=StandardResults[[#This Row],[AAs]],"AA",IF(StandardResults[[#This Row],[BT(SC)]]&lt;=StandardResults[[#This Row],[As]],"A",IF(StandardResults[[#This Row],[BT(SC)]]&lt;=StandardResults[[#This Row],[Bs]],"B","-"))),"")</f>
        <v/>
      </c>
      <c r="L1485" t="str">
        <f>IF(ISBLANK(TimeVR[[#This Row],[Best Time(L)]]),"-",TimeVR[[#This Row],[Best Time(L)]])</f>
        <v>-</v>
      </c>
      <c r="M1485" t="str">
        <f>IF(StandardResults[[#This Row],[BT(LC)]]&lt;&gt;"-",IF(StandardResults[[#This Row],[BT(LC)]]&lt;=StandardResults[[#This Row],[AA]],"AA",IF(StandardResults[[#This Row],[BT(LC)]]&lt;=StandardResults[[#This Row],[A]],"A",IF(StandardResults[[#This Row],[BT(LC)]]&lt;=StandardResults[[#This Row],[B]],"B","-"))),"")</f>
        <v/>
      </c>
      <c r="N1485" s="14"/>
      <c r="O1485" t="str">
        <f>IF(StandardResults[[#This Row],[BT(SC)]]&lt;&gt;"-",IF(StandardResults[[#This Row],[BT(SC)]]&lt;=StandardResults[[#This Row],[Ecs]],"EC","-"),"")</f>
        <v/>
      </c>
      <c r="Q1485" t="str">
        <f>IF(StandardResults[[#This Row],[Ind/Rel]]="Ind",LEFT(StandardResults[[#This Row],[Gender]],1)&amp;MIN(MAX(StandardResults[[#This Row],[Age]],11),17)&amp;"-"&amp;StandardResults[[#This Row],[Event]],"")</f>
        <v>011-0</v>
      </c>
      <c r="R1485" t="e">
        <f>IF(StandardResults[[#This Row],[Ind/Rel]]="Ind",_xlfn.XLOOKUP(StandardResults[[#This Row],[Code]],Std[Code],Std[AA]),"-")</f>
        <v>#N/A</v>
      </c>
      <c r="S1485" t="e">
        <f>IF(StandardResults[[#This Row],[Ind/Rel]]="Ind",_xlfn.XLOOKUP(StandardResults[[#This Row],[Code]],Std[Code],Std[A]),"-")</f>
        <v>#N/A</v>
      </c>
      <c r="T1485" t="e">
        <f>IF(StandardResults[[#This Row],[Ind/Rel]]="Ind",_xlfn.XLOOKUP(StandardResults[[#This Row],[Code]],Std[Code],Std[B]),"-")</f>
        <v>#N/A</v>
      </c>
      <c r="U1485" t="e">
        <f>IF(StandardResults[[#This Row],[Ind/Rel]]="Ind",_xlfn.XLOOKUP(StandardResults[[#This Row],[Code]],Std[Code],Std[AAs]),"-")</f>
        <v>#N/A</v>
      </c>
      <c r="V1485" t="e">
        <f>IF(StandardResults[[#This Row],[Ind/Rel]]="Ind",_xlfn.XLOOKUP(StandardResults[[#This Row],[Code]],Std[Code],Std[As]),"-")</f>
        <v>#N/A</v>
      </c>
      <c r="W1485" t="e">
        <f>IF(StandardResults[[#This Row],[Ind/Rel]]="Ind",_xlfn.XLOOKUP(StandardResults[[#This Row],[Code]],Std[Code],Std[Bs]),"-")</f>
        <v>#N/A</v>
      </c>
      <c r="X1485" t="e">
        <f>IF(StandardResults[[#This Row],[Ind/Rel]]="Ind",_xlfn.XLOOKUP(StandardResults[[#This Row],[Code]],Std[Code],Std[EC]),"-")</f>
        <v>#N/A</v>
      </c>
      <c r="Y1485" t="e">
        <f>IF(StandardResults[[#This Row],[Ind/Rel]]="Ind",_xlfn.XLOOKUP(StandardResults[[#This Row],[Code]],Std[Code],Std[Ecs]),"-")</f>
        <v>#N/A</v>
      </c>
      <c r="Z1485">
        <f>COUNTIFS(StandardResults[Name],StandardResults[[#This Row],[Name]],StandardResults[Entry
Std],"B")+COUNTIFS(StandardResults[Name],StandardResults[[#This Row],[Name]],StandardResults[Entry
Std],"A")+COUNTIFS(StandardResults[Name],StandardResults[[#This Row],[Name]],StandardResults[Entry
Std],"AA")</f>
        <v>0</v>
      </c>
      <c r="AA1485">
        <f>COUNTIFS(StandardResults[Name],StandardResults[[#This Row],[Name]],StandardResults[Entry
Std],"AA")</f>
        <v>0</v>
      </c>
    </row>
    <row r="1486" spans="1:27" x14ac:dyDescent="0.25">
      <c r="A1486">
        <f>TimeVR[[#This Row],[Club]]</f>
        <v>0</v>
      </c>
      <c r="B1486" t="str">
        <f>IF(OR(RIGHT(TimeVR[[#This Row],[Event]],3)="M.R", RIGHT(TimeVR[[#This Row],[Event]],3)="F.R"),"Relay","Ind")</f>
        <v>Ind</v>
      </c>
      <c r="C1486">
        <f>TimeVR[[#This Row],[gender]]</f>
        <v>0</v>
      </c>
      <c r="D1486">
        <f>TimeVR[[#This Row],[Age]]</f>
        <v>0</v>
      </c>
      <c r="E1486">
        <f>TimeVR[[#This Row],[name]]</f>
        <v>0</v>
      </c>
      <c r="F1486">
        <f>TimeVR[[#This Row],[Event]]</f>
        <v>0</v>
      </c>
      <c r="G1486" t="str">
        <f>IF(OR(StandardResults[[#This Row],[Entry]]="-",TimeVR[[#This Row],[validation]]="Validated"),"Y","N")</f>
        <v>N</v>
      </c>
      <c r="H1486">
        <f>IF(OR(LEFT(TimeVR[[#This Row],[Times]],8)="00:00.00", LEFT(TimeVR[[#This Row],[Times]],2)="NT"),"-",TimeVR[[#This Row],[Times]])</f>
        <v>0</v>
      </c>
      <c r="I14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6" t="str">
        <f>IF(ISBLANK(TimeVR[[#This Row],[Best Time(S)]]),"-",TimeVR[[#This Row],[Best Time(S)]])</f>
        <v>-</v>
      </c>
      <c r="K1486" t="str">
        <f>IF(StandardResults[[#This Row],[BT(SC)]]&lt;&gt;"-",IF(StandardResults[[#This Row],[BT(SC)]]&lt;=StandardResults[[#This Row],[AAs]],"AA",IF(StandardResults[[#This Row],[BT(SC)]]&lt;=StandardResults[[#This Row],[As]],"A",IF(StandardResults[[#This Row],[BT(SC)]]&lt;=StandardResults[[#This Row],[Bs]],"B","-"))),"")</f>
        <v/>
      </c>
      <c r="L1486" t="str">
        <f>IF(ISBLANK(TimeVR[[#This Row],[Best Time(L)]]),"-",TimeVR[[#This Row],[Best Time(L)]])</f>
        <v>-</v>
      </c>
      <c r="M1486" t="str">
        <f>IF(StandardResults[[#This Row],[BT(LC)]]&lt;&gt;"-",IF(StandardResults[[#This Row],[BT(LC)]]&lt;=StandardResults[[#This Row],[AA]],"AA",IF(StandardResults[[#This Row],[BT(LC)]]&lt;=StandardResults[[#This Row],[A]],"A",IF(StandardResults[[#This Row],[BT(LC)]]&lt;=StandardResults[[#This Row],[B]],"B","-"))),"")</f>
        <v/>
      </c>
      <c r="N1486" s="14"/>
      <c r="O1486" t="str">
        <f>IF(StandardResults[[#This Row],[BT(SC)]]&lt;&gt;"-",IF(StandardResults[[#This Row],[BT(SC)]]&lt;=StandardResults[[#This Row],[Ecs]],"EC","-"),"")</f>
        <v/>
      </c>
      <c r="Q1486" t="str">
        <f>IF(StandardResults[[#This Row],[Ind/Rel]]="Ind",LEFT(StandardResults[[#This Row],[Gender]],1)&amp;MIN(MAX(StandardResults[[#This Row],[Age]],11),17)&amp;"-"&amp;StandardResults[[#This Row],[Event]],"")</f>
        <v>011-0</v>
      </c>
      <c r="R1486" t="e">
        <f>IF(StandardResults[[#This Row],[Ind/Rel]]="Ind",_xlfn.XLOOKUP(StandardResults[[#This Row],[Code]],Std[Code],Std[AA]),"-")</f>
        <v>#N/A</v>
      </c>
      <c r="S1486" t="e">
        <f>IF(StandardResults[[#This Row],[Ind/Rel]]="Ind",_xlfn.XLOOKUP(StandardResults[[#This Row],[Code]],Std[Code],Std[A]),"-")</f>
        <v>#N/A</v>
      </c>
      <c r="T1486" t="e">
        <f>IF(StandardResults[[#This Row],[Ind/Rel]]="Ind",_xlfn.XLOOKUP(StandardResults[[#This Row],[Code]],Std[Code],Std[B]),"-")</f>
        <v>#N/A</v>
      </c>
      <c r="U1486" t="e">
        <f>IF(StandardResults[[#This Row],[Ind/Rel]]="Ind",_xlfn.XLOOKUP(StandardResults[[#This Row],[Code]],Std[Code],Std[AAs]),"-")</f>
        <v>#N/A</v>
      </c>
      <c r="V1486" t="e">
        <f>IF(StandardResults[[#This Row],[Ind/Rel]]="Ind",_xlfn.XLOOKUP(StandardResults[[#This Row],[Code]],Std[Code],Std[As]),"-")</f>
        <v>#N/A</v>
      </c>
      <c r="W1486" t="e">
        <f>IF(StandardResults[[#This Row],[Ind/Rel]]="Ind",_xlfn.XLOOKUP(StandardResults[[#This Row],[Code]],Std[Code],Std[Bs]),"-")</f>
        <v>#N/A</v>
      </c>
      <c r="X1486" t="e">
        <f>IF(StandardResults[[#This Row],[Ind/Rel]]="Ind",_xlfn.XLOOKUP(StandardResults[[#This Row],[Code]],Std[Code],Std[EC]),"-")</f>
        <v>#N/A</v>
      </c>
      <c r="Y1486" t="e">
        <f>IF(StandardResults[[#This Row],[Ind/Rel]]="Ind",_xlfn.XLOOKUP(StandardResults[[#This Row],[Code]],Std[Code],Std[Ecs]),"-")</f>
        <v>#N/A</v>
      </c>
      <c r="Z1486">
        <f>COUNTIFS(StandardResults[Name],StandardResults[[#This Row],[Name]],StandardResults[Entry
Std],"B")+COUNTIFS(StandardResults[Name],StandardResults[[#This Row],[Name]],StandardResults[Entry
Std],"A")+COUNTIFS(StandardResults[Name],StandardResults[[#This Row],[Name]],StandardResults[Entry
Std],"AA")</f>
        <v>0</v>
      </c>
      <c r="AA1486">
        <f>COUNTIFS(StandardResults[Name],StandardResults[[#This Row],[Name]],StandardResults[Entry
Std],"AA")</f>
        <v>0</v>
      </c>
    </row>
    <row r="1487" spans="1:27" x14ac:dyDescent="0.25">
      <c r="A1487">
        <f>TimeVR[[#This Row],[Club]]</f>
        <v>0</v>
      </c>
      <c r="B1487" t="str">
        <f>IF(OR(RIGHT(TimeVR[[#This Row],[Event]],3)="M.R", RIGHT(TimeVR[[#This Row],[Event]],3)="F.R"),"Relay","Ind")</f>
        <v>Ind</v>
      </c>
      <c r="C1487">
        <f>TimeVR[[#This Row],[gender]]</f>
        <v>0</v>
      </c>
      <c r="D1487">
        <f>TimeVR[[#This Row],[Age]]</f>
        <v>0</v>
      </c>
      <c r="E1487">
        <f>TimeVR[[#This Row],[name]]</f>
        <v>0</v>
      </c>
      <c r="F1487">
        <f>TimeVR[[#This Row],[Event]]</f>
        <v>0</v>
      </c>
      <c r="G1487" t="str">
        <f>IF(OR(StandardResults[[#This Row],[Entry]]="-",TimeVR[[#This Row],[validation]]="Validated"),"Y","N")</f>
        <v>N</v>
      </c>
      <c r="H1487">
        <f>IF(OR(LEFT(TimeVR[[#This Row],[Times]],8)="00:00.00", LEFT(TimeVR[[#This Row],[Times]],2)="NT"),"-",TimeVR[[#This Row],[Times]])</f>
        <v>0</v>
      </c>
      <c r="I14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7" t="str">
        <f>IF(ISBLANK(TimeVR[[#This Row],[Best Time(S)]]),"-",TimeVR[[#This Row],[Best Time(S)]])</f>
        <v>-</v>
      </c>
      <c r="K1487" t="str">
        <f>IF(StandardResults[[#This Row],[BT(SC)]]&lt;&gt;"-",IF(StandardResults[[#This Row],[BT(SC)]]&lt;=StandardResults[[#This Row],[AAs]],"AA",IF(StandardResults[[#This Row],[BT(SC)]]&lt;=StandardResults[[#This Row],[As]],"A",IF(StandardResults[[#This Row],[BT(SC)]]&lt;=StandardResults[[#This Row],[Bs]],"B","-"))),"")</f>
        <v/>
      </c>
      <c r="L1487" t="str">
        <f>IF(ISBLANK(TimeVR[[#This Row],[Best Time(L)]]),"-",TimeVR[[#This Row],[Best Time(L)]])</f>
        <v>-</v>
      </c>
      <c r="M1487" t="str">
        <f>IF(StandardResults[[#This Row],[BT(LC)]]&lt;&gt;"-",IF(StandardResults[[#This Row],[BT(LC)]]&lt;=StandardResults[[#This Row],[AA]],"AA",IF(StandardResults[[#This Row],[BT(LC)]]&lt;=StandardResults[[#This Row],[A]],"A",IF(StandardResults[[#This Row],[BT(LC)]]&lt;=StandardResults[[#This Row],[B]],"B","-"))),"")</f>
        <v/>
      </c>
      <c r="N1487" s="14"/>
      <c r="O1487" t="str">
        <f>IF(StandardResults[[#This Row],[BT(SC)]]&lt;&gt;"-",IF(StandardResults[[#This Row],[BT(SC)]]&lt;=StandardResults[[#This Row],[Ecs]],"EC","-"),"")</f>
        <v/>
      </c>
      <c r="Q1487" t="str">
        <f>IF(StandardResults[[#This Row],[Ind/Rel]]="Ind",LEFT(StandardResults[[#This Row],[Gender]],1)&amp;MIN(MAX(StandardResults[[#This Row],[Age]],11),17)&amp;"-"&amp;StandardResults[[#This Row],[Event]],"")</f>
        <v>011-0</v>
      </c>
      <c r="R1487" t="e">
        <f>IF(StandardResults[[#This Row],[Ind/Rel]]="Ind",_xlfn.XLOOKUP(StandardResults[[#This Row],[Code]],Std[Code],Std[AA]),"-")</f>
        <v>#N/A</v>
      </c>
      <c r="S1487" t="e">
        <f>IF(StandardResults[[#This Row],[Ind/Rel]]="Ind",_xlfn.XLOOKUP(StandardResults[[#This Row],[Code]],Std[Code],Std[A]),"-")</f>
        <v>#N/A</v>
      </c>
      <c r="T1487" t="e">
        <f>IF(StandardResults[[#This Row],[Ind/Rel]]="Ind",_xlfn.XLOOKUP(StandardResults[[#This Row],[Code]],Std[Code],Std[B]),"-")</f>
        <v>#N/A</v>
      </c>
      <c r="U1487" t="e">
        <f>IF(StandardResults[[#This Row],[Ind/Rel]]="Ind",_xlfn.XLOOKUP(StandardResults[[#This Row],[Code]],Std[Code],Std[AAs]),"-")</f>
        <v>#N/A</v>
      </c>
      <c r="V1487" t="e">
        <f>IF(StandardResults[[#This Row],[Ind/Rel]]="Ind",_xlfn.XLOOKUP(StandardResults[[#This Row],[Code]],Std[Code],Std[As]),"-")</f>
        <v>#N/A</v>
      </c>
      <c r="W1487" t="e">
        <f>IF(StandardResults[[#This Row],[Ind/Rel]]="Ind",_xlfn.XLOOKUP(StandardResults[[#This Row],[Code]],Std[Code],Std[Bs]),"-")</f>
        <v>#N/A</v>
      </c>
      <c r="X1487" t="e">
        <f>IF(StandardResults[[#This Row],[Ind/Rel]]="Ind",_xlfn.XLOOKUP(StandardResults[[#This Row],[Code]],Std[Code],Std[EC]),"-")</f>
        <v>#N/A</v>
      </c>
      <c r="Y1487" t="e">
        <f>IF(StandardResults[[#This Row],[Ind/Rel]]="Ind",_xlfn.XLOOKUP(StandardResults[[#This Row],[Code]],Std[Code],Std[Ecs]),"-")</f>
        <v>#N/A</v>
      </c>
      <c r="Z1487">
        <f>COUNTIFS(StandardResults[Name],StandardResults[[#This Row],[Name]],StandardResults[Entry
Std],"B")+COUNTIFS(StandardResults[Name],StandardResults[[#This Row],[Name]],StandardResults[Entry
Std],"A")+COUNTIFS(StandardResults[Name],StandardResults[[#This Row],[Name]],StandardResults[Entry
Std],"AA")</f>
        <v>0</v>
      </c>
      <c r="AA1487">
        <f>COUNTIFS(StandardResults[Name],StandardResults[[#This Row],[Name]],StandardResults[Entry
Std],"AA")</f>
        <v>0</v>
      </c>
    </row>
    <row r="1488" spans="1:27" x14ac:dyDescent="0.25">
      <c r="A1488">
        <f>TimeVR[[#This Row],[Club]]</f>
        <v>0</v>
      </c>
      <c r="B1488" t="str">
        <f>IF(OR(RIGHT(TimeVR[[#This Row],[Event]],3)="M.R", RIGHT(TimeVR[[#This Row],[Event]],3)="F.R"),"Relay","Ind")</f>
        <v>Ind</v>
      </c>
      <c r="C1488">
        <f>TimeVR[[#This Row],[gender]]</f>
        <v>0</v>
      </c>
      <c r="D1488">
        <f>TimeVR[[#This Row],[Age]]</f>
        <v>0</v>
      </c>
      <c r="E1488">
        <f>TimeVR[[#This Row],[name]]</f>
        <v>0</v>
      </c>
      <c r="F1488">
        <f>TimeVR[[#This Row],[Event]]</f>
        <v>0</v>
      </c>
      <c r="G1488" t="str">
        <f>IF(OR(StandardResults[[#This Row],[Entry]]="-",TimeVR[[#This Row],[validation]]="Validated"),"Y","N")</f>
        <v>N</v>
      </c>
      <c r="H1488">
        <f>IF(OR(LEFT(TimeVR[[#This Row],[Times]],8)="00:00.00", LEFT(TimeVR[[#This Row],[Times]],2)="NT"),"-",TimeVR[[#This Row],[Times]])</f>
        <v>0</v>
      </c>
      <c r="I14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8" t="str">
        <f>IF(ISBLANK(TimeVR[[#This Row],[Best Time(S)]]),"-",TimeVR[[#This Row],[Best Time(S)]])</f>
        <v>-</v>
      </c>
      <c r="K1488" t="str">
        <f>IF(StandardResults[[#This Row],[BT(SC)]]&lt;&gt;"-",IF(StandardResults[[#This Row],[BT(SC)]]&lt;=StandardResults[[#This Row],[AAs]],"AA",IF(StandardResults[[#This Row],[BT(SC)]]&lt;=StandardResults[[#This Row],[As]],"A",IF(StandardResults[[#This Row],[BT(SC)]]&lt;=StandardResults[[#This Row],[Bs]],"B","-"))),"")</f>
        <v/>
      </c>
      <c r="L1488" t="str">
        <f>IF(ISBLANK(TimeVR[[#This Row],[Best Time(L)]]),"-",TimeVR[[#This Row],[Best Time(L)]])</f>
        <v>-</v>
      </c>
      <c r="M1488" t="str">
        <f>IF(StandardResults[[#This Row],[BT(LC)]]&lt;&gt;"-",IF(StandardResults[[#This Row],[BT(LC)]]&lt;=StandardResults[[#This Row],[AA]],"AA",IF(StandardResults[[#This Row],[BT(LC)]]&lt;=StandardResults[[#This Row],[A]],"A",IF(StandardResults[[#This Row],[BT(LC)]]&lt;=StandardResults[[#This Row],[B]],"B","-"))),"")</f>
        <v/>
      </c>
      <c r="N1488" s="14"/>
      <c r="O1488" t="str">
        <f>IF(StandardResults[[#This Row],[BT(SC)]]&lt;&gt;"-",IF(StandardResults[[#This Row],[BT(SC)]]&lt;=StandardResults[[#This Row],[Ecs]],"EC","-"),"")</f>
        <v/>
      </c>
      <c r="Q1488" t="str">
        <f>IF(StandardResults[[#This Row],[Ind/Rel]]="Ind",LEFT(StandardResults[[#This Row],[Gender]],1)&amp;MIN(MAX(StandardResults[[#This Row],[Age]],11),17)&amp;"-"&amp;StandardResults[[#This Row],[Event]],"")</f>
        <v>011-0</v>
      </c>
      <c r="R1488" t="e">
        <f>IF(StandardResults[[#This Row],[Ind/Rel]]="Ind",_xlfn.XLOOKUP(StandardResults[[#This Row],[Code]],Std[Code],Std[AA]),"-")</f>
        <v>#N/A</v>
      </c>
      <c r="S1488" t="e">
        <f>IF(StandardResults[[#This Row],[Ind/Rel]]="Ind",_xlfn.XLOOKUP(StandardResults[[#This Row],[Code]],Std[Code],Std[A]),"-")</f>
        <v>#N/A</v>
      </c>
      <c r="T1488" t="e">
        <f>IF(StandardResults[[#This Row],[Ind/Rel]]="Ind",_xlfn.XLOOKUP(StandardResults[[#This Row],[Code]],Std[Code],Std[B]),"-")</f>
        <v>#N/A</v>
      </c>
      <c r="U1488" t="e">
        <f>IF(StandardResults[[#This Row],[Ind/Rel]]="Ind",_xlfn.XLOOKUP(StandardResults[[#This Row],[Code]],Std[Code],Std[AAs]),"-")</f>
        <v>#N/A</v>
      </c>
      <c r="V1488" t="e">
        <f>IF(StandardResults[[#This Row],[Ind/Rel]]="Ind",_xlfn.XLOOKUP(StandardResults[[#This Row],[Code]],Std[Code],Std[As]),"-")</f>
        <v>#N/A</v>
      </c>
      <c r="W1488" t="e">
        <f>IF(StandardResults[[#This Row],[Ind/Rel]]="Ind",_xlfn.XLOOKUP(StandardResults[[#This Row],[Code]],Std[Code],Std[Bs]),"-")</f>
        <v>#N/A</v>
      </c>
      <c r="X1488" t="e">
        <f>IF(StandardResults[[#This Row],[Ind/Rel]]="Ind",_xlfn.XLOOKUP(StandardResults[[#This Row],[Code]],Std[Code],Std[EC]),"-")</f>
        <v>#N/A</v>
      </c>
      <c r="Y1488" t="e">
        <f>IF(StandardResults[[#This Row],[Ind/Rel]]="Ind",_xlfn.XLOOKUP(StandardResults[[#This Row],[Code]],Std[Code],Std[Ecs]),"-")</f>
        <v>#N/A</v>
      </c>
      <c r="Z1488">
        <f>COUNTIFS(StandardResults[Name],StandardResults[[#This Row],[Name]],StandardResults[Entry
Std],"B")+COUNTIFS(StandardResults[Name],StandardResults[[#This Row],[Name]],StandardResults[Entry
Std],"A")+COUNTIFS(StandardResults[Name],StandardResults[[#This Row],[Name]],StandardResults[Entry
Std],"AA")</f>
        <v>0</v>
      </c>
      <c r="AA1488">
        <f>COUNTIFS(StandardResults[Name],StandardResults[[#This Row],[Name]],StandardResults[Entry
Std],"AA")</f>
        <v>0</v>
      </c>
    </row>
    <row r="1489" spans="1:27" x14ac:dyDescent="0.25">
      <c r="A1489">
        <f>TimeVR[[#This Row],[Club]]</f>
        <v>0</v>
      </c>
      <c r="B1489" t="str">
        <f>IF(OR(RIGHT(TimeVR[[#This Row],[Event]],3)="M.R", RIGHT(TimeVR[[#This Row],[Event]],3)="F.R"),"Relay","Ind")</f>
        <v>Ind</v>
      </c>
      <c r="C1489">
        <f>TimeVR[[#This Row],[gender]]</f>
        <v>0</v>
      </c>
      <c r="D1489">
        <f>TimeVR[[#This Row],[Age]]</f>
        <v>0</v>
      </c>
      <c r="E1489">
        <f>TimeVR[[#This Row],[name]]</f>
        <v>0</v>
      </c>
      <c r="F1489">
        <f>TimeVR[[#This Row],[Event]]</f>
        <v>0</v>
      </c>
      <c r="G1489" t="str">
        <f>IF(OR(StandardResults[[#This Row],[Entry]]="-",TimeVR[[#This Row],[validation]]="Validated"),"Y","N")</f>
        <v>N</v>
      </c>
      <c r="H1489">
        <f>IF(OR(LEFT(TimeVR[[#This Row],[Times]],8)="00:00.00", LEFT(TimeVR[[#This Row],[Times]],2)="NT"),"-",TimeVR[[#This Row],[Times]])</f>
        <v>0</v>
      </c>
      <c r="I14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89" t="str">
        <f>IF(ISBLANK(TimeVR[[#This Row],[Best Time(S)]]),"-",TimeVR[[#This Row],[Best Time(S)]])</f>
        <v>-</v>
      </c>
      <c r="K1489" t="str">
        <f>IF(StandardResults[[#This Row],[BT(SC)]]&lt;&gt;"-",IF(StandardResults[[#This Row],[BT(SC)]]&lt;=StandardResults[[#This Row],[AAs]],"AA",IF(StandardResults[[#This Row],[BT(SC)]]&lt;=StandardResults[[#This Row],[As]],"A",IF(StandardResults[[#This Row],[BT(SC)]]&lt;=StandardResults[[#This Row],[Bs]],"B","-"))),"")</f>
        <v/>
      </c>
      <c r="L1489" t="str">
        <f>IF(ISBLANK(TimeVR[[#This Row],[Best Time(L)]]),"-",TimeVR[[#This Row],[Best Time(L)]])</f>
        <v>-</v>
      </c>
      <c r="M1489" t="str">
        <f>IF(StandardResults[[#This Row],[BT(LC)]]&lt;&gt;"-",IF(StandardResults[[#This Row],[BT(LC)]]&lt;=StandardResults[[#This Row],[AA]],"AA",IF(StandardResults[[#This Row],[BT(LC)]]&lt;=StandardResults[[#This Row],[A]],"A",IF(StandardResults[[#This Row],[BT(LC)]]&lt;=StandardResults[[#This Row],[B]],"B","-"))),"")</f>
        <v/>
      </c>
      <c r="N1489" s="14"/>
      <c r="O1489" t="str">
        <f>IF(StandardResults[[#This Row],[BT(SC)]]&lt;&gt;"-",IF(StandardResults[[#This Row],[BT(SC)]]&lt;=StandardResults[[#This Row],[Ecs]],"EC","-"),"")</f>
        <v/>
      </c>
      <c r="Q1489" t="str">
        <f>IF(StandardResults[[#This Row],[Ind/Rel]]="Ind",LEFT(StandardResults[[#This Row],[Gender]],1)&amp;MIN(MAX(StandardResults[[#This Row],[Age]],11),17)&amp;"-"&amp;StandardResults[[#This Row],[Event]],"")</f>
        <v>011-0</v>
      </c>
      <c r="R1489" t="e">
        <f>IF(StandardResults[[#This Row],[Ind/Rel]]="Ind",_xlfn.XLOOKUP(StandardResults[[#This Row],[Code]],Std[Code],Std[AA]),"-")</f>
        <v>#N/A</v>
      </c>
      <c r="S1489" t="e">
        <f>IF(StandardResults[[#This Row],[Ind/Rel]]="Ind",_xlfn.XLOOKUP(StandardResults[[#This Row],[Code]],Std[Code],Std[A]),"-")</f>
        <v>#N/A</v>
      </c>
      <c r="T1489" t="e">
        <f>IF(StandardResults[[#This Row],[Ind/Rel]]="Ind",_xlfn.XLOOKUP(StandardResults[[#This Row],[Code]],Std[Code],Std[B]),"-")</f>
        <v>#N/A</v>
      </c>
      <c r="U1489" t="e">
        <f>IF(StandardResults[[#This Row],[Ind/Rel]]="Ind",_xlfn.XLOOKUP(StandardResults[[#This Row],[Code]],Std[Code],Std[AAs]),"-")</f>
        <v>#N/A</v>
      </c>
      <c r="V1489" t="e">
        <f>IF(StandardResults[[#This Row],[Ind/Rel]]="Ind",_xlfn.XLOOKUP(StandardResults[[#This Row],[Code]],Std[Code],Std[As]),"-")</f>
        <v>#N/A</v>
      </c>
      <c r="W1489" t="e">
        <f>IF(StandardResults[[#This Row],[Ind/Rel]]="Ind",_xlfn.XLOOKUP(StandardResults[[#This Row],[Code]],Std[Code],Std[Bs]),"-")</f>
        <v>#N/A</v>
      </c>
      <c r="X1489" t="e">
        <f>IF(StandardResults[[#This Row],[Ind/Rel]]="Ind",_xlfn.XLOOKUP(StandardResults[[#This Row],[Code]],Std[Code],Std[EC]),"-")</f>
        <v>#N/A</v>
      </c>
      <c r="Y1489" t="e">
        <f>IF(StandardResults[[#This Row],[Ind/Rel]]="Ind",_xlfn.XLOOKUP(StandardResults[[#This Row],[Code]],Std[Code],Std[Ecs]),"-")</f>
        <v>#N/A</v>
      </c>
      <c r="Z1489">
        <f>COUNTIFS(StandardResults[Name],StandardResults[[#This Row],[Name]],StandardResults[Entry
Std],"B")+COUNTIFS(StandardResults[Name],StandardResults[[#This Row],[Name]],StandardResults[Entry
Std],"A")+COUNTIFS(StandardResults[Name],StandardResults[[#This Row],[Name]],StandardResults[Entry
Std],"AA")</f>
        <v>0</v>
      </c>
      <c r="AA1489">
        <f>COUNTIFS(StandardResults[Name],StandardResults[[#This Row],[Name]],StandardResults[Entry
Std],"AA")</f>
        <v>0</v>
      </c>
    </row>
    <row r="1490" spans="1:27" x14ac:dyDescent="0.25">
      <c r="A1490">
        <f>TimeVR[[#This Row],[Club]]</f>
        <v>0</v>
      </c>
      <c r="B1490" t="str">
        <f>IF(OR(RIGHT(TimeVR[[#This Row],[Event]],3)="M.R", RIGHT(TimeVR[[#This Row],[Event]],3)="F.R"),"Relay","Ind")</f>
        <v>Ind</v>
      </c>
      <c r="C1490">
        <f>TimeVR[[#This Row],[gender]]</f>
        <v>0</v>
      </c>
      <c r="D1490">
        <f>TimeVR[[#This Row],[Age]]</f>
        <v>0</v>
      </c>
      <c r="E1490">
        <f>TimeVR[[#This Row],[name]]</f>
        <v>0</v>
      </c>
      <c r="F1490">
        <f>TimeVR[[#This Row],[Event]]</f>
        <v>0</v>
      </c>
      <c r="G1490" t="str">
        <f>IF(OR(StandardResults[[#This Row],[Entry]]="-",TimeVR[[#This Row],[validation]]="Validated"),"Y","N")</f>
        <v>N</v>
      </c>
      <c r="H1490">
        <f>IF(OR(LEFT(TimeVR[[#This Row],[Times]],8)="00:00.00", LEFT(TimeVR[[#This Row],[Times]],2)="NT"),"-",TimeVR[[#This Row],[Times]])</f>
        <v>0</v>
      </c>
      <c r="I14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0" t="str">
        <f>IF(ISBLANK(TimeVR[[#This Row],[Best Time(S)]]),"-",TimeVR[[#This Row],[Best Time(S)]])</f>
        <v>-</v>
      </c>
      <c r="K1490" t="str">
        <f>IF(StandardResults[[#This Row],[BT(SC)]]&lt;&gt;"-",IF(StandardResults[[#This Row],[BT(SC)]]&lt;=StandardResults[[#This Row],[AAs]],"AA",IF(StandardResults[[#This Row],[BT(SC)]]&lt;=StandardResults[[#This Row],[As]],"A",IF(StandardResults[[#This Row],[BT(SC)]]&lt;=StandardResults[[#This Row],[Bs]],"B","-"))),"")</f>
        <v/>
      </c>
      <c r="L1490" t="str">
        <f>IF(ISBLANK(TimeVR[[#This Row],[Best Time(L)]]),"-",TimeVR[[#This Row],[Best Time(L)]])</f>
        <v>-</v>
      </c>
      <c r="M1490" t="str">
        <f>IF(StandardResults[[#This Row],[BT(LC)]]&lt;&gt;"-",IF(StandardResults[[#This Row],[BT(LC)]]&lt;=StandardResults[[#This Row],[AA]],"AA",IF(StandardResults[[#This Row],[BT(LC)]]&lt;=StandardResults[[#This Row],[A]],"A",IF(StandardResults[[#This Row],[BT(LC)]]&lt;=StandardResults[[#This Row],[B]],"B","-"))),"")</f>
        <v/>
      </c>
      <c r="N1490" s="14"/>
      <c r="O1490" t="str">
        <f>IF(StandardResults[[#This Row],[BT(SC)]]&lt;&gt;"-",IF(StandardResults[[#This Row],[BT(SC)]]&lt;=StandardResults[[#This Row],[Ecs]],"EC","-"),"")</f>
        <v/>
      </c>
      <c r="Q1490" t="str">
        <f>IF(StandardResults[[#This Row],[Ind/Rel]]="Ind",LEFT(StandardResults[[#This Row],[Gender]],1)&amp;MIN(MAX(StandardResults[[#This Row],[Age]],11),17)&amp;"-"&amp;StandardResults[[#This Row],[Event]],"")</f>
        <v>011-0</v>
      </c>
      <c r="R1490" t="e">
        <f>IF(StandardResults[[#This Row],[Ind/Rel]]="Ind",_xlfn.XLOOKUP(StandardResults[[#This Row],[Code]],Std[Code],Std[AA]),"-")</f>
        <v>#N/A</v>
      </c>
      <c r="S1490" t="e">
        <f>IF(StandardResults[[#This Row],[Ind/Rel]]="Ind",_xlfn.XLOOKUP(StandardResults[[#This Row],[Code]],Std[Code],Std[A]),"-")</f>
        <v>#N/A</v>
      </c>
      <c r="T1490" t="e">
        <f>IF(StandardResults[[#This Row],[Ind/Rel]]="Ind",_xlfn.XLOOKUP(StandardResults[[#This Row],[Code]],Std[Code],Std[B]),"-")</f>
        <v>#N/A</v>
      </c>
      <c r="U1490" t="e">
        <f>IF(StandardResults[[#This Row],[Ind/Rel]]="Ind",_xlfn.XLOOKUP(StandardResults[[#This Row],[Code]],Std[Code],Std[AAs]),"-")</f>
        <v>#N/A</v>
      </c>
      <c r="V1490" t="e">
        <f>IF(StandardResults[[#This Row],[Ind/Rel]]="Ind",_xlfn.XLOOKUP(StandardResults[[#This Row],[Code]],Std[Code],Std[As]),"-")</f>
        <v>#N/A</v>
      </c>
      <c r="W1490" t="e">
        <f>IF(StandardResults[[#This Row],[Ind/Rel]]="Ind",_xlfn.XLOOKUP(StandardResults[[#This Row],[Code]],Std[Code],Std[Bs]),"-")</f>
        <v>#N/A</v>
      </c>
      <c r="X1490" t="e">
        <f>IF(StandardResults[[#This Row],[Ind/Rel]]="Ind",_xlfn.XLOOKUP(StandardResults[[#This Row],[Code]],Std[Code],Std[EC]),"-")</f>
        <v>#N/A</v>
      </c>
      <c r="Y1490" t="e">
        <f>IF(StandardResults[[#This Row],[Ind/Rel]]="Ind",_xlfn.XLOOKUP(StandardResults[[#This Row],[Code]],Std[Code],Std[Ecs]),"-")</f>
        <v>#N/A</v>
      </c>
      <c r="Z1490">
        <f>COUNTIFS(StandardResults[Name],StandardResults[[#This Row],[Name]],StandardResults[Entry
Std],"B")+COUNTIFS(StandardResults[Name],StandardResults[[#This Row],[Name]],StandardResults[Entry
Std],"A")+COUNTIFS(StandardResults[Name],StandardResults[[#This Row],[Name]],StandardResults[Entry
Std],"AA")</f>
        <v>0</v>
      </c>
      <c r="AA1490">
        <f>COUNTIFS(StandardResults[Name],StandardResults[[#This Row],[Name]],StandardResults[Entry
Std],"AA")</f>
        <v>0</v>
      </c>
    </row>
    <row r="1491" spans="1:27" x14ac:dyDescent="0.25">
      <c r="A1491">
        <f>TimeVR[[#This Row],[Club]]</f>
        <v>0</v>
      </c>
      <c r="B1491" t="str">
        <f>IF(OR(RIGHT(TimeVR[[#This Row],[Event]],3)="M.R", RIGHT(TimeVR[[#This Row],[Event]],3)="F.R"),"Relay","Ind")</f>
        <v>Ind</v>
      </c>
      <c r="C1491">
        <f>TimeVR[[#This Row],[gender]]</f>
        <v>0</v>
      </c>
      <c r="D1491">
        <f>TimeVR[[#This Row],[Age]]</f>
        <v>0</v>
      </c>
      <c r="E1491">
        <f>TimeVR[[#This Row],[name]]</f>
        <v>0</v>
      </c>
      <c r="F1491">
        <f>TimeVR[[#This Row],[Event]]</f>
        <v>0</v>
      </c>
      <c r="G1491" t="str">
        <f>IF(OR(StandardResults[[#This Row],[Entry]]="-",TimeVR[[#This Row],[validation]]="Validated"),"Y","N")</f>
        <v>N</v>
      </c>
      <c r="H1491">
        <f>IF(OR(LEFT(TimeVR[[#This Row],[Times]],8)="00:00.00", LEFT(TimeVR[[#This Row],[Times]],2)="NT"),"-",TimeVR[[#This Row],[Times]])</f>
        <v>0</v>
      </c>
      <c r="I14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1" t="str">
        <f>IF(ISBLANK(TimeVR[[#This Row],[Best Time(S)]]),"-",TimeVR[[#This Row],[Best Time(S)]])</f>
        <v>-</v>
      </c>
      <c r="K1491" t="str">
        <f>IF(StandardResults[[#This Row],[BT(SC)]]&lt;&gt;"-",IF(StandardResults[[#This Row],[BT(SC)]]&lt;=StandardResults[[#This Row],[AAs]],"AA",IF(StandardResults[[#This Row],[BT(SC)]]&lt;=StandardResults[[#This Row],[As]],"A",IF(StandardResults[[#This Row],[BT(SC)]]&lt;=StandardResults[[#This Row],[Bs]],"B","-"))),"")</f>
        <v/>
      </c>
      <c r="L1491" t="str">
        <f>IF(ISBLANK(TimeVR[[#This Row],[Best Time(L)]]),"-",TimeVR[[#This Row],[Best Time(L)]])</f>
        <v>-</v>
      </c>
      <c r="M1491" t="str">
        <f>IF(StandardResults[[#This Row],[BT(LC)]]&lt;&gt;"-",IF(StandardResults[[#This Row],[BT(LC)]]&lt;=StandardResults[[#This Row],[AA]],"AA",IF(StandardResults[[#This Row],[BT(LC)]]&lt;=StandardResults[[#This Row],[A]],"A",IF(StandardResults[[#This Row],[BT(LC)]]&lt;=StandardResults[[#This Row],[B]],"B","-"))),"")</f>
        <v/>
      </c>
      <c r="N1491" s="14"/>
      <c r="O1491" t="str">
        <f>IF(StandardResults[[#This Row],[BT(SC)]]&lt;&gt;"-",IF(StandardResults[[#This Row],[BT(SC)]]&lt;=StandardResults[[#This Row],[Ecs]],"EC","-"),"")</f>
        <v/>
      </c>
      <c r="Q1491" t="str">
        <f>IF(StandardResults[[#This Row],[Ind/Rel]]="Ind",LEFT(StandardResults[[#This Row],[Gender]],1)&amp;MIN(MAX(StandardResults[[#This Row],[Age]],11),17)&amp;"-"&amp;StandardResults[[#This Row],[Event]],"")</f>
        <v>011-0</v>
      </c>
      <c r="R1491" t="e">
        <f>IF(StandardResults[[#This Row],[Ind/Rel]]="Ind",_xlfn.XLOOKUP(StandardResults[[#This Row],[Code]],Std[Code],Std[AA]),"-")</f>
        <v>#N/A</v>
      </c>
      <c r="S1491" t="e">
        <f>IF(StandardResults[[#This Row],[Ind/Rel]]="Ind",_xlfn.XLOOKUP(StandardResults[[#This Row],[Code]],Std[Code],Std[A]),"-")</f>
        <v>#N/A</v>
      </c>
      <c r="T1491" t="e">
        <f>IF(StandardResults[[#This Row],[Ind/Rel]]="Ind",_xlfn.XLOOKUP(StandardResults[[#This Row],[Code]],Std[Code],Std[B]),"-")</f>
        <v>#N/A</v>
      </c>
      <c r="U1491" t="e">
        <f>IF(StandardResults[[#This Row],[Ind/Rel]]="Ind",_xlfn.XLOOKUP(StandardResults[[#This Row],[Code]],Std[Code],Std[AAs]),"-")</f>
        <v>#N/A</v>
      </c>
      <c r="V1491" t="e">
        <f>IF(StandardResults[[#This Row],[Ind/Rel]]="Ind",_xlfn.XLOOKUP(StandardResults[[#This Row],[Code]],Std[Code],Std[As]),"-")</f>
        <v>#N/A</v>
      </c>
      <c r="W1491" t="e">
        <f>IF(StandardResults[[#This Row],[Ind/Rel]]="Ind",_xlfn.XLOOKUP(StandardResults[[#This Row],[Code]],Std[Code],Std[Bs]),"-")</f>
        <v>#N/A</v>
      </c>
      <c r="X1491" t="e">
        <f>IF(StandardResults[[#This Row],[Ind/Rel]]="Ind",_xlfn.XLOOKUP(StandardResults[[#This Row],[Code]],Std[Code],Std[EC]),"-")</f>
        <v>#N/A</v>
      </c>
      <c r="Y1491" t="e">
        <f>IF(StandardResults[[#This Row],[Ind/Rel]]="Ind",_xlfn.XLOOKUP(StandardResults[[#This Row],[Code]],Std[Code],Std[Ecs]),"-")</f>
        <v>#N/A</v>
      </c>
      <c r="Z1491">
        <f>COUNTIFS(StandardResults[Name],StandardResults[[#This Row],[Name]],StandardResults[Entry
Std],"B")+COUNTIFS(StandardResults[Name],StandardResults[[#This Row],[Name]],StandardResults[Entry
Std],"A")+COUNTIFS(StandardResults[Name],StandardResults[[#This Row],[Name]],StandardResults[Entry
Std],"AA")</f>
        <v>0</v>
      </c>
      <c r="AA1491">
        <f>COUNTIFS(StandardResults[Name],StandardResults[[#This Row],[Name]],StandardResults[Entry
Std],"AA")</f>
        <v>0</v>
      </c>
    </row>
    <row r="1492" spans="1:27" x14ac:dyDescent="0.25">
      <c r="A1492">
        <f>TimeVR[[#This Row],[Club]]</f>
        <v>0</v>
      </c>
      <c r="B1492" t="str">
        <f>IF(OR(RIGHT(TimeVR[[#This Row],[Event]],3)="M.R", RIGHT(TimeVR[[#This Row],[Event]],3)="F.R"),"Relay","Ind")</f>
        <v>Ind</v>
      </c>
      <c r="C1492">
        <f>TimeVR[[#This Row],[gender]]</f>
        <v>0</v>
      </c>
      <c r="D1492">
        <f>TimeVR[[#This Row],[Age]]</f>
        <v>0</v>
      </c>
      <c r="E1492">
        <f>TimeVR[[#This Row],[name]]</f>
        <v>0</v>
      </c>
      <c r="F1492">
        <f>TimeVR[[#This Row],[Event]]</f>
        <v>0</v>
      </c>
      <c r="G1492" t="str">
        <f>IF(OR(StandardResults[[#This Row],[Entry]]="-",TimeVR[[#This Row],[validation]]="Validated"),"Y","N")</f>
        <v>N</v>
      </c>
      <c r="H1492">
        <f>IF(OR(LEFT(TimeVR[[#This Row],[Times]],8)="00:00.00", LEFT(TimeVR[[#This Row],[Times]],2)="NT"),"-",TimeVR[[#This Row],[Times]])</f>
        <v>0</v>
      </c>
      <c r="I14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2" t="str">
        <f>IF(ISBLANK(TimeVR[[#This Row],[Best Time(S)]]),"-",TimeVR[[#This Row],[Best Time(S)]])</f>
        <v>-</v>
      </c>
      <c r="K1492" t="str">
        <f>IF(StandardResults[[#This Row],[BT(SC)]]&lt;&gt;"-",IF(StandardResults[[#This Row],[BT(SC)]]&lt;=StandardResults[[#This Row],[AAs]],"AA",IF(StandardResults[[#This Row],[BT(SC)]]&lt;=StandardResults[[#This Row],[As]],"A",IF(StandardResults[[#This Row],[BT(SC)]]&lt;=StandardResults[[#This Row],[Bs]],"B","-"))),"")</f>
        <v/>
      </c>
      <c r="L1492" t="str">
        <f>IF(ISBLANK(TimeVR[[#This Row],[Best Time(L)]]),"-",TimeVR[[#This Row],[Best Time(L)]])</f>
        <v>-</v>
      </c>
      <c r="M1492" t="str">
        <f>IF(StandardResults[[#This Row],[BT(LC)]]&lt;&gt;"-",IF(StandardResults[[#This Row],[BT(LC)]]&lt;=StandardResults[[#This Row],[AA]],"AA",IF(StandardResults[[#This Row],[BT(LC)]]&lt;=StandardResults[[#This Row],[A]],"A",IF(StandardResults[[#This Row],[BT(LC)]]&lt;=StandardResults[[#This Row],[B]],"B","-"))),"")</f>
        <v/>
      </c>
      <c r="N1492" s="14"/>
      <c r="O1492" t="str">
        <f>IF(StandardResults[[#This Row],[BT(SC)]]&lt;&gt;"-",IF(StandardResults[[#This Row],[BT(SC)]]&lt;=StandardResults[[#This Row],[Ecs]],"EC","-"),"")</f>
        <v/>
      </c>
      <c r="Q1492" t="str">
        <f>IF(StandardResults[[#This Row],[Ind/Rel]]="Ind",LEFT(StandardResults[[#This Row],[Gender]],1)&amp;MIN(MAX(StandardResults[[#This Row],[Age]],11),17)&amp;"-"&amp;StandardResults[[#This Row],[Event]],"")</f>
        <v>011-0</v>
      </c>
      <c r="R1492" t="e">
        <f>IF(StandardResults[[#This Row],[Ind/Rel]]="Ind",_xlfn.XLOOKUP(StandardResults[[#This Row],[Code]],Std[Code],Std[AA]),"-")</f>
        <v>#N/A</v>
      </c>
      <c r="S1492" t="e">
        <f>IF(StandardResults[[#This Row],[Ind/Rel]]="Ind",_xlfn.XLOOKUP(StandardResults[[#This Row],[Code]],Std[Code],Std[A]),"-")</f>
        <v>#N/A</v>
      </c>
      <c r="T1492" t="e">
        <f>IF(StandardResults[[#This Row],[Ind/Rel]]="Ind",_xlfn.XLOOKUP(StandardResults[[#This Row],[Code]],Std[Code],Std[B]),"-")</f>
        <v>#N/A</v>
      </c>
      <c r="U1492" t="e">
        <f>IF(StandardResults[[#This Row],[Ind/Rel]]="Ind",_xlfn.XLOOKUP(StandardResults[[#This Row],[Code]],Std[Code],Std[AAs]),"-")</f>
        <v>#N/A</v>
      </c>
      <c r="V1492" t="e">
        <f>IF(StandardResults[[#This Row],[Ind/Rel]]="Ind",_xlfn.XLOOKUP(StandardResults[[#This Row],[Code]],Std[Code],Std[As]),"-")</f>
        <v>#N/A</v>
      </c>
      <c r="W1492" t="e">
        <f>IF(StandardResults[[#This Row],[Ind/Rel]]="Ind",_xlfn.XLOOKUP(StandardResults[[#This Row],[Code]],Std[Code],Std[Bs]),"-")</f>
        <v>#N/A</v>
      </c>
      <c r="X1492" t="e">
        <f>IF(StandardResults[[#This Row],[Ind/Rel]]="Ind",_xlfn.XLOOKUP(StandardResults[[#This Row],[Code]],Std[Code],Std[EC]),"-")</f>
        <v>#N/A</v>
      </c>
      <c r="Y1492" t="e">
        <f>IF(StandardResults[[#This Row],[Ind/Rel]]="Ind",_xlfn.XLOOKUP(StandardResults[[#This Row],[Code]],Std[Code],Std[Ecs]),"-")</f>
        <v>#N/A</v>
      </c>
      <c r="Z1492">
        <f>COUNTIFS(StandardResults[Name],StandardResults[[#This Row],[Name]],StandardResults[Entry
Std],"B")+COUNTIFS(StandardResults[Name],StandardResults[[#This Row],[Name]],StandardResults[Entry
Std],"A")+COUNTIFS(StandardResults[Name],StandardResults[[#This Row],[Name]],StandardResults[Entry
Std],"AA")</f>
        <v>0</v>
      </c>
      <c r="AA1492">
        <f>COUNTIFS(StandardResults[Name],StandardResults[[#This Row],[Name]],StandardResults[Entry
Std],"AA")</f>
        <v>0</v>
      </c>
    </row>
    <row r="1493" spans="1:27" x14ac:dyDescent="0.25">
      <c r="A1493">
        <f>TimeVR[[#This Row],[Club]]</f>
        <v>0</v>
      </c>
      <c r="B1493" t="str">
        <f>IF(OR(RIGHT(TimeVR[[#This Row],[Event]],3)="M.R", RIGHT(TimeVR[[#This Row],[Event]],3)="F.R"),"Relay","Ind")</f>
        <v>Ind</v>
      </c>
      <c r="C1493">
        <f>TimeVR[[#This Row],[gender]]</f>
        <v>0</v>
      </c>
      <c r="D1493">
        <f>TimeVR[[#This Row],[Age]]</f>
        <v>0</v>
      </c>
      <c r="E1493">
        <f>TimeVR[[#This Row],[name]]</f>
        <v>0</v>
      </c>
      <c r="F1493">
        <f>TimeVR[[#This Row],[Event]]</f>
        <v>0</v>
      </c>
      <c r="G1493" t="str">
        <f>IF(OR(StandardResults[[#This Row],[Entry]]="-",TimeVR[[#This Row],[validation]]="Validated"),"Y","N")</f>
        <v>N</v>
      </c>
      <c r="H1493">
        <f>IF(OR(LEFT(TimeVR[[#This Row],[Times]],8)="00:00.00", LEFT(TimeVR[[#This Row],[Times]],2)="NT"),"-",TimeVR[[#This Row],[Times]])</f>
        <v>0</v>
      </c>
      <c r="I14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3" t="str">
        <f>IF(ISBLANK(TimeVR[[#This Row],[Best Time(S)]]),"-",TimeVR[[#This Row],[Best Time(S)]])</f>
        <v>-</v>
      </c>
      <c r="K1493" t="str">
        <f>IF(StandardResults[[#This Row],[BT(SC)]]&lt;&gt;"-",IF(StandardResults[[#This Row],[BT(SC)]]&lt;=StandardResults[[#This Row],[AAs]],"AA",IF(StandardResults[[#This Row],[BT(SC)]]&lt;=StandardResults[[#This Row],[As]],"A",IF(StandardResults[[#This Row],[BT(SC)]]&lt;=StandardResults[[#This Row],[Bs]],"B","-"))),"")</f>
        <v/>
      </c>
      <c r="L1493" t="str">
        <f>IF(ISBLANK(TimeVR[[#This Row],[Best Time(L)]]),"-",TimeVR[[#This Row],[Best Time(L)]])</f>
        <v>-</v>
      </c>
      <c r="M1493" t="str">
        <f>IF(StandardResults[[#This Row],[BT(LC)]]&lt;&gt;"-",IF(StandardResults[[#This Row],[BT(LC)]]&lt;=StandardResults[[#This Row],[AA]],"AA",IF(StandardResults[[#This Row],[BT(LC)]]&lt;=StandardResults[[#This Row],[A]],"A",IF(StandardResults[[#This Row],[BT(LC)]]&lt;=StandardResults[[#This Row],[B]],"B","-"))),"")</f>
        <v/>
      </c>
      <c r="N1493" s="14"/>
      <c r="O1493" t="str">
        <f>IF(StandardResults[[#This Row],[BT(SC)]]&lt;&gt;"-",IF(StandardResults[[#This Row],[BT(SC)]]&lt;=StandardResults[[#This Row],[Ecs]],"EC","-"),"")</f>
        <v/>
      </c>
      <c r="Q1493" t="str">
        <f>IF(StandardResults[[#This Row],[Ind/Rel]]="Ind",LEFT(StandardResults[[#This Row],[Gender]],1)&amp;MIN(MAX(StandardResults[[#This Row],[Age]],11),17)&amp;"-"&amp;StandardResults[[#This Row],[Event]],"")</f>
        <v>011-0</v>
      </c>
      <c r="R1493" t="e">
        <f>IF(StandardResults[[#This Row],[Ind/Rel]]="Ind",_xlfn.XLOOKUP(StandardResults[[#This Row],[Code]],Std[Code],Std[AA]),"-")</f>
        <v>#N/A</v>
      </c>
      <c r="S1493" t="e">
        <f>IF(StandardResults[[#This Row],[Ind/Rel]]="Ind",_xlfn.XLOOKUP(StandardResults[[#This Row],[Code]],Std[Code],Std[A]),"-")</f>
        <v>#N/A</v>
      </c>
      <c r="T1493" t="e">
        <f>IF(StandardResults[[#This Row],[Ind/Rel]]="Ind",_xlfn.XLOOKUP(StandardResults[[#This Row],[Code]],Std[Code],Std[B]),"-")</f>
        <v>#N/A</v>
      </c>
      <c r="U1493" t="e">
        <f>IF(StandardResults[[#This Row],[Ind/Rel]]="Ind",_xlfn.XLOOKUP(StandardResults[[#This Row],[Code]],Std[Code],Std[AAs]),"-")</f>
        <v>#N/A</v>
      </c>
      <c r="V1493" t="e">
        <f>IF(StandardResults[[#This Row],[Ind/Rel]]="Ind",_xlfn.XLOOKUP(StandardResults[[#This Row],[Code]],Std[Code],Std[As]),"-")</f>
        <v>#N/A</v>
      </c>
      <c r="W1493" t="e">
        <f>IF(StandardResults[[#This Row],[Ind/Rel]]="Ind",_xlfn.XLOOKUP(StandardResults[[#This Row],[Code]],Std[Code],Std[Bs]),"-")</f>
        <v>#N/A</v>
      </c>
      <c r="X1493" t="e">
        <f>IF(StandardResults[[#This Row],[Ind/Rel]]="Ind",_xlfn.XLOOKUP(StandardResults[[#This Row],[Code]],Std[Code],Std[EC]),"-")</f>
        <v>#N/A</v>
      </c>
      <c r="Y1493" t="e">
        <f>IF(StandardResults[[#This Row],[Ind/Rel]]="Ind",_xlfn.XLOOKUP(StandardResults[[#This Row],[Code]],Std[Code],Std[Ecs]),"-")</f>
        <v>#N/A</v>
      </c>
      <c r="Z1493">
        <f>COUNTIFS(StandardResults[Name],StandardResults[[#This Row],[Name]],StandardResults[Entry
Std],"B")+COUNTIFS(StandardResults[Name],StandardResults[[#This Row],[Name]],StandardResults[Entry
Std],"A")+COUNTIFS(StandardResults[Name],StandardResults[[#This Row],[Name]],StandardResults[Entry
Std],"AA")</f>
        <v>0</v>
      </c>
      <c r="AA1493">
        <f>COUNTIFS(StandardResults[Name],StandardResults[[#This Row],[Name]],StandardResults[Entry
Std],"AA")</f>
        <v>0</v>
      </c>
    </row>
    <row r="1494" spans="1:27" x14ac:dyDescent="0.25">
      <c r="A1494">
        <f>TimeVR[[#This Row],[Club]]</f>
        <v>0</v>
      </c>
      <c r="B1494" t="str">
        <f>IF(OR(RIGHT(TimeVR[[#This Row],[Event]],3)="M.R", RIGHT(TimeVR[[#This Row],[Event]],3)="F.R"),"Relay","Ind")</f>
        <v>Ind</v>
      </c>
      <c r="C1494">
        <f>TimeVR[[#This Row],[gender]]</f>
        <v>0</v>
      </c>
      <c r="D1494">
        <f>TimeVR[[#This Row],[Age]]</f>
        <v>0</v>
      </c>
      <c r="E1494">
        <f>TimeVR[[#This Row],[name]]</f>
        <v>0</v>
      </c>
      <c r="F1494">
        <f>TimeVR[[#This Row],[Event]]</f>
        <v>0</v>
      </c>
      <c r="G1494" t="str">
        <f>IF(OR(StandardResults[[#This Row],[Entry]]="-",TimeVR[[#This Row],[validation]]="Validated"),"Y","N")</f>
        <v>N</v>
      </c>
      <c r="H1494">
        <f>IF(OR(LEFT(TimeVR[[#This Row],[Times]],8)="00:00.00", LEFT(TimeVR[[#This Row],[Times]],2)="NT"),"-",TimeVR[[#This Row],[Times]])</f>
        <v>0</v>
      </c>
      <c r="I14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4" t="str">
        <f>IF(ISBLANK(TimeVR[[#This Row],[Best Time(S)]]),"-",TimeVR[[#This Row],[Best Time(S)]])</f>
        <v>-</v>
      </c>
      <c r="K1494" t="str">
        <f>IF(StandardResults[[#This Row],[BT(SC)]]&lt;&gt;"-",IF(StandardResults[[#This Row],[BT(SC)]]&lt;=StandardResults[[#This Row],[AAs]],"AA",IF(StandardResults[[#This Row],[BT(SC)]]&lt;=StandardResults[[#This Row],[As]],"A",IF(StandardResults[[#This Row],[BT(SC)]]&lt;=StandardResults[[#This Row],[Bs]],"B","-"))),"")</f>
        <v/>
      </c>
      <c r="L1494" t="str">
        <f>IF(ISBLANK(TimeVR[[#This Row],[Best Time(L)]]),"-",TimeVR[[#This Row],[Best Time(L)]])</f>
        <v>-</v>
      </c>
      <c r="M1494" t="str">
        <f>IF(StandardResults[[#This Row],[BT(LC)]]&lt;&gt;"-",IF(StandardResults[[#This Row],[BT(LC)]]&lt;=StandardResults[[#This Row],[AA]],"AA",IF(StandardResults[[#This Row],[BT(LC)]]&lt;=StandardResults[[#This Row],[A]],"A",IF(StandardResults[[#This Row],[BT(LC)]]&lt;=StandardResults[[#This Row],[B]],"B","-"))),"")</f>
        <v/>
      </c>
      <c r="N1494" s="14"/>
      <c r="O1494" t="str">
        <f>IF(StandardResults[[#This Row],[BT(SC)]]&lt;&gt;"-",IF(StandardResults[[#This Row],[BT(SC)]]&lt;=StandardResults[[#This Row],[Ecs]],"EC","-"),"")</f>
        <v/>
      </c>
      <c r="Q1494" t="str">
        <f>IF(StandardResults[[#This Row],[Ind/Rel]]="Ind",LEFT(StandardResults[[#This Row],[Gender]],1)&amp;MIN(MAX(StandardResults[[#This Row],[Age]],11),17)&amp;"-"&amp;StandardResults[[#This Row],[Event]],"")</f>
        <v>011-0</v>
      </c>
      <c r="R1494" t="e">
        <f>IF(StandardResults[[#This Row],[Ind/Rel]]="Ind",_xlfn.XLOOKUP(StandardResults[[#This Row],[Code]],Std[Code],Std[AA]),"-")</f>
        <v>#N/A</v>
      </c>
      <c r="S1494" t="e">
        <f>IF(StandardResults[[#This Row],[Ind/Rel]]="Ind",_xlfn.XLOOKUP(StandardResults[[#This Row],[Code]],Std[Code],Std[A]),"-")</f>
        <v>#N/A</v>
      </c>
      <c r="T1494" t="e">
        <f>IF(StandardResults[[#This Row],[Ind/Rel]]="Ind",_xlfn.XLOOKUP(StandardResults[[#This Row],[Code]],Std[Code],Std[B]),"-")</f>
        <v>#N/A</v>
      </c>
      <c r="U1494" t="e">
        <f>IF(StandardResults[[#This Row],[Ind/Rel]]="Ind",_xlfn.XLOOKUP(StandardResults[[#This Row],[Code]],Std[Code],Std[AAs]),"-")</f>
        <v>#N/A</v>
      </c>
      <c r="V1494" t="e">
        <f>IF(StandardResults[[#This Row],[Ind/Rel]]="Ind",_xlfn.XLOOKUP(StandardResults[[#This Row],[Code]],Std[Code],Std[As]),"-")</f>
        <v>#N/A</v>
      </c>
      <c r="W1494" t="e">
        <f>IF(StandardResults[[#This Row],[Ind/Rel]]="Ind",_xlfn.XLOOKUP(StandardResults[[#This Row],[Code]],Std[Code],Std[Bs]),"-")</f>
        <v>#N/A</v>
      </c>
      <c r="X1494" t="e">
        <f>IF(StandardResults[[#This Row],[Ind/Rel]]="Ind",_xlfn.XLOOKUP(StandardResults[[#This Row],[Code]],Std[Code],Std[EC]),"-")</f>
        <v>#N/A</v>
      </c>
      <c r="Y1494" t="e">
        <f>IF(StandardResults[[#This Row],[Ind/Rel]]="Ind",_xlfn.XLOOKUP(StandardResults[[#This Row],[Code]],Std[Code],Std[Ecs]),"-")</f>
        <v>#N/A</v>
      </c>
      <c r="Z1494">
        <f>COUNTIFS(StandardResults[Name],StandardResults[[#This Row],[Name]],StandardResults[Entry
Std],"B")+COUNTIFS(StandardResults[Name],StandardResults[[#This Row],[Name]],StandardResults[Entry
Std],"A")+COUNTIFS(StandardResults[Name],StandardResults[[#This Row],[Name]],StandardResults[Entry
Std],"AA")</f>
        <v>0</v>
      </c>
      <c r="AA1494">
        <f>COUNTIFS(StandardResults[Name],StandardResults[[#This Row],[Name]],StandardResults[Entry
Std],"AA")</f>
        <v>0</v>
      </c>
    </row>
    <row r="1495" spans="1:27" x14ac:dyDescent="0.25">
      <c r="A1495">
        <f>TimeVR[[#This Row],[Club]]</f>
        <v>0</v>
      </c>
      <c r="B1495" t="str">
        <f>IF(OR(RIGHT(TimeVR[[#This Row],[Event]],3)="M.R", RIGHT(TimeVR[[#This Row],[Event]],3)="F.R"),"Relay","Ind")</f>
        <v>Ind</v>
      </c>
      <c r="C1495">
        <f>TimeVR[[#This Row],[gender]]</f>
        <v>0</v>
      </c>
      <c r="D1495">
        <f>TimeVR[[#This Row],[Age]]</f>
        <v>0</v>
      </c>
      <c r="E1495">
        <f>TimeVR[[#This Row],[name]]</f>
        <v>0</v>
      </c>
      <c r="F1495">
        <f>TimeVR[[#This Row],[Event]]</f>
        <v>0</v>
      </c>
      <c r="G1495" t="str">
        <f>IF(OR(StandardResults[[#This Row],[Entry]]="-",TimeVR[[#This Row],[validation]]="Validated"),"Y","N")</f>
        <v>N</v>
      </c>
      <c r="H1495">
        <f>IF(OR(LEFT(TimeVR[[#This Row],[Times]],8)="00:00.00", LEFT(TimeVR[[#This Row],[Times]],2)="NT"),"-",TimeVR[[#This Row],[Times]])</f>
        <v>0</v>
      </c>
      <c r="I14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5" t="str">
        <f>IF(ISBLANK(TimeVR[[#This Row],[Best Time(S)]]),"-",TimeVR[[#This Row],[Best Time(S)]])</f>
        <v>-</v>
      </c>
      <c r="K1495" t="str">
        <f>IF(StandardResults[[#This Row],[BT(SC)]]&lt;&gt;"-",IF(StandardResults[[#This Row],[BT(SC)]]&lt;=StandardResults[[#This Row],[AAs]],"AA",IF(StandardResults[[#This Row],[BT(SC)]]&lt;=StandardResults[[#This Row],[As]],"A",IF(StandardResults[[#This Row],[BT(SC)]]&lt;=StandardResults[[#This Row],[Bs]],"B","-"))),"")</f>
        <v/>
      </c>
      <c r="L1495" t="str">
        <f>IF(ISBLANK(TimeVR[[#This Row],[Best Time(L)]]),"-",TimeVR[[#This Row],[Best Time(L)]])</f>
        <v>-</v>
      </c>
      <c r="M1495" t="str">
        <f>IF(StandardResults[[#This Row],[BT(LC)]]&lt;&gt;"-",IF(StandardResults[[#This Row],[BT(LC)]]&lt;=StandardResults[[#This Row],[AA]],"AA",IF(StandardResults[[#This Row],[BT(LC)]]&lt;=StandardResults[[#This Row],[A]],"A",IF(StandardResults[[#This Row],[BT(LC)]]&lt;=StandardResults[[#This Row],[B]],"B","-"))),"")</f>
        <v/>
      </c>
      <c r="N1495" s="14"/>
      <c r="O1495" t="str">
        <f>IF(StandardResults[[#This Row],[BT(SC)]]&lt;&gt;"-",IF(StandardResults[[#This Row],[BT(SC)]]&lt;=StandardResults[[#This Row],[Ecs]],"EC","-"),"")</f>
        <v/>
      </c>
      <c r="Q1495" t="str">
        <f>IF(StandardResults[[#This Row],[Ind/Rel]]="Ind",LEFT(StandardResults[[#This Row],[Gender]],1)&amp;MIN(MAX(StandardResults[[#This Row],[Age]],11),17)&amp;"-"&amp;StandardResults[[#This Row],[Event]],"")</f>
        <v>011-0</v>
      </c>
      <c r="R1495" t="e">
        <f>IF(StandardResults[[#This Row],[Ind/Rel]]="Ind",_xlfn.XLOOKUP(StandardResults[[#This Row],[Code]],Std[Code],Std[AA]),"-")</f>
        <v>#N/A</v>
      </c>
      <c r="S1495" t="e">
        <f>IF(StandardResults[[#This Row],[Ind/Rel]]="Ind",_xlfn.XLOOKUP(StandardResults[[#This Row],[Code]],Std[Code],Std[A]),"-")</f>
        <v>#N/A</v>
      </c>
      <c r="T1495" t="e">
        <f>IF(StandardResults[[#This Row],[Ind/Rel]]="Ind",_xlfn.XLOOKUP(StandardResults[[#This Row],[Code]],Std[Code],Std[B]),"-")</f>
        <v>#N/A</v>
      </c>
      <c r="U1495" t="e">
        <f>IF(StandardResults[[#This Row],[Ind/Rel]]="Ind",_xlfn.XLOOKUP(StandardResults[[#This Row],[Code]],Std[Code],Std[AAs]),"-")</f>
        <v>#N/A</v>
      </c>
      <c r="V1495" t="e">
        <f>IF(StandardResults[[#This Row],[Ind/Rel]]="Ind",_xlfn.XLOOKUP(StandardResults[[#This Row],[Code]],Std[Code],Std[As]),"-")</f>
        <v>#N/A</v>
      </c>
      <c r="W1495" t="e">
        <f>IF(StandardResults[[#This Row],[Ind/Rel]]="Ind",_xlfn.XLOOKUP(StandardResults[[#This Row],[Code]],Std[Code],Std[Bs]),"-")</f>
        <v>#N/A</v>
      </c>
      <c r="X1495" t="e">
        <f>IF(StandardResults[[#This Row],[Ind/Rel]]="Ind",_xlfn.XLOOKUP(StandardResults[[#This Row],[Code]],Std[Code],Std[EC]),"-")</f>
        <v>#N/A</v>
      </c>
      <c r="Y1495" t="e">
        <f>IF(StandardResults[[#This Row],[Ind/Rel]]="Ind",_xlfn.XLOOKUP(StandardResults[[#This Row],[Code]],Std[Code],Std[Ecs]),"-")</f>
        <v>#N/A</v>
      </c>
      <c r="Z1495">
        <f>COUNTIFS(StandardResults[Name],StandardResults[[#This Row],[Name]],StandardResults[Entry
Std],"B")+COUNTIFS(StandardResults[Name],StandardResults[[#This Row],[Name]],StandardResults[Entry
Std],"A")+COUNTIFS(StandardResults[Name],StandardResults[[#This Row],[Name]],StandardResults[Entry
Std],"AA")</f>
        <v>0</v>
      </c>
      <c r="AA1495">
        <f>COUNTIFS(StandardResults[Name],StandardResults[[#This Row],[Name]],StandardResults[Entry
Std],"AA")</f>
        <v>0</v>
      </c>
    </row>
    <row r="1496" spans="1:27" x14ac:dyDescent="0.25">
      <c r="A1496">
        <f>TimeVR[[#This Row],[Club]]</f>
        <v>0</v>
      </c>
      <c r="B1496" t="str">
        <f>IF(OR(RIGHT(TimeVR[[#This Row],[Event]],3)="M.R", RIGHT(TimeVR[[#This Row],[Event]],3)="F.R"),"Relay","Ind")</f>
        <v>Ind</v>
      </c>
      <c r="C1496">
        <f>TimeVR[[#This Row],[gender]]</f>
        <v>0</v>
      </c>
      <c r="D1496">
        <f>TimeVR[[#This Row],[Age]]</f>
        <v>0</v>
      </c>
      <c r="E1496">
        <f>TimeVR[[#This Row],[name]]</f>
        <v>0</v>
      </c>
      <c r="F1496">
        <f>TimeVR[[#This Row],[Event]]</f>
        <v>0</v>
      </c>
      <c r="G1496" t="str">
        <f>IF(OR(StandardResults[[#This Row],[Entry]]="-",TimeVR[[#This Row],[validation]]="Validated"),"Y","N")</f>
        <v>N</v>
      </c>
      <c r="H1496">
        <f>IF(OR(LEFT(TimeVR[[#This Row],[Times]],8)="00:00.00", LEFT(TimeVR[[#This Row],[Times]],2)="NT"),"-",TimeVR[[#This Row],[Times]])</f>
        <v>0</v>
      </c>
      <c r="I14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6" t="str">
        <f>IF(ISBLANK(TimeVR[[#This Row],[Best Time(S)]]),"-",TimeVR[[#This Row],[Best Time(S)]])</f>
        <v>-</v>
      </c>
      <c r="K1496" t="str">
        <f>IF(StandardResults[[#This Row],[BT(SC)]]&lt;&gt;"-",IF(StandardResults[[#This Row],[BT(SC)]]&lt;=StandardResults[[#This Row],[AAs]],"AA",IF(StandardResults[[#This Row],[BT(SC)]]&lt;=StandardResults[[#This Row],[As]],"A",IF(StandardResults[[#This Row],[BT(SC)]]&lt;=StandardResults[[#This Row],[Bs]],"B","-"))),"")</f>
        <v/>
      </c>
      <c r="L1496" t="str">
        <f>IF(ISBLANK(TimeVR[[#This Row],[Best Time(L)]]),"-",TimeVR[[#This Row],[Best Time(L)]])</f>
        <v>-</v>
      </c>
      <c r="M1496" t="str">
        <f>IF(StandardResults[[#This Row],[BT(LC)]]&lt;&gt;"-",IF(StandardResults[[#This Row],[BT(LC)]]&lt;=StandardResults[[#This Row],[AA]],"AA",IF(StandardResults[[#This Row],[BT(LC)]]&lt;=StandardResults[[#This Row],[A]],"A",IF(StandardResults[[#This Row],[BT(LC)]]&lt;=StandardResults[[#This Row],[B]],"B","-"))),"")</f>
        <v/>
      </c>
      <c r="N1496" s="14"/>
      <c r="O1496" t="str">
        <f>IF(StandardResults[[#This Row],[BT(SC)]]&lt;&gt;"-",IF(StandardResults[[#This Row],[BT(SC)]]&lt;=StandardResults[[#This Row],[Ecs]],"EC","-"),"")</f>
        <v/>
      </c>
      <c r="Q1496" t="str">
        <f>IF(StandardResults[[#This Row],[Ind/Rel]]="Ind",LEFT(StandardResults[[#This Row],[Gender]],1)&amp;MIN(MAX(StandardResults[[#This Row],[Age]],11),17)&amp;"-"&amp;StandardResults[[#This Row],[Event]],"")</f>
        <v>011-0</v>
      </c>
      <c r="R1496" t="e">
        <f>IF(StandardResults[[#This Row],[Ind/Rel]]="Ind",_xlfn.XLOOKUP(StandardResults[[#This Row],[Code]],Std[Code],Std[AA]),"-")</f>
        <v>#N/A</v>
      </c>
      <c r="S1496" t="e">
        <f>IF(StandardResults[[#This Row],[Ind/Rel]]="Ind",_xlfn.XLOOKUP(StandardResults[[#This Row],[Code]],Std[Code],Std[A]),"-")</f>
        <v>#N/A</v>
      </c>
      <c r="T1496" t="e">
        <f>IF(StandardResults[[#This Row],[Ind/Rel]]="Ind",_xlfn.XLOOKUP(StandardResults[[#This Row],[Code]],Std[Code],Std[B]),"-")</f>
        <v>#N/A</v>
      </c>
      <c r="U1496" t="e">
        <f>IF(StandardResults[[#This Row],[Ind/Rel]]="Ind",_xlfn.XLOOKUP(StandardResults[[#This Row],[Code]],Std[Code],Std[AAs]),"-")</f>
        <v>#N/A</v>
      </c>
      <c r="V1496" t="e">
        <f>IF(StandardResults[[#This Row],[Ind/Rel]]="Ind",_xlfn.XLOOKUP(StandardResults[[#This Row],[Code]],Std[Code],Std[As]),"-")</f>
        <v>#N/A</v>
      </c>
      <c r="W1496" t="e">
        <f>IF(StandardResults[[#This Row],[Ind/Rel]]="Ind",_xlfn.XLOOKUP(StandardResults[[#This Row],[Code]],Std[Code],Std[Bs]),"-")</f>
        <v>#N/A</v>
      </c>
      <c r="X1496" t="e">
        <f>IF(StandardResults[[#This Row],[Ind/Rel]]="Ind",_xlfn.XLOOKUP(StandardResults[[#This Row],[Code]],Std[Code],Std[EC]),"-")</f>
        <v>#N/A</v>
      </c>
      <c r="Y1496" t="e">
        <f>IF(StandardResults[[#This Row],[Ind/Rel]]="Ind",_xlfn.XLOOKUP(StandardResults[[#This Row],[Code]],Std[Code],Std[Ecs]),"-")</f>
        <v>#N/A</v>
      </c>
      <c r="Z1496">
        <f>COUNTIFS(StandardResults[Name],StandardResults[[#This Row],[Name]],StandardResults[Entry
Std],"B")+COUNTIFS(StandardResults[Name],StandardResults[[#This Row],[Name]],StandardResults[Entry
Std],"A")+COUNTIFS(StandardResults[Name],StandardResults[[#This Row],[Name]],StandardResults[Entry
Std],"AA")</f>
        <v>0</v>
      </c>
      <c r="AA1496">
        <f>COUNTIFS(StandardResults[Name],StandardResults[[#This Row],[Name]],StandardResults[Entry
Std],"AA")</f>
        <v>0</v>
      </c>
    </row>
    <row r="1497" spans="1:27" x14ac:dyDescent="0.25">
      <c r="A1497">
        <f>TimeVR[[#This Row],[Club]]</f>
        <v>0</v>
      </c>
      <c r="B1497" t="str">
        <f>IF(OR(RIGHT(TimeVR[[#This Row],[Event]],3)="M.R", RIGHT(TimeVR[[#This Row],[Event]],3)="F.R"),"Relay","Ind")</f>
        <v>Ind</v>
      </c>
      <c r="C1497">
        <f>TimeVR[[#This Row],[gender]]</f>
        <v>0</v>
      </c>
      <c r="D1497">
        <f>TimeVR[[#This Row],[Age]]</f>
        <v>0</v>
      </c>
      <c r="E1497">
        <f>TimeVR[[#This Row],[name]]</f>
        <v>0</v>
      </c>
      <c r="F1497">
        <f>TimeVR[[#This Row],[Event]]</f>
        <v>0</v>
      </c>
      <c r="G1497" t="str">
        <f>IF(OR(StandardResults[[#This Row],[Entry]]="-",TimeVR[[#This Row],[validation]]="Validated"),"Y","N")</f>
        <v>N</v>
      </c>
      <c r="H1497">
        <f>IF(OR(LEFT(TimeVR[[#This Row],[Times]],8)="00:00.00", LEFT(TimeVR[[#This Row],[Times]],2)="NT"),"-",TimeVR[[#This Row],[Times]])</f>
        <v>0</v>
      </c>
      <c r="I14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7" t="str">
        <f>IF(ISBLANK(TimeVR[[#This Row],[Best Time(S)]]),"-",TimeVR[[#This Row],[Best Time(S)]])</f>
        <v>-</v>
      </c>
      <c r="K1497" t="str">
        <f>IF(StandardResults[[#This Row],[BT(SC)]]&lt;&gt;"-",IF(StandardResults[[#This Row],[BT(SC)]]&lt;=StandardResults[[#This Row],[AAs]],"AA",IF(StandardResults[[#This Row],[BT(SC)]]&lt;=StandardResults[[#This Row],[As]],"A",IF(StandardResults[[#This Row],[BT(SC)]]&lt;=StandardResults[[#This Row],[Bs]],"B","-"))),"")</f>
        <v/>
      </c>
      <c r="L1497" t="str">
        <f>IF(ISBLANK(TimeVR[[#This Row],[Best Time(L)]]),"-",TimeVR[[#This Row],[Best Time(L)]])</f>
        <v>-</v>
      </c>
      <c r="M1497" t="str">
        <f>IF(StandardResults[[#This Row],[BT(LC)]]&lt;&gt;"-",IF(StandardResults[[#This Row],[BT(LC)]]&lt;=StandardResults[[#This Row],[AA]],"AA",IF(StandardResults[[#This Row],[BT(LC)]]&lt;=StandardResults[[#This Row],[A]],"A",IF(StandardResults[[#This Row],[BT(LC)]]&lt;=StandardResults[[#This Row],[B]],"B","-"))),"")</f>
        <v/>
      </c>
      <c r="N1497" s="14"/>
      <c r="O1497" t="str">
        <f>IF(StandardResults[[#This Row],[BT(SC)]]&lt;&gt;"-",IF(StandardResults[[#This Row],[BT(SC)]]&lt;=StandardResults[[#This Row],[Ecs]],"EC","-"),"")</f>
        <v/>
      </c>
      <c r="Q1497" t="str">
        <f>IF(StandardResults[[#This Row],[Ind/Rel]]="Ind",LEFT(StandardResults[[#This Row],[Gender]],1)&amp;MIN(MAX(StandardResults[[#This Row],[Age]],11),17)&amp;"-"&amp;StandardResults[[#This Row],[Event]],"")</f>
        <v>011-0</v>
      </c>
      <c r="R1497" t="e">
        <f>IF(StandardResults[[#This Row],[Ind/Rel]]="Ind",_xlfn.XLOOKUP(StandardResults[[#This Row],[Code]],Std[Code],Std[AA]),"-")</f>
        <v>#N/A</v>
      </c>
      <c r="S1497" t="e">
        <f>IF(StandardResults[[#This Row],[Ind/Rel]]="Ind",_xlfn.XLOOKUP(StandardResults[[#This Row],[Code]],Std[Code],Std[A]),"-")</f>
        <v>#N/A</v>
      </c>
      <c r="T1497" t="e">
        <f>IF(StandardResults[[#This Row],[Ind/Rel]]="Ind",_xlfn.XLOOKUP(StandardResults[[#This Row],[Code]],Std[Code],Std[B]),"-")</f>
        <v>#N/A</v>
      </c>
      <c r="U1497" t="e">
        <f>IF(StandardResults[[#This Row],[Ind/Rel]]="Ind",_xlfn.XLOOKUP(StandardResults[[#This Row],[Code]],Std[Code],Std[AAs]),"-")</f>
        <v>#N/A</v>
      </c>
      <c r="V1497" t="e">
        <f>IF(StandardResults[[#This Row],[Ind/Rel]]="Ind",_xlfn.XLOOKUP(StandardResults[[#This Row],[Code]],Std[Code],Std[As]),"-")</f>
        <v>#N/A</v>
      </c>
      <c r="W1497" t="e">
        <f>IF(StandardResults[[#This Row],[Ind/Rel]]="Ind",_xlfn.XLOOKUP(StandardResults[[#This Row],[Code]],Std[Code],Std[Bs]),"-")</f>
        <v>#N/A</v>
      </c>
      <c r="X1497" t="e">
        <f>IF(StandardResults[[#This Row],[Ind/Rel]]="Ind",_xlfn.XLOOKUP(StandardResults[[#This Row],[Code]],Std[Code],Std[EC]),"-")</f>
        <v>#N/A</v>
      </c>
      <c r="Y1497" t="e">
        <f>IF(StandardResults[[#This Row],[Ind/Rel]]="Ind",_xlfn.XLOOKUP(StandardResults[[#This Row],[Code]],Std[Code],Std[Ecs]),"-")</f>
        <v>#N/A</v>
      </c>
      <c r="Z1497">
        <f>COUNTIFS(StandardResults[Name],StandardResults[[#This Row],[Name]],StandardResults[Entry
Std],"B")+COUNTIFS(StandardResults[Name],StandardResults[[#This Row],[Name]],StandardResults[Entry
Std],"A")+COUNTIFS(StandardResults[Name],StandardResults[[#This Row],[Name]],StandardResults[Entry
Std],"AA")</f>
        <v>0</v>
      </c>
      <c r="AA1497">
        <f>COUNTIFS(StandardResults[Name],StandardResults[[#This Row],[Name]],StandardResults[Entry
Std],"AA")</f>
        <v>0</v>
      </c>
    </row>
    <row r="1498" spans="1:27" x14ac:dyDescent="0.25">
      <c r="A1498">
        <f>TimeVR[[#This Row],[Club]]</f>
        <v>0</v>
      </c>
      <c r="B1498" t="str">
        <f>IF(OR(RIGHT(TimeVR[[#This Row],[Event]],3)="M.R", RIGHT(TimeVR[[#This Row],[Event]],3)="F.R"),"Relay","Ind")</f>
        <v>Ind</v>
      </c>
      <c r="C1498">
        <f>TimeVR[[#This Row],[gender]]</f>
        <v>0</v>
      </c>
      <c r="D1498">
        <f>TimeVR[[#This Row],[Age]]</f>
        <v>0</v>
      </c>
      <c r="E1498">
        <f>TimeVR[[#This Row],[name]]</f>
        <v>0</v>
      </c>
      <c r="F1498">
        <f>TimeVR[[#This Row],[Event]]</f>
        <v>0</v>
      </c>
      <c r="G1498" t="str">
        <f>IF(OR(StandardResults[[#This Row],[Entry]]="-",TimeVR[[#This Row],[validation]]="Validated"),"Y","N")</f>
        <v>N</v>
      </c>
      <c r="H1498">
        <f>IF(OR(LEFT(TimeVR[[#This Row],[Times]],8)="00:00.00", LEFT(TimeVR[[#This Row],[Times]],2)="NT"),"-",TimeVR[[#This Row],[Times]])</f>
        <v>0</v>
      </c>
      <c r="I14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8" t="str">
        <f>IF(ISBLANK(TimeVR[[#This Row],[Best Time(S)]]),"-",TimeVR[[#This Row],[Best Time(S)]])</f>
        <v>-</v>
      </c>
      <c r="K1498" t="str">
        <f>IF(StandardResults[[#This Row],[BT(SC)]]&lt;&gt;"-",IF(StandardResults[[#This Row],[BT(SC)]]&lt;=StandardResults[[#This Row],[AAs]],"AA",IF(StandardResults[[#This Row],[BT(SC)]]&lt;=StandardResults[[#This Row],[As]],"A",IF(StandardResults[[#This Row],[BT(SC)]]&lt;=StandardResults[[#This Row],[Bs]],"B","-"))),"")</f>
        <v/>
      </c>
      <c r="L1498" t="str">
        <f>IF(ISBLANK(TimeVR[[#This Row],[Best Time(L)]]),"-",TimeVR[[#This Row],[Best Time(L)]])</f>
        <v>-</v>
      </c>
      <c r="M1498" t="str">
        <f>IF(StandardResults[[#This Row],[BT(LC)]]&lt;&gt;"-",IF(StandardResults[[#This Row],[BT(LC)]]&lt;=StandardResults[[#This Row],[AA]],"AA",IF(StandardResults[[#This Row],[BT(LC)]]&lt;=StandardResults[[#This Row],[A]],"A",IF(StandardResults[[#This Row],[BT(LC)]]&lt;=StandardResults[[#This Row],[B]],"B","-"))),"")</f>
        <v/>
      </c>
      <c r="N1498" s="14"/>
      <c r="O1498" t="str">
        <f>IF(StandardResults[[#This Row],[BT(SC)]]&lt;&gt;"-",IF(StandardResults[[#This Row],[BT(SC)]]&lt;=StandardResults[[#This Row],[Ecs]],"EC","-"),"")</f>
        <v/>
      </c>
      <c r="Q1498" t="str">
        <f>IF(StandardResults[[#This Row],[Ind/Rel]]="Ind",LEFT(StandardResults[[#This Row],[Gender]],1)&amp;MIN(MAX(StandardResults[[#This Row],[Age]],11),17)&amp;"-"&amp;StandardResults[[#This Row],[Event]],"")</f>
        <v>011-0</v>
      </c>
      <c r="R1498" t="e">
        <f>IF(StandardResults[[#This Row],[Ind/Rel]]="Ind",_xlfn.XLOOKUP(StandardResults[[#This Row],[Code]],Std[Code],Std[AA]),"-")</f>
        <v>#N/A</v>
      </c>
      <c r="S1498" t="e">
        <f>IF(StandardResults[[#This Row],[Ind/Rel]]="Ind",_xlfn.XLOOKUP(StandardResults[[#This Row],[Code]],Std[Code],Std[A]),"-")</f>
        <v>#N/A</v>
      </c>
      <c r="T1498" t="e">
        <f>IF(StandardResults[[#This Row],[Ind/Rel]]="Ind",_xlfn.XLOOKUP(StandardResults[[#This Row],[Code]],Std[Code],Std[B]),"-")</f>
        <v>#N/A</v>
      </c>
      <c r="U1498" t="e">
        <f>IF(StandardResults[[#This Row],[Ind/Rel]]="Ind",_xlfn.XLOOKUP(StandardResults[[#This Row],[Code]],Std[Code],Std[AAs]),"-")</f>
        <v>#N/A</v>
      </c>
      <c r="V1498" t="e">
        <f>IF(StandardResults[[#This Row],[Ind/Rel]]="Ind",_xlfn.XLOOKUP(StandardResults[[#This Row],[Code]],Std[Code],Std[As]),"-")</f>
        <v>#N/A</v>
      </c>
      <c r="W1498" t="e">
        <f>IF(StandardResults[[#This Row],[Ind/Rel]]="Ind",_xlfn.XLOOKUP(StandardResults[[#This Row],[Code]],Std[Code],Std[Bs]),"-")</f>
        <v>#N/A</v>
      </c>
      <c r="X1498" t="e">
        <f>IF(StandardResults[[#This Row],[Ind/Rel]]="Ind",_xlfn.XLOOKUP(StandardResults[[#This Row],[Code]],Std[Code],Std[EC]),"-")</f>
        <v>#N/A</v>
      </c>
      <c r="Y1498" t="e">
        <f>IF(StandardResults[[#This Row],[Ind/Rel]]="Ind",_xlfn.XLOOKUP(StandardResults[[#This Row],[Code]],Std[Code],Std[Ecs]),"-")</f>
        <v>#N/A</v>
      </c>
      <c r="Z1498">
        <f>COUNTIFS(StandardResults[Name],StandardResults[[#This Row],[Name]],StandardResults[Entry
Std],"B")+COUNTIFS(StandardResults[Name],StandardResults[[#This Row],[Name]],StandardResults[Entry
Std],"A")+COUNTIFS(StandardResults[Name],StandardResults[[#This Row],[Name]],StandardResults[Entry
Std],"AA")</f>
        <v>0</v>
      </c>
      <c r="AA1498">
        <f>COUNTIFS(StandardResults[Name],StandardResults[[#This Row],[Name]],StandardResults[Entry
Std],"AA")</f>
        <v>0</v>
      </c>
    </row>
    <row r="1499" spans="1:27" x14ac:dyDescent="0.25">
      <c r="A1499">
        <f>TimeVR[[#This Row],[Club]]</f>
        <v>0</v>
      </c>
      <c r="B1499" t="str">
        <f>IF(OR(RIGHT(TimeVR[[#This Row],[Event]],3)="M.R", RIGHT(TimeVR[[#This Row],[Event]],3)="F.R"),"Relay","Ind")</f>
        <v>Ind</v>
      </c>
      <c r="C1499">
        <f>TimeVR[[#This Row],[gender]]</f>
        <v>0</v>
      </c>
      <c r="D1499">
        <f>TimeVR[[#This Row],[Age]]</f>
        <v>0</v>
      </c>
      <c r="E1499">
        <f>TimeVR[[#This Row],[name]]</f>
        <v>0</v>
      </c>
      <c r="F1499">
        <f>TimeVR[[#This Row],[Event]]</f>
        <v>0</v>
      </c>
      <c r="G1499" t="str">
        <f>IF(OR(StandardResults[[#This Row],[Entry]]="-",TimeVR[[#This Row],[validation]]="Validated"),"Y","N")</f>
        <v>N</v>
      </c>
      <c r="H1499">
        <f>IF(OR(LEFT(TimeVR[[#This Row],[Times]],8)="00:00.00", LEFT(TimeVR[[#This Row],[Times]],2)="NT"),"-",TimeVR[[#This Row],[Times]])</f>
        <v>0</v>
      </c>
      <c r="I14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499" t="str">
        <f>IF(ISBLANK(TimeVR[[#This Row],[Best Time(S)]]),"-",TimeVR[[#This Row],[Best Time(S)]])</f>
        <v>-</v>
      </c>
      <c r="K1499" t="str">
        <f>IF(StandardResults[[#This Row],[BT(SC)]]&lt;&gt;"-",IF(StandardResults[[#This Row],[BT(SC)]]&lt;=StandardResults[[#This Row],[AAs]],"AA",IF(StandardResults[[#This Row],[BT(SC)]]&lt;=StandardResults[[#This Row],[As]],"A",IF(StandardResults[[#This Row],[BT(SC)]]&lt;=StandardResults[[#This Row],[Bs]],"B","-"))),"")</f>
        <v/>
      </c>
      <c r="L1499" t="str">
        <f>IF(ISBLANK(TimeVR[[#This Row],[Best Time(L)]]),"-",TimeVR[[#This Row],[Best Time(L)]])</f>
        <v>-</v>
      </c>
      <c r="M1499" t="str">
        <f>IF(StandardResults[[#This Row],[BT(LC)]]&lt;&gt;"-",IF(StandardResults[[#This Row],[BT(LC)]]&lt;=StandardResults[[#This Row],[AA]],"AA",IF(StandardResults[[#This Row],[BT(LC)]]&lt;=StandardResults[[#This Row],[A]],"A",IF(StandardResults[[#This Row],[BT(LC)]]&lt;=StandardResults[[#This Row],[B]],"B","-"))),"")</f>
        <v/>
      </c>
      <c r="N1499" s="14"/>
      <c r="O1499" t="str">
        <f>IF(StandardResults[[#This Row],[BT(SC)]]&lt;&gt;"-",IF(StandardResults[[#This Row],[BT(SC)]]&lt;=StandardResults[[#This Row],[Ecs]],"EC","-"),"")</f>
        <v/>
      </c>
      <c r="Q1499" t="str">
        <f>IF(StandardResults[[#This Row],[Ind/Rel]]="Ind",LEFT(StandardResults[[#This Row],[Gender]],1)&amp;MIN(MAX(StandardResults[[#This Row],[Age]],11),17)&amp;"-"&amp;StandardResults[[#This Row],[Event]],"")</f>
        <v>011-0</v>
      </c>
      <c r="R1499" t="e">
        <f>IF(StandardResults[[#This Row],[Ind/Rel]]="Ind",_xlfn.XLOOKUP(StandardResults[[#This Row],[Code]],Std[Code],Std[AA]),"-")</f>
        <v>#N/A</v>
      </c>
      <c r="S1499" t="e">
        <f>IF(StandardResults[[#This Row],[Ind/Rel]]="Ind",_xlfn.XLOOKUP(StandardResults[[#This Row],[Code]],Std[Code],Std[A]),"-")</f>
        <v>#N/A</v>
      </c>
      <c r="T1499" t="e">
        <f>IF(StandardResults[[#This Row],[Ind/Rel]]="Ind",_xlfn.XLOOKUP(StandardResults[[#This Row],[Code]],Std[Code],Std[B]),"-")</f>
        <v>#N/A</v>
      </c>
      <c r="U1499" t="e">
        <f>IF(StandardResults[[#This Row],[Ind/Rel]]="Ind",_xlfn.XLOOKUP(StandardResults[[#This Row],[Code]],Std[Code],Std[AAs]),"-")</f>
        <v>#N/A</v>
      </c>
      <c r="V1499" t="e">
        <f>IF(StandardResults[[#This Row],[Ind/Rel]]="Ind",_xlfn.XLOOKUP(StandardResults[[#This Row],[Code]],Std[Code],Std[As]),"-")</f>
        <v>#N/A</v>
      </c>
      <c r="W1499" t="e">
        <f>IF(StandardResults[[#This Row],[Ind/Rel]]="Ind",_xlfn.XLOOKUP(StandardResults[[#This Row],[Code]],Std[Code],Std[Bs]),"-")</f>
        <v>#N/A</v>
      </c>
      <c r="X1499" t="e">
        <f>IF(StandardResults[[#This Row],[Ind/Rel]]="Ind",_xlfn.XLOOKUP(StandardResults[[#This Row],[Code]],Std[Code],Std[EC]),"-")</f>
        <v>#N/A</v>
      </c>
      <c r="Y1499" t="e">
        <f>IF(StandardResults[[#This Row],[Ind/Rel]]="Ind",_xlfn.XLOOKUP(StandardResults[[#This Row],[Code]],Std[Code],Std[Ecs]),"-")</f>
        <v>#N/A</v>
      </c>
      <c r="Z1499">
        <f>COUNTIFS(StandardResults[Name],StandardResults[[#This Row],[Name]],StandardResults[Entry
Std],"B")+COUNTIFS(StandardResults[Name],StandardResults[[#This Row],[Name]],StandardResults[Entry
Std],"A")+COUNTIFS(StandardResults[Name],StandardResults[[#This Row],[Name]],StandardResults[Entry
Std],"AA")</f>
        <v>0</v>
      </c>
      <c r="AA1499">
        <f>COUNTIFS(StandardResults[Name],StandardResults[[#This Row],[Name]],StandardResults[Entry
Std],"AA")</f>
        <v>0</v>
      </c>
    </row>
    <row r="1500" spans="1:27" x14ac:dyDescent="0.25">
      <c r="A1500">
        <f>TimeVR[[#This Row],[Club]]</f>
        <v>0</v>
      </c>
      <c r="B1500" t="str">
        <f>IF(OR(RIGHT(TimeVR[[#This Row],[Event]],3)="M.R", RIGHT(TimeVR[[#This Row],[Event]],3)="F.R"),"Relay","Ind")</f>
        <v>Ind</v>
      </c>
      <c r="C1500">
        <f>TimeVR[[#This Row],[gender]]</f>
        <v>0</v>
      </c>
      <c r="D1500">
        <f>TimeVR[[#This Row],[Age]]</f>
        <v>0</v>
      </c>
      <c r="E1500">
        <f>TimeVR[[#This Row],[name]]</f>
        <v>0</v>
      </c>
      <c r="F1500">
        <f>TimeVR[[#This Row],[Event]]</f>
        <v>0</v>
      </c>
      <c r="G1500" t="str">
        <f>IF(OR(StandardResults[[#This Row],[Entry]]="-",TimeVR[[#This Row],[validation]]="Validated"),"Y","N")</f>
        <v>N</v>
      </c>
      <c r="H1500">
        <f>IF(OR(LEFT(TimeVR[[#This Row],[Times]],8)="00:00.00", LEFT(TimeVR[[#This Row],[Times]],2)="NT"),"-",TimeVR[[#This Row],[Times]])</f>
        <v>0</v>
      </c>
      <c r="I15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0" t="str">
        <f>IF(ISBLANK(TimeVR[[#This Row],[Best Time(S)]]),"-",TimeVR[[#This Row],[Best Time(S)]])</f>
        <v>-</v>
      </c>
      <c r="K1500" t="str">
        <f>IF(StandardResults[[#This Row],[BT(SC)]]&lt;&gt;"-",IF(StandardResults[[#This Row],[BT(SC)]]&lt;=StandardResults[[#This Row],[AAs]],"AA",IF(StandardResults[[#This Row],[BT(SC)]]&lt;=StandardResults[[#This Row],[As]],"A",IF(StandardResults[[#This Row],[BT(SC)]]&lt;=StandardResults[[#This Row],[Bs]],"B","-"))),"")</f>
        <v/>
      </c>
      <c r="L1500" t="str">
        <f>IF(ISBLANK(TimeVR[[#This Row],[Best Time(L)]]),"-",TimeVR[[#This Row],[Best Time(L)]])</f>
        <v>-</v>
      </c>
      <c r="M1500" t="str">
        <f>IF(StandardResults[[#This Row],[BT(LC)]]&lt;&gt;"-",IF(StandardResults[[#This Row],[BT(LC)]]&lt;=StandardResults[[#This Row],[AA]],"AA",IF(StandardResults[[#This Row],[BT(LC)]]&lt;=StandardResults[[#This Row],[A]],"A",IF(StandardResults[[#This Row],[BT(LC)]]&lt;=StandardResults[[#This Row],[B]],"B","-"))),"")</f>
        <v/>
      </c>
      <c r="N1500" s="14"/>
      <c r="O1500" t="str">
        <f>IF(StandardResults[[#This Row],[BT(SC)]]&lt;&gt;"-",IF(StandardResults[[#This Row],[BT(SC)]]&lt;=StandardResults[[#This Row],[Ecs]],"EC","-"),"")</f>
        <v/>
      </c>
      <c r="Q1500" t="str">
        <f>IF(StandardResults[[#This Row],[Ind/Rel]]="Ind",LEFT(StandardResults[[#This Row],[Gender]],1)&amp;MIN(MAX(StandardResults[[#This Row],[Age]],11),17)&amp;"-"&amp;StandardResults[[#This Row],[Event]],"")</f>
        <v>011-0</v>
      </c>
      <c r="R1500" t="e">
        <f>IF(StandardResults[[#This Row],[Ind/Rel]]="Ind",_xlfn.XLOOKUP(StandardResults[[#This Row],[Code]],Std[Code],Std[AA]),"-")</f>
        <v>#N/A</v>
      </c>
      <c r="S1500" t="e">
        <f>IF(StandardResults[[#This Row],[Ind/Rel]]="Ind",_xlfn.XLOOKUP(StandardResults[[#This Row],[Code]],Std[Code],Std[A]),"-")</f>
        <v>#N/A</v>
      </c>
      <c r="T1500" t="e">
        <f>IF(StandardResults[[#This Row],[Ind/Rel]]="Ind",_xlfn.XLOOKUP(StandardResults[[#This Row],[Code]],Std[Code],Std[B]),"-")</f>
        <v>#N/A</v>
      </c>
      <c r="U1500" t="e">
        <f>IF(StandardResults[[#This Row],[Ind/Rel]]="Ind",_xlfn.XLOOKUP(StandardResults[[#This Row],[Code]],Std[Code],Std[AAs]),"-")</f>
        <v>#N/A</v>
      </c>
      <c r="V1500" t="e">
        <f>IF(StandardResults[[#This Row],[Ind/Rel]]="Ind",_xlfn.XLOOKUP(StandardResults[[#This Row],[Code]],Std[Code],Std[As]),"-")</f>
        <v>#N/A</v>
      </c>
      <c r="W1500" t="e">
        <f>IF(StandardResults[[#This Row],[Ind/Rel]]="Ind",_xlfn.XLOOKUP(StandardResults[[#This Row],[Code]],Std[Code],Std[Bs]),"-")</f>
        <v>#N/A</v>
      </c>
      <c r="X1500" t="e">
        <f>IF(StandardResults[[#This Row],[Ind/Rel]]="Ind",_xlfn.XLOOKUP(StandardResults[[#This Row],[Code]],Std[Code],Std[EC]),"-")</f>
        <v>#N/A</v>
      </c>
      <c r="Y1500" t="e">
        <f>IF(StandardResults[[#This Row],[Ind/Rel]]="Ind",_xlfn.XLOOKUP(StandardResults[[#This Row],[Code]],Std[Code],Std[Ecs]),"-")</f>
        <v>#N/A</v>
      </c>
      <c r="Z1500">
        <f>COUNTIFS(StandardResults[Name],StandardResults[[#This Row],[Name]],StandardResults[Entry
Std],"B")+COUNTIFS(StandardResults[Name],StandardResults[[#This Row],[Name]],StandardResults[Entry
Std],"A")+COUNTIFS(StandardResults[Name],StandardResults[[#This Row],[Name]],StandardResults[Entry
Std],"AA")</f>
        <v>0</v>
      </c>
      <c r="AA1500">
        <f>COUNTIFS(StandardResults[Name],StandardResults[[#This Row],[Name]],StandardResults[Entry
Std],"AA")</f>
        <v>0</v>
      </c>
    </row>
    <row r="1501" spans="1:27" x14ac:dyDescent="0.25">
      <c r="A1501">
        <f>TimeVR[[#This Row],[Club]]</f>
        <v>0</v>
      </c>
      <c r="B1501" t="str">
        <f>IF(OR(RIGHT(TimeVR[[#This Row],[Event]],3)="M.R", RIGHT(TimeVR[[#This Row],[Event]],3)="F.R"),"Relay","Ind")</f>
        <v>Ind</v>
      </c>
      <c r="C1501">
        <f>TimeVR[[#This Row],[gender]]</f>
        <v>0</v>
      </c>
      <c r="D1501">
        <f>TimeVR[[#This Row],[Age]]</f>
        <v>0</v>
      </c>
      <c r="E1501">
        <f>TimeVR[[#This Row],[name]]</f>
        <v>0</v>
      </c>
      <c r="F1501">
        <f>TimeVR[[#This Row],[Event]]</f>
        <v>0</v>
      </c>
      <c r="G1501" t="str">
        <f>IF(OR(StandardResults[[#This Row],[Entry]]="-",TimeVR[[#This Row],[validation]]="Validated"),"Y","N")</f>
        <v>N</v>
      </c>
      <c r="H1501">
        <f>IF(OR(LEFT(TimeVR[[#This Row],[Times]],8)="00:00.00", LEFT(TimeVR[[#This Row],[Times]],2)="NT"),"-",TimeVR[[#This Row],[Times]])</f>
        <v>0</v>
      </c>
      <c r="I15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1" t="str">
        <f>IF(ISBLANK(TimeVR[[#This Row],[Best Time(S)]]),"-",TimeVR[[#This Row],[Best Time(S)]])</f>
        <v>-</v>
      </c>
      <c r="K1501" t="str">
        <f>IF(StandardResults[[#This Row],[BT(SC)]]&lt;&gt;"-",IF(StandardResults[[#This Row],[BT(SC)]]&lt;=StandardResults[[#This Row],[AAs]],"AA",IF(StandardResults[[#This Row],[BT(SC)]]&lt;=StandardResults[[#This Row],[As]],"A",IF(StandardResults[[#This Row],[BT(SC)]]&lt;=StandardResults[[#This Row],[Bs]],"B","-"))),"")</f>
        <v/>
      </c>
      <c r="L1501" t="str">
        <f>IF(ISBLANK(TimeVR[[#This Row],[Best Time(L)]]),"-",TimeVR[[#This Row],[Best Time(L)]])</f>
        <v>-</v>
      </c>
      <c r="M1501" t="str">
        <f>IF(StandardResults[[#This Row],[BT(LC)]]&lt;&gt;"-",IF(StandardResults[[#This Row],[BT(LC)]]&lt;=StandardResults[[#This Row],[AA]],"AA",IF(StandardResults[[#This Row],[BT(LC)]]&lt;=StandardResults[[#This Row],[A]],"A",IF(StandardResults[[#This Row],[BT(LC)]]&lt;=StandardResults[[#This Row],[B]],"B","-"))),"")</f>
        <v/>
      </c>
      <c r="N1501" s="14"/>
      <c r="O1501" t="str">
        <f>IF(StandardResults[[#This Row],[BT(SC)]]&lt;&gt;"-",IF(StandardResults[[#This Row],[BT(SC)]]&lt;=StandardResults[[#This Row],[Ecs]],"EC","-"),"")</f>
        <v/>
      </c>
      <c r="Q1501" t="str">
        <f>IF(StandardResults[[#This Row],[Ind/Rel]]="Ind",LEFT(StandardResults[[#This Row],[Gender]],1)&amp;MIN(MAX(StandardResults[[#This Row],[Age]],11),17)&amp;"-"&amp;StandardResults[[#This Row],[Event]],"")</f>
        <v>011-0</v>
      </c>
      <c r="R1501" t="e">
        <f>IF(StandardResults[[#This Row],[Ind/Rel]]="Ind",_xlfn.XLOOKUP(StandardResults[[#This Row],[Code]],Std[Code],Std[AA]),"-")</f>
        <v>#N/A</v>
      </c>
      <c r="S1501" t="e">
        <f>IF(StandardResults[[#This Row],[Ind/Rel]]="Ind",_xlfn.XLOOKUP(StandardResults[[#This Row],[Code]],Std[Code],Std[A]),"-")</f>
        <v>#N/A</v>
      </c>
      <c r="T1501" t="e">
        <f>IF(StandardResults[[#This Row],[Ind/Rel]]="Ind",_xlfn.XLOOKUP(StandardResults[[#This Row],[Code]],Std[Code],Std[B]),"-")</f>
        <v>#N/A</v>
      </c>
      <c r="U1501" t="e">
        <f>IF(StandardResults[[#This Row],[Ind/Rel]]="Ind",_xlfn.XLOOKUP(StandardResults[[#This Row],[Code]],Std[Code],Std[AAs]),"-")</f>
        <v>#N/A</v>
      </c>
      <c r="V1501" t="e">
        <f>IF(StandardResults[[#This Row],[Ind/Rel]]="Ind",_xlfn.XLOOKUP(StandardResults[[#This Row],[Code]],Std[Code],Std[As]),"-")</f>
        <v>#N/A</v>
      </c>
      <c r="W1501" t="e">
        <f>IF(StandardResults[[#This Row],[Ind/Rel]]="Ind",_xlfn.XLOOKUP(StandardResults[[#This Row],[Code]],Std[Code],Std[Bs]),"-")</f>
        <v>#N/A</v>
      </c>
      <c r="X1501" t="e">
        <f>IF(StandardResults[[#This Row],[Ind/Rel]]="Ind",_xlfn.XLOOKUP(StandardResults[[#This Row],[Code]],Std[Code],Std[EC]),"-")</f>
        <v>#N/A</v>
      </c>
      <c r="Y1501" t="e">
        <f>IF(StandardResults[[#This Row],[Ind/Rel]]="Ind",_xlfn.XLOOKUP(StandardResults[[#This Row],[Code]],Std[Code],Std[Ecs]),"-")</f>
        <v>#N/A</v>
      </c>
      <c r="Z1501">
        <f>COUNTIFS(StandardResults[Name],StandardResults[[#This Row],[Name]],StandardResults[Entry
Std],"B")+COUNTIFS(StandardResults[Name],StandardResults[[#This Row],[Name]],StandardResults[Entry
Std],"A")+COUNTIFS(StandardResults[Name],StandardResults[[#This Row],[Name]],StandardResults[Entry
Std],"AA")</f>
        <v>0</v>
      </c>
      <c r="AA1501">
        <f>COUNTIFS(StandardResults[Name],StandardResults[[#This Row],[Name]],StandardResults[Entry
Std],"AA")</f>
        <v>0</v>
      </c>
    </row>
    <row r="1502" spans="1:27" x14ac:dyDescent="0.25">
      <c r="A1502">
        <f>TimeVR[[#This Row],[Club]]</f>
        <v>0</v>
      </c>
      <c r="B1502" t="str">
        <f>IF(OR(RIGHT(TimeVR[[#This Row],[Event]],3)="M.R", RIGHT(TimeVR[[#This Row],[Event]],3)="F.R"),"Relay","Ind")</f>
        <v>Ind</v>
      </c>
      <c r="C1502">
        <f>TimeVR[[#This Row],[gender]]</f>
        <v>0</v>
      </c>
      <c r="D1502">
        <f>TimeVR[[#This Row],[Age]]</f>
        <v>0</v>
      </c>
      <c r="E1502">
        <f>TimeVR[[#This Row],[name]]</f>
        <v>0</v>
      </c>
      <c r="F1502">
        <f>TimeVR[[#This Row],[Event]]</f>
        <v>0</v>
      </c>
      <c r="G1502" t="str">
        <f>IF(OR(StandardResults[[#This Row],[Entry]]="-",TimeVR[[#This Row],[validation]]="Validated"),"Y","N")</f>
        <v>N</v>
      </c>
      <c r="H1502">
        <f>IF(OR(LEFT(TimeVR[[#This Row],[Times]],8)="00:00.00", LEFT(TimeVR[[#This Row],[Times]],2)="NT"),"-",TimeVR[[#This Row],[Times]])</f>
        <v>0</v>
      </c>
      <c r="I15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2" t="str">
        <f>IF(ISBLANK(TimeVR[[#This Row],[Best Time(S)]]),"-",TimeVR[[#This Row],[Best Time(S)]])</f>
        <v>-</v>
      </c>
      <c r="K1502" t="str">
        <f>IF(StandardResults[[#This Row],[BT(SC)]]&lt;&gt;"-",IF(StandardResults[[#This Row],[BT(SC)]]&lt;=StandardResults[[#This Row],[AAs]],"AA",IF(StandardResults[[#This Row],[BT(SC)]]&lt;=StandardResults[[#This Row],[As]],"A",IF(StandardResults[[#This Row],[BT(SC)]]&lt;=StandardResults[[#This Row],[Bs]],"B","-"))),"")</f>
        <v/>
      </c>
      <c r="L1502" t="str">
        <f>IF(ISBLANK(TimeVR[[#This Row],[Best Time(L)]]),"-",TimeVR[[#This Row],[Best Time(L)]])</f>
        <v>-</v>
      </c>
      <c r="M1502" t="str">
        <f>IF(StandardResults[[#This Row],[BT(LC)]]&lt;&gt;"-",IF(StandardResults[[#This Row],[BT(LC)]]&lt;=StandardResults[[#This Row],[AA]],"AA",IF(StandardResults[[#This Row],[BT(LC)]]&lt;=StandardResults[[#This Row],[A]],"A",IF(StandardResults[[#This Row],[BT(LC)]]&lt;=StandardResults[[#This Row],[B]],"B","-"))),"")</f>
        <v/>
      </c>
      <c r="N1502" s="14"/>
      <c r="O1502" t="str">
        <f>IF(StandardResults[[#This Row],[BT(SC)]]&lt;&gt;"-",IF(StandardResults[[#This Row],[BT(SC)]]&lt;=StandardResults[[#This Row],[Ecs]],"EC","-"),"")</f>
        <v/>
      </c>
      <c r="Q1502" t="str">
        <f>IF(StandardResults[[#This Row],[Ind/Rel]]="Ind",LEFT(StandardResults[[#This Row],[Gender]],1)&amp;MIN(MAX(StandardResults[[#This Row],[Age]],11),17)&amp;"-"&amp;StandardResults[[#This Row],[Event]],"")</f>
        <v>011-0</v>
      </c>
      <c r="R1502" t="e">
        <f>IF(StandardResults[[#This Row],[Ind/Rel]]="Ind",_xlfn.XLOOKUP(StandardResults[[#This Row],[Code]],Std[Code],Std[AA]),"-")</f>
        <v>#N/A</v>
      </c>
      <c r="S1502" t="e">
        <f>IF(StandardResults[[#This Row],[Ind/Rel]]="Ind",_xlfn.XLOOKUP(StandardResults[[#This Row],[Code]],Std[Code],Std[A]),"-")</f>
        <v>#N/A</v>
      </c>
      <c r="T1502" t="e">
        <f>IF(StandardResults[[#This Row],[Ind/Rel]]="Ind",_xlfn.XLOOKUP(StandardResults[[#This Row],[Code]],Std[Code],Std[B]),"-")</f>
        <v>#N/A</v>
      </c>
      <c r="U1502" t="e">
        <f>IF(StandardResults[[#This Row],[Ind/Rel]]="Ind",_xlfn.XLOOKUP(StandardResults[[#This Row],[Code]],Std[Code],Std[AAs]),"-")</f>
        <v>#N/A</v>
      </c>
      <c r="V1502" t="e">
        <f>IF(StandardResults[[#This Row],[Ind/Rel]]="Ind",_xlfn.XLOOKUP(StandardResults[[#This Row],[Code]],Std[Code],Std[As]),"-")</f>
        <v>#N/A</v>
      </c>
      <c r="W1502" t="e">
        <f>IF(StandardResults[[#This Row],[Ind/Rel]]="Ind",_xlfn.XLOOKUP(StandardResults[[#This Row],[Code]],Std[Code],Std[Bs]),"-")</f>
        <v>#N/A</v>
      </c>
      <c r="X1502" t="e">
        <f>IF(StandardResults[[#This Row],[Ind/Rel]]="Ind",_xlfn.XLOOKUP(StandardResults[[#This Row],[Code]],Std[Code],Std[EC]),"-")</f>
        <v>#N/A</v>
      </c>
      <c r="Y1502" t="e">
        <f>IF(StandardResults[[#This Row],[Ind/Rel]]="Ind",_xlfn.XLOOKUP(StandardResults[[#This Row],[Code]],Std[Code],Std[Ecs]),"-")</f>
        <v>#N/A</v>
      </c>
      <c r="Z1502">
        <f>COUNTIFS(StandardResults[Name],StandardResults[[#This Row],[Name]],StandardResults[Entry
Std],"B")+COUNTIFS(StandardResults[Name],StandardResults[[#This Row],[Name]],StandardResults[Entry
Std],"A")+COUNTIFS(StandardResults[Name],StandardResults[[#This Row],[Name]],StandardResults[Entry
Std],"AA")</f>
        <v>0</v>
      </c>
      <c r="AA1502">
        <f>COUNTIFS(StandardResults[Name],StandardResults[[#This Row],[Name]],StandardResults[Entry
Std],"AA")</f>
        <v>0</v>
      </c>
    </row>
    <row r="1503" spans="1:27" x14ac:dyDescent="0.25">
      <c r="A1503">
        <f>TimeVR[[#This Row],[Club]]</f>
        <v>0</v>
      </c>
      <c r="B1503" t="str">
        <f>IF(OR(RIGHT(TimeVR[[#This Row],[Event]],3)="M.R", RIGHT(TimeVR[[#This Row],[Event]],3)="F.R"),"Relay","Ind")</f>
        <v>Ind</v>
      </c>
      <c r="C1503">
        <f>TimeVR[[#This Row],[gender]]</f>
        <v>0</v>
      </c>
      <c r="D1503">
        <f>TimeVR[[#This Row],[Age]]</f>
        <v>0</v>
      </c>
      <c r="E1503">
        <f>TimeVR[[#This Row],[name]]</f>
        <v>0</v>
      </c>
      <c r="F1503">
        <f>TimeVR[[#This Row],[Event]]</f>
        <v>0</v>
      </c>
      <c r="G1503" t="str">
        <f>IF(OR(StandardResults[[#This Row],[Entry]]="-",TimeVR[[#This Row],[validation]]="Validated"),"Y","N")</f>
        <v>N</v>
      </c>
      <c r="H1503">
        <f>IF(OR(LEFT(TimeVR[[#This Row],[Times]],8)="00:00.00", LEFT(TimeVR[[#This Row],[Times]],2)="NT"),"-",TimeVR[[#This Row],[Times]])</f>
        <v>0</v>
      </c>
      <c r="I15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3" t="str">
        <f>IF(ISBLANK(TimeVR[[#This Row],[Best Time(S)]]),"-",TimeVR[[#This Row],[Best Time(S)]])</f>
        <v>-</v>
      </c>
      <c r="K1503" t="str">
        <f>IF(StandardResults[[#This Row],[BT(SC)]]&lt;&gt;"-",IF(StandardResults[[#This Row],[BT(SC)]]&lt;=StandardResults[[#This Row],[AAs]],"AA",IF(StandardResults[[#This Row],[BT(SC)]]&lt;=StandardResults[[#This Row],[As]],"A",IF(StandardResults[[#This Row],[BT(SC)]]&lt;=StandardResults[[#This Row],[Bs]],"B","-"))),"")</f>
        <v/>
      </c>
      <c r="L1503" t="str">
        <f>IF(ISBLANK(TimeVR[[#This Row],[Best Time(L)]]),"-",TimeVR[[#This Row],[Best Time(L)]])</f>
        <v>-</v>
      </c>
      <c r="M1503" t="str">
        <f>IF(StandardResults[[#This Row],[BT(LC)]]&lt;&gt;"-",IF(StandardResults[[#This Row],[BT(LC)]]&lt;=StandardResults[[#This Row],[AA]],"AA",IF(StandardResults[[#This Row],[BT(LC)]]&lt;=StandardResults[[#This Row],[A]],"A",IF(StandardResults[[#This Row],[BT(LC)]]&lt;=StandardResults[[#This Row],[B]],"B","-"))),"")</f>
        <v/>
      </c>
      <c r="N1503" s="14"/>
      <c r="O1503" t="str">
        <f>IF(StandardResults[[#This Row],[BT(SC)]]&lt;&gt;"-",IF(StandardResults[[#This Row],[BT(SC)]]&lt;=StandardResults[[#This Row],[Ecs]],"EC","-"),"")</f>
        <v/>
      </c>
      <c r="Q1503" t="str">
        <f>IF(StandardResults[[#This Row],[Ind/Rel]]="Ind",LEFT(StandardResults[[#This Row],[Gender]],1)&amp;MIN(MAX(StandardResults[[#This Row],[Age]],11),17)&amp;"-"&amp;StandardResults[[#This Row],[Event]],"")</f>
        <v>011-0</v>
      </c>
      <c r="R1503" t="e">
        <f>IF(StandardResults[[#This Row],[Ind/Rel]]="Ind",_xlfn.XLOOKUP(StandardResults[[#This Row],[Code]],Std[Code],Std[AA]),"-")</f>
        <v>#N/A</v>
      </c>
      <c r="S1503" t="e">
        <f>IF(StandardResults[[#This Row],[Ind/Rel]]="Ind",_xlfn.XLOOKUP(StandardResults[[#This Row],[Code]],Std[Code],Std[A]),"-")</f>
        <v>#N/A</v>
      </c>
      <c r="T1503" t="e">
        <f>IF(StandardResults[[#This Row],[Ind/Rel]]="Ind",_xlfn.XLOOKUP(StandardResults[[#This Row],[Code]],Std[Code],Std[B]),"-")</f>
        <v>#N/A</v>
      </c>
      <c r="U1503" t="e">
        <f>IF(StandardResults[[#This Row],[Ind/Rel]]="Ind",_xlfn.XLOOKUP(StandardResults[[#This Row],[Code]],Std[Code],Std[AAs]),"-")</f>
        <v>#N/A</v>
      </c>
      <c r="V1503" t="e">
        <f>IF(StandardResults[[#This Row],[Ind/Rel]]="Ind",_xlfn.XLOOKUP(StandardResults[[#This Row],[Code]],Std[Code],Std[As]),"-")</f>
        <v>#N/A</v>
      </c>
      <c r="W1503" t="e">
        <f>IF(StandardResults[[#This Row],[Ind/Rel]]="Ind",_xlfn.XLOOKUP(StandardResults[[#This Row],[Code]],Std[Code],Std[Bs]),"-")</f>
        <v>#N/A</v>
      </c>
      <c r="X1503" t="e">
        <f>IF(StandardResults[[#This Row],[Ind/Rel]]="Ind",_xlfn.XLOOKUP(StandardResults[[#This Row],[Code]],Std[Code],Std[EC]),"-")</f>
        <v>#N/A</v>
      </c>
      <c r="Y1503" t="e">
        <f>IF(StandardResults[[#This Row],[Ind/Rel]]="Ind",_xlfn.XLOOKUP(StandardResults[[#This Row],[Code]],Std[Code],Std[Ecs]),"-")</f>
        <v>#N/A</v>
      </c>
      <c r="Z1503">
        <f>COUNTIFS(StandardResults[Name],StandardResults[[#This Row],[Name]],StandardResults[Entry
Std],"B")+COUNTIFS(StandardResults[Name],StandardResults[[#This Row],[Name]],StandardResults[Entry
Std],"A")+COUNTIFS(StandardResults[Name],StandardResults[[#This Row],[Name]],StandardResults[Entry
Std],"AA")</f>
        <v>0</v>
      </c>
      <c r="AA1503">
        <f>COUNTIFS(StandardResults[Name],StandardResults[[#This Row],[Name]],StandardResults[Entry
Std],"AA")</f>
        <v>0</v>
      </c>
    </row>
    <row r="1504" spans="1:27" x14ac:dyDescent="0.25">
      <c r="A1504">
        <f>TimeVR[[#This Row],[Club]]</f>
        <v>0</v>
      </c>
      <c r="B1504" t="str">
        <f>IF(OR(RIGHT(TimeVR[[#This Row],[Event]],3)="M.R", RIGHT(TimeVR[[#This Row],[Event]],3)="F.R"),"Relay","Ind")</f>
        <v>Ind</v>
      </c>
      <c r="C1504">
        <f>TimeVR[[#This Row],[gender]]</f>
        <v>0</v>
      </c>
      <c r="D1504">
        <f>TimeVR[[#This Row],[Age]]</f>
        <v>0</v>
      </c>
      <c r="E1504">
        <f>TimeVR[[#This Row],[name]]</f>
        <v>0</v>
      </c>
      <c r="F1504">
        <f>TimeVR[[#This Row],[Event]]</f>
        <v>0</v>
      </c>
      <c r="G1504" t="str">
        <f>IF(OR(StandardResults[[#This Row],[Entry]]="-",TimeVR[[#This Row],[validation]]="Validated"),"Y","N")</f>
        <v>N</v>
      </c>
      <c r="H1504">
        <f>IF(OR(LEFT(TimeVR[[#This Row],[Times]],8)="00:00.00", LEFT(TimeVR[[#This Row],[Times]],2)="NT"),"-",TimeVR[[#This Row],[Times]])</f>
        <v>0</v>
      </c>
      <c r="I15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4" t="str">
        <f>IF(ISBLANK(TimeVR[[#This Row],[Best Time(S)]]),"-",TimeVR[[#This Row],[Best Time(S)]])</f>
        <v>-</v>
      </c>
      <c r="K1504" t="str">
        <f>IF(StandardResults[[#This Row],[BT(SC)]]&lt;&gt;"-",IF(StandardResults[[#This Row],[BT(SC)]]&lt;=StandardResults[[#This Row],[AAs]],"AA",IF(StandardResults[[#This Row],[BT(SC)]]&lt;=StandardResults[[#This Row],[As]],"A",IF(StandardResults[[#This Row],[BT(SC)]]&lt;=StandardResults[[#This Row],[Bs]],"B","-"))),"")</f>
        <v/>
      </c>
      <c r="L1504" t="str">
        <f>IF(ISBLANK(TimeVR[[#This Row],[Best Time(L)]]),"-",TimeVR[[#This Row],[Best Time(L)]])</f>
        <v>-</v>
      </c>
      <c r="M1504" t="str">
        <f>IF(StandardResults[[#This Row],[BT(LC)]]&lt;&gt;"-",IF(StandardResults[[#This Row],[BT(LC)]]&lt;=StandardResults[[#This Row],[AA]],"AA",IF(StandardResults[[#This Row],[BT(LC)]]&lt;=StandardResults[[#This Row],[A]],"A",IF(StandardResults[[#This Row],[BT(LC)]]&lt;=StandardResults[[#This Row],[B]],"B","-"))),"")</f>
        <v/>
      </c>
      <c r="N1504" s="14"/>
      <c r="O1504" t="str">
        <f>IF(StandardResults[[#This Row],[BT(SC)]]&lt;&gt;"-",IF(StandardResults[[#This Row],[BT(SC)]]&lt;=StandardResults[[#This Row],[Ecs]],"EC","-"),"")</f>
        <v/>
      </c>
      <c r="Q1504" t="str">
        <f>IF(StandardResults[[#This Row],[Ind/Rel]]="Ind",LEFT(StandardResults[[#This Row],[Gender]],1)&amp;MIN(MAX(StandardResults[[#This Row],[Age]],11),17)&amp;"-"&amp;StandardResults[[#This Row],[Event]],"")</f>
        <v>011-0</v>
      </c>
      <c r="R1504" t="e">
        <f>IF(StandardResults[[#This Row],[Ind/Rel]]="Ind",_xlfn.XLOOKUP(StandardResults[[#This Row],[Code]],Std[Code],Std[AA]),"-")</f>
        <v>#N/A</v>
      </c>
      <c r="S1504" t="e">
        <f>IF(StandardResults[[#This Row],[Ind/Rel]]="Ind",_xlfn.XLOOKUP(StandardResults[[#This Row],[Code]],Std[Code],Std[A]),"-")</f>
        <v>#N/A</v>
      </c>
      <c r="T1504" t="e">
        <f>IF(StandardResults[[#This Row],[Ind/Rel]]="Ind",_xlfn.XLOOKUP(StandardResults[[#This Row],[Code]],Std[Code],Std[B]),"-")</f>
        <v>#N/A</v>
      </c>
      <c r="U1504" t="e">
        <f>IF(StandardResults[[#This Row],[Ind/Rel]]="Ind",_xlfn.XLOOKUP(StandardResults[[#This Row],[Code]],Std[Code],Std[AAs]),"-")</f>
        <v>#N/A</v>
      </c>
      <c r="V1504" t="e">
        <f>IF(StandardResults[[#This Row],[Ind/Rel]]="Ind",_xlfn.XLOOKUP(StandardResults[[#This Row],[Code]],Std[Code],Std[As]),"-")</f>
        <v>#N/A</v>
      </c>
      <c r="W1504" t="e">
        <f>IF(StandardResults[[#This Row],[Ind/Rel]]="Ind",_xlfn.XLOOKUP(StandardResults[[#This Row],[Code]],Std[Code],Std[Bs]),"-")</f>
        <v>#N/A</v>
      </c>
      <c r="X1504" t="e">
        <f>IF(StandardResults[[#This Row],[Ind/Rel]]="Ind",_xlfn.XLOOKUP(StandardResults[[#This Row],[Code]],Std[Code],Std[EC]),"-")</f>
        <v>#N/A</v>
      </c>
      <c r="Y1504" t="e">
        <f>IF(StandardResults[[#This Row],[Ind/Rel]]="Ind",_xlfn.XLOOKUP(StandardResults[[#This Row],[Code]],Std[Code],Std[Ecs]),"-")</f>
        <v>#N/A</v>
      </c>
      <c r="Z1504">
        <f>COUNTIFS(StandardResults[Name],StandardResults[[#This Row],[Name]],StandardResults[Entry
Std],"B")+COUNTIFS(StandardResults[Name],StandardResults[[#This Row],[Name]],StandardResults[Entry
Std],"A")+COUNTIFS(StandardResults[Name],StandardResults[[#This Row],[Name]],StandardResults[Entry
Std],"AA")</f>
        <v>0</v>
      </c>
      <c r="AA1504">
        <f>COUNTIFS(StandardResults[Name],StandardResults[[#This Row],[Name]],StandardResults[Entry
Std],"AA")</f>
        <v>0</v>
      </c>
    </row>
    <row r="1505" spans="1:27" x14ac:dyDescent="0.25">
      <c r="A1505">
        <f>TimeVR[[#This Row],[Club]]</f>
        <v>0</v>
      </c>
      <c r="B1505" t="str">
        <f>IF(OR(RIGHT(TimeVR[[#This Row],[Event]],3)="M.R", RIGHT(TimeVR[[#This Row],[Event]],3)="F.R"),"Relay","Ind")</f>
        <v>Ind</v>
      </c>
      <c r="C1505">
        <f>TimeVR[[#This Row],[gender]]</f>
        <v>0</v>
      </c>
      <c r="D1505">
        <f>TimeVR[[#This Row],[Age]]</f>
        <v>0</v>
      </c>
      <c r="E1505">
        <f>TimeVR[[#This Row],[name]]</f>
        <v>0</v>
      </c>
      <c r="F1505">
        <f>TimeVR[[#This Row],[Event]]</f>
        <v>0</v>
      </c>
      <c r="G1505" t="str">
        <f>IF(OR(StandardResults[[#This Row],[Entry]]="-",TimeVR[[#This Row],[validation]]="Validated"),"Y","N")</f>
        <v>N</v>
      </c>
      <c r="H1505">
        <f>IF(OR(LEFT(TimeVR[[#This Row],[Times]],8)="00:00.00", LEFT(TimeVR[[#This Row],[Times]],2)="NT"),"-",TimeVR[[#This Row],[Times]])</f>
        <v>0</v>
      </c>
      <c r="I15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5" t="str">
        <f>IF(ISBLANK(TimeVR[[#This Row],[Best Time(S)]]),"-",TimeVR[[#This Row],[Best Time(S)]])</f>
        <v>-</v>
      </c>
      <c r="K1505" t="str">
        <f>IF(StandardResults[[#This Row],[BT(SC)]]&lt;&gt;"-",IF(StandardResults[[#This Row],[BT(SC)]]&lt;=StandardResults[[#This Row],[AAs]],"AA",IF(StandardResults[[#This Row],[BT(SC)]]&lt;=StandardResults[[#This Row],[As]],"A",IF(StandardResults[[#This Row],[BT(SC)]]&lt;=StandardResults[[#This Row],[Bs]],"B","-"))),"")</f>
        <v/>
      </c>
      <c r="L1505" t="str">
        <f>IF(ISBLANK(TimeVR[[#This Row],[Best Time(L)]]),"-",TimeVR[[#This Row],[Best Time(L)]])</f>
        <v>-</v>
      </c>
      <c r="M1505" t="str">
        <f>IF(StandardResults[[#This Row],[BT(LC)]]&lt;&gt;"-",IF(StandardResults[[#This Row],[BT(LC)]]&lt;=StandardResults[[#This Row],[AA]],"AA",IF(StandardResults[[#This Row],[BT(LC)]]&lt;=StandardResults[[#This Row],[A]],"A",IF(StandardResults[[#This Row],[BT(LC)]]&lt;=StandardResults[[#This Row],[B]],"B","-"))),"")</f>
        <v/>
      </c>
      <c r="N1505" s="14"/>
      <c r="O1505" t="str">
        <f>IF(StandardResults[[#This Row],[BT(SC)]]&lt;&gt;"-",IF(StandardResults[[#This Row],[BT(SC)]]&lt;=StandardResults[[#This Row],[Ecs]],"EC","-"),"")</f>
        <v/>
      </c>
      <c r="Q1505" t="str">
        <f>IF(StandardResults[[#This Row],[Ind/Rel]]="Ind",LEFT(StandardResults[[#This Row],[Gender]],1)&amp;MIN(MAX(StandardResults[[#This Row],[Age]],11),17)&amp;"-"&amp;StandardResults[[#This Row],[Event]],"")</f>
        <v>011-0</v>
      </c>
      <c r="R1505" t="e">
        <f>IF(StandardResults[[#This Row],[Ind/Rel]]="Ind",_xlfn.XLOOKUP(StandardResults[[#This Row],[Code]],Std[Code],Std[AA]),"-")</f>
        <v>#N/A</v>
      </c>
      <c r="S1505" t="e">
        <f>IF(StandardResults[[#This Row],[Ind/Rel]]="Ind",_xlfn.XLOOKUP(StandardResults[[#This Row],[Code]],Std[Code],Std[A]),"-")</f>
        <v>#N/A</v>
      </c>
      <c r="T1505" t="e">
        <f>IF(StandardResults[[#This Row],[Ind/Rel]]="Ind",_xlfn.XLOOKUP(StandardResults[[#This Row],[Code]],Std[Code],Std[B]),"-")</f>
        <v>#N/A</v>
      </c>
      <c r="U1505" t="e">
        <f>IF(StandardResults[[#This Row],[Ind/Rel]]="Ind",_xlfn.XLOOKUP(StandardResults[[#This Row],[Code]],Std[Code],Std[AAs]),"-")</f>
        <v>#N/A</v>
      </c>
      <c r="V1505" t="e">
        <f>IF(StandardResults[[#This Row],[Ind/Rel]]="Ind",_xlfn.XLOOKUP(StandardResults[[#This Row],[Code]],Std[Code],Std[As]),"-")</f>
        <v>#N/A</v>
      </c>
      <c r="W1505" t="e">
        <f>IF(StandardResults[[#This Row],[Ind/Rel]]="Ind",_xlfn.XLOOKUP(StandardResults[[#This Row],[Code]],Std[Code],Std[Bs]),"-")</f>
        <v>#N/A</v>
      </c>
      <c r="X1505" t="e">
        <f>IF(StandardResults[[#This Row],[Ind/Rel]]="Ind",_xlfn.XLOOKUP(StandardResults[[#This Row],[Code]],Std[Code],Std[EC]),"-")</f>
        <v>#N/A</v>
      </c>
      <c r="Y1505" t="e">
        <f>IF(StandardResults[[#This Row],[Ind/Rel]]="Ind",_xlfn.XLOOKUP(StandardResults[[#This Row],[Code]],Std[Code],Std[Ecs]),"-")</f>
        <v>#N/A</v>
      </c>
      <c r="Z1505">
        <f>COUNTIFS(StandardResults[Name],StandardResults[[#This Row],[Name]],StandardResults[Entry
Std],"B")+COUNTIFS(StandardResults[Name],StandardResults[[#This Row],[Name]],StandardResults[Entry
Std],"A")+COUNTIFS(StandardResults[Name],StandardResults[[#This Row],[Name]],StandardResults[Entry
Std],"AA")</f>
        <v>0</v>
      </c>
      <c r="AA1505">
        <f>COUNTIFS(StandardResults[Name],StandardResults[[#This Row],[Name]],StandardResults[Entry
Std],"AA")</f>
        <v>0</v>
      </c>
    </row>
    <row r="1506" spans="1:27" x14ac:dyDescent="0.25">
      <c r="A1506">
        <f>TimeVR[[#This Row],[Club]]</f>
        <v>0</v>
      </c>
      <c r="B1506" t="str">
        <f>IF(OR(RIGHT(TimeVR[[#This Row],[Event]],3)="M.R", RIGHT(TimeVR[[#This Row],[Event]],3)="F.R"),"Relay","Ind")</f>
        <v>Ind</v>
      </c>
      <c r="C1506">
        <f>TimeVR[[#This Row],[gender]]</f>
        <v>0</v>
      </c>
      <c r="D1506">
        <f>TimeVR[[#This Row],[Age]]</f>
        <v>0</v>
      </c>
      <c r="E1506">
        <f>TimeVR[[#This Row],[name]]</f>
        <v>0</v>
      </c>
      <c r="F1506">
        <f>TimeVR[[#This Row],[Event]]</f>
        <v>0</v>
      </c>
      <c r="G1506" t="str">
        <f>IF(OR(StandardResults[[#This Row],[Entry]]="-",TimeVR[[#This Row],[validation]]="Validated"),"Y","N")</f>
        <v>N</v>
      </c>
      <c r="H1506">
        <f>IF(OR(LEFT(TimeVR[[#This Row],[Times]],8)="00:00.00", LEFT(TimeVR[[#This Row],[Times]],2)="NT"),"-",TimeVR[[#This Row],[Times]])</f>
        <v>0</v>
      </c>
      <c r="I15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6" t="str">
        <f>IF(ISBLANK(TimeVR[[#This Row],[Best Time(S)]]),"-",TimeVR[[#This Row],[Best Time(S)]])</f>
        <v>-</v>
      </c>
      <c r="K1506" t="str">
        <f>IF(StandardResults[[#This Row],[BT(SC)]]&lt;&gt;"-",IF(StandardResults[[#This Row],[BT(SC)]]&lt;=StandardResults[[#This Row],[AAs]],"AA",IF(StandardResults[[#This Row],[BT(SC)]]&lt;=StandardResults[[#This Row],[As]],"A",IF(StandardResults[[#This Row],[BT(SC)]]&lt;=StandardResults[[#This Row],[Bs]],"B","-"))),"")</f>
        <v/>
      </c>
      <c r="L1506" t="str">
        <f>IF(ISBLANK(TimeVR[[#This Row],[Best Time(L)]]),"-",TimeVR[[#This Row],[Best Time(L)]])</f>
        <v>-</v>
      </c>
      <c r="M1506" t="str">
        <f>IF(StandardResults[[#This Row],[BT(LC)]]&lt;&gt;"-",IF(StandardResults[[#This Row],[BT(LC)]]&lt;=StandardResults[[#This Row],[AA]],"AA",IF(StandardResults[[#This Row],[BT(LC)]]&lt;=StandardResults[[#This Row],[A]],"A",IF(StandardResults[[#This Row],[BT(LC)]]&lt;=StandardResults[[#This Row],[B]],"B","-"))),"")</f>
        <v/>
      </c>
      <c r="N1506" s="14"/>
      <c r="O1506" t="str">
        <f>IF(StandardResults[[#This Row],[BT(SC)]]&lt;&gt;"-",IF(StandardResults[[#This Row],[BT(SC)]]&lt;=StandardResults[[#This Row],[Ecs]],"EC","-"),"")</f>
        <v/>
      </c>
      <c r="Q1506" t="str">
        <f>IF(StandardResults[[#This Row],[Ind/Rel]]="Ind",LEFT(StandardResults[[#This Row],[Gender]],1)&amp;MIN(MAX(StandardResults[[#This Row],[Age]],11),17)&amp;"-"&amp;StandardResults[[#This Row],[Event]],"")</f>
        <v>011-0</v>
      </c>
      <c r="R1506" t="e">
        <f>IF(StandardResults[[#This Row],[Ind/Rel]]="Ind",_xlfn.XLOOKUP(StandardResults[[#This Row],[Code]],Std[Code],Std[AA]),"-")</f>
        <v>#N/A</v>
      </c>
      <c r="S1506" t="e">
        <f>IF(StandardResults[[#This Row],[Ind/Rel]]="Ind",_xlfn.XLOOKUP(StandardResults[[#This Row],[Code]],Std[Code],Std[A]),"-")</f>
        <v>#N/A</v>
      </c>
      <c r="T1506" t="e">
        <f>IF(StandardResults[[#This Row],[Ind/Rel]]="Ind",_xlfn.XLOOKUP(StandardResults[[#This Row],[Code]],Std[Code],Std[B]),"-")</f>
        <v>#N/A</v>
      </c>
      <c r="U1506" t="e">
        <f>IF(StandardResults[[#This Row],[Ind/Rel]]="Ind",_xlfn.XLOOKUP(StandardResults[[#This Row],[Code]],Std[Code],Std[AAs]),"-")</f>
        <v>#N/A</v>
      </c>
      <c r="V1506" t="e">
        <f>IF(StandardResults[[#This Row],[Ind/Rel]]="Ind",_xlfn.XLOOKUP(StandardResults[[#This Row],[Code]],Std[Code],Std[As]),"-")</f>
        <v>#N/A</v>
      </c>
      <c r="W1506" t="e">
        <f>IF(StandardResults[[#This Row],[Ind/Rel]]="Ind",_xlfn.XLOOKUP(StandardResults[[#This Row],[Code]],Std[Code],Std[Bs]),"-")</f>
        <v>#N/A</v>
      </c>
      <c r="X1506" t="e">
        <f>IF(StandardResults[[#This Row],[Ind/Rel]]="Ind",_xlfn.XLOOKUP(StandardResults[[#This Row],[Code]],Std[Code],Std[EC]),"-")</f>
        <v>#N/A</v>
      </c>
      <c r="Y1506" t="e">
        <f>IF(StandardResults[[#This Row],[Ind/Rel]]="Ind",_xlfn.XLOOKUP(StandardResults[[#This Row],[Code]],Std[Code],Std[Ecs]),"-")</f>
        <v>#N/A</v>
      </c>
      <c r="Z1506">
        <f>COUNTIFS(StandardResults[Name],StandardResults[[#This Row],[Name]],StandardResults[Entry
Std],"B")+COUNTIFS(StandardResults[Name],StandardResults[[#This Row],[Name]],StandardResults[Entry
Std],"A")+COUNTIFS(StandardResults[Name],StandardResults[[#This Row],[Name]],StandardResults[Entry
Std],"AA")</f>
        <v>0</v>
      </c>
      <c r="AA1506">
        <f>COUNTIFS(StandardResults[Name],StandardResults[[#This Row],[Name]],StandardResults[Entry
Std],"AA")</f>
        <v>0</v>
      </c>
    </row>
    <row r="1507" spans="1:27" x14ac:dyDescent="0.25">
      <c r="A1507">
        <f>TimeVR[[#This Row],[Club]]</f>
        <v>0</v>
      </c>
      <c r="B1507" t="str">
        <f>IF(OR(RIGHT(TimeVR[[#This Row],[Event]],3)="M.R", RIGHT(TimeVR[[#This Row],[Event]],3)="F.R"),"Relay","Ind")</f>
        <v>Ind</v>
      </c>
      <c r="C1507">
        <f>TimeVR[[#This Row],[gender]]</f>
        <v>0</v>
      </c>
      <c r="D1507">
        <f>TimeVR[[#This Row],[Age]]</f>
        <v>0</v>
      </c>
      <c r="E1507">
        <f>TimeVR[[#This Row],[name]]</f>
        <v>0</v>
      </c>
      <c r="F1507">
        <f>TimeVR[[#This Row],[Event]]</f>
        <v>0</v>
      </c>
      <c r="G1507" t="str">
        <f>IF(OR(StandardResults[[#This Row],[Entry]]="-",TimeVR[[#This Row],[validation]]="Validated"),"Y","N")</f>
        <v>N</v>
      </c>
      <c r="H1507">
        <f>IF(OR(LEFT(TimeVR[[#This Row],[Times]],8)="00:00.00", LEFT(TimeVR[[#This Row],[Times]],2)="NT"),"-",TimeVR[[#This Row],[Times]])</f>
        <v>0</v>
      </c>
      <c r="I15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7" t="str">
        <f>IF(ISBLANK(TimeVR[[#This Row],[Best Time(S)]]),"-",TimeVR[[#This Row],[Best Time(S)]])</f>
        <v>-</v>
      </c>
      <c r="K1507" t="str">
        <f>IF(StandardResults[[#This Row],[BT(SC)]]&lt;&gt;"-",IF(StandardResults[[#This Row],[BT(SC)]]&lt;=StandardResults[[#This Row],[AAs]],"AA",IF(StandardResults[[#This Row],[BT(SC)]]&lt;=StandardResults[[#This Row],[As]],"A",IF(StandardResults[[#This Row],[BT(SC)]]&lt;=StandardResults[[#This Row],[Bs]],"B","-"))),"")</f>
        <v/>
      </c>
      <c r="L1507" t="str">
        <f>IF(ISBLANK(TimeVR[[#This Row],[Best Time(L)]]),"-",TimeVR[[#This Row],[Best Time(L)]])</f>
        <v>-</v>
      </c>
      <c r="M1507" t="str">
        <f>IF(StandardResults[[#This Row],[BT(LC)]]&lt;&gt;"-",IF(StandardResults[[#This Row],[BT(LC)]]&lt;=StandardResults[[#This Row],[AA]],"AA",IF(StandardResults[[#This Row],[BT(LC)]]&lt;=StandardResults[[#This Row],[A]],"A",IF(StandardResults[[#This Row],[BT(LC)]]&lt;=StandardResults[[#This Row],[B]],"B","-"))),"")</f>
        <v/>
      </c>
      <c r="N1507" s="14"/>
      <c r="O1507" t="str">
        <f>IF(StandardResults[[#This Row],[BT(SC)]]&lt;&gt;"-",IF(StandardResults[[#This Row],[BT(SC)]]&lt;=StandardResults[[#This Row],[Ecs]],"EC","-"),"")</f>
        <v/>
      </c>
      <c r="Q1507" t="str">
        <f>IF(StandardResults[[#This Row],[Ind/Rel]]="Ind",LEFT(StandardResults[[#This Row],[Gender]],1)&amp;MIN(MAX(StandardResults[[#This Row],[Age]],11),17)&amp;"-"&amp;StandardResults[[#This Row],[Event]],"")</f>
        <v>011-0</v>
      </c>
      <c r="R1507" t="e">
        <f>IF(StandardResults[[#This Row],[Ind/Rel]]="Ind",_xlfn.XLOOKUP(StandardResults[[#This Row],[Code]],Std[Code],Std[AA]),"-")</f>
        <v>#N/A</v>
      </c>
      <c r="S1507" t="e">
        <f>IF(StandardResults[[#This Row],[Ind/Rel]]="Ind",_xlfn.XLOOKUP(StandardResults[[#This Row],[Code]],Std[Code],Std[A]),"-")</f>
        <v>#N/A</v>
      </c>
      <c r="T1507" t="e">
        <f>IF(StandardResults[[#This Row],[Ind/Rel]]="Ind",_xlfn.XLOOKUP(StandardResults[[#This Row],[Code]],Std[Code],Std[B]),"-")</f>
        <v>#N/A</v>
      </c>
      <c r="U1507" t="e">
        <f>IF(StandardResults[[#This Row],[Ind/Rel]]="Ind",_xlfn.XLOOKUP(StandardResults[[#This Row],[Code]],Std[Code],Std[AAs]),"-")</f>
        <v>#N/A</v>
      </c>
      <c r="V1507" t="e">
        <f>IF(StandardResults[[#This Row],[Ind/Rel]]="Ind",_xlfn.XLOOKUP(StandardResults[[#This Row],[Code]],Std[Code],Std[As]),"-")</f>
        <v>#N/A</v>
      </c>
      <c r="W1507" t="e">
        <f>IF(StandardResults[[#This Row],[Ind/Rel]]="Ind",_xlfn.XLOOKUP(StandardResults[[#This Row],[Code]],Std[Code],Std[Bs]),"-")</f>
        <v>#N/A</v>
      </c>
      <c r="X1507" t="e">
        <f>IF(StandardResults[[#This Row],[Ind/Rel]]="Ind",_xlfn.XLOOKUP(StandardResults[[#This Row],[Code]],Std[Code],Std[EC]),"-")</f>
        <v>#N/A</v>
      </c>
      <c r="Y1507" t="e">
        <f>IF(StandardResults[[#This Row],[Ind/Rel]]="Ind",_xlfn.XLOOKUP(StandardResults[[#This Row],[Code]],Std[Code],Std[Ecs]),"-")</f>
        <v>#N/A</v>
      </c>
      <c r="Z1507">
        <f>COUNTIFS(StandardResults[Name],StandardResults[[#This Row],[Name]],StandardResults[Entry
Std],"B")+COUNTIFS(StandardResults[Name],StandardResults[[#This Row],[Name]],StandardResults[Entry
Std],"A")+COUNTIFS(StandardResults[Name],StandardResults[[#This Row],[Name]],StandardResults[Entry
Std],"AA")</f>
        <v>0</v>
      </c>
      <c r="AA1507">
        <f>COUNTIFS(StandardResults[Name],StandardResults[[#This Row],[Name]],StandardResults[Entry
Std],"AA")</f>
        <v>0</v>
      </c>
    </row>
    <row r="1508" spans="1:27" x14ac:dyDescent="0.25">
      <c r="A1508">
        <f>TimeVR[[#This Row],[Club]]</f>
        <v>0</v>
      </c>
      <c r="B1508" t="str">
        <f>IF(OR(RIGHT(TimeVR[[#This Row],[Event]],3)="M.R", RIGHT(TimeVR[[#This Row],[Event]],3)="F.R"),"Relay","Ind")</f>
        <v>Ind</v>
      </c>
      <c r="C1508">
        <f>TimeVR[[#This Row],[gender]]</f>
        <v>0</v>
      </c>
      <c r="D1508">
        <f>TimeVR[[#This Row],[Age]]</f>
        <v>0</v>
      </c>
      <c r="E1508">
        <f>TimeVR[[#This Row],[name]]</f>
        <v>0</v>
      </c>
      <c r="F1508">
        <f>TimeVR[[#This Row],[Event]]</f>
        <v>0</v>
      </c>
      <c r="G1508" t="str">
        <f>IF(OR(StandardResults[[#This Row],[Entry]]="-",TimeVR[[#This Row],[validation]]="Validated"),"Y","N")</f>
        <v>N</v>
      </c>
      <c r="H1508">
        <f>IF(OR(LEFT(TimeVR[[#This Row],[Times]],8)="00:00.00", LEFT(TimeVR[[#This Row],[Times]],2)="NT"),"-",TimeVR[[#This Row],[Times]])</f>
        <v>0</v>
      </c>
      <c r="I15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8" t="str">
        <f>IF(ISBLANK(TimeVR[[#This Row],[Best Time(S)]]),"-",TimeVR[[#This Row],[Best Time(S)]])</f>
        <v>-</v>
      </c>
      <c r="K1508" t="str">
        <f>IF(StandardResults[[#This Row],[BT(SC)]]&lt;&gt;"-",IF(StandardResults[[#This Row],[BT(SC)]]&lt;=StandardResults[[#This Row],[AAs]],"AA",IF(StandardResults[[#This Row],[BT(SC)]]&lt;=StandardResults[[#This Row],[As]],"A",IF(StandardResults[[#This Row],[BT(SC)]]&lt;=StandardResults[[#This Row],[Bs]],"B","-"))),"")</f>
        <v/>
      </c>
      <c r="L1508" t="str">
        <f>IF(ISBLANK(TimeVR[[#This Row],[Best Time(L)]]),"-",TimeVR[[#This Row],[Best Time(L)]])</f>
        <v>-</v>
      </c>
      <c r="M1508" t="str">
        <f>IF(StandardResults[[#This Row],[BT(LC)]]&lt;&gt;"-",IF(StandardResults[[#This Row],[BT(LC)]]&lt;=StandardResults[[#This Row],[AA]],"AA",IF(StandardResults[[#This Row],[BT(LC)]]&lt;=StandardResults[[#This Row],[A]],"A",IF(StandardResults[[#This Row],[BT(LC)]]&lt;=StandardResults[[#This Row],[B]],"B","-"))),"")</f>
        <v/>
      </c>
      <c r="N1508" s="14"/>
      <c r="O1508" t="str">
        <f>IF(StandardResults[[#This Row],[BT(SC)]]&lt;&gt;"-",IF(StandardResults[[#This Row],[BT(SC)]]&lt;=StandardResults[[#This Row],[Ecs]],"EC","-"),"")</f>
        <v/>
      </c>
      <c r="Q1508" t="str">
        <f>IF(StandardResults[[#This Row],[Ind/Rel]]="Ind",LEFT(StandardResults[[#This Row],[Gender]],1)&amp;MIN(MAX(StandardResults[[#This Row],[Age]],11),17)&amp;"-"&amp;StandardResults[[#This Row],[Event]],"")</f>
        <v>011-0</v>
      </c>
      <c r="R1508" t="e">
        <f>IF(StandardResults[[#This Row],[Ind/Rel]]="Ind",_xlfn.XLOOKUP(StandardResults[[#This Row],[Code]],Std[Code],Std[AA]),"-")</f>
        <v>#N/A</v>
      </c>
      <c r="S1508" t="e">
        <f>IF(StandardResults[[#This Row],[Ind/Rel]]="Ind",_xlfn.XLOOKUP(StandardResults[[#This Row],[Code]],Std[Code],Std[A]),"-")</f>
        <v>#N/A</v>
      </c>
      <c r="T1508" t="e">
        <f>IF(StandardResults[[#This Row],[Ind/Rel]]="Ind",_xlfn.XLOOKUP(StandardResults[[#This Row],[Code]],Std[Code],Std[B]),"-")</f>
        <v>#N/A</v>
      </c>
      <c r="U1508" t="e">
        <f>IF(StandardResults[[#This Row],[Ind/Rel]]="Ind",_xlfn.XLOOKUP(StandardResults[[#This Row],[Code]],Std[Code],Std[AAs]),"-")</f>
        <v>#N/A</v>
      </c>
      <c r="V1508" t="e">
        <f>IF(StandardResults[[#This Row],[Ind/Rel]]="Ind",_xlfn.XLOOKUP(StandardResults[[#This Row],[Code]],Std[Code],Std[As]),"-")</f>
        <v>#N/A</v>
      </c>
      <c r="W1508" t="e">
        <f>IF(StandardResults[[#This Row],[Ind/Rel]]="Ind",_xlfn.XLOOKUP(StandardResults[[#This Row],[Code]],Std[Code],Std[Bs]),"-")</f>
        <v>#N/A</v>
      </c>
      <c r="X1508" t="e">
        <f>IF(StandardResults[[#This Row],[Ind/Rel]]="Ind",_xlfn.XLOOKUP(StandardResults[[#This Row],[Code]],Std[Code],Std[EC]),"-")</f>
        <v>#N/A</v>
      </c>
      <c r="Y1508" t="e">
        <f>IF(StandardResults[[#This Row],[Ind/Rel]]="Ind",_xlfn.XLOOKUP(StandardResults[[#This Row],[Code]],Std[Code],Std[Ecs]),"-")</f>
        <v>#N/A</v>
      </c>
      <c r="Z1508">
        <f>COUNTIFS(StandardResults[Name],StandardResults[[#This Row],[Name]],StandardResults[Entry
Std],"B")+COUNTIFS(StandardResults[Name],StandardResults[[#This Row],[Name]],StandardResults[Entry
Std],"A")+COUNTIFS(StandardResults[Name],StandardResults[[#This Row],[Name]],StandardResults[Entry
Std],"AA")</f>
        <v>0</v>
      </c>
      <c r="AA1508">
        <f>COUNTIFS(StandardResults[Name],StandardResults[[#This Row],[Name]],StandardResults[Entry
Std],"AA")</f>
        <v>0</v>
      </c>
    </row>
    <row r="1509" spans="1:27" x14ac:dyDescent="0.25">
      <c r="A1509">
        <f>TimeVR[[#This Row],[Club]]</f>
        <v>0</v>
      </c>
      <c r="B1509" t="str">
        <f>IF(OR(RIGHT(TimeVR[[#This Row],[Event]],3)="M.R", RIGHT(TimeVR[[#This Row],[Event]],3)="F.R"),"Relay","Ind")</f>
        <v>Ind</v>
      </c>
      <c r="C1509">
        <f>TimeVR[[#This Row],[gender]]</f>
        <v>0</v>
      </c>
      <c r="D1509">
        <f>TimeVR[[#This Row],[Age]]</f>
        <v>0</v>
      </c>
      <c r="E1509">
        <f>TimeVR[[#This Row],[name]]</f>
        <v>0</v>
      </c>
      <c r="F1509">
        <f>TimeVR[[#This Row],[Event]]</f>
        <v>0</v>
      </c>
      <c r="G1509" t="str">
        <f>IF(OR(StandardResults[[#This Row],[Entry]]="-",TimeVR[[#This Row],[validation]]="Validated"),"Y","N")</f>
        <v>N</v>
      </c>
      <c r="H1509">
        <f>IF(OR(LEFT(TimeVR[[#This Row],[Times]],8)="00:00.00", LEFT(TimeVR[[#This Row],[Times]],2)="NT"),"-",TimeVR[[#This Row],[Times]])</f>
        <v>0</v>
      </c>
      <c r="I15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09" t="str">
        <f>IF(ISBLANK(TimeVR[[#This Row],[Best Time(S)]]),"-",TimeVR[[#This Row],[Best Time(S)]])</f>
        <v>-</v>
      </c>
      <c r="K1509" t="str">
        <f>IF(StandardResults[[#This Row],[BT(SC)]]&lt;&gt;"-",IF(StandardResults[[#This Row],[BT(SC)]]&lt;=StandardResults[[#This Row],[AAs]],"AA",IF(StandardResults[[#This Row],[BT(SC)]]&lt;=StandardResults[[#This Row],[As]],"A",IF(StandardResults[[#This Row],[BT(SC)]]&lt;=StandardResults[[#This Row],[Bs]],"B","-"))),"")</f>
        <v/>
      </c>
      <c r="L1509" t="str">
        <f>IF(ISBLANK(TimeVR[[#This Row],[Best Time(L)]]),"-",TimeVR[[#This Row],[Best Time(L)]])</f>
        <v>-</v>
      </c>
      <c r="M1509" t="str">
        <f>IF(StandardResults[[#This Row],[BT(LC)]]&lt;&gt;"-",IF(StandardResults[[#This Row],[BT(LC)]]&lt;=StandardResults[[#This Row],[AA]],"AA",IF(StandardResults[[#This Row],[BT(LC)]]&lt;=StandardResults[[#This Row],[A]],"A",IF(StandardResults[[#This Row],[BT(LC)]]&lt;=StandardResults[[#This Row],[B]],"B","-"))),"")</f>
        <v/>
      </c>
      <c r="N1509" s="14"/>
      <c r="O1509" t="str">
        <f>IF(StandardResults[[#This Row],[BT(SC)]]&lt;&gt;"-",IF(StandardResults[[#This Row],[BT(SC)]]&lt;=StandardResults[[#This Row],[Ecs]],"EC","-"),"")</f>
        <v/>
      </c>
      <c r="Q1509" t="str">
        <f>IF(StandardResults[[#This Row],[Ind/Rel]]="Ind",LEFT(StandardResults[[#This Row],[Gender]],1)&amp;MIN(MAX(StandardResults[[#This Row],[Age]],11),17)&amp;"-"&amp;StandardResults[[#This Row],[Event]],"")</f>
        <v>011-0</v>
      </c>
      <c r="R1509" t="e">
        <f>IF(StandardResults[[#This Row],[Ind/Rel]]="Ind",_xlfn.XLOOKUP(StandardResults[[#This Row],[Code]],Std[Code],Std[AA]),"-")</f>
        <v>#N/A</v>
      </c>
      <c r="S1509" t="e">
        <f>IF(StandardResults[[#This Row],[Ind/Rel]]="Ind",_xlfn.XLOOKUP(StandardResults[[#This Row],[Code]],Std[Code],Std[A]),"-")</f>
        <v>#N/A</v>
      </c>
      <c r="T1509" t="e">
        <f>IF(StandardResults[[#This Row],[Ind/Rel]]="Ind",_xlfn.XLOOKUP(StandardResults[[#This Row],[Code]],Std[Code],Std[B]),"-")</f>
        <v>#N/A</v>
      </c>
      <c r="U1509" t="e">
        <f>IF(StandardResults[[#This Row],[Ind/Rel]]="Ind",_xlfn.XLOOKUP(StandardResults[[#This Row],[Code]],Std[Code],Std[AAs]),"-")</f>
        <v>#N/A</v>
      </c>
      <c r="V1509" t="e">
        <f>IF(StandardResults[[#This Row],[Ind/Rel]]="Ind",_xlfn.XLOOKUP(StandardResults[[#This Row],[Code]],Std[Code],Std[As]),"-")</f>
        <v>#N/A</v>
      </c>
      <c r="W1509" t="e">
        <f>IF(StandardResults[[#This Row],[Ind/Rel]]="Ind",_xlfn.XLOOKUP(StandardResults[[#This Row],[Code]],Std[Code],Std[Bs]),"-")</f>
        <v>#N/A</v>
      </c>
      <c r="X1509" t="e">
        <f>IF(StandardResults[[#This Row],[Ind/Rel]]="Ind",_xlfn.XLOOKUP(StandardResults[[#This Row],[Code]],Std[Code],Std[EC]),"-")</f>
        <v>#N/A</v>
      </c>
      <c r="Y1509" t="e">
        <f>IF(StandardResults[[#This Row],[Ind/Rel]]="Ind",_xlfn.XLOOKUP(StandardResults[[#This Row],[Code]],Std[Code],Std[Ecs]),"-")</f>
        <v>#N/A</v>
      </c>
      <c r="Z1509">
        <f>COUNTIFS(StandardResults[Name],StandardResults[[#This Row],[Name]],StandardResults[Entry
Std],"B")+COUNTIFS(StandardResults[Name],StandardResults[[#This Row],[Name]],StandardResults[Entry
Std],"A")+COUNTIFS(StandardResults[Name],StandardResults[[#This Row],[Name]],StandardResults[Entry
Std],"AA")</f>
        <v>0</v>
      </c>
      <c r="AA1509">
        <f>COUNTIFS(StandardResults[Name],StandardResults[[#This Row],[Name]],StandardResults[Entry
Std],"AA")</f>
        <v>0</v>
      </c>
    </row>
    <row r="1510" spans="1:27" x14ac:dyDescent="0.25">
      <c r="A1510">
        <f>TimeVR[[#This Row],[Club]]</f>
        <v>0</v>
      </c>
      <c r="B1510" t="str">
        <f>IF(OR(RIGHT(TimeVR[[#This Row],[Event]],3)="M.R", RIGHT(TimeVR[[#This Row],[Event]],3)="F.R"),"Relay","Ind")</f>
        <v>Ind</v>
      </c>
      <c r="C1510">
        <f>TimeVR[[#This Row],[gender]]</f>
        <v>0</v>
      </c>
      <c r="D1510">
        <f>TimeVR[[#This Row],[Age]]</f>
        <v>0</v>
      </c>
      <c r="E1510">
        <f>TimeVR[[#This Row],[name]]</f>
        <v>0</v>
      </c>
      <c r="F1510">
        <f>TimeVR[[#This Row],[Event]]</f>
        <v>0</v>
      </c>
      <c r="G1510" t="str">
        <f>IF(OR(StandardResults[[#This Row],[Entry]]="-",TimeVR[[#This Row],[validation]]="Validated"),"Y","N")</f>
        <v>N</v>
      </c>
      <c r="H1510">
        <f>IF(OR(LEFT(TimeVR[[#This Row],[Times]],8)="00:00.00", LEFT(TimeVR[[#This Row],[Times]],2)="NT"),"-",TimeVR[[#This Row],[Times]])</f>
        <v>0</v>
      </c>
      <c r="I15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0" t="str">
        <f>IF(ISBLANK(TimeVR[[#This Row],[Best Time(S)]]),"-",TimeVR[[#This Row],[Best Time(S)]])</f>
        <v>-</v>
      </c>
      <c r="K1510" t="str">
        <f>IF(StandardResults[[#This Row],[BT(SC)]]&lt;&gt;"-",IF(StandardResults[[#This Row],[BT(SC)]]&lt;=StandardResults[[#This Row],[AAs]],"AA",IF(StandardResults[[#This Row],[BT(SC)]]&lt;=StandardResults[[#This Row],[As]],"A",IF(StandardResults[[#This Row],[BT(SC)]]&lt;=StandardResults[[#This Row],[Bs]],"B","-"))),"")</f>
        <v/>
      </c>
      <c r="L1510" t="str">
        <f>IF(ISBLANK(TimeVR[[#This Row],[Best Time(L)]]),"-",TimeVR[[#This Row],[Best Time(L)]])</f>
        <v>-</v>
      </c>
      <c r="M1510" t="str">
        <f>IF(StandardResults[[#This Row],[BT(LC)]]&lt;&gt;"-",IF(StandardResults[[#This Row],[BT(LC)]]&lt;=StandardResults[[#This Row],[AA]],"AA",IF(StandardResults[[#This Row],[BT(LC)]]&lt;=StandardResults[[#This Row],[A]],"A",IF(StandardResults[[#This Row],[BT(LC)]]&lt;=StandardResults[[#This Row],[B]],"B","-"))),"")</f>
        <v/>
      </c>
      <c r="N1510" s="14"/>
      <c r="O1510" t="str">
        <f>IF(StandardResults[[#This Row],[BT(SC)]]&lt;&gt;"-",IF(StandardResults[[#This Row],[BT(SC)]]&lt;=StandardResults[[#This Row],[Ecs]],"EC","-"),"")</f>
        <v/>
      </c>
      <c r="Q1510" t="str">
        <f>IF(StandardResults[[#This Row],[Ind/Rel]]="Ind",LEFT(StandardResults[[#This Row],[Gender]],1)&amp;MIN(MAX(StandardResults[[#This Row],[Age]],11),17)&amp;"-"&amp;StandardResults[[#This Row],[Event]],"")</f>
        <v>011-0</v>
      </c>
      <c r="R1510" t="e">
        <f>IF(StandardResults[[#This Row],[Ind/Rel]]="Ind",_xlfn.XLOOKUP(StandardResults[[#This Row],[Code]],Std[Code],Std[AA]),"-")</f>
        <v>#N/A</v>
      </c>
      <c r="S1510" t="e">
        <f>IF(StandardResults[[#This Row],[Ind/Rel]]="Ind",_xlfn.XLOOKUP(StandardResults[[#This Row],[Code]],Std[Code],Std[A]),"-")</f>
        <v>#N/A</v>
      </c>
      <c r="T1510" t="e">
        <f>IF(StandardResults[[#This Row],[Ind/Rel]]="Ind",_xlfn.XLOOKUP(StandardResults[[#This Row],[Code]],Std[Code],Std[B]),"-")</f>
        <v>#N/A</v>
      </c>
      <c r="U1510" t="e">
        <f>IF(StandardResults[[#This Row],[Ind/Rel]]="Ind",_xlfn.XLOOKUP(StandardResults[[#This Row],[Code]],Std[Code],Std[AAs]),"-")</f>
        <v>#N/A</v>
      </c>
      <c r="V1510" t="e">
        <f>IF(StandardResults[[#This Row],[Ind/Rel]]="Ind",_xlfn.XLOOKUP(StandardResults[[#This Row],[Code]],Std[Code],Std[As]),"-")</f>
        <v>#N/A</v>
      </c>
      <c r="W1510" t="e">
        <f>IF(StandardResults[[#This Row],[Ind/Rel]]="Ind",_xlfn.XLOOKUP(StandardResults[[#This Row],[Code]],Std[Code],Std[Bs]),"-")</f>
        <v>#N/A</v>
      </c>
      <c r="X1510" t="e">
        <f>IF(StandardResults[[#This Row],[Ind/Rel]]="Ind",_xlfn.XLOOKUP(StandardResults[[#This Row],[Code]],Std[Code],Std[EC]),"-")</f>
        <v>#N/A</v>
      </c>
      <c r="Y1510" t="e">
        <f>IF(StandardResults[[#This Row],[Ind/Rel]]="Ind",_xlfn.XLOOKUP(StandardResults[[#This Row],[Code]],Std[Code],Std[Ecs]),"-")</f>
        <v>#N/A</v>
      </c>
      <c r="Z1510">
        <f>COUNTIFS(StandardResults[Name],StandardResults[[#This Row],[Name]],StandardResults[Entry
Std],"B")+COUNTIFS(StandardResults[Name],StandardResults[[#This Row],[Name]],StandardResults[Entry
Std],"A")+COUNTIFS(StandardResults[Name],StandardResults[[#This Row],[Name]],StandardResults[Entry
Std],"AA")</f>
        <v>0</v>
      </c>
      <c r="AA1510">
        <f>COUNTIFS(StandardResults[Name],StandardResults[[#This Row],[Name]],StandardResults[Entry
Std],"AA")</f>
        <v>0</v>
      </c>
    </row>
    <row r="1511" spans="1:27" x14ac:dyDescent="0.25">
      <c r="A1511">
        <f>TimeVR[[#This Row],[Club]]</f>
        <v>0</v>
      </c>
      <c r="B1511" t="str">
        <f>IF(OR(RIGHT(TimeVR[[#This Row],[Event]],3)="M.R", RIGHT(TimeVR[[#This Row],[Event]],3)="F.R"),"Relay","Ind")</f>
        <v>Ind</v>
      </c>
      <c r="C1511">
        <f>TimeVR[[#This Row],[gender]]</f>
        <v>0</v>
      </c>
      <c r="D1511">
        <f>TimeVR[[#This Row],[Age]]</f>
        <v>0</v>
      </c>
      <c r="E1511">
        <f>TimeVR[[#This Row],[name]]</f>
        <v>0</v>
      </c>
      <c r="F1511">
        <f>TimeVR[[#This Row],[Event]]</f>
        <v>0</v>
      </c>
      <c r="G1511" t="str">
        <f>IF(OR(StandardResults[[#This Row],[Entry]]="-",TimeVR[[#This Row],[validation]]="Validated"),"Y","N")</f>
        <v>N</v>
      </c>
      <c r="H1511">
        <f>IF(OR(LEFT(TimeVR[[#This Row],[Times]],8)="00:00.00", LEFT(TimeVR[[#This Row],[Times]],2)="NT"),"-",TimeVR[[#This Row],[Times]])</f>
        <v>0</v>
      </c>
      <c r="I15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1" t="str">
        <f>IF(ISBLANK(TimeVR[[#This Row],[Best Time(S)]]),"-",TimeVR[[#This Row],[Best Time(S)]])</f>
        <v>-</v>
      </c>
      <c r="K1511" t="str">
        <f>IF(StandardResults[[#This Row],[BT(SC)]]&lt;&gt;"-",IF(StandardResults[[#This Row],[BT(SC)]]&lt;=StandardResults[[#This Row],[AAs]],"AA",IF(StandardResults[[#This Row],[BT(SC)]]&lt;=StandardResults[[#This Row],[As]],"A",IF(StandardResults[[#This Row],[BT(SC)]]&lt;=StandardResults[[#This Row],[Bs]],"B","-"))),"")</f>
        <v/>
      </c>
      <c r="L1511" t="str">
        <f>IF(ISBLANK(TimeVR[[#This Row],[Best Time(L)]]),"-",TimeVR[[#This Row],[Best Time(L)]])</f>
        <v>-</v>
      </c>
      <c r="M1511" t="str">
        <f>IF(StandardResults[[#This Row],[BT(LC)]]&lt;&gt;"-",IF(StandardResults[[#This Row],[BT(LC)]]&lt;=StandardResults[[#This Row],[AA]],"AA",IF(StandardResults[[#This Row],[BT(LC)]]&lt;=StandardResults[[#This Row],[A]],"A",IF(StandardResults[[#This Row],[BT(LC)]]&lt;=StandardResults[[#This Row],[B]],"B","-"))),"")</f>
        <v/>
      </c>
      <c r="N1511" s="14"/>
      <c r="O1511" t="str">
        <f>IF(StandardResults[[#This Row],[BT(SC)]]&lt;&gt;"-",IF(StandardResults[[#This Row],[BT(SC)]]&lt;=StandardResults[[#This Row],[Ecs]],"EC","-"),"")</f>
        <v/>
      </c>
      <c r="Q1511" t="str">
        <f>IF(StandardResults[[#This Row],[Ind/Rel]]="Ind",LEFT(StandardResults[[#This Row],[Gender]],1)&amp;MIN(MAX(StandardResults[[#This Row],[Age]],11),17)&amp;"-"&amp;StandardResults[[#This Row],[Event]],"")</f>
        <v>011-0</v>
      </c>
      <c r="R1511" t="e">
        <f>IF(StandardResults[[#This Row],[Ind/Rel]]="Ind",_xlfn.XLOOKUP(StandardResults[[#This Row],[Code]],Std[Code],Std[AA]),"-")</f>
        <v>#N/A</v>
      </c>
      <c r="S1511" t="e">
        <f>IF(StandardResults[[#This Row],[Ind/Rel]]="Ind",_xlfn.XLOOKUP(StandardResults[[#This Row],[Code]],Std[Code],Std[A]),"-")</f>
        <v>#N/A</v>
      </c>
      <c r="T1511" t="e">
        <f>IF(StandardResults[[#This Row],[Ind/Rel]]="Ind",_xlfn.XLOOKUP(StandardResults[[#This Row],[Code]],Std[Code],Std[B]),"-")</f>
        <v>#N/A</v>
      </c>
      <c r="U1511" t="e">
        <f>IF(StandardResults[[#This Row],[Ind/Rel]]="Ind",_xlfn.XLOOKUP(StandardResults[[#This Row],[Code]],Std[Code],Std[AAs]),"-")</f>
        <v>#N/A</v>
      </c>
      <c r="V1511" t="e">
        <f>IF(StandardResults[[#This Row],[Ind/Rel]]="Ind",_xlfn.XLOOKUP(StandardResults[[#This Row],[Code]],Std[Code],Std[As]),"-")</f>
        <v>#N/A</v>
      </c>
      <c r="W1511" t="e">
        <f>IF(StandardResults[[#This Row],[Ind/Rel]]="Ind",_xlfn.XLOOKUP(StandardResults[[#This Row],[Code]],Std[Code],Std[Bs]),"-")</f>
        <v>#N/A</v>
      </c>
      <c r="X1511" t="e">
        <f>IF(StandardResults[[#This Row],[Ind/Rel]]="Ind",_xlfn.XLOOKUP(StandardResults[[#This Row],[Code]],Std[Code],Std[EC]),"-")</f>
        <v>#N/A</v>
      </c>
      <c r="Y1511" t="e">
        <f>IF(StandardResults[[#This Row],[Ind/Rel]]="Ind",_xlfn.XLOOKUP(StandardResults[[#This Row],[Code]],Std[Code],Std[Ecs]),"-")</f>
        <v>#N/A</v>
      </c>
      <c r="Z1511">
        <f>COUNTIFS(StandardResults[Name],StandardResults[[#This Row],[Name]],StandardResults[Entry
Std],"B")+COUNTIFS(StandardResults[Name],StandardResults[[#This Row],[Name]],StandardResults[Entry
Std],"A")+COUNTIFS(StandardResults[Name],StandardResults[[#This Row],[Name]],StandardResults[Entry
Std],"AA")</f>
        <v>0</v>
      </c>
      <c r="AA1511">
        <f>COUNTIFS(StandardResults[Name],StandardResults[[#This Row],[Name]],StandardResults[Entry
Std],"AA")</f>
        <v>0</v>
      </c>
    </row>
    <row r="1512" spans="1:27" x14ac:dyDescent="0.25">
      <c r="A1512">
        <f>TimeVR[[#This Row],[Club]]</f>
        <v>0</v>
      </c>
      <c r="B1512" t="str">
        <f>IF(OR(RIGHT(TimeVR[[#This Row],[Event]],3)="M.R", RIGHT(TimeVR[[#This Row],[Event]],3)="F.R"),"Relay","Ind")</f>
        <v>Ind</v>
      </c>
      <c r="C1512">
        <f>TimeVR[[#This Row],[gender]]</f>
        <v>0</v>
      </c>
      <c r="D1512">
        <f>TimeVR[[#This Row],[Age]]</f>
        <v>0</v>
      </c>
      <c r="E1512">
        <f>TimeVR[[#This Row],[name]]</f>
        <v>0</v>
      </c>
      <c r="F1512">
        <f>TimeVR[[#This Row],[Event]]</f>
        <v>0</v>
      </c>
      <c r="G1512" t="str">
        <f>IF(OR(StandardResults[[#This Row],[Entry]]="-",TimeVR[[#This Row],[validation]]="Validated"),"Y","N")</f>
        <v>N</v>
      </c>
      <c r="H1512">
        <f>IF(OR(LEFT(TimeVR[[#This Row],[Times]],8)="00:00.00", LEFT(TimeVR[[#This Row],[Times]],2)="NT"),"-",TimeVR[[#This Row],[Times]])</f>
        <v>0</v>
      </c>
      <c r="I15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2" t="str">
        <f>IF(ISBLANK(TimeVR[[#This Row],[Best Time(S)]]),"-",TimeVR[[#This Row],[Best Time(S)]])</f>
        <v>-</v>
      </c>
      <c r="K1512" t="str">
        <f>IF(StandardResults[[#This Row],[BT(SC)]]&lt;&gt;"-",IF(StandardResults[[#This Row],[BT(SC)]]&lt;=StandardResults[[#This Row],[AAs]],"AA",IF(StandardResults[[#This Row],[BT(SC)]]&lt;=StandardResults[[#This Row],[As]],"A",IF(StandardResults[[#This Row],[BT(SC)]]&lt;=StandardResults[[#This Row],[Bs]],"B","-"))),"")</f>
        <v/>
      </c>
      <c r="L1512" t="str">
        <f>IF(ISBLANK(TimeVR[[#This Row],[Best Time(L)]]),"-",TimeVR[[#This Row],[Best Time(L)]])</f>
        <v>-</v>
      </c>
      <c r="M1512" t="str">
        <f>IF(StandardResults[[#This Row],[BT(LC)]]&lt;&gt;"-",IF(StandardResults[[#This Row],[BT(LC)]]&lt;=StandardResults[[#This Row],[AA]],"AA",IF(StandardResults[[#This Row],[BT(LC)]]&lt;=StandardResults[[#This Row],[A]],"A",IF(StandardResults[[#This Row],[BT(LC)]]&lt;=StandardResults[[#This Row],[B]],"B","-"))),"")</f>
        <v/>
      </c>
      <c r="N1512" s="14"/>
      <c r="O1512" t="str">
        <f>IF(StandardResults[[#This Row],[BT(SC)]]&lt;&gt;"-",IF(StandardResults[[#This Row],[BT(SC)]]&lt;=StandardResults[[#This Row],[Ecs]],"EC","-"),"")</f>
        <v/>
      </c>
      <c r="Q1512" t="str">
        <f>IF(StandardResults[[#This Row],[Ind/Rel]]="Ind",LEFT(StandardResults[[#This Row],[Gender]],1)&amp;MIN(MAX(StandardResults[[#This Row],[Age]],11),17)&amp;"-"&amp;StandardResults[[#This Row],[Event]],"")</f>
        <v>011-0</v>
      </c>
      <c r="R1512" t="e">
        <f>IF(StandardResults[[#This Row],[Ind/Rel]]="Ind",_xlfn.XLOOKUP(StandardResults[[#This Row],[Code]],Std[Code],Std[AA]),"-")</f>
        <v>#N/A</v>
      </c>
      <c r="S1512" t="e">
        <f>IF(StandardResults[[#This Row],[Ind/Rel]]="Ind",_xlfn.XLOOKUP(StandardResults[[#This Row],[Code]],Std[Code],Std[A]),"-")</f>
        <v>#N/A</v>
      </c>
      <c r="T1512" t="e">
        <f>IF(StandardResults[[#This Row],[Ind/Rel]]="Ind",_xlfn.XLOOKUP(StandardResults[[#This Row],[Code]],Std[Code],Std[B]),"-")</f>
        <v>#N/A</v>
      </c>
      <c r="U1512" t="e">
        <f>IF(StandardResults[[#This Row],[Ind/Rel]]="Ind",_xlfn.XLOOKUP(StandardResults[[#This Row],[Code]],Std[Code],Std[AAs]),"-")</f>
        <v>#N/A</v>
      </c>
      <c r="V1512" t="e">
        <f>IF(StandardResults[[#This Row],[Ind/Rel]]="Ind",_xlfn.XLOOKUP(StandardResults[[#This Row],[Code]],Std[Code],Std[As]),"-")</f>
        <v>#N/A</v>
      </c>
      <c r="W1512" t="e">
        <f>IF(StandardResults[[#This Row],[Ind/Rel]]="Ind",_xlfn.XLOOKUP(StandardResults[[#This Row],[Code]],Std[Code],Std[Bs]),"-")</f>
        <v>#N/A</v>
      </c>
      <c r="X1512" t="e">
        <f>IF(StandardResults[[#This Row],[Ind/Rel]]="Ind",_xlfn.XLOOKUP(StandardResults[[#This Row],[Code]],Std[Code],Std[EC]),"-")</f>
        <v>#N/A</v>
      </c>
      <c r="Y1512" t="e">
        <f>IF(StandardResults[[#This Row],[Ind/Rel]]="Ind",_xlfn.XLOOKUP(StandardResults[[#This Row],[Code]],Std[Code],Std[Ecs]),"-")</f>
        <v>#N/A</v>
      </c>
      <c r="Z1512">
        <f>COUNTIFS(StandardResults[Name],StandardResults[[#This Row],[Name]],StandardResults[Entry
Std],"B")+COUNTIFS(StandardResults[Name],StandardResults[[#This Row],[Name]],StandardResults[Entry
Std],"A")+COUNTIFS(StandardResults[Name],StandardResults[[#This Row],[Name]],StandardResults[Entry
Std],"AA")</f>
        <v>0</v>
      </c>
      <c r="AA1512">
        <f>COUNTIFS(StandardResults[Name],StandardResults[[#This Row],[Name]],StandardResults[Entry
Std],"AA")</f>
        <v>0</v>
      </c>
    </row>
    <row r="1513" spans="1:27" x14ac:dyDescent="0.25">
      <c r="A1513">
        <f>TimeVR[[#This Row],[Club]]</f>
        <v>0</v>
      </c>
      <c r="B1513" t="str">
        <f>IF(OR(RIGHT(TimeVR[[#This Row],[Event]],3)="M.R", RIGHT(TimeVR[[#This Row],[Event]],3)="F.R"),"Relay","Ind")</f>
        <v>Ind</v>
      </c>
      <c r="C1513">
        <f>TimeVR[[#This Row],[gender]]</f>
        <v>0</v>
      </c>
      <c r="D1513">
        <f>TimeVR[[#This Row],[Age]]</f>
        <v>0</v>
      </c>
      <c r="E1513">
        <f>TimeVR[[#This Row],[name]]</f>
        <v>0</v>
      </c>
      <c r="F1513">
        <f>TimeVR[[#This Row],[Event]]</f>
        <v>0</v>
      </c>
      <c r="G1513" t="str">
        <f>IF(OR(StandardResults[[#This Row],[Entry]]="-",TimeVR[[#This Row],[validation]]="Validated"),"Y","N")</f>
        <v>N</v>
      </c>
      <c r="H1513">
        <f>IF(OR(LEFT(TimeVR[[#This Row],[Times]],8)="00:00.00", LEFT(TimeVR[[#This Row],[Times]],2)="NT"),"-",TimeVR[[#This Row],[Times]])</f>
        <v>0</v>
      </c>
      <c r="I15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3" t="str">
        <f>IF(ISBLANK(TimeVR[[#This Row],[Best Time(S)]]),"-",TimeVR[[#This Row],[Best Time(S)]])</f>
        <v>-</v>
      </c>
      <c r="K1513" t="str">
        <f>IF(StandardResults[[#This Row],[BT(SC)]]&lt;&gt;"-",IF(StandardResults[[#This Row],[BT(SC)]]&lt;=StandardResults[[#This Row],[AAs]],"AA",IF(StandardResults[[#This Row],[BT(SC)]]&lt;=StandardResults[[#This Row],[As]],"A",IF(StandardResults[[#This Row],[BT(SC)]]&lt;=StandardResults[[#This Row],[Bs]],"B","-"))),"")</f>
        <v/>
      </c>
      <c r="L1513" t="str">
        <f>IF(ISBLANK(TimeVR[[#This Row],[Best Time(L)]]),"-",TimeVR[[#This Row],[Best Time(L)]])</f>
        <v>-</v>
      </c>
      <c r="M1513" t="str">
        <f>IF(StandardResults[[#This Row],[BT(LC)]]&lt;&gt;"-",IF(StandardResults[[#This Row],[BT(LC)]]&lt;=StandardResults[[#This Row],[AA]],"AA",IF(StandardResults[[#This Row],[BT(LC)]]&lt;=StandardResults[[#This Row],[A]],"A",IF(StandardResults[[#This Row],[BT(LC)]]&lt;=StandardResults[[#This Row],[B]],"B","-"))),"")</f>
        <v/>
      </c>
      <c r="N1513" s="14"/>
      <c r="O1513" t="str">
        <f>IF(StandardResults[[#This Row],[BT(SC)]]&lt;&gt;"-",IF(StandardResults[[#This Row],[BT(SC)]]&lt;=StandardResults[[#This Row],[Ecs]],"EC","-"),"")</f>
        <v/>
      </c>
      <c r="Q1513" t="str">
        <f>IF(StandardResults[[#This Row],[Ind/Rel]]="Ind",LEFT(StandardResults[[#This Row],[Gender]],1)&amp;MIN(MAX(StandardResults[[#This Row],[Age]],11),17)&amp;"-"&amp;StandardResults[[#This Row],[Event]],"")</f>
        <v>011-0</v>
      </c>
      <c r="R1513" t="e">
        <f>IF(StandardResults[[#This Row],[Ind/Rel]]="Ind",_xlfn.XLOOKUP(StandardResults[[#This Row],[Code]],Std[Code],Std[AA]),"-")</f>
        <v>#N/A</v>
      </c>
      <c r="S1513" t="e">
        <f>IF(StandardResults[[#This Row],[Ind/Rel]]="Ind",_xlfn.XLOOKUP(StandardResults[[#This Row],[Code]],Std[Code],Std[A]),"-")</f>
        <v>#N/A</v>
      </c>
      <c r="T1513" t="e">
        <f>IF(StandardResults[[#This Row],[Ind/Rel]]="Ind",_xlfn.XLOOKUP(StandardResults[[#This Row],[Code]],Std[Code],Std[B]),"-")</f>
        <v>#N/A</v>
      </c>
      <c r="U1513" t="e">
        <f>IF(StandardResults[[#This Row],[Ind/Rel]]="Ind",_xlfn.XLOOKUP(StandardResults[[#This Row],[Code]],Std[Code],Std[AAs]),"-")</f>
        <v>#N/A</v>
      </c>
      <c r="V1513" t="e">
        <f>IF(StandardResults[[#This Row],[Ind/Rel]]="Ind",_xlfn.XLOOKUP(StandardResults[[#This Row],[Code]],Std[Code],Std[As]),"-")</f>
        <v>#N/A</v>
      </c>
      <c r="W1513" t="e">
        <f>IF(StandardResults[[#This Row],[Ind/Rel]]="Ind",_xlfn.XLOOKUP(StandardResults[[#This Row],[Code]],Std[Code],Std[Bs]),"-")</f>
        <v>#N/A</v>
      </c>
      <c r="X1513" t="e">
        <f>IF(StandardResults[[#This Row],[Ind/Rel]]="Ind",_xlfn.XLOOKUP(StandardResults[[#This Row],[Code]],Std[Code],Std[EC]),"-")</f>
        <v>#N/A</v>
      </c>
      <c r="Y1513" t="e">
        <f>IF(StandardResults[[#This Row],[Ind/Rel]]="Ind",_xlfn.XLOOKUP(StandardResults[[#This Row],[Code]],Std[Code],Std[Ecs]),"-")</f>
        <v>#N/A</v>
      </c>
      <c r="Z1513">
        <f>COUNTIFS(StandardResults[Name],StandardResults[[#This Row],[Name]],StandardResults[Entry
Std],"B")+COUNTIFS(StandardResults[Name],StandardResults[[#This Row],[Name]],StandardResults[Entry
Std],"A")+COUNTIFS(StandardResults[Name],StandardResults[[#This Row],[Name]],StandardResults[Entry
Std],"AA")</f>
        <v>0</v>
      </c>
      <c r="AA1513">
        <f>COUNTIFS(StandardResults[Name],StandardResults[[#This Row],[Name]],StandardResults[Entry
Std],"AA")</f>
        <v>0</v>
      </c>
    </row>
    <row r="1514" spans="1:27" x14ac:dyDescent="0.25">
      <c r="A1514">
        <f>TimeVR[[#This Row],[Club]]</f>
        <v>0</v>
      </c>
      <c r="B1514" t="str">
        <f>IF(OR(RIGHT(TimeVR[[#This Row],[Event]],3)="M.R", RIGHT(TimeVR[[#This Row],[Event]],3)="F.R"),"Relay","Ind")</f>
        <v>Ind</v>
      </c>
      <c r="C1514">
        <f>TimeVR[[#This Row],[gender]]</f>
        <v>0</v>
      </c>
      <c r="D1514">
        <f>TimeVR[[#This Row],[Age]]</f>
        <v>0</v>
      </c>
      <c r="E1514">
        <f>TimeVR[[#This Row],[name]]</f>
        <v>0</v>
      </c>
      <c r="F1514">
        <f>TimeVR[[#This Row],[Event]]</f>
        <v>0</v>
      </c>
      <c r="G1514" t="str">
        <f>IF(OR(StandardResults[[#This Row],[Entry]]="-",TimeVR[[#This Row],[validation]]="Validated"),"Y","N")</f>
        <v>N</v>
      </c>
      <c r="H1514">
        <f>IF(OR(LEFT(TimeVR[[#This Row],[Times]],8)="00:00.00", LEFT(TimeVR[[#This Row],[Times]],2)="NT"),"-",TimeVR[[#This Row],[Times]])</f>
        <v>0</v>
      </c>
      <c r="I15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4" t="str">
        <f>IF(ISBLANK(TimeVR[[#This Row],[Best Time(S)]]),"-",TimeVR[[#This Row],[Best Time(S)]])</f>
        <v>-</v>
      </c>
      <c r="K1514" t="str">
        <f>IF(StandardResults[[#This Row],[BT(SC)]]&lt;&gt;"-",IF(StandardResults[[#This Row],[BT(SC)]]&lt;=StandardResults[[#This Row],[AAs]],"AA",IF(StandardResults[[#This Row],[BT(SC)]]&lt;=StandardResults[[#This Row],[As]],"A",IF(StandardResults[[#This Row],[BT(SC)]]&lt;=StandardResults[[#This Row],[Bs]],"B","-"))),"")</f>
        <v/>
      </c>
      <c r="L1514" t="str">
        <f>IF(ISBLANK(TimeVR[[#This Row],[Best Time(L)]]),"-",TimeVR[[#This Row],[Best Time(L)]])</f>
        <v>-</v>
      </c>
      <c r="M1514" t="str">
        <f>IF(StandardResults[[#This Row],[BT(LC)]]&lt;&gt;"-",IF(StandardResults[[#This Row],[BT(LC)]]&lt;=StandardResults[[#This Row],[AA]],"AA",IF(StandardResults[[#This Row],[BT(LC)]]&lt;=StandardResults[[#This Row],[A]],"A",IF(StandardResults[[#This Row],[BT(LC)]]&lt;=StandardResults[[#This Row],[B]],"B","-"))),"")</f>
        <v/>
      </c>
      <c r="N1514" s="14"/>
      <c r="O1514" t="str">
        <f>IF(StandardResults[[#This Row],[BT(SC)]]&lt;&gt;"-",IF(StandardResults[[#This Row],[BT(SC)]]&lt;=StandardResults[[#This Row],[Ecs]],"EC","-"),"")</f>
        <v/>
      </c>
      <c r="Q1514" t="str">
        <f>IF(StandardResults[[#This Row],[Ind/Rel]]="Ind",LEFT(StandardResults[[#This Row],[Gender]],1)&amp;MIN(MAX(StandardResults[[#This Row],[Age]],11),17)&amp;"-"&amp;StandardResults[[#This Row],[Event]],"")</f>
        <v>011-0</v>
      </c>
      <c r="R1514" t="e">
        <f>IF(StandardResults[[#This Row],[Ind/Rel]]="Ind",_xlfn.XLOOKUP(StandardResults[[#This Row],[Code]],Std[Code],Std[AA]),"-")</f>
        <v>#N/A</v>
      </c>
      <c r="S1514" t="e">
        <f>IF(StandardResults[[#This Row],[Ind/Rel]]="Ind",_xlfn.XLOOKUP(StandardResults[[#This Row],[Code]],Std[Code],Std[A]),"-")</f>
        <v>#N/A</v>
      </c>
      <c r="T1514" t="e">
        <f>IF(StandardResults[[#This Row],[Ind/Rel]]="Ind",_xlfn.XLOOKUP(StandardResults[[#This Row],[Code]],Std[Code],Std[B]),"-")</f>
        <v>#N/A</v>
      </c>
      <c r="U1514" t="e">
        <f>IF(StandardResults[[#This Row],[Ind/Rel]]="Ind",_xlfn.XLOOKUP(StandardResults[[#This Row],[Code]],Std[Code],Std[AAs]),"-")</f>
        <v>#N/A</v>
      </c>
      <c r="V1514" t="e">
        <f>IF(StandardResults[[#This Row],[Ind/Rel]]="Ind",_xlfn.XLOOKUP(StandardResults[[#This Row],[Code]],Std[Code],Std[As]),"-")</f>
        <v>#N/A</v>
      </c>
      <c r="W1514" t="e">
        <f>IF(StandardResults[[#This Row],[Ind/Rel]]="Ind",_xlfn.XLOOKUP(StandardResults[[#This Row],[Code]],Std[Code],Std[Bs]),"-")</f>
        <v>#N/A</v>
      </c>
      <c r="X1514" t="e">
        <f>IF(StandardResults[[#This Row],[Ind/Rel]]="Ind",_xlfn.XLOOKUP(StandardResults[[#This Row],[Code]],Std[Code],Std[EC]),"-")</f>
        <v>#N/A</v>
      </c>
      <c r="Y1514" t="e">
        <f>IF(StandardResults[[#This Row],[Ind/Rel]]="Ind",_xlfn.XLOOKUP(StandardResults[[#This Row],[Code]],Std[Code],Std[Ecs]),"-")</f>
        <v>#N/A</v>
      </c>
      <c r="Z1514">
        <f>COUNTIFS(StandardResults[Name],StandardResults[[#This Row],[Name]],StandardResults[Entry
Std],"B")+COUNTIFS(StandardResults[Name],StandardResults[[#This Row],[Name]],StandardResults[Entry
Std],"A")+COUNTIFS(StandardResults[Name],StandardResults[[#This Row],[Name]],StandardResults[Entry
Std],"AA")</f>
        <v>0</v>
      </c>
      <c r="AA1514">
        <f>COUNTIFS(StandardResults[Name],StandardResults[[#This Row],[Name]],StandardResults[Entry
Std],"AA")</f>
        <v>0</v>
      </c>
    </row>
    <row r="1515" spans="1:27" x14ac:dyDescent="0.25">
      <c r="A1515">
        <f>TimeVR[[#This Row],[Club]]</f>
        <v>0</v>
      </c>
      <c r="B1515" t="str">
        <f>IF(OR(RIGHT(TimeVR[[#This Row],[Event]],3)="M.R", RIGHT(TimeVR[[#This Row],[Event]],3)="F.R"),"Relay","Ind")</f>
        <v>Ind</v>
      </c>
      <c r="C1515">
        <f>TimeVR[[#This Row],[gender]]</f>
        <v>0</v>
      </c>
      <c r="D1515">
        <f>TimeVR[[#This Row],[Age]]</f>
        <v>0</v>
      </c>
      <c r="E1515">
        <f>TimeVR[[#This Row],[name]]</f>
        <v>0</v>
      </c>
      <c r="F1515">
        <f>TimeVR[[#This Row],[Event]]</f>
        <v>0</v>
      </c>
      <c r="G1515" t="str">
        <f>IF(OR(StandardResults[[#This Row],[Entry]]="-",TimeVR[[#This Row],[validation]]="Validated"),"Y","N")</f>
        <v>N</v>
      </c>
      <c r="H1515">
        <f>IF(OR(LEFT(TimeVR[[#This Row],[Times]],8)="00:00.00", LEFT(TimeVR[[#This Row],[Times]],2)="NT"),"-",TimeVR[[#This Row],[Times]])</f>
        <v>0</v>
      </c>
      <c r="I15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5" t="str">
        <f>IF(ISBLANK(TimeVR[[#This Row],[Best Time(S)]]),"-",TimeVR[[#This Row],[Best Time(S)]])</f>
        <v>-</v>
      </c>
      <c r="K1515" t="str">
        <f>IF(StandardResults[[#This Row],[BT(SC)]]&lt;&gt;"-",IF(StandardResults[[#This Row],[BT(SC)]]&lt;=StandardResults[[#This Row],[AAs]],"AA",IF(StandardResults[[#This Row],[BT(SC)]]&lt;=StandardResults[[#This Row],[As]],"A",IF(StandardResults[[#This Row],[BT(SC)]]&lt;=StandardResults[[#This Row],[Bs]],"B","-"))),"")</f>
        <v/>
      </c>
      <c r="L1515" t="str">
        <f>IF(ISBLANK(TimeVR[[#This Row],[Best Time(L)]]),"-",TimeVR[[#This Row],[Best Time(L)]])</f>
        <v>-</v>
      </c>
      <c r="M1515" t="str">
        <f>IF(StandardResults[[#This Row],[BT(LC)]]&lt;&gt;"-",IF(StandardResults[[#This Row],[BT(LC)]]&lt;=StandardResults[[#This Row],[AA]],"AA",IF(StandardResults[[#This Row],[BT(LC)]]&lt;=StandardResults[[#This Row],[A]],"A",IF(StandardResults[[#This Row],[BT(LC)]]&lt;=StandardResults[[#This Row],[B]],"B","-"))),"")</f>
        <v/>
      </c>
      <c r="N1515" s="14"/>
      <c r="O1515" t="str">
        <f>IF(StandardResults[[#This Row],[BT(SC)]]&lt;&gt;"-",IF(StandardResults[[#This Row],[BT(SC)]]&lt;=StandardResults[[#This Row],[Ecs]],"EC","-"),"")</f>
        <v/>
      </c>
      <c r="Q1515" t="str">
        <f>IF(StandardResults[[#This Row],[Ind/Rel]]="Ind",LEFT(StandardResults[[#This Row],[Gender]],1)&amp;MIN(MAX(StandardResults[[#This Row],[Age]],11),17)&amp;"-"&amp;StandardResults[[#This Row],[Event]],"")</f>
        <v>011-0</v>
      </c>
      <c r="R1515" t="e">
        <f>IF(StandardResults[[#This Row],[Ind/Rel]]="Ind",_xlfn.XLOOKUP(StandardResults[[#This Row],[Code]],Std[Code],Std[AA]),"-")</f>
        <v>#N/A</v>
      </c>
      <c r="S1515" t="e">
        <f>IF(StandardResults[[#This Row],[Ind/Rel]]="Ind",_xlfn.XLOOKUP(StandardResults[[#This Row],[Code]],Std[Code],Std[A]),"-")</f>
        <v>#N/A</v>
      </c>
      <c r="T1515" t="e">
        <f>IF(StandardResults[[#This Row],[Ind/Rel]]="Ind",_xlfn.XLOOKUP(StandardResults[[#This Row],[Code]],Std[Code],Std[B]),"-")</f>
        <v>#N/A</v>
      </c>
      <c r="U1515" t="e">
        <f>IF(StandardResults[[#This Row],[Ind/Rel]]="Ind",_xlfn.XLOOKUP(StandardResults[[#This Row],[Code]],Std[Code],Std[AAs]),"-")</f>
        <v>#N/A</v>
      </c>
      <c r="V1515" t="e">
        <f>IF(StandardResults[[#This Row],[Ind/Rel]]="Ind",_xlfn.XLOOKUP(StandardResults[[#This Row],[Code]],Std[Code],Std[As]),"-")</f>
        <v>#N/A</v>
      </c>
      <c r="W1515" t="e">
        <f>IF(StandardResults[[#This Row],[Ind/Rel]]="Ind",_xlfn.XLOOKUP(StandardResults[[#This Row],[Code]],Std[Code],Std[Bs]),"-")</f>
        <v>#N/A</v>
      </c>
      <c r="X1515" t="e">
        <f>IF(StandardResults[[#This Row],[Ind/Rel]]="Ind",_xlfn.XLOOKUP(StandardResults[[#This Row],[Code]],Std[Code],Std[EC]),"-")</f>
        <v>#N/A</v>
      </c>
      <c r="Y1515" t="e">
        <f>IF(StandardResults[[#This Row],[Ind/Rel]]="Ind",_xlfn.XLOOKUP(StandardResults[[#This Row],[Code]],Std[Code],Std[Ecs]),"-")</f>
        <v>#N/A</v>
      </c>
      <c r="Z1515">
        <f>COUNTIFS(StandardResults[Name],StandardResults[[#This Row],[Name]],StandardResults[Entry
Std],"B")+COUNTIFS(StandardResults[Name],StandardResults[[#This Row],[Name]],StandardResults[Entry
Std],"A")+COUNTIFS(StandardResults[Name],StandardResults[[#This Row],[Name]],StandardResults[Entry
Std],"AA")</f>
        <v>0</v>
      </c>
      <c r="AA1515">
        <f>COUNTIFS(StandardResults[Name],StandardResults[[#This Row],[Name]],StandardResults[Entry
Std],"AA")</f>
        <v>0</v>
      </c>
    </row>
    <row r="1516" spans="1:27" x14ac:dyDescent="0.25">
      <c r="A1516">
        <f>TimeVR[[#This Row],[Club]]</f>
        <v>0</v>
      </c>
      <c r="B1516" t="str">
        <f>IF(OR(RIGHT(TimeVR[[#This Row],[Event]],3)="M.R", RIGHT(TimeVR[[#This Row],[Event]],3)="F.R"),"Relay","Ind")</f>
        <v>Ind</v>
      </c>
      <c r="C1516">
        <f>TimeVR[[#This Row],[gender]]</f>
        <v>0</v>
      </c>
      <c r="D1516">
        <f>TimeVR[[#This Row],[Age]]</f>
        <v>0</v>
      </c>
      <c r="E1516">
        <f>TimeVR[[#This Row],[name]]</f>
        <v>0</v>
      </c>
      <c r="F1516">
        <f>TimeVR[[#This Row],[Event]]</f>
        <v>0</v>
      </c>
      <c r="G1516" t="str">
        <f>IF(OR(StandardResults[[#This Row],[Entry]]="-",TimeVR[[#This Row],[validation]]="Validated"),"Y","N")</f>
        <v>N</v>
      </c>
      <c r="H1516">
        <f>IF(OR(LEFT(TimeVR[[#This Row],[Times]],8)="00:00.00", LEFT(TimeVR[[#This Row],[Times]],2)="NT"),"-",TimeVR[[#This Row],[Times]])</f>
        <v>0</v>
      </c>
      <c r="I15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6" t="str">
        <f>IF(ISBLANK(TimeVR[[#This Row],[Best Time(S)]]),"-",TimeVR[[#This Row],[Best Time(S)]])</f>
        <v>-</v>
      </c>
      <c r="K1516" t="str">
        <f>IF(StandardResults[[#This Row],[BT(SC)]]&lt;&gt;"-",IF(StandardResults[[#This Row],[BT(SC)]]&lt;=StandardResults[[#This Row],[AAs]],"AA",IF(StandardResults[[#This Row],[BT(SC)]]&lt;=StandardResults[[#This Row],[As]],"A",IF(StandardResults[[#This Row],[BT(SC)]]&lt;=StandardResults[[#This Row],[Bs]],"B","-"))),"")</f>
        <v/>
      </c>
      <c r="L1516" t="str">
        <f>IF(ISBLANK(TimeVR[[#This Row],[Best Time(L)]]),"-",TimeVR[[#This Row],[Best Time(L)]])</f>
        <v>-</v>
      </c>
      <c r="M1516" t="str">
        <f>IF(StandardResults[[#This Row],[BT(LC)]]&lt;&gt;"-",IF(StandardResults[[#This Row],[BT(LC)]]&lt;=StandardResults[[#This Row],[AA]],"AA",IF(StandardResults[[#This Row],[BT(LC)]]&lt;=StandardResults[[#This Row],[A]],"A",IF(StandardResults[[#This Row],[BT(LC)]]&lt;=StandardResults[[#This Row],[B]],"B","-"))),"")</f>
        <v/>
      </c>
      <c r="N1516" s="14"/>
      <c r="O1516" t="str">
        <f>IF(StandardResults[[#This Row],[BT(SC)]]&lt;&gt;"-",IF(StandardResults[[#This Row],[BT(SC)]]&lt;=StandardResults[[#This Row],[Ecs]],"EC","-"),"")</f>
        <v/>
      </c>
      <c r="Q1516" t="str">
        <f>IF(StandardResults[[#This Row],[Ind/Rel]]="Ind",LEFT(StandardResults[[#This Row],[Gender]],1)&amp;MIN(MAX(StandardResults[[#This Row],[Age]],11),17)&amp;"-"&amp;StandardResults[[#This Row],[Event]],"")</f>
        <v>011-0</v>
      </c>
      <c r="R1516" t="e">
        <f>IF(StandardResults[[#This Row],[Ind/Rel]]="Ind",_xlfn.XLOOKUP(StandardResults[[#This Row],[Code]],Std[Code],Std[AA]),"-")</f>
        <v>#N/A</v>
      </c>
      <c r="S1516" t="e">
        <f>IF(StandardResults[[#This Row],[Ind/Rel]]="Ind",_xlfn.XLOOKUP(StandardResults[[#This Row],[Code]],Std[Code],Std[A]),"-")</f>
        <v>#N/A</v>
      </c>
      <c r="T1516" t="e">
        <f>IF(StandardResults[[#This Row],[Ind/Rel]]="Ind",_xlfn.XLOOKUP(StandardResults[[#This Row],[Code]],Std[Code],Std[B]),"-")</f>
        <v>#N/A</v>
      </c>
      <c r="U1516" t="e">
        <f>IF(StandardResults[[#This Row],[Ind/Rel]]="Ind",_xlfn.XLOOKUP(StandardResults[[#This Row],[Code]],Std[Code],Std[AAs]),"-")</f>
        <v>#N/A</v>
      </c>
      <c r="V1516" t="e">
        <f>IF(StandardResults[[#This Row],[Ind/Rel]]="Ind",_xlfn.XLOOKUP(StandardResults[[#This Row],[Code]],Std[Code],Std[As]),"-")</f>
        <v>#N/A</v>
      </c>
      <c r="W1516" t="e">
        <f>IF(StandardResults[[#This Row],[Ind/Rel]]="Ind",_xlfn.XLOOKUP(StandardResults[[#This Row],[Code]],Std[Code],Std[Bs]),"-")</f>
        <v>#N/A</v>
      </c>
      <c r="X1516" t="e">
        <f>IF(StandardResults[[#This Row],[Ind/Rel]]="Ind",_xlfn.XLOOKUP(StandardResults[[#This Row],[Code]],Std[Code],Std[EC]),"-")</f>
        <v>#N/A</v>
      </c>
      <c r="Y1516" t="e">
        <f>IF(StandardResults[[#This Row],[Ind/Rel]]="Ind",_xlfn.XLOOKUP(StandardResults[[#This Row],[Code]],Std[Code],Std[Ecs]),"-")</f>
        <v>#N/A</v>
      </c>
      <c r="Z1516">
        <f>COUNTIFS(StandardResults[Name],StandardResults[[#This Row],[Name]],StandardResults[Entry
Std],"B")+COUNTIFS(StandardResults[Name],StandardResults[[#This Row],[Name]],StandardResults[Entry
Std],"A")+COUNTIFS(StandardResults[Name],StandardResults[[#This Row],[Name]],StandardResults[Entry
Std],"AA")</f>
        <v>0</v>
      </c>
      <c r="AA1516">
        <f>COUNTIFS(StandardResults[Name],StandardResults[[#This Row],[Name]],StandardResults[Entry
Std],"AA")</f>
        <v>0</v>
      </c>
    </row>
    <row r="1517" spans="1:27" x14ac:dyDescent="0.25">
      <c r="A1517">
        <f>TimeVR[[#This Row],[Club]]</f>
        <v>0</v>
      </c>
      <c r="B1517" t="str">
        <f>IF(OR(RIGHT(TimeVR[[#This Row],[Event]],3)="M.R", RIGHT(TimeVR[[#This Row],[Event]],3)="F.R"),"Relay","Ind")</f>
        <v>Ind</v>
      </c>
      <c r="C1517">
        <f>TimeVR[[#This Row],[gender]]</f>
        <v>0</v>
      </c>
      <c r="D1517">
        <f>TimeVR[[#This Row],[Age]]</f>
        <v>0</v>
      </c>
      <c r="E1517">
        <f>TimeVR[[#This Row],[name]]</f>
        <v>0</v>
      </c>
      <c r="F1517">
        <f>TimeVR[[#This Row],[Event]]</f>
        <v>0</v>
      </c>
      <c r="G1517" t="str">
        <f>IF(OR(StandardResults[[#This Row],[Entry]]="-",TimeVR[[#This Row],[validation]]="Validated"),"Y","N")</f>
        <v>N</v>
      </c>
      <c r="H1517">
        <f>IF(OR(LEFT(TimeVR[[#This Row],[Times]],8)="00:00.00", LEFT(TimeVR[[#This Row],[Times]],2)="NT"),"-",TimeVR[[#This Row],[Times]])</f>
        <v>0</v>
      </c>
      <c r="I15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7" t="str">
        <f>IF(ISBLANK(TimeVR[[#This Row],[Best Time(S)]]),"-",TimeVR[[#This Row],[Best Time(S)]])</f>
        <v>-</v>
      </c>
      <c r="K1517" t="str">
        <f>IF(StandardResults[[#This Row],[BT(SC)]]&lt;&gt;"-",IF(StandardResults[[#This Row],[BT(SC)]]&lt;=StandardResults[[#This Row],[AAs]],"AA",IF(StandardResults[[#This Row],[BT(SC)]]&lt;=StandardResults[[#This Row],[As]],"A",IF(StandardResults[[#This Row],[BT(SC)]]&lt;=StandardResults[[#This Row],[Bs]],"B","-"))),"")</f>
        <v/>
      </c>
      <c r="L1517" t="str">
        <f>IF(ISBLANK(TimeVR[[#This Row],[Best Time(L)]]),"-",TimeVR[[#This Row],[Best Time(L)]])</f>
        <v>-</v>
      </c>
      <c r="M1517" t="str">
        <f>IF(StandardResults[[#This Row],[BT(LC)]]&lt;&gt;"-",IF(StandardResults[[#This Row],[BT(LC)]]&lt;=StandardResults[[#This Row],[AA]],"AA",IF(StandardResults[[#This Row],[BT(LC)]]&lt;=StandardResults[[#This Row],[A]],"A",IF(StandardResults[[#This Row],[BT(LC)]]&lt;=StandardResults[[#This Row],[B]],"B","-"))),"")</f>
        <v/>
      </c>
      <c r="N1517" s="14"/>
      <c r="O1517" t="str">
        <f>IF(StandardResults[[#This Row],[BT(SC)]]&lt;&gt;"-",IF(StandardResults[[#This Row],[BT(SC)]]&lt;=StandardResults[[#This Row],[Ecs]],"EC","-"),"")</f>
        <v/>
      </c>
      <c r="Q1517" t="str">
        <f>IF(StandardResults[[#This Row],[Ind/Rel]]="Ind",LEFT(StandardResults[[#This Row],[Gender]],1)&amp;MIN(MAX(StandardResults[[#This Row],[Age]],11),17)&amp;"-"&amp;StandardResults[[#This Row],[Event]],"")</f>
        <v>011-0</v>
      </c>
      <c r="R1517" t="e">
        <f>IF(StandardResults[[#This Row],[Ind/Rel]]="Ind",_xlfn.XLOOKUP(StandardResults[[#This Row],[Code]],Std[Code],Std[AA]),"-")</f>
        <v>#N/A</v>
      </c>
      <c r="S1517" t="e">
        <f>IF(StandardResults[[#This Row],[Ind/Rel]]="Ind",_xlfn.XLOOKUP(StandardResults[[#This Row],[Code]],Std[Code],Std[A]),"-")</f>
        <v>#N/A</v>
      </c>
      <c r="T1517" t="e">
        <f>IF(StandardResults[[#This Row],[Ind/Rel]]="Ind",_xlfn.XLOOKUP(StandardResults[[#This Row],[Code]],Std[Code],Std[B]),"-")</f>
        <v>#N/A</v>
      </c>
      <c r="U1517" t="e">
        <f>IF(StandardResults[[#This Row],[Ind/Rel]]="Ind",_xlfn.XLOOKUP(StandardResults[[#This Row],[Code]],Std[Code],Std[AAs]),"-")</f>
        <v>#N/A</v>
      </c>
      <c r="V1517" t="e">
        <f>IF(StandardResults[[#This Row],[Ind/Rel]]="Ind",_xlfn.XLOOKUP(StandardResults[[#This Row],[Code]],Std[Code],Std[As]),"-")</f>
        <v>#N/A</v>
      </c>
      <c r="W1517" t="e">
        <f>IF(StandardResults[[#This Row],[Ind/Rel]]="Ind",_xlfn.XLOOKUP(StandardResults[[#This Row],[Code]],Std[Code],Std[Bs]),"-")</f>
        <v>#N/A</v>
      </c>
      <c r="X1517" t="e">
        <f>IF(StandardResults[[#This Row],[Ind/Rel]]="Ind",_xlfn.XLOOKUP(StandardResults[[#This Row],[Code]],Std[Code],Std[EC]),"-")</f>
        <v>#N/A</v>
      </c>
      <c r="Y1517" t="e">
        <f>IF(StandardResults[[#This Row],[Ind/Rel]]="Ind",_xlfn.XLOOKUP(StandardResults[[#This Row],[Code]],Std[Code],Std[Ecs]),"-")</f>
        <v>#N/A</v>
      </c>
      <c r="Z1517">
        <f>COUNTIFS(StandardResults[Name],StandardResults[[#This Row],[Name]],StandardResults[Entry
Std],"B")+COUNTIFS(StandardResults[Name],StandardResults[[#This Row],[Name]],StandardResults[Entry
Std],"A")+COUNTIFS(StandardResults[Name],StandardResults[[#This Row],[Name]],StandardResults[Entry
Std],"AA")</f>
        <v>0</v>
      </c>
      <c r="AA1517">
        <f>COUNTIFS(StandardResults[Name],StandardResults[[#This Row],[Name]],StandardResults[Entry
Std],"AA")</f>
        <v>0</v>
      </c>
    </row>
    <row r="1518" spans="1:27" x14ac:dyDescent="0.25">
      <c r="A1518">
        <f>TimeVR[[#This Row],[Club]]</f>
        <v>0</v>
      </c>
      <c r="B1518" t="str">
        <f>IF(OR(RIGHT(TimeVR[[#This Row],[Event]],3)="M.R", RIGHT(TimeVR[[#This Row],[Event]],3)="F.R"),"Relay","Ind")</f>
        <v>Ind</v>
      </c>
      <c r="C1518">
        <f>TimeVR[[#This Row],[gender]]</f>
        <v>0</v>
      </c>
      <c r="D1518">
        <f>TimeVR[[#This Row],[Age]]</f>
        <v>0</v>
      </c>
      <c r="E1518">
        <f>TimeVR[[#This Row],[name]]</f>
        <v>0</v>
      </c>
      <c r="F1518">
        <f>TimeVR[[#This Row],[Event]]</f>
        <v>0</v>
      </c>
      <c r="G1518" t="str">
        <f>IF(OR(StandardResults[[#This Row],[Entry]]="-",TimeVR[[#This Row],[validation]]="Validated"),"Y","N")</f>
        <v>N</v>
      </c>
      <c r="H1518">
        <f>IF(OR(LEFT(TimeVR[[#This Row],[Times]],8)="00:00.00", LEFT(TimeVR[[#This Row],[Times]],2)="NT"),"-",TimeVR[[#This Row],[Times]])</f>
        <v>0</v>
      </c>
      <c r="I15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8" t="str">
        <f>IF(ISBLANK(TimeVR[[#This Row],[Best Time(S)]]),"-",TimeVR[[#This Row],[Best Time(S)]])</f>
        <v>-</v>
      </c>
      <c r="K1518" t="str">
        <f>IF(StandardResults[[#This Row],[BT(SC)]]&lt;&gt;"-",IF(StandardResults[[#This Row],[BT(SC)]]&lt;=StandardResults[[#This Row],[AAs]],"AA",IF(StandardResults[[#This Row],[BT(SC)]]&lt;=StandardResults[[#This Row],[As]],"A",IF(StandardResults[[#This Row],[BT(SC)]]&lt;=StandardResults[[#This Row],[Bs]],"B","-"))),"")</f>
        <v/>
      </c>
      <c r="L1518" t="str">
        <f>IF(ISBLANK(TimeVR[[#This Row],[Best Time(L)]]),"-",TimeVR[[#This Row],[Best Time(L)]])</f>
        <v>-</v>
      </c>
      <c r="M1518" t="str">
        <f>IF(StandardResults[[#This Row],[BT(LC)]]&lt;&gt;"-",IF(StandardResults[[#This Row],[BT(LC)]]&lt;=StandardResults[[#This Row],[AA]],"AA",IF(StandardResults[[#This Row],[BT(LC)]]&lt;=StandardResults[[#This Row],[A]],"A",IF(StandardResults[[#This Row],[BT(LC)]]&lt;=StandardResults[[#This Row],[B]],"B","-"))),"")</f>
        <v/>
      </c>
      <c r="N1518" s="14"/>
      <c r="O1518" t="str">
        <f>IF(StandardResults[[#This Row],[BT(SC)]]&lt;&gt;"-",IF(StandardResults[[#This Row],[BT(SC)]]&lt;=StandardResults[[#This Row],[Ecs]],"EC","-"),"")</f>
        <v/>
      </c>
      <c r="Q1518" t="str">
        <f>IF(StandardResults[[#This Row],[Ind/Rel]]="Ind",LEFT(StandardResults[[#This Row],[Gender]],1)&amp;MIN(MAX(StandardResults[[#This Row],[Age]],11),17)&amp;"-"&amp;StandardResults[[#This Row],[Event]],"")</f>
        <v>011-0</v>
      </c>
      <c r="R1518" t="e">
        <f>IF(StandardResults[[#This Row],[Ind/Rel]]="Ind",_xlfn.XLOOKUP(StandardResults[[#This Row],[Code]],Std[Code],Std[AA]),"-")</f>
        <v>#N/A</v>
      </c>
      <c r="S1518" t="e">
        <f>IF(StandardResults[[#This Row],[Ind/Rel]]="Ind",_xlfn.XLOOKUP(StandardResults[[#This Row],[Code]],Std[Code],Std[A]),"-")</f>
        <v>#N/A</v>
      </c>
      <c r="T1518" t="e">
        <f>IF(StandardResults[[#This Row],[Ind/Rel]]="Ind",_xlfn.XLOOKUP(StandardResults[[#This Row],[Code]],Std[Code],Std[B]),"-")</f>
        <v>#N/A</v>
      </c>
      <c r="U1518" t="e">
        <f>IF(StandardResults[[#This Row],[Ind/Rel]]="Ind",_xlfn.XLOOKUP(StandardResults[[#This Row],[Code]],Std[Code],Std[AAs]),"-")</f>
        <v>#N/A</v>
      </c>
      <c r="V1518" t="e">
        <f>IF(StandardResults[[#This Row],[Ind/Rel]]="Ind",_xlfn.XLOOKUP(StandardResults[[#This Row],[Code]],Std[Code],Std[As]),"-")</f>
        <v>#N/A</v>
      </c>
      <c r="W1518" t="e">
        <f>IF(StandardResults[[#This Row],[Ind/Rel]]="Ind",_xlfn.XLOOKUP(StandardResults[[#This Row],[Code]],Std[Code],Std[Bs]),"-")</f>
        <v>#N/A</v>
      </c>
      <c r="X1518" t="e">
        <f>IF(StandardResults[[#This Row],[Ind/Rel]]="Ind",_xlfn.XLOOKUP(StandardResults[[#This Row],[Code]],Std[Code],Std[EC]),"-")</f>
        <v>#N/A</v>
      </c>
      <c r="Y1518" t="e">
        <f>IF(StandardResults[[#This Row],[Ind/Rel]]="Ind",_xlfn.XLOOKUP(StandardResults[[#This Row],[Code]],Std[Code],Std[Ecs]),"-")</f>
        <v>#N/A</v>
      </c>
      <c r="Z1518">
        <f>COUNTIFS(StandardResults[Name],StandardResults[[#This Row],[Name]],StandardResults[Entry
Std],"B")+COUNTIFS(StandardResults[Name],StandardResults[[#This Row],[Name]],StandardResults[Entry
Std],"A")+COUNTIFS(StandardResults[Name],StandardResults[[#This Row],[Name]],StandardResults[Entry
Std],"AA")</f>
        <v>0</v>
      </c>
      <c r="AA1518">
        <f>COUNTIFS(StandardResults[Name],StandardResults[[#This Row],[Name]],StandardResults[Entry
Std],"AA")</f>
        <v>0</v>
      </c>
    </row>
    <row r="1519" spans="1:27" x14ac:dyDescent="0.25">
      <c r="A1519">
        <f>TimeVR[[#This Row],[Club]]</f>
        <v>0</v>
      </c>
      <c r="B1519" t="str">
        <f>IF(OR(RIGHT(TimeVR[[#This Row],[Event]],3)="M.R", RIGHT(TimeVR[[#This Row],[Event]],3)="F.R"),"Relay","Ind")</f>
        <v>Ind</v>
      </c>
      <c r="C1519">
        <f>TimeVR[[#This Row],[gender]]</f>
        <v>0</v>
      </c>
      <c r="D1519">
        <f>TimeVR[[#This Row],[Age]]</f>
        <v>0</v>
      </c>
      <c r="E1519">
        <f>TimeVR[[#This Row],[name]]</f>
        <v>0</v>
      </c>
      <c r="F1519">
        <f>TimeVR[[#This Row],[Event]]</f>
        <v>0</v>
      </c>
      <c r="G1519" t="str">
        <f>IF(OR(StandardResults[[#This Row],[Entry]]="-",TimeVR[[#This Row],[validation]]="Validated"),"Y","N")</f>
        <v>N</v>
      </c>
      <c r="H1519">
        <f>IF(OR(LEFT(TimeVR[[#This Row],[Times]],8)="00:00.00", LEFT(TimeVR[[#This Row],[Times]],2)="NT"),"-",TimeVR[[#This Row],[Times]])</f>
        <v>0</v>
      </c>
      <c r="I15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19" t="str">
        <f>IF(ISBLANK(TimeVR[[#This Row],[Best Time(S)]]),"-",TimeVR[[#This Row],[Best Time(S)]])</f>
        <v>-</v>
      </c>
      <c r="K1519" t="str">
        <f>IF(StandardResults[[#This Row],[BT(SC)]]&lt;&gt;"-",IF(StandardResults[[#This Row],[BT(SC)]]&lt;=StandardResults[[#This Row],[AAs]],"AA",IF(StandardResults[[#This Row],[BT(SC)]]&lt;=StandardResults[[#This Row],[As]],"A",IF(StandardResults[[#This Row],[BT(SC)]]&lt;=StandardResults[[#This Row],[Bs]],"B","-"))),"")</f>
        <v/>
      </c>
      <c r="L1519" t="str">
        <f>IF(ISBLANK(TimeVR[[#This Row],[Best Time(L)]]),"-",TimeVR[[#This Row],[Best Time(L)]])</f>
        <v>-</v>
      </c>
      <c r="M1519" t="str">
        <f>IF(StandardResults[[#This Row],[BT(LC)]]&lt;&gt;"-",IF(StandardResults[[#This Row],[BT(LC)]]&lt;=StandardResults[[#This Row],[AA]],"AA",IF(StandardResults[[#This Row],[BT(LC)]]&lt;=StandardResults[[#This Row],[A]],"A",IF(StandardResults[[#This Row],[BT(LC)]]&lt;=StandardResults[[#This Row],[B]],"B","-"))),"")</f>
        <v/>
      </c>
      <c r="N1519" s="14"/>
      <c r="O1519" t="str">
        <f>IF(StandardResults[[#This Row],[BT(SC)]]&lt;&gt;"-",IF(StandardResults[[#This Row],[BT(SC)]]&lt;=StandardResults[[#This Row],[Ecs]],"EC","-"),"")</f>
        <v/>
      </c>
      <c r="Q1519" t="str">
        <f>IF(StandardResults[[#This Row],[Ind/Rel]]="Ind",LEFT(StandardResults[[#This Row],[Gender]],1)&amp;MIN(MAX(StandardResults[[#This Row],[Age]],11),17)&amp;"-"&amp;StandardResults[[#This Row],[Event]],"")</f>
        <v>011-0</v>
      </c>
      <c r="R1519" t="e">
        <f>IF(StandardResults[[#This Row],[Ind/Rel]]="Ind",_xlfn.XLOOKUP(StandardResults[[#This Row],[Code]],Std[Code],Std[AA]),"-")</f>
        <v>#N/A</v>
      </c>
      <c r="S1519" t="e">
        <f>IF(StandardResults[[#This Row],[Ind/Rel]]="Ind",_xlfn.XLOOKUP(StandardResults[[#This Row],[Code]],Std[Code],Std[A]),"-")</f>
        <v>#N/A</v>
      </c>
      <c r="T1519" t="e">
        <f>IF(StandardResults[[#This Row],[Ind/Rel]]="Ind",_xlfn.XLOOKUP(StandardResults[[#This Row],[Code]],Std[Code],Std[B]),"-")</f>
        <v>#N/A</v>
      </c>
      <c r="U1519" t="e">
        <f>IF(StandardResults[[#This Row],[Ind/Rel]]="Ind",_xlfn.XLOOKUP(StandardResults[[#This Row],[Code]],Std[Code],Std[AAs]),"-")</f>
        <v>#N/A</v>
      </c>
      <c r="V1519" t="e">
        <f>IF(StandardResults[[#This Row],[Ind/Rel]]="Ind",_xlfn.XLOOKUP(StandardResults[[#This Row],[Code]],Std[Code],Std[As]),"-")</f>
        <v>#N/A</v>
      </c>
      <c r="W1519" t="e">
        <f>IF(StandardResults[[#This Row],[Ind/Rel]]="Ind",_xlfn.XLOOKUP(StandardResults[[#This Row],[Code]],Std[Code],Std[Bs]),"-")</f>
        <v>#N/A</v>
      </c>
      <c r="X1519" t="e">
        <f>IF(StandardResults[[#This Row],[Ind/Rel]]="Ind",_xlfn.XLOOKUP(StandardResults[[#This Row],[Code]],Std[Code],Std[EC]),"-")</f>
        <v>#N/A</v>
      </c>
      <c r="Y1519" t="e">
        <f>IF(StandardResults[[#This Row],[Ind/Rel]]="Ind",_xlfn.XLOOKUP(StandardResults[[#This Row],[Code]],Std[Code],Std[Ecs]),"-")</f>
        <v>#N/A</v>
      </c>
      <c r="Z1519">
        <f>COUNTIFS(StandardResults[Name],StandardResults[[#This Row],[Name]],StandardResults[Entry
Std],"B")+COUNTIFS(StandardResults[Name],StandardResults[[#This Row],[Name]],StandardResults[Entry
Std],"A")+COUNTIFS(StandardResults[Name],StandardResults[[#This Row],[Name]],StandardResults[Entry
Std],"AA")</f>
        <v>0</v>
      </c>
      <c r="AA1519">
        <f>COUNTIFS(StandardResults[Name],StandardResults[[#This Row],[Name]],StandardResults[Entry
Std],"AA")</f>
        <v>0</v>
      </c>
    </row>
    <row r="1520" spans="1:27" x14ac:dyDescent="0.25">
      <c r="A1520">
        <f>TimeVR[[#This Row],[Club]]</f>
        <v>0</v>
      </c>
      <c r="B1520" t="str">
        <f>IF(OR(RIGHT(TimeVR[[#This Row],[Event]],3)="M.R", RIGHT(TimeVR[[#This Row],[Event]],3)="F.R"),"Relay","Ind")</f>
        <v>Ind</v>
      </c>
      <c r="C1520">
        <f>TimeVR[[#This Row],[gender]]</f>
        <v>0</v>
      </c>
      <c r="D1520">
        <f>TimeVR[[#This Row],[Age]]</f>
        <v>0</v>
      </c>
      <c r="E1520">
        <f>TimeVR[[#This Row],[name]]</f>
        <v>0</v>
      </c>
      <c r="F1520">
        <f>TimeVR[[#This Row],[Event]]</f>
        <v>0</v>
      </c>
      <c r="G1520" t="str">
        <f>IF(OR(StandardResults[[#This Row],[Entry]]="-",TimeVR[[#This Row],[validation]]="Validated"),"Y","N")</f>
        <v>N</v>
      </c>
      <c r="H1520">
        <f>IF(OR(LEFT(TimeVR[[#This Row],[Times]],8)="00:00.00", LEFT(TimeVR[[#This Row],[Times]],2)="NT"),"-",TimeVR[[#This Row],[Times]])</f>
        <v>0</v>
      </c>
      <c r="I15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0" t="str">
        <f>IF(ISBLANK(TimeVR[[#This Row],[Best Time(S)]]),"-",TimeVR[[#This Row],[Best Time(S)]])</f>
        <v>-</v>
      </c>
      <c r="K1520" t="str">
        <f>IF(StandardResults[[#This Row],[BT(SC)]]&lt;&gt;"-",IF(StandardResults[[#This Row],[BT(SC)]]&lt;=StandardResults[[#This Row],[AAs]],"AA",IF(StandardResults[[#This Row],[BT(SC)]]&lt;=StandardResults[[#This Row],[As]],"A",IF(StandardResults[[#This Row],[BT(SC)]]&lt;=StandardResults[[#This Row],[Bs]],"B","-"))),"")</f>
        <v/>
      </c>
      <c r="L1520" t="str">
        <f>IF(ISBLANK(TimeVR[[#This Row],[Best Time(L)]]),"-",TimeVR[[#This Row],[Best Time(L)]])</f>
        <v>-</v>
      </c>
      <c r="M1520" t="str">
        <f>IF(StandardResults[[#This Row],[BT(LC)]]&lt;&gt;"-",IF(StandardResults[[#This Row],[BT(LC)]]&lt;=StandardResults[[#This Row],[AA]],"AA",IF(StandardResults[[#This Row],[BT(LC)]]&lt;=StandardResults[[#This Row],[A]],"A",IF(StandardResults[[#This Row],[BT(LC)]]&lt;=StandardResults[[#This Row],[B]],"B","-"))),"")</f>
        <v/>
      </c>
      <c r="N1520" s="14"/>
      <c r="O1520" t="str">
        <f>IF(StandardResults[[#This Row],[BT(SC)]]&lt;&gt;"-",IF(StandardResults[[#This Row],[BT(SC)]]&lt;=StandardResults[[#This Row],[Ecs]],"EC","-"),"")</f>
        <v/>
      </c>
      <c r="Q1520" t="str">
        <f>IF(StandardResults[[#This Row],[Ind/Rel]]="Ind",LEFT(StandardResults[[#This Row],[Gender]],1)&amp;MIN(MAX(StandardResults[[#This Row],[Age]],11),17)&amp;"-"&amp;StandardResults[[#This Row],[Event]],"")</f>
        <v>011-0</v>
      </c>
      <c r="R1520" t="e">
        <f>IF(StandardResults[[#This Row],[Ind/Rel]]="Ind",_xlfn.XLOOKUP(StandardResults[[#This Row],[Code]],Std[Code],Std[AA]),"-")</f>
        <v>#N/A</v>
      </c>
      <c r="S1520" t="e">
        <f>IF(StandardResults[[#This Row],[Ind/Rel]]="Ind",_xlfn.XLOOKUP(StandardResults[[#This Row],[Code]],Std[Code],Std[A]),"-")</f>
        <v>#N/A</v>
      </c>
      <c r="T1520" t="e">
        <f>IF(StandardResults[[#This Row],[Ind/Rel]]="Ind",_xlfn.XLOOKUP(StandardResults[[#This Row],[Code]],Std[Code],Std[B]),"-")</f>
        <v>#N/A</v>
      </c>
      <c r="U1520" t="e">
        <f>IF(StandardResults[[#This Row],[Ind/Rel]]="Ind",_xlfn.XLOOKUP(StandardResults[[#This Row],[Code]],Std[Code],Std[AAs]),"-")</f>
        <v>#N/A</v>
      </c>
      <c r="V1520" t="e">
        <f>IF(StandardResults[[#This Row],[Ind/Rel]]="Ind",_xlfn.XLOOKUP(StandardResults[[#This Row],[Code]],Std[Code],Std[As]),"-")</f>
        <v>#N/A</v>
      </c>
      <c r="W1520" t="e">
        <f>IF(StandardResults[[#This Row],[Ind/Rel]]="Ind",_xlfn.XLOOKUP(StandardResults[[#This Row],[Code]],Std[Code],Std[Bs]),"-")</f>
        <v>#N/A</v>
      </c>
      <c r="X1520" t="e">
        <f>IF(StandardResults[[#This Row],[Ind/Rel]]="Ind",_xlfn.XLOOKUP(StandardResults[[#This Row],[Code]],Std[Code],Std[EC]),"-")</f>
        <v>#N/A</v>
      </c>
      <c r="Y1520" t="e">
        <f>IF(StandardResults[[#This Row],[Ind/Rel]]="Ind",_xlfn.XLOOKUP(StandardResults[[#This Row],[Code]],Std[Code],Std[Ecs]),"-")</f>
        <v>#N/A</v>
      </c>
      <c r="Z1520">
        <f>COUNTIFS(StandardResults[Name],StandardResults[[#This Row],[Name]],StandardResults[Entry
Std],"B")+COUNTIFS(StandardResults[Name],StandardResults[[#This Row],[Name]],StandardResults[Entry
Std],"A")+COUNTIFS(StandardResults[Name],StandardResults[[#This Row],[Name]],StandardResults[Entry
Std],"AA")</f>
        <v>0</v>
      </c>
      <c r="AA1520">
        <f>COUNTIFS(StandardResults[Name],StandardResults[[#This Row],[Name]],StandardResults[Entry
Std],"AA")</f>
        <v>0</v>
      </c>
    </row>
    <row r="1521" spans="1:27" x14ac:dyDescent="0.25">
      <c r="A1521">
        <f>TimeVR[[#This Row],[Club]]</f>
        <v>0</v>
      </c>
      <c r="B1521" t="str">
        <f>IF(OR(RIGHT(TimeVR[[#This Row],[Event]],3)="M.R", RIGHT(TimeVR[[#This Row],[Event]],3)="F.R"),"Relay","Ind")</f>
        <v>Ind</v>
      </c>
      <c r="C1521">
        <f>TimeVR[[#This Row],[gender]]</f>
        <v>0</v>
      </c>
      <c r="D1521">
        <f>TimeVR[[#This Row],[Age]]</f>
        <v>0</v>
      </c>
      <c r="E1521">
        <f>TimeVR[[#This Row],[name]]</f>
        <v>0</v>
      </c>
      <c r="F1521">
        <f>TimeVR[[#This Row],[Event]]</f>
        <v>0</v>
      </c>
      <c r="G1521" t="str">
        <f>IF(OR(StandardResults[[#This Row],[Entry]]="-",TimeVR[[#This Row],[validation]]="Validated"),"Y","N")</f>
        <v>N</v>
      </c>
      <c r="H1521">
        <f>IF(OR(LEFT(TimeVR[[#This Row],[Times]],8)="00:00.00", LEFT(TimeVR[[#This Row],[Times]],2)="NT"),"-",TimeVR[[#This Row],[Times]])</f>
        <v>0</v>
      </c>
      <c r="I15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1" t="str">
        <f>IF(ISBLANK(TimeVR[[#This Row],[Best Time(S)]]),"-",TimeVR[[#This Row],[Best Time(S)]])</f>
        <v>-</v>
      </c>
      <c r="K1521" t="str">
        <f>IF(StandardResults[[#This Row],[BT(SC)]]&lt;&gt;"-",IF(StandardResults[[#This Row],[BT(SC)]]&lt;=StandardResults[[#This Row],[AAs]],"AA",IF(StandardResults[[#This Row],[BT(SC)]]&lt;=StandardResults[[#This Row],[As]],"A",IF(StandardResults[[#This Row],[BT(SC)]]&lt;=StandardResults[[#This Row],[Bs]],"B","-"))),"")</f>
        <v/>
      </c>
      <c r="L1521" t="str">
        <f>IF(ISBLANK(TimeVR[[#This Row],[Best Time(L)]]),"-",TimeVR[[#This Row],[Best Time(L)]])</f>
        <v>-</v>
      </c>
      <c r="M1521" t="str">
        <f>IF(StandardResults[[#This Row],[BT(LC)]]&lt;&gt;"-",IF(StandardResults[[#This Row],[BT(LC)]]&lt;=StandardResults[[#This Row],[AA]],"AA",IF(StandardResults[[#This Row],[BT(LC)]]&lt;=StandardResults[[#This Row],[A]],"A",IF(StandardResults[[#This Row],[BT(LC)]]&lt;=StandardResults[[#This Row],[B]],"B","-"))),"")</f>
        <v/>
      </c>
      <c r="N1521" s="14"/>
      <c r="O1521" t="str">
        <f>IF(StandardResults[[#This Row],[BT(SC)]]&lt;&gt;"-",IF(StandardResults[[#This Row],[BT(SC)]]&lt;=StandardResults[[#This Row],[Ecs]],"EC","-"),"")</f>
        <v/>
      </c>
      <c r="Q1521" t="str">
        <f>IF(StandardResults[[#This Row],[Ind/Rel]]="Ind",LEFT(StandardResults[[#This Row],[Gender]],1)&amp;MIN(MAX(StandardResults[[#This Row],[Age]],11),17)&amp;"-"&amp;StandardResults[[#This Row],[Event]],"")</f>
        <v>011-0</v>
      </c>
      <c r="R1521" t="e">
        <f>IF(StandardResults[[#This Row],[Ind/Rel]]="Ind",_xlfn.XLOOKUP(StandardResults[[#This Row],[Code]],Std[Code],Std[AA]),"-")</f>
        <v>#N/A</v>
      </c>
      <c r="S1521" t="e">
        <f>IF(StandardResults[[#This Row],[Ind/Rel]]="Ind",_xlfn.XLOOKUP(StandardResults[[#This Row],[Code]],Std[Code],Std[A]),"-")</f>
        <v>#N/A</v>
      </c>
      <c r="T1521" t="e">
        <f>IF(StandardResults[[#This Row],[Ind/Rel]]="Ind",_xlfn.XLOOKUP(StandardResults[[#This Row],[Code]],Std[Code],Std[B]),"-")</f>
        <v>#N/A</v>
      </c>
      <c r="U1521" t="e">
        <f>IF(StandardResults[[#This Row],[Ind/Rel]]="Ind",_xlfn.XLOOKUP(StandardResults[[#This Row],[Code]],Std[Code],Std[AAs]),"-")</f>
        <v>#N/A</v>
      </c>
      <c r="V1521" t="e">
        <f>IF(StandardResults[[#This Row],[Ind/Rel]]="Ind",_xlfn.XLOOKUP(StandardResults[[#This Row],[Code]],Std[Code],Std[As]),"-")</f>
        <v>#N/A</v>
      </c>
      <c r="W1521" t="e">
        <f>IF(StandardResults[[#This Row],[Ind/Rel]]="Ind",_xlfn.XLOOKUP(StandardResults[[#This Row],[Code]],Std[Code],Std[Bs]),"-")</f>
        <v>#N/A</v>
      </c>
      <c r="X1521" t="e">
        <f>IF(StandardResults[[#This Row],[Ind/Rel]]="Ind",_xlfn.XLOOKUP(StandardResults[[#This Row],[Code]],Std[Code],Std[EC]),"-")</f>
        <v>#N/A</v>
      </c>
      <c r="Y1521" t="e">
        <f>IF(StandardResults[[#This Row],[Ind/Rel]]="Ind",_xlfn.XLOOKUP(StandardResults[[#This Row],[Code]],Std[Code],Std[Ecs]),"-")</f>
        <v>#N/A</v>
      </c>
      <c r="Z1521">
        <f>COUNTIFS(StandardResults[Name],StandardResults[[#This Row],[Name]],StandardResults[Entry
Std],"B")+COUNTIFS(StandardResults[Name],StandardResults[[#This Row],[Name]],StandardResults[Entry
Std],"A")+COUNTIFS(StandardResults[Name],StandardResults[[#This Row],[Name]],StandardResults[Entry
Std],"AA")</f>
        <v>0</v>
      </c>
      <c r="AA1521">
        <f>COUNTIFS(StandardResults[Name],StandardResults[[#This Row],[Name]],StandardResults[Entry
Std],"AA")</f>
        <v>0</v>
      </c>
    </row>
    <row r="1522" spans="1:27" x14ac:dyDescent="0.25">
      <c r="A1522">
        <f>TimeVR[[#This Row],[Club]]</f>
        <v>0</v>
      </c>
      <c r="B1522" t="str">
        <f>IF(OR(RIGHT(TimeVR[[#This Row],[Event]],3)="M.R", RIGHT(TimeVR[[#This Row],[Event]],3)="F.R"),"Relay","Ind")</f>
        <v>Ind</v>
      </c>
      <c r="C1522">
        <f>TimeVR[[#This Row],[gender]]</f>
        <v>0</v>
      </c>
      <c r="D1522">
        <f>TimeVR[[#This Row],[Age]]</f>
        <v>0</v>
      </c>
      <c r="E1522">
        <f>TimeVR[[#This Row],[name]]</f>
        <v>0</v>
      </c>
      <c r="F1522">
        <f>TimeVR[[#This Row],[Event]]</f>
        <v>0</v>
      </c>
      <c r="G1522" t="str">
        <f>IF(OR(StandardResults[[#This Row],[Entry]]="-",TimeVR[[#This Row],[validation]]="Validated"),"Y","N")</f>
        <v>N</v>
      </c>
      <c r="H1522">
        <f>IF(OR(LEFT(TimeVR[[#This Row],[Times]],8)="00:00.00", LEFT(TimeVR[[#This Row],[Times]],2)="NT"),"-",TimeVR[[#This Row],[Times]])</f>
        <v>0</v>
      </c>
      <c r="I15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2" t="str">
        <f>IF(ISBLANK(TimeVR[[#This Row],[Best Time(S)]]),"-",TimeVR[[#This Row],[Best Time(S)]])</f>
        <v>-</v>
      </c>
      <c r="K1522" t="str">
        <f>IF(StandardResults[[#This Row],[BT(SC)]]&lt;&gt;"-",IF(StandardResults[[#This Row],[BT(SC)]]&lt;=StandardResults[[#This Row],[AAs]],"AA",IF(StandardResults[[#This Row],[BT(SC)]]&lt;=StandardResults[[#This Row],[As]],"A",IF(StandardResults[[#This Row],[BT(SC)]]&lt;=StandardResults[[#This Row],[Bs]],"B","-"))),"")</f>
        <v/>
      </c>
      <c r="L1522" t="str">
        <f>IF(ISBLANK(TimeVR[[#This Row],[Best Time(L)]]),"-",TimeVR[[#This Row],[Best Time(L)]])</f>
        <v>-</v>
      </c>
      <c r="M1522" t="str">
        <f>IF(StandardResults[[#This Row],[BT(LC)]]&lt;&gt;"-",IF(StandardResults[[#This Row],[BT(LC)]]&lt;=StandardResults[[#This Row],[AA]],"AA",IF(StandardResults[[#This Row],[BT(LC)]]&lt;=StandardResults[[#This Row],[A]],"A",IF(StandardResults[[#This Row],[BT(LC)]]&lt;=StandardResults[[#This Row],[B]],"B","-"))),"")</f>
        <v/>
      </c>
      <c r="N1522" s="14"/>
      <c r="O1522" t="str">
        <f>IF(StandardResults[[#This Row],[BT(SC)]]&lt;&gt;"-",IF(StandardResults[[#This Row],[BT(SC)]]&lt;=StandardResults[[#This Row],[Ecs]],"EC","-"),"")</f>
        <v/>
      </c>
      <c r="Q1522" t="str">
        <f>IF(StandardResults[[#This Row],[Ind/Rel]]="Ind",LEFT(StandardResults[[#This Row],[Gender]],1)&amp;MIN(MAX(StandardResults[[#This Row],[Age]],11),17)&amp;"-"&amp;StandardResults[[#This Row],[Event]],"")</f>
        <v>011-0</v>
      </c>
      <c r="R1522" t="e">
        <f>IF(StandardResults[[#This Row],[Ind/Rel]]="Ind",_xlfn.XLOOKUP(StandardResults[[#This Row],[Code]],Std[Code],Std[AA]),"-")</f>
        <v>#N/A</v>
      </c>
      <c r="S1522" t="e">
        <f>IF(StandardResults[[#This Row],[Ind/Rel]]="Ind",_xlfn.XLOOKUP(StandardResults[[#This Row],[Code]],Std[Code],Std[A]),"-")</f>
        <v>#N/A</v>
      </c>
      <c r="T1522" t="e">
        <f>IF(StandardResults[[#This Row],[Ind/Rel]]="Ind",_xlfn.XLOOKUP(StandardResults[[#This Row],[Code]],Std[Code],Std[B]),"-")</f>
        <v>#N/A</v>
      </c>
      <c r="U1522" t="e">
        <f>IF(StandardResults[[#This Row],[Ind/Rel]]="Ind",_xlfn.XLOOKUP(StandardResults[[#This Row],[Code]],Std[Code],Std[AAs]),"-")</f>
        <v>#N/A</v>
      </c>
      <c r="V1522" t="e">
        <f>IF(StandardResults[[#This Row],[Ind/Rel]]="Ind",_xlfn.XLOOKUP(StandardResults[[#This Row],[Code]],Std[Code],Std[As]),"-")</f>
        <v>#N/A</v>
      </c>
      <c r="W1522" t="e">
        <f>IF(StandardResults[[#This Row],[Ind/Rel]]="Ind",_xlfn.XLOOKUP(StandardResults[[#This Row],[Code]],Std[Code],Std[Bs]),"-")</f>
        <v>#N/A</v>
      </c>
      <c r="X1522" t="e">
        <f>IF(StandardResults[[#This Row],[Ind/Rel]]="Ind",_xlfn.XLOOKUP(StandardResults[[#This Row],[Code]],Std[Code],Std[EC]),"-")</f>
        <v>#N/A</v>
      </c>
      <c r="Y1522" t="e">
        <f>IF(StandardResults[[#This Row],[Ind/Rel]]="Ind",_xlfn.XLOOKUP(StandardResults[[#This Row],[Code]],Std[Code],Std[Ecs]),"-")</f>
        <v>#N/A</v>
      </c>
      <c r="Z1522">
        <f>COUNTIFS(StandardResults[Name],StandardResults[[#This Row],[Name]],StandardResults[Entry
Std],"B")+COUNTIFS(StandardResults[Name],StandardResults[[#This Row],[Name]],StandardResults[Entry
Std],"A")+COUNTIFS(StandardResults[Name],StandardResults[[#This Row],[Name]],StandardResults[Entry
Std],"AA")</f>
        <v>0</v>
      </c>
      <c r="AA1522">
        <f>COUNTIFS(StandardResults[Name],StandardResults[[#This Row],[Name]],StandardResults[Entry
Std],"AA")</f>
        <v>0</v>
      </c>
    </row>
    <row r="1523" spans="1:27" x14ac:dyDescent="0.25">
      <c r="A1523">
        <f>TimeVR[[#This Row],[Club]]</f>
        <v>0</v>
      </c>
      <c r="B1523" t="str">
        <f>IF(OR(RIGHT(TimeVR[[#This Row],[Event]],3)="M.R", RIGHT(TimeVR[[#This Row],[Event]],3)="F.R"),"Relay","Ind")</f>
        <v>Ind</v>
      </c>
      <c r="C1523">
        <f>TimeVR[[#This Row],[gender]]</f>
        <v>0</v>
      </c>
      <c r="D1523">
        <f>TimeVR[[#This Row],[Age]]</f>
        <v>0</v>
      </c>
      <c r="E1523">
        <f>TimeVR[[#This Row],[name]]</f>
        <v>0</v>
      </c>
      <c r="F1523">
        <f>TimeVR[[#This Row],[Event]]</f>
        <v>0</v>
      </c>
      <c r="G1523" t="str">
        <f>IF(OR(StandardResults[[#This Row],[Entry]]="-",TimeVR[[#This Row],[validation]]="Validated"),"Y","N")</f>
        <v>N</v>
      </c>
      <c r="H1523">
        <f>IF(OR(LEFT(TimeVR[[#This Row],[Times]],8)="00:00.00", LEFT(TimeVR[[#This Row],[Times]],2)="NT"),"-",TimeVR[[#This Row],[Times]])</f>
        <v>0</v>
      </c>
      <c r="I15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3" t="str">
        <f>IF(ISBLANK(TimeVR[[#This Row],[Best Time(S)]]),"-",TimeVR[[#This Row],[Best Time(S)]])</f>
        <v>-</v>
      </c>
      <c r="K1523" t="str">
        <f>IF(StandardResults[[#This Row],[BT(SC)]]&lt;&gt;"-",IF(StandardResults[[#This Row],[BT(SC)]]&lt;=StandardResults[[#This Row],[AAs]],"AA",IF(StandardResults[[#This Row],[BT(SC)]]&lt;=StandardResults[[#This Row],[As]],"A",IF(StandardResults[[#This Row],[BT(SC)]]&lt;=StandardResults[[#This Row],[Bs]],"B","-"))),"")</f>
        <v/>
      </c>
      <c r="L1523" t="str">
        <f>IF(ISBLANK(TimeVR[[#This Row],[Best Time(L)]]),"-",TimeVR[[#This Row],[Best Time(L)]])</f>
        <v>-</v>
      </c>
      <c r="M1523" t="str">
        <f>IF(StandardResults[[#This Row],[BT(LC)]]&lt;&gt;"-",IF(StandardResults[[#This Row],[BT(LC)]]&lt;=StandardResults[[#This Row],[AA]],"AA",IF(StandardResults[[#This Row],[BT(LC)]]&lt;=StandardResults[[#This Row],[A]],"A",IF(StandardResults[[#This Row],[BT(LC)]]&lt;=StandardResults[[#This Row],[B]],"B","-"))),"")</f>
        <v/>
      </c>
      <c r="N1523" s="14"/>
      <c r="O1523" t="str">
        <f>IF(StandardResults[[#This Row],[BT(SC)]]&lt;&gt;"-",IF(StandardResults[[#This Row],[BT(SC)]]&lt;=StandardResults[[#This Row],[Ecs]],"EC","-"),"")</f>
        <v/>
      </c>
      <c r="Q1523" t="str">
        <f>IF(StandardResults[[#This Row],[Ind/Rel]]="Ind",LEFT(StandardResults[[#This Row],[Gender]],1)&amp;MIN(MAX(StandardResults[[#This Row],[Age]],11),17)&amp;"-"&amp;StandardResults[[#This Row],[Event]],"")</f>
        <v>011-0</v>
      </c>
      <c r="R1523" t="e">
        <f>IF(StandardResults[[#This Row],[Ind/Rel]]="Ind",_xlfn.XLOOKUP(StandardResults[[#This Row],[Code]],Std[Code],Std[AA]),"-")</f>
        <v>#N/A</v>
      </c>
      <c r="S1523" t="e">
        <f>IF(StandardResults[[#This Row],[Ind/Rel]]="Ind",_xlfn.XLOOKUP(StandardResults[[#This Row],[Code]],Std[Code],Std[A]),"-")</f>
        <v>#N/A</v>
      </c>
      <c r="T1523" t="e">
        <f>IF(StandardResults[[#This Row],[Ind/Rel]]="Ind",_xlfn.XLOOKUP(StandardResults[[#This Row],[Code]],Std[Code],Std[B]),"-")</f>
        <v>#N/A</v>
      </c>
      <c r="U1523" t="e">
        <f>IF(StandardResults[[#This Row],[Ind/Rel]]="Ind",_xlfn.XLOOKUP(StandardResults[[#This Row],[Code]],Std[Code],Std[AAs]),"-")</f>
        <v>#N/A</v>
      </c>
      <c r="V1523" t="e">
        <f>IF(StandardResults[[#This Row],[Ind/Rel]]="Ind",_xlfn.XLOOKUP(StandardResults[[#This Row],[Code]],Std[Code],Std[As]),"-")</f>
        <v>#N/A</v>
      </c>
      <c r="W1523" t="e">
        <f>IF(StandardResults[[#This Row],[Ind/Rel]]="Ind",_xlfn.XLOOKUP(StandardResults[[#This Row],[Code]],Std[Code],Std[Bs]),"-")</f>
        <v>#N/A</v>
      </c>
      <c r="X1523" t="e">
        <f>IF(StandardResults[[#This Row],[Ind/Rel]]="Ind",_xlfn.XLOOKUP(StandardResults[[#This Row],[Code]],Std[Code],Std[EC]),"-")</f>
        <v>#N/A</v>
      </c>
      <c r="Y1523" t="e">
        <f>IF(StandardResults[[#This Row],[Ind/Rel]]="Ind",_xlfn.XLOOKUP(StandardResults[[#This Row],[Code]],Std[Code],Std[Ecs]),"-")</f>
        <v>#N/A</v>
      </c>
      <c r="Z1523">
        <f>COUNTIFS(StandardResults[Name],StandardResults[[#This Row],[Name]],StandardResults[Entry
Std],"B")+COUNTIFS(StandardResults[Name],StandardResults[[#This Row],[Name]],StandardResults[Entry
Std],"A")+COUNTIFS(StandardResults[Name],StandardResults[[#This Row],[Name]],StandardResults[Entry
Std],"AA")</f>
        <v>0</v>
      </c>
      <c r="AA1523">
        <f>COUNTIFS(StandardResults[Name],StandardResults[[#This Row],[Name]],StandardResults[Entry
Std],"AA")</f>
        <v>0</v>
      </c>
    </row>
    <row r="1524" spans="1:27" x14ac:dyDescent="0.25">
      <c r="A1524">
        <f>TimeVR[[#This Row],[Club]]</f>
        <v>0</v>
      </c>
      <c r="B1524" t="str">
        <f>IF(OR(RIGHT(TimeVR[[#This Row],[Event]],3)="M.R", RIGHT(TimeVR[[#This Row],[Event]],3)="F.R"),"Relay","Ind")</f>
        <v>Ind</v>
      </c>
      <c r="C1524">
        <f>TimeVR[[#This Row],[gender]]</f>
        <v>0</v>
      </c>
      <c r="D1524">
        <f>TimeVR[[#This Row],[Age]]</f>
        <v>0</v>
      </c>
      <c r="E1524">
        <f>TimeVR[[#This Row],[name]]</f>
        <v>0</v>
      </c>
      <c r="F1524">
        <f>TimeVR[[#This Row],[Event]]</f>
        <v>0</v>
      </c>
      <c r="G1524" t="str">
        <f>IF(OR(StandardResults[[#This Row],[Entry]]="-",TimeVR[[#This Row],[validation]]="Validated"),"Y","N")</f>
        <v>N</v>
      </c>
      <c r="H1524">
        <f>IF(OR(LEFT(TimeVR[[#This Row],[Times]],8)="00:00.00", LEFT(TimeVR[[#This Row],[Times]],2)="NT"),"-",TimeVR[[#This Row],[Times]])</f>
        <v>0</v>
      </c>
      <c r="I15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4" t="str">
        <f>IF(ISBLANK(TimeVR[[#This Row],[Best Time(S)]]),"-",TimeVR[[#This Row],[Best Time(S)]])</f>
        <v>-</v>
      </c>
      <c r="K1524" t="str">
        <f>IF(StandardResults[[#This Row],[BT(SC)]]&lt;&gt;"-",IF(StandardResults[[#This Row],[BT(SC)]]&lt;=StandardResults[[#This Row],[AAs]],"AA",IF(StandardResults[[#This Row],[BT(SC)]]&lt;=StandardResults[[#This Row],[As]],"A",IF(StandardResults[[#This Row],[BT(SC)]]&lt;=StandardResults[[#This Row],[Bs]],"B","-"))),"")</f>
        <v/>
      </c>
      <c r="L1524" t="str">
        <f>IF(ISBLANK(TimeVR[[#This Row],[Best Time(L)]]),"-",TimeVR[[#This Row],[Best Time(L)]])</f>
        <v>-</v>
      </c>
      <c r="M1524" t="str">
        <f>IF(StandardResults[[#This Row],[BT(LC)]]&lt;&gt;"-",IF(StandardResults[[#This Row],[BT(LC)]]&lt;=StandardResults[[#This Row],[AA]],"AA",IF(StandardResults[[#This Row],[BT(LC)]]&lt;=StandardResults[[#This Row],[A]],"A",IF(StandardResults[[#This Row],[BT(LC)]]&lt;=StandardResults[[#This Row],[B]],"B","-"))),"")</f>
        <v/>
      </c>
      <c r="N1524" s="14"/>
      <c r="O1524" t="str">
        <f>IF(StandardResults[[#This Row],[BT(SC)]]&lt;&gt;"-",IF(StandardResults[[#This Row],[BT(SC)]]&lt;=StandardResults[[#This Row],[Ecs]],"EC","-"),"")</f>
        <v/>
      </c>
      <c r="Q1524" t="str">
        <f>IF(StandardResults[[#This Row],[Ind/Rel]]="Ind",LEFT(StandardResults[[#This Row],[Gender]],1)&amp;MIN(MAX(StandardResults[[#This Row],[Age]],11),17)&amp;"-"&amp;StandardResults[[#This Row],[Event]],"")</f>
        <v>011-0</v>
      </c>
      <c r="R1524" t="e">
        <f>IF(StandardResults[[#This Row],[Ind/Rel]]="Ind",_xlfn.XLOOKUP(StandardResults[[#This Row],[Code]],Std[Code],Std[AA]),"-")</f>
        <v>#N/A</v>
      </c>
      <c r="S1524" t="e">
        <f>IF(StandardResults[[#This Row],[Ind/Rel]]="Ind",_xlfn.XLOOKUP(StandardResults[[#This Row],[Code]],Std[Code],Std[A]),"-")</f>
        <v>#N/A</v>
      </c>
      <c r="T1524" t="e">
        <f>IF(StandardResults[[#This Row],[Ind/Rel]]="Ind",_xlfn.XLOOKUP(StandardResults[[#This Row],[Code]],Std[Code],Std[B]),"-")</f>
        <v>#N/A</v>
      </c>
      <c r="U1524" t="e">
        <f>IF(StandardResults[[#This Row],[Ind/Rel]]="Ind",_xlfn.XLOOKUP(StandardResults[[#This Row],[Code]],Std[Code],Std[AAs]),"-")</f>
        <v>#N/A</v>
      </c>
      <c r="V1524" t="e">
        <f>IF(StandardResults[[#This Row],[Ind/Rel]]="Ind",_xlfn.XLOOKUP(StandardResults[[#This Row],[Code]],Std[Code],Std[As]),"-")</f>
        <v>#N/A</v>
      </c>
      <c r="W1524" t="e">
        <f>IF(StandardResults[[#This Row],[Ind/Rel]]="Ind",_xlfn.XLOOKUP(StandardResults[[#This Row],[Code]],Std[Code],Std[Bs]),"-")</f>
        <v>#N/A</v>
      </c>
      <c r="X1524" t="e">
        <f>IF(StandardResults[[#This Row],[Ind/Rel]]="Ind",_xlfn.XLOOKUP(StandardResults[[#This Row],[Code]],Std[Code],Std[EC]),"-")</f>
        <v>#N/A</v>
      </c>
      <c r="Y1524" t="e">
        <f>IF(StandardResults[[#This Row],[Ind/Rel]]="Ind",_xlfn.XLOOKUP(StandardResults[[#This Row],[Code]],Std[Code],Std[Ecs]),"-")</f>
        <v>#N/A</v>
      </c>
      <c r="Z1524">
        <f>COUNTIFS(StandardResults[Name],StandardResults[[#This Row],[Name]],StandardResults[Entry
Std],"B")+COUNTIFS(StandardResults[Name],StandardResults[[#This Row],[Name]],StandardResults[Entry
Std],"A")+COUNTIFS(StandardResults[Name],StandardResults[[#This Row],[Name]],StandardResults[Entry
Std],"AA")</f>
        <v>0</v>
      </c>
      <c r="AA1524">
        <f>COUNTIFS(StandardResults[Name],StandardResults[[#This Row],[Name]],StandardResults[Entry
Std],"AA")</f>
        <v>0</v>
      </c>
    </row>
    <row r="1525" spans="1:27" x14ac:dyDescent="0.25">
      <c r="A1525">
        <f>TimeVR[[#This Row],[Club]]</f>
        <v>0</v>
      </c>
      <c r="B1525" t="str">
        <f>IF(OR(RIGHT(TimeVR[[#This Row],[Event]],3)="M.R", RIGHT(TimeVR[[#This Row],[Event]],3)="F.R"),"Relay","Ind")</f>
        <v>Ind</v>
      </c>
      <c r="C1525">
        <f>TimeVR[[#This Row],[gender]]</f>
        <v>0</v>
      </c>
      <c r="D1525">
        <f>TimeVR[[#This Row],[Age]]</f>
        <v>0</v>
      </c>
      <c r="E1525">
        <f>TimeVR[[#This Row],[name]]</f>
        <v>0</v>
      </c>
      <c r="F1525">
        <f>TimeVR[[#This Row],[Event]]</f>
        <v>0</v>
      </c>
      <c r="G1525" t="str">
        <f>IF(OR(StandardResults[[#This Row],[Entry]]="-",TimeVR[[#This Row],[validation]]="Validated"),"Y","N")</f>
        <v>N</v>
      </c>
      <c r="H1525">
        <f>IF(OR(LEFT(TimeVR[[#This Row],[Times]],8)="00:00.00", LEFT(TimeVR[[#This Row],[Times]],2)="NT"),"-",TimeVR[[#This Row],[Times]])</f>
        <v>0</v>
      </c>
      <c r="I15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5" t="str">
        <f>IF(ISBLANK(TimeVR[[#This Row],[Best Time(S)]]),"-",TimeVR[[#This Row],[Best Time(S)]])</f>
        <v>-</v>
      </c>
      <c r="K1525" t="str">
        <f>IF(StandardResults[[#This Row],[BT(SC)]]&lt;&gt;"-",IF(StandardResults[[#This Row],[BT(SC)]]&lt;=StandardResults[[#This Row],[AAs]],"AA",IF(StandardResults[[#This Row],[BT(SC)]]&lt;=StandardResults[[#This Row],[As]],"A",IF(StandardResults[[#This Row],[BT(SC)]]&lt;=StandardResults[[#This Row],[Bs]],"B","-"))),"")</f>
        <v/>
      </c>
      <c r="L1525" t="str">
        <f>IF(ISBLANK(TimeVR[[#This Row],[Best Time(L)]]),"-",TimeVR[[#This Row],[Best Time(L)]])</f>
        <v>-</v>
      </c>
      <c r="M1525" t="str">
        <f>IF(StandardResults[[#This Row],[BT(LC)]]&lt;&gt;"-",IF(StandardResults[[#This Row],[BT(LC)]]&lt;=StandardResults[[#This Row],[AA]],"AA",IF(StandardResults[[#This Row],[BT(LC)]]&lt;=StandardResults[[#This Row],[A]],"A",IF(StandardResults[[#This Row],[BT(LC)]]&lt;=StandardResults[[#This Row],[B]],"B","-"))),"")</f>
        <v/>
      </c>
      <c r="N1525" s="14"/>
      <c r="O1525" t="str">
        <f>IF(StandardResults[[#This Row],[BT(SC)]]&lt;&gt;"-",IF(StandardResults[[#This Row],[BT(SC)]]&lt;=StandardResults[[#This Row],[Ecs]],"EC","-"),"")</f>
        <v/>
      </c>
      <c r="Q1525" t="str">
        <f>IF(StandardResults[[#This Row],[Ind/Rel]]="Ind",LEFT(StandardResults[[#This Row],[Gender]],1)&amp;MIN(MAX(StandardResults[[#This Row],[Age]],11),17)&amp;"-"&amp;StandardResults[[#This Row],[Event]],"")</f>
        <v>011-0</v>
      </c>
      <c r="R1525" t="e">
        <f>IF(StandardResults[[#This Row],[Ind/Rel]]="Ind",_xlfn.XLOOKUP(StandardResults[[#This Row],[Code]],Std[Code],Std[AA]),"-")</f>
        <v>#N/A</v>
      </c>
      <c r="S1525" t="e">
        <f>IF(StandardResults[[#This Row],[Ind/Rel]]="Ind",_xlfn.XLOOKUP(StandardResults[[#This Row],[Code]],Std[Code],Std[A]),"-")</f>
        <v>#N/A</v>
      </c>
      <c r="T1525" t="e">
        <f>IF(StandardResults[[#This Row],[Ind/Rel]]="Ind",_xlfn.XLOOKUP(StandardResults[[#This Row],[Code]],Std[Code],Std[B]),"-")</f>
        <v>#N/A</v>
      </c>
      <c r="U1525" t="e">
        <f>IF(StandardResults[[#This Row],[Ind/Rel]]="Ind",_xlfn.XLOOKUP(StandardResults[[#This Row],[Code]],Std[Code],Std[AAs]),"-")</f>
        <v>#N/A</v>
      </c>
      <c r="V1525" t="e">
        <f>IF(StandardResults[[#This Row],[Ind/Rel]]="Ind",_xlfn.XLOOKUP(StandardResults[[#This Row],[Code]],Std[Code],Std[As]),"-")</f>
        <v>#N/A</v>
      </c>
      <c r="W1525" t="e">
        <f>IF(StandardResults[[#This Row],[Ind/Rel]]="Ind",_xlfn.XLOOKUP(StandardResults[[#This Row],[Code]],Std[Code],Std[Bs]),"-")</f>
        <v>#N/A</v>
      </c>
      <c r="X1525" t="e">
        <f>IF(StandardResults[[#This Row],[Ind/Rel]]="Ind",_xlfn.XLOOKUP(StandardResults[[#This Row],[Code]],Std[Code],Std[EC]),"-")</f>
        <v>#N/A</v>
      </c>
      <c r="Y1525" t="e">
        <f>IF(StandardResults[[#This Row],[Ind/Rel]]="Ind",_xlfn.XLOOKUP(StandardResults[[#This Row],[Code]],Std[Code],Std[Ecs]),"-")</f>
        <v>#N/A</v>
      </c>
      <c r="Z1525">
        <f>COUNTIFS(StandardResults[Name],StandardResults[[#This Row],[Name]],StandardResults[Entry
Std],"B")+COUNTIFS(StandardResults[Name],StandardResults[[#This Row],[Name]],StandardResults[Entry
Std],"A")+COUNTIFS(StandardResults[Name],StandardResults[[#This Row],[Name]],StandardResults[Entry
Std],"AA")</f>
        <v>0</v>
      </c>
      <c r="AA1525">
        <f>COUNTIFS(StandardResults[Name],StandardResults[[#This Row],[Name]],StandardResults[Entry
Std],"AA")</f>
        <v>0</v>
      </c>
    </row>
    <row r="1526" spans="1:27" x14ac:dyDescent="0.25">
      <c r="A1526">
        <f>TimeVR[[#This Row],[Club]]</f>
        <v>0</v>
      </c>
      <c r="B1526" t="str">
        <f>IF(OR(RIGHT(TimeVR[[#This Row],[Event]],3)="M.R", RIGHT(TimeVR[[#This Row],[Event]],3)="F.R"),"Relay","Ind")</f>
        <v>Ind</v>
      </c>
      <c r="C1526">
        <f>TimeVR[[#This Row],[gender]]</f>
        <v>0</v>
      </c>
      <c r="D1526">
        <f>TimeVR[[#This Row],[Age]]</f>
        <v>0</v>
      </c>
      <c r="E1526">
        <f>TimeVR[[#This Row],[name]]</f>
        <v>0</v>
      </c>
      <c r="F1526">
        <f>TimeVR[[#This Row],[Event]]</f>
        <v>0</v>
      </c>
      <c r="G1526" t="str">
        <f>IF(OR(StandardResults[[#This Row],[Entry]]="-",TimeVR[[#This Row],[validation]]="Validated"),"Y","N")</f>
        <v>N</v>
      </c>
      <c r="H1526">
        <f>IF(OR(LEFT(TimeVR[[#This Row],[Times]],8)="00:00.00", LEFT(TimeVR[[#This Row],[Times]],2)="NT"),"-",TimeVR[[#This Row],[Times]])</f>
        <v>0</v>
      </c>
      <c r="I15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6" t="str">
        <f>IF(ISBLANK(TimeVR[[#This Row],[Best Time(S)]]),"-",TimeVR[[#This Row],[Best Time(S)]])</f>
        <v>-</v>
      </c>
      <c r="K1526" t="str">
        <f>IF(StandardResults[[#This Row],[BT(SC)]]&lt;&gt;"-",IF(StandardResults[[#This Row],[BT(SC)]]&lt;=StandardResults[[#This Row],[AAs]],"AA",IF(StandardResults[[#This Row],[BT(SC)]]&lt;=StandardResults[[#This Row],[As]],"A",IF(StandardResults[[#This Row],[BT(SC)]]&lt;=StandardResults[[#This Row],[Bs]],"B","-"))),"")</f>
        <v/>
      </c>
      <c r="L1526" t="str">
        <f>IF(ISBLANK(TimeVR[[#This Row],[Best Time(L)]]),"-",TimeVR[[#This Row],[Best Time(L)]])</f>
        <v>-</v>
      </c>
      <c r="M1526" t="str">
        <f>IF(StandardResults[[#This Row],[BT(LC)]]&lt;&gt;"-",IF(StandardResults[[#This Row],[BT(LC)]]&lt;=StandardResults[[#This Row],[AA]],"AA",IF(StandardResults[[#This Row],[BT(LC)]]&lt;=StandardResults[[#This Row],[A]],"A",IF(StandardResults[[#This Row],[BT(LC)]]&lt;=StandardResults[[#This Row],[B]],"B","-"))),"")</f>
        <v/>
      </c>
      <c r="N1526" s="14"/>
      <c r="O1526" t="str">
        <f>IF(StandardResults[[#This Row],[BT(SC)]]&lt;&gt;"-",IF(StandardResults[[#This Row],[BT(SC)]]&lt;=StandardResults[[#This Row],[Ecs]],"EC","-"),"")</f>
        <v/>
      </c>
      <c r="Q1526" t="str">
        <f>IF(StandardResults[[#This Row],[Ind/Rel]]="Ind",LEFT(StandardResults[[#This Row],[Gender]],1)&amp;MIN(MAX(StandardResults[[#This Row],[Age]],11),17)&amp;"-"&amp;StandardResults[[#This Row],[Event]],"")</f>
        <v>011-0</v>
      </c>
      <c r="R1526" t="e">
        <f>IF(StandardResults[[#This Row],[Ind/Rel]]="Ind",_xlfn.XLOOKUP(StandardResults[[#This Row],[Code]],Std[Code],Std[AA]),"-")</f>
        <v>#N/A</v>
      </c>
      <c r="S1526" t="e">
        <f>IF(StandardResults[[#This Row],[Ind/Rel]]="Ind",_xlfn.XLOOKUP(StandardResults[[#This Row],[Code]],Std[Code],Std[A]),"-")</f>
        <v>#N/A</v>
      </c>
      <c r="T1526" t="e">
        <f>IF(StandardResults[[#This Row],[Ind/Rel]]="Ind",_xlfn.XLOOKUP(StandardResults[[#This Row],[Code]],Std[Code],Std[B]),"-")</f>
        <v>#N/A</v>
      </c>
      <c r="U1526" t="e">
        <f>IF(StandardResults[[#This Row],[Ind/Rel]]="Ind",_xlfn.XLOOKUP(StandardResults[[#This Row],[Code]],Std[Code],Std[AAs]),"-")</f>
        <v>#N/A</v>
      </c>
      <c r="V1526" t="e">
        <f>IF(StandardResults[[#This Row],[Ind/Rel]]="Ind",_xlfn.XLOOKUP(StandardResults[[#This Row],[Code]],Std[Code],Std[As]),"-")</f>
        <v>#N/A</v>
      </c>
      <c r="W1526" t="e">
        <f>IF(StandardResults[[#This Row],[Ind/Rel]]="Ind",_xlfn.XLOOKUP(StandardResults[[#This Row],[Code]],Std[Code],Std[Bs]),"-")</f>
        <v>#N/A</v>
      </c>
      <c r="X1526" t="e">
        <f>IF(StandardResults[[#This Row],[Ind/Rel]]="Ind",_xlfn.XLOOKUP(StandardResults[[#This Row],[Code]],Std[Code],Std[EC]),"-")</f>
        <v>#N/A</v>
      </c>
      <c r="Y1526" t="e">
        <f>IF(StandardResults[[#This Row],[Ind/Rel]]="Ind",_xlfn.XLOOKUP(StandardResults[[#This Row],[Code]],Std[Code],Std[Ecs]),"-")</f>
        <v>#N/A</v>
      </c>
      <c r="Z1526">
        <f>COUNTIFS(StandardResults[Name],StandardResults[[#This Row],[Name]],StandardResults[Entry
Std],"B")+COUNTIFS(StandardResults[Name],StandardResults[[#This Row],[Name]],StandardResults[Entry
Std],"A")+COUNTIFS(StandardResults[Name],StandardResults[[#This Row],[Name]],StandardResults[Entry
Std],"AA")</f>
        <v>0</v>
      </c>
      <c r="AA1526">
        <f>COUNTIFS(StandardResults[Name],StandardResults[[#This Row],[Name]],StandardResults[Entry
Std],"AA")</f>
        <v>0</v>
      </c>
    </row>
    <row r="1527" spans="1:27" x14ac:dyDescent="0.25">
      <c r="A1527">
        <f>TimeVR[[#This Row],[Club]]</f>
        <v>0</v>
      </c>
      <c r="B1527" t="str">
        <f>IF(OR(RIGHT(TimeVR[[#This Row],[Event]],3)="M.R", RIGHT(TimeVR[[#This Row],[Event]],3)="F.R"),"Relay","Ind")</f>
        <v>Ind</v>
      </c>
      <c r="C1527">
        <f>TimeVR[[#This Row],[gender]]</f>
        <v>0</v>
      </c>
      <c r="D1527">
        <f>TimeVR[[#This Row],[Age]]</f>
        <v>0</v>
      </c>
      <c r="E1527">
        <f>TimeVR[[#This Row],[name]]</f>
        <v>0</v>
      </c>
      <c r="F1527">
        <f>TimeVR[[#This Row],[Event]]</f>
        <v>0</v>
      </c>
      <c r="G1527" t="str">
        <f>IF(OR(StandardResults[[#This Row],[Entry]]="-",TimeVR[[#This Row],[validation]]="Validated"),"Y","N")</f>
        <v>N</v>
      </c>
      <c r="H1527">
        <f>IF(OR(LEFT(TimeVR[[#This Row],[Times]],8)="00:00.00", LEFT(TimeVR[[#This Row],[Times]],2)="NT"),"-",TimeVR[[#This Row],[Times]])</f>
        <v>0</v>
      </c>
      <c r="I15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7" t="str">
        <f>IF(ISBLANK(TimeVR[[#This Row],[Best Time(S)]]),"-",TimeVR[[#This Row],[Best Time(S)]])</f>
        <v>-</v>
      </c>
      <c r="K1527" t="str">
        <f>IF(StandardResults[[#This Row],[BT(SC)]]&lt;&gt;"-",IF(StandardResults[[#This Row],[BT(SC)]]&lt;=StandardResults[[#This Row],[AAs]],"AA",IF(StandardResults[[#This Row],[BT(SC)]]&lt;=StandardResults[[#This Row],[As]],"A",IF(StandardResults[[#This Row],[BT(SC)]]&lt;=StandardResults[[#This Row],[Bs]],"B","-"))),"")</f>
        <v/>
      </c>
      <c r="L1527" t="str">
        <f>IF(ISBLANK(TimeVR[[#This Row],[Best Time(L)]]),"-",TimeVR[[#This Row],[Best Time(L)]])</f>
        <v>-</v>
      </c>
      <c r="M1527" t="str">
        <f>IF(StandardResults[[#This Row],[BT(LC)]]&lt;&gt;"-",IF(StandardResults[[#This Row],[BT(LC)]]&lt;=StandardResults[[#This Row],[AA]],"AA",IF(StandardResults[[#This Row],[BT(LC)]]&lt;=StandardResults[[#This Row],[A]],"A",IF(StandardResults[[#This Row],[BT(LC)]]&lt;=StandardResults[[#This Row],[B]],"B","-"))),"")</f>
        <v/>
      </c>
      <c r="N1527" s="14"/>
      <c r="O1527" t="str">
        <f>IF(StandardResults[[#This Row],[BT(SC)]]&lt;&gt;"-",IF(StandardResults[[#This Row],[BT(SC)]]&lt;=StandardResults[[#This Row],[Ecs]],"EC","-"),"")</f>
        <v/>
      </c>
      <c r="Q1527" t="str">
        <f>IF(StandardResults[[#This Row],[Ind/Rel]]="Ind",LEFT(StandardResults[[#This Row],[Gender]],1)&amp;MIN(MAX(StandardResults[[#This Row],[Age]],11),17)&amp;"-"&amp;StandardResults[[#This Row],[Event]],"")</f>
        <v>011-0</v>
      </c>
      <c r="R1527" t="e">
        <f>IF(StandardResults[[#This Row],[Ind/Rel]]="Ind",_xlfn.XLOOKUP(StandardResults[[#This Row],[Code]],Std[Code],Std[AA]),"-")</f>
        <v>#N/A</v>
      </c>
      <c r="S1527" t="e">
        <f>IF(StandardResults[[#This Row],[Ind/Rel]]="Ind",_xlfn.XLOOKUP(StandardResults[[#This Row],[Code]],Std[Code],Std[A]),"-")</f>
        <v>#N/A</v>
      </c>
      <c r="T1527" t="e">
        <f>IF(StandardResults[[#This Row],[Ind/Rel]]="Ind",_xlfn.XLOOKUP(StandardResults[[#This Row],[Code]],Std[Code],Std[B]),"-")</f>
        <v>#N/A</v>
      </c>
      <c r="U1527" t="e">
        <f>IF(StandardResults[[#This Row],[Ind/Rel]]="Ind",_xlfn.XLOOKUP(StandardResults[[#This Row],[Code]],Std[Code],Std[AAs]),"-")</f>
        <v>#N/A</v>
      </c>
      <c r="V1527" t="e">
        <f>IF(StandardResults[[#This Row],[Ind/Rel]]="Ind",_xlfn.XLOOKUP(StandardResults[[#This Row],[Code]],Std[Code],Std[As]),"-")</f>
        <v>#N/A</v>
      </c>
      <c r="W1527" t="e">
        <f>IF(StandardResults[[#This Row],[Ind/Rel]]="Ind",_xlfn.XLOOKUP(StandardResults[[#This Row],[Code]],Std[Code],Std[Bs]),"-")</f>
        <v>#N/A</v>
      </c>
      <c r="X1527" t="e">
        <f>IF(StandardResults[[#This Row],[Ind/Rel]]="Ind",_xlfn.XLOOKUP(StandardResults[[#This Row],[Code]],Std[Code],Std[EC]),"-")</f>
        <v>#N/A</v>
      </c>
      <c r="Y1527" t="e">
        <f>IF(StandardResults[[#This Row],[Ind/Rel]]="Ind",_xlfn.XLOOKUP(StandardResults[[#This Row],[Code]],Std[Code],Std[Ecs]),"-")</f>
        <v>#N/A</v>
      </c>
      <c r="Z1527">
        <f>COUNTIFS(StandardResults[Name],StandardResults[[#This Row],[Name]],StandardResults[Entry
Std],"B")+COUNTIFS(StandardResults[Name],StandardResults[[#This Row],[Name]],StandardResults[Entry
Std],"A")+COUNTIFS(StandardResults[Name],StandardResults[[#This Row],[Name]],StandardResults[Entry
Std],"AA")</f>
        <v>0</v>
      </c>
      <c r="AA1527">
        <f>COUNTIFS(StandardResults[Name],StandardResults[[#This Row],[Name]],StandardResults[Entry
Std],"AA")</f>
        <v>0</v>
      </c>
    </row>
    <row r="1528" spans="1:27" x14ac:dyDescent="0.25">
      <c r="A1528">
        <f>TimeVR[[#This Row],[Club]]</f>
        <v>0</v>
      </c>
      <c r="B1528" t="str">
        <f>IF(OR(RIGHT(TimeVR[[#This Row],[Event]],3)="M.R", RIGHT(TimeVR[[#This Row],[Event]],3)="F.R"),"Relay","Ind")</f>
        <v>Ind</v>
      </c>
      <c r="C1528">
        <f>TimeVR[[#This Row],[gender]]</f>
        <v>0</v>
      </c>
      <c r="D1528">
        <f>TimeVR[[#This Row],[Age]]</f>
        <v>0</v>
      </c>
      <c r="E1528">
        <f>TimeVR[[#This Row],[name]]</f>
        <v>0</v>
      </c>
      <c r="F1528">
        <f>TimeVR[[#This Row],[Event]]</f>
        <v>0</v>
      </c>
      <c r="G1528" t="str">
        <f>IF(OR(StandardResults[[#This Row],[Entry]]="-",TimeVR[[#This Row],[validation]]="Validated"),"Y","N")</f>
        <v>N</v>
      </c>
      <c r="H1528">
        <f>IF(OR(LEFT(TimeVR[[#This Row],[Times]],8)="00:00.00", LEFT(TimeVR[[#This Row],[Times]],2)="NT"),"-",TimeVR[[#This Row],[Times]])</f>
        <v>0</v>
      </c>
      <c r="I15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8" t="str">
        <f>IF(ISBLANK(TimeVR[[#This Row],[Best Time(S)]]),"-",TimeVR[[#This Row],[Best Time(S)]])</f>
        <v>-</v>
      </c>
      <c r="K1528" t="str">
        <f>IF(StandardResults[[#This Row],[BT(SC)]]&lt;&gt;"-",IF(StandardResults[[#This Row],[BT(SC)]]&lt;=StandardResults[[#This Row],[AAs]],"AA",IF(StandardResults[[#This Row],[BT(SC)]]&lt;=StandardResults[[#This Row],[As]],"A",IF(StandardResults[[#This Row],[BT(SC)]]&lt;=StandardResults[[#This Row],[Bs]],"B","-"))),"")</f>
        <v/>
      </c>
      <c r="L1528" t="str">
        <f>IF(ISBLANK(TimeVR[[#This Row],[Best Time(L)]]),"-",TimeVR[[#This Row],[Best Time(L)]])</f>
        <v>-</v>
      </c>
      <c r="M1528" t="str">
        <f>IF(StandardResults[[#This Row],[BT(LC)]]&lt;&gt;"-",IF(StandardResults[[#This Row],[BT(LC)]]&lt;=StandardResults[[#This Row],[AA]],"AA",IF(StandardResults[[#This Row],[BT(LC)]]&lt;=StandardResults[[#This Row],[A]],"A",IF(StandardResults[[#This Row],[BT(LC)]]&lt;=StandardResults[[#This Row],[B]],"B","-"))),"")</f>
        <v/>
      </c>
      <c r="N1528" s="14"/>
      <c r="O1528" t="str">
        <f>IF(StandardResults[[#This Row],[BT(SC)]]&lt;&gt;"-",IF(StandardResults[[#This Row],[BT(SC)]]&lt;=StandardResults[[#This Row],[Ecs]],"EC","-"),"")</f>
        <v/>
      </c>
      <c r="Q1528" t="str">
        <f>IF(StandardResults[[#This Row],[Ind/Rel]]="Ind",LEFT(StandardResults[[#This Row],[Gender]],1)&amp;MIN(MAX(StandardResults[[#This Row],[Age]],11),17)&amp;"-"&amp;StandardResults[[#This Row],[Event]],"")</f>
        <v>011-0</v>
      </c>
      <c r="R1528" t="e">
        <f>IF(StandardResults[[#This Row],[Ind/Rel]]="Ind",_xlfn.XLOOKUP(StandardResults[[#This Row],[Code]],Std[Code],Std[AA]),"-")</f>
        <v>#N/A</v>
      </c>
      <c r="S1528" t="e">
        <f>IF(StandardResults[[#This Row],[Ind/Rel]]="Ind",_xlfn.XLOOKUP(StandardResults[[#This Row],[Code]],Std[Code],Std[A]),"-")</f>
        <v>#N/A</v>
      </c>
      <c r="T1528" t="e">
        <f>IF(StandardResults[[#This Row],[Ind/Rel]]="Ind",_xlfn.XLOOKUP(StandardResults[[#This Row],[Code]],Std[Code],Std[B]),"-")</f>
        <v>#N/A</v>
      </c>
      <c r="U1528" t="e">
        <f>IF(StandardResults[[#This Row],[Ind/Rel]]="Ind",_xlfn.XLOOKUP(StandardResults[[#This Row],[Code]],Std[Code],Std[AAs]),"-")</f>
        <v>#N/A</v>
      </c>
      <c r="V1528" t="e">
        <f>IF(StandardResults[[#This Row],[Ind/Rel]]="Ind",_xlfn.XLOOKUP(StandardResults[[#This Row],[Code]],Std[Code],Std[As]),"-")</f>
        <v>#N/A</v>
      </c>
      <c r="W1528" t="e">
        <f>IF(StandardResults[[#This Row],[Ind/Rel]]="Ind",_xlfn.XLOOKUP(StandardResults[[#This Row],[Code]],Std[Code],Std[Bs]),"-")</f>
        <v>#N/A</v>
      </c>
      <c r="X1528" t="e">
        <f>IF(StandardResults[[#This Row],[Ind/Rel]]="Ind",_xlfn.XLOOKUP(StandardResults[[#This Row],[Code]],Std[Code],Std[EC]),"-")</f>
        <v>#N/A</v>
      </c>
      <c r="Y1528" t="e">
        <f>IF(StandardResults[[#This Row],[Ind/Rel]]="Ind",_xlfn.XLOOKUP(StandardResults[[#This Row],[Code]],Std[Code],Std[Ecs]),"-")</f>
        <v>#N/A</v>
      </c>
      <c r="Z1528">
        <f>COUNTIFS(StandardResults[Name],StandardResults[[#This Row],[Name]],StandardResults[Entry
Std],"B")+COUNTIFS(StandardResults[Name],StandardResults[[#This Row],[Name]],StandardResults[Entry
Std],"A")+COUNTIFS(StandardResults[Name],StandardResults[[#This Row],[Name]],StandardResults[Entry
Std],"AA")</f>
        <v>0</v>
      </c>
      <c r="AA1528">
        <f>COUNTIFS(StandardResults[Name],StandardResults[[#This Row],[Name]],StandardResults[Entry
Std],"AA")</f>
        <v>0</v>
      </c>
    </row>
    <row r="1529" spans="1:27" x14ac:dyDescent="0.25">
      <c r="A1529">
        <f>TimeVR[[#This Row],[Club]]</f>
        <v>0</v>
      </c>
      <c r="B1529" t="str">
        <f>IF(OR(RIGHT(TimeVR[[#This Row],[Event]],3)="M.R", RIGHT(TimeVR[[#This Row],[Event]],3)="F.R"),"Relay","Ind")</f>
        <v>Ind</v>
      </c>
      <c r="C1529">
        <f>TimeVR[[#This Row],[gender]]</f>
        <v>0</v>
      </c>
      <c r="D1529">
        <f>TimeVR[[#This Row],[Age]]</f>
        <v>0</v>
      </c>
      <c r="E1529">
        <f>TimeVR[[#This Row],[name]]</f>
        <v>0</v>
      </c>
      <c r="F1529">
        <f>TimeVR[[#This Row],[Event]]</f>
        <v>0</v>
      </c>
      <c r="G1529" t="str">
        <f>IF(OR(StandardResults[[#This Row],[Entry]]="-",TimeVR[[#This Row],[validation]]="Validated"),"Y","N")</f>
        <v>N</v>
      </c>
      <c r="H1529">
        <f>IF(OR(LEFT(TimeVR[[#This Row],[Times]],8)="00:00.00", LEFT(TimeVR[[#This Row],[Times]],2)="NT"),"-",TimeVR[[#This Row],[Times]])</f>
        <v>0</v>
      </c>
      <c r="I15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29" t="str">
        <f>IF(ISBLANK(TimeVR[[#This Row],[Best Time(S)]]),"-",TimeVR[[#This Row],[Best Time(S)]])</f>
        <v>-</v>
      </c>
      <c r="K1529" t="str">
        <f>IF(StandardResults[[#This Row],[BT(SC)]]&lt;&gt;"-",IF(StandardResults[[#This Row],[BT(SC)]]&lt;=StandardResults[[#This Row],[AAs]],"AA",IF(StandardResults[[#This Row],[BT(SC)]]&lt;=StandardResults[[#This Row],[As]],"A",IF(StandardResults[[#This Row],[BT(SC)]]&lt;=StandardResults[[#This Row],[Bs]],"B","-"))),"")</f>
        <v/>
      </c>
      <c r="L1529" t="str">
        <f>IF(ISBLANK(TimeVR[[#This Row],[Best Time(L)]]),"-",TimeVR[[#This Row],[Best Time(L)]])</f>
        <v>-</v>
      </c>
      <c r="M1529" t="str">
        <f>IF(StandardResults[[#This Row],[BT(LC)]]&lt;&gt;"-",IF(StandardResults[[#This Row],[BT(LC)]]&lt;=StandardResults[[#This Row],[AA]],"AA",IF(StandardResults[[#This Row],[BT(LC)]]&lt;=StandardResults[[#This Row],[A]],"A",IF(StandardResults[[#This Row],[BT(LC)]]&lt;=StandardResults[[#This Row],[B]],"B","-"))),"")</f>
        <v/>
      </c>
      <c r="N1529" s="14"/>
      <c r="O1529" t="str">
        <f>IF(StandardResults[[#This Row],[BT(SC)]]&lt;&gt;"-",IF(StandardResults[[#This Row],[BT(SC)]]&lt;=StandardResults[[#This Row],[Ecs]],"EC","-"),"")</f>
        <v/>
      </c>
      <c r="Q1529" t="str">
        <f>IF(StandardResults[[#This Row],[Ind/Rel]]="Ind",LEFT(StandardResults[[#This Row],[Gender]],1)&amp;MIN(MAX(StandardResults[[#This Row],[Age]],11),17)&amp;"-"&amp;StandardResults[[#This Row],[Event]],"")</f>
        <v>011-0</v>
      </c>
      <c r="R1529" t="e">
        <f>IF(StandardResults[[#This Row],[Ind/Rel]]="Ind",_xlfn.XLOOKUP(StandardResults[[#This Row],[Code]],Std[Code],Std[AA]),"-")</f>
        <v>#N/A</v>
      </c>
      <c r="S1529" t="e">
        <f>IF(StandardResults[[#This Row],[Ind/Rel]]="Ind",_xlfn.XLOOKUP(StandardResults[[#This Row],[Code]],Std[Code],Std[A]),"-")</f>
        <v>#N/A</v>
      </c>
      <c r="T1529" t="e">
        <f>IF(StandardResults[[#This Row],[Ind/Rel]]="Ind",_xlfn.XLOOKUP(StandardResults[[#This Row],[Code]],Std[Code],Std[B]),"-")</f>
        <v>#N/A</v>
      </c>
      <c r="U1529" t="e">
        <f>IF(StandardResults[[#This Row],[Ind/Rel]]="Ind",_xlfn.XLOOKUP(StandardResults[[#This Row],[Code]],Std[Code],Std[AAs]),"-")</f>
        <v>#N/A</v>
      </c>
      <c r="V1529" t="e">
        <f>IF(StandardResults[[#This Row],[Ind/Rel]]="Ind",_xlfn.XLOOKUP(StandardResults[[#This Row],[Code]],Std[Code],Std[As]),"-")</f>
        <v>#N/A</v>
      </c>
      <c r="W1529" t="e">
        <f>IF(StandardResults[[#This Row],[Ind/Rel]]="Ind",_xlfn.XLOOKUP(StandardResults[[#This Row],[Code]],Std[Code],Std[Bs]),"-")</f>
        <v>#N/A</v>
      </c>
      <c r="X1529" t="e">
        <f>IF(StandardResults[[#This Row],[Ind/Rel]]="Ind",_xlfn.XLOOKUP(StandardResults[[#This Row],[Code]],Std[Code],Std[EC]),"-")</f>
        <v>#N/A</v>
      </c>
      <c r="Y1529" t="e">
        <f>IF(StandardResults[[#This Row],[Ind/Rel]]="Ind",_xlfn.XLOOKUP(StandardResults[[#This Row],[Code]],Std[Code],Std[Ecs]),"-")</f>
        <v>#N/A</v>
      </c>
      <c r="Z1529">
        <f>COUNTIFS(StandardResults[Name],StandardResults[[#This Row],[Name]],StandardResults[Entry
Std],"B")+COUNTIFS(StandardResults[Name],StandardResults[[#This Row],[Name]],StandardResults[Entry
Std],"A")+COUNTIFS(StandardResults[Name],StandardResults[[#This Row],[Name]],StandardResults[Entry
Std],"AA")</f>
        <v>0</v>
      </c>
      <c r="AA1529">
        <f>COUNTIFS(StandardResults[Name],StandardResults[[#This Row],[Name]],StandardResults[Entry
Std],"AA")</f>
        <v>0</v>
      </c>
    </row>
    <row r="1530" spans="1:27" x14ac:dyDescent="0.25">
      <c r="A1530">
        <f>TimeVR[[#This Row],[Club]]</f>
        <v>0</v>
      </c>
      <c r="B1530" t="str">
        <f>IF(OR(RIGHT(TimeVR[[#This Row],[Event]],3)="M.R", RIGHT(TimeVR[[#This Row],[Event]],3)="F.R"),"Relay","Ind")</f>
        <v>Ind</v>
      </c>
      <c r="C1530">
        <f>TimeVR[[#This Row],[gender]]</f>
        <v>0</v>
      </c>
      <c r="D1530">
        <f>TimeVR[[#This Row],[Age]]</f>
        <v>0</v>
      </c>
      <c r="E1530">
        <f>TimeVR[[#This Row],[name]]</f>
        <v>0</v>
      </c>
      <c r="F1530">
        <f>TimeVR[[#This Row],[Event]]</f>
        <v>0</v>
      </c>
      <c r="G1530" t="str">
        <f>IF(OR(StandardResults[[#This Row],[Entry]]="-",TimeVR[[#This Row],[validation]]="Validated"),"Y","N")</f>
        <v>N</v>
      </c>
      <c r="H1530">
        <f>IF(OR(LEFT(TimeVR[[#This Row],[Times]],8)="00:00.00", LEFT(TimeVR[[#This Row],[Times]],2)="NT"),"-",TimeVR[[#This Row],[Times]])</f>
        <v>0</v>
      </c>
      <c r="I15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0" t="str">
        <f>IF(ISBLANK(TimeVR[[#This Row],[Best Time(S)]]),"-",TimeVR[[#This Row],[Best Time(S)]])</f>
        <v>-</v>
      </c>
      <c r="K1530" t="str">
        <f>IF(StandardResults[[#This Row],[BT(SC)]]&lt;&gt;"-",IF(StandardResults[[#This Row],[BT(SC)]]&lt;=StandardResults[[#This Row],[AAs]],"AA",IF(StandardResults[[#This Row],[BT(SC)]]&lt;=StandardResults[[#This Row],[As]],"A",IF(StandardResults[[#This Row],[BT(SC)]]&lt;=StandardResults[[#This Row],[Bs]],"B","-"))),"")</f>
        <v/>
      </c>
      <c r="L1530" t="str">
        <f>IF(ISBLANK(TimeVR[[#This Row],[Best Time(L)]]),"-",TimeVR[[#This Row],[Best Time(L)]])</f>
        <v>-</v>
      </c>
      <c r="M1530" t="str">
        <f>IF(StandardResults[[#This Row],[BT(LC)]]&lt;&gt;"-",IF(StandardResults[[#This Row],[BT(LC)]]&lt;=StandardResults[[#This Row],[AA]],"AA",IF(StandardResults[[#This Row],[BT(LC)]]&lt;=StandardResults[[#This Row],[A]],"A",IF(StandardResults[[#This Row],[BT(LC)]]&lt;=StandardResults[[#This Row],[B]],"B","-"))),"")</f>
        <v/>
      </c>
      <c r="N1530" s="14"/>
      <c r="O1530" t="str">
        <f>IF(StandardResults[[#This Row],[BT(SC)]]&lt;&gt;"-",IF(StandardResults[[#This Row],[BT(SC)]]&lt;=StandardResults[[#This Row],[Ecs]],"EC","-"),"")</f>
        <v/>
      </c>
      <c r="Q1530" t="str">
        <f>IF(StandardResults[[#This Row],[Ind/Rel]]="Ind",LEFT(StandardResults[[#This Row],[Gender]],1)&amp;MIN(MAX(StandardResults[[#This Row],[Age]],11),17)&amp;"-"&amp;StandardResults[[#This Row],[Event]],"")</f>
        <v>011-0</v>
      </c>
      <c r="R1530" t="e">
        <f>IF(StandardResults[[#This Row],[Ind/Rel]]="Ind",_xlfn.XLOOKUP(StandardResults[[#This Row],[Code]],Std[Code],Std[AA]),"-")</f>
        <v>#N/A</v>
      </c>
      <c r="S1530" t="e">
        <f>IF(StandardResults[[#This Row],[Ind/Rel]]="Ind",_xlfn.XLOOKUP(StandardResults[[#This Row],[Code]],Std[Code],Std[A]),"-")</f>
        <v>#N/A</v>
      </c>
      <c r="T1530" t="e">
        <f>IF(StandardResults[[#This Row],[Ind/Rel]]="Ind",_xlfn.XLOOKUP(StandardResults[[#This Row],[Code]],Std[Code],Std[B]),"-")</f>
        <v>#N/A</v>
      </c>
      <c r="U1530" t="e">
        <f>IF(StandardResults[[#This Row],[Ind/Rel]]="Ind",_xlfn.XLOOKUP(StandardResults[[#This Row],[Code]],Std[Code],Std[AAs]),"-")</f>
        <v>#N/A</v>
      </c>
      <c r="V1530" t="e">
        <f>IF(StandardResults[[#This Row],[Ind/Rel]]="Ind",_xlfn.XLOOKUP(StandardResults[[#This Row],[Code]],Std[Code],Std[As]),"-")</f>
        <v>#N/A</v>
      </c>
      <c r="W1530" t="e">
        <f>IF(StandardResults[[#This Row],[Ind/Rel]]="Ind",_xlfn.XLOOKUP(StandardResults[[#This Row],[Code]],Std[Code],Std[Bs]),"-")</f>
        <v>#N/A</v>
      </c>
      <c r="X1530" t="e">
        <f>IF(StandardResults[[#This Row],[Ind/Rel]]="Ind",_xlfn.XLOOKUP(StandardResults[[#This Row],[Code]],Std[Code],Std[EC]),"-")</f>
        <v>#N/A</v>
      </c>
      <c r="Y1530" t="e">
        <f>IF(StandardResults[[#This Row],[Ind/Rel]]="Ind",_xlfn.XLOOKUP(StandardResults[[#This Row],[Code]],Std[Code],Std[Ecs]),"-")</f>
        <v>#N/A</v>
      </c>
      <c r="Z1530">
        <f>COUNTIFS(StandardResults[Name],StandardResults[[#This Row],[Name]],StandardResults[Entry
Std],"B")+COUNTIFS(StandardResults[Name],StandardResults[[#This Row],[Name]],StandardResults[Entry
Std],"A")+COUNTIFS(StandardResults[Name],StandardResults[[#This Row],[Name]],StandardResults[Entry
Std],"AA")</f>
        <v>0</v>
      </c>
      <c r="AA1530">
        <f>COUNTIFS(StandardResults[Name],StandardResults[[#This Row],[Name]],StandardResults[Entry
Std],"AA")</f>
        <v>0</v>
      </c>
    </row>
    <row r="1531" spans="1:27" x14ac:dyDescent="0.25">
      <c r="A1531">
        <f>TimeVR[[#This Row],[Club]]</f>
        <v>0</v>
      </c>
      <c r="B1531" t="str">
        <f>IF(OR(RIGHT(TimeVR[[#This Row],[Event]],3)="M.R", RIGHT(TimeVR[[#This Row],[Event]],3)="F.R"),"Relay","Ind")</f>
        <v>Ind</v>
      </c>
      <c r="C1531">
        <f>TimeVR[[#This Row],[gender]]</f>
        <v>0</v>
      </c>
      <c r="D1531">
        <f>TimeVR[[#This Row],[Age]]</f>
        <v>0</v>
      </c>
      <c r="E1531">
        <f>TimeVR[[#This Row],[name]]</f>
        <v>0</v>
      </c>
      <c r="F1531">
        <f>TimeVR[[#This Row],[Event]]</f>
        <v>0</v>
      </c>
      <c r="G1531" t="str">
        <f>IF(OR(StandardResults[[#This Row],[Entry]]="-",TimeVR[[#This Row],[validation]]="Validated"),"Y","N")</f>
        <v>N</v>
      </c>
      <c r="H1531">
        <f>IF(OR(LEFT(TimeVR[[#This Row],[Times]],8)="00:00.00", LEFT(TimeVR[[#This Row],[Times]],2)="NT"),"-",TimeVR[[#This Row],[Times]])</f>
        <v>0</v>
      </c>
      <c r="I15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1" t="str">
        <f>IF(ISBLANK(TimeVR[[#This Row],[Best Time(S)]]),"-",TimeVR[[#This Row],[Best Time(S)]])</f>
        <v>-</v>
      </c>
      <c r="K1531" t="str">
        <f>IF(StandardResults[[#This Row],[BT(SC)]]&lt;&gt;"-",IF(StandardResults[[#This Row],[BT(SC)]]&lt;=StandardResults[[#This Row],[AAs]],"AA",IF(StandardResults[[#This Row],[BT(SC)]]&lt;=StandardResults[[#This Row],[As]],"A",IF(StandardResults[[#This Row],[BT(SC)]]&lt;=StandardResults[[#This Row],[Bs]],"B","-"))),"")</f>
        <v/>
      </c>
      <c r="L1531" t="str">
        <f>IF(ISBLANK(TimeVR[[#This Row],[Best Time(L)]]),"-",TimeVR[[#This Row],[Best Time(L)]])</f>
        <v>-</v>
      </c>
      <c r="M1531" t="str">
        <f>IF(StandardResults[[#This Row],[BT(LC)]]&lt;&gt;"-",IF(StandardResults[[#This Row],[BT(LC)]]&lt;=StandardResults[[#This Row],[AA]],"AA",IF(StandardResults[[#This Row],[BT(LC)]]&lt;=StandardResults[[#This Row],[A]],"A",IF(StandardResults[[#This Row],[BT(LC)]]&lt;=StandardResults[[#This Row],[B]],"B","-"))),"")</f>
        <v/>
      </c>
      <c r="N1531" s="14"/>
      <c r="O1531" t="str">
        <f>IF(StandardResults[[#This Row],[BT(SC)]]&lt;&gt;"-",IF(StandardResults[[#This Row],[BT(SC)]]&lt;=StandardResults[[#This Row],[Ecs]],"EC","-"),"")</f>
        <v/>
      </c>
      <c r="Q1531" t="str">
        <f>IF(StandardResults[[#This Row],[Ind/Rel]]="Ind",LEFT(StandardResults[[#This Row],[Gender]],1)&amp;MIN(MAX(StandardResults[[#This Row],[Age]],11),17)&amp;"-"&amp;StandardResults[[#This Row],[Event]],"")</f>
        <v>011-0</v>
      </c>
      <c r="R1531" t="e">
        <f>IF(StandardResults[[#This Row],[Ind/Rel]]="Ind",_xlfn.XLOOKUP(StandardResults[[#This Row],[Code]],Std[Code],Std[AA]),"-")</f>
        <v>#N/A</v>
      </c>
      <c r="S1531" t="e">
        <f>IF(StandardResults[[#This Row],[Ind/Rel]]="Ind",_xlfn.XLOOKUP(StandardResults[[#This Row],[Code]],Std[Code],Std[A]),"-")</f>
        <v>#N/A</v>
      </c>
      <c r="T1531" t="e">
        <f>IF(StandardResults[[#This Row],[Ind/Rel]]="Ind",_xlfn.XLOOKUP(StandardResults[[#This Row],[Code]],Std[Code],Std[B]),"-")</f>
        <v>#N/A</v>
      </c>
      <c r="U1531" t="e">
        <f>IF(StandardResults[[#This Row],[Ind/Rel]]="Ind",_xlfn.XLOOKUP(StandardResults[[#This Row],[Code]],Std[Code],Std[AAs]),"-")</f>
        <v>#N/A</v>
      </c>
      <c r="V1531" t="e">
        <f>IF(StandardResults[[#This Row],[Ind/Rel]]="Ind",_xlfn.XLOOKUP(StandardResults[[#This Row],[Code]],Std[Code],Std[As]),"-")</f>
        <v>#N/A</v>
      </c>
      <c r="W1531" t="e">
        <f>IF(StandardResults[[#This Row],[Ind/Rel]]="Ind",_xlfn.XLOOKUP(StandardResults[[#This Row],[Code]],Std[Code],Std[Bs]),"-")</f>
        <v>#N/A</v>
      </c>
      <c r="X1531" t="e">
        <f>IF(StandardResults[[#This Row],[Ind/Rel]]="Ind",_xlfn.XLOOKUP(StandardResults[[#This Row],[Code]],Std[Code],Std[EC]),"-")</f>
        <v>#N/A</v>
      </c>
      <c r="Y1531" t="e">
        <f>IF(StandardResults[[#This Row],[Ind/Rel]]="Ind",_xlfn.XLOOKUP(StandardResults[[#This Row],[Code]],Std[Code],Std[Ecs]),"-")</f>
        <v>#N/A</v>
      </c>
      <c r="Z1531">
        <f>COUNTIFS(StandardResults[Name],StandardResults[[#This Row],[Name]],StandardResults[Entry
Std],"B")+COUNTIFS(StandardResults[Name],StandardResults[[#This Row],[Name]],StandardResults[Entry
Std],"A")+COUNTIFS(StandardResults[Name],StandardResults[[#This Row],[Name]],StandardResults[Entry
Std],"AA")</f>
        <v>0</v>
      </c>
      <c r="AA1531">
        <f>COUNTIFS(StandardResults[Name],StandardResults[[#This Row],[Name]],StandardResults[Entry
Std],"AA")</f>
        <v>0</v>
      </c>
    </row>
    <row r="1532" spans="1:27" x14ac:dyDescent="0.25">
      <c r="A1532">
        <f>TimeVR[[#This Row],[Club]]</f>
        <v>0</v>
      </c>
      <c r="B1532" t="str">
        <f>IF(OR(RIGHT(TimeVR[[#This Row],[Event]],3)="M.R", RIGHT(TimeVR[[#This Row],[Event]],3)="F.R"),"Relay","Ind")</f>
        <v>Ind</v>
      </c>
      <c r="C1532">
        <f>TimeVR[[#This Row],[gender]]</f>
        <v>0</v>
      </c>
      <c r="D1532">
        <f>TimeVR[[#This Row],[Age]]</f>
        <v>0</v>
      </c>
      <c r="E1532">
        <f>TimeVR[[#This Row],[name]]</f>
        <v>0</v>
      </c>
      <c r="F1532">
        <f>TimeVR[[#This Row],[Event]]</f>
        <v>0</v>
      </c>
      <c r="G1532" t="str">
        <f>IF(OR(StandardResults[[#This Row],[Entry]]="-",TimeVR[[#This Row],[validation]]="Validated"),"Y","N")</f>
        <v>N</v>
      </c>
      <c r="H1532">
        <f>IF(OR(LEFT(TimeVR[[#This Row],[Times]],8)="00:00.00", LEFT(TimeVR[[#This Row],[Times]],2)="NT"),"-",TimeVR[[#This Row],[Times]])</f>
        <v>0</v>
      </c>
      <c r="I15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2" t="str">
        <f>IF(ISBLANK(TimeVR[[#This Row],[Best Time(S)]]),"-",TimeVR[[#This Row],[Best Time(S)]])</f>
        <v>-</v>
      </c>
      <c r="K1532" t="str">
        <f>IF(StandardResults[[#This Row],[BT(SC)]]&lt;&gt;"-",IF(StandardResults[[#This Row],[BT(SC)]]&lt;=StandardResults[[#This Row],[AAs]],"AA",IF(StandardResults[[#This Row],[BT(SC)]]&lt;=StandardResults[[#This Row],[As]],"A",IF(StandardResults[[#This Row],[BT(SC)]]&lt;=StandardResults[[#This Row],[Bs]],"B","-"))),"")</f>
        <v/>
      </c>
      <c r="L1532" t="str">
        <f>IF(ISBLANK(TimeVR[[#This Row],[Best Time(L)]]),"-",TimeVR[[#This Row],[Best Time(L)]])</f>
        <v>-</v>
      </c>
      <c r="M1532" t="str">
        <f>IF(StandardResults[[#This Row],[BT(LC)]]&lt;&gt;"-",IF(StandardResults[[#This Row],[BT(LC)]]&lt;=StandardResults[[#This Row],[AA]],"AA",IF(StandardResults[[#This Row],[BT(LC)]]&lt;=StandardResults[[#This Row],[A]],"A",IF(StandardResults[[#This Row],[BT(LC)]]&lt;=StandardResults[[#This Row],[B]],"B","-"))),"")</f>
        <v/>
      </c>
      <c r="N1532" s="14"/>
      <c r="O1532" t="str">
        <f>IF(StandardResults[[#This Row],[BT(SC)]]&lt;&gt;"-",IF(StandardResults[[#This Row],[BT(SC)]]&lt;=StandardResults[[#This Row],[Ecs]],"EC","-"),"")</f>
        <v/>
      </c>
      <c r="Q1532" t="str">
        <f>IF(StandardResults[[#This Row],[Ind/Rel]]="Ind",LEFT(StandardResults[[#This Row],[Gender]],1)&amp;MIN(MAX(StandardResults[[#This Row],[Age]],11),17)&amp;"-"&amp;StandardResults[[#This Row],[Event]],"")</f>
        <v>011-0</v>
      </c>
      <c r="R1532" t="e">
        <f>IF(StandardResults[[#This Row],[Ind/Rel]]="Ind",_xlfn.XLOOKUP(StandardResults[[#This Row],[Code]],Std[Code],Std[AA]),"-")</f>
        <v>#N/A</v>
      </c>
      <c r="S1532" t="e">
        <f>IF(StandardResults[[#This Row],[Ind/Rel]]="Ind",_xlfn.XLOOKUP(StandardResults[[#This Row],[Code]],Std[Code],Std[A]),"-")</f>
        <v>#N/A</v>
      </c>
      <c r="T1532" t="e">
        <f>IF(StandardResults[[#This Row],[Ind/Rel]]="Ind",_xlfn.XLOOKUP(StandardResults[[#This Row],[Code]],Std[Code],Std[B]),"-")</f>
        <v>#N/A</v>
      </c>
      <c r="U1532" t="e">
        <f>IF(StandardResults[[#This Row],[Ind/Rel]]="Ind",_xlfn.XLOOKUP(StandardResults[[#This Row],[Code]],Std[Code],Std[AAs]),"-")</f>
        <v>#N/A</v>
      </c>
      <c r="V1532" t="e">
        <f>IF(StandardResults[[#This Row],[Ind/Rel]]="Ind",_xlfn.XLOOKUP(StandardResults[[#This Row],[Code]],Std[Code],Std[As]),"-")</f>
        <v>#N/A</v>
      </c>
      <c r="W1532" t="e">
        <f>IF(StandardResults[[#This Row],[Ind/Rel]]="Ind",_xlfn.XLOOKUP(StandardResults[[#This Row],[Code]],Std[Code],Std[Bs]),"-")</f>
        <v>#N/A</v>
      </c>
      <c r="X1532" t="e">
        <f>IF(StandardResults[[#This Row],[Ind/Rel]]="Ind",_xlfn.XLOOKUP(StandardResults[[#This Row],[Code]],Std[Code],Std[EC]),"-")</f>
        <v>#N/A</v>
      </c>
      <c r="Y1532" t="e">
        <f>IF(StandardResults[[#This Row],[Ind/Rel]]="Ind",_xlfn.XLOOKUP(StandardResults[[#This Row],[Code]],Std[Code],Std[Ecs]),"-")</f>
        <v>#N/A</v>
      </c>
      <c r="Z1532">
        <f>COUNTIFS(StandardResults[Name],StandardResults[[#This Row],[Name]],StandardResults[Entry
Std],"B")+COUNTIFS(StandardResults[Name],StandardResults[[#This Row],[Name]],StandardResults[Entry
Std],"A")+COUNTIFS(StandardResults[Name],StandardResults[[#This Row],[Name]],StandardResults[Entry
Std],"AA")</f>
        <v>0</v>
      </c>
      <c r="AA1532">
        <f>COUNTIFS(StandardResults[Name],StandardResults[[#This Row],[Name]],StandardResults[Entry
Std],"AA")</f>
        <v>0</v>
      </c>
    </row>
    <row r="1533" spans="1:27" x14ac:dyDescent="0.25">
      <c r="A1533">
        <f>TimeVR[[#This Row],[Club]]</f>
        <v>0</v>
      </c>
      <c r="B1533" t="str">
        <f>IF(OR(RIGHT(TimeVR[[#This Row],[Event]],3)="M.R", RIGHT(TimeVR[[#This Row],[Event]],3)="F.R"),"Relay","Ind")</f>
        <v>Ind</v>
      </c>
      <c r="C1533">
        <f>TimeVR[[#This Row],[gender]]</f>
        <v>0</v>
      </c>
      <c r="D1533">
        <f>TimeVR[[#This Row],[Age]]</f>
        <v>0</v>
      </c>
      <c r="E1533">
        <f>TimeVR[[#This Row],[name]]</f>
        <v>0</v>
      </c>
      <c r="F1533">
        <f>TimeVR[[#This Row],[Event]]</f>
        <v>0</v>
      </c>
      <c r="G1533" t="str">
        <f>IF(OR(StandardResults[[#This Row],[Entry]]="-",TimeVR[[#This Row],[validation]]="Validated"),"Y","N")</f>
        <v>N</v>
      </c>
      <c r="H1533">
        <f>IF(OR(LEFT(TimeVR[[#This Row],[Times]],8)="00:00.00", LEFT(TimeVR[[#This Row],[Times]],2)="NT"),"-",TimeVR[[#This Row],[Times]])</f>
        <v>0</v>
      </c>
      <c r="I15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3" t="str">
        <f>IF(ISBLANK(TimeVR[[#This Row],[Best Time(S)]]),"-",TimeVR[[#This Row],[Best Time(S)]])</f>
        <v>-</v>
      </c>
      <c r="K1533" t="str">
        <f>IF(StandardResults[[#This Row],[BT(SC)]]&lt;&gt;"-",IF(StandardResults[[#This Row],[BT(SC)]]&lt;=StandardResults[[#This Row],[AAs]],"AA",IF(StandardResults[[#This Row],[BT(SC)]]&lt;=StandardResults[[#This Row],[As]],"A",IF(StandardResults[[#This Row],[BT(SC)]]&lt;=StandardResults[[#This Row],[Bs]],"B","-"))),"")</f>
        <v/>
      </c>
      <c r="L1533" t="str">
        <f>IF(ISBLANK(TimeVR[[#This Row],[Best Time(L)]]),"-",TimeVR[[#This Row],[Best Time(L)]])</f>
        <v>-</v>
      </c>
      <c r="M1533" t="str">
        <f>IF(StandardResults[[#This Row],[BT(LC)]]&lt;&gt;"-",IF(StandardResults[[#This Row],[BT(LC)]]&lt;=StandardResults[[#This Row],[AA]],"AA",IF(StandardResults[[#This Row],[BT(LC)]]&lt;=StandardResults[[#This Row],[A]],"A",IF(StandardResults[[#This Row],[BT(LC)]]&lt;=StandardResults[[#This Row],[B]],"B","-"))),"")</f>
        <v/>
      </c>
      <c r="N1533" s="14"/>
      <c r="O1533" t="str">
        <f>IF(StandardResults[[#This Row],[BT(SC)]]&lt;&gt;"-",IF(StandardResults[[#This Row],[BT(SC)]]&lt;=StandardResults[[#This Row],[Ecs]],"EC","-"),"")</f>
        <v/>
      </c>
      <c r="Q1533" t="str">
        <f>IF(StandardResults[[#This Row],[Ind/Rel]]="Ind",LEFT(StandardResults[[#This Row],[Gender]],1)&amp;MIN(MAX(StandardResults[[#This Row],[Age]],11),17)&amp;"-"&amp;StandardResults[[#This Row],[Event]],"")</f>
        <v>011-0</v>
      </c>
      <c r="R1533" t="e">
        <f>IF(StandardResults[[#This Row],[Ind/Rel]]="Ind",_xlfn.XLOOKUP(StandardResults[[#This Row],[Code]],Std[Code],Std[AA]),"-")</f>
        <v>#N/A</v>
      </c>
      <c r="S1533" t="e">
        <f>IF(StandardResults[[#This Row],[Ind/Rel]]="Ind",_xlfn.XLOOKUP(StandardResults[[#This Row],[Code]],Std[Code],Std[A]),"-")</f>
        <v>#N/A</v>
      </c>
      <c r="T1533" t="e">
        <f>IF(StandardResults[[#This Row],[Ind/Rel]]="Ind",_xlfn.XLOOKUP(StandardResults[[#This Row],[Code]],Std[Code],Std[B]),"-")</f>
        <v>#N/A</v>
      </c>
      <c r="U1533" t="e">
        <f>IF(StandardResults[[#This Row],[Ind/Rel]]="Ind",_xlfn.XLOOKUP(StandardResults[[#This Row],[Code]],Std[Code],Std[AAs]),"-")</f>
        <v>#N/A</v>
      </c>
      <c r="V1533" t="e">
        <f>IF(StandardResults[[#This Row],[Ind/Rel]]="Ind",_xlfn.XLOOKUP(StandardResults[[#This Row],[Code]],Std[Code],Std[As]),"-")</f>
        <v>#N/A</v>
      </c>
      <c r="W1533" t="e">
        <f>IF(StandardResults[[#This Row],[Ind/Rel]]="Ind",_xlfn.XLOOKUP(StandardResults[[#This Row],[Code]],Std[Code],Std[Bs]),"-")</f>
        <v>#N/A</v>
      </c>
      <c r="X1533" t="e">
        <f>IF(StandardResults[[#This Row],[Ind/Rel]]="Ind",_xlfn.XLOOKUP(StandardResults[[#This Row],[Code]],Std[Code],Std[EC]),"-")</f>
        <v>#N/A</v>
      </c>
      <c r="Y1533" t="e">
        <f>IF(StandardResults[[#This Row],[Ind/Rel]]="Ind",_xlfn.XLOOKUP(StandardResults[[#This Row],[Code]],Std[Code],Std[Ecs]),"-")</f>
        <v>#N/A</v>
      </c>
      <c r="Z1533">
        <f>COUNTIFS(StandardResults[Name],StandardResults[[#This Row],[Name]],StandardResults[Entry
Std],"B")+COUNTIFS(StandardResults[Name],StandardResults[[#This Row],[Name]],StandardResults[Entry
Std],"A")+COUNTIFS(StandardResults[Name],StandardResults[[#This Row],[Name]],StandardResults[Entry
Std],"AA")</f>
        <v>0</v>
      </c>
      <c r="AA1533">
        <f>COUNTIFS(StandardResults[Name],StandardResults[[#This Row],[Name]],StandardResults[Entry
Std],"AA")</f>
        <v>0</v>
      </c>
    </row>
    <row r="1534" spans="1:27" x14ac:dyDescent="0.25">
      <c r="A1534">
        <f>TimeVR[[#This Row],[Club]]</f>
        <v>0</v>
      </c>
      <c r="B1534" t="str">
        <f>IF(OR(RIGHT(TimeVR[[#This Row],[Event]],3)="M.R", RIGHT(TimeVR[[#This Row],[Event]],3)="F.R"),"Relay","Ind")</f>
        <v>Ind</v>
      </c>
      <c r="C1534">
        <f>TimeVR[[#This Row],[gender]]</f>
        <v>0</v>
      </c>
      <c r="D1534">
        <f>TimeVR[[#This Row],[Age]]</f>
        <v>0</v>
      </c>
      <c r="E1534">
        <f>TimeVR[[#This Row],[name]]</f>
        <v>0</v>
      </c>
      <c r="F1534">
        <f>TimeVR[[#This Row],[Event]]</f>
        <v>0</v>
      </c>
      <c r="G1534" t="str">
        <f>IF(OR(StandardResults[[#This Row],[Entry]]="-",TimeVR[[#This Row],[validation]]="Validated"),"Y","N")</f>
        <v>N</v>
      </c>
      <c r="H1534">
        <f>IF(OR(LEFT(TimeVR[[#This Row],[Times]],8)="00:00.00", LEFT(TimeVR[[#This Row],[Times]],2)="NT"),"-",TimeVR[[#This Row],[Times]])</f>
        <v>0</v>
      </c>
      <c r="I15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4" t="str">
        <f>IF(ISBLANK(TimeVR[[#This Row],[Best Time(S)]]),"-",TimeVR[[#This Row],[Best Time(S)]])</f>
        <v>-</v>
      </c>
      <c r="K1534" t="str">
        <f>IF(StandardResults[[#This Row],[BT(SC)]]&lt;&gt;"-",IF(StandardResults[[#This Row],[BT(SC)]]&lt;=StandardResults[[#This Row],[AAs]],"AA",IF(StandardResults[[#This Row],[BT(SC)]]&lt;=StandardResults[[#This Row],[As]],"A",IF(StandardResults[[#This Row],[BT(SC)]]&lt;=StandardResults[[#This Row],[Bs]],"B","-"))),"")</f>
        <v/>
      </c>
      <c r="L1534" t="str">
        <f>IF(ISBLANK(TimeVR[[#This Row],[Best Time(L)]]),"-",TimeVR[[#This Row],[Best Time(L)]])</f>
        <v>-</v>
      </c>
      <c r="M1534" t="str">
        <f>IF(StandardResults[[#This Row],[BT(LC)]]&lt;&gt;"-",IF(StandardResults[[#This Row],[BT(LC)]]&lt;=StandardResults[[#This Row],[AA]],"AA",IF(StandardResults[[#This Row],[BT(LC)]]&lt;=StandardResults[[#This Row],[A]],"A",IF(StandardResults[[#This Row],[BT(LC)]]&lt;=StandardResults[[#This Row],[B]],"B","-"))),"")</f>
        <v/>
      </c>
      <c r="N1534" s="14"/>
      <c r="O1534" t="str">
        <f>IF(StandardResults[[#This Row],[BT(SC)]]&lt;&gt;"-",IF(StandardResults[[#This Row],[BT(SC)]]&lt;=StandardResults[[#This Row],[Ecs]],"EC","-"),"")</f>
        <v/>
      </c>
      <c r="Q1534" t="str">
        <f>IF(StandardResults[[#This Row],[Ind/Rel]]="Ind",LEFT(StandardResults[[#This Row],[Gender]],1)&amp;MIN(MAX(StandardResults[[#This Row],[Age]],11),17)&amp;"-"&amp;StandardResults[[#This Row],[Event]],"")</f>
        <v>011-0</v>
      </c>
      <c r="R1534" t="e">
        <f>IF(StandardResults[[#This Row],[Ind/Rel]]="Ind",_xlfn.XLOOKUP(StandardResults[[#This Row],[Code]],Std[Code],Std[AA]),"-")</f>
        <v>#N/A</v>
      </c>
      <c r="S1534" t="e">
        <f>IF(StandardResults[[#This Row],[Ind/Rel]]="Ind",_xlfn.XLOOKUP(StandardResults[[#This Row],[Code]],Std[Code],Std[A]),"-")</f>
        <v>#N/A</v>
      </c>
      <c r="T1534" t="e">
        <f>IF(StandardResults[[#This Row],[Ind/Rel]]="Ind",_xlfn.XLOOKUP(StandardResults[[#This Row],[Code]],Std[Code],Std[B]),"-")</f>
        <v>#N/A</v>
      </c>
      <c r="U1534" t="e">
        <f>IF(StandardResults[[#This Row],[Ind/Rel]]="Ind",_xlfn.XLOOKUP(StandardResults[[#This Row],[Code]],Std[Code],Std[AAs]),"-")</f>
        <v>#N/A</v>
      </c>
      <c r="V1534" t="e">
        <f>IF(StandardResults[[#This Row],[Ind/Rel]]="Ind",_xlfn.XLOOKUP(StandardResults[[#This Row],[Code]],Std[Code],Std[As]),"-")</f>
        <v>#N/A</v>
      </c>
      <c r="W1534" t="e">
        <f>IF(StandardResults[[#This Row],[Ind/Rel]]="Ind",_xlfn.XLOOKUP(StandardResults[[#This Row],[Code]],Std[Code],Std[Bs]),"-")</f>
        <v>#N/A</v>
      </c>
      <c r="X1534" t="e">
        <f>IF(StandardResults[[#This Row],[Ind/Rel]]="Ind",_xlfn.XLOOKUP(StandardResults[[#This Row],[Code]],Std[Code],Std[EC]),"-")</f>
        <v>#N/A</v>
      </c>
      <c r="Y1534" t="e">
        <f>IF(StandardResults[[#This Row],[Ind/Rel]]="Ind",_xlfn.XLOOKUP(StandardResults[[#This Row],[Code]],Std[Code],Std[Ecs]),"-")</f>
        <v>#N/A</v>
      </c>
      <c r="Z1534">
        <f>COUNTIFS(StandardResults[Name],StandardResults[[#This Row],[Name]],StandardResults[Entry
Std],"B")+COUNTIFS(StandardResults[Name],StandardResults[[#This Row],[Name]],StandardResults[Entry
Std],"A")+COUNTIFS(StandardResults[Name],StandardResults[[#This Row],[Name]],StandardResults[Entry
Std],"AA")</f>
        <v>0</v>
      </c>
      <c r="AA1534">
        <f>COUNTIFS(StandardResults[Name],StandardResults[[#This Row],[Name]],StandardResults[Entry
Std],"AA")</f>
        <v>0</v>
      </c>
    </row>
    <row r="1535" spans="1:27" x14ac:dyDescent="0.25">
      <c r="A1535">
        <f>TimeVR[[#This Row],[Club]]</f>
        <v>0</v>
      </c>
      <c r="B1535" t="str">
        <f>IF(OR(RIGHT(TimeVR[[#This Row],[Event]],3)="M.R", RIGHT(TimeVR[[#This Row],[Event]],3)="F.R"),"Relay","Ind")</f>
        <v>Ind</v>
      </c>
      <c r="C1535">
        <f>TimeVR[[#This Row],[gender]]</f>
        <v>0</v>
      </c>
      <c r="D1535">
        <f>TimeVR[[#This Row],[Age]]</f>
        <v>0</v>
      </c>
      <c r="E1535">
        <f>TimeVR[[#This Row],[name]]</f>
        <v>0</v>
      </c>
      <c r="F1535">
        <f>TimeVR[[#This Row],[Event]]</f>
        <v>0</v>
      </c>
      <c r="G1535" t="str">
        <f>IF(OR(StandardResults[[#This Row],[Entry]]="-",TimeVR[[#This Row],[validation]]="Validated"),"Y","N")</f>
        <v>N</v>
      </c>
      <c r="H1535">
        <f>IF(OR(LEFT(TimeVR[[#This Row],[Times]],8)="00:00.00", LEFT(TimeVR[[#This Row],[Times]],2)="NT"),"-",TimeVR[[#This Row],[Times]])</f>
        <v>0</v>
      </c>
      <c r="I15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5" t="str">
        <f>IF(ISBLANK(TimeVR[[#This Row],[Best Time(S)]]),"-",TimeVR[[#This Row],[Best Time(S)]])</f>
        <v>-</v>
      </c>
      <c r="K1535" t="str">
        <f>IF(StandardResults[[#This Row],[BT(SC)]]&lt;&gt;"-",IF(StandardResults[[#This Row],[BT(SC)]]&lt;=StandardResults[[#This Row],[AAs]],"AA",IF(StandardResults[[#This Row],[BT(SC)]]&lt;=StandardResults[[#This Row],[As]],"A",IF(StandardResults[[#This Row],[BT(SC)]]&lt;=StandardResults[[#This Row],[Bs]],"B","-"))),"")</f>
        <v/>
      </c>
      <c r="L1535" t="str">
        <f>IF(ISBLANK(TimeVR[[#This Row],[Best Time(L)]]),"-",TimeVR[[#This Row],[Best Time(L)]])</f>
        <v>-</v>
      </c>
      <c r="M1535" t="str">
        <f>IF(StandardResults[[#This Row],[BT(LC)]]&lt;&gt;"-",IF(StandardResults[[#This Row],[BT(LC)]]&lt;=StandardResults[[#This Row],[AA]],"AA",IF(StandardResults[[#This Row],[BT(LC)]]&lt;=StandardResults[[#This Row],[A]],"A",IF(StandardResults[[#This Row],[BT(LC)]]&lt;=StandardResults[[#This Row],[B]],"B","-"))),"")</f>
        <v/>
      </c>
      <c r="N1535" s="14"/>
      <c r="O1535" t="str">
        <f>IF(StandardResults[[#This Row],[BT(SC)]]&lt;&gt;"-",IF(StandardResults[[#This Row],[BT(SC)]]&lt;=StandardResults[[#This Row],[Ecs]],"EC","-"),"")</f>
        <v/>
      </c>
      <c r="Q1535" t="str">
        <f>IF(StandardResults[[#This Row],[Ind/Rel]]="Ind",LEFT(StandardResults[[#This Row],[Gender]],1)&amp;MIN(MAX(StandardResults[[#This Row],[Age]],11),17)&amp;"-"&amp;StandardResults[[#This Row],[Event]],"")</f>
        <v>011-0</v>
      </c>
      <c r="R1535" t="e">
        <f>IF(StandardResults[[#This Row],[Ind/Rel]]="Ind",_xlfn.XLOOKUP(StandardResults[[#This Row],[Code]],Std[Code],Std[AA]),"-")</f>
        <v>#N/A</v>
      </c>
      <c r="S1535" t="e">
        <f>IF(StandardResults[[#This Row],[Ind/Rel]]="Ind",_xlfn.XLOOKUP(StandardResults[[#This Row],[Code]],Std[Code],Std[A]),"-")</f>
        <v>#N/A</v>
      </c>
      <c r="T1535" t="e">
        <f>IF(StandardResults[[#This Row],[Ind/Rel]]="Ind",_xlfn.XLOOKUP(StandardResults[[#This Row],[Code]],Std[Code],Std[B]),"-")</f>
        <v>#N/A</v>
      </c>
      <c r="U1535" t="e">
        <f>IF(StandardResults[[#This Row],[Ind/Rel]]="Ind",_xlfn.XLOOKUP(StandardResults[[#This Row],[Code]],Std[Code],Std[AAs]),"-")</f>
        <v>#N/A</v>
      </c>
      <c r="V1535" t="e">
        <f>IF(StandardResults[[#This Row],[Ind/Rel]]="Ind",_xlfn.XLOOKUP(StandardResults[[#This Row],[Code]],Std[Code],Std[As]),"-")</f>
        <v>#N/A</v>
      </c>
      <c r="W1535" t="e">
        <f>IF(StandardResults[[#This Row],[Ind/Rel]]="Ind",_xlfn.XLOOKUP(StandardResults[[#This Row],[Code]],Std[Code],Std[Bs]),"-")</f>
        <v>#N/A</v>
      </c>
      <c r="X1535" t="e">
        <f>IF(StandardResults[[#This Row],[Ind/Rel]]="Ind",_xlfn.XLOOKUP(StandardResults[[#This Row],[Code]],Std[Code],Std[EC]),"-")</f>
        <v>#N/A</v>
      </c>
      <c r="Y1535" t="e">
        <f>IF(StandardResults[[#This Row],[Ind/Rel]]="Ind",_xlfn.XLOOKUP(StandardResults[[#This Row],[Code]],Std[Code],Std[Ecs]),"-")</f>
        <v>#N/A</v>
      </c>
      <c r="Z1535">
        <f>COUNTIFS(StandardResults[Name],StandardResults[[#This Row],[Name]],StandardResults[Entry
Std],"B")+COUNTIFS(StandardResults[Name],StandardResults[[#This Row],[Name]],StandardResults[Entry
Std],"A")+COUNTIFS(StandardResults[Name],StandardResults[[#This Row],[Name]],StandardResults[Entry
Std],"AA")</f>
        <v>0</v>
      </c>
      <c r="AA1535">
        <f>COUNTIFS(StandardResults[Name],StandardResults[[#This Row],[Name]],StandardResults[Entry
Std],"AA")</f>
        <v>0</v>
      </c>
    </row>
    <row r="1536" spans="1:27" x14ac:dyDescent="0.25">
      <c r="A1536">
        <f>TimeVR[[#This Row],[Club]]</f>
        <v>0</v>
      </c>
      <c r="B1536" t="str">
        <f>IF(OR(RIGHT(TimeVR[[#This Row],[Event]],3)="M.R", RIGHT(TimeVR[[#This Row],[Event]],3)="F.R"),"Relay","Ind")</f>
        <v>Ind</v>
      </c>
      <c r="C1536">
        <f>TimeVR[[#This Row],[gender]]</f>
        <v>0</v>
      </c>
      <c r="D1536">
        <f>TimeVR[[#This Row],[Age]]</f>
        <v>0</v>
      </c>
      <c r="E1536">
        <f>TimeVR[[#This Row],[name]]</f>
        <v>0</v>
      </c>
      <c r="F1536">
        <f>TimeVR[[#This Row],[Event]]</f>
        <v>0</v>
      </c>
      <c r="G1536" t="str">
        <f>IF(OR(StandardResults[[#This Row],[Entry]]="-",TimeVR[[#This Row],[validation]]="Validated"),"Y","N")</f>
        <v>N</v>
      </c>
      <c r="H1536">
        <f>IF(OR(LEFT(TimeVR[[#This Row],[Times]],8)="00:00.00", LEFT(TimeVR[[#This Row],[Times]],2)="NT"),"-",TimeVR[[#This Row],[Times]])</f>
        <v>0</v>
      </c>
      <c r="I15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6" t="str">
        <f>IF(ISBLANK(TimeVR[[#This Row],[Best Time(S)]]),"-",TimeVR[[#This Row],[Best Time(S)]])</f>
        <v>-</v>
      </c>
      <c r="K1536" t="str">
        <f>IF(StandardResults[[#This Row],[BT(SC)]]&lt;&gt;"-",IF(StandardResults[[#This Row],[BT(SC)]]&lt;=StandardResults[[#This Row],[AAs]],"AA",IF(StandardResults[[#This Row],[BT(SC)]]&lt;=StandardResults[[#This Row],[As]],"A",IF(StandardResults[[#This Row],[BT(SC)]]&lt;=StandardResults[[#This Row],[Bs]],"B","-"))),"")</f>
        <v/>
      </c>
      <c r="L1536" t="str">
        <f>IF(ISBLANK(TimeVR[[#This Row],[Best Time(L)]]),"-",TimeVR[[#This Row],[Best Time(L)]])</f>
        <v>-</v>
      </c>
      <c r="M1536" t="str">
        <f>IF(StandardResults[[#This Row],[BT(LC)]]&lt;&gt;"-",IF(StandardResults[[#This Row],[BT(LC)]]&lt;=StandardResults[[#This Row],[AA]],"AA",IF(StandardResults[[#This Row],[BT(LC)]]&lt;=StandardResults[[#This Row],[A]],"A",IF(StandardResults[[#This Row],[BT(LC)]]&lt;=StandardResults[[#This Row],[B]],"B","-"))),"")</f>
        <v/>
      </c>
      <c r="N1536" s="14"/>
      <c r="O1536" t="str">
        <f>IF(StandardResults[[#This Row],[BT(SC)]]&lt;&gt;"-",IF(StandardResults[[#This Row],[BT(SC)]]&lt;=StandardResults[[#This Row],[Ecs]],"EC","-"),"")</f>
        <v/>
      </c>
      <c r="Q1536" t="str">
        <f>IF(StandardResults[[#This Row],[Ind/Rel]]="Ind",LEFT(StandardResults[[#This Row],[Gender]],1)&amp;MIN(MAX(StandardResults[[#This Row],[Age]],11),17)&amp;"-"&amp;StandardResults[[#This Row],[Event]],"")</f>
        <v>011-0</v>
      </c>
      <c r="R1536" t="e">
        <f>IF(StandardResults[[#This Row],[Ind/Rel]]="Ind",_xlfn.XLOOKUP(StandardResults[[#This Row],[Code]],Std[Code],Std[AA]),"-")</f>
        <v>#N/A</v>
      </c>
      <c r="S1536" t="e">
        <f>IF(StandardResults[[#This Row],[Ind/Rel]]="Ind",_xlfn.XLOOKUP(StandardResults[[#This Row],[Code]],Std[Code],Std[A]),"-")</f>
        <v>#N/A</v>
      </c>
      <c r="T1536" t="e">
        <f>IF(StandardResults[[#This Row],[Ind/Rel]]="Ind",_xlfn.XLOOKUP(StandardResults[[#This Row],[Code]],Std[Code],Std[B]),"-")</f>
        <v>#N/A</v>
      </c>
      <c r="U1536" t="e">
        <f>IF(StandardResults[[#This Row],[Ind/Rel]]="Ind",_xlfn.XLOOKUP(StandardResults[[#This Row],[Code]],Std[Code],Std[AAs]),"-")</f>
        <v>#N/A</v>
      </c>
      <c r="V1536" t="e">
        <f>IF(StandardResults[[#This Row],[Ind/Rel]]="Ind",_xlfn.XLOOKUP(StandardResults[[#This Row],[Code]],Std[Code],Std[As]),"-")</f>
        <v>#N/A</v>
      </c>
      <c r="W1536" t="e">
        <f>IF(StandardResults[[#This Row],[Ind/Rel]]="Ind",_xlfn.XLOOKUP(StandardResults[[#This Row],[Code]],Std[Code],Std[Bs]),"-")</f>
        <v>#N/A</v>
      </c>
      <c r="X1536" t="e">
        <f>IF(StandardResults[[#This Row],[Ind/Rel]]="Ind",_xlfn.XLOOKUP(StandardResults[[#This Row],[Code]],Std[Code],Std[EC]),"-")</f>
        <v>#N/A</v>
      </c>
      <c r="Y1536" t="e">
        <f>IF(StandardResults[[#This Row],[Ind/Rel]]="Ind",_xlfn.XLOOKUP(StandardResults[[#This Row],[Code]],Std[Code],Std[Ecs]),"-")</f>
        <v>#N/A</v>
      </c>
      <c r="Z1536">
        <f>COUNTIFS(StandardResults[Name],StandardResults[[#This Row],[Name]],StandardResults[Entry
Std],"B")+COUNTIFS(StandardResults[Name],StandardResults[[#This Row],[Name]],StandardResults[Entry
Std],"A")+COUNTIFS(StandardResults[Name],StandardResults[[#This Row],[Name]],StandardResults[Entry
Std],"AA")</f>
        <v>0</v>
      </c>
      <c r="AA1536">
        <f>COUNTIFS(StandardResults[Name],StandardResults[[#This Row],[Name]],StandardResults[Entry
Std],"AA")</f>
        <v>0</v>
      </c>
    </row>
    <row r="1537" spans="1:27" x14ac:dyDescent="0.25">
      <c r="A1537">
        <f>TimeVR[[#This Row],[Club]]</f>
        <v>0</v>
      </c>
      <c r="B1537" t="str">
        <f>IF(OR(RIGHT(TimeVR[[#This Row],[Event]],3)="M.R", RIGHT(TimeVR[[#This Row],[Event]],3)="F.R"),"Relay","Ind")</f>
        <v>Ind</v>
      </c>
      <c r="C1537">
        <f>TimeVR[[#This Row],[gender]]</f>
        <v>0</v>
      </c>
      <c r="D1537">
        <f>TimeVR[[#This Row],[Age]]</f>
        <v>0</v>
      </c>
      <c r="E1537">
        <f>TimeVR[[#This Row],[name]]</f>
        <v>0</v>
      </c>
      <c r="F1537">
        <f>TimeVR[[#This Row],[Event]]</f>
        <v>0</v>
      </c>
      <c r="G1537" t="str">
        <f>IF(OR(StandardResults[[#This Row],[Entry]]="-",TimeVR[[#This Row],[validation]]="Validated"),"Y","N")</f>
        <v>N</v>
      </c>
      <c r="H1537">
        <f>IF(OR(LEFT(TimeVR[[#This Row],[Times]],8)="00:00.00", LEFT(TimeVR[[#This Row],[Times]],2)="NT"),"-",TimeVR[[#This Row],[Times]])</f>
        <v>0</v>
      </c>
      <c r="I15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7" t="str">
        <f>IF(ISBLANK(TimeVR[[#This Row],[Best Time(S)]]),"-",TimeVR[[#This Row],[Best Time(S)]])</f>
        <v>-</v>
      </c>
      <c r="K1537" t="str">
        <f>IF(StandardResults[[#This Row],[BT(SC)]]&lt;&gt;"-",IF(StandardResults[[#This Row],[BT(SC)]]&lt;=StandardResults[[#This Row],[AAs]],"AA",IF(StandardResults[[#This Row],[BT(SC)]]&lt;=StandardResults[[#This Row],[As]],"A",IF(StandardResults[[#This Row],[BT(SC)]]&lt;=StandardResults[[#This Row],[Bs]],"B","-"))),"")</f>
        <v/>
      </c>
      <c r="L1537" t="str">
        <f>IF(ISBLANK(TimeVR[[#This Row],[Best Time(L)]]),"-",TimeVR[[#This Row],[Best Time(L)]])</f>
        <v>-</v>
      </c>
      <c r="M1537" t="str">
        <f>IF(StandardResults[[#This Row],[BT(LC)]]&lt;&gt;"-",IF(StandardResults[[#This Row],[BT(LC)]]&lt;=StandardResults[[#This Row],[AA]],"AA",IF(StandardResults[[#This Row],[BT(LC)]]&lt;=StandardResults[[#This Row],[A]],"A",IF(StandardResults[[#This Row],[BT(LC)]]&lt;=StandardResults[[#This Row],[B]],"B","-"))),"")</f>
        <v/>
      </c>
      <c r="N1537" s="14"/>
      <c r="O1537" t="str">
        <f>IF(StandardResults[[#This Row],[BT(SC)]]&lt;&gt;"-",IF(StandardResults[[#This Row],[BT(SC)]]&lt;=StandardResults[[#This Row],[Ecs]],"EC","-"),"")</f>
        <v/>
      </c>
      <c r="Q1537" t="str">
        <f>IF(StandardResults[[#This Row],[Ind/Rel]]="Ind",LEFT(StandardResults[[#This Row],[Gender]],1)&amp;MIN(MAX(StandardResults[[#This Row],[Age]],11),17)&amp;"-"&amp;StandardResults[[#This Row],[Event]],"")</f>
        <v>011-0</v>
      </c>
      <c r="R1537" t="e">
        <f>IF(StandardResults[[#This Row],[Ind/Rel]]="Ind",_xlfn.XLOOKUP(StandardResults[[#This Row],[Code]],Std[Code],Std[AA]),"-")</f>
        <v>#N/A</v>
      </c>
      <c r="S1537" t="e">
        <f>IF(StandardResults[[#This Row],[Ind/Rel]]="Ind",_xlfn.XLOOKUP(StandardResults[[#This Row],[Code]],Std[Code],Std[A]),"-")</f>
        <v>#N/A</v>
      </c>
      <c r="T1537" t="e">
        <f>IF(StandardResults[[#This Row],[Ind/Rel]]="Ind",_xlfn.XLOOKUP(StandardResults[[#This Row],[Code]],Std[Code],Std[B]),"-")</f>
        <v>#N/A</v>
      </c>
      <c r="U1537" t="e">
        <f>IF(StandardResults[[#This Row],[Ind/Rel]]="Ind",_xlfn.XLOOKUP(StandardResults[[#This Row],[Code]],Std[Code],Std[AAs]),"-")</f>
        <v>#N/A</v>
      </c>
      <c r="V1537" t="e">
        <f>IF(StandardResults[[#This Row],[Ind/Rel]]="Ind",_xlfn.XLOOKUP(StandardResults[[#This Row],[Code]],Std[Code],Std[As]),"-")</f>
        <v>#N/A</v>
      </c>
      <c r="W1537" t="e">
        <f>IF(StandardResults[[#This Row],[Ind/Rel]]="Ind",_xlfn.XLOOKUP(StandardResults[[#This Row],[Code]],Std[Code],Std[Bs]),"-")</f>
        <v>#N/A</v>
      </c>
      <c r="X1537" t="e">
        <f>IF(StandardResults[[#This Row],[Ind/Rel]]="Ind",_xlfn.XLOOKUP(StandardResults[[#This Row],[Code]],Std[Code],Std[EC]),"-")</f>
        <v>#N/A</v>
      </c>
      <c r="Y1537" t="e">
        <f>IF(StandardResults[[#This Row],[Ind/Rel]]="Ind",_xlfn.XLOOKUP(StandardResults[[#This Row],[Code]],Std[Code],Std[Ecs]),"-")</f>
        <v>#N/A</v>
      </c>
      <c r="Z1537">
        <f>COUNTIFS(StandardResults[Name],StandardResults[[#This Row],[Name]],StandardResults[Entry
Std],"B")+COUNTIFS(StandardResults[Name],StandardResults[[#This Row],[Name]],StandardResults[Entry
Std],"A")+COUNTIFS(StandardResults[Name],StandardResults[[#This Row],[Name]],StandardResults[Entry
Std],"AA")</f>
        <v>0</v>
      </c>
      <c r="AA1537">
        <f>COUNTIFS(StandardResults[Name],StandardResults[[#This Row],[Name]],StandardResults[Entry
Std],"AA")</f>
        <v>0</v>
      </c>
    </row>
    <row r="1538" spans="1:27" x14ac:dyDescent="0.25">
      <c r="A1538">
        <f>TimeVR[[#This Row],[Club]]</f>
        <v>0</v>
      </c>
      <c r="B1538" t="str">
        <f>IF(OR(RIGHT(TimeVR[[#This Row],[Event]],3)="M.R", RIGHT(TimeVR[[#This Row],[Event]],3)="F.R"),"Relay","Ind")</f>
        <v>Ind</v>
      </c>
      <c r="C1538">
        <f>TimeVR[[#This Row],[gender]]</f>
        <v>0</v>
      </c>
      <c r="D1538">
        <f>TimeVR[[#This Row],[Age]]</f>
        <v>0</v>
      </c>
      <c r="E1538">
        <f>TimeVR[[#This Row],[name]]</f>
        <v>0</v>
      </c>
      <c r="F1538">
        <f>TimeVR[[#This Row],[Event]]</f>
        <v>0</v>
      </c>
      <c r="G1538" t="str">
        <f>IF(OR(StandardResults[[#This Row],[Entry]]="-",TimeVR[[#This Row],[validation]]="Validated"),"Y","N")</f>
        <v>N</v>
      </c>
      <c r="H1538">
        <f>IF(OR(LEFT(TimeVR[[#This Row],[Times]],8)="00:00.00", LEFT(TimeVR[[#This Row],[Times]],2)="NT"),"-",TimeVR[[#This Row],[Times]])</f>
        <v>0</v>
      </c>
      <c r="I15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8" t="str">
        <f>IF(ISBLANK(TimeVR[[#This Row],[Best Time(S)]]),"-",TimeVR[[#This Row],[Best Time(S)]])</f>
        <v>-</v>
      </c>
      <c r="K1538" t="str">
        <f>IF(StandardResults[[#This Row],[BT(SC)]]&lt;&gt;"-",IF(StandardResults[[#This Row],[BT(SC)]]&lt;=StandardResults[[#This Row],[AAs]],"AA",IF(StandardResults[[#This Row],[BT(SC)]]&lt;=StandardResults[[#This Row],[As]],"A",IF(StandardResults[[#This Row],[BT(SC)]]&lt;=StandardResults[[#This Row],[Bs]],"B","-"))),"")</f>
        <v/>
      </c>
      <c r="L1538" t="str">
        <f>IF(ISBLANK(TimeVR[[#This Row],[Best Time(L)]]),"-",TimeVR[[#This Row],[Best Time(L)]])</f>
        <v>-</v>
      </c>
      <c r="M1538" t="str">
        <f>IF(StandardResults[[#This Row],[BT(LC)]]&lt;&gt;"-",IF(StandardResults[[#This Row],[BT(LC)]]&lt;=StandardResults[[#This Row],[AA]],"AA",IF(StandardResults[[#This Row],[BT(LC)]]&lt;=StandardResults[[#This Row],[A]],"A",IF(StandardResults[[#This Row],[BT(LC)]]&lt;=StandardResults[[#This Row],[B]],"B","-"))),"")</f>
        <v/>
      </c>
      <c r="N1538" s="14"/>
      <c r="O1538" t="str">
        <f>IF(StandardResults[[#This Row],[BT(SC)]]&lt;&gt;"-",IF(StandardResults[[#This Row],[BT(SC)]]&lt;=StandardResults[[#This Row],[Ecs]],"EC","-"),"")</f>
        <v/>
      </c>
      <c r="Q1538" t="str">
        <f>IF(StandardResults[[#This Row],[Ind/Rel]]="Ind",LEFT(StandardResults[[#This Row],[Gender]],1)&amp;MIN(MAX(StandardResults[[#This Row],[Age]],11),17)&amp;"-"&amp;StandardResults[[#This Row],[Event]],"")</f>
        <v>011-0</v>
      </c>
      <c r="R1538" t="e">
        <f>IF(StandardResults[[#This Row],[Ind/Rel]]="Ind",_xlfn.XLOOKUP(StandardResults[[#This Row],[Code]],Std[Code],Std[AA]),"-")</f>
        <v>#N/A</v>
      </c>
      <c r="S1538" t="e">
        <f>IF(StandardResults[[#This Row],[Ind/Rel]]="Ind",_xlfn.XLOOKUP(StandardResults[[#This Row],[Code]],Std[Code],Std[A]),"-")</f>
        <v>#N/A</v>
      </c>
      <c r="T1538" t="e">
        <f>IF(StandardResults[[#This Row],[Ind/Rel]]="Ind",_xlfn.XLOOKUP(StandardResults[[#This Row],[Code]],Std[Code],Std[B]),"-")</f>
        <v>#N/A</v>
      </c>
      <c r="U1538" t="e">
        <f>IF(StandardResults[[#This Row],[Ind/Rel]]="Ind",_xlfn.XLOOKUP(StandardResults[[#This Row],[Code]],Std[Code],Std[AAs]),"-")</f>
        <v>#N/A</v>
      </c>
      <c r="V1538" t="e">
        <f>IF(StandardResults[[#This Row],[Ind/Rel]]="Ind",_xlfn.XLOOKUP(StandardResults[[#This Row],[Code]],Std[Code],Std[As]),"-")</f>
        <v>#N/A</v>
      </c>
      <c r="W1538" t="e">
        <f>IF(StandardResults[[#This Row],[Ind/Rel]]="Ind",_xlfn.XLOOKUP(StandardResults[[#This Row],[Code]],Std[Code],Std[Bs]),"-")</f>
        <v>#N/A</v>
      </c>
      <c r="X1538" t="e">
        <f>IF(StandardResults[[#This Row],[Ind/Rel]]="Ind",_xlfn.XLOOKUP(StandardResults[[#This Row],[Code]],Std[Code],Std[EC]),"-")</f>
        <v>#N/A</v>
      </c>
      <c r="Y1538" t="e">
        <f>IF(StandardResults[[#This Row],[Ind/Rel]]="Ind",_xlfn.XLOOKUP(StandardResults[[#This Row],[Code]],Std[Code],Std[Ecs]),"-")</f>
        <v>#N/A</v>
      </c>
      <c r="Z1538">
        <f>COUNTIFS(StandardResults[Name],StandardResults[[#This Row],[Name]],StandardResults[Entry
Std],"B")+COUNTIFS(StandardResults[Name],StandardResults[[#This Row],[Name]],StandardResults[Entry
Std],"A")+COUNTIFS(StandardResults[Name],StandardResults[[#This Row],[Name]],StandardResults[Entry
Std],"AA")</f>
        <v>0</v>
      </c>
      <c r="AA1538">
        <f>COUNTIFS(StandardResults[Name],StandardResults[[#This Row],[Name]],StandardResults[Entry
Std],"AA")</f>
        <v>0</v>
      </c>
    </row>
    <row r="1539" spans="1:27" x14ac:dyDescent="0.25">
      <c r="A1539">
        <f>TimeVR[[#This Row],[Club]]</f>
        <v>0</v>
      </c>
      <c r="B1539" t="str">
        <f>IF(OR(RIGHT(TimeVR[[#This Row],[Event]],3)="M.R", RIGHT(TimeVR[[#This Row],[Event]],3)="F.R"),"Relay","Ind")</f>
        <v>Ind</v>
      </c>
      <c r="C1539">
        <f>TimeVR[[#This Row],[gender]]</f>
        <v>0</v>
      </c>
      <c r="D1539">
        <f>TimeVR[[#This Row],[Age]]</f>
        <v>0</v>
      </c>
      <c r="E1539">
        <f>TimeVR[[#This Row],[name]]</f>
        <v>0</v>
      </c>
      <c r="F1539">
        <f>TimeVR[[#This Row],[Event]]</f>
        <v>0</v>
      </c>
      <c r="G1539" t="str">
        <f>IF(OR(StandardResults[[#This Row],[Entry]]="-",TimeVR[[#This Row],[validation]]="Validated"),"Y","N")</f>
        <v>N</v>
      </c>
      <c r="H1539">
        <f>IF(OR(LEFT(TimeVR[[#This Row],[Times]],8)="00:00.00", LEFT(TimeVR[[#This Row],[Times]],2)="NT"),"-",TimeVR[[#This Row],[Times]])</f>
        <v>0</v>
      </c>
      <c r="I15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39" t="str">
        <f>IF(ISBLANK(TimeVR[[#This Row],[Best Time(S)]]),"-",TimeVR[[#This Row],[Best Time(S)]])</f>
        <v>-</v>
      </c>
      <c r="K1539" t="str">
        <f>IF(StandardResults[[#This Row],[BT(SC)]]&lt;&gt;"-",IF(StandardResults[[#This Row],[BT(SC)]]&lt;=StandardResults[[#This Row],[AAs]],"AA",IF(StandardResults[[#This Row],[BT(SC)]]&lt;=StandardResults[[#This Row],[As]],"A",IF(StandardResults[[#This Row],[BT(SC)]]&lt;=StandardResults[[#This Row],[Bs]],"B","-"))),"")</f>
        <v/>
      </c>
      <c r="L1539" t="str">
        <f>IF(ISBLANK(TimeVR[[#This Row],[Best Time(L)]]),"-",TimeVR[[#This Row],[Best Time(L)]])</f>
        <v>-</v>
      </c>
      <c r="M1539" t="str">
        <f>IF(StandardResults[[#This Row],[BT(LC)]]&lt;&gt;"-",IF(StandardResults[[#This Row],[BT(LC)]]&lt;=StandardResults[[#This Row],[AA]],"AA",IF(StandardResults[[#This Row],[BT(LC)]]&lt;=StandardResults[[#This Row],[A]],"A",IF(StandardResults[[#This Row],[BT(LC)]]&lt;=StandardResults[[#This Row],[B]],"B","-"))),"")</f>
        <v/>
      </c>
      <c r="N1539" s="14"/>
      <c r="O1539" t="str">
        <f>IF(StandardResults[[#This Row],[BT(SC)]]&lt;&gt;"-",IF(StandardResults[[#This Row],[BT(SC)]]&lt;=StandardResults[[#This Row],[Ecs]],"EC","-"),"")</f>
        <v/>
      </c>
      <c r="Q1539" t="str">
        <f>IF(StandardResults[[#This Row],[Ind/Rel]]="Ind",LEFT(StandardResults[[#This Row],[Gender]],1)&amp;MIN(MAX(StandardResults[[#This Row],[Age]],11),17)&amp;"-"&amp;StandardResults[[#This Row],[Event]],"")</f>
        <v>011-0</v>
      </c>
      <c r="R1539" t="e">
        <f>IF(StandardResults[[#This Row],[Ind/Rel]]="Ind",_xlfn.XLOOKUP(StandardResults[[#This Row],[Code]],Std[Code],Std[AA]),"-")</f>
        <v>#N/A</v>
      </c>
      <c r="S1539" t="e">
        <f>IF(StandardResults[[#This Row],[Ind/Rel]]="Ind",_xlfn.XLOOKUP(StandardResults[[#This Row],[Code]],Std[Code],Std[A]),"-")</f>
        <v>#N/A</v>
      </c>
      <c r="T1539" t="e">
        <f>IF(StandardResults[[#This Row],[Ind/Rel]]="Ind",_xlfn.XLOOKUP(StandardResults[[#This Row],[Code]],Std[Code],Std[B]),"-")</f>
        <v>#N/A</v>
      </c>
      <c r="U1539" t="e">
        <f>IF(StandardResults[[#This Row],[Ind/Rel]]="Ind",_xlfn.XLOOKUP(StandardResults[[#This Row],[Code]],Std[Code],Std[AAs]),"-")</f>
        <v>#N/A</v>
      </c>
      <c r="V1539" t="e">
        <f>IF(StandardResults[[#This Row],[Ind/Rel]]="Ind",_xlfn.XLOOKUP(StandardResults[[#This Row],[Code]],Std[Code],Std[As]),"-")</f>
        <v>#N/A</v>
      </c>
      <c r="W1539" t="e">
        <f>IF(StandardResults[[#This Row],[Ind/Rel]]="Ind",_xlfn.XLOOKUP(StandardResults[[#This Row],[Code]],Std[Code],Std[Bs]),"-")</f>
        <v>#N/A</v>
      </c>
      <c r="X1539" t="e">
        <f>IF(StandardResults[[#This Row],[Ind/Rel]]="Ind",_xlfn.XLOOKUP(StandardResults[[#This Row],[Code]],Std[Code],Std[EC]),"-")</f>
        <v>#N/A</v>
      </c>
      <c r="Y1539" t="e">
        <f>IF(StandardResults[[#This Row],[Ind/Rel]]="Ind",_xlfn.XLOOKUP(StandardResults[[#This Row],[Code]],Std[Code],Std[Ecs]),"-")</f>
        <v>#N/A</v>
      </c>
      <c r="Z1539">
        <f>COUNTIFS(StandardResults[Name],StandardResults[[#This Row],[Name]],StandardResults[Entry
Std],"B")+COUNTIFS(StandardResults[Name],StandardResults[[#This Row],[Name]],StandardResults[Entry
Std],"A")+COUNTIFS(StandardResults[Name],StandardResults[[#This Row],[Name]],StandardResults[Entry
Std],"AA")</f>
        <v>0</v>
      </c>
      <c r="AA1539">
        <f>COUNTIFS(StandardResults[Name],StandardResults[[#This Row],[Name]],StandardResults[Entry
Std],"AA")</f>
        <v>0</v>
      </c>
    </row>
    <row r="1540" spans="1:27" x14ac:dyDescent="0.25">
      <c r="A1540">
        <f>TimeVR[[#This Row],[Club]]</f>
        <v>0</v>
      </c>
      <c r="B1540" t="str">
        <f>IF(OR(RIGHT(TimeVR[[#This Row],[Event]],3)="M.R", RIGHT(TimeVR[[#This Row],[Event]],3)="F.R"),"Relay","Ind")</f>
        <v>Ind</v>
      </c>
      <c r="C1540">
        <f>TimeVR[[#This Row],[gender]]</f>
        <v>0</v>
      </c>
      <c r="D1540">
        <f>TimeVR[[#This Row],[Age]]</f>
        <v>0</v>
      </c>
      <c r="E1540">
        <f>TimeVR[[#This Row],[name]]</f>
        <v>0</v>
      </c>
      <c r="F1540">
        <f>TimeVR[[#This Row],[Event]]</f>
        <v>0</v>
      </c>
      <c r="G1540" t="str">
        <f>IF(OR(StandardResults[[#This Row],[Entry]]="-",TimeVR[[#This Row],[validation]]="Validated"),"Y","N")</f>
        <v>N</v>
      </c>
      <c r="H1540">
        <f>IF(OR(LEFT(TimeVR[[#This Row],[Times]],8)="00:00.00", LEFT(TimeVR[[#This Row],[Times]],2)="NT"),"-",TimeVR[[#This Row],[Times]])</f>
        <v>0</v>
      </c>
      <c r="I15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0" t="str">
        <f>IF(ISBLANK(TimeVR[[#This Row],[Best Time(S)]]),"-",TimeVR[[#This Row],[Best Time(S)]])</f>
        <v>-</v>
      </c>
      <c r="K1540" t="str">
        <f>IF(StandardResults[[#This Row],[BT(SC)]]&lt;&gt;"-",IF(StandardResults[[#This Row],[BT(SC)]]&lt;=StandardResults[[#This Row],[AAs]],"AA",IF(StandardResults[[#This Row],[BT(SC)]]&lt;=StandardResults[[#This Row],[As]],"A",IF(StandardResults[[#This Row],[BT(SC)]]&lt;=StandardResults[[#This Row],[Bs]],"B","-"))),"")</f>
        <v/>
      </c>
      <c r="L1540" t="str">
        <f>IF(ISBLANK(TimeVR[[#This Row],[Best Time(L)]]),"-",TimeVR[[#This Row],[Best Time(L)]])</f>
        <v>-</v>
      </c>
      <c r="M1540" t="str">
        <f>IF(StandardResults[[#This Row],[BT(LC)]]&lt;&gt;"-",IF(StandardResults[[#This Row],[BT(LC)]]&lt;=StandardResults[[#This Row],[AA]],"AA",IF(StandardResults[[#This Row],[BT(LC)]]&lt;=StandardResults[[#This Row],[A]],"A",IF(StandardResults[[#This Row],[BT(LC)]]&lt;=StandardResults[[#This Row],[B]],"B","-"))),"")</f>
        <v/>
      </c>
      <c r="N1540" s="14"/>
      <c r="O1540" t="str">
        <f>IF(StandardResults[[#This Row],[BT(SC)]]&lt;&gt;"-",IF(StandardResults[[#This Row],[BT(SC)]]&lt;=StandardResults[[#This Row],[Ecs]],"EC","-"),"")</f>
        <v/>
      </c>
      <c r="Q1540" t="str">
        <f>IF(StandardResults[[#This Row],[Ind/Rel]]="Ind",LEFT(StandardResults[[#This Row],[Gender]],1)&amp;MIN(MAX(StandardResults[[#This Row],[Age]],11),17)&amp;"-"&amp;StandardResults[[#This Row],[Event]],"")</f>
        <v>011-0</v>
      </c>
      <c r="R1540" t="e">
        <f>IF(StandardResults[[#This Row],[Ind/Rel]]="Ind",_xlfn.XLOOKUP(StandardResults[[#This Row],[Code]],Std[Code],Std[AA]),"-")</f>
        <v>#N/A</v>
      </c>
      <c r="S1540" t="e">
        <f>IF(StandardResults[[#This Row],[Ind/Rel]]="Ind",_xlfn.XLOOKUP(StandardResults[[#This Row],[Code]],Std[Code],Std[A]),"-")</f>
        <v>#N/A</v>
      </c>
      <c r="T1540" t="e">
        <f>IF(StandardResults[[#This Row],[Ind/Rel]]="Ind",_xlfn.XLOOKUP(StandardResults[[#This Row],[Code]],Std[Code],Std[B]),"-")</f>
        <v>#N/A</v>
      </c>
      <c r="U1540" t="e">
        <f>IF(StandardResults[[#This Row],[Ind/Rel]]="Ind",_xlfn.XLOOKUP(StandardResults[[#This Row],[Code]],Std[Code],Std[AAs]),"-")</f>
        <v>#N/A</v>
      </c>
      <c r="V1540" t="e">
        <f>IF(StandardResults[[#This Row],[Ind/Rel]]="Ind",_xlfn.XLOOKUP(StandardResults[[#This Row],[Code]],Std[Code],Std[As]),"-")</f>
        <v>#N/A</v>
      </c>
      <c r="W1540" t="e">
        <f>IF(StandardResults[[#This Row],[Ind/Rel]]="Ind",_xlfn.XLOOKUP(StandardResults[[#This Row],[Code]],Std[Code],Std[Bs]),"-")</f>
        <v>#N/A</v>
      </c>
      <c r="X1540" t="e">
        <f>IF(StandardResults[[#This Row],[Ind/Rel]]="Ind",_xlfn.XLOOKUP(StandardResults[[#This Row],[Code]],Std[Code],Std[EC]),"-")</f>
        <v>#N/A</v>
      </c>
      <c r="Y1540" t="e">
        <f>IF(StandardResults[[#This Row],[Ind/Rel]]="Ind",_xlfn.XLOOKUP(StandardResults[[#This Row],[Code]],Std[Code],Std[Ecs]),"-")</f>
        <v>#N/A</v>
      </c>
      <c r="Z1540">
        <f>COUNTIFS(StandardResults[Name],StandardResults[[#This Row],[Name]],StandardResults[Entry
Std],"B")+COUNTIFS(StandardResults[Name],StandardResults[[#This Row],[Name]],StandardResults[Entry
Std],"A")+COUNTIFS(StandardResults[Name],StandardResults[[#This Row],[Name]],StandardResults[Entry
Std],"AA")</f>
        <v>0</v>
      </c>
      <c r="AA1540">
        <f>COUNTIFS(StandardResults[Name],StandardResults[[#This Row],[Name]],StandardResults[Entry
Std],"AA")</f>
        <v>0</v>
      </c>
    </row>
    <row r="1541" spans="1:27" x14ac:dyDescent="0.25">
      <c r="A1541">
        <f>TimeVR[[#This Row],[Club]]</f>
        <v>0</v>
      </c>
      <c r="B1541" t="str">
        <f>IF(OR(RIGHT(TimeVR[[#This Row],[Event]],3)="M.R", RIGHT(TimeVR[[#This Row],[Event]],3)="F.R"),"Relay","Ind")</f>
        <v>Ind</v>
      </c>
      <c r="C1541">
        <f>TimeVR[[#This Row],[gender]]</f>
        <v>0</v>
      </c>
      <c r="D1541">
        <f>TimeVR[[#This Row],[Age]]</f>
        <v>0</v>
      </c>
      <c r="E1541">
        <f>TimeVR[[#This Row],[name]]</f>
        <v>0</v>
      </c>
      <c r="F1541">
        <f>TimeVR[[#This Row],[Event]]</f>
        <v>0</v>
      </c>
      <c r="G1541" t="str">
        <f>IF(OR(StandardResults[[#This Row],[Entry]]="-",TimeVR[[#This Row],[validation]]="Validated"),"Y","N")</f>
        <v>N</v>
      </c>
      <c r="H1541">
        <f>IF(OR(LEFT(TimeVR[[#This Row],[Times]],8)="00:00.00", LEFT(TimeVR[[#This Row],[Times]],2)="NT"),"-",TimeVR[[#This Row],[Times]])</f>
        <v>0</v>
      </c>
      <c r="I15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1" t="str">
        <f>IF(ISBLANK(TimeVR[[#This Row],[Best Time(S)]]),"-",TimeVR[[#This Row],[Best Time(S)]])</f>
        <v>-</v>
      </c>
      <c r="K1541" t="str">
        <f>IF(StandardResults[[#This Row],[BT(SC)]]&lt;&gt;"-",IF(StandardResults[[#This Row],[BT(SC)]]&lt;=StandardResults[[#This Row],[AAs]],"AA",IF(StandardResults[[#This Row],[BT(SC)]]&lt;=StandardResults[[#This Row],[As]],"A",IF(StandardResults[[#This Row],[BT(SC)]]&lt;=StandardResults[[#This Row],[Bs]],"B","-"))),"")</f>
        <v/>
      </c>
      <c r="L1541" t="str">
        <f>IF(ISBLANK(TimeVR[[#This Row],[Best Time(L)]]),"-",TimeVR[[#This Row],[Best Time(L)]])</f>
        <v>-</v>
      </c>
      <c r="M1541" t="str">
        <f>IF(StandardResults[[#This Row],[BT(LC)]]&lt;&gt;"-",IF(StandardResults[[#This Row],[BT(LC)]]&lt;=StandardResults[[#This Row],[AA]],"AA",IF(StandardResults[[#This Row],[BT(LC)]]&lt;=StandardResults[[#This Row],[A]],"A",IF(StandardResults[[#This Row],[BT(LC)]]&lt;=StandardResults[[#This Row],[B]],"B","-"))),"")</f>
        <v/>
      </c>
      <c r="N1541" s="14"/>
      <c r="O1541" t="str">
        <f>IF(StandardResults[[#This Row],[BT(SC)]]&lt;&gt;"-",IF(StandardResults[[#This Row],[BT(SC)]]&lt;=StandardResults[[#This Row],[Ecs]],"EC","-"),"")</f>
        <v/>
      </c>
      <c r="Q1541" t="str">
        <f>IF(StandardResults[[#This Row],[Ind/Rel]]="Ind",LEFT(StandardResults[[#This Row],[Gender]],1)&amp;MIN(MAX(StandardResults[[#This Row],[Age]],11),17)&amp;"-"&amp;StandardResults[[#This Row],[Event]],"")</f>
        <v>011-0</v>
      </c>
      <c r="R1541" t="e">
        <f>IF(StandardResults[[#This Row],[Ind/Rel]]="Ind",_xlfn.XLOOKUP(StandardResults[[#This Row],[Code]],Std[Code],Std[AA]),"-")</f>
        <v>#N/A</v>
      </c>
      <c r="S1541" t="e">
        <f>IF(StandardResults[[#This Row],[Ind/Rel]]="Ind",_xlfn.XLOOKUP(StandardResults[[#This Row],[Code]],Std[Code],Std[A]),"-")</f>
        <v>#N/A</v>
      </c>
      <c r="T1541" t="e">
        <f>IF(StandardResults[[#This Row],[Ind/Rel]]="Ind",_xlfn.XLOOKUP(StandardResults[[#This Row],[Code]],Std[Code],Std[B]),"-")</f>
        <v>#N/A</v>
      </c>
      <c r="U1541" t="e">
        <f>IF(StandardResults[[#This Row],[Ind/Rel]]="Ind",_xlfn.XLOOKUP(StandardResults[[#This Row],[Code]],Std[Code],Std[AAs]),"-")</f>
        <v>#N/A</v>
      </c>
      <c r="V1541" t="e">
        <f>IF(StandardResults[[#This Row],[Ind/Rel]]="Ind",_xlfn.XLOOKUP(StandardResults[[#This Row],[Code]],Std[Code],Std[As]),"-")</f>
        <v>#N/A</v>
      </c>
      <c r="W1541" t="e">
        <f>IF(StandardResults[[#This Row],[Ind/Rel]]="Ind",_xlfn.XLOOKUP(StandardResults[[#This Row],[Code]],Std[Code],Std[Bs]),"-")</f>
        <v>#N/A</v>
      </c>
      <c r="X1541" t="e">
        <f>IF(StandardResults[[#This Row],[Ind/Rel]]="Ind",_xlfn.XLOOKUP(StandardResults[[#This Row],[Code]],Std[Code],Std[EC]),"-")</f>
        <v>#N/A</v>
      </c>
      <c r="Y1541" t="e">
        <f>IF(StandardResults[[#This Row],[Ind/Rel]]="Ind",_xlfn.XLOOKUP(StandardResults[[#This Row],[Code]],Std[Code],Std[Ecs]),"-")</f>
        <v>#N/A</v>
      </c>
      <c r="Z1541">
        <f>COUNTIFS(StandardResults[Name],StandardResults[[#This Row],[Name]],StandardResults[Entry
Std],"B")+COUNTIFS(StandardResults[Name],StandardResults[[#This Row],[Name]],StandardResults[Entry
Std],"A")+COUNTIFS(StandardResults[Name],StandardResults[[#This Row],[Name]],StandardResults[Entry
Std],"AA")</f>
        <v>0</v>
      </c>
      <c r="AA1541">
        <f>COUNTIFS(StandardResults[Name],StandardResults[[#This Row],[Name]],StandardResults[Entry
Std],"AA")</f>
        <v>0</v>
      </c>
    </row>
    <row r="1542" spans="1:27" x14ac:dyDescent="0.25">
      <c r="A1542">
        <f>TimeVR[[#This Row],[Club]]</f>
        <v>0</v>
      </c>
      <c r="B1542" t="str">
        <f>IF(OR(RIGHT(TimeVR[[#This Row],[Event]],3)="M.R", RIGHT(TimeVR[[#This Row],[Event]],3)="F.R"),"Relay","Ind")</f>
        <v>Ind</v>
      </c>
      <c r="C1542">
        <f>TimeVR[[#This Row],[gender]]</f>
        <v>0</v>
      </c>
      <c r="D1542">
        <f>TimeVR[[#This Row],[Age]]</f>
        <v>0</v>
      </c>
      <c r="E1542">
        <f>TimeVR[[#This Row],[name]]</f>
        <v>0</v>
      </c>
      <c r="F1542">
        <f>TimeVR[[#This Row],[Event]]</f>
        <v>0</v>
      </c>
      <c r="G1542" t="str">
        <f>IF(OR(StandardResults[[#This Row],[Entry]]="-",TimeVR[[#This Row],[validation]]="Validated"),"Y","N")</f>
        <v>N</v>
      </c>
      <c r="H1542">
        <f>IF(OR(LEFT(TimeVR[[#This Row],[Times]],8)="00:00.00", LEFT(TimeVR[[#This Row],[Times]],2)="NT"),"-",TimeVR[[#This Row],[Times]])</f>
        <v>0</v>
      </c>
      <c r="I15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2" t="str">
        <f>IF(ISBLANK(TimeVR[[#This Row],[Best Time(S)]]),"-",TimeVR[[#This Row],[Best Time(S)]])</f>
        <v>-</v>
      </c>
      <c r="K1542" t="str">
        <f>IF(StandardResults[[#This Row],[BT(SC)]]&lt;&gt;"-",IF(StandardResults[[#This Row],[BT(SC)]]&lt;=StandardResults[[#This Row],[AAs]],"AA",IF(StandardResults[[#This Row],[BT(SC)]]&lt;=StandardResults[[#This Row],[As]],"A",IF(StandardResults[[#This Row],[BT(SC)]]&lt;=StandardResults[[#This Row],[Bs]],"B","-"))),"")</f>
        <v/>
      </c>
      <c r="L1542" t="str">
        <f>IF(ISBLANK(TimeVR[[#This Row],[Best Time(L)]]),"-",TimeVR[[#This Row],[Best Time(L)]])</f>
        <v>-</v>
      </c>
      <c r="M1542" t="str">
        <f>IF(StandardResults[[#This Row],[BT(LC)]]&lt;&gt;"-",IF(StandardResults[[#This Row],[BT(LC)]]&lt;=StandardResults[[#This Row],[AA]],"AA",IF(StandardResults[[#This Row],[BT(LC)]]&lt;=StandardResults[[#This Row],[A]],"A",IF(StandardResults[[#This Row],[BT(LC)]]&lt;=StandardResults[[#This Row],[B]],"B","-"))),"")</f>
        <v/>
      </c>
      <c r="N1542" s="14"/>
      <c r="O1542" t="str">
        <f>IF(StandardResults[[#This Row],[BT(SC)]]&lt;&gt;"-",IF(StandardResults[[#This Row],[BT(SC)]]&lt;=StandardResults[[#This Row],[Ecs]],"EC","-"),"")</f>
        <v/>
      </c>
      <c r="Q1542" t="str">
        <f>IF(StandardResults[[#This Row],[Ind/Rel]]="Ind",LEFT(StandardResults[[#This Row],[Gender]],1)&amp;MIN(MAX(StandardResults[[#This Row],[Age]],11),17)&amp;"-"&amp;StandardResults[[#This Row],[Event]],"")</f>
        <v>011-0</v>
      </c>
      <c r="R1542" t="e">
        <f>IF(StandardResults[[#This Row],[Ind/Rel]]="Ind",_xlfn.XLOOKUP(StandardResults[[#This Row],[Code]],Std[Code],Std[AA]),"-")</f>
        <v>#N/A</v>
      </c>
      <c r="S1542" t="e">
        <f>IF(StandardResults[[#This Row],[Ind/Rel]]="Ind",_xlfn.XLOOKUP(StandardResults[[#This Row],[Code]],Std[Code],Std[A]),"-")</f>
        <v>#N/A</v>
      </c>
      <c r="T1542" t="e">
        <f>IF(StandardResults[[#This Row],[Ind/Rel]]="Ind",_xlfn.XLOOKUP(StandardResults[[#This Row],[Code]],Std[Code],Std[B]),"-")</f>
        <v>#N/A</v>
      </c>
      <c r="U1542" t="e">
        <f>IF(StandardResults[[#This Row],[Ind/Rel]]="Ind",_xlfn.XLOOKUP(StandardResults[[#This Row],[Code]],Std[Code],Std[AAs]),"-")</f>
        <v>#N/A</v>
      </c>
      <c r="V1542" t="e">
        <f>IF(StandardResults[[#This Row],[Ind/Rel]]="Ind",_xlfn.XLOOKUP(StandardResults[[#This Row],[Code]],Std[Code],Std[As]),"-")</f>
        <v>#N/A</v>
      </c>
      <c r="W1542" t="e">
        <f>IF(StandardResults[[#This Row],[Ind/Rel]]="Ind",_xlfn.XLOOKUP(StandardResults[[#This Row],[Code]],Std[Code],Std[Bs]),"-")</f>
        <v>#N/A</v>
      </c>
      <c r="X1542" t="e">
        <f>IF(StandardResults[[#This Row],[Ind/Rel]]="Ind",_xlfn.XLOOKUP(StandardResults[[#This Row],[Code]],Std[Code],Std[EC]),"-")</f>
        <v>#N/A</v>
      </c>
      <c r="Y1542" t="e">
        <f>IF(StandardResults[[#This Row],[Ind/Rel]]="Ind",_xlfn.XLOOKUP(StandardResults[[#This Row],[Code]],Std[Code],Std[Ecs]),"-")</f>
        <v>#N/A</v>
      </c>
      <c r="Z1542">
        <f>COUNTIFS(StandardResults[Name],StandardResults[[#This Row],[Name]],StandardResults[Entry
Std],"B")+COUNTIFS(StandardResults[Name],StandardResults[[#This Row],[Name]],StandardResults[Entry
Std],"A")+COUNTIFS(StandardResults[Name],StandardResults[[#This Row],[Name]],StandardResults[Entry
Std],"AA")</f>
        <v>0</v>
      </c>
      <c r="AA1542">
        <f>COUNTIFS(StandardResults[Name],StandardResults[[#This Row],[Name]],StandardResults[Entry
Std],"AA")</f>
        <v>0</v>
      </c>
    </row>
    <row r="1543" spans="1:27" x14ac:dyDescent="0.25">
      <c r="A1543">
        <f>TimeVR[[#This Row],[Club]]</f>
        <v>0</v>
      </c>
      <c r="B1543" t="str">
        <f>IF(OR(RIGHT(TimeVR[[#This Row],[Event]],3)="M.R", RIGHT(TimeVR[[#This Row],[Event]],3)="F.R"),"Relay","Ind")</f>
        <v>Ind</v>
      </c>
      <c r="C1543">
        <f>TimeVR[[#This Row],[gender]]</f>
        <v>0</v>
      </c>
      <c r="D1543">
        <f>TimeVR[[#This Row],[Age]]</f>
        <v>0</v>
      </c>
      <c r="E1543">
        <f>TimeVR[[#This Row],[name]]</f>
        <v>0</v>
      </c>
      <c r="F1543">
        <f>TimeVR[[#This Row],[Event]]</f>
        <v>0</v>
      </c>
      <c r="G1543" t="str">
        <f>IF(OR(StandardResults[[#This Row],[Entry]]="-",TimeVR[[#This Row],[validation]]="Validated"),"Y","N")</f>
        <v>N</v>
      </c>
      <c r="H1543">
        <f>IF(OR(LEFT(TimeVR[[#This Row],[Times]],8)="00:00.00", LEFT(TimeVR[[#This Row],[Times]],2)="NT"),"-",TimeVR[[#This Row],[Times]])</f>
        <v>0</v>
      </c>
      <c r="I15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3" t="str">
        <f>IF(ISBLANK(TimeVR[[#This Row],[Best Time(S)]]),"-",TimeVR[[#This Row],[Best Time(S)]])</f>
        <v>-</v>
      </c>
      <c r="K1543" t="str">
        <f>IF(StandardResults[[#This Row],[BT(SC)]]&lt;&gt;"-",IF(StandardResults[[#This Row],[BT(SC)]]&lt;=StandardResults[[#This Row],[AAs]],"AA",IF(StandardResults[[#This Row],[BT(SC)]]&lt;=StandardResults[[#This Row],[As]],"A",IF(StandardResults[[#This Row],[BT(SC)]]&lt;=StandardResults[[#This Row],[Bs]],"B","-"))),"")</f>
        <v/>
      </c>
      <c r="L1543" t="str">
        <f>IF(ISBLANK(TimeVR[[#This Row],[Best Time(L)]]),"-",TimeVR[[#This Row],[Best Time(L)]])</f>
        <v>-</v>
      </c>
      <c r="M1543" t="str">
        <f>IF(StandardResults[[#This Row],[BT(LC)]]&lt;&gt;"-",IF(StandardResults[[#This Row],[BT(LC)]]&lt;=StandardResults[[#This Row],[AA]],"AA",IF(StandardResults[[#This Row],[BT(LC)]]&lt;=StandardResults[[#This Row],[A]],"A",IF(StandardResults[[#This Row],[BT(LC)]]&lt;=StandardResults[[#This Row],[B]],"B","-"))),"")</f>
        <v/>
      </c>
      <c r="N1543" s="14"/>
      <c r="O1543" t="str">
        <f>IF(StandardResults[[#This Row],[BT(SC)]]&lt;&gt;"-",IF(StandardResults[[#This Row],[BT(SC)]]&lt;=StandardResults[[#This Row],[Ecs]],"EC","-"),"")</f>
        <v/>
      </c>
      <c r="Q1543" t="str">
        <f>IF(StandardResults[[#This Row],[Ind/Rel]]="Ind",LEFT(StandardResults[[#This Row],[Gender]],1)&amp;MIN(MAX(StandardResults[[#This Row],[Age]],11),17)&amp;"-"&amp;StandardResults[[#This Row],[Event]],"")</f>
        <v>011-0</v>
      </c>
      <c r="R1543" t="e">
        <f>IF(StandardResults[[#This Row],[Ind/Rel]]="Ind",_xlfn.XLOOKUP(StandardResults[[#This Row],[Code]],Std[Code],Std[AA]),"-")</f>
        <v>#N/A</v>
      </c>
      <c r="S1543" t="e">
        <f>IF(StandardResults[[#This Row],[Ind/Rel]]="Ind",_xlfn.XLOOKUP(StandardResults[[#This Row],[Code]],Std[Code],Std[A]),"-")</f>
        <v>#N/A</v>
      </c>
      <c r="T1543" t="e">
        <f>IF(StandardResults[[#This Row],[Ind/Rel]]="Ind",_xlfn.XLOOKUP(StandardResults[[#This Row],[Code]],Std[Code],Std[B]),"-")</f>
        <v>#N/A</v>
      </c>
      <c r="U1543" t="e">
        <f>IF(StandardResults[[#This Row],[Ind/Rel]]="Ind",_xlfn.XLOOKUP(StandardResults[[#This Row],[Code]],Std[Code],Std[AAs]),"-")</f>
        <v>#N/A</v>
      </c>
      <c r="V1543" t="e">
        <f>IF(StandardResults[[#This Row],[Ind/Rel]]="Ind",_xlfn.XLOOKUP(StandardResults[[#This Row],[Code]],Std[Code],Std[As]),"-")</f>
        <v>#N/A</v>
      </c>
      <c r="W1543" t="e">
        <f>IF(StandardResults[[#This Row],[Ind/Rel]]="Ind",_xlfn.XLOOKUP(StandardResults[[#This Row],[Code]],Std[Code],Std[Bs]),"-")</f>
        <v>#N/A</v>
      </c>
      <c r="X1543" t="e">
        <f>IF(StandardResults[[#This Row],[Ind/Rel]]="Ind",_xlfn.XLOOKUP(StandardResults[[#This Row],[Code]],Std[Code],Std[EC]),"-")</f>
        <v>#N/A</v>
      </c>
      <c r="Y1543" t="e">
        <f>IF(StandardResults[[#This Row],[Ind/Rel]]="Ind",_xlfn.XLOOKUP(StandardResults[[#This Row],[Code]],Std[Code],Std[Ecs]),"-")</f>
        <v>#N/A</v>
      </c>
      <c r="Z1543">
        <f>COUNTIFS(StandardResults[Name],StandardResults[[#This Row],[Name]],StandardResults[Entry
Std],"B")+COUNTIFS(StandardResults[Name],StandardResults[[#This Row],[Name]],StandardResults[Entry
Std],"A")+COUNTIFS(StandardResults[Name],StandardResults[[#This Row],[Name]],StandardResults[Entry
Std],"AA")</f>
        <v>0</v>
      </c>
      <c r="AA1543">
        <f>COUNTIFS(StandardResults[Name],StandardResults[[#This Row],[Name]],StandardResults[Entry
Std],"AA")</f>
        <v>0</v>
      </c>
    </row>
    <row r="1544" spans="1:27" x14ac:dyDescent="0.25">
      <c r="A1544">
        <f>TimeVR[[#This Row],[Club]]</f>
        <v>0</v>
      </c>
      <c r="B1544" t="str">
        <f>IF(OR(RIGHT(TimeVR[[#This Row],[Event]],3)="M.R", RIGHT(TimeVR[[#This Row],[Event]],3)="F.R"),"Relay","Ind")</f>
        <v>Ind</v>
      </c>
      <c r="C1544">
        <f>TimeVR[[#This Row],[gender]]</f>
        <v>0</v>
      </c>
      <c r="D1544">
        <f>TimeVR[[#This Row],[Age]]</f>
        <v>0</v>
      </c>
      <c r="E1544">
        <f>TimeVR[[#This Row],[name]]</f>
        <v>0</v>
      </c>
      <c r="F1544">
        <f>TimeVR[[#This Row],[Event]]</f>
        <v>0</v>
      </c>
      <c r="G1544" t="str">
        <f>IF(OR(StandardResults[[#This Row],[Entry]]="-",TimeVR[[#This Row],[validation]]="Validated"),"Y","N")</f>
        <v>N</v>
      </c>
      <c r="H1544">
        <f>IF(OR(LEFT(TimeVR[[#This Row],[Times]],8)="00:00.00", LEFT(TimeVR[[#This Row],[Times]],2)="NT"),"-",TimeVR[[#This Row],[Times]])</f>
        <v>0</v>
      </c>
      <c r="I15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4" t="str">
        <f>IF(ISBLANK(TimeVR[[#This Row],[Best Time(S)]]),"-",TimeVR[[#This Row],[Best Time(S)]])</f>
        <v>-</v>
      </c>
      <c r="K1544" t="str">
        <f>IF(StandardResults[[#This Row],[BT(SC)]]&lt;&gt;"-",IF(StandardResults[[#This Row],[BT(SC)]]&lt;=StandardResults[[#This Row],[AAs]],"AA",IF(StandardResults[[#This Row],[BT(SC)]]&lt;=StandardResults[[#This Row],[As]],"A",IF(StandardResults[[#This Row],[BT(SC)]]&lt;=StandardResults[[#This Row],[Bs]],"B","-"))),"")</f>
        <v/>
      </c>
      <c r="L1544" t="str">
        <f>IF(ISBLANK(TimeVR[[#This Row],[Best Time(L)]]),"-",TimeVR[[#This Row],[Best Time(L)]])</f>
        <v>-</v>
      </c>
      <c r="M1544" t="str">
        <f>IF(StandardResults[[#This Row],[BT(LC)]]&lt;&gt;"-",IF(StandardResults[[#This Row],[BT(LC)]]&lt;=StandardResults[[#This Row],[AA]],"AA",IF(StandardResults[[#This Row],[BT(LC)]]&lt;=StandardResults[[#This Row],[A]],"A",IF(StandardResults[[#This Row],[BT(LC)]]&lt;=StandardResults[[#This Row],[B]],"B","-"))),"")</f>
        <v/>
      </c>
      <c r="N1544" s="14"/>
      <c r="O1544" t="str">
        <f>IF(StandardResults[[#This Row],[BT(SC)]]&lt;&gt;"-",IF(StandardResults[[#This Row],[BT(SC)]]&lt;=StandardResults[[#This Row],[Ecs]],"EC","-"),"")</f>
        <v/>
      </c>
      <c r="Q1544" t="str">
        <f>IF(StandardResults[[#This Row],[Ind/Rel]]="Ind",LEFT(StandardResults[[#This Row],[Gender]],1)&amp;MIN(MAX(StandardResults[[#This Row],[Age]],11),17)&amp;"-"&amp;StandardResults[[#This Row],[Event]],"")</f>
        <v>011-0</v>
      </c>
      <c r="R1544" t="e">
        <f>IF(StandardResults[[#This Row],[Ind/Rel]]="Ind",_xlfn.XLOOKUP(StandardResults[[#This Row],[Code]],Std[Code],Std[AA]),"-")</f>
        <v>#N/A</v>
      </c>
      <c r="S1544" t="e">
        <f>IF(StandardResults[[#This Row],[Ind/Rel]]="Ind",_xlfn.XLOOKUP(StandardResults[[#This Row],[Code]],Std[Code],Std[A]),"-")</f>
        <v>#N/A</v>
      </c>
      <c r="T1544" t="e">
        <f>IF(StandardResults[[#This Row],[Ind/Rel]]="Ind",_xlfn.XLOOKUP(StandardResults[[#This Row],[Code]],Std[Code],Std[B]),"-")</f>
        <v>#N/A</v>
      </c>
      <c r="U1544" t="e">
        <f>IF(StandardResults[[#This Row],[Ind/Rel]]="Ind",_xlfn.XLOOKUP(StandardResults[[#This Row],[Code]],Std[Code],Std[AAs]),"-")</f>
        <v>#N/A</v>
      </c>
      <c r="V1544" t="e">
        <f>IF(StandardResults[[#This Row],[Ind/Rel]]="Ind",_xlfn.XLOOKUP(StandardResults[[#This Row],[Code]],Std[Code],Std[As]),"-")</f>
        <v>#N/A</v>
      </c>
      <c r="W1544" t="e">
        <f>IF(StandardResults[[#This Row],[Ind/Rel]]="Ind",_xlfn.XLOOKUP(StandardResults[[#This Row],[Code]],Std[Code],Std[Bs]),"-")</f>
        <v>#N/A</v>
      </c>
      <c r="X1544" t="e">
        <f>IF(StandardResults[[#This Row],[Ind/Rel]]="Ind",_xlfn.XLOOKUP(StandardResults[[#This Row],[Code]],Std[Code],Std[EC]),"-")</f>
        <v>#N/A</v>
      </c>
      <c r="Y1544" t="e">
        <f>IF(StandardResults[[#This Row],[Ind/Rel]]="Ind",_xlfn.XLOOKUP(StandardResults[[#This Row],[Code]],Std[Code],Std[Ecs]),"-")</f>
        <v>#N/A</v>
      </c>
      <c r="Z1544">
        <f>COUNTIFS(StandardResults[Name],StandardResults[[#This Row],[Name]],StandardResults[Entry
Std],"B")+COUNTIFS(StandardResults[Name],StandardResults[[#This Row],[Name]],StandardResults[Entry
Std],"A")+COUNTIFS(StandardResults[Name],StandardResults[[#This Row],[Name]],StandardResults[Entry
Std],"AA")</f>
        <v>0</v>
      </c>
      <c r="AA1544">
        <f>COUNTIFS(StandardResults[Name],StandardResults[[#This Row],[Name]],StandardResults[Entry
Std],"AA")</f>
        <v>0</v>
      </c>
    </row>
    <row r="1545" spans="1:27" x14ac:dyDescent="0.25">
      <c r="A1545">
        <f>TimeVR[[#This Row],[Club]]</f>
        <v>0</v>
      </c>
      <c r="B1545" t="str">
        <f>IF(OR(RIGHT(TimeVR[[#This Row],[Event]],3)="M.R", RIGHT(TimeVR[[#This Row],[Event]],3)="F.R"),"Relay","Ind")</f>
        <v>Ind</v>
      </c>
      <c r="C1545">
        <f>TimeVR[[#This Row],[gender]]</f>
        <v>0</v>
      </c>
      <c r="D1545">
        <f>TimeVR[[#This Row],[Age]]</f>
        <v>0</v>
      </c>
      <c r="E1545">
        <f>TimeVR[[#This Row],[name]]</f>
        <v>0</v>
      </c>
      <c r="F1545">
        <f>TimeVR[[#This Row],[Event]]</f>
        <v>0</v>
      </c>
      <c r="G1545" t="str">
        <f>IF(OR(StandardResults[[#This Row],[Entry]]="-",TimeVR[[#This Row],[validation]]="Validated"),"Y","N")</f>
        <v>N</v>
      </c>
      <c r="H1545">
        <f>IF(OR(LEFT(TimeVR[[#This Row],[Times]],8)="00:00.00", LEFT(TimeVR[[#This Row],[Times]],2)="NT"),"-",TimeVR[[#This Row],[Times]])</f>
        <v>0</v>
      </c>
      <c r="I15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5" t="str">
        <f>IF(ISBLANK(TimeVR[[#This Row],[Best Time(S)]]),"-",TimeVR[[#This Row],[Best Time(S)]])</f>
        <v>-</v>
      </c>
      <c r="K1545" t="str">
        <f>IF(StandardResults[[#This Row],[BT(SC)]]&lt;&gt;"-",IF(StandardResults[[#This Row],[BT(SC)]]&lt;=StandardResults[[#This Row],[AAs]],"AA",IF(StandardResults[[#This Row],[BT(SC)]]&lt;=StandardResults[[#This Row],[As]],"A",IF(StandardResults[[#This Row],[BT(SC)]]&lt;=StandardResults[[#This Row],[Bs]],"B","-"))),"")</f>
        <v/>
      </c>
      <c r="L1545" t="str">
        <f>IF(ISBLANK(TimeVR[[#This Row],[Best Time(L)]]),"-",TimeVR[[#This Row],[Best Time(L)]])</f>
        <v>-</v>
      </c>
      <c r="M1545" t="str">
        <f>IF(StandardResults[[#This Row],[BT(LC)]]&lt;&gt;"-",IF(StandardResults[[#This Row],[BT(LC)]]&lt;=StandardResults[[#This Row],[AA]],"AA",IF(StandardResults[[#This Row],[BT(LC)]]&lt;=StandardResults[[#This Row],[A]],"A",IF(StandardResults[[#This Row],[BT(LC)]]&lt;=StandardResults[[#This Row],[B]],"B","-"))),"")</f>
        <v/>
      </c>
      <c r="N1545" s="14"/>
      <c r="O1545" t="str">
        <f>IF(StandardResults[[#This Row],[BT(SC)]]&lt;&gt;"-",IF(StandardResults[[#This Row],[BT(SC)]]&lt;=StandardResults[[#This Row],[Ecs]],"EC","-"),"")</f>
        <v/>
      </c>
      <c r="Q1545" t="str">
        <f>IF(StandardResults[[#This Row],[Ind/Rel]]="Ind",LEFT(StandardResults[[#This Row],[Gender]],1)&amp;MIN(MAX(StandardResults[[#This Row],[Age]],11),17)&amp;"-"&amp;StandardResults[[#This Row],[Event]],"")</f>
        <v>011-0</v>
      </c>
      <c r="R1545" t="e">
        <f>IF(StandardResults[[#This Row],[Ind/Rel]]="Ind",_xlfn.XLOOKUP(StandardResults[[#This Row],[Code]],Std[Code],Std[AA]),"-")</f>
        <v>#N/A</v>
      </c>
      <c r="S1545" t="e">
        <f>IF(StandardResults[[#This Row],[Ind/Rel]]="Ind",_xlfn.XLOOKUP(StandardResults[[#This Row],[Code]],Std[Code],Std[A]),"-")</f>
        <v>#N/A</v>
      </c>
      <c r="T1545" t="e">
        <f>IF(StandardResults[[#This Row],[Ind/Rel]]="Ind",_xlfn.XLOOKUP(StandardResults[[#This Row],[Code]],Std[Code],Std[B]),"-")</f>
        <v>#N/A</v>
      </c>
      <c r="U1545" t="e">
        <f>IF(StandardResults[[#This Row],[Ind/Rel]]="Ind",_xlfn.XLOOKUP(StandardResults[[#This Row],[Code]],Std[Code],Std[AAs]),"-")</f>
        <v>#N/A</v>
      </c>
      <c r="V1545" t="e">
        <f>IF(StandardResults[[#This Row],[Ind/Rel]]="Ind",_xlfn.XLOOKUP(StandardResults[[#This Row],[Code]],Std[Code],Std[As]),"-")</f>
        <v>#N/A</v>
      </c>
      <c r="W1545" t="e">
        <f>IF(StandardResults[[#This Row],[Ind/Rel]]="Ind",_xlfn.XLOOKUP(StandardResults[[#This Row],[Code]],Std[Code],Std[Bs]),"-")</f>
        <v>#N/A</v>
      </c>
      <c r="X1545" t="e">
        <f>IF(StandardResults[[#This Row],[Ind/Rel]]="Ind",_xlfn.XLOOKUP(StandardResults[[#This Row],[Code]],Std[Code],Std[EC]),"-")</f>
        <v>#N/A</v>
      </c>
      <c r="Y1545" t="e">
        <f>IF(StandardResults[[#This Row],[Ind/Rel]]="Ind",_xlfn.XLOOKUP(StandardResults[[#This Row],[Code]],Std[Code],Std[Ecs]),"-")</f>
        <v>#N/A</v>
      </c>
      <c r="Z1545">
        <f>COUNTIFS(StandardResults[Name],StandardResults[[#This Row],[Name]],StandardResults[Entry
Std],"B")+COUNTIFS(StandardResults[Name],StandardResults[[#This Row],[Name]],StandardResults[Entry
Std],"A")+COUNTIFS(StandardResults[Name],StandardResults[[#This Row],[Name]],StandardResults[Entry
Std],"AA")</f>
        <v>0</v>
      </c>
      <c r="AA1545">
        <f>COUNTIFS(StandardResults[Name],StandardResults[[#This Row],[Name]],StandardResults[Entry
Std],"AA")</f>
        <v>0</v>
      </c>
    </row>
    <row r="1546" spans="1:27" x14ac:dyDescent="0.25">
      <c r="A1546">
        <f>TimeVR[[#This Row],[Club]]</f>
        <v>0</v>
      </c>
      <c r="B1546" t="str">
        <f>IF(OR(RIGHT(TimeVR[[#This Row],[Event]],3)="M.R", RIGHT(TimeVR[[#This Row],[Event]],3)="F.R"),"Relay","Ind")</f>
        <v>Ind</v>
      </c>
      <c r="C1546">
        <f>TimeVR[[#This Row],[gender]]</f>
        <v>0</v>
      </c>
      <c r="D1546">
        <f>TimeVR[[#This Row],[Age]]</f>
        <v>0</v>
      </c>
      <c r="E1546">
        <f>TimeVR[[#This Row],[name]]</f>
        <v>0</v>
      </c>
      <c r="F1546">
        <f>TimeVR[[#This Row],[Event]]</f>
        <v>0</v>
      </c>
      <c r="G1546" t="str">
        <f>IF(OR(StandardResults[[#This Row],[Entry]]="-",TimeVR[[#This Row],[validation]]="Validated"),"Y","N")</f>
        <v>N</v>
      </c>
      <c r="H1546">
        <f>IF(OR(LEFT(TimeVR[[#This Row],[Times]],8)="00:00.00", LEFT(TimeVR[[#This Row],[Times]],2)="NT"),"-",TimeVR[[#This Row],[Times]])</f>
        <v>0</v>
      </c>
      <c r="I15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6" t="str">
        <f>IF(ISBLANK(TimeVR[[#This Row],[Best Time(S)]]),"-",TimeVR[[#This Row],[Best Time(S)]])</f>
        <v>-</v>
      </c>
      <c r="K1546" t="str">
        <f>IF(StandardResults[[#This Row],[BT(SC)]]&lt;&gt;"-",IF(StandardResults[[#This Row],[BT(SC)]]&lt;=StandardResults[[#This Row],[AAs]],"AA",IF(StandardResults[[#This Row],[BT(SC)]]&lt;=StandardResults[[#This Row],[As]],"A",IF(StandardResults[[#This Row],[BT(SC)]]&lt;=StandardResults[[#This Row],[Bs]],"B","-"))),"")</f>
        <v/>
      </c>
      <c r="L1546" t="str">
        <f>IF(ISBLANK(TimeVR[[#This Row],[Best Time(L)]]),"-",TimeVR[[#This Row],[Best Time(L)]])</f>
        <v>-</v>
      </c>
      <c r="M1546" t="str">
        <f>IF(StandardResults[[#This Row],[BT(LC)]]&lt;&gt;"-",IF(StandardResults[[#This Row],[BT(LC)]]&lt;=StandardResults[[#This Row],[AA]],"AA",IF(StandardResults[[#This Row],[BT(LC)]]&lt;=StandardResults[[#This Row],[A]],"A",IF(StandardResults[[#This Row],[BT(LC)]]&lt;=StandardResults[[#This Row],[B]],"B","-"))),"")</f>
        <v/>
      </c>
      <c r="N1546" s="14"/>
      <c r="O1546" t="str">
        <f>IF(StandardResults[[#This Row],[BT(SC)]]&lt;&gt;"-",IF(StandardResults[[#This Row],[BT(SC)]]&lt;=StandardResults[[#This Row],[Ecs]],"EC","-"),"")</f>
        <v/>
      </c>
      <c r="Q1546" t="str">
        <f>IF(StandardResults[[#This Row],[Ind/Rel]]="Ind",LEFT(StandardResults[[#This Row],[Gender]],1)&amp;MIN(MAX(StandardResults[[#This Row],[Age]],11),17)&amp;"-"&amp;StandardResults[[#This Row],[Event]],"")</f>
        <v>011-0</v>
      </c>
      <c r="R1546" t="e">
        <f>IF(StandardResults[[#This Row],[Ind/Rel]]="Ind",_xlfn.XLOOKUP(StandardResults[[#This Row],[Code]],Std[Code],Std[AA]),"-")</f>
        <v>#N/A</v>
      </c>
      <c r="S1546" t="e">
        <f>IF(StandardResults[[#This Row],[Ind/Rel]]="Ind",_xlfn.XLOOKUP(StandardResults[[#This Row],[Code]],Std[Code],Std[A]),"-")</f>
        <v>#N/A</v>
      </c>
      <c r="T1546" t="e">
        <f>IF(StandardResults[[#This Row],[Ind/Rel]]="Ind",_xlfn.XLOOKUP(StandardResults[[#This Row],[Code]],Std[Code],Std[B]),"-")</f>
        <v>#N/A</v>
      </c>
      <c r="U1546" t="e">
        <f>IF(StandardResults[[#This Row],[Ind/Rel]]="Ind",_xlfn.XLOOKUP(StandardResults[[#This Row],[Code]],Std[Code],Std[AAs]),"-")</f>
        <v>#N/A</v>
      </c>
      <c r="V1546" t="e">
        <f>IF(StandardResults[[#This Row],[Ind/Rel]]="Ind",_xlfn.XLOOKUP(StandardResults[[#This Row],[Code]],Std[Code],Std[As]),"-")</f>
        <v>#N/A</v>
      </c>
      <c r="W1546" t="e">
        <f>IF(StandardResults[[#This Row],[Ind/Rel]]="Ind",_xlfn.XLOOKUP(StandardResults[[#This Row],[Code]],Std[Code],Std[Bs]),"-")</f>
        <v>#N/A</v>
      </c>
      <c r="X1546" t="e">
        <f>IF(StandardResults[[#This Row],[Ind/Rel]]="Ind",_xlfn.XLOOKUP(StandardResults[[#This Row],[Code]],Std[Code],Std[EC]),"-")</f>
        <v>#N/A</v>
      </c>
      <c r="Y1546" t="e">
        <f>IF(StandardResults[[#This Row],[Ind/Rel]]="Ind",_xlfn.XLOOKUP(StandardResults[[#This Row],[Code]],Std[Code],Std[Ecs]),"-")</f>
        <v>#N/A</v>
      </c>
      <c r="Z1546">
        <f>COUNTIFS(StandardResults[Name],StandardResults[[#This Row],[Name]],StandardResults[Entry
Std],"B")+COUNTIFS(StandardResults[Name],StandardResults[[#This Row],[Name]],StandardResults[Entry
Std],"A")+COUNTIFS(StandardResults[Name],StandardResults[[#This Row],[Name]],StandardResults[Entry
Std],"AA")</f>
        <v>0</v>
      </c>
      <c r="AA1546">
        <f>COUNTIFS(StandardResults[Name],StandardResults[[#This Row],[Name]],StandardResults[Entry
Std],"AA")</f>
        <v>0</v>
      </c>
    </row>
    <row r="1547" spans="1:27" x14ac:dyDescent="0.25">
      <c r="A1547">
        <f>TimeVR[[#This Row],[Club]]</f>
        <v>0</v>
      </c>
      <c r="B1547" t="str">
        <f>IF(OR(RIGHT(TimeVR[[#This Row],[Event]],3)="M.R", RIGHT(TimeVR[[#This Row],[Event]],3)="F.R"),"Relay","Ind")</f>
        <v>Ind</v>
      </c>
      <c r="C1547">
        <f>TimeVR[[#This Row],[gender]]</f>
        <v>0</v>
      </c>
      <c r="D1547">
        <f>TimeVR[[#This Row],[Age]]</f>
        <v>0</v>
      </c>
      <c r="E1547">
        <f>TimeVR[[#This Row],[name]]</f>
        <v>0</v>
      </c>
      <c r="F1547">
        <f>TimeVR[[#This Row],[Event]]</f>
        <v>0</v>
      </c>
      <c r="G1547" t="str">
        <f>IF(OR(StandardResults[[#This Row],[Entry]]="-",TimeVR[[#This Row],[validation]]="Validated"),"Y","N")</f>
        <v>N</v>
      </c>
      <c r="H1547">
        <f>IF(OR(LEFT(TimeVR[[#This Row],[Times]],8)="00:00.00", LEFT(TimeVR[[#This Row],[Times]],2)="NT"),"-",TimeVR[[#This Row],[Times]])</f>
        <v>0</v>
      </c>
      <c r="I15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7" t="str">
        <f>IF(ISBLANK(TimeVR[[#This Row],[Best Time(S)]]),"-",TimeVR[[#This Row],[Best Time(S)]])</f>
        <v>-</v>
      </c>
      <c r="K1547" t="str">
        <f>IF(StandardResults[[#This Row],[BT(SC)]]&lt;&gt;"-",IF(StandardResults[[#This Row],[BT(SC)]]&lt;=StandardResults[[#This Row],[AAs]],"AA",IF(StandardResults[[#This Row],[BT(SC)]]&lt;=StandardResults[[#This Row],[As]],"A",IF(StandardResults[[#This Row],[BT(SC)]]&lt;=StandardResults[[#This Row],[Bs]],"B","-"))),"")</f>
        <v/>
      </c>
      <c r="L1547" t="str">
        <f>IF(ISBLANK(TimeVR[[#This Row],[Best Time(L)]]),"-",TimeVR[[#This Row],[Best Time(L)]])</f>
        <v>-</v>
      </c>
      <c r="M1547" t="str">
        <f>IF(StandardResults[[#This Row],[BT(LC)]]&lt;&gt;"-",IF(StandardResults[[#This Row],[BT(LC)]]&lt;=StandardResults[[#This Row],[AA]],"AA",IF(StandardResults[[#This Row],[BT(LC)]]&lt;=StandardResults[[#This Row],[A]],"A",IF(StandardResults[[#This Row],[BT(LC)]]&lt;=StandardResults[[#This Row],[B]],"B","-"))),"")</f>
        <v/>
      </c>
      <c r="N1547" s="14"/>
      <c r="O1547" t="str">
        <f>IF(StandardResults[[#This Row],[BT(SC)]]&lt;&gt;"-",IF(StandardResults[[#This Row],[BT(SC)]]&lt;=StandardResults[[#This Row],[Ecs]],"EC","-"),"")</f>
        <v/>
      </c>
      <c r="Q1547" t="str">
        <f>IF(StandardResults[[#This Row],[Ind/Rel]]="Ind",LEFT(StandardResults[[#This Row],[Gender]],1)&amp;MIN(MAX(StandardResults[[#This Row],[Age]],11),17)&amp;"-"&amp;StandardResults[[#This Row],[Event]],"")</f>
        <v>011-0</v>
      </c>
      <c r="R1547" t="e">
        <f>IF(StandardResults[[#This Row],[Ind/Rel]]="Ind",_xlfn.XLOOKUP(StandardResults[[#This Row],[Code]],Std[Code],Std[AA]),"-")</f>
        <v>#N/A</v>
      </c>
      <c r="S1547" t="e">
        <f>IF(StandardResults[[#This Row],[Ind/Rel]]="Ind",_xlfn.XLOOKUP(StandardResults[[#This Row],[Code]],Std[Code],Std[A]),"-")</f>
        <v>#N/A</v>
      </c>
      <c r="T1547" t="e">
        <f>IF(StandardResults[[#This Row],[Ind/Rel]]="Ind",_xlfn.XLOOKUP(StandardResults[[#This Row],[Code]],Std[Code],Std[B]),"-")</f>
        <v>#N/A</v>
      </c>
      <c r="U1547" t="e">
        <f>IF(StandardResults[[#This Row],[Ind/Rel]]="Ind",_xlfn.XLOOKUP(StandardResults[[#This Row],[Code]],Std[Code],Std[AAs]),"-")</f>
        <v>#N/A</v>
      </c>
      <c r="V1547" t="e">
        <f>IF(StandardResults[[#This Row],[Ind/Rel]]="Ind",_xlfn.XLOOKUP(StandardResults[[#This Row],[Code]],Std[Code],Std[As]),"-")</f>
        <v>#N/A</v>
      </c>
      <c r="W1547" t="e">
        <f>IF(StandardResults[[#This Row],[Ind/Rel]]="Ind",_xlfn.XLOOKUP(StandardResults[[#This Row],[Code]],Std[Code],Std[Bs]),"-")</f>
        <v>#N/A</v>
      </c>
      <c r="X1547" t="e">
        <f>IF(StandardResults[[#This Row],[Ind/Rel]]="Ind",_xlfn.XLOOKUP(StandardResults[[#This Row],[Code]],Std[Code],Std[EC]),"-")</f>
        <v>#N/A</v>
      </c>
      <c r="Y1547" t="e">
        <f>IF(StandardResults[[#This Row],[Ind/Rel]]="Ind",_xlfn.XLOOKUP(StandardResults[[#This Row],[Code]],Std[Code],Std[Ecs]),"-")</f>
        <v>#N/A</v>
      </c>
      <c r="Z1547">
        <f>COUNTIFS(StandardResults[Name],StandardResults[[#This Row],[Name]],StandardResults[Entry
Std],"B")+COUNTIFS(StandardResults[Name],StandardResults[[#This Row],[Name]],StandardResults[Entry
Std],"A")+COUNTIFS(StandardResults[Name],StandardResults[[#This Row],[Name]],StandardResults[Entry
Std],"AA")</f>
        <v>0</v>
      </c>
      <c r="AA1547">
        <f>COUNTIFS(StandardResults[Name],StandardResults[[#This Row],[Name]],StandardResults[Entry
Std],"AA")</f>
        <v>0</v>
      </c>
    </row>
    <row r="1548" spans="1:27" x14ac:dyDescent="0.25">
      <c r="A1548">
        <f>TimeVR[[#This Row],[Club]]</f>
        <v>0</v>
      </c>
      <c r="B1548" t="str">
        <f>IF(OR(RIGHT(TimeVR[[#This Row],[Event]],3)="M.R", RIGHT(TimeVR[[#This Row],[Event]],3)="F.R"),"Relay","Ind")</f>
        <v>Ind</v>
      </c>
      <c r="C1548">
        <f>TimeVR[[#This Row],[gender]]</f>
        <v>0</v>
      </c>
      <c r="D1548">
        <f>TimeVR[[#This Row],[Age]]</f>
        <v>0</v>
      </c>
      <c r="E1548">
        <f>TimeVR[[#This Row],[name]]</f>
        <v>0</v>
      </c>
      <c r="F1548">
        <f>TimeVR[[#This Row],[Event]]</f>
        <v>0</v>
      </c>
      <c r="G1548" t="str">
        <f>IF(OR(StandardResults[[#This Row],[Entry]]="-",TimeVR[[#This Row],[validation]]="Validated"),"Y","N")</f>
        <v>N</v>
      </c>
      <c r="H1548">
        <f>IF(OR(LEFT(TimeVR[[#This Row],[Times]],8)="00:00.00", LEFT(TimeVR[[#This Row],[Times]],2)="NT"),"-",TimeVR[[#This Row],[Times]])</f>
        <v>0</v>
      </c>
      <c r="I15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8" t="str">
        <f>IF(ISBLANK(TimeVR[[#This Row],[Best Time(S)]]),"-",TimeVR[[#This Row],[Best Time(S)]])</f>
        <v>-</v>
      </c>
      <c r="K1548" t="str">
        <f>IF(StandardResults[[#This Row],[BT(SC)]]&lt;&gt;"-",IF(StandardResults[[#This Row],[BT(SC)]]&lt;=StandardResults[[#This Row],[AAs]],"AA",IF(StandardResults[[#This Row],[BT(SC)]]&lt;=StandardResults[[#This Row],[As]],"A",IF(StandardResults[[#This Row],[BT(SC)]]&lt;=StandardResults[[#This Row],[Bs]],"B","-"))),"")</f>
        <v/>
      </c>
      <c r="L1548" t="str">
        <f>IF(ISBLANK(TimeVR[[#This Row],[Best Time(L)]]),"-",TimeVR[[#This Row],[Best Time(L)]])</f>
        <v>-</v>
      </c>
      <c r="M1548" t="str">
        <f>IF(StandardResults[[#This Row],[BT(LC)]]&lt;&gt;"-",IF(StandardResults[[#This Row],[BT(LC)]]&lt;=StandardResults[[#This Row],[AA]],"AA",IF(StandardResults[[#This Row],[BT(LC)]]&lt;=StandardResults[[#This Row],[A]],"A",IF(StandardResults[[#This Row],[BT(LC)]]&lt;=StandardResults[[#This Row],[B]],"B","-"))),"")</f>
        <v/>
      </c>
      <c r="N1548" s="14"/>
      <c r="O1548" t="str">
        <f>IF(StandardResults[[#This Row],[BT(SC)]]&lt;&gt;"-",IF(StandardResults[[#This Row],[BT(SC)]]&lt;=StandardResults[[#This Row],[Ecs]],"EC","-"),"")</f>
        <v/>
      </c>
      <c r="Q1548" t="str">
        <f>IF(StandardResults[[#This Row],[Ind/Rel]]="Ind",LEFT(StandardResults[[#This Row],[Gender]],1)&amp;MIN(MAX(StandardResults[[#This Row],[Age]],11),17)&amp;"-"&amp;StandardResults[[#This Row],[Event]],"")</f>
        <v>011-0</v>
      </c>
      <c r="R1548" t="e">
        <f>IF(StandardResults[[#This Row],[Ind/Rel]]="Ind",_xlfn.XLOOKUP(StandardResults[[#This Row],[Code]],Std[Code],Std[AA]),"-")</f>
        <v>#N/A</v>
      </c>
      <c r="S1548" t="e">
        <f>IF(StandardResults[[#This Row],[Ind/Rel]]="Ind",_xlfn.XLOOKUP(StandardResults[[#This Row],[Code]],Std[Code],Std[A]),"-")</f>
        <v>#N/A</v>
      </c>
      <c r="T1548" t="e">
        <f>IF(StandardResults[[#This Row],[Ind/Rel]]="Ind",_xlfn.XLOOKUP(StandardResults[[#This Row],[Code]],Std[Code],Std[B]),"-")</f>
        <v>#N/A</v>
      </c>
      <c r="U1548" t="e">
        <f>IF(StandardResults[[#This Row],[Ind/Rel]]="Ind",_xlfn.XLOOKUP(StandardResults[[#This Row],[Code]],Std[Code],Std[AAs]),"-")</f>
        <v>#N/A</v>
      </c>
      <c r="V1548" t="e">
        <f>IF(StandardResults[[#This Row],[Ind/Rel]]="Ind",_xlfn.XLOOKUP(StandardResults[[#This Row],[Code]],Std[Code],Std[As]),"-")</f>
        <v>#N/A</v>
      </c>
      <c r="W1548" t="e">
        <f>IF(StandardResults[[#This Row],[Ind/Rel]]="Ind",_xlfn.XLOOKUP(StandardResults[[#This Row],[Code]],Std[Code],Std[Bs]),"-")</f>
        <v>#N/A</v>
      </c>
      <c r="X1548" t="e">
        <f>IF(StandardResults[[#This Row],[Ind/Rel]]="Ind",_xlfn.XLOOKUP(StandardResults[[#This Row],[Code]],Std[Code],Std[EC]),"-")</f>
        <v>#N/A</v>
      </c>
      <c r="Y1548" t="e">
        <f>IF(StandardResults[[#This Row],[Ind/Rel]]="Ind",_xlfn.XLOOKUP(StandardResults[[#This Row],[Code]],Std[Code],Std[Ecs]),"-")</f>
        <v>#N/A</v>
      </c>
      <c r="Z1548">
        <f>COUNTIFS(StandardResults[Name],StandardResults[[#This Row],[Name]],StandardResults[Entry
Std],"B")+COUNTIFS(StandardResults[Name],StandardResults[[#This Row],[Name]],StandardResults[Entry
Std],"A")+COUNTIFS(StandardResults[Name],StandardResults[[#This Row],[Name]],StandardResults[Entry
Std],"AA")</f>
        <v>0</v>
      </c>
      <c r="AA1548">
        <f>COUNTIFS(StandardResults[Name],StandardResults[[#This Row],[Name]],StandardResults[Entry
Std],"AA")</f>
        <v>0</v>
      </c>
    </row>
    <row r="1549" spans="1:27" x14ac:dyDescent="0.25">
      <c r="A1549">
        <f>TimeVR[[#This Row],[Club]]</f>
        <v>0</v>
      </c>
      <c r="B1549" t="str">
        <f>IF(OR(RIGHT(TimeVR[[#This Row],[Event]],3)="M.R", RIGHT(TimeVR[[#This Row],[Event]],3)="F.R"),"Relay","Ind")</f>
        <v>Ind</v>
      </c>
      <c r="C1549">
        <f>TimeVR[[#This Row],[gender]]</f>
        <v>0</v>
      </c>
      <c r="D1549">
        <f>TimeVR[[#This Row],[Age]]</f>
        <v>0</v>
      </c>
      <c r="E1549">
        <f>TimeVR[[#This Row],[name]]</f>
        <v>0</v>
      </c>
      <c r="F1549">
        <f>TimeVR[[#This Row],[Event]]</f>
        <v>0</v>
      </c>
      <c r="G1549" t="str">
        <f>IF(OR(StandardResults[[#This Row],[Entry]]="-",TimeVR[[#This Row],[validation]]="Validated"),"Y","N")</f>
        <v>N</v>
      </c>
      <c r="H1549">
        <f>IF(OR(LEFT(TimeVR[[#This Row],[Times]],8)="00:00.00", LEFT(TimeVR[[#This Row],[Times]],2)="NT"),"-",TimeVR[[#This Row],[Times]])</f>
        <v>0</v>
      </c>
      <c r="I15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49" t="str">
        <f>IF(ISBLANK(TimeVR[[#This Row],[Best Time(S)]]),"-",TimeVR[[#This Row],[Best Time(S)]])</f>
        <v>-</v>
      </c>
      <c r="K1549" t="str">
        <f>IF(StandardResults[[#This Row],[BT(SC)]]&lt;&gt;"-",IF(StandardResults[[#This Row],[BT(SC)]]&lt;=StandardResults[[#This Row],[AAs]],"AA",IF(StandardResults[[#This Row],[BT(SC)]]&lt;=StandardResults[[#This Row],[As]],"A",IF(StandardResults[[#This Row],[BT(SC)]]&lt;=StandardResults[[#This Row],[Bs]],"B","-"))),"")</f>
        <v/>
      </c>
      <c r="L1549" t="str">
        <f>IF(ISBLANK(TimeVR[[#This Row],[Best Time(L)]]),"-",TimeVR[[#This Row],[Best Time(L)]])</f>
        <v>-</v>
      </c>
      <c r="M1549" t="str">
        <f>IF(StandardResults[[#This Row],[BT(LC)]]&lt;&gt;"-",IF(StandardResults[[#This Row],[BT(LC)]]&lt;=StandardResults[[#This Row],[AA]],"AA",IF(StandardResults[[#This Row],[BT(LC)]]&lt;=StandardResults[[#This Row],[A]],"A",IF(StandardResults[[#This Row],[BT(LC)]]&lt;=StandardResults[[#This Row],[B]],"B","-"))),"")</f>
        <v/>
      </c>
      <c r="N1549" s="14"/>
      <c r="O1549" t="str">
        <f>IF(StandardResults[[#This Row],[BT(SC)]]&lt;&gt;"-",IF(StandardResults[[#This Row],[BT(SC)]]&lt;=StandardResults[[#This Row],[Ecs]],"EC","-"),"")</f>
        <v/>
      </c>
      <c r="Q1549" t="str">
        <f>IF(StandardResults[[#This Row],[Ind/Rel]]="Ind",LEFT(StandardResults[[#This Row],[Gender]],1)&amp;MIN(MAX(StandardResults[[#This Row],[Age]],11),17)&amp;"-"&amp;StandardResults[[#This Row],[Event]],"")</f>
        <v>011-0</v>
      </c>
      <c r="R1549" t="e">
        <f>IF(StandardResults[[#This Row],[Ind/Rel]]="Ind",_xlfn.XLOOKUP(StandardResults[[#This Row],[Code]],Std[Code],Std[AA]),"-")</f>
        <v>#N/A</v>
      </c>
      <c r="S1549" t="e">
        <f>IF(StandardResults[[#This Row],[Ind/Rel]]="Ind",_xlfn.XLOOKUP(StandardResults[[#This Row],[Code]],Std[Code],Std[A]),"-")</f>
        <v>#N/A</v>
      </c>
      <c r="T1549" t="e">
        <f>IF(StandardResults[[#This Row],[Ind/Rel]]="Ind",_xlfn.XLOOKUP(StandardResults[[#This Row],[Code]],Std[Code],Std[B]),"-")</f>
        <v>#N/A</v>
      </c>
      <c r="U1549" t="e">
        <f>IF(StandardResults[[#This Row],[Ind/Rel]]="Ind",_xlfn.XLOOKUP(StandardResults[[#This Row],[Code]],Std[Code],Std[AAs]),"-")</f>
        <v>#N/A</v>
      </c>
      <c r="V1549" t="e">
        <f>IF(StandardResults[[#This Row],[Ind/Rel]]="Ind",_xlfn.XLOOKUP(StandardResults[[#This Row],[Code]],Std[Code],Std[As]),"-")</f>
        <v>#N/A</v>
      </c>
      <c r="W1549" t="e">
        <f>IF(StandardResults[[#This Row],[Ind/Rel]]="Ind",_xlfn.XLOOKUP(StandardResults[[#This Row],[Code]],Std[Code],Std[Bs]),"-")</f>
        <v>#N/A</v>
      </c>
      <c r="X1549" t="e">
        <f>IF(StandardResults[[#This Row],[Ind/Rel]]="Ind",_xlfn.XLOOKUP(StandardResults[[#This Row],[Code]],Std[Code],Std[EC]),"-")</f>
        <v>#N/A</v>
      </c>
      <c r="Y1549" t="e">
        <f>IF(StandardResults[[#This Row],[Ind/Rel]]="Ind",_xlfn.XLOOKUP(StandardResults[[#This Row],[Code]],Std[Code],Std[Ecs]),"-")</f>
        <v>#N/A</v>
      </c>
      <c r="Z1549">
        <f>COUNTIFS(StandardResults[Name],StandardResults[[#This Row],[Name]],StandardResults[Entry
Std],"B")+COUNTIFS(StandardResults[Name],StandardResults[[#This Row],[Name]],StandardResults[Entry
Std],"A")+COUNTIFS(StandardResults[Name],StandardResults[[#This Row],[Name]],StandardResults[Entry
Std],"AA")</f>
        <v>0</v>
      </c>
      <c r="AA1549">
        <f>COUNTIFS(StandardResults[Name],StandardResults[[#This Row],[Name]],StandardResults[Entry
Std],"AA")</f>
        <v>0</v>
      </c>
    </row>
    <row r="1550" spans="1:27" x14ac:dyDescent="0.25">
      <c r="A1550">
        <f>TimeVR[[#This Row],[Club]]</f>
        <v>0</v>
      </c>
      <c r="B1550" t="str">
        <f>IF(OR(RIGHT(TimeVR[[#This Row],[Event]],3)="M.R", RIGHT(TimeVR[[#This Row],[Event]],3)="F.R"),"Relay","Ind")</f>
        <v>Ind</v>
      </c>
      <c r="C1550">
        <f>TimeVR[[#This Row],[gender]]</f>
        <v>0</v>
      </c>
      <c r="D1550">
        <f>TimeVR[[#This Row],[Age]]</f>
        <v>0</v>
      </c>
      <c r="E1550">
        <f>TimeVR[[#This Row],[name]]</f>
        <v>0</v>
      </c>
      <c r="F1550">
        <f>TimeVR[[#This Row],[Event]]</f>
        <v>0</v>
      </c>
      <c r="G1550" t="str">
        <f>IF(OR(StandardResults[[#This Row],[Entry]]="-",TimeVR[[#This Row],[validation]]="Validated"),"Y","N")</f>
        <v>N</v>
      </c>
      <c r="H1550">
        <f>IF(OR(LEFT(TimeVR[[#This Row],[Times]],8)="00:00.00", LEFT(TimeVR[[#This Row],[Times]],2)="NT"),"-",TimeVR[[#This Row],[Times]])</f>
        <v>0</v>
      </c>
      <c r="I15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0" t="str">
        <f>IF(ISBLANK(TimeVR[[#This Row],[Best Time(S)]]),"-",TimeVR[[#This Row],[Best Time(S)]])</f>
        <v>-</v>
      </c>
      <c r="K1550" t="str">
        <f>IF(StandardResults[[#This Row],[BT(SC)]]&lt;&gt;"-",IF(StandardResults[[#This Row],[BT(SC)]]&lt;=StandardResults[[#This Row],[AAs]],"AA",IF(StandardResults[[#This Row],[BT(SC)]]&lt;=StandardResults[[#This Row],[As]],"A",IF(StandardResults[[#This Row],[BT(SC)]]&lt;=StandardResults[[#This Row],[Bs]],"B","-"))),"")</f>
        <v/>
      </c>
      <c r="L1550" t="str">
        <f>IF(ISBLANK(TimeVR[[#This Row],[Best Time(L)]]),"-",TimeVR[[#This Row],[Best Time(L)]])</f>
        <v>-</v>
      </c>
      <c r="M1550" t="str">
        <f>IF(StandardResults[[#This Row],[BT(LC)]]&lt;&gt;"-",IF(StandardResults[[#This Row],[BT(LC)]]&lt;=StandardResults[[#This Row],[AA]],"AA",IF(StandardResults[[#This Row],[BT(LC)]]&lt;=StandardResults[[#This Row],[A]],"A",IF(StandardResults[[#This Row],[BT(LC)]]&lt;=StandardResults[[#This Row],[B]],"B","-"))),"")</f>
        <v/>
      </c>
      <c r="N1550" s="14"/>
      <c r="O1550" t="str">
        <f>IF(StandardResults[[#This Row],[BT(SC)]]&lt;&gt;"-",IF(StandardResults[[#This Row],[BT(SC)]]&lt;=StandardResults[[#This Row],[Ecs]],"EC","-"),"")</f>
        <v/>
      </c>
      <c r="Q1550" t="str">
        <f>IF(StandardResults[[#This Row],[Ind/Rel]]="Ind",LEFT(StandardResults[[#This Row],[Gender]],1)&amp;MIN(MAX(StandardResults[[#This Row],[Age]],11),17)&amp;"-"&amp;StandardResults[[#This Row],[Event]],"")</f>
        <v>011-0</v>
      </c>
      <c r="R1550" t="e">
        <f>IF(StandardResults[[#This Row],[Ind/Rel]]="Ind",_xlfn.XLOOKUP(StandardResults[[#This Row],[Code]],Std[Code],Std[AA]),"-")</f>
        <v>#N/A</v>
      </c>
      <c r="S1550" t="e">
        <f>IF(StandardResults[[#This Row],[Ind/Rel]]="Ind",_xlfn.XLOOKUP(StandardResults[[#This Row],[Code]],Std[Code],Std[A]),"-")</f>
        <v>#N/A</v>
      </c>
      <c r="T1550" t="e">
        <f>IF(StandardResults[[#This Row],[Ind/Rel]]="Ind",_xlfn.XLOOKUP(StandardResults[[#This Row],[Code]],Std[Code],Std[B]),"-")</f>
        <v>#N/A</v>
      </c>
      <c r="U1550" t="e">
        <f>IF(StandardResults[[#This Row],[Ind/Rel]]="Ind",_xlfn.XLOOKUP(StandardResults[[#This Row],[Code]],Std[Code],Std[AAs]),"-")</f>
        <v>#N/A</v>
      </c>
      <c r="V1550" t="e">
        <f>IF(StandardResults[[#This Row],[Ind/Rel]]="Ind",_xlfn.XLOOKUP(StandardResults[[#This Row],[Code]],Std[Code],Std[As]),"-")</f>
        <v>#N/A</v>
      </c>
      <c r="W1550" t="e">
        <f>IF(StandardResults[[#This Row],[Ind/Rel]]="Ind",_xlfn.XLOOKUP(StandardResults[[#This Row],[Code]],Std[Code],Std[Bs]),"-")</f>
        <v>#N/A</v>
      </c>
      <c r="X1550" t="e">
        <f>IF(StandardResults[[#This Row],[Ind/Rel]]="Ind",_xlfn.XLOOKUP(StandardResults[[#This Row],[Code]],Std[Code],Std[EC]),"-")</f>
        <v>#N/A</v>
      </c>
      <c r="Y1550" t="e">
        <f>IF(StandardResults[[#This Row],[Ind/Rel]]="Ind",_xlfn.XLOOKUP(StandardResults[[#This Row],[Code]],Std[Code],Std[Ecs]),"-")</f>
        <v>#N/A</v>
      </c>
      <c r="Z1550">
        <f>COUNTIFS(StandardResults[Name],StandardResults[[#This Row],[Name]],StandardResults[Entry
Std],"B")+COUNTIFS(StandardResults[Name],StandardResults[[#This Row],[Name]],StandardResults[Entry
Std],"A")+COUNTIFS(StandardResults[Name],StandardResults[[#This Row],[Name]],StandardResults[Entry
Std],"AA")</f>
        <v>0</v>
      </c>
      <c r="AA1550">
        <f>COUNTIFS(StandardResults[Name],StandardResults[[#This Row],[Name]],StandardResults[Entry
Std],"AA")</f>
        <v>0</v>
      </c>
    </row>
    <row r="1551" spans="1:27" x14ac:dyDescent="0.25">
      <c r="A1551">
        <f>TimeVR[[#This Row],[Club]]</f>
        <v>0</v>
      </c>
      <c r="B1551" t="str">
        <f>IF(OR(RIGHT(TimeVR[[#This Row],[Event]],3)="M.R", RIGHT(TimeVR[[#This Row],[Event]],3)="F.R"),"Relay","Ind")</f>
        <v>Ind</v>
      </c>
      <c r="C1551">
        <f>TimeVR[[#This Row],[gender]]</f>
        <v>0</v>
      </c>
      <c r="D1551">
        <f>TimeVR[[#This Row],[Age]]</f>
        <v>0</v>
      </c>
      <c r="E1551">
        <f>TimeVR[[#This Row],[name]]</f>
        <v>0</v>
      </c>
      <c r="F1551">
        <f>TimeVR[[#This Row],[Event]]</f>
        <v>0</v>
      </c>
      <c r="G1551" t="str">
        <f>IF(OR(StandardResults[[#This Row],[Entry]]="-",TimeVR[[#This Row],[validation]]="Validated"),"Y","N")</f>
        <v>N</v>
      </c>
      <c r="H1551">
        <f>IF(OR(LEFT(TimeVR[[#This Row],[Times]],8)="00:00.00", LEFT(TimeVR[[#This Row],[Times]],2)="NT"),"-",TimeVR[[#This Row],[Times]])</f>
        <v>0</v>
      </c>
      <c r="I15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1" t="str">
        <f>IF(ISBLANK(TimeVR[[#This Row],[Best Time(S)]]),"-",TimeVR[[#This Row],[Best Time(S)]])</f>
        <v>-</v>
      </c>
      <c r="K1551" t="str">
        <f>IF(StandardResults[[#This Row],[BT(SC)]]&lt;&gt;"-",IF(StandardResults[[#This Row],[BT(SC)]]&lt;=StandardResults[[#This Row],[AAs]],"AA",IF(StandardResults[[#This Row],[BT(SC)]]&lt;=StandardResults[[#This Row],[As]],"A",IF(StandardResults[[#This Row],[BT(SC)]]&lt;=StandardResults[[#This Row],[Bs]],"B","-"))),"")</f>
        <v/>
      </c>
      <c r="L1551" t="str">
        <f>IF(ISBLANK(TimeVR[[#This Row],[Best Time(L)]]),"-",TimeVR[[#This Row],[Best Time(L)]])</f>
        <v>-</v>
      </c>
      <c r="M1551" t="str">
        <f>IF(StandardResults[[#This Row],[BT(LC)]]&lt;&gt;"-",IF(StandardResults[[#This Row],[BT(LC)]]&lt;=StandardResults[[#This Row],[AA]],"AA",IF(StandardResults[[#This Row],[BT(LC)]]&lt;=StandardResults[[#This Row],[A]],"A",IF(StandardResults[[#This Row],[BT(LC)]]&lt;=StandardResults[[#This Row],[B]],"B","-"))),"")</f>
        <v/>
      </c>
      <c r="N1551" s="14"/>
      <c r="O1551" t="str">
        <f>IF(StandardResults[[#This Row],[BT(SC)]]&lt;&gt;"-",IF(StandardResults[[#This Row],[BT(SC)]]&lt;=StandardResults[[#This Row],[Ecs]],"EC","-"),"")</f>
        <v/>
      </c>
      <c r="Q1551" t="str">
        <f>IF(StandardResults[[#This Row],[Ind/Rel]]="Ind",LEFT(StandardResults[[#This Row],[Gender]],1)&amp;MIN(MAX(StandardResults[[#This Row],[Age]],11),17)&amp;"-"&amp;StandardResults[[#This Row],[Event]],"")</f>
        <v>011-0</v>
      </c>
      <c r="R1551" t="e">
        <f>IF(StandardResults[[#This Row],[Ind/Rel]]="Ind",_xlfn.XLOOKUP(StandardResults[[#This Row],[Code]],Std[Code],Std[AA]),"-")</f>
        <v>#N/A</v>
      </c>
      <c r="S1551" t="e">
        <f>IF(StandardResults[[#This Row],[Ind/Rel]]="Ind",_xlfn.XLOOKUP(StandardResults[[#This Row],[Code]],Std[Code],Std[A]),"-")</f>
        <v>#N/A</v>
      </c>
      <c r="T1551" t="e">
        <f>IF(StandardResults[[#This Row],[Ind/Rel]]="Ind",_xlfn.XLOOKUP(StandardResults[[#This Row],[Code]],Std[Code],Std[B]),"-")</f>
        <v>#N/A</v>
      </c>
      <c r="U1551" t="e">
        <f>IF(StandardResults[[#This Row],[Ind/Rel]]="Ind",_xlfn.XLOOKUP(StandardResults[[#This Row],[Code]],Std[Code],Std[AAs]),"-")</f>
        <v>#N/A</v>
      </c>
      <c r="V1551" t="e">
        <f>IF(StandardResults[[#This Row],[Ind/Rel]]="Ind",_xlfn.XLOOKUP(StandardResults[[#This Row],[Code]],Std[Code],Std[As]),"-")</f>
        <v>#N/A</v>
      </c>
      <c r="W1551" t="e">
        <f>IF(StandardResults[[#This Row],[Ind/Rel]]="Ind",_xlfn.XLOOKUP(StandardResults[[#This Row],[Code]],Std[Code],Std[Bs]),"-")</f>
        <v>#N/A</v>
      </c>
      <c r="X1551" t="e">
        <f>IF(StandardResults[[#This Row],[Ind/Rel]]="Ind",_xlfn.XLOOKUP(StandardResults[[#This Row],[Code]],Std[Code],Std[EC]),"-")</f>
        <v>#N/A</v>
      </c>
      <c r="Y1551" t="e">
        <f>IF(StandardResults[[#This Row],[Ind/Rel]]="Ind",_xlfn.XLOOKUP(StandardResults[[#This Row],[Code]],Std[Code],Std[Ecs]),"-")</f>
        <v>#N/A</v>
      </c>
      <c r="Z1551">
        <f>COUNTIFS(StandardResults[Name],StandardResults[[#This Row],[Name]],StandardResults[Entry
Std],"B")+COUNTIFS(StandardResults[Name],StandardResults[[#This Row],[Name]],StandardResults[Entry
Std],"A")+COUNTIFS(StandardResults[Name],StandardResults[[#This Row],[Name]],StandardResults[Entry
Std],"AA")</f>
        <v>0</v>
      </c>
      <c r="AA1551">
        <f>COUNTIFS(StandardResults[Name],StandardResults[[#This Row],[Name]],StandardResults[Entry
Std],"AA")</f>
        <v>0</v>
      </c>
    </row>
    <row r="1552" spans="1:27" x14ac:dyDescent="0.25">
      <c r="A1552">
        <f>TimeVR[[#This Row],[Club]]</f>
        <v>0</v>
      </c>
      <c r="B1552" t="str">
        <f>IF(OR(RIGHT(TimeVR[[#This Row],[Event]],3)="M.R", RIGHT(TimeVR[[#This Row],[Event]],3)="F.R"),"Relay","Ind")</f>
        <v>Ind</v>
      </c>
      <c r="C1552">
        <f>TimeVR[[#This Row],[gender]]</f>
        <v>0</v>
      </c>
      <c r="D1552">
        <f>TimeVR[[#This Row],[Age]]</f>
        <v>0</v>
      </c>
      <c r="E1552">
        <f>TimeVR[[#This Row],[name]]</f>
        <v>0</v>
      </c>
      <c r="F1552">
        <f>TimeVR[[#This Row],[Event]]</f>
        <v>0</v>
      </c>
      <c r="G1552" t="str">
        <f>IF(OR(StandardResults[[#This Row],[Entry]]="-",TimeVR[[#This Row],[validation]]="Validated"),"Y","N")</f>
        <v>N</v>
      </c>
      <c r="H1552">
        <f>IF(OR(LEFT(TimeVR[[#This Row],[Times]],8)="00:00.00", LEFT(TimeVR[[#This Row],[Times]],2)="NT"),"-",TimeVR[[#This Row],[Times]])</f>
        <v>0</v>
      </c>
      <c r="I15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2" t="str">
        <f>IF(ISBLANK(TimeVR[[#This Row],[Best Time(S)]]),"-",TimeVR[[#This Row],[Best Time(S)]])</f>
        <v>-</v>
      </c>
      <c r="K1552" t="str">
        <f>IF(StandardResults[[#This Row],[BT(SC)]]&lt;&gt;"-",IF(StandardResults[[#This Row],[BT(SC)]]&lt;=StandardResults[[#This Row],[AAs]],"AA",IF(StandardResults[[#This Row],[BT(SC)]]&lt;=StandardResults[[#This Row],[As]],"A",IF(StandardResults[[#This Row],[BT(SC)]]&lt;=StandardResults[[#This Row],[Bs]],"B","-"))),"")</f>
        <v/>
      </c>
      <c r="L1552" t="str">
        <f>IF(ISBLANK(TimeVR[[#This Row],[Best Time(L)]]),"-",TimeVR[[#This Row],[Best Time(L)]])</f>
        <v>-</v>
      </c>
      <c r="M1552" t="str">
        <f>IF(StandardResults[[#This Row],[BT(LC)]]&lt;&gt;"-",IF(StandardResults[[#This Row],[BT(LC)]]&lt;=StandardResults[[#This Row],[AA]],"AA",IF(StandardResults[[#This Row],[BT(LC)]]&lt;=StandardResults[[#This Row],[A]],"A",IF(StandardResults[[#This Row],[BT(LC)]]&lt;=StandardResults[[#This Row],[B]],"B","-"))),"")</f>
        <v/>
      </c>
      <c r="N1552" s="14"/>
      <c r="O1552" t="str">
        <f>IF(StandardResults[[#This Row],[BT(SC)]]&lt;&gt;"-",IF(StandardResults[[#This Row],[BT(SC)]]&lt;=StandardResults[[#This Row],[Ecs]],"EC","-"),"")</f>
        <v/>
      </c>
      <c r="Q1552" t="str">
        <f>IF(StandardResults[[#This Row],[Ind/Rel]]="Ind",LEFT(StandardResults[[#This Row],[Gender]],1)&amp;MIN(MAX(StandardResults[[#This Row],[Age]],11),17)&amp;"-"&amp;StandardResults[[#This Row],[Event]],"")</f>
        <v>011-0</v>
      </c>
      <c r="R1552" t="e">
        <f>IF(StandardResults[[#This Row],[Ind/Rel]]="Ind",_xlfn.XLOOKUP(StandardResults[[#This Row],[Code]],Std[Code],Std[AA]),"-")</f>
        <v>#N/A</v>
      </c>
      <c r="S1552" t="e">
        <f>IF(StandardResults[[#This Row],[Ind/Rel]]="Ind",_xlfn.XLOOKUP(StandardResults[[#This Row],[Code]],Std[Code],Std[A]),"-")</f>
        <v>#N/A</v>
      </c>
      <c r="T1552" t="e">
        <f>IF(StandardResults[[#This Row],[Ind/Rel]]="Ind",_xlfn.XLOOKUP(StandardResults[[#This Row],[Code]],Std[Code],Std[B]),"-")</f>
        <v>#N/A</v>
      </c>
      <c r="U1552" t="e">
        <f>IF(StandardResults[[#This Row],[Ind/Rel]]="Ind",_xlfn.XLOOKUP(StandardResults[[#This Row],[Code]],Std[Code],Std[AAs]),"-")</f>
        <v>#N/A</v>
      </c>
      <c r="V1552" t="e">
        <f>IF(StandardResults[[#This Row],[Ind/Rel]]="Ind",_xlfn.XLOOKUP(StandardResults[[#This Row],[Code]],Std[Code],Std[As]),"-")</f>
        <v>#N/A</v>
      </c>
      <c r="W1552" t="e">
        <f>IF(StandardResults[[#This Row],[Ind/Rel]]="Ind",_xlfn.XLOOKUP(StandardResults[[#This Row],[Code]],Std[Code],Std[Bs]),"-")</f>
        <v>#N/A</v>
      </c>
      <c r="X1552" t="e">
        <f>IF(StandardResults[[#This Row],[Ind/Rel]]="Ind",_xlfn.XLOOKUP(StandardResults[[#This Row],[Code]],Std[Code],Std[EC]),"-")</f>
        <v>#N/A</v>
      </c>
      <c r="Y1552" t="e">
        <f>IF(StandardResults[[#This Row],[Ind/Rel]]="Ind",_xlfn.XLOOKUP(StandardResults[[#This Row],[Code]],Std[Code],Std[Ecs]),"-")</f>
        <v>#N/A</v>
      </c>
      <c r="Z1552">
        <f>COUNTIFS(StandardResults[Name],StandardResults[[#This Row],[Name]],StandardResults[Entry
Std],"B")+COUNTIFS(StandardResults[Name],StandardResults[[#This Row],[Name]],StandardResults[Entry
Std],"A")+COUNTIFS(StandardResults[Name],StandardResults[[#This Row],[Name]],StandardResults[Entry
Std],"AA")</f>
        <v>0</v>
      </c>
      <c r="AA1552">
        <f>COUNTIFS(StandardResults[Name],StandardResults[[#This Row],[Name]],StandardResults[Entry
Std],"AA")</f>
        <v>0</v>
      </c>
    </row>
    <row r="1553" spans="1:27" x14ac:dyDescent="0.25">
      <c r="A1553">
        <f>TimeVR[[#This Row],[Club]]</f>
        <v>0</v>
      </c>
      <c r="B1553" t="str">
        <f>IF(OR(RIGHT(TimeVR[[#This Row],[Event]],3)="M.R", RIGHT(TimeVR[[#This Row],[Event]],3)="F.R"),"Relay","Ind")</f>
        <v>Ind</v>
      </c>
      <c r="C1553">
        <f>TimeVR[[#This Row],[gender]]</f>
        <v>0</v>
      </c>
      <c r="D1553">
        <f>TimeVR[[#This Row],[Age]]</f>
        <v>0</v>
      </c>
      <c r="E1553">
        <f>TimeVR[[#This Row],[name]]</f>
        <v>0</v>
      </c>
      <c r="F1553">
        <f>TimeVR[[#This Row],[Event]]</f>
        <v>0</v>
      </c>
      <c r="G1553" t="str">
        <f>IF(OR(StandardResults[[#This Row],[Entry]]="-",TimeVR[[#This Row],[validation]]="Validated"),"Y","N")</f>
        <v>N</v>
      </c>
      <c r="H1553">
        <f>IF(OR(LEFT(TimeVR[[#This Row],[Times]],8)="00:00.00", LEFT(TimeVR[[#This Row],[Times]],2)="NT"),"-",TimeVR[[#This Row],[Times]])</f>
        <v>0</v>
      </c>
      <c r="I15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3" t="str">
        <f>IF(ISBLANK(TimeVR[[#This Row],[Best Time(S)]]),"-",TimeVR[[#This Row],[Best Time(S)]])</f>
        <v>-</v>
      </c>
      <c r="K1553" t="str">
        <f>IF(StandardResults[[#This Row],[BT(SC)]]&lt;&gt;"-",IF(StandardResults[[#This Row],[BT(SC)]]&lt;=StandardResults[[#This Row],[AAs]],"AA",IF(StandardResults[[#This Row],[BT(SC)]]&lt;=StandardResults[[#This Row],[As]],"A",IF(StandardResults[[#This Row],[BT(SC)]]&lt;=StandardResults[[#This Row],[Bs]],"B","-"))),"")</f>
        <v/>
      </c>
      <c r="L1553" t="str">
        <f>IF(ISBLANK(TimeVR[[#This Row],[Best Time(L)]]),"-",TimeVR[[#This Row],[Best Time(L)]])</f>
        <v>-</v>
      </c>
      <c r="M1553" t="str">
        <f>IF(StandardResults[[#This Row],[BT(LC)]]&lt;&gt;"-",IF(StandardResults[[#This Row],[BT(LC)]]&lt;=StandardResults[[#This Row],[AA]],"AA",IF(StandardResults[[#This Row],[BT(LC)]]&lt;=StandardResults[[#This Row],[A]],"A",IF(StandardResults[[#This Row],[BT(LC)]]&lt;=StandardResults[[#This Row],[B]],"B","-"))),"")</f>
        <v/>
      </c>
      <c r="N1553" s="14"/>
      <c r="O1553" t="str">
        <f>IF(StandardResults[[#This Row],[BT(SC)]]&lt;&gt;"-",IF(StandardResults[[#This Row],[BT(SC)]]&lt;=StandardResults[[#This Row],[Ecs]],"EC","-"),"")</f>
        <v/>
      </c>
      <c r="Q1553" t="str">
        <f>IF(StandardResults[[#This Row],[Ind/Rel]]="Ind",LEFT(StandardResults[[#This Row],[Gender]],1)&amp;MIN(MAX(StandardResults[[#This Row],[Age]],11),17)&amp;"-"&amp;StandardResults[[#This Row],[Event]],"")</f>
        <v>011-0</v>
      </c>
      <c r="R1553" t="e">
        <f>IF(StandardResults[[#This Row],[Ind/Rel]]="Ind",_xlfn.XLOOKUP(StandardResults[[#This Row],[Code]],Std[Code],Std[AA]),"-")</f>
        <v>#N/A</v>
      </c>
      <c r="S1553" t="e">
        <f>IF(StandardResults[[#This Row],[Ind/Rel]]="Ind",_xlfn.XLOOKUP(StandardResults[[#This Row],[Code]],Std[Code],Std[A]),"-")</f>
        <v>#N/A</v>
      </c>
      <c r="T1553" t="e">
        <f>IF(StandardResults[[#This Row],[Ind/Rel]]="Ind",_xlfn.XLOOKUP(StandardResults[[#This Row],[Code]],Std[Code],Std[B]),"-")</f>
        <v>#N/A</v>
      </c>
      <c r="U1553" t="e">
        <f>IF(StandardResults[[#This Row],[Ind/Rel]]="Ind",_xlfn.XLOOKUP(StandardResults[[#This Row],[Code]],Std[Code],Std[AAs]),"-")</f>
        <v>#N/A</v>
      </c>
      <c r="V1553" t="e">
        <f>IF(StandardResults[[#This Row],[Ind/Rel]]="Ind",_xlfn.XLOOKUP(StandardResults[[#This Row],[Code]],Std[Code],Std[As]),"-")</f>
        <v>#N/A</v>
      </c>
      <c r="W1553" t="e">
        <f>IF(StandardResults[[#This Row],[Ind/Rel]]="Ind",_xlfn.XLOOKUP(StandardResults[[#This Row],[Code]],Std[Code],Std[Bs]),"-")</f>
        <v>#N/A</v>
      </c>
      <c r="X1553" t="e">
        <f>IF(StandardResults[[#This Row],[Ind/Rel]]="Ind",_xlfn.XLOOKUP(StandardResults[[#This Row],[Code]],Std[Code],Std[EC]),"-")</f>
        <v>#N/A</v>
      </c>
      <c r="Y1553" t="e">
        <f>IF(StandardResults[[#This Row],[Ind/Rel]]="Ind",_xlfn.XLOOKUP(StandardResults[[#This Row],[Code]],Std[Code],Std[Ecs]),"-")</f>
        <v>#N/A</v>
      </c>
      <c r="Z1553">
        <f>COUNTIFS(StandardResults[Name],StandardResults[[#This Row],[Name]],StandardResults[Entry
Std],"B")+COUNTIFS(StandardResults[Name],StandardResults[[#This Row],[Name]],StandardResults[Entry
Std],"A")+COUNTIFS(StandardResults[Name],StandardResults[[#This Row],[Name]],StandardResults[Entry
Std],"AA")</f>
        <v>0</v>
      </c>
      <c r="AA1553">
        <f>COUNTIFS(StandardResults[Name],StandardResults[[#This Row],[Name]],StandardResults[Entry
Std],"AA")</f>
        <v>0</v>
      </c>
    </row>
    <row r="1554" spans="1:27" x14ac:dyDescent="0.25">
      <c r="A1554">
        <f>TimeVR[[#This Row],[Club]]</f>
        <v>0</v>
      </c>
      <c r="B1554" t="str">
        <f>IF(OR(RIGHT(TimeVR[[#This Row],[Event]],3)="M.R", RIGHT(TimeVR[[#This Row],[Event]],3)="F.R"),"Relay","Ind")</f>
        <v>Ind</v>
      </c>
      <c r="C1554">
        <f>TimeVR[[#This Row],[gender]]</f>
        <v>0</v>
      </c>
      <c r="D1554">
        <f>TimeVR[[#This Row],[Age]]</f>
        <v>0</v>
      </c>
      <c r="E1554">
        <f>TimeVR[[#This Row],[name]]</f>
        <v>0</v>
      </c>
      <c r="F1554">
        <f>TimeVR[[#This Row],[Event]]</f>
        <v>0</v>
      </c>
      <c r="G1554" t="str">
        <f>IF(OR(StandardResults[[#This Row],[Entry]]="-",TimeVR[[#This Row],[validation]]="Validated"),"Y","N")</f>
        <v>N</v>
      </c>
      <c r="H1554">
        <f>IF(OR(LEFT(TimeVR[[#This Row],[Times]],8)="00:00.00", LEFT(TimeVR[[#This Row],[Times]],2)="NT"),"-",TimeVR[[#This Row],[Times]])</f>
        <v>0</v>
      </c>
      <c r="I15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4" t="str">
        <f>IF(ISBLANK(TimeVR[[#This Row],[Best Time(S)]]),"-",TimeVR[[#This Row],[Best Time(S)]])</f>
        <v>-</v>
      </c>
      <c r="K1554" t="str">
        <f>IF(StandardResults[[#This Row],[BT(SC)]]&lt;&gt;"-",IF(StandardResults[[#This Row],[BT(SC)]]&lt;=StandardResults[[#This Row],[AAs]],"AA",IF(StandardResults[[#This Row],[BT(SC)]]&lt;=StandardResults[[#This Row],[As]],"A",IF(StandardResults[[#This Row],[BT(SC)]]&lt;=StandardResults[[#This Row],[Bs]],"B","-"))),"")</f>
        <v/>
      </c>
      <c r="L1554" t="str">
        <f>IF(ISBLANK(TimeVR[[#This Row],[Best Time(L)]]),"-",TimeVR[[#This Row],[Best Time(L)]])</f>
        <v>-</v>
      </c>
      <c r="M1554" t="str">
        <f>IF(StandardResults[[#This Row],[BT(LC)]]&lt;&gt;"-",IF(StandardResults[[#This Row],[BT(LC)]]&lt;=StandardResults[[#This Row],[AA]],"AA",IF(StandardResults[[#This Row],[BT(LC)]]&lt;=StandardResults[[#This Row],[A]],"A",IF(StandardResults[[#This Row],[BT(LC)]]&lt;=StandardResults[[#This Row],[B]],"B","-"))),"")</f>
        <v/>
      </c>
      <c r="N1554" s="14"/>
      <c r="O1554" t="str">
        <f>IF(StandardResults[[#This Row],[BT(SC)]]&lt;&gt;"-",IF(StandardResults[[#This Row],[BT(SC)]]&lt;=StandardResults[[#This Row],[Ecs]],"EC","-"),"")</f>
        <v/>
      </c>
      <c r="Q1554" t="str">
        <f>IF(StandardResults[[#This Row],[Ind/Rel]]="Ind",LEFT(StandardResults[[#This Row],[Gender]],1)&amp;MIN(MAX(StandardResults[[#This Row],[Age]],11),17)&amp;"-"&amp;StandardResults[[#This Row],[Event]],"")</f>
        <v>011-0</v>
      </c>
      <c r="R1554" t="e">
        <f>IF(StandardResults[[#This Row],[Ind/Rel]]="Ind",_xlfn.XLOOKUP(StandardResults[[#This Row],[Code]],Std[Code],Std[AA]),"-")</f>
        <v>#N/A</v>
      </c>
      <c r="S1554" t="e">
        <f>IF(StandardResults[[#This Row],[Ind/Rel]]="Ind",_xlfn.XLOOKUP(StandardResults[[#This Row],[Code]],Std[Code],Std[A]),"-")</f>
        <v>#N/A</v>
      </c>
      <c r="T1554" t="e">
        <f>IF(StandardResults[[#This Row],[Ind/Rel]]="Ind",_xlfn.XLOOKUP(StandardResults[[#This Row],[Code]],Std[Code],Std[B]),"-")</f>
        <v>#N/A</v>
      </c>
      <c r="U1554" t="e">
        <f>IF(StandardResults[[#This Row],[Ind/Rel]]="Ind",_xlfn.XLOOKUP(StandardResults[[#This Row],[Code]],Std[Code],Std[AAs]),"-")</f>
        <v>#N/A</v>
      </c>
      <c r="V1554" t="e">
        <f>IF(StandardResults[[#This Row],[Ind/Rel]]="Ind",_xlfn.XLOOKUP(StandardResults[[#This Row],[Code]],Std[Code],Std[As]),"-")</f>
        <v>#N/A</v>
      </c>
      <c r="W1554" t="e">
        <f>IF(StandardResults[[#This Row],[Ind/Rel]]="Ind",_xlfn.XLOOKUP(StandardResults[[#This Row],[Code]],Std[Code],Std[Bs]),"-")</f>
        <v>#N/A</v>
      </c>
      <c r="X1554" t="e">
        <f>IF(StandardResults[[#This Row],[Ind/Rel]]="Ind",_xlfn.XLOOKUP(StandardResults[[#This Row],[Code]],Std[Code],Std[EC]),"-")</f>
        <v>#N/A</v>
      </c>
      <c r="Y1554" t="e">
        <f>IF(StandardResults[[#This Row],[Ind/Rel]]="Ind",_xlfn.XLOOKUP(StandardResults[[#This Row],[Code]],Std[Code],Std[Ecs]),"-")</f>
        <v>#N/A</v>
      </c>
      <c r="Z1554">
        <f>COUNTIFS(StandardResults[Name],StandardResults[[#This Row],[Name]],StandardResults[Entry
Std],"B")+COUNTIFS(StandardResults[Name],StandardResults[[#This Row],[Name]],StandardResults[Entry
Std],"A")+COUNTIFS(StandardResults[Name],StandardResults[[#This Row],[Name]],StandardResults[Entry
Std],"AA")</f>
        <v>0</v>
      </c>
      <c r="AA1554">
        <f>COUNTIFS(StandardResults[Name],StandardResults[[#This Row],[Name]],StandardResults[Entry
Std],"AA")</f>
        <v>0</v>
      </c>
    </row>
    <row r="1555" spans="1:27" x14ac:dyDescent="0.25">
      <c r="A1555">
        <f>TimeVR[[#This Row],[Club]]</f>
        <v>0</v>
      </c>
      <c r="B1555" t="str">
        <f>IF(OR(RIGHT(TimeVR[[#This Row],[Event]],3)="M.R", RIGHT(TimeVR[[#This Row],[Event]],3)="F.R"),"Relay","Ind")</f>
        <v>Ind</v>
      </c>
      <c r="C1555">
        <f>TimeVR[[#This Row],[gender]]</f>
        <v>0</v>
      </c>
      <c r="D1555">
        <f>TimeVR[[#This Row],[Age]]</f>
        <v>0</v>
      </c>
      <c r="E1555">
        <f>TimeVR[[#This Row],[name]]</f>
        <v>0</v>
      </c>
      <c r="F1555">
        <f>TimeVR[[#This Row],[Event]]</f>
        <v>0</v>
      </c>
      <c r="G1555" t="str">
        <f>IF(OR(StandardResults[[#This Row],[Entry]]="-",TimeVR[[#This Row],[validation]]="Validated"),"Y","N")</f>
        <v>N</v>
      </c>
      <c r="H1555">
        <f>IF(OR(LEFT(TimeVR[[#This Row],[Times]],8)="00:00.00", LEFT(TimeVR[[#This Row],[Times]],2)="NT"),"-",TimeVR[[#This Row],[Times]])</f>
        <v>0</v>
      </c>
      <c r="I15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5" t="str">
        <f>IF(ISBLANK(TimeVR[[#This Row],[Best Time(S)]]),"-",TimeVR[[#This Row],[Best Time(S)]])</f>
        <v>-</v>
      </c>
      <c r="K1555" t="str">
        <f>IF(StandardResults[[#This Row],[BT(SC)]]&lt;&gt;"-",IF(StandardResults[[#This Row],[BT(SC)]]&lt;=StandardResults[[#This Row],[AAs]],"AA",IF(StandardResults[[#This Row],[BT(SC)]]&lt;=StandardResults[[#This Row],[As]],"A",IF(StandardResults[[#This Row],[BT(SC)]]&lt;=StandardResults[[#This Row],[Bs]],"B","-"))),"")</f>
        <v/>
      </c>
      <c r="L1555" t="str">
        <f>IF(ISBLANK(TimeVR[[#This Row],[Best Time(L)]]),"-",TimeVR[[#This Row],[Best Time(L)]])</f>
        <v>-</v>
      </c>
      <c r="M1555" t="str">
        <f>IF(StandardResults[[#This Row],[BT(LC)]]&lt;&gt;"-",IF(StandardResults[[#This Row],[BT(LC)]]&lt;=StandardResults[[#This Row],[AA]],"AA",IF(StandardResults[[#This Row],[BT(LC)]]&lt;=StandardResults[[#This Row],[A]],"A",IF(StandardResults[[#This Row],[BT(LC)]]&lt;=StandardResults[[#This Row],[B]],"B","-"))),"")</f>
        <v/>
      </c>
      <c r="N1555" s="14"/>
      <c r="O1555" t="str">
        <f>IF(StandardResults[[#This Row],[BT(SC)]]&lt;&gt;"-",IF(StandardResults[[#This Row],[BT(SC)]]&lt;=StandardResults[[#This Row],[Ecs]],"EC","-"),"")</f>
        <v/>
      </c>
      <c r="Q1555" t="str">
        <f>IF(StandardResults[[#This Row],[Ind/Rel]]="Ind",LEFT(StandardResults[[#This Row],[Gender]],1)&amp;MIN(MAX(StandardResults[[#This Row],[Age]],11),17)&amp;"-"&amp;StandardResults[[#This Row],[Event]],"")</f>
        <v>011-0</v>
      </c>
      <c r="R1555" t="e">
        <f>IF(StandardResults[[#This Row],[Ind/Rel]]="Ind",_xlfn.XLOOKUP(StandardResults[[#This Row],[Code]],Std[Code],Std[AA]),"-")</f>
        <v>#N/A</v>
      </c>
      <c r="S1555" t="e">
        <f>IF(StandardResults[[#This Row],[Ind/Rel]]="Ind",_xlfn.XLOOKUP(StandardResults[[#This Row],[Code]],Std[Code],Std[A]),"-")</f>
        <v>#N/A</v>
      </c>
      <c r="T1555" t="e">
        <f>IF(StandardResults[[#This Row],[Ind/Rel]]="Ind",_xlfn.XLOOKUP(StandardResults[[#This Row],[Code]],Std[Code],Std[B]),"-")</f>
        <v>#N/A</v>
      </c>
      <c r="U1555" t="e">
        <f>IF(StandardResults[[#This Row],[Ind/Rel]]="Ind",_xlfn.XLOOKUP(StandardResults[[#This Row],[Code]],Std[Code],Std[AAs]),"-")</f>
        <v>#N/A</v>
      </c>
      <c r="V1555" t="e">
        <f>IF(StandardResults[[#This Row],[Ind/Rel]]="Ind",_xlfn.XLOOKUP(StandardResults[[#This Row],[Code]],Std[Code],Std[As]),"-")</f>
        <v>#N/A</v>
      </c>
      <c r="W1555" t="e">
        <f>IF(StandardResults[[#This Row],[Ind/Rel]]="Ind",_xlfn.XLOOKUP(StandardResults[[#This Row],[Code]],Std[Code],Std[Bs]),"-")</f>
        <v>#N/A</v>
      </c>
      <c r="X1555" t="e">
        <f>IF(StandardResults[[#This Row],[Ind/Rel]]="Ind",_xlfn.XLOOKUP(StandardResults[[#This Row],[Code]],Std[Code],Std[EC]),"-")</f>
        <v>#N/A</v>
      </c>
      <c r="Y1555" t="e">
        <f>IF(StandardResults[[#This Row],[Ind/Rel]]="Ind",_xlfn.XLOOKUP(StandardResults[[#This Row],[Code]],Std[Code],Std[Ecs]),"-")</f>
        <v>#N/A</v>
      </c>
      <c r="Z1555">
        <f>COUNTIFS(StandardResults[Name],StandardResults[[#This Row],[Name]],StandardResults[Entry
Std],"B")+COUNTIFS(StandardResults[Name],StandardResults[[#This Row],[Name]],StandardResults[Entry
Std],"A")+COUNTIFS(StandardResults[Name],StandardResults[[#This Row],[Name]],StandardResults[Entry
Std],"AA")</f>
        <v>0</v>
      </c>
      <c r="AA1555">
        <f>COUNTIFS(StandardResults[Name],StandardResults[[#This Row],[Name]],StandardResults[Entry
Std],"AA")</f>
        <v>0</v>
      </c>
    </row>
    <row r="1556" spans="1:27" x14ac:dyDescent="0.25">
      <c r="A1556">
        <f>TimeVR[[#This Row],[Club]]</f>
        <v>0</v>
      </c>
      <c r="B1556" t="str">
        <f>IF(OR(RIGHT(TimeVR[[#This Row],[Event]],3)="M.R", RIGHT(TimeVR[[#This Row],[Event]],3)="F.R"),"Relay","Ind")</f>
        <v>Ind</v>
      </c>
      <c r="C1556">
        <f>TimeVR[[#This Row],[gender]]</f>
        <v>0</v>
      </c>
      <c r="D1556">
        <f>TimeVR[[#This Row],[Age]]</f>
        <v>0</v>
      </c>
      <c r="E1556">
        <f>TimeVR[[#This Row],[name]]</f>
        <v>0</v>
      </c>
      <c r="F1556">
        <f>TimeVR[[#This Row],[Event]]</f>
        <v>0</v>
      </c>
      <c r="G1556" t="str">
        <f>IF(OR(StandardResults[[#This Row],[Entry]]="-",TimeVR[[#This Row],[validation]]="Validated"),"Y","N")</f>
        <v>N</v>
      </c>
      <c r="H1556">
        <f>IF(OR(LEFT(TimeVR[[#This Row],[Times]],8)="00:00.00", LEFT(TimeVR[[#This Row],[Times]],2)="NT"),"-",TimeVR[[#This Row],[Times]])</f>
        <v>0</v>
      </c>
      <c r="I15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6" t="str">
        <f>IF(ISBLANK(TimeVR[[#This Row],[Best Time(S)]]),"-",TimeVR[[#This Row],[Best Time(S)]])</f>
        <v>-</v>
      </c>
      <c r="K1556" t="str">
        <f>IF(StandardResults[[#This Row],[BT(SC)]]&lt;&gt;"-",IF(StandardResults[[#This Row],[BT(SC)]]&lt;=StandardResults[[#This Row],[AAs]],"AA",IF(StandardResults[[#This Row],[BT(SC)]]&lt;=StandardResults[[#This Row],[As]],"A",IF(StandardResults[[#This Row],[BT(SC)]]&lt;=StandardResults[[#This Row],[Bs]],"B","-"))),"")</f>
        <v/>
      </c>
      <c r="L1556" t="str">
        <f>IF(ISBLANK(TimeVR[[#This Row],[Best Time(L)]]),"-",TimeVR[[#This Row],[Best Time(L)]])</f>
        <v>-</v>
      </c>
      <c r="M1556" t="str">
        <f>IF(StandardResults[[#This Row],[BT(LC)]]&lt;&gt;"-",IF(StandardResults[[#This Row],[BT(LC)]]&lt;=StandardResults[[#This Row],[AA]],"AA",IF(StandardResults[[#This Row],[BT(LC)]]&lt;=StandardResults[[#This Row],[A]],"A",IF(StandardResults[[#This Row],[BT(LC)]]&lt;=StandardResults[[#This Row],[B]],"B","-"))),"")</f>
        <v/>
      </c>
      <c r="N1556" s="14"/>
      <c r="O1556" t="str">
        <f>IF(StandardResults[[#This Row],[BT(SC)]]&lt;&gt;"-",IF(StandardResults[[#This Row],[BT(SC)]]&lt;=StandardResults[[#This Row],[Ecs]],"EC","-"),"")</f>
        <v/>
      </c>
      <c r="Q1556" t="str">
        <f>IF(StandardResults[[#This Row],[Ind/Rel]]="Ind",LEFT(StandardResults[[#This Row],[Gender]],1)&amp;MIN(MAX(StandardResults[[#This Row],[Age]],11),17)&amp;"-"&amp;StandardResults[[#This Row],[Event]],"")</f>
        <v>011-0</v>
      </c>
      <c r="R1556" t="e">
        <f>IF(StandardResults[[#This Row],[Ind/Rel]]="Ind",_xlfn.XLOOKUP(StandardResults[[#This Row],[Code]],Std[Code],Std[AA]),"-")</f>
        <v>#N/A</v>
      </c>
      <c r="S1556" t="e">
        <f>IF(StandardResults[[#This Row],[Ind/Rel]]="Ind",_xlfn.XLOOKUP(StandardResults[[#This Row],[Code]],Std[Code],Std[A]),"-")</f>
        <v>#N/A</v>
      </c>
      <c r="T1556" t="e">
        <f>IF(StandardResults[[#This Row],[Ind/Rel]]="Ind",_xlfn.XLOOKUP(StandardResults[[#This Row],[Code]],Std[Code],Std[B]),"-")</f>
        <v>#N/A</v>
      </c>
      <c r="U1556" t="e">
        <f>IF(StandardResults[[#This Row],[Ind/Rel]]="Ind",_xlfn.XLOOKUP(StandardResults[[#This Row],[Code]],Std[Code],Std[AAs]),"-")</f>
        <v>#N/A</v>
      </c>
      <c r="V1556" t="e">
        <f>IF(StandardResults[[#This Row],[Ind/Rel]]="Ind",_xlfn.XLOOKUP(StandardResults[[#This Row],[Code]],Std[Code],Std[As]),"-")</f>
        <v>#N/A</v>
      </c>
      <c r="W1556" t="e">
        <f>IF(StandardResults[[#This Row],[Ind/Rel]]="Ind",_xlfn.XLOOKUP(StandardResults[[#This Row],[Code]],Std[Code],Std[Bs]),"-")</f>
        <v>#N/A</v>
      </c>
      <c r="X1556" t="e">
        <f>IF(StandardResults[[#This Row],[Ind/Rel]]="Ind",_xlfn.XLOOKUP(StandardResults[[#This Row],[Code]],Std[Code],Std[EC]),"-")</f>
        <v>#N/A</v>
      </c>
      <c r="Y1556" t="e">
        <f>IF(StandardResults[[#This Row],[Ind/Rel]]="Ind",_xlfn.XLOOKUP(StandardResults[[#This Row],[Code]],Std[Code],Std[Ecs]),"-")</f>
        <v>#N/A</v>
      </c>
      <c r="Z1556">
        <f>COUNTIFS(StandardResults[Name],StandardResults[[#This Row],[Name]],StandardResults[Entry
Std],"B")+COUNTIFS(StandardResults[Name],StandardResults[[#This Row],[Name]],StandardResults[Entry
Std],"A")+COUNTIFS(StandardResults[Name],StandardResults[[#This Row],[Name]],StandardResults[Entry
Std],"AA")</f>
        <v>0</v>
      </c>
      <c r="AA1556">
        <f>COUNTIFS(StandardResults[Name],StandardResults[[#This Row],[Name]],StandardResults[Entry
Std],"AA")</f>
        <v>0</v>
      </c>
    </row>
    <row r="1557" spans="1:27" x14ac:dyDescent="0.25">
      <c r="A1557">
        <f>TimeVR[[#This Row],[Club]]</f>
        <v>0</v>
      </c>
      <c r="B1557" t="str">
        <f>IF(OR(RIGHT(TimeVR[[#This Row],[Event]],3)="M.R", RIGHT(TimeVR[[#This Row],[Event]],3)="F.R"),"Relay","Ind")</f>
        <v>Ind</v>
      </c>
      <c r="C1557">
        <f>TimeVR[[#This Row],[gender]]</f>
        <v>0</v>
      </c>
      <c r="D1557">
        <f>TimeVR[[#This Row],[Age]]</f>
        <v>0</v>
      </c>
      <c r="E1557">
        <f>TimeVR[[#This Row],[name]]</f>
        <v>0</v>
      </c>
      <c r="F1557">
        <f>TimeVR[[#This Row],[Event]]</f>
        <v>0</v>
      </c>
      <c r="G1557" t="str">
        <f>IF(OR(StandardResults[[#This Row],[Entry]]="-",TimeVR[[#This Row],[validation]]="Validated"),"Y","N")</f>
        <v>N</v>
      </c>
      <c r="H1557">
        <f>IF(OR(LEFT(TimeVR[[#This Row],[Times]],8)="00:00.00", LEFT(TimeVR[[#This Row],[Times]],2)="NT"),"-",TimeVR[[#This Row],[Times]])</f>
        <v>0</v>
      </c>
      <c r="I15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7" t="str">
        <f>IF(ISBLANK(TimeVR[[#This Row],[Best Time(S)]]),"-",TimeVR[[#This Row],[Best Time(S)]])</f>
        <v>-</v>
      </c>
      <c r="K1557" t="str">
        <f>IF(StandardResults[[#This Row],[BT(SC)]]&lt;&gt;"-",IF(StandardResults[[#This Row],[BT(SC)]]&lt;=StandardResults[[#This Row],[AAs]],"AA",IF(StandardResults[[#This Row],[BT(SC)]]&lt;=StandardResults[[#This Row],[As]],"A",IF(StandardResults[[#This Row],[BT(SC)]]&lt;=StandardResults[[#This Row],[Bs]],"B","-"))),"")</f>
        <v/>
      </c>
      <c r="L1557" t="str">
        <f>IF(ISBLANK(TimeVR[[#This Row],[Best Time(L)]]),"-",TimeVR[[#This Row],[Best Time(L)]])</f>
        <v>-</v>
      </c>
      <c r="M1557" t="str">
        <f>IF(StandardResults[[#This Row],[BT(LC)]]&lt;&gt;"-",IF(StandardResults[[#This Row],[BT(LC)]]&lt;=StandardResults[[#This Row],[AA]],"AA",IF(StandardResults[[#This Row],[BT(LC)]]&lt;=StandardResults[[#This Row],[A]],"A",IF(StandardResults[[#This Row],[BT(LC)]]&lt;=StandardResults[[#This Row],[B]],"B","-"))),"")</f>
        <v/>
      </c>
      <c r="N1557" s="14"/>
      <c r="O1557" t="str">
        <f>IF(StandardResults[[#This Row],[BT(SC)]]&lt;&gt;"-",IF(StandardResults[[#This Row],[BT(SC)]]&lt;=StandardResults[[#This Row],[Ecs]],"EC","-"),"")</f>
        <v/>
      </c>
      <c r="Q1557" t="str">
        <f>IF(StandardResults[[#This Row],[Ind/Rel]]="Ind",LEFT(StandardResults[[#This Row],[Gender]],1)&amp;MIN(MAX(StandardResults[[#This Row],[Age]],11),17)&amp;"-"&amp;StandardResults[[#This Row],[Event]],"")</f>
        <v>011-0</v>
      </c>
      <c r="R1557" t="e">
        <f>IF(StandardResults[[#This Row],[Ind/Rel]]="Ind",_xlfn.XLOOKUP(StandardResults[[#This Row],[Code]],Std[Code],Std[AA]),"-")</f>
        <v>#N/A</v>
      </c>
      <c r="S1557" t="e">
        <f>IF(StandardResults[[#This Row],[Ind/Rel]]="Ind",_xlfn.XLOOKUP(StandardResults[[#This Row],[Code]],Std[Code],Std[A]),"-")</f>
        <v>#N/A</v>
      </c>
      <c r="T1557" t="e">
        <f>IF(StandardResults[[#This Row],[Ind/Rel]]="Ind",_xlfn.XLOOKUP(StandardResults[[#This Row],[Code]],Std[Code],Std[B]),"-")</f>
        <v>#N/A</v>
      </c>
      <c r="U1557" t="e">
        <f>IF(StandardResults[[#This Row],[Ind/Rel]]="Ind",_xlfn.XLOOKUP(StandardResults[[#This Row],[Code]],Std[Code],Std[AAs]),"-")</f>
        <v>#N/A</v>
      </c>
      <c r="V1557" t="e">
        <f>IF(StandardResults[[#This Row],[Ind/Rel]]="Ind",_xlfn.XLOOKUP(StandardResults[[#This Row],[Code]],Std[Code],Std[As]),"-")</f>
        <v>#N/A</v>
      </c>
      <c r="W1557" t="e">
        <f>IF(StandardResults[[#This Row],[Ind/Rel]]="Ind",_xlfn.XLOOKUP(StandardResults[[#This Row],[Code]],Std[Code],Std[Bs]),"-")</f>
        <v>#N/A</v>
      </c>
      <c r="X1557" t="e">
        <f>IF(StandardResults[[#This Row],[Ind/Rel]]="Ind",_xlfn.XLOOKUP(StandardResults[[#This Row],[Code]],Std[Code],Std[EC]),"-")</f>
        <v>#N/A</v>
      </c>
      <c r="Y1557" t="e">
        <f>IF(StandardResults[[#This Row],[Ind/Rel]]="Ind",_xlfn.XLOOKUP(StandardResults[[#This Row],[Code]],Std[Code],Std[Ecs]),"-")</f>
        <v>#N/A</v>
      </c>
      <c r="Z1557">
        <f>COUNTIFS(StandardResults[Name],StandardResults[[#This Row],[Name]],StandardResults[Entry
Std],"B")+COUNTIFS(StandardResults[Name],StandardResults[[#This Row],[Name]],StandardResults[Entry
Std],"A")+COUNTIFS(StandardResults[Name],StandardResults[[#This Row],[Name]],StandardResults[Entry
Std],"AA")</f>
        <v>0</v>
      </c>
      <c r="AA1557">
        <f>COUNTIFS(StandardResults[Name],StandardResults[[#This Row],[Name]],StandardResults[Entry
Std],"AA")</f>
        <v>0</v>
      </c>
    </row>
    <row r="1558" spans="1:27" x14ac:dyDescent="0.25">
      <c r="A1558">
        <f>TimeVR[[#This Row],[Club]]</f>
        <v>0</v>
      </c>
      <c r="B1558" t="str">
        <f>IF(OR(RIGHT(TimeVR[[#This Row],[Event]],3)="M.R", RIGHT(TimeVR[[#This Row],[Event]],3)="F.R"),"Relay","Ind")</f>
        <v>Ind</v>
      </c>
      <c r="C1558">
        <f>TimeVR[[#This Row],[gender]]</f>
        <v>0</v>
      </c>
      <c r="D1558">
        <f>TimeVR[[#This Row],[Age]]</f>
        <v>0</v>
      </c>
      <c r="E1558">
        <f>TimeVR[[#This Row],[name]]</f>
        <v>0</v>
      </c>
      <c r="F1558">
        <f>TimeVR[[#This Row],[Event]]</f>
        <v>0</v>
      </c>
      <c r="G1558" t="str">
        <f>IF(OR(StandardResults[[#This Row],[Entry]]="-",TimeVR[[#This Row],[validation]]="Validated"),"Y","N")</f>
        <v>N</v>
      </c>
      <c r="H1558">
        <f>IF(OR(LEFT(TimeVR[[#This Row],[Times]],8)="00:00.00", LEFT(TimeVR[[#This Row],[Times]],2)="NT"),"-",TimeVR[[#This Row],[Times]])</f>
        <v>0</v>
      </c>
      <c r="I15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8" t="str">
        <f>IF(ISBLANK(TimeVR[[#This Row],[Best Time(S)]]),"-",TimeVR[[#This Row],[Best Time(S)]])</f>
        <v>-</v>
      </c>
      <c r="K1558" t="str">
        <f>IF(StandardResults[[#This Row],[BT(SC)]]&lt;&gt;"-",IF(StandardResults[[#This Row],[BT(SC)]]&lt;=StandardResults[[#This Row],[AAs]],"AA",IF(StandardResults[[#This Row],[BT(SC)]]&lt;=StandardResults[[#This Row],[As]],"A",IF(StandardResults[[#This Row],[BT(SC)]]&lt;=StandardResults[[#This Row],[Bs]],"B","-"))),"")</f>
        <v/>
      </c>
      <c r="L1558" t="str">
        <f>IF(ISBLANK(TimeVR[[#This Row],[Best Time(L)]]),"-",TimeVR[[#This Row],[Best Time(L)]])</f>
        <v>-</v>
      </c>
      <c r="M1558" t="str">
        <f>IF(StandardResults[[#This Row],[BT(LC)]]&lt;&gt;"-",IF(StandardResults[[#This Row],[BT(LC)]]&lt;=StandardResults[[#This Row],[AA]],"AA",IF(StandardResults[[#This Row],[BT(LC)]]&lt;=StandardResults[[#This Row],[A]],"A",IF(StandardResults[[#This Row],[BT(LC)]]&lt;=StandardResults[[#This Row],[B]],"B","-"))),"")</f>
        <v/>
      </c>
      <c r="N1558" s="14"/>
      <c r="O1558" t="str">
        <f>IF(StandardResults[[#This Row],[BT(SC)]]&lt;&gt;"-",IF(StandardResults[[#This Row],[BT(SC)]]&lt;=StandardResults[[#This Row],[Ecs]],"EC","-"),"")</f>
        <v/>
      </c>
      <c r="Q1558" t="str">
        <f>IF(StandardResults[[#This Row],[Ind/Rel]]="Ind",LEFT(StandardResults[[#This Row],[Gender]],1)&amp;MIN(MAX(StandardResults[[#This Row],[Age]],11),17)&amp;"-"&amp;StandardResults[[#This Row],[Event]],"")</f>
        <v>011-0</v>
      </c>
      <c r="R1558" t="e">
        <f>IF(StandardResults[[#This Row],[Ind/Rel]]="Ind",_xlfn.XLOOKUP(StandardResults[[#This Row],[Code]],Std[Code],Std[AA]),"-")</f>
        <v>#N/A</v>
      </c>
      <c r="S1558" t="e">
        <f>IF(StandardResults[[#This Row],[Ind/Rel]]="Ind",_xlfn.XLOOKUP(StandardResults[[#This Row],[Code]],Std[Code],Std[A]),"-")</f>
        <v>#N/A</v>
      </c>
      <c r="T1558" t="e">
        <f>IF(StandardResults[[#This Row],[Ind/Rel]]="Ind",_xlfn.XLOOKUP(StandardResults[[#This Row],[Code]],Std[Code],Std[B]),"-")</f>
        <v>#N/A</v>
      </c>
      <c r="U1558" t="e">
        <f>IF(StandardResults[[#This Row],[Ind/Rel]]="Ind",_xlfn.XLOOKUP(StandardResults[[#This Row],[Code]],Std[Code],Std[AAs]),"-")</f>
        <v>#N/A</v>
      </c>
      <c r="V1558" t="e">
        <f>IF(StandardResults[[#This Row],[Ind/Rel]]="Ind",_xlfn.XLOOKUP(StandardResults[[#This Row],[Code]],Std[Code],Std[As]),"-")</f>
        <v>#N/A</v>
      </c>
      <c r="W1558" t="e">
        <f>IF(StandardResults[[#This Row],[Ind/Rel]]="Ind",_xlfn.XLOOKUP(StandardResults[[#This Row],[Code]],Std[Code],Std[Bs]),"-")</f>
        <v>#N/A</v>
      </c>
      <c r="X1558" t="e">
        <f>IF(StandardResults[[#This Row],[Ind/Rel]]="Ind",_xlfn.XLOOKUP(StandardResults[[#This Row],[Code]],Std[Code],Std[EC]),"-")</f>
        <v>#N/A</v>
      </c>
      <c r="Y1558" t="e">
        <f>IF(StandardResults[[#This Row],[Ind/Rel]]="Ind",_xlfn.XLOOKUP(StandardResults[[#This Row],[Code]],Std[Code],Std[Ecs]),"-")</f>
        <v>#N/A</v>
      </c>
      <c r="Z1558">
        <f>COUNTIFS(StandardResults[Name],StandardResults[[#This Row],[Name]],StandardResults[Entry
Std],"B")+COUNTIFS(StandardResults[Name],StandardResults[[#This Row],[Name]],StandardResults[Entry
Std],"A")+COUNTIFS(StandardResults[Name],StandardResults[[#This Row],[Name]],StandardResults[Entry
Std],"AA")</f>
        <v>0</v>
      </c>
      <c r="AA1558">
        <f>COUNTIFS(StandardResults[Name],StandardResults[[#This Row],[Name]],StandardResults[Entry
Std],"AA")</f>
        <v>0</v>
      </c>
    </row>
    <row r="1559" spans="1:27" x14ac:dyDescent="0.25">
      <c r="A1559">
        <f>TimeVR[[#This Row],[Club]]</f>
        <v>0</v>
      </c>
      <c r="B1559" t="str">
        <f>IF(OR(RIGHT(TimeVR[[#This Row],[Event]],3)="M.R", RIGHT(TimeVR[[#This Row],[Event]],3)="F.R"),"Relay","Ind")</f>
        <v>Ind</v>
      </c>
      <c r="C1559">
        <f>TimeVR[[#This Row],[gender]]</f>
        <v>0</v>
      </c>
      <c r="D1559">
        <f>TimeVR[[#This Row],[Age]]</f>
        <v>0</v>
      </c>
      <c r="E1559">
        <f>TimeVR[[#This Row],[name]]</f>
        <v>0</v>
      </c>
      <c r="F1559">
        <f>TimeVR[[#This Row],[Event]]</f>
        <v>0</v>
      </c>
      <c r="G1559" t="str">
        <f>IF(OR(StandardResults[[#This Row],[Entry]]="-",TimeVR[[#This Row],[validation]]="Validated"),"Y","N")</f>
        <v>N</v>
      </c>
      <c r="H1559">
        <f>IF(OR(LEFT(TimeVR[[#This Row],[Times]],8)="00:00.00", LEFT(TimeVR[[#This Row],[Times]],2)="NT"),"-",TimeVR[[#This Row],[Times]])</f>
        <v>0</v>
      </c>
      <c r="I15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59" t="str">
        <f>IF(ISBLANK(TimeVR[[#This Row],[Best Time(S)]]),"-",TimeVR[[#This Row],[Best Time(S)]])</f>
        <v>-</v>
      </c>
      <c r="K1559" t="str">
        <f>IF(StandardResults[[#This Row],[BT(SC)]]&lt;&gt;"-",IF(StandardResults[[#This Row],[BT(SC)]]&lt;=StandardResults[[#This Row],[AAs]],"AA",IF(StandardResults[[#This Row],[BT(SC)]]&lt;=StandardResults[[#This Row],[As]],"A",IF(StandardResults[[#This Row],[BT(SC)]]&lt;=StandardResults[[#This Row],[Bs]],"B","-"))),"")</f>
        <v/>
      </c>
      <c r="L1559" t="str">
        <f>IF(ISBLANK(TimeVR[[#This Row],[Best Time(L)]]),"-",TimeVR[[#This Row],[Best Time(L)]])</f>
        <v>-</v>
      </c>
      <c r="M1559" t="str">
        <f>IF(StandardResults[[#This Row],[BT(LC)]]&lt;&gt;"-",IF(StandardResults[[#This Row],[BT(LC)]]&lt;=StandardResults[[#This Row],[AA]],"AA",IF(StandardResults[[#This Row],[BT(LC)]]&lt;=StandardResults[[#This Row],[A]],"A",IF(StandardResults[[#This Row],[BT(LC)]]&lt;=StandardResults[[#This Row],[B]],"B","-"))),"")</f>
        <v/>
      </c>
      <c r="N1559" s="14"/>
      <c r="O1559" t="str">
        <f>IF(StandardResults[[#This Row],[BT(SC)]]&lt;&gt;"-",IF(StandardResults[[#This Row],[BT(SC)]]&lt;=StandardResults[[#This Row],[Ecs]],"EC","-"),"")</f>
        <v/>
      </c>
      <c r="Q1559" t="str">
        <f>IF(StandardResults[[#This Row],[Ind/Rel]]="Ind",LEFT(StandardResults[[#This Row],[Gender]],1)&amp;MIN(MAX(StandardResults[[#This Row],[Age]],11),17)&amp;"-"&amp;StandardResults[[#This Row],[Event]],"")</f>
        <v>011-0</v>
      </c>
      <c r="R1559" t="e">
        <f>IF(StandardResults[[#This Row],[Ind/Rel]]="Ind",_xlfn.XLOOKUP(StandardResults[[#This Row],[Code]],Std[Code],Std[AA]),"-")</f>
        <v>#N/A</v>
      </c>
      <c r="S1559" t="e">
        <f>IF(StandardResults[[#This Row],[Ind/Rel]]="Ind",_xlfn.XLOOKUP(StandardResults[[#This Row],[Code]],Std[Code],Std[A]),"-")</f>
        <v>#N/A</v>
      </c>
      <c r="T1559" t="e">
        <f>IF(StandardResults[[#This Row],[Ind/Rel]]="Ind",_xlfn.XLOOKUP(StandardResults[[#This Row],[Code]],Std[Code],Std[B]),"-")</f>
        <v>#N/A</v>
      </c>
      <c r="U1559" t="e">
        <f>IF(StandardResults[[#This Row],[Ind/Rel]]="Ind",_xlfn.XLOOKUP(StandardResults[[#This Row],[Code]],Std[Code],Std[AAs]),"-")</f>
        <v>#N/A</v>
      </c>
      <c r="V1559" t="e">
        <f>IF(StandardResults[[#This Row],[Ind/Rel]]="Ind",_xlfn.XLOOKUP(StandardResults[[#This Row],[Code]],Std[Code],Std[As]),"-")</f>
        <v>#N/A</v>
      </c>
      <c r="W1559" t="e">
        <f>IF(StandardResults[[#This Row],[Ind/Rel]]="Ind",_xlfn.XLOOKUP(StandardResults[[#This Row],[Code]],Std[Code],Std[Bs]),"-")</f>
        <v>#N/A</v>
      </c>
      <c r="X1559" t="e">
        <f>IF(StandardResults[[#This Row],[Ind/Rel]]="Ind",_xlfn.XLOOKUP(StandardResults[[#This Row],[Code]],Std[Code],Std[EC]),"-")</f>
        <v>#N/A</v>
      </c>
      <c r="Y1559" t="e">
        <f>IF(StandardResults[[#This Row],[Ind/Rel]]="Ind",_xlfn.XLOOKUP(StandardResults[[#This Row],[Code]],Std[Code],Std[Ecs]),"-")</f>
        <v>#N/A</v>
      </c>
      <c r="Z1559">
        <f>COUNTIFS(StandardResults[Name],StandardResults[[#This Row],[Name]],StandardResults[Entry
Std],"B")+COUNTIFS(StandardResults[Name],StandardResults[[#This Row],[Name]],StandardResults[Entry
Std],"A")+COUNTIFS(StandardResults[Name],StandardResults[[#This Row],[Name]],StandardResults[Entry
Std],"AA")</f>
        <v>0</v>
      </c>
      <c r="AA1559">
        <f>COUNTIFS(StandardResults[Name],StandardResults[[#This Row],[Name]],StandardResults[Entry
Std],"AA")</f>
        <v>0</v>
      </c>
    </row>
    <row r="1560" spans="1:27" x14ac:dyDescent="0.25">
      <c r="A1560">
        <f>TimeVR[[#This Row],[Club]]</f>
        <v>0</v>
      </c>
      <c r="B1560" t="str">
        <f>IF(OR(RIGHT(TimeVR[[#This Row],[Event]],3)="M.R", RIGHT(TimeVR[[#This Row],[Event]],3)="F.R"),"Relay","Ind")</f>
        <v>Ind</v>
      </c>
      <c r="C1560">
        <f>TimeVR[[#This Row],[gender]]</f>
        <v>0</v>
      </c>
      <c r="D1560">
        <f>TimeVR[[#This Row],[Age]]</f>
        <v>0</v>
      </c>
      <c r="E1560">
        <f>TimeVR[[#This Row],[name]]</f>
        <v>0</v>
      </c>
      <c r="F1560">
        <f>TimeVR[[#This Row],[Event]]</f>
        <v>0</v>
      </c>
      <c r="G1560" t="str">
        <f>IF(OR(StandardResults[[#This Row],[Entry]]="-",TimeVR[[#This Row],[validation]]="Validated"),"Y","N")</f>
        <v>N</v>
      </c>
      <c r="H1560">
        <f>IF(OR(LEFT(TimeVR[[#This Row],[Times]],8)="00:00.00", LEFT(TimeVR[[#This Row],[Times]],2)="NT"),"-",TimeVR[[#This Row],[Times]])</f>
        <v>0</v>
      </c>
      <c r="I15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0" t="str">
        <f>IF(ISBLANK(TimeVR[[#This Row],[Best Time(S)]]),"-",TimeVR[[#This Row],[Best Time(S)]])</f>
        <v>-</v>
      </c>
      <c r="K1560" t="str">
        <f>IF(StandardResults[[#This Row],[BT(SC)]]&lt;&gt;"-",IF(StandardResults[[#This Row],[BT(SC)]]&lt;=StandardResults[[#This Row],[AAs]],"AA",IF(StandardResults[[#This Row],[BT(SC)]]&lt;=StandardResults[[#This Row],[As]],"A",IF(StandardResults[[#This Row],[BT(SC)]]&lt;=StandardResults[[#This Row],[Bs]],"B","-"))),"")</f>
        <v/>
      </c>
      <c r="L1560" t="str">
        <f>IF(ISBLANK(TimeVR[[#This Row],[Best Time(L)]]),"-",TimeVR[[#This Row],[Best Time(L)]])</f>
        <v>-</v>
      </c>
      <c r="M1560" t="str">
        <f>IF(StandardResults[[#This Row],[BT(LC)]]&lt;&gt;"-",IF(StandardResults[[#This Row],[BT(LC)]]&lt;=StandardResults[[#This Row],[AA]],"AA",IF(StandardResults[[#This Row],[BT(LC)]]&lt;=StandardResults[[#This Row],[A]],"A",IF(StandardResults[[#This Row],[BT(LC)]]&lt;=StandardResults[[#This Row],[B]],"B","-"))),"")</f>
        <v/>
      </c>
      <c r="N1560" s="14"/>
      <c r="O1560" t="str">
        <f>IF(StandardResults[[#This Row],[BT(SC)]]&lt;&gt;"-",IF(StandardResults[[#This Row],[BT(SC)]]&lt;=StandardResults[[#This Row],[Ecs]],"EC","-"),"")</f>
        <v/>
      </c>
      <c r="Q1560" t="str">
        <f>IF(StandardResults[[#This Row],[Ind/Rel]]="Ind",LEFT(StandardResults[[#This Row],[Gender]],1)&amp;MIN(MAX(StandardResults[[#This Row],[Age]],11),17)&amp;"-"&amp;StandardResults[[#This Row],[Event]],"")</f>
        <v>011-0</v>
      </c>
      <c r="R1560" t="e">
        <f>IF(StandardResults[[#This Row],[Ind/Rel]]="Ind",_xlfn.XLOOKUP(StandardResults[[#This Row],[Code]],Std[Code],Std[AA]),"-")</f>
        <v>#N/A</v>
      </c>
      <c r="S1560" t="e">
        <f>IF(StandardResults[[#This Row],[Ind/Rel]]="Ind",_xlfn.XLOOKUP(StandardResults[[#This Row],[Code]],Std[Code],Std[A]),"-")</f>
        <v>#N/A</v>
      </c>
      <c r="T1560" t="e">
        <f>IF(StandardResults[[#This Row],[Ind/Rel]]="Ind",_xlfn.XLOOKUP(StandardResults[[#This Row],[Code]],Std[Code],Std[B]),"-")</f>
        <v>#N/A</v>
      </c>
      <c r="U1560" t="e">
        <f>IF(StandardResults[[#This Row],[Ind/Rel]]="Ind",_xlfn.XLOOKUP(StandardResults[[#This Row],[Code]],Std[Code],Std[AAs]),"-")</f>
        <v>#N/A</v>
      </c>
      <c r="V1560" t="e">
        <f>IF(StandardResults[[#This Row],[Ind/Rel]]="Ind",_xlfn.XLOOKUP(StandardResults[[#This Row],[Code]],Std[Code],Std[As]),"-")</f>
        <v>#N/A</v>
      </c>
      <c r="W1560" t="e">
        <f>IF(StandardResults[[#This Row],[Ind/Rel]]="Ind",_xlfn.XLOOKUP(StandardResults[[#This Row],[Code]],Std[Code],Std[Bs]),"-")</f>
        <v>#N/A</v>
      </c>
      <c r="X1560" t="e">
        <f>IF(StandardResults[[#This Row],[Ind/Rel]]="Ind",_xlfn.XLOOKUP(StandardResults[[#This Row],[Code]],Std[Code],Std[EC]),"-")</f>
        <v>#N/A</v>
      </c>
      <c r="Y1560" t="e">
        <f>IF(StandardResults[[#This Row],[Ind/Rel]]="Ind",_xlfn.XLOOKUP(StandardResults[[#This Row],[Code]],Std[Code],Std[Ecs]),"-")</f>
        <v>#N/A</v>
      </c>
      <c r="Z1560">
        <f>COUNTIFS(StandardResults[Name],StandardResults[[#This Row],[Name]],StandardResults[Entry
Std],"B")+COUNTIFS(StandardResults[Name],StandardResults[[#This Row],[Name]],StandardResults[Entry
Std],"A")+COUNTIFS(StandardResults[Name],StandardResults[[#This Row],[Name]],StandardResults[Entry
Std],"AA")</f>
        <v>0</v>
      </c>
      <c r="AA1560">
        <f>COUNTIFS(StandardResults[Name],StandardResults[[#This Row],[Name]],StandardResults[Entry
Std],"AA")</f>
        <v>0</v>
      </c>
    </row>
    <row r="1561" spans="1:27" x14ac:dyDescent="0.25">
      <c r="A1561">
        <f>TimeVR[[#This Row],[Club]]</f>
        <v>0</v>
      </c>
      <c r="B1561" t="str">
        <f>IF(OR(RIGHT(TimeVR[[#This Row],[Event]],3)="M.R", RIGHT(TimeVR[[#This Row],[Event]],3)="F.R"),"Relay","Ind")</f>
        <v>Ind</v>
      </c>
      <c r="C1561">
        <f>TimeVR[[#This Row],[gender]]</f>
        <v>0</v>
      </c>
      <c r="D1561">
        <f>TimeVR[[#This Row],[Age]]</f>
        <v>0</v>
      </c>
      <c r="E1561">
        <f>TimeVR[[#This Row],[name]]</f>
        <v>0</v>
      </c>
      <c r="F1561">
        <f>TimeVR[[#This Row],[Event]]</f>
        <v>0</v>
      </c>
      <c r="G1561" t="str">
        <f>IF(OR(StandardResults[[#This Row],[Entry]]="-",TimeVR[[#This Row],[validation]]="Validated"),"Y","N")</f>
        <v>N</v>
      </c>
      <c r="H1561">
        <f>IF(OR(LEFT(TimeVR[[#This Row],[Times]],8)="00:00.00", LEFT(TimeVR[[#This Row],[Times]],2)="NT"),"-",TimeVR[[#This Row],[Times]])</f>
        <v>0</v>
      </c>
      <c r="I15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1" t="str">
        <f>IF(ISBLANK(TimeVR[[#This Row],[Best Time(S)]]),"-",TimeVR[[#This Row],[Best Time(S)]])</f>
        <v>-</v>
      </c>
      <c r="K1561" t="str">
        <f>IF(StandardResults[[#This Row],[BT(SC)]]&lt;&gt;"-",IF(StandardResults[[#This Row],[BT(SC)]]&lt;=StandardResults[[#This Row],[AAs]],"AA",IF(StandardResults[[#This Row],[BT(SC)]]&lt;=StandardResults[[#This Row],[As]],"A",IF(StandardResults[[#This Row],[BT(SC)]]&lt;=StandardResults[[#This Row],[Bs]],"B","-"))),"")</f>
        <v/>
      </c>
      <c r="L1561" t="str">
        <f>IF(ISBLANK(TimeVR[[#This Row],[Best Time(L)]]),"-",TimeVR[[#This Row],[Best Time(L)]])</f>
        <v>-</v>
      </c>
      <c r="M1561" t="str">
        <f>IF(StandardResults[[#This Row],[BT(LC)]]&lt;&gt;"-",IF(StandardResults[[#This Row],[BT(LC)]]&lt;=StandardResults[[#This Row],[AA]],"AA",IF(StandardResults[[#This Row],[BT(LC)]]&lt;=StandardResults[[#This Row],[A]],"A",IF(StandardResults[[#This Row],[BT(LC)]]&lt;=StandardResults[[#This Row],[B]],"B","-"))),"")</f>
        <v/>
      </c>
      <c r="N1561" s="14"/>
      <c r="O1561" t="str">
        <f>IF(StandardResults[[#This Row],[BT(SC)]]&lt;&gt;"-",IF(StandardResults[[#This Row],[BT(SC)]]&lt;=StandardResults[[#This Row],[Ecs]],"EC","-"),"")</f>
        <v/>
      </c>
      <c r="Q1561" t="str">
        <f>IF(StandardResults[[#This Row],[Ind/Rel]]="Ind",LEFT(StandardResults[[#This Row],[Gender]],1)&amp;MIN(MAX(StandardResults[[#This Row],[Age]],11),17)&amp;"-"&amp;StandardResults[[#This Row],[Event]],"")</f>
        <v>011-0</v>
      </c>
      <c r="R1561" t="e">
        <f>IF(StandardResults[[#This Row],[Ind/Rel]]="Ind",_xlfn.XLOOKUP(StandardResults[[#This Row],[Code]],Std[Code],Std[AA]),"-")</f>
        <v>#N/A</v>
      </c>
      <c r="S1561" t="e">
        <f>IF(StandardResults[[#This Row],[Ind/Rel]]="Ind",_xlfn.XLOOKUP(StandardResults[[#This Row],[Code]],Std[Code],Std[A]),"-")</f>
        <v>#N/A</v>
      </c>
      <c r="T1561" t="e">
        <f>IF(StandardResults[[#This Row],[Ind/Rel]]="Ind",_xlfn.XLOOKUP(StandardResults[[#This Row],[Code]],Std[Code],Std[B]),"-")</f>
        <v>#N/A</v>
      </c>
      <c r="U1561" t="e">
        <f>IF(StandardResults[[#This Row],[Ind/Rel]]="Ind",_xlfn.XLOOKUP(StandardResults[[#This Row],[Code]],Std[Code],Std[AAs]),"-")</f>
        <v>#N/A</v>
      </c>
      <c r="V1561" t="e">
        <f>IF(StandardResults[[#This Row],[Ind/Rel]]="Ind",_xlfn.XLOOKUP(StandardResults[[#This Row],[Code]],Std[Code],Std[As]),"-")</f>
        <v>#N/A</v>
      </c>
      <c r="W1561" t="e">
        <f>IF(StandardResults[[#This Row],[Ind/Rel]]="Ind",_xlfn.XLOOKUP(StandardResults[[#This Row],[Code]],Std[Code],Std[Bs]),"-")</f>
        <v>#N/A</v>
      </c>
      <c r="X1561" t="e">
        <f>IF(StandardResults[[#This Row],[Ind/Rel]]="Ind",_xlfn.XLOOKUP(StandardResults[[#This Row],[Code]],Std[Code],Std[EC]),"-")</f>
        <v>#N/A</v>
      </c>
      <c r="Y1561" t="e">
        <f>IF(StandardResults[[#This Row],[Ind/Rel]]="Ind",_xlfn.XLOOKUP(StandardResults[[#This Row],[Code]],Std[Code],Std[Ecs]),"-")</f>
        <v>#N/A</v>
      </c>
      <c r="Z1561">
        <f>COUNTIFS(StandardResults[Name],StandardResults[[#This Row],[Name]],StandardResults[Entry
Std],"B")+COUNTIFS(StandardResults[Name],StandardResults[[#This Row],[Name]],StandardResults[Entry
Std],"A")+COUNTIFS(StandardResults[Name],StandardResults[[#This Row],[Name]],StandardResults[Entry
Std],"AA")</f>
        <v>0</v>
      </c>
      <c r="AA1561">
        <f>COUNTIFS(StandardResults[Name],StandardResults[[#This Row],[Name]],StandardResults[Entry
Std],"AA")</f>
        <v>0</v>
      </c>
    </row>
    <row r="1562" spans="1:27" x14ac:dyDescent="0.25">
      <c r="A1562">
        <f>TimeVR[[#This Row],[Club]]</f>
        <v>0</v>
      </c>
      <c r="B1562" t="str">
        <f>IF(OR(RIGHT(TimeVR[[#This Row],[Event]],3)="M.R", RIGHT(TimeVR[[#This Row],[Event]],3)="F.R"),"Relay","Ind")</f>
        <v>Ind</v>
      </c>
      <c r="C1562">
        <f>TimeVR[[#This Row],[gender]]</f>
        <v>0</v>
      </c>
      <c r="D1562">
        <f>TimeVR[[#This Row],[Age]]</f>
        <v>0</v>
      </c>
      <c r="E1562">
        <f>TimeVR[[#This Row],[name]]</f>
        <v>0</v>
      </c>
      <c r="F1562">
        <f>TimeVR[[#This Row],[Event]]</f>
        <v>0</v>
      </c>
      <c r="G1562" t="str">
        <f>IF(OR(StandardResults[[#This Row],[Entry]]="-",TimeVR[[#This Row],[validation]]="Validated"),"Y","N")</f>
        <v>N</v>
      </c>
      <c r="H1562">
        <f>IF(OR(LEFT(TimeVR[[#This Row],[Times]],8)="00:00.00", LEFT(TimeVR[[#This Row],[Times]],2)="NT"),"-",TimeVR[[#This Row],[Times]])</f>
        <v>0</v>
      </c>
      <c r="I15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2" t="str">
        <f>IF(ISBLANK(TimeVR[[#This Row],[Best Time(S)]]),"-",TimeVR[[#This Row],[Best Time(S)]])</f>
        <v>-</v>
      </c>
      <c r="K1562" t="str">
        <f>IF(StandardResults[[#This Row],[BT(SC)]]&lt;&gt;"-",IF(StandardResults[[#This Row],[BT(SC)]]&lt;=StandardResults[[#This Row],[AAs]],"AA",IF(StandardResults[[#This Row],[BT(SC)]]&lt;=StandardResults[[#This Row],[As]],"A",IF(StandardResults[[#This Row],[BT(SC)]]&lt;=StandardResults[[#This Row],[Bs]],"B","-"))),"")</f>
        <v/>
      </c>
      <c r="L1562" t="str">
        <f>IF(ISBLANK(TimeVR[[#This Row],[Best Time(L)]]),"-",TimeVR[[#This Row],[Best Time(L)]])</f>
        <v>-</v>
      </c>
      <c r="M1562" t="str">
        <f>IF(StandardResults[[#This Row],[BT(LC)]]&lt;&gt;"-",IF(StandardResults[[#This Row],[BT(LC)]]&lt;=StandardResults[[#This Row],[AA]],"AA",IF(StandardResults[[#This Row],[BT(LC)]]&lt;=StandardResults[[#This Row],[A]],"A",IF(StandardResults[[#This Row],[BT(LC)]]&lt;=StandardResults[[#This Row],[B]],"B","-"))),"")</f>
        <v/>
      </c>
      <c r="N1562" s="14"/>
      <c r="O1562" t="str">
        <f>IF(StandardResults[[#This Row],[BT(SC)]]&lt;&gt;"-",IF(StandardResults[[#This Row],[BT(SC)]]&lt;=StandardResults[[#This Row],[Ecs]],"EC","-"),"")</f>
        <v/>
      </c>
      <c r="Q1562" t="str">
        <f>IF(StandardResults[[#This Row],[Ind/Rel]]="Ind",LEFT(StandardResults[[#This Row],[Gender]],1)&amp;MIN(MAX(StandardResults[[#This Row],[Age]],11),17)&amp;"-"&amp;StandardResults[[#This Row],[Event]],"")</f>
        <v>011-0</v>
      </c>
      <c r="R1562" t="e">
        <f>IF(StandardResults[[#This Row],[Ind/Rel]]="Ind",_xlfn.XLOOKUP(StandardResults[[#This Row],[Code]],Std[Code],Std[AA]),"-")</f>
        <v>#N/A</v>
      </c>
      <c r="S1562" t="e">
        <f>IF(StandardResults[[#This Row],[Ind/Rel]]="Ind",_xlfn.XLOOKUP(StandardResults[[#This Row],[Code]],Std[Code],Std[A]),"-")</f>
        <v>#N/A</v>
      </c>
      <c r="T1562" t="e">
        <f>IF(StandardResults[[#This Row],[Ind/Rel]]="Ind",_xlfn.XLOOKUP(StandardResults[[#This Row],[Code]],Std[Code],Std[B]),"-")</f>
        <v>#N/A</v>
      </c>
      <c r="U1562" t="e">
        <f>IF(StandardResults[[#This Row],[Ind/Rel]]="Ind",_xlfn.XLOOKUP(StandardResults[[#This Row],[Code]],Std[Code],Std[AAs]),"-")</f>
        <v>#N/A</v>
      </c>
      <c r="V1562" t="e">
        <f>IF(StandardResults[[#This Row],[Ind/Rel]]="Ind",_xlfn.XLOOKUP(StandardResults[[#This Row],[Code]],Std[Code],Std[As]),"-")</f>
        <v>#N/A</v>
      </c>
      <c r="W1562" t="e">
        <f>IF(StandardResults[[#This Row],[Ind/Rel]]="Ind",_xlfn.XLOOKUP(StandardResults[[#This Row],[Code]],Std[Code],Std[Bs]),"-")</f>
        <v>#N/A</v>
      </c>
      <c r="X1562" t="e">
        <f>IF(StandardResults[[#This Row],[Ind/Rel]]="Ind",_xlfn.XLOOKUP(StandardResults[[#This Row],[Code]],Std[Code],Std[EC]),"-")</f>
        <v>#N/A</v>
      </c>
      <c r="Y1562" t="e">
        <f>IF(StandardResults[[#This Row],[Ind/Rel]]="Ind",_xlfn.XLOOKUP(StandardResults[[#This Row],[Code]],Std[Code],Std[Ecs]),"-")</f>
        <v>#N/A</v>
      </c>
      <c r="Z1562">
        <f>COUNTIFS(StandardResults[Name],StandardResults[[#This Row],[Name]],StandardResults[Entry
Std],"B")+COUNTIFS(StandardResults[Name],StandardResults[[#This Row],[Name]],StandardResults[Entry
Std],"A")+COUNTIFS(StandardResults[Name],StandardResults[[#This Row],[Name]],StandardResults[Entry
Std],"AA")</f>
        <v>0</v>
      </c>
      <c r="AA1562">
        <f>COUNTIFS(StandardResults[Name],StandardResults[[#This Row],[Name]],StandardResults[Entry
Std],"AA")</f>
        <v>0</v>
      </c>
    </row>
    <row r="1563" spans="1:27" x14ac:dyDescent="0.25">
      <c r="A1563">
        <f>TimeVR[[#This Row],[Club]]</f>
        <v>0</v>
      </c>
      <c r="B1563" t="str">
        <f>IF(OR(RIGHT(TimeVR[[#This Row],[Event]],3)="M.R", RIGHT(TimeVR[[#This Row],[Event]],3)="F.R"),"Relay","Ind")</f>
        <v>Ind</v>
      </c>
      <c r="C1563">
        <f>TimeVR[[#This Row],[gender]]</f>
        <v>0</v>
      </c>
      <c r="D1563">
        <f>TimeVR[[#This Row],[Age]]</f>
        <v>0</v>
      </c>
      <c r="E1563">
        <f>TimeVR[[#This Row],[name]]</f>
        <v>0</v>
      </c>
      <c r="F1563">
        <f>TimeVR[[#This Row],[Event]]</f>
        <v>0</v>
      </c>
      <c r="G1563" t="str">
        <f>IF(OR(StandardResults[[#This Row],[Entry]]="-",TimeVR[[#This Row],[validation]]="Validated"),"Y","N")</f>
        <v>N</v>
      </c>
      <c r="H1563">
        <f>IF(OR(LEFT(TimeVR[[#This Row],[Times]],8)="00:00.00", LEFT(TimeVR[[#This Row],[Times]],2)="NT"),"-",TimeVR[[#This Row],[Times]])</f>
        <v>0</v>
      </c>
      <c r="I15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3" t="str">
        <f>IF(ISBLANK(TimeVR[[#This Row],[Best Time(S)]]),"-",TimeVR[[#This Row],[Best Time(S)]])</f>
        <v>-</v>
      </c>
      <c r="K1563" t="str">
        <f>IF(StandardResults[[#This Row],[BT(SC)]]&lt;&gt;"-",IF(StandardResults[[#This Row],[BT(SC)]]&lt;=StandardResults[[#This Row],[AAs]],"AA",IF(StandardResults[[#This Row],[BT(SC)]]&lt;=StandardResults[[#This Row],[As]],"A",IF(StandardResults[[#This Row],[BT(SC)]]&lt;=StandardResults[[#This Row],[Bs]],"B","-"))),"")</f>
        <v/>
      </c>
      <c r="L1563" t="str">
        <f>IF(ISBLANK(TimeVR[[#This Row],[Best Time(L)]]),"-",TimeVR[[#This Row],[Best Time(L)]])</f>
        <v>-</v>
      </c>
      <c r="M1563" t="str">
        <f>IF(StandardResults[[#This Row],[BT(LC)]]&lt;&gt;"-",IF(StandardResults[[#This Row],[BT(LC)]]&lt;=StandardResults[[#This Row],[AA]],"AA",IF(StandardResults[[#This Row],[BT(LC)]]&lt;=StandardResults[[#This Row],[A]],"A",IF(StandardResults[[#This Row],[BT(LC)]]&lt;=StandardResults[[#This Row],[B]],"B","-"))),"")</f>
        <v/>
      </c>
      <c r="N1563" s="14"/>
      <c r="O1563" t="str">
        <f>IF(StandardResults[[#This Row],[BT(SC)]]&lt;&gt;"-",IF(StandardResults[[#This Row],[BT(SC)]]&lt;=StandardResults[[#This Row],[Ecs]],"EC","-"),"")</f>
        <v/>
      </c>
      <c r="Q1563" t="str">
        <f>IF(StandardResults[[#This Row],[Ind/Rel]]="Ind",LEFT(StandardResults[[#This Row],[Gender]],1)&amp;MIN(MAX(StandardResults[[#This Row],[Age]],11),17)&amp;"-"&amp;StandardResults[[#This Row],[Event]],"")</f>
        <v>011-0</v>
      </c>
      <c r="R1563" t="e">
        <f>IF(StandardResults[[#This Row],[Ind/Rel]]="Ind",_xlfn.XLOOKUP(StandardResults[[#This Row],[Code]],Std[Code],Std[AA]),"-")</f>
        <v>#N/A</v>
      </c>
      <c r="S1563" t="e">
        <f>IF(StandardResults[[#This Row],[Ind/Rel]]="Ind",_xlfn.XLOOKUP(StandardResults[[#This Row],[Code]],Std[Code],Std[A]),"-")</f>
        <v>#N/A</v>
      </c>
      <c r="T1563" t="e">
        <f>IF(StandardResults[[#This Row],[Ind/Rel]]="Ind",_xlfn.XLOOKUP(StandardResults[[#This Row],[Code]],Std[Code],Std[B]),"-")</f>
        <v>#N/A</v>
      </c>
      <c r="U1563" t="e">
        <f>IF(StandardResults[[#This Row],[Ind/Rel]]="Ind",_xlfn.XLOOKUP(StandardResults[[#This Row],[Code]],Std[Code],Std[AAs]),"-")</f>
        <v>#N/A</v>
      </c>
      <c r="V1563" t="e">
        <f>IF(StandardResults[[#This Row],[Ind/Rel]]="Ind",_xlfn.XLOOKUP(StandardResults[[#This Row],[Code]],Std[Code],Std[As]),"-")</f>
        <v>#N/A</v>
      </c>
      <c r="W1563" t="e">
        <f>IF(StandardResults[[#This Row],[Ind/Rel]]="Ind",_xlfn.XLOOKUP(StandardResults[[#This Row],[Code]],Std[Code],Std[Bs]),"-")</f>
        <v>#N/A</v>
      </c>
      <c r="X1563" t="e">
        <f>IF(StandardResults[[#This Row],[Ind/Rel]]="Ind",_xlfn.XLOOKUP(StandardResults[[#This Row],[Code]],Std[Code],Std[EC]),"-")</f>
        <v>#N/A</v>
      </c>
      <c r="Y1563" t="e">
        <f>IF(StandardResults[[#This Row],[Ind/Rel]]="Ind",_xlfn.XLOOKUP(StandardResults[[#This Row],[Code]],Std[Code],Std[Ecs]),"-")</f>
        <v>#N/A</v>
      </c>
      <c r="Z1563">
        <f>COUNTIFS(StandardResults[Name],StandardResults[[#This Row],[Name]],StandardResults[Entry
Std],"B")+COUNTIFS(StandardResults[Name],StandardResults[[#This Row],[Name]],StandardResults[Entry
Std],"A")+COUNTIFS(StandardResults[Name],StandardResults[[#This Row],[Name]],StandardResults[Entry
Std],"AA")</f>
        <v>0</v>
      </c>
      <c r="AA1563">
        <f>COUNTIFS(StandardResults[Name],StandardResults[[#This Row],[Name]],StandardResults[Entry
Std],"AA")</f>
        <v>0</v>
      </c>
    </row>
    <row r="1564" spans="1:27" x14ac:dyDescent="0.25">
      <c r="A1564">
        <f>TimeVR[[#This Row],[Club]]</f>
        <v>0</v>
      </c>
      <c r="B1564" t="str">
        <f>IF(OR(RIGHT(TimeVR[[#This Row],[Event]],3)="M.R", RIGHT(TimeVR[[#This Row],[Event]],3)="F.R"),"Relay","Ind")</f>
        <v>Ind</v>
      </c>
      <c r="C1564">
        <f>TimeVR[[#This Row],[gender]]</f>
        <v>0</v>
      </c>
      <c r="D1564">
        <f>TimeVR[[#This Row],[Age]]</f>
        <v>0</v>
      </c>
      <c r="E1564">
        <f>TimeVR[[#This Row],[name]]</f>
        <v>0</v>
      </c>
      <c r="F1564">
        <f>TimeVR[[#This Row],[Event]]</f>
        <v>0</v>
      </c>
      <c r="G1564" t="str">
        <f>IF(OR(StandardResults[[#This Row],[Entry]]="-",TimeVR[[#This Row],[validation]]="Validated"),"Y","N")</f>
        <v>N</v>
      </c>
      <c r="H1564">
        <f>IF(OR(LEFT(TimeVR[[#This Row],[Times]],8)="00:00.00", LEFT(TimeVR[[#This Row],[Times]],2)="NT"),"-",TimeVR[[#This Row],[Times]])</f>
        <v>0</v>
      </c>
      <c r="I15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4" t="str">
        <f>IF(ISBLANK(TimeVR[[#This Row],[Best Time(S)]]),"-",TimeVR[[#This Row],[Best Time(S)]])</f>
        <v>-</v>
      </c>
      <c r="K1564" t="str">
        <f>IF(StandardResults[[#This Row],[BT(SC)]]&lt;&gt;"-",IF(StandardResults[[#This Row],[BT(SC)]]&lt;=StandardResults[[#This Row],[AAs]],"AA",IF(StandardResults[[#This Row],[BT(SC)]]&lt;=StandardResults[[#This Row],[As]],"A",IF(StandardResults[[#This Row],[BT(SC)]]&lt;=StandardResults[[#This Row],[Bs]],"B","-"))),"")</f>
        <v/>
      </c>
      <c r="L1564" t="str">
        <f>IF(ISBLANK(TimeVR[[#This Row],[Best Time(L)]]),"-",TimeVR[[#This Row],[Best Time(L)]])</f>
        <v>-</v>
      </c>
      <c r="M1564" t="str">
        <f>IF(StandardResults[[#This Row],[BT(LC)]]&lt;&gt;"-",IF(StandardResults[[#This Row],[BT(LC)]]&lt;=StandardResults[[#This Row],[AA]],"AA",IF(StandardResults[[#This Row],[BT(LC)]]&lt;=StandardResults[[#This Row],[A]],"A",IF(StandardResults[[#This Row],[BT(LC)]]&lt;=StandardResults[[#This Row],[B]],"B","-"))),"")</f>
        <v/>
      </c>
      <c r="N1564" s="14"/>
      <c r="O1564" t="str">
        <f>IF(StandardResults[[#This Row],[BT(SC)]]&lt;&gt;"-",IF(StandardResults[[#This Row],[BT(SC)]]&lt;=StandardResults[[#This Row],[Ecs]],"EC","-"),"")</f>
        <v/>
      </c>
      <c r="Q1564" t="str">
        <f>IF(StandardResults[[#This Row],[Ind/Rel]]="Ind",LEFT(StandardResults[[#This Row],[Gender]],1)&amp;MIN(MAX(StandardResults[[#This Row],[Age]],11),17)&amp;"-"&amp;StandardResults[[#This Row],[Event]],"")</f>
        <v>011-0</v>
      </c>
      <c r="R1564" t="e">
        <f>IF(StandardResults[[#This Row],[Ind/Rel]]="Ind",_xlfn.XLOOKUP(StandardResults[[#This Row],[Code]],Std[Code],Std[AA]),"-")</f>
        <v>#N/A</v>
      </c>
      <c r="S1564" t="e">
        <f>IF(StandardResults[[#This Row],[Ind/Rel]]="Ind",_xlfn.XLOOKUP(StandardResults[[#This Row],[Code]],Std[Code],Std[A]),"-")</f>
        <v>#N/A</v>
      </c>
      <c r="T1564" t="e">
        <f>IF(StandardResults[[#This Row],[Ind/Rel]]="Ind",_xlfn.XLOOKUP(StandardResults[[#This Row],[Code]],Std[Code],Std[B]),"-")</f>
        <v>#N/A</v>
      </c>
      <c r="U1564" t="e">
        <f>IF(StandardResults[[#This Row],[Ind/Rel]]="Ind",_xlfn.XLOOKUP(StandardResults[[#This Row],[Code]],Std[Code],Std[AAs]),"-")</f>
        <v>#N/A</v>
      </c>
      <c r="V1564" t="e">
        <f>IF(StandardResults[[#This Row],[Ind/Rel]]="Ind",_xlfn.XLOOKUP(StandardResults[[#This Row],[Code]],Std[Code],Std[As]),"-")</f>
        <v>#N/A</v>
      </c>
      <c r="W1564" t="e">
        <f>IF(StandardResults[[#This Row],[Ind/Rel]]="Ind",_xlfn.XLOOKUP(StandardResults[[#This Row],[Code]],Std[Code],Std[Bs]),"-")</f>
        <v>#N/A</v>
      </c>
      <c r="X1564" t="e">
        <f>IF(StandardResults[[#This Row],[Ind/Rel]]="Ind",_xlfn.XLOOKUP(StandardResults[[#This Row],[Code]],Std[Code],Std[EC]),"-")</f>
        <v>#N/A</v>
      </c>
      <c r="Y1564" t="e">
        <f>IF(StandardResults[[#This Row],[Ind/Rel]]="Ind",_xlfn.XLOOKUP(StandardResults[[#This Row],[Code]],Std[Code],Std[Ecs]),"-")</f>
        <v>#N/A</v>
      </c>
      <c r="Z1564">
        <f>COUNTIFS(StandardResults[Name],StandardResults[[#This Row],[Name]],StandardResults[Entry
Std],"B")+COUNTIFS(StandardResults[Name],StandardResults[[#This Row],[Name]],StandardResults[Entry
Std],"A")+COUNTIFS(StandardResults[Name],StandardResults[[#This Row],[Name]],StandardResults[Entry
Std],"AA")</f>
        <v>0</v>
      </c>
      <c r="AA1564">
        <f>COUNTIFS(StandardResults[Name],StandardResults[[#This Row],[Name]],StandardResults[Entry
Std],"AA")</f>
        <v>0</v>
      </c>
    </row>
    <row r="1565" spans="1:27" x14ac:dyDescent="0.25">
      <c r="A1565">
        <f>TimeVR[[#This Row],[Club]]</f>
        <v>0</v>
      </c>
      <c r="B1565" t="str">
        <f>IF(OR(RIGHT(TimeVR[[#This Row],[Event]],3)="M.R", RIGHT(TimeVR[[#This Row],[Event]],3)="F.R"),"Relay","Ind")</f>
        <v>Ind</v>
      </c>
      <c r="C1565">
        <f>TimeVR[[#This Row],[gender]]</f>
        <v>0</v>
      </c>
      <c r="D1565">
        <f>TimeVR[[#This Row],[Age]]</f>
        <v>0</v>
      </c>
      <c r="E1565">
        <f>TimeVR[[#This Row],[name]]</f>
        <v>0</v>
      </c>
      <c r="F1565">
        <f>TimeVR[[#This Row],[Event]]</f>
        <v>0</v>
      </c>
      <c r="G1565" t="str">
        <f>IF(OR(StandardResults[[#This Row],[Entry]]="-",TimeVR[[#This Row],[validation]]="Validated"),"Y","N")</f>
        <v>N</v>
      </c>
      <c r="H1565">
        <f>IF(OR(LEFT(TimeVR[[#This Row],[Times]],8)="00:00.00", LEFT(TimeVR[[#This Row],[Times]],2)="NT"),"-",TimeVR[[#This Row],[Times]])</f>
        <v>0</v>
      </c>
      <c r="I15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5" t="str">
        <f>IF(ISBLANK(TimeVR[[#This Row],[Best Time(S)]]),"-",TimeVR[[#This Row],[Best Time(S)]])</f>
        <v>-</v>
      </c>
      <c r="K1565" t="str">
        <f>IF(StandardResults[[#This Row],[BT(SC)]]&lt;&gt;"-",IF(StandardResults[[#This Row],[BT(SC)]]&lt;=StandardResults[[#This Row],[AAs]],"AA",IF(StandardResults[[#This Row],[BT(SC)]]&lt;=StandardResults[[#This Row],[As]],"A",IF(StandardResults[[#This Row],[BT(SC)]]&lt;=StandardResults[[#This Row],[Bs]],"B","-"))),"")</f>
        <v/>
      </c>
      <c r="L1565" t="str">
        <f>IF(ISBLANK(TimeVR[[#This Row],[Best Time(L)]]),"-",TimeVR[[#This Row],[Best Time(L)]])</f>
        <v>-</v>
      </c>
      <c r="M1565" t="str">
        <f>IF(StandardResults[[#This Row],[BT(LC)]]&lt;&gt;"-",IF(StandardResults[[#This Row],[BT(LC)]]&lt;=StandardResults[[#This Row],[AA]],"AA",IF(StandardResults[[#This Row],[BT(LC)]]&lt;=StandardResults[[#This Row],[A]],"A",IF(StandardResults[[#This Row],[BT(LC)]]&lt;=StandardResults[[#This Row],[B]],"B","-"))),"")</f>
        <v/>
      </c>
      <c r="N1565" s="14"/>
      <c r="O1565" t="str">
        <f>IF(StandardResults[[#This Row],[BT(SC)]]&lt;&gt;"-",IF(StandardResults[[#This Row],[BT(SC)]]&lt;=StandardResults[[#This Row],[Ecs]],"EC","-"),"")</f>
        <v/>
      </c>
      <c r="Q1565" t="str">
        <f>IF(StandardResults[[#This Row],[Ind/Rel]]="Ind",LEFT(StandardResults[[#This Row],[Gender]],1)&amp;MIN(MAX(StandardResults[[#This Row],[Age]],11),17)&amp;"-"&amp;StandardResults[[#This Row],[Event]],"")</f>
        <v>011-0</v>
      </c>
      <c r="R1565" t="e">
        <f>IF(StandardResults[[#This Row],[Ind/Rel]]="Ind",_xlfn.XLOOKUP(StandardResults[[#This Row],[Code]],Std[Code],Std[AA]),"-")</f>
        <v>#N/A</v>
      </c>
      <c r="S1565" t="e">
        <f>IF(StandardResults[[#This Row],[Ind/Rel]]="Ind",_xlfn.XLOOKUP(StandardResults[[#This Row],[Code]],Std[Code],Std[A]),"-")</f>
        <v>#N/A</v>
      </c>
      <c r="T1565" t="e">
        <f>IF(StandardResults[[#This Row],[Ind/Rel]]="Ind",_xlfn.XLOOKUP(StandardResults[[#This Row],[Code]],Std[Code],Std[B]),"-")</f>
        <v>#N/A</v>
      </c>
      <c r="U1565" t="e">
        <f>IF(StandardResults[[#This Row],[Ind/Rel]]="Ind",_xlfn.XLOOKUP(StandardResults[[#This Row],[Code]],Std[Code],Std[AAs]),"-")</f>
        <v>#N/A</v>
      </c>
      <c r="V1565" t="e">
        <f>IF(StandardResults[[#This Row],[Ind/Rel]]="Ind",_xlfn.XLOOKUP(StandardResults[[#This Row],[Code]],Std[Code],Std[As]),"-")</f>
        <v>#N/A</v>
      </c>
      <c r="W1565" t="e">
        <f>IF(StandardResults[[#This Row],[Ind/Rel]]="Ind",_xlfn.XLOOKUP(StandardResults[[#This Row],[Code]],Std[Code],Std[Bs]),"-")</f>
        <v>#N/A</v>
      </c>
      <c r="X1565" t="e">
        <f>IF(StandardResults[[#This Row],[Ind/Rel]]="Ind",_xlfn.XLOOKUP(StandardResults[[#This Row],[Code]],Std[Code],Std[EC]),"-")</f>
        <v>#N/A</v>
      </c>
      <c r="Y1565" t="e">
        <f>IF(StandardResults[[#This Row],[Ind/Rel]]="Ind",_xlfn.XLOOKUP(StandardResults[[#This Row],[Code]],Std[Code],Std[Ecs]),"-")</f>
        <v>#N/A</v>
      </c>
      <c r="Z1565">
        <f>COUNTIFS(StandardResults[Name],StandardResults[[#This Row],[Name]],StandardResults[Entry
Std],"B")+COUNTIFS(StandardResults[Name],StandardResults[[#This Row],[Name]],StandardResults[Entry
Std],"A")+COUNTIFS(StandardResults[Name],StandardResults[[#This Row],[Name]],StandardResults[Entry
Std],"AA")</f>
        <v>0</v>
      </c>
      <c r="AA1565">
        <f>COUNTIFS(StandardResults[Name],StandardResults[[#This Row],[Name]],StandardResults[Entry
Std],"AA")</f>
        <v>0</v>
      </c>
    </row>
    <row r="1566" spans="1:27" x14ac:dyDescent="0.25">
      <c r="A1566">
        <f>TimeVR[[#This Row],[Club]]</f>
        <v>0</v>
      </c>
      <c r="B1566" t="str">
        <f>IF(OR(RIGHT(TimeVR[[#This Row],[Event]],3)="M.R", RIGHT(TimeVR[[#This Row],[Event]],3)="F.R"),"Relay","Ind")</f>
        <v>Ind</v>
      </c>
      <c r="C1566">
        <f>TimeVR[[#This Row],[gender]]</f>
        <v>0</v>
      </c>
      <c r="D1566">
        <f>TimeVR[[#This Row],[Age]]</f>
        <v>0</v>
      </c>
      <c r="E1566">
        <f>TimeVR[[#This Row],[name]]</f>
        <v>0</v>
      </c>
      <c r="F1566">
        <f>TimeVR[[#This Row],[Event]]</f>
        <v>0</v>
      </c>
      <c r="G1566" t="str">
        <f>IF(OR(StandardResults[[#This Row],[Entry]]="-",TimeVR[[#This Row],[validation]]="Validated"),"Y","N")</f>
        <v>N</v>
      </c>
      <c r="H1566">
        <f>IF(OR(LEFT(TimeVR[[#This Row],[Times]],8)="00:00.00", LEFT(TimeVR[[#This Row],[Times]],2)="NT"),"-",TimeVR[[#This Row],[Times]])</f>
        <v>0</v>
      </c>
      <c r="I15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6" t="str">
        <f>IF(ISBLANK(TimeVR[[#This Row],[Best Time(S)]]),"-",TimeVR[[#This Row],[Best Time(S)]])</f>
        <v>-</v>
      </c>
      <c r="K1566" t="str">
        <f>IF(StandardResults[[#This Row],[BT(SC)]]&lt;&gt;"-",IF(StandardResults[[#This Row],[BT(SC)]]&lt;=StandardResults[[#This Row],[AAs]],"AA",IF(StandardResults[[#This Row],[BT(SC)]]&lt;=StandardResults[[#This Row],[As]],"A",IF(StandardResults[[#This Row],[BT(SC)]]&lt;=StandardResults[[#This Row],[Bs]],"B","-"))),"")</f>
        <v/>
      </c>
      <c r="L1566" t="str">
        <f>IF(ISBLANK(TimeVR[[#This Row],[Best Time(L)]]),"-",TimeVR[[#This Row],[Best Time(L)]])</f>
        <v>-</v>
      </c>
      <c r="M1566" t="str">
        <f>IF(StandardResults[[#This Row],[BT(LC)]]&lt;&gt;"-",IF(StandardResults[[#This Row],[BT(LC)]]&lt;=StandardResults[[#This Row],[AA]],"AA",IF(StandardResults[[#This Row],[BT(LC)]]&lt;=StandardResults[[#This Row],[A]],"A",IF(StandardResults[[#This Row],[BT(LC)]]&lt;=StandardResults[[#This Row],[B]],"B","-"))),"")</f>
        <v/>
      </c>
      <c r="N1566" s="14"/>
      <c r="O1566" t="str">
        <f>IF(StandardResults[[#This Row],[BT(SC)]]&lt;&gt;"-",IF(StandardResults[[#This Row],[BT(SC)]]&lt;=StandardResults[[#This Row],[Ecs]],"EC","-"),"")</f>
        <v/>
      </c>
      <c r="Q1566" t="str">
        <f>IF(StandardResults[[#This Row],[Ind/Rel]]="Ind",LEFT(StandardResults[[#This Row],[Gender]],1)&amp;MIN(MAX(StandardResults[[#This Row],[Age]],11),17)&amp;"-"&amp;StandardResults[[#This Row],[Event]],"")</f>
        <v>011-0</v>
      </c>
      <c r="R1566" t="e">
        <f>IF(StandardResults[[#This Row],[Ind/Rel]]="Ind",_xlfn.XLOOKUP(StandardResults[[#This Row],[Code]],Std[Code],Std[AA]),"-")</f>
        <v>#N/A</v>
      </c>
      <c r="S1566" t="e">
        <f>IF(StandardResults[[#This Row],[Ind/Rel]]="Ind",_xlfn.XLOOKUP(StandardResults[[#This Row],[Code]],Std[Code],Std[A]),"-")</f>
        <v>#N/A</v>
      </c>
      <c r="T1566" t="e">
        <f>IF(StandardResults[[#This Row],[Ind/Rel]]="Ind",_xlfn.XLOOKUP(StandardResults[[#This Row],[Code]],Std[Code],Std[B]),"-")</f>
        <v>#N/A</v>
      </c>
      <c r="U1566" t="e">
        <f>IF(StandardResults[[#This Row],[Ind/Rel]]="Ind",_xlfn.XLOOKUP(StandardResults[[#This Row],[Code]],Std[Code],Std[AAs]),"-")</f>
        <v>#N/A</v>
      </c>
      <c r="V1566" t="e">
        <f>IF(StandardResults[[#This Row],[Ind/Rel]]="Ind",_xlfn.XLOOKUP(StandardResults[[#This Row],[Code]],Std[Code],Std[As]),"-")</f>
        <v>#N/A</v>
      </c>
      <c r="W1566" t="e">
        <f>IF(StandardResults[[#This Row],[Ind/Rel]]="Ind",_xlfn.XLOOKUP(StandardResults[[#This Row],[Code]],Std[Code],Std[Bs]),"-")</f>
        <v>#N/A</v>
      </c>
      <c r="X1566" t="e">
        <f>IF(StandardResults[[#This Row],[Ind/Rel]]="Ind",_xlfn.XLOOKUP(StandardResults[[#This Row],[Code]],Std[Code],Std[EC]),"-")</f>
        <v>#N/A</v>
      </c>
      <c r="Y1566" t="e">
        <f>IF(StandardResults[[#This Row],[Ind/Rel]]="Ind",_xlfn.XLOOKUP(StandardResults[[#This Row],[Code]],Std[Code],Std[Ecs]),"-")</f>
        <v>#N/A</v>
      </c>
      <c r="Z1566">
        <f>COUNTIFS(StandardResults[Name],StandardResults[[#This Row],[Name]],StandardResults[Entry
Std],"B")+COUNTIFS(StandardResults[Name],StandardResults[[#This Row],[Name]],StandardResults[Entry
Std],"A")+COUNTIFS(StandardResults[Name],StandardResults[[#This Row],[Name]],StandardResults[Entry
Std],"AA")</f>
        <v>0</v>
      </c>
      <c r="AA1566">
        <f>COUNTIFS(StandardResults[Name],StandardResults[[#This Row],[Name]],StandardResults[Entry
Std],"AA")</f>
        <v>0</v>
      </c>
    </row>
    <row r="1567" spans="1:27" x14ac:dyDescent="0.25">
      <c r="A1567">
        <f>TimeVR[[#This Row],[Club]]</f>
        <v>0</v>
      </c>
      <c r="B1567" t="str">
        <f>IF(OR(RIGHT(TimeVR[[#This Row],[Event]],3)="M.R", RIGHT(TimeVR[[#This Row],[Event]],3)="F.R"),"Relay","Ind")</f>
        <v>Ind</v>
      </c>
      <c r="C1567">
        <f>TimeVR[[#This Row],[gender]]</f>
        <v>0</v>
      </c>
      <c r="D1567">
        <f>TimeVR[[#This Row],[Age]]</f>
        <v>0</v>
      </c>
      <c r="E1567">
        <f>TimeVR[[#This Row],[name]]</f>
        <v>0</v>
      </c>
      <c r="F1567">
        <f>TimeVR[[#This Row],[Event]]</f>
        <v>0</v>
      </c>
      <c r="G1567" t="str">
        <f>IF(OR(StandardResults[[#This Row],[Entry]]="-",TimeVR[[#This Row],[validation]]="Validated"),"Y","N")</f>
        <v>N</v>
      </c>
      <c r="H1567">
        <f>IF(OR(LEFT(TimeVR[[#This Row],[Times]],8)="00:00.00", LEFT(TimeVR[[#This Row],[Times]],2)="NT"),"-",TimeVR[[#This Row],[Times]])</f>
        <v>0</v>
      </c>
      <c r="I15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7" t="str">
        <f>IF(ISBLANK(TimeVR[[#This Row],[Best Time(S)]]),"-",TimeVR[[#This Row],[Best Time(S)]])</f>
        <v>-</v>
      </c>
      <c r="K1567" t="str">
        <f>IF(StandardResults[[#This Row],[BT(SC)]]&lt;&gt;"-",IF(StandardResults[[#This Row],[BT(SC)]]&lt;=StandardResults[[#This Row],[AAs]],"AA",IF(StandardResults[[#This Row],[BT(SC)]]&lt;=StandardResults[[#This Row],[As]],"A",IF(StandardResults[[#This Row],[BT(SC)]]&lt;=StandardResults[[#This Row],[Bs]],"B","-"))),"")</f>
        <v/>
      </c>
      <c r="L1567" t="str">
        <f>IF(ISBLANK(TimeVR[[#This Row],[Best Time(L)]]),"-",TimeVR[[#This Row],[Best Time(L)]])</f>
        <v>-</v>
      </c>
      <c r="M1567" t="str">
        <f>IF(StandardResults[[#This Row],[BT(LC)]]&lt;&gt;"-",IF(StandardResults[[#This Row],[BT(LC)]]&lt;=StandardResults[[#This Row],[AA]],"AA",IF(StandardResults[[#This Row],[BT(LC)]]&lt;=StandardResults[[#This Row],[A]],"A",IF(StandardResults[[#This Row],[BT(LC)]]&lt;=StandardResults[[#This Row],[B]],"B","-"))),"")</f>
        <v/>
      </c>
      <c r="N1567" s="14"/>
      <c r="O1567" t="str">
        <f>IF(StandardResults[[#This Row],[BT(SC)]]&lt;&gt;"-",IF(StandardResults[[#This Row],[BT(SC)]]&lt;=StandardResults[[#This Row],[Ecs]],"EC","-"),"")</f>
        <v/>
      </c>
      <c r="Q1567" t="str">
        <f>IF(StandardResults[[#This Row],[Ind/Rel]]="Ind",LEFT(StandardResults[[#This Row],[Gender]],1)&amp;MIN(MAX(StandardResults[[#This Row],[Age]],11),17)&amp;"-"&amp;StandardResults[[#This Row],[Event]],"")</f>
        <v>011-0</v>
      </c>
      <c r="R1567" t="e">
        <f>IF(StandardResults[[#This Row],[Ind/Rel]]="Ind",_xlfn.XLOOKUP(StandardResults[[#This Row],[Code]],Std[Code],Std[AA]),"-")</f>
        <v>#N/A</v>
      </c>
      <c r="S1567" t="e">
        <f>IF(StandardResults[[#This Row],[Ind/Rel]]="Ind",_xlfn.XLOOKUP(StandardResults[[#This Row],[Code]],Std[Code],Std[A]),"-")</f>
        <v>#N/A</v>
      </c>
      <c r="T1567" t="e">
        <f>IF(StandardResults[[#This Row],[Ind/Rel]]="Ind",_xlfn.XLOOKUP(StandardResults[[#This Row],[Code]],Std[Code],Std[B]),"-")</f>
        <v>#N/A</v>
      </c>
      <c r="U1567" t="e">
        <f>IF(StandardResults[[#This Row],[Ind/Rel]]="Ind",_xlfn.XLOOKUP(StandardResults[[#This Row],[Code]],Std[Code],Std[AAs]),"-")</f>
        <v>#N/A</v>
      </c>
      <c r="V1567" t="e">
        <f>IF(StandardResults[[#This Row],[Ind/Rel]]="Ind",_xlfn.XLOOKUP(StandardResults[[#This Row],[Code]],Std[Code],Std[As]),"-")</f>
        <v>#N/A</v>
      </c>
      <c r="W1567" t="e">
        <f>IF(StandardResults[[#This Row],[Ind/Rel]]="Ind",_xlfn.XLOOKUP(StandardResults[[#This Row],[Code]],Std[Code],Std[Bs]),"-")</f>
        <v>#N/A</v>
      </c>
      <c r="X1567" t="e">
        <f>IF(StandardResults[[#This Row],[Ind/Rel]]="Ind",_xlfn.XLOOKUP(StandardResults[[#This Row],[Code]],Std[Code],Std[EC]),"-")</f>
        <v>#N/A</v>
      </c>
      <c r="Y1567" t="e">
        <f>IF(StandardResults[[#This Row],[Ind/Rel]]="Ind",_xlfn.XLOOKUP(StandardResults[[#This Row],[Code]],Std[Code],Std[Ecs]),"-")</f>
        <v>#N/A</v>
      </c>
      <c r="Z1567">
        <f>COUNTIFS(StandardResults[Name],StandardResults[[#This Row],[Name]],StandardResults[Entry
Std],"B")+COUNTIFS(StandardResults[Name],StandardResults[[#This Row],[Name]],StandardResults[Entry
Std],"A")+COUNTIFS(StandardResults[Name],StandardResults[[#This Row],[Name]],StandardResults[Entry
Std],"AA")</f>
        <v>0</v>
      </c>
      <c r="AA1567">
        <f>COUNTIFS(StandardResults[Name],StandardResults[[#This Row],[Name]],StandardResults[Entry
Std],"AA")</f>
        <v>0</v>
      </c>
    </row>
    <row r="1568" spans="1:27" x14ac:dyDescent="0.25">
      <c r="A1568">
        <f>TimeVR[[#This Row],[Club]]</f>
        <v>0</v>
      </c>
      <c r="B1568" t="str">
        <f>IF(OR(RIGHT(TimeVR[[#This Row],[Event]],3)="M.R", RIGHT(TimeVR[[#This Row],[Event]],3)="F.R"),"Relay","Ind")</f>
        <v>Ind</v>
      </c>
      <c r="C1568">
        <f>TimeVR[[#This Row],[gender]]</f>
        <v>0</v>
      </c>
      <c r="D1568">
        <f>TimeVR[[#This Row],[Age]]</f>
        <v>0</v>
      </c>
      <c r="E1568">
        <f>TimeVR[[#This Row],[name]]</f>
        <v>0</v>
      </c>
      <c r="F1568">
        <f>TimeVR[[#This Row],[Event]]</f>
        <v>0</v>
      </c>
      <c r="G1568" t="str">
        <f>IF(OR(StandardResults[[#This Row],[Entry]]="-",TimeVR[[#This Row],[validation]]="Validated"),"Y","N")</f>
        <v>N</v>
      </c>
      <c r="H1568">
        <f>IF(OR(LEFT(TimeVR[[#This Row],[Times]],8)="00:00.00", LEFT(TimeVR[[#This Row],[Times]],2)="NT"),"-",TimeVR[[#This Row],[Times]])</f>
        <v>0</v>
      </c>
      <c r="I15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8" t="str">
        <f>IF(ISBLANK(TimeVR[[#This Row],[Best Time(S)]]),"-",TimeVR[[#This Row],[Best Time(S)]])</f>
        <v>-</v>
      </c>
      <c r="K1568" t="str">
        <f>IF(StandardResults[[#This Row],[BT(SC)]]&lt;&gt;"-",IF(StandardResults[[#This Row],[BT(SC)]]&lt;=StandardResults[[#This Row],[AAs]],"AA",IF(StandardResults[[#This Row],[BT(SC)]]&lt;=StandardResults[[#This Row],[As]],"A",IF(StandardResults[[#This Row],[BT(SC)]]&lt;=StandardResults[[#This Row],[Bs]],"B","-"))),"")</f>
        <v/>
      </c>
      <c r="L1568" t="str">
        <f>IF(ISBLANK(TimeVR[[#This Row],[Best Time(L)]]),"-",TimeVR[[#This Row],[Best Time(L)]])</f>
        <v>-</v>
      </c>
      <c r="M1568" t="str">
        <f>IF(StandardResults[[#This Row],[BT(LC)]]&lt;&gt;"-",IF(StandardResults[[#This Row],[BT(LC)]]&lt;=StandardResults[[#This Row],[AA]],"AA",IF(StandardResults[[#This Row],[BT(LC)]]&lt;=StandardResults[[#This Row],[A]],"A",IF(StandardResults[[#This Row],[BT(LC)]]&lt;=StandardResults[[#This Row],[B]],"B","-"))),"")</f>
        <v/>
      </c>
      <c r="N1568" s="14"/>
      <c r="O1568" t="str">
        <f>IF(StandardResults[[#This Row],[BT(SC)]]&lt;&gt;"-",IF(StandardResults[[#This Row],[BT(SC)]]&lt;=StandardResults[[#This Row],[Ecs]],"EC","-"),"")</f>
        <v/>
      </c>
      <c r="Q1568" t="str">
        <f>IF(StandardResults[[#This Row],[Ind/Rel]]="Ind",LEFT(StandardResults[[#This Row],[Gender]],1)&amp;MIN(MAX(StandardResults[[#This Row],[Age]],11),17)&amp;"-"&amp;StandardResults[[#This Row],[Event]],"")</f>
        <v>011-0</v>
      </c>
      <c r="R1568" t="e">
        <f>IF(StandardResults[[#This Row],[Ind/Rel]]="Ind",_xlfn.XLOOKUP(StandardResults[[#This Row],[Code]],Std[Code],Std[AA]),"-")</f>
        <v>#N/A</v>
      </c>
      <c r="S1568" t="e">
        <f>IF(StandardResults[[#This Row],[Ind/Rel]]="Ind",_xlfn.XLOOKUP(StandardResults[[#This Row],[Code]],Std[Code],Std[A]),"-")</f>
        <v>#N/A</v>
      </c>
      <c r="T1568" t="e">
        <f>IF(StandardResults[[#This Row],[Ind/Rel]]="Ind",_xlfn.XLOOKUP(StandardResults[[#This Row],[Code]],Std[Code],Std[B]),"-")</f>
        <v>#N/A</v>
      </c>
      <c r="U1568" t="e">
        <f>IF(StandardResults[[#This Row],[Ind/Rel]]="Ind",_xlfn.XLOOKUP(StandardResults[[#This Row],[Code]],Std[Code],Std[AAs]),"-")</f>
        <v>#N/A</v>
      </c>
      <c r="V1568" t="e">
        <f>IF(StandardResults[[#This Row],[Ind/Rel]]="Ind",_xlfn.XLOOKUP(StandardResults[[#This Row],[Code]],Std[Code],Std[As]),"-")</f>
        <v>#N/A</v>
      </c>
      <c r="W1568" t="e">
        <f>IF(StandardResults[[#This Row],[Ind/Rel]]="Ind",_xlfn.XLOOKUP(StandardResults[[#This Row],[Code]],Std[Code],Std[Bs]),"-")</f>
        <v>#N/A</v>
      </c>
      <c r="X1568" t="e">
        <f>IF(StandardResults[[#This Row],[Ind/Rel]]="Ind",_xlfn.XLOOKUP(StandardResults[[#This Row],[Code]],Std[Code],Std[EC]),"-")</f>
        <v>#N/A</v>
      </c>
      <c r="Y1568" t="e">
        <f>IF(StandardResults[[#This Row],[Ind/Rel]]="Ind",_xlfn.XLOOKUP(StandardResults[[#This Row],[Code]],Std[Code],Std[Ecs]),"-")</f>
        <v>#N/A</v>
      </c>
      <c r="Z1568">
        <f>COUNTIFS(StandardResults[Name],StandardResults[[#This Row],[Name]],StandardResults[Entry
Std],"B")+COUNTIFS(StandardResults[Name],StandardResults[[#This Row],[Name]],StandardResults[Entry
Std],"A")+COUNTIFS(StandardResults[Name],StandardResults[[#This Row],[Name]],StandardResults[Entry
Std],"AA")</f>
        <v>0</v>
      </c>
      <c r="AA1568">
        <f>COUNTIFS(StandardResults[Name],StandardResults[[#This Row],[Name]],StandardResults[Entry
Std],"AA")</f>
        <v>0</v>
      </c>
    </row>
    <row r="1569" spans="1:27" x14ac:dyDescent="0.25">
      <c r="A1569">
        <f>TimeVR[[#This Row],[Club]]</f>
        <v>0</v>
      </c>
      <c r="B1569" t="str">
        <f>IF(OR(RIGHT(TimeVR[[#This Row],[Event]],3)="M.R", RIGHT(TimeVR[[#This Row],[Event]],3)="F.R"),"Relay","Ind")</f>
        <v>Ind</v>
      </c>
      <c r="C1569">
        <f>TimeVR[[#This Row],[gender]]</f>
        <v>0</v>
      </c>
      <c r="D1569">
        <f>TimeVR[[#This Row],[Age]]</f>
        <v>0</v>
      </c>
      <c r="E1569">
        <f>TimeVR[[#This Row],[name]]</f>
        <v>0</v>
      </c>
      <c r="F1569">
        <f>TimeVR[[#This Row],[Event]]</f>
        <v>0</v>
      </c>
      <c r="G1569" t="str">
        <f>IF(OR(StandardResults[[#This Row],[Entry]]="-",TimeVR[[#This Row],[validation]]="Validated"),"Y","N")</f>
        <v>N</v>
      </c>
      <c r="H1569">
        <f>IF(OR(LEFT(TimeVR[[#This Row],[Times]],8)="00:00.00", LEFT(TimeVR[[#This Row],[Times]],2)="NT"),"-",TimeVR[[#This Row],[Times]])</f>
        <v>0</v>
      </c>
      <c r="I15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69" t="str">
        <f>IF(ISBLANK(TimeVR[[#This Row],[Best Time(S)]]),"-",TimeVR[[#This Row],[Best Time(S)]])</f>
        <v>-</v>
      </c>
      <c r="K1569" t="str">
        <f>IF(StandardResults[[#This Row],[BT(SC)]]&lt;&gt;"-",IF(StandardResults[[#This Row],[BT(SC)]]&lt;=StandardResults[[#This Row],[AAs]],"AA",IF(StandardResults[[#This Row],[BT(SC)]]&lt;=StandardResults[[#This Row],[As]],"A",IF(StandardResults[[#This Row],[BT(SC)]]&lt;=StandardResults[[#This Row],[Bs]],"B","-"))),"")</f>
        <v/>
      </c>
      <c r="L1569" t="str">
        <f>IF(ISBLANK(TimeVR[[#This Row],[Best Time(L)]]),"-",TimeVR[[#This Row],[Best Time(L)]])</f>
        <v>-</v>
      </c>
      <c r="M1569" t="str">
        <f>IF(StandardResults[[#This Row],[BT(LC)]]&lt;&gt;"-",IF(StandardResults[[#This Row],[BT(LC)]]&lt;=StandardResults[[#This Row],[AA]],"AA",IF(StandardResults[[#This Row],[BT(LC)]]&lt;=StandardResults[[#This Row],[A]],"A",IF(StandardResults[[#This Row],[BT(LC)]]&lt;=StandardResults[[#This Row],[B]],"B","-"))),"")</f>
        <v/>
      </c>
      <c r="N1569" s="14"/>
      <c r="O1569" t="str">
        <f>IF(StandardResults[[#This Row],[BT(SC)]]&lt;&gt;"-",IF(StandardResults[[#This Row],[BT(SC)]]&lt;=StandardResults[[#This Row],[Ecs]],"EC","-"),"")</f>
        <v/>
      </c>
      <c r="Q1569" t="str">
        <f>IF(StandardResults[[#This Row],[Ind/Rel]]="Ind",LEFT(StandardResults[[#This Row],[Gender]],1)&amp;MIN(MAX(StandardResults[[#This Row],[Age]],11),17)&amp;"-"&amp;StandardResults[[#This Row],[Event]],"")</f>
        <v>011-0</v>
      </c>
      <c r="R1569" t="e">
        <f>IF(StandardResults[[#This Row],[Ind/Rel]]="Ind",_xlfn.XLOOKUP(StandardResults[[#This Row],[Code]],Std[Code],Std[AA]),"-")</f>
        <v>#N/A</v>
      </c>
      <c r="S1569" t="e">
        <f>IF(StandardResults[[#This Row],[Ind/Rel]]="Ind",_xlfn.XLOOKUP(StandardResults[[#This Row],[Code]],Std[Code],Std[A]),"-")</f>
        <v>#N/A</v>
      </c>
      <c r="T1569" t="e">
        <f>IF(StandardResults[[#This Row],[Ind/Rel]]="Ind",_xlfn.XLOOKUP(StandardResults[[#This Row],[Code]],Std[Code],Std[B]),"-")</f>
        <v>#N/A</v>
      </c>
      <c r="U1569" t="e">
        <f>IF(StandardResults[[#This Row],[Ind/Rel]]="Ind",_xlfn.XLOOKUP(StandardResults[[#This Row],[Code]],Std[Code],Std[AAs]),"-")</f>
        <v>#N/A</v>
      </c>
      <c r="V1569" t="e">
        <f>IF(StandardResults[[#This Row],[Ind/Rel]]="Ind",_xlfn.XLOOKUP(StandardResults[[#This Row],[Code]],Std[Code],Std[As]),"-")</f>
        <v>#N/A</v>
      </c>
      <c r="W1569" t="e">
        <f>IF(StandardResults[[#This Row],[Ind/Rel]]="Ind",_xlfn.XLOOKUP(StandardResults[[#This Row],[Code]],Std[Code],Std[Bs]),"-")</f>
        <v>#N/A</v>
      </c>
      <c r="X1569" t="e">
        <f>IF(StandardResults[[#This Row],[Ind/Rel]]="Ind",_xlfn.XLOOKUP(StandardResults[[#This Row],[Code]],Std[Code],Std[EC]),"-")</f>
        <v>#N/A</v>
      </c>
      <c r="Y1569" t="e">
        <f>IF(StandardResults[[#This Row],[Ind/Rel]]="Ind",_xlfn.XLOOKUP(StandardResults[[#This Row],[Code]],Std[Code],Std[Ecs]),"-")</f>
        <v>#N/A</v>
      </c>
      <c r="Z1569">
        <f>COUNTIFS(StandardResults[Name],StandardResults[[#This Row],[Name]],StandardResults[Entry
Std],"B")+COUNTIFS(StandardResults[Name],StandardResults[[#This Row],[Name]],StandardResults[Entry
Std],"A")+COUNTIFS(StandardResults[Name],StandardResults[[#This Row],[Name]],StandardResults[Entry
Std],"AA")</f>
        <v>0</v>
      </c>
      <c r="AA1569">
        <f>COUNTIFS(StandardResults[Name],StandardResults[[#This Row],[Name]],StandardResults[Entry
Std],"AA")</f>
        <v>0</v>
      </c>
    </row>
    <row r="1570" spans="1:27" x14ac:dyDescent="0.25">
      <c r="A1570">
        <f>TimeVR[[#This Row],[Club]]</f>
        <v>0</v>
      </c>
      <c r="B1570" t="str">
        <f>IF(OR(RIGHT(TimeVR[[#This Row],[Event]],3)="M.R", RIGHT(TimeVR[[#This Row],[Event]],3)="F.R"),"Relay","Ind")</f>
        <v>Ind</v>
      </c>
      <c r="C1570">
        <f>TimeVR[[#This Row],[gender]]</f>
        <v>0</v>
      </c>
      <c r="D1570">
        <f>TimeVR[[#This Row],[Age]]</f>
        <v>0</v>
      </c>
      <c r="E1570">
        <f>TimeVR[[#This Row],[name]]</f>
        <v>0</v>
      </c>
      <c r="F1570">
        <f>TimeVR[[#This Row],[Event]]</f>
        <v>0</v>
      </c>
      <c r="G1570" t="str">
        <f>IF(OR(StandardResults[[#This Row],[Entry]]="-",TimeVR[[#This Row],[validation]]="Validated"),"Y","N")</f>
        <v>N</v>
      </c>
      <c r="H1570">
        <f>IF(OR(LEFT(TimeVR[[#This Row],[Times]],8)="00:00.00", LEFT(TimeVR[[#This Row],[Times]],2)="NT"),"-",TimeVR[[#This Row],[Times]])</f>
        <v>0</v>
      </c>
      <c r="I15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0" t="str">
        <f>IF(ISBLANK(TimeVR[[#This Row],[Best Time(S)]]),"-",TimeVR[[#This Row],[Best Time(S)]])</f>
        <v>-</v>
      </c>
      <c r="K1570" t="str">
        <f>IF(StandardResults[[#This Row],[BT(SC)]]&lt;&gt;"-",IF(StandardResults[[#This Row],[BT(SC)]]&lt;=StandardResults[[#This Row],[AAs]],"AA",IF(StandardResults[[#This Row],[BT(SC)]]&lt;=StandardResults[[#This Row],[As]],"A",IF(StandardResults[[#This Row],[BT(SC)]]&lt;=StandardResults[[#This Row],[Bs]],"B","-"))),"")</f>
        <v/>
      </c>
      <c r="L1570" t="str">
        <f>IF(ISBLANK(TimeVR[[#This Row],[Best Time(L)]]),"-",TimeVR[[#This Row],[Best Time(L)]])</f>
        <v>-</v>
      </c>
      <c r="M1570" t="str">
        <f>IF(StandardResults[[#This Row],[BT(LC)]]&lt;&gt;"-",IF(StandardResults[[#This Row],[BT(LC)]]&lt;=StandardResults[[#This Row],[AA]],"AA",IF(StandardResults[[#This Row],[BT(LC)]]&lt;=StandardResults[[#This Row],[A]],"A",IF(StandardResults[[#This Row],[BT(LC)]]&lt;=StandardResults[[#This Row],[B]],"B","-"))),"")</f>
        <v/>
      </c>
      <c r="N1570" s="14"/>
      <c r="O1570" t="str">
        <f>IF(StandardResults[[#This Row],[BT(SC)]]&lt;&gt;"-",IF(StandardResults[[#This Row],[BT(SC)]]&lt;=StandardResults[[#This Row],[Ecs]],"EC","-"),"")</f>
        <v/>
      </c>
      <c r="Q1570" t="str">
        <f>IF(StandardResults[[#This Row],[Ind/Rel]]="Ind",LEFT(StandardResults[[#This Row],[Gender]],1)&amp;MIN(MAX(StandardResults[[#This Row],[Age]],11),17)&amp;"-"&amp;StandardResults[[#This Row],[Event]],"")</f>
        <v>011-0</v>
      </c>
      <c r="R1570" t="e">
        <f>IF(StandardResults[[#This Row],[Ind/Rel]]="Ind",_xlfn.XLOOKUP(StandardResults[[#This Row],[Code]],Std[Code],Std[AA]),"-")</f>
        <v>#N/A</v>
      </c>
      <c r="S1570" t="e">
        <f>IF(StandardResults[[#This Row],[Ind/Rel]]="Ind",_xlfn.XLOOKUP(StandardResults[[#This Row],[Code]],Std[Code],Std[A]),"-")</f>
        <v>#N/A</v>
      </c>
      <c r="T1570" t="e">
        <f>IF(StandardResults[[#This Row],[Ind/Rel]]="Ind",_xlfn.XLOOKUP(StandardResults[[#This Row],[Code]],Std[Code],Std[B]),"-")</f>
        <v>#N/A</v>
      </c>
      <c r="U1570" t="e">
        <f>IF(StandardResults[[#This Row],[Ind/Rel]]="Ind",_xlfn.XLOOKUP(StandardResults[[#This Row],[Code]],Std[Code],Std[AAs]),"-")</f>
        <v>#N/A</v>
      </c>
      <c r="V1570" t="e">
        <f>IF(StandardResults[[#This Row],[Ind/Rel]]="Ind",_xlfn.XLOOKUP(StandardResults[[#This Row],[Code]],Std[Code],Std[As]),"-")</f>
        <v>#N/A</v>
      </c>
      <c r="W1570" t="e">
        <f>IF(StandardResults[[#This Row],[Ind/Rel]]="Ind",_xlfn.XLOOKUP(StandardResults[[#This Row],[Code]],Std[Code],Std[Bs]),"-")</f>
        <v>#N/A</v>
      </c>
      <c r="X1570" t="e">
        <f>IF(StandardResults[[#This Row],[Ind/Rel]]="Ind",_xlfn.XLOOKUP(StandardResults[[#This Row],[Code]],Std[Code],Std[EC]),"-")</f>
        <v>#N/A</v>
      </c>
      <c r="Y1570" t="e">
        <f>IF(StandardResults[[#This Row],[Ind/Rel]]="Ind",_xlfn.XLOOKUP(StandardResults[[#This Row],[Code]],Std[Code],Std[Ecs]),"-")</f>
        <v>#N/A</v>
      </c>
      <c r="Z1570">
        <f>COUNTIFS(StandardResults[Name],StandardResults[[#This Row],[Name]],StandardResults[Entry
Std],"B")+COUNTIFS(StandardResults[Name],StandardResults[[#This Row],[Name]],StandardResults[Entry
Std],"A")+COUNTIFS(StandardResults[Name],StandardResults[[#This Row],[Name]],StandardResults[Entry
Std],"AA")</f>
        <v>0</v>
      </c>
      <c r="AA1570">
        <f>COUNTIFS(StandardResults[Name],StandardResults[[#This Row],[Name]],StandardResults[Entry
Std],"AA")</f>
        <v>0</v>
      </c>
    </row>
    <row r="1571" spans="1:27" x14ac:dyDescent="0.25">
      <c r="A1571">
        <f>TimeVR[[#This Row],[Club]]</f>
        <v>0</v>
      </c>
      <c r="B1571" t="str">
        <f>IF(OR(RIGHT(TimeVR[[#This Row],[Event]],3)="M.R", RIGHT(TimeVR[[#This Row],[Event]],3)="F.R"),"Relay","Ind")</f>
        <v>Ind</v>
      </c>
      <c r="C1571">
        <f>TimeVR[[#This Row],[gender]]</f>
        <v>0</v>
      </c>
      <c r="D1571">
        <f>TimeVR[[#This Row],[Age]]</f>
        <v>0</v>
      </c>
      <c r="E1571">
        <f>TimeVR[[#This Row],[name]]</f>
        <v>0</v>
      </c>
      <c r="F1571">
        <f>TimeVR[[#This Row],[Event]]</f>
        <v>0</v>
      </c>
      <c r="G1571" t="str">
        <f>IF(OR(StandardResults[[#This Row],[Entry]]="-",TimeVR[[#This Row],[validation]]="Validated"),"Y","N")</f>
        <v>N</v>
      </c>
      <c r="H1571">
        <f>IF(OR(LEFT(TimeVR[[#This Row],[Times]],8)="00:00.00", LEFT(TimeVR[[#This Row],[Times]],2)="NT"),"-",TimeVR[[#This Row],[Times]])</f>
        <v>0</v>
      </c>
      <c r="I15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1" t="str">
        <f>IF(ISBLANK(TimeVR[[#This Row],[Best Time(S)]]),"-",TimeVR[[#This Row],[Best Time(S)]])</f>
        <v>-</v>
      </c>
      <c r="K1571" t="str">
        <f>IF(StandardResults[[#This Row],[BT(SC)]]&lt;&gt;"-",IF(StandardResults[[#This Row],[BT(SC)]]&lt;=StandardResults[[#This Row],[AAs]],"AA",IF(StandardResults[[#This Row],[BT(SC)]]&lt;=StandardResults[[#This Row],[As]],"A",IF(StandardResults[[#This Row],[BT(SC)]]&lt;=StandardResults[[#This Row],[Bs]],"B","-"))),"")</f>
        <v/>
      </c>
      <c r="L1571" t="str">
        <f>IF(ISBLANK(TimeVR[[#This Row],[Best Time(L)]]),"-",TimeVR[[#This Row],[Best Time(L)]])</f>
        <v>-</v>
      </c>
      <c r="M1571" t="str">
        <f>IF(StandardResults[[#This Row],[BT(LC)]]&lt;&gt;"-",IF(StandardResults[[#This Row],[BT(LC)]]&lt;=StandardResults[[#This Row],[AA]],"AA",IF(StandardResults[[#This Row],[BT(LC)]]&lt;=StandardResults[[#This Row],[A]],"A",IF(StandardResults[[#This Row],[BT(LC)]]&lt;=StandardResults[[#This Row],[B]],"B","-"))),"")</f>
        <v/>
      </c>
      <c r="N1571" s="14"/>
      <c r="O1571" t="str">
        <f>IF(StandardResults[[#This Row],[BT(SC)]]&lt;&gt;"-",IF(StandardResults[[#This Row],[BT(SC)]]&lt;=StandardResults[[#This Row],[Ecs]],"EC","-"),"")</f>
        <v/>
      </c>
      <c r="Q1571" t="str">
        <f>IF(StandardResults[[#This Row],[Ind/Rel]]="Ind",LEFT(StandardResults[[#This Row],[Gender]],1)&amp;MIN(MAX(StandardResults[[#This Row],[Age]],11),17)&amp;"-"&amp;StandardResults[[#This Row],[Event]],"")</f>
        <v>011-0</v>
      </c>
      <c r="R1571" t="e">
        <f>IF(StandardResults[[#This Row],[Ind/Rel]]="Ind",_xlfn.XLOOKUP(StandardResults[[#This Row],[Code]],Std[Code],Std[AA]),"-")</f>
        <v>#N/A</v>
      </c>
      <c r="S1571" t="e">
        <f>IF(StandardResults[[#This Row],[Ind/Rel]]="Ind",_xlfn.XLOOKUP(StandardResults[[#This Row],[Code]],Std[Code],Std[A]),"-")</f>
        <v>#N/A</v>
      </c>
      <c r="T1571" t="e">
        <f>IF(StandardResults[[#This Row],[Ind/Rel]]="Ind",_xlfn.XLOOKUP(StandardResults[[#This Row],[Code]],Std[Code],Std[B]),"-")</f>
        <v>#N/A</v>
      </c>
      <c r="U1571" t="e">
        <f>IF(StandardResults[[#This Row],[Ind/Rel]]="Ind",_xlfn.XLOOKUP(StandardResults[[#This Row],[Code]],Std[Code],Std[AAs]),"-")</f>
        <v>#N/A</v>
      </c>
      <c r="V1571" t="e">
        <f>IF(StandardResults[[#This Row],[Ind/Rel]]="Ind",_xlfn.XLOOKUP(StandardResults[[#This Row],[Code]],Std[Code],Std[As]),"-")</f>
        <v>#N/A</v>
      </c>
      <c r="W1571" t="e">
        <f>IF(StandardResults[[#This Row],[Ind/Rel]]="Ind",_xlfn.XLOOKUP(StandardResults[[#This Row],[Code]],Std[Code],Std[Bs]),"-")</f>
        <v>#N/A</v>
      </c>
      <c r="X1571" t="e">
        <f>IF(StandardResults[[#This Row],[Ind/Rel]]="Ind",_xlfn.XLOOKUP(StandardResults[[#This Row],[Code]],Std[Code],Std[EC]),"-")</f>
        <v>#N/A</v>
      </c>
      <c r="Y1571" t="e">
        <f>IF(StandardResults[[#This Row],[Ind/Rel]]="Ind",_xlfn.XLOOKUP(StandardResults[[#This Row],[Code]],Std[Code],Std[Ecs]),"-")</f>
        <v>#N/A</v>
      </c>
      <c r="Z1571">
        <f>COUNTIFS(StandardResults[Name],StandardResults[[#This Row],[Name]],StandardResults[Entry
Std],"B")+COUNTIFS(StandardResults[Name],StandardResults[[#This Row],[Name]],StandardResults[Entry
Std],"A")+COUNTIFS(StandardResults[Name],StandardResults[[#This Row],[Name]],StandardResults[Entry
Std],"AA")</f>
        <v>0</v>
      </c>
      <c r="AA1571">
        <f>COUNTIFS(StandardResults[Name],StandardResults[[#This Row],[Name]],StandardResults[Entry
Std],"AA")</f>
        <v>0</v>
      </c>
    </row>
    <row r="1572" spans="1:27" x14ac:dyDescent="0.25">
      <c r="A1572">
        <f>TimeVR[[#This Row],[Club]]</f>
        <v>0</v>
      </c>
      <c r="B1572" t="str">
        <f>IF(OR(RIGHT(TimeVR[[#This Row],[Event]],3)="M.R", RIGHT(TimeVR[[#This Row],[Event]],3)="F.R"),"Relay","Ind")</f>
        <v>Ind</v>
      </c>
      <c r="C1572">
        <f>TimeVR[[#This Row],[gender]]</f>
        <v>0</v>
      </c>
      <c r="D1572">
        <f>TimeVR[[#This Row],[Age]]</f>
        <v>0</v>
      </c>
      <c r="E1572">
        <f>TimeVR[[#This Row],[name]]</f>
        <v>0</v>
      </c>
      <c r="F1572">
        <f>TimeVR[[#This Row],[Event]]</f>
        <v>0</v>
      </c>
      <c r="G1572" t="str">
        <f>IF(OR(StandardResults[[#This Row],[Entry]]="-",TimeVR[[#This Row],[validation]]="Validated"),"Y","N")</f>
        <v>N</v>
      </c>
      <c r="H1572">
        <f>IF(OR(LEFT(TimeVR[[#This Row],[Times]],8)="00:00.00", LEFT(TimeVR[[#This Row],[Times]],2)="NT"),"-",TimeVR[[#This Row],[Times]])</f>
        <v>0</v>
      </c>
      <c r="I15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2" t="str">
        <f>IF(ISBLANK(TimeVR[[#This Row],[Best Time(S)]]),"-",TimeVR[[#This Row],[Best Time(S)]])</f>
        <v>-</v>
      </c>
      <c r="K1572" t="str">
        <f>IF(StandardResults[[#This Row],[BT(SC)]]&lt;&gt;"-",IF(StandardResults[[#This Row],[BT(SC)]]&lt;=StandardResults[[#This Row],[AAs]],"AA",IF(StandardResults[[#This Row],[BT(SC)]]&lt;=StandardResults[[#This Row],[As]],"A",IF(StandardResults[[#This Row],[BT(SC)]]&lt;=StandardResults[[#This Row],[Bs]],"B","-"))),"")</f>
        <v/>
      </c>
      <c r="L1572" t="str">
        <f>IF(ISBLANK(TimeVR[[#This Row],[Best Time(L)]]),"-",TimeVR[[#This Row],[Best Time(L)]])</f>
        <v>-</v>
      </c>
      <c r="M1572" t="str">
        <f>IF(StandardResults[[#This Row],[BT(LC)]]&lt;&gt;"-",IF(StandardResults[[#This Row],[BT(LC)]]&lt;=StandardResults[[#This Row],[AA]],"AA",IF(StandardResults[[#This Row],[BT(LC)]]&lt;=StandardResults[[#This Row],[A]],"A",IF(StandardResults[[#This Row],[BT(LC)]]&lt;=StandardResults[[#This Row],[B]],"B","-"))),"")</f>
        <v/>
      </c>
      <c r="N1572" s="14"/>
      <c r="O1572" t="str">
        <f>IF(StandardResults[[#This Row],[BT(SC)]]&lt;&gt;"-",IF(StandardResults[[#This Row],[BT(SC)]]&lt;=StandardResults[[#This Row],[Ecs]],"EC","-"),"")</f>
        <v/>
      </c>
      <c r="Q1572" t="str">
        <f>IF(StandardResults[[#This Row],[Ind/Rel]]="Ind",LEFT(StandardResults[[#This Row],[Gender]],1)&amp;MIN(MAX(StandardResults[[#This Row],[Age]],11),17)&amp;"-"&amp;StandardResults[[#This Row],[Event]],"")</f>
        <v>011-0</v>
      </c>
      <c r="R1572" t="e">
        <f>IF(StandardResults[[#This Row],[Ind/Rel]]="Ind",_xlfn.XLOOKUP(StandardResults[[#This Row],[Code]],Std[Code],Std[AA]),"-")</f>
        <v>#N/A</v>
      </c>
      <c r="S1572" t="e">
        <f>IF(StandardResults[[#This Row],[Ind/Rel]]="Ind",_xlfn.XLOOKUP(StandardResults[[#This Row],[Code]],Std[Code],Std[A]),"-")</f>
        <v>#N/A</v>
      </c>
      <c r="T1572" t="e">
        <f>IF(StandardResults[[#This Row],[Ind/Rel]]="Ind",_xlfn.XLOOKUP(StandardResults[[#This Row],[Code]],Std[Code],Std[B]),"-")</f>
        <v>#N/A</v>
      </c>
      <c r="U1572" t="e">
        <f>IF(StandardResults[[#This Row],[Ind/Rel]]="Ind",_xlfn.XLOOKUP(StandardResults[[#This Row],[Code]],Std[Code],Std[AAs]),"-")</f>
        <v>#N/A</v>
      </c>
      <c r="V1572" t="e">
        <f>IF(StandardResults[[#This Row],[Ind/Rel]]="Ind",_xlfn.XLOOKUP(StandardResults[[#This Row],[Code]],Std[Code],Std[As]),"-")</f>
        <v>#N/A</v>
      </c>
      <c r="W1572" t="e">
        <f>IF(StandardResults[[#This Row],[Ind/Rel]]="Ind",_xlfn.XLOOKUP(StandardResults[[#This Row],[Code]],Std[Code],Std[Bs]),"-")</f>
        <v>#N/A</v>
      </c>
      <c r="X1572" t="e">
        <f>IF(StandardResults[[#This Row],[Ind/Rel]]="Ind",_xlfn.XLOOKUP(StandardResults[[#This Row],[Code]],Std[Code],Std[EC]),"-")</f>
        <v>#N/A</v>
      </c>
      <c r="Y1572" t="e">
        <f>IF(StandardResults[[#This Row],[Ind/Rel]]="Ind",_xlfn.XLOOKUP(StandardResults[[#This Row],[Code]],Std[Code],Std[Ecs]),"-")</f>
        <v>#N/A</v>
      </c>
      <c r="Z1572">
        <f>COUNTIFS(StandardResults[Name],StandardResults[[#This Row],[Name]],StandardResults[Entry
Std],"B")+COUNTIFS(StandardResults[Name],StandardResults[[#This Row],[Name]],StandardResults[Entry
Std],"A")+COUNTIFS(StandardResults[Name],StandardResults[[#This Row],[Name]],StandardResults[Entry
Std],"AA")</f>
        <v>0</v>
      </c>
      <c r="AA1572">
        <f>COUNTIFS(StandardResults[Name],StandardResults[[#This Row],[Name]],StandardResults[Entry
Std],"AA")</f>
        <v>0</v>
      </c>
    </row>
    <row r="1573" spans="1:27" x14ac:dyDescent="0.25">
      <c r="A1573">
        <f>TimeVR[[#This Row],[Club]]</f>
        <v>0</v>
      </c>
      <c r="B1573" t="str">
        <f>IF(OR(RIGHT(TimeVR[[#This Row],[Event]],3)="M.R", RIGHT(TimeVR[[#This Row],[Event]],3)="F.R"),"Relay","Ind")</f>
        <v>Ind</v>
      </c>
      <c r="C1573">
        <f>TimeVR[[#This Row],[gender]]</f>
        <v>0</v>
      </c>
      <c r="D1573">
        <f>TimeVR[[#This Row],[Age]]</f>
        <v>0</v>
      </c>
      <c r="E1573">
        <f>TimeVR[[#This Row],[name]]</f>
        <v>0</v>
      </c>
      <c r="F1573">
        <f>TimeVR[[#This Row],[Event]]</f>
        <v>0</v>
      </c>
      <c r="G1573" t="str">
        <f>IF(OR(StandardResults[[#This Row],[Entry]]="-",TimeVR[[#This Row],[validation]]="Validated"),"Y","N")</f>
        <v>N</v>
      </c>
      <c r="H1573">
        <f>IF(OR(LEFT(TimeVR[[#This Row],[Times]],8)="00:00.00", LEFT(TimeVR[[#This Row],[Times]],2)="NT"),"-",TimeVR[[#This Row],[Times]])</f>
        <v>0</v>
      </c>
      <c r="I15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3" t="str">
        <f>IF(ISBLANK(TimeVR[[#This Row],[Best Time(S)]]),"-",TimeVR[[#This Row],[Best Time(S)]])</f>
        <v>-</v>
      </c>
      <c r="K1573" t="str">
        <f>IF(StandardResults[[#This Row],[BT(SC)]]&lt;&gt;"-",IF(StandardResults[[#This Row],[BT(SC)]]&lt;=StandardResults[[#This Row],[AAs]],"AA",IF(StandardResults[[#This Row],[BT(SC)]]&lt;=StandardResults[[#This Row],[As]],"A",IF(StandardResults[[#This Row],[BT(SC)]]&lt;=StandardResults[[#This Row],[Bs]],"B","-"))),"")</f>
        <v/>
      </c>
      <c r="L1573" t="str">
        <f>IF(ISBLANK(TimeVR[[#This Row],[Best Time(L)]]),"-",TimeVR[[#This Row],[Best Time(L)]])</f>
        <v>-</v>
      </c>
      <c r="M1573" t="str">
        <f>IF(StandardResults[[#This Row],[BT(LC)]]&lt;&gt;"-",IF(StandardResults[[#This Row],[BT(LC)]]&lt;=StandardResults[[#This Row],[AA]],"AA",IF(StandardResults[[#This Row],[BT(LC)]]&lt;=StandardResults[[#This Row],[A]],"A",IF(StandardResults[[#This Row],[BT(LC)]]&lt;=StandardResults[[#This Row],[B]],"B","-"))),"")</f>
        <v/>
      </c>
      <c r="N1573" s="14"/>
      <c r="O1573" t="str">
        <f>IF(StandardResults[[#This Row],[BT(SC)]]&lt;&gt;"-",IF(StandardResults[[#This Row],[BT(SC)]]&lt;=StandardResults[[#This Row],[Ecs]],"EC","-"),"")</f>
        <v/>
      </c>
      <c r="Q1573" t="str">
        <f>IF(StandardResults[[#This Row],[Ind/Rel]]="Ind",LEFT(StandardResults[[#This Row],[Gender]],1)&amp;MIN(MAX(StandardResults[[#This Row],[Age]],11),17)&amp;"-"&amp;StandardResults[[#This Row],[Event]],"")</f>
        <v>011-0</v>
      </c>
      <c r="R1573" t="e">
        <f>IF(StandardResults[[#This Row],[Ind/Rel]]="Ind",_xlfn.XLOOKUP(StandardResults[[#This Row],[Code]],Std[Code],Std[AA]),"-")</f>
        <v>#N/A</v>
      </c>
      <c r="S1573" t="e">
        <f>IF(StandardResults[[#This Row],[Ind/Rel]]="Ind",_xlfn.XLOOKUP(StandardResults[[#This Row],[Code]],Std[Code],Std[A]),"-")</f>
        <v>#N/A</v>
      </c>
      <c r="T1573" t="e">
        <f>IF(StandardResults[[#This Row],[Ind/Rel]]="Ind",_xlfn.XLOOKUP(StandardResults[[#This Row],[Code]],Std[Code],Std[B]),"-")</f>
        <v>#N/A</v>
      </c>
      <c r="U1573" t="e">
        <f>IF(StandardResults[[#This Row],[Ind/Rel]]="Ind",_xlfn.XLOOKUP(StandardResults[[#This Row],[Code]],Std[Code],Std[AAs]),"-")</f>
        <v>#N/A</v>
      </c>
      <c r="V1573" t="e">
        <f>IF(StandardResults[[#This Row],[Ind/Rel]]="Ind",_xlfn.XLOOKUP(StandardResults[[#This Row],[Code]],Std[Code],Std[As]),"-")</f>
        <v>#N/A</v>
      </c>
      <c r="W1573" t="e">
        <f>IF(StandardResults[[#This Row],[Ind/Rel]]="Ind",_xlfn.XLOOKUP(StandardResults[[#This Row],[Code]],Std[Code],Std[Bs]),"-")</f>
        <v>#N/A</v>
      </c>
      <c r="X1573" t="e">
        <f>IF(StandardResults[[#This Row],[Ind/Rel]]="Ind",_xlfn.XLOOKUP(StandardResults[[#This Row],[Code]],Std[Code],Std[EC]),"-")</f>
        <v>#N/A</v>
      </c>
      <c r="Y1573" t="e">
        <f>IF(StandardResults[[#This Row],[Ind/Rel]]="Ind",_xlfn.XLOOKUP(StandardResults[[#This Row],[Code]],Std[Code],Std[Ecs]),"-")</f>
        <v>#N/A</v>
      </c>
      <c r="Z1573">
        <f>COUNTIFS(StandardResults[Name],StandardResults[[#This Row],[Name]],StandardResults[Entry
Std],"B")+COUNTIFS(StandardResults[Name],StandardResults[[#This Row],[Name]],StandardResults[Entry
Std],"A")+COUNTIFS(StandardResults[Name],StandardResults[[#This Row],[Name]],StandardResults[Entry
Std],"AA")</f>
        <v>0</v>
      </c>
      <c r="AA1573">
        <f>COUNTIFS(StandardResults[Name],StandardResults[[#This Row],[Name]],StandardResults[Entry
Std],"AA")</f>
        <v>0</v>
      </c>
    </row>
    <row r="1574" spans="1:27" x14ac:dyDescent="0.25">
      <c r="A1574">
        <f>TimeVR[[#This Row],[Club]]</f>
        <v>0</v>
      </c>
      <c r="B1574" t="str">
        <f>IF(OR(RIGHT(TimeVR[[#This Row],[Event]],3)="M.R", RIGHT(TimeVR[[#This Row],[Event]],3)="F.R"),"Relay","Ind")</f>
        <v>Ind</v>
      </c>
      <c r="C1574">
        <f>TimeVR[[#This Row],[gender]]</f>
        <v>0</v>
      </c>
      <c r="D1574">
        <f>TimeVR[[#This Row],[Age]]</f>
        <v>0</v>
      </c>
      <c r="E1574">
        <f>TimeVR[[#This Row],[name]]</f>
        <v>0</v>
      </c>
      <c r="F1574">
        <f>TimeVR[[#This Row],[Event]]</f>
        <v>0</v>
      </c>
      <c r="G1574" t="str">
        <f>IF(OR(StandardResults[[#This Row],[Entry]]="-",TimeVR[[#This Row],[validation]]="Validated"),"Y","N")</f>
        <v>N</v>
      </c>
      <c r="H1574">
        <f>IF(OR(LEFT(TimeVR[[#This Row],[Times]],8)="00:00.00", LEFT(TimeVR[[#This Row],[Times]],2)="NT"),"-",TimeVR[[#This Row],[Times]])</f>
        <v>0</v>
      </c>
      <c r="I15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4" t="str">
        <f>IF(ISBLANK(TimeVR[[#This Row],[Best Time(S)]]),"-",TimeVR[[#This Row],[Best Time(S)]])</f>
        <v>-</v>
      </c>
      <c r="K1574" t="str">
        <f>IF(StandardResults[[#This Row],[BT(SC)]]&lt;&gt;"-",IF(StandardResults[[#This Row],[BT(SC)]]&lt;=StandardResults[[#This Row],[AAs]],"AA",IF(StandardResults[[#This Row],[BT(SC)]]&lt;=StandardResults[[#This Row],[As]],"A",IF(StandardResults[[#This Row],[BT(SC)]]&lt;=StandardResults[[#This Row],[Bs]],"B","-"))),"")</f>
        <v/>
      </c>
      <c r="L1574" t="str">
        <f>IF(ISBLANK(TimeVR[[#This Row],[Best Time(L)]]),"-",TimeVR[[#This Row],[Best Time(L)]])</f>
        <v>-</v>
      </c>
      <c r="M1574" t="str">
        <f>IF(StandardResults[[#This Row],[BT(LC)]]&lt;&gt;"-",IF(StandardResults[[#This Row],[BT(LC)]]&lt;=StandardResults[[#This Row],[AA]],"AA",IF(StandardResults[[#This Row],[BT(LC)]]&lt;=StandardResults[[#This Row],[A]],"A",IF(StandardResults[[#This Row],[BT(LC)]]&lt;=StandardResults[[#This Row],[B]],"B","-"))),"")</f>
        <v/>
      </c>
      <c r="N1574" s="14"/>
      <c r="O1574" t="str">
        <f>IF(StandardResults[[#This Row],[BT(SC)]]&lt;&gt;"-",IF(StandardResults[[#This Row],[BT(SC)]]&lt;=StandardResults[[#This Row],[Ecs]],"EC","-"),"")</f>
        <v/>
      </c>
      <c r="Q1574" t="str">
        <f>IF(StandardResults[[#This Row],[Ind/Rel]]="Ind",LEFT(StandardResults[[#This Row],[Gender]],1)&amp;MIN(MAX(StandardResults[[#This Row],[Age]],11),17)&amp;"-"&amp;StandardResults[[#This Row],[Event]],"")</f>
        <v>011-0</v>
      </c>
      <c r="R1574" t="e">
        <f>IF(StandardResults[[#This Row],[Ind/Rel]]="Ind",_xlfn.XLOOKUP(StandardResults[[#This Row],[Code]],Std[Code],Std[AA]),"-")</f>
        <v>#N/A</v>
      </c>
      <c r="S1574" t="e">
        <f>IF(StandardResults[[#This Row],[Ind/Rel]]="Ind",_xlfn.XLOOKUP(StandardResults[[#This Row],[Code]],Std[Code],Std[A]),"-")</f>
        <v>#N/A</v>
      </c>
      <c r="T1574" t="e">
        <f>IF(StandardResults[[#This Row],[Ind/Rel]]="Ind",_xlfn.XLOOKUP(StandardResults[[#This Row],[Code]],Std[Code],Std[B]),"-")</f>
        <v>#N/A</v>
      </c>
      <c r="U1574" t="e">
        <f>IF(StandardResults[[#This Row],[Ind/Rel]]="Ind",_xlfn.XLOOKUP(StandardResults[[#This Row],[Code]],Std[Code],Std[AAs]),"-")</f>
        <v>#N/A</v>
      </c>
      <c r="V1574" t="e">
        <f>IF(StandardResults[[#This Row],[Ind/Rel]]="Ind",_xlfn.XLOOKUP(StandardResults[[#This Row],[Code]],Std[Code],Std[As]),"-")</f>
        <v>#N/A</v>
      </c>
      <c r="W1574" t="e">
        <f>IF(StandardResults[[#This Row],[Ind/Rel]]="Ind",_xlfn.XLOOKUP(StandardResults[[#This Row],[Code]],Std[Code],Std[Bs]),"-")</f>
        <v>#N/A</v>
      </c>
      <c r="X1574" t="e">
        <f>IF(StandardResults[[#This Row],[Ind/Rel]]="Ind",_xlfn.XLOOKUP(StandardResults[[#This Row],[Code]],Std[Code],Std[EC]),"-")</f>
        <v>#N/A</v>
      </c>
      <c r="Y1574" t="e">
        <f>IF(StandardResults[[#This Row],[Ind/Rel]]="Ind",_xlfn.XLOOKUP(StandardResults[[#This Row],[Code]],Std[Code],Std[Ecs]),"-")</f>
        <v>#N/A</v>
      </c>
      <c r="Z1574">
        <f>COUNTIFS(StandardResults[Name],StandardResults[[#This Row],[Name]],StandardResults[Entry
Std],"B")+COUNTIFS(StandardResults[Name],StandardResults[[#This Row],[Name]],StandardResults[Entry
Std],"A")+COUNTIFS(StandardResults[Name],StandardResults[[#This Row],[Name]],StandardResults[Entry
Std],"AA")</f>
        <v>0</v>
      </c>
      <c r="AA1574">
        <f>COUNTIFS(StandardResults[Name],StandardResults[[#This Row],[Name]],StandardResults[Entry
Std],"AA")</f>
        <v>0</v>
      </c>
    </row>
    <row r="1575" spans="1:27" x14ac:dyDescent="0.25">
      <c r="A1575">
        <f>TimeVR[[#This Row],[Club]]</f>
        <v>0</v>
      </c>
      <c r="B1575" t="str">
        <f>IF(OR(RIGHT(TimeVR[[#This Row],[Event]],3)="M.R", RIGHT(TimeVR[[#This Row],[Event]],3)="F.R"),"Relay","Ind")</f>
        <v>Ind</v>
      </c>
      <c r="C1575">
        <f>TimeVR[[#This Row],[gender]]</f>
        <v>0</v>
      </c>
      <c r="D1575">
        <f>TimeVR[[#This Row],[Age]]</f>
        <v>0</v>
      </c>
      <c r="E1575">
        <f>TimeVR[[#This Row],[name]]</f>
        <v>0</v>
      </c>
      <c r="F1575">
        <f>TimeVR[[#This Row],[Event]]</f>
        <v>0</v>
      </c>
      <c r="G1575" t="str">
        <f>IF(OR(StandardResults[[#This Row],[Entry]]="-",TimeVR[[#This Row],[validation]]="Validated"),"Y","N")</f>
        <v>N</v>
      </c>
      <c r="H1575">
        <f>IF(OR(LEFT(TimeVR[[#This Row],[Times]],8)="00:00.00", LEFT(TimeVR[[#This Row],[Times]],2)="NT"),"-",TimeVR[[#This Row],[Times]])</f>
        <v>0</v>
      </c>
      <c r="I15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5" t="str">
        <f>IF(ISBLANK(TimeVR[[#This Row],[Best Time(S)]]),"-",TimeVR[[#This Row],[Best Time(S)]])</f>
        <v>-</v>
      </c>
      <c r="K1575" t="str">
        <f>IF(StandardResults[[#This Row],[BT(SC)]]&lt;&gt;"-",IF(StandardResults[[#This Row],[BT(SC)]]&lt;=StandardResults[[#This Row],[AAs]],"AA",IF(StandardResults[[#This Row],[BT(SC)]]&lt;=StandardResults[[#This Row],[As]],"A",IF(StandardResults[[#This Row],[BT(SC)]]&lt;=StandardResults[[#This Row],[Bs]],"B","-"))),"")</f>
        <v/>
      </c>
      <c r="L1575" t="str">
        <f>IF(ISBLANK(TimeVR[[#This Row],[Best Time(L)]]),"-",TimeVR[[#This Row],[Best Time(L)]])</f>
        <v>-</v>
      </c>
      <c r="M1575" t="str">
        <f>IF(StandardResults[[#This Row],[BT(LC)]]&lt;&gt;"-",IF(StandardResults[[#This Row],[BT(LC)]]&lt;=StandardResults[[#This Row],[AA]],"AA",IF(StandardResults[[#This Row],[BT(LC)]]&lt;=StandardResults[[#This Row],[A]],"A",IF(StandardResults[[#This Row],[BT(LC)]]&lt;=StandardResults[[#This Row],[B]],"B","-"))),"")</f>
        <v/>
      </c>
      <c r="N1575" s="14"/>
      <c r="O1575" t="str">
        <f>IF(StandardResults[[#This Row],[BT(SC)]]&lt;&gt;"-",IF(StandardResults[[#This Row],[BT(SC)]]&lt;=StandardResults[[#This Row],[Ecs]],"EC","-"),"")</f>
        <v/>
      </c>
      <c r="Q1575" t="str">
        <f>IF(StandardResults[[#This Row],[Ind/Rel]]="Ind",LEFT(StandardResults[[#This Row],[Gender]],1)&amp;MIN(MAX(StandardResults[[#This Row],[Age]],11),17)&amp;"-"&amp;StandardResults[[#This Row],[Event]],"")</f>
        <v>011-0</v>
      </c>
      <c r="R1575" t="e">
        <f>IF(StandardResults[[#This Row],[Ind/Rel]]="Ind",_xlfn.XLOOKUP(StandardResults[[#This Row],[Code]],Std[Code],Std[AA]),"-")</f>
        <v>#N/A</v>
      </c>
      <c r="S1575" t="e">
        <f>IF(StandardResults[[#This Row],[Ind/Rel]]="Ind",_xlfn.XLOOKUP(StandardResults[[#This Row],[Code]],Std[Code],Std[A]),"-")</f>
        <v>#N/A</v>
      </c>
      <c r="T1575" t="e">
        <f>IF(StandardResults[[#This Row],[Ind/Rel]]="Ind",_xlfn.XLOOKUP(StandardResults[[#This Row],[Code]],Std[Code],Std[B]),"-")</f>
        <v>#N/A</v>
      </c>
      <c r="U1575" t="e">
        <f>IF(StandardResults[[#This Row],[Ind/Rel]]="Ind",_xlfn.XLOOKUP(StandardResults[[#This Row],[Code]],Std[Code],Std[AAs]),"-")</f>
        <v>#N/A</v>
      </c>
      <c r="V1575" t="e">
        <f>IF(StandardResults[[#This Row],[Ind/Rel]]="Ind",_xlfn.XLOOKUP(StandardResults[[#This Row],[Code]],Std[Code],Std[As]),"-")</f>
        <v>#N/A</v>
      </c>
      <c r="W1575" t="e">
        <f>IF(StandardResults[[#This Row],[Ind/Rel]]="Ind",_xlfn.XLOOKUP(StandardResults[[#This Row],[Code]],Std[Code],Std[Bs]),"-")</f>
        <v>#N/A</v>
      </c>
      <c r="X1575" t="e">
        <f>IF(StandardResults[[#This Row],[Ind/Rel]]="Ind",_xlfn.XLOOKUP(StandardResults[[#This Row],[Code]],Std[Code],Std[EC]),"-")</f>
        <v>#N/A</v>
      </c>
      <c r="Y1575" t="e">
        <f>IF(StandardResults[[#This Row],[Ind/Rel]]="Ind",_xlfn.XLOOKUP(StandardResults[[#This Row],[Code]],Std[Code],Std[Ecs]),"-")</f>
        <v>#N/A</v>
      </c>
      <c r="Z1575">
        <f>COUNTIFS(StandardResults[Name],StandardResults[[#This Row],[Name]],StandardResults[Entry
Std],"B")+COUNTIFS(StandardResults[Name],StandardResults[[#This Row],[Name]],StandardResults[Entry
Std],"A")+COUNTIFS(StandardResults[Name],StandardResults[[#This Row],[Name]],StandardResults[Entry
Std],"AA")</f>
        <v>0</v>
      </c>
      <c r="AA1575">
        <f>COUNTIFS(StandardResults[Name],StandardResults[[#This Row],[Name]],StandardResults[Entry
Std],"AA")</f>
        <v>0</v>
      </c>
    </row>
    <row r="1576" spans="1:27" x14ac:dyDescent="0.25">
      <c r="A1576">
        <f>TimeVR[[#This Row],[Club]]</f>
        <v>0</v>
      </c>
      <c r="B1576" t="str">
        <f>IF(OR(RIGHT(TimeVR[[#This Row],[Event]],3)="M.R", RIGHT(TimeVR[[#This Row],[Event]],3)="F.R"),"Relay","Ind")</f>
        <v>Ind</v>
      </c>
      <c r="C1576">
        <f>TimeVR[[#This Row],[gender]]</f>
        <v>0</v>
      </c>
      <c r="D1576">
        <f>TimeVR[[#This Row],[Age]]</f>
        <v>0</v>
      </c>
      <c r="E1576">
        <f>TimeVR[[#This Row],[name]]</f>
        <v>0</v>
      </c>
      <c r="F1576">
        <f>TimeVR[[#This Row],[Event]]</f>
        <v>0</v>
      </c>
      <c r="G1576" t="str">
        <f>IF(OR(StandardResults[[#This Row],[Entry]]="-",TimeVR[[#This Row],[validation]]="Validated"),"Y","N")</f>
        <v>N</v>
      </c>
      <c r="H1576">
        <f>IF(OR(LEFT(TimeVR[[#This Row],[Times]],8)="00:00.00", LEFT(TimeVR[[#This Row],[Times]],2)="NT"),"-",TimeVR[[#This Row],[Times]])</f>
        <v>0</v>
      </c>
      <c r="I15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6" t="str">
        <f>IF(ISBLANK(TimeVR[[#This Row],[Best Time(S)]]),"-",TimeVR[[#This Row],[Best Time(S)]])</f>
        <v>-</v>
      </c>
      <c r="K1576" t="str">
        <f>IF(StandardResults[[#This Row],[BT(SC)]]&lt;&gt;"-",IF(StandardResults[[#This Row],[BT(SC)]]&lt;=StandardResults[[#This Row],[AAs]],"AA",IF(StandardResults[[#This Row],[BT(SC)]]&lt;=StandardResults[[#This Row],[As]],"A",IF(StandardResults[[#This Row],[BT(SC)]]&lt;=StandardResults[[#This Row],[Bs]],"B","-"))),"")</f>
        <v/>
      </c>
      <c r="L1576" t="str">
        <f>IF(ISBLANK(TimeVR[[#This Row],[Best Time(L)]]),"-",TimeVR[[#This Row],[Best Time(L)]])</f>
        <v>-</v>
      </c>
      <c r="M1576" t="str">
        <f>IF(StandardResults[[#This Row],[BT(LC)]]&lt;&gt;"-",IF(StandardResults[[#This Row],[BT(LC)]]&lt;=StandardResults[[#This Row],[AA]],"AA",IF(StandardResults[[#This Row],[BT(LC)]]&lt;=StandardResults[[#This Row],[A]],"A",IF(StandardResults[[#This Row],[BT(LC)]]&lt;=StandardResults[[#This Row],[B]],"B","-"))),"")</f>
        <v/>
      </c>
      <c r="N1576" s="14"/>
      <c r="O1576" t="str">
        <f>IF(StandardResults[[#This Row],[BT(SC)]]&lt;&gt;"-",IF(StandardResults[[#This Row],[BT(SC)]]&lt;=StandardResults[[#This Row],[Ecs]],"EC","-"),"")</f>
        <v/>
      </c>
      <c r="Q1576" t="str">
        <f>IF(StandardResults[[#This Row],[Ind/Rel]]="Ind",LEFT(StandardResults[[#This Row],[Gender]],1)&amp;MIN(MAX(StandardResults[[#This Row],[Age]],11),17)&amp;"-"&amp;StandardResults[[#This Row],[Event]],"")</f>
        <v>011-0</v>
      </c>
      <c r="R1576" t="e">
        <f>IF(StandardResults[[#This Row],[Ind/Rel]]="Ind",_xlfn.XLOOKUP(StandardResults[[#This Row],[Code]],Std[Code],Std[AA]),"-")</f>
        <v>#N/A</v>
      </c>
      <c r="S1576" t="e">
        <f>IF(StandardResults[[#This Row],[Ind/Rel]]="Ind",_xlfn.XLOOKUP(StandardResults[[#This Row],[Code]],Std[Code],Std[A]),"-")</f>
        <v>#N/A</v>
      </c>
      <c r="T1576" t="e">
        <f>IF(StandardResults[[#This Row],[Ind/Rel]]="Ind",_xlfn.XLOOKUP(StandardResults[[#This Row],[Code]],Std[Code],Std[B]),"-")</f>
        <v>#N/A</v>
      </c>
      <c r="U1576" t="e">
        <f>IF(StandardResults[[#This Row],[Ind/Rel]]="Ind",_xlfn.XLOOKUP(StandardResults[[#This Row],[Code]],Std[Code],Std[AAs]),"-")</f>
        <v>#N/A</v>
      </c>
      <c r="V1576" t="e">
        <f>IF(StandardResults[[#This Row],[Ind/Rel]]="Ind",_xlfn.XLOOKUP(StandardResults[[#This Row],[Code]],Std[Code],Std[As]),"-")</f>
        <v>#N/A</v>
      </c>
      <c r="W1576" t="e">
        <f>IF(StandardResults[[#This Row],[Ind/Rel]]="Ind",_xlfn.XLOOKUP(StandardResults[[#This Row],[Code]],Std[Code],Std[Bs]),"-")</f>
        <v>#N/A</v>
      </c>
      <c r="X1576" t="e">
        <f>IF(StandardResults[[#This Row],[Ind/Rel]]="Ind",_xlfn.XLOOKUP(StandardResults[[#This Row],[Code]],Std[Code],Std[EC]),"-")</f>
        <v>#N/A</v>
      </c>
      <c r="Y1576" t="e">
        <f>IF(StandardResults[[#This Row],[Ind/Rel]]="Ind",_xlfn.XLOOKUP(StandardResults[[#This Row],[Code]],Std[Code],Std[Ecs]),"-")</f>
        <v>#N/A</v>
      </c>
      <c r="Z1576">
        <f>COUNTIFS(StandardResults[Name],StandardResults[[#This Row],[Name]],StandardResults[Entry
Std],"B")+COUNTIFS(StandardResults[Name],StandardResults[[#This Row],[Name]],StandardResults[Entry
Std],"A")+COUNTIFS(StandardResults[Name],StandardResults[[#This Row],[Name]],StandardResults[Entry
Std],"AA")</f>
        <v>0</v>
      </c>
      <c r="AA1576">
        <f>COUNTIFS(StandardResults[Name],StandardResults[[#This Row],[Name]],StandardResults[Entry
Std],"AA")</f>
        <v>0</v>
      </c>
    </row>
    <row r="1577" spans="1:27" x14ac:dyDescent="0.25">
      <c r="A1577">
        <f>TimeVR[[#This Row],[Club]]</f>
        <v>0</v>
      </c>
      <c r="B1577" t="str">
        <f>IF(OR(RIGHT(TimeVR[[#This Row],[Event]],3)="M.R", RIGHT(TimeVR[[#This Row],[Event]],3)="F.R"),"Relay","Ind")</f>
        <v>Ind</v>
      </c>
      <c r="C1577">
        <f>TimeVR[[#This Row],[gender]]</f>
        <v>0</v>
      </c>
      <c r="D1577">
        <f>TimeVR[[#This Row],[Age]]</f>
        <v>0</v>
      </c>
      <c r="E1577">
        <f>TimeVR[[#This Row],[name]]</f>
        <v>0</v>
      </c>
      <c r="F1577">
        <f>TimeVR[[#This Row],[Event]]</f>
        <v>0</v>
      </c>
      <c r="G1577" t="str">
        <f>IF(OR(StandardResults[[#This Row],[Entry]]="-",TimeVR[[#This Row],[validation]]="Validated"),"Y","N")</f>
        <v>N</v>
      </c>
      <c r="H1577">
        <f>IF(OR(LEFT(TimeVR[[#This Row],[Times]],8)="00:00.00", LEFT(TimeVR[[#This Row],[Times]],2)="NT"),"-",TimeVR[[#This Row],[Times]])</f>
        <v>0</v>
      </c>
      <c r="I15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7" t="str">
        <f>IF(ISBLANK(TimeVR[[#This Row],[Best Time(S)]]),"-",TimeVR[[#This Row],[Best Time(S)]])</f>
        <v>-</v>
      </c>
      <c r="K1577" t="str">
        <f>IF(StandardResults[[#This Row],[BT(SC)]]&lt;&gt;"-",IF(StandardResults[[#This Row],[BT(SC)]]&lt;=StandardResults[[#This Row],[AAs]],"AA",IF(StandardResults[[#This Row],[BT(SC)]]&lt;=StandardResults[[#This Row],[As]],"A",IF(StandardResults[[#This Row],[BT(SC)]]&lt;=StandardResults[[#This Row],[Bs]],"B","-"))),"")</f>
        <v/>
      </c>
      <c r="L1577" t="str">
        <f>IF(ISBLANK(TimeVR[[#This Row],[Best Time(L)]]),"-",TimeVR[[#This Row],[Best Time(L)]])</f>
        <v>-</v>
      </c>
      <c r="M1577" t="str">
        <f>IF(StandardResults[[#This Row],[BT(LC)]]&lt;&gt;"-",IF(StandardResults[[#This Row],[BT(LC)]]&lt;=StandardResults[[#This Row],[AA]],"AA",IF(StandardResults[[#This Row],[BT(LC)]]&lt;=StandardResults[[#This Row],[A]],"A",IF(StandardResults[[#This Row],[BT(LC)]]&lt;=StandardResults[[#This Row],[B]],"B","-"))),"")</f>
        <v/>
      </c>
      <c r="N1577" s="14"/>
      <c r="O1577" t="str">
        <f>IF(StandardResults[[#This Row],[BT(SC)]]&lt;&gt;"-",IF(StandardResults[[#This Row],[BT(SC)]]&lt;=StandardResults[[#This Row],[Ecs]],"EC","-"),"")</f>
        <v/>
      </c>
      <c r="Q1577" t="str">
        <f>IF(StandardResults[[#This Row],[Ind/Rel]]="Ind",LEFT(StandardResults[[#This Row],[Gender]],1)&amp;MIN(MAX(StandardResults[[#This Row],[Age]],11),17)&amp;"-"&amp;StandardResults[[#This Row],[Event]],"")</f>
        <v>011-0</v>
      </c>
      <c r="R1577" t="e">
        <f>IF(StandardResults[[#This Row],[Ind/Rel]]="Ind",_xlfn.XLOOKUP(StandardResults[[#This Row],[Code]],Std[Code],Std[AA]),"-")</f>
        <v>#N/A</v>
      </c>
      <c r="S1577" t="e">
        <f>IF(StandardResults[[#This Row],[Ind/Rel]]="Ind",_xlfn.XLOOKUP(StandardResults[[#This Row],[Code]],Std[Code],Std[A]),"-")</f>
        <v>#N/A</v>
      </c>
      <c r="T1577" t="e">
        <f>IF(StandardResults[[#This Row],[Ind/Rel]]="Ind",_xlfn.XLOOKUP(StandardResults[[#This Row],[Code]],Std[Code],Std[B]),"-")</f>
        <v>#N/A</v>
      </c>
      <c r="U1577" t="e">
        <f>IF(StandardResults[[#This Row],[Ind/Rel]]="Ind",_xlfn.XLOOKUP(StandardResults[[#This Row],[Code]],Std[Code],Std[AAs]),"-")</f>
        <v>#N/A</v>
      </c>
      <c r="V1577" t="e">
        <f>IF(StandardResults[[#This Row],[Ind/Rel]]="Ind",_xlfn.XLOOKUP(StandardResults[[#This Row],[Code]],Std[Code],Std[As]),"-")</f>
        <v>#N/A</v>
      </c>
      <c r="W1577" t="e">
        <f>IF(StandardResults[[#This Row],[Ind/Rel]]="Ind",_xlfn.XLOOKUP(StandardResults[[#This Row],[Code]],Std[Code],Std[Bs]),"-")</f>
        <v>#N/A</v>
      </c>
      <c r="X1577" t="e">
        <f>IF(StandardResults[[#This Row],[Ind/Rel]]="Ind",_xlfn.XLOOKUP(StandardResults[[#This Row],[Code]],Std[Code],Std[EC]),"-")</f>
        <v>#N/A</v>
      </c>
      <c r="Y1577" t="e">
        <f>IF(StandardResults[[#This Row],[Ind/Rel]]="Ind",_xlfn.XLOOKUP(StandardResults[[#This Row],[Code]],Std[Code],Std[Ecs]),"-")</f>
        <v>#N/A</v>
      </c>
      <c r="Z1577">
        <f>COUNTIFS(StandardResults[Name],StandardResults[[#This Row],[Name]],StandardResults[Entry
Std],"B")+COUNTIFS(StandardResults[Name],StandardResults[[#This Row],[Name]],StandardResults[Entry
Std],"A")+COUNTIFS(StandardResults[Name],StandardResults[[#This Row],[Name]],StandardResults[Entry
Std],"AA")</f>
        <v>0</v>
      </c>
      <c r="AA1577">
        <f>COUNTIFS(StandardResults[Name],StandardResults[[#This Row],[Name]],StandardResults[Entry
Std],"AA")</f>
        <v>0</v>
      </c>
    </row>
    <row r="1578" spans="1:27" x14ac:dyDescent="0.25">
      <c r="A1578">
        <f>TimeVR[[#This Row],[Club]]</f>
        <v>0</v>
      </c>
      <c r="B1578" t="str">
        <f>IF(OR(RIGHT(TimeVR[[#This Row],[Event]],3)="M.R", RIGHT(TimeVR[[#This Row],[Event]],3)="F.R"),"Relay","Ind")</f>
        <v>Ind</v>
      </c>
      <c r="C1578">
        <f>TimeVR[[#This Row],[gender]]</f>
        <v>0</v>
      </c>
      <c r="D1578">
        <f>TimeVR[[#This Row],[Age]]</f>
        <v>0</v>
      </c>
      <c r="E1578">
        <f>TimeVR[[#This Row],[name]]</f>
        <v>0</v>
      </c>
      <c r="F1578">
        <f>TimeVR[[#This Row],[Event]]</f>
        <v>0</v>
      </c>
      <c r="G1578" t="str">
        <f>IF(OR(StandardResults[[#This Row],[Entry]]="-",TimeVR[[#This Row],[validation]]="Validated"),"Y","N")</f>
        <v>N</v>
      </c>
      <c r="H1578">
        <f>IF(OR(LEFT(TimeVR[[#This Row],[Times]],8)="00:00.00", LEFT(TimeVR[[#This Row],[Times]],2)="NT"),"-",TimeVR[[#This Row],[Times]])</f>
        <v>0</v>
      </c>
      <c r="I15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8" t="str">
        <f>IF(ISBLANK(TimeVR[[#This Row],[Best Time(S)]]),"-",TimeVR[[#This Row],[Best Time(S)]])</f>
        <v>-</v>
      </c>
      <c r="K1578" t="str">
        <f>IF(StandardResults[[#This Row],[BT(SC)]]&lt;&gt;"-",IF(StandardResults[[#This Row],[BT(SC)]]&lt;=StandardResults[[#This Row],[AAs]],"AA",IF(StandardResults[[#This Row],[BT(SC)]]&lt;=StandardResults[[#This Row],[As]],"A",IF(StandardResults[[#This Row],[BT(SC)]]&lt;=StandardResults[[#This Row],[Bs]],"B","-"))),"")</f>
        <v/>
      </c>
      <c r="L1578" t="str">
        <f>IF(ISBLANK(TimeVR[[#This Row],[Best Time(L)]]),"-",TimeVR[[#This Row],[Best Time(L)]])</f>
        <v>-</v>
      </c>
      <c r="M1578" t="str">
        <f>IF(StandardResults[[#This Row],[BT(LC)]]&lt;&gt;"-",IF(StandardResults[[#This Row],[BT(LC)]]&lt;=StandardResults[[#This Row],[AA]],"AA",IF(StandardResults[[#This Row],[BT(LC)]]&lt;=StandardResults[[#This Row],[A]],"A",IF(StandardResults[[#This Row],[BT(LC)]]&lt;=StandardResults[[#This Row],[B]],"B","-"))),"")</f>
        <v/>
      </c>
      <c r="N1578" s="14"/>
      <c r="O1578" t="str">
        <f>IF(StandardResults[[#This Row],[BT(SC)]]&lt;&gt;"-",IF(StandardResults[[#This Row],[BT(SC)]]&lt;=StandardResults[[#This Row],[Ecs]],"EC","-"),"")</f>
        <v/>
      </c>
      <c r="Q1578" t="str">
        <f>IF(StandardResults[[#This Row],[Ind/Rel]]="Ind",LEFT(StandardResults[[#This Row],[Gender]],1)&amp;MIN(MAX(StandardResults[[#This Row],[Age]],11),17)&amp;"-"&amp;StandardResults[[#This Row],[Event]],"")</f>
        <v>011-0</v>
      </c>
      <c r="R1578" t="e">
        <f>IF(StandardResults[[#This Row],[Ind/Rel]]="Ind",_xlfn.XLOOKUP(StandardResults[[#This Row],[Code]],Std[Code],Std[AA]),"-")</f>
        <v>#N/A</v>
      </c>
      <c r="S1578" t="e">
        <f>IF(StandardResults[[#This Row],[Ind/Rel]]="Ind",_xlfn.XLOOKUP(StandardResults[[#This Row],[Code]],Std[Code],Std[A]),"-")</f>
        <v>#N/A</v>
      </c>
      <c r="T1578" t="e">
        <f>IF(StandardResults[[#This Row],[Ind/Rel]]="Ind",_xlfn.XLOOKUP(StandardResults[[#This Row],[Code]],Std[Code],Std[B]),"-")</f>
        <v>#N/A</v>
      </c>
      <c r="U1578" t="e">
        <f>IF(StandardResults[[#This Row],[Ind/Rel]]="Ind",_xlfn.XLOOKUP(StandardResults[[#This Row],[Code]],Std[Code],Std[AAs]),"-")</f>
        <v>#N/A</v>
      </c>
      <c r="V1578" t="e">
        <f>IF(StandardResults[[#This Row],[Ind/Rel]]="Ind",_xlfn.XLOOKUP(StandardResults[[#This Row],[Code]],Std[Code],Std[As]),"-")</f>
        <v>#N/A</v>
      </c>
      <c r="W1578" t="e">
        <f>IF(StandardResults[[#This Row],[Ind/Rel]]="Ind",_xlfn.XLOOKUP(StandardResults[[#This Row],[Code]],Std[Code],Std[Bs]),"-")</f>
        <v>#N/A</v>
      </c>
      <c r="X1578" t="e">
        <f>IF(StandardResults[[#This Row],[Ind/Rel]]="Ind",_xlfn.XLOOKUP(StandardResults[[#This Row],[Code]],Std[Code],Std[EC]),"-")</f>
        <v>#N/A</v>
      </c>
      <c r="Y1578" t="e">
        <f>IF(StandardResults[[#This Row],[Ind/Rel]]="Ind",_xlfn.XLOOKUP(StandardResults[[#This Row],[Code]],Std[Code],Std[Ecs]),"-")</f>
        <v>#N/A</v>
      </c>
      <c r="Z1578">
        <f>COUNTIFS(StandardResults[Name],StandardResults[[#This Row],[Name]],StandardResults[Entry
Std],"B")+COUNTIFS(StandardResults[Name],StandardResults[[#This Row],[Name]],StandardResults[Entry
Std],"A")+COUNTIFS(StandardResults[Name],StandardResults[[#This Row],[Name]],StandardResults[Entry
Std],"AA")</f>
        <v>0</v>
      </c>
      <c r="AA1578">
        <f>COUNTIFS(StandardResults[Name],StandardResults[[#This Row],[Name]],StandardResults[Entry
Std],"AA")</f>
        <v>0</v>
      </c>
    </row>
    <row r="1579" spans="1:27" x14ac:dyDescent="0.25">
      <c r="A1579">
        <f>TimeVR[[#This Row],[Club]]</f>
        <v>0</v>
      </c>
      <c r="B1579" t="str">
        <f>IF(OR(RIGHT(TimeVR[[#This Row],[Event]],3)="M.R", RIGHT(TimeVR[[#This Row],[Event]],3)="F.R"),"Relay","Ind")</f>
        <v>Ind</v>
      </c>
      <c r="C1579">
        <f>TimeVR[[#This Row],[gender]]</f>
        <v>0</v>
      </c>
      <c r="D1579">
        <f>TimeVR[[#This Row],[Age]]</f>
        <v>0</v>
      </c>
      <c r="E1579">
        <f>TimeVR[[#This Row],[name]]</f>
        <v>0</v>
      </c>
      <c r="F1579">
        <f>TimeVR[[#This Row],[Event]]</f>
        <v>0</v>
      </c>
      <c r="G1579" t="str">
        <f>IF(OR(StandardResults[[#This Row],[Entry]]="-",TimeVR[[#This Row],[validation]]="Validated"),"Y","N")</f>
        <v>N</v>
      </c>
      <c r="H1579">
        <f>IF(OR(LEFT(TimeVR[[#This Row],[Times]],8)="00:00.00", LEFT(TimeVR[[#This Row],[Times]],2)="NT"),"-",TimeVR[[#This Row],[Times]])</f>
        <v>0</v>
      </c>
      <c r="I15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79" t="str">
        <f>IF(ISBLANK(TimeVR[[#This Row],[Best Time(S)]]),"-",TimeVR[[#This Row],[Best Time(S)]])</f>
        <v>-</v>
      </c>
      <c r="K1579" t="str">
        <f>IF(StandardResults[[#This Row],[BT(SC)]]&lt;&gt;"-",IF(StandardResults[[#This Row],[BT(SC)]]&lt;=StandardResults[[#This Row],[AAs]],"AA",IF(StandardResults[[#This Row],[BT(SC)]]&lt;=StandardResults[[#This Row],[As]],"A",IF(StandardResults[[#This Row],[BT(SC)]]&lt;=StandardResults[[#This Row],[Bs]],"B","-"))),"")</f>
        <v/>
      </c>
      <c r="L1579" t="str">
        <f>IF(ISBLANK(TimeVR[[#This Row],[Best Time(L)]]),"-",TimeVR[[#This Row],[Best Time(L)]])</f>
        <v>-</v>
      </c>
      <c r="M1579" t="str">
        <f>IF(StandardResults[[#This Row],[BT(LC)]]&lt;&gt;"-",IF(StandardResults[[#This Row],[BT(LC)]]&lt;=StandardResults[[#This Row],[AA]],"AA",IF(StandardResults[[#This Row],[BT(LC)]]&lt;=StandardResults[[#This Row],[A]],"A",IF(StandardResults[[#This Row],[BT(LC)]]&lt;=StandardResults[[#This Row],[B]],"B","-"))),"")</f>
        <v/>
      </c>
      <c r="N1579" s="14"/>
      <c r="O1579" t="str">
        <f>IF(StandardResults[[#This Row],[BT(SC)]]&lt;&gt;"-",IF(StandardResults[[#This Row],[BT(SC)]]&lt;=StandardResults[[#This Row],[Ecs]],"EC","-"),"")</f>
        <v/>
      </c>
      <c r="Q1579" t="str">
        <f>IF(StandardResults[[#This Row],[Ind/Rel]]="Ind",LEFT(StandardResults[[#This Row],[Gender]],1)&amp;MIN(MAX(StandardResults[[#This Row],[Age]],11),17)&amp;"-"&amp;StandardResults[[#This Row],[Event]],"")</f>
        <v>011-0</v>
      </c>
      <c r="R1579" t="e">
        <f>IF(StandardResults[[#This Row],[Ind/Rel]]="Ind",_xlfn.XLOOKUP(StandardResults[[#This Row],[Code]],Std[Code],Std[AA]),"-")</f>
        <v>#N/A</v>
      </c>
      <c r="S1579" t="e">
        <f>IF(StandardResults[[#This Row],[Ind/Rel]]="Ind",_xlfn.XLOOKUP(StandardResults[[#This Row],[Code]],Std[Code],Std[A]),"-")</f>
        <v>#N/A</v>
      </c>
      <c r="T1579" t="e">
        <f>IF(StandardResults[[#This Row],[Ind/Rel]]="Ind",_xlfn.XLOOKUP(StandardResults[[#This Row],[Code]],Std[Code],Std[B]),"-")</f>
        <v>#N/A</v>
      </c>
      <c r="U1579" t="e">
        <f>IF(StandardResults[[#This Row],[Ind/Rel]]="Ind",_xlfn.XLOOKUP(StandardResults[[#This Row],[Code]],Std[Code],Std[AAs]),"-")</f>
        <v>#N/A</v>
      </c>
      <c r="V1579" t="e">
        <f>IF(StandardResults[[#This Row],[Ind/Rel]]="Ind",_xlfn.XLOOKUP(StandardResults[[#This Row],[Code]],Std[Code],Std[As]),"-")</f>
        <v>#N/A</v>
      </c>
      <c r="W1579" t="e">
        <f>IF(StandardResults[[#This Row],[Ind/Rel]]="Ind",_xlfn.XLOOKUP(StandardResults[[#This Row],[Code]],Std[Code],Std[Bs]),"-")</f>
        <v>#N/A</v>
      </c>
      <c r="X1579" t="e">
        <f>IF(StandardResults[[#This Row],[Ind/Rel]]="Ind",_xlfn.XLOOKUP(StandardResults[[#This Row],[Code]],Std[Code],Std[EC]),"-")</f>
        <v>#N/A</v>
      </c>
      <c r="Y1579" t="e">
        <f>IF(StandardResults[[#This Row],[Ind/Rel]]="Ind",_xlfn.XLOOKUP(StandardResults[[#This Row],[Code]],Std[Code],Std[Ecs]),"-")</f>
        <v>#N/A</v>
      </c>
      <c r="Z1579">
        <f>COUNTIFS(StandardResults[Name],StandardResults[[#This Row],[Name]],StandardResults[Entry
Std],"B")+COUNTIFS(StandardResults[Name],StandardResults[[#This Row],[Name]],StandardResults[Entry
Std],"A")+COUNTIFS(StandardResults[Name],StandardResults[[#This Row],[Name]],StandardResults[Entry
Std],"AA")</f>
        <v>0</v>
      </c>
      <c r="AA1579">
        <f>COUNTIFS(StandardResults[Name],StandardResults[[#This Row],[Name]],StandardResults[Entry
Std],"AA")</f>
        <v>0</v>
      </c>
    </row>
    <row r="1580" spans="1:27" x14ac:dyDescent="0.25">
      <c r="A1580">
        <f>TimeVR[[#This Row],[Club]]</f>
        <v>0</v>
      </c>
      <c r="B1580" t="str">
        <f>IF(OR(RIGHT(TimeVR[[#This Row],[Event]],3)="M.R", RIGHT(TimeVR[[#This Row],[Event]],3)="F.R"),"Relay","Ind")</f>
        <v>Ind</v>
      </c>
      <c r="C1580">
        <f>TimeVR[[#This Row],[gender]]</f>
        <v>0</v>
      </c>
      <c r="D1580">
        <f>TimeVR[[#This Row],[Age]]</f>
        <v>0</v>
      </c>
      <c r="E1580">
        <f>TimeVR[[#This Row],[name]]</f>
        <v>0</v>
      </c>
      <c r="F1580">
        <f>TimeVR[[#This Row],[Event]]</f>
        <v>0</v>
      </c>
      <c r="G1580" t="str">
        <f>IF(OR(StandardResults[[#This Row],[Entry]]="-",TimeVR[[#This Row],[validation]]="Validated"),"Y","N")</f>
        <v>N</v>
      </c>
      <c r="H1580">
        <f>IF(OR(LEFT(TimeVR[[#This Row],[Times]],8)="00:00.00", LEFT(TimeVR[[#This Row],[Times]],2)="NT"),"-",TimeVR[[#This Row],[Times]])</f>
        <v>0</v>
      </c>
      <c r="I15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0" t="str">
        <f>IF(ISBLANK(TimeVR[[#This Row],[Best Time(S)]]),"-",TimeVR[[#This Row],[Best Time(S)]])</f>
        <v>-</v>
      </c>
      <c r="K1580" t="str">
        <f>IF(StandardResults[[#This Row],[BT(SC)]]&lt;&gt;"-",IF(StandardResults[[#This Row],[BT(SC)]]&lt;=StandardResults[[#This Row],[AAs]],"AA",IF(StandardResults[[#This Row],[BT(SC)]]&lt;=StandardResults[[#This Row],[As]],"A",IF(StandardResults[[#This Row],[BT(SC)]]&lt;=StandardResults[[#This Row],[Bs]],"B","-"))),"")</f>
        <v/>
      </c>
      <c r="L1580" t="str">
        <f>IF(ISBLANK(TimeVR[[#This Row],[Best Time(L)]]),"-",TimeVR[[#This Row],[Best Time(L)]])</f>
        <v>-</v>
      </c>
      <c r="M1580" t="str">
        <f>IF(StandardResults[[#This Row],[BT(LC)]]&lt;&gt;"-",IF(StandardResults[[#This Row],[BT(LC)]]&lt;=StandardResults[[#This Row],[AA]],"AA",IF(StandardResults[[#This Row],[BT(LC)]]&lt;=StandardResults[[#This Row],[A]],"A",IF(StandardResults[[#This Row],[BT(LC)]]&lt;=StandardResults[[#This Row],[B]],"B","-"))),"")</f>
        <v/>
      </c>
      <c r="N1580" s="14"/>
      <c r="O1580" t="str">
        <f>IF(StandardResults[[#This Row],[BT(SC)]]&lt;&gt;"-",IF(StandardResults[[#This Row],[BT(SC)]]&lt;=StandardResults[[#This Row],[Ecs]],"EC","-"),"")</f>
        <v/>
      </c>
      <c r="Q1580" t="str">
        <f>IF(StandardResults[[#This Row],[Ind/Rel]]="Ind",LEFT(StandardResults[[#This Row],[Gender]],1)&amp;MIN(MAX(StandardResults[[#This Row],[Age]],11),17)&amp;"-"&amp;StandardResults[[#This Row],[Event]],"")</f>
        <v>011-0</v>
      </c>
      <c r="R1580" t="e">
        <f>IF(StandardResults[[#This Row],[Ind/Rel]]="Ind",_xlfn.XLOOKUP(StandardResults[[#This Row],[Code]],Std[Code],Std[AA]),"-")</f>
        <v>#N/A</v>
      </c>
      <c r="S1580" t="e">
        <f>IF(StandardResults[[#This Row],[Ind/Rel]]="Ind",_xlfn.XLOOKUP(StandardResults[[#This Row],[Code]],Std[Code],Std[A]),"-")</f>
        <v>#N/A</v>
      </c>
      <c r="T1580" t="e">
        <f>IF(StandardResults[[#This Row],[Ind/Rel]]="Ind",_xlfn.XLOOKUP(StandardResults[[#This Row],[Code]],Std[Code],Std[B]),"-")</f>
        <v>#N/A</v>
      </c>
      <c r="U1580" t="e">
        <f>IF(StandardResults[[#This Row],[Ind/Rel]]="Ind",_xlfn.XLOOKUP(StandardResults[[#This Row],[Code]],Std[Code],Std[AAs]),"-")</f>
        <v>#N/A</v>
      </c>
      <c r="V1580" t="e">
        <f>IF(StandardResults[[#This Row],[Ind/Rel]]="Ind",_xlfn.XLOOKUP(StandardResults[[#This Row],[Code]],Std[Code],Std[As]),"-")</f>
        <v>#N/A</v>
      </c>
      <c r="W1580" t="e">
        <f>IF(StandardResults[[#This Row],[Ind/Rel]]="Ind",_xlfn.XLOOKUP(StandardResults[[#This Row],[Code]],Std[Code],Std[Bs]),"-")</f>
        <v>#N/A</v>
      </c>
      <c r="X1580" t="e">
        <f>IF(StandardResults[[#This Row],[Ind/Rel]]="Ind",_xlfn.XLOOKUP(StandardResults[[#This Row],[Code]],Std[Code],Std[EC]),"-")</f>
        <v>#N/A</v>
      </c>
      <c r="Y1580" t="e">
        <f>IF(StandardResults[[#This Row],[Ind/Rel]]="Ind",_xlfn.XLOOKUP(StandardResults[[#This Row],[Code]],Std[Code],Std[Ecs]),"-")</f>
        <v>#N/A</v>
      </c>
      <c r="Z1580">
        <f>COUNTIFS(StandardResults[Name],StandardResults[[#This Row],[Name]],StandardResults[Entry
Std],"B")+COUNTIFS(StandardResults[Name],StandardResults[[#This Row],[Name]],StandardResults[Entry
Std],"A")+COUNTIFS(StandardResults[Name],StandardResults[[#This Row],[Name]],StandardResults[Entry
Std],"AA")</f>
        <v>0</v>
      </c>
      <c r="AA1580">
        <f>COUNTIFS(StandardResults[Name],StandardResults[[#This Row],[Name]],StandardResults[Entry
Std],"AA")</f>
        <v>0</v>
      </c>
    </row>
    <row r="1581" spans="1:27" x14ac:dyDescent="0.25">
      <c r="A1581">
        <f>TimeVR[[#This Row],[Club]]</f>
        <v>0</v>
      </c>
      <c r="B1581" t="str">
        <f>IF(OR(RIGHT(TimeVR[[#This Row],[Event]],3)="M.R", RIGHT(TimeVR[[#This Row],[Event]],3)="F.R"),"Relay","Ind")</f>
        <v>Ind</v>
      </c>
      <c r="C1581">
        <f>TimeVR[[#This Row],[gender]]</f>
        <v>0</v>
      </c>
      <c r="D1581">
        <f>TimeVR[[#This Row],[Age]]</f>
        <v>0</v>
      </c>
      <c r="E1581">
        <f>TimeVR[[#This Row],[name]]</f>
        <v>0</v>
      </c>
      <c r="F1581">
        <f>TimeVR[[#This Row],[Event]]</f>
        <v>0</v>
      </c>
      <c r="G1581" t="str">
        <f>IF(OR(StandardResults[[#This Row],[Entry]]="-",TimeVR[[#This Row],[validation]]="Validated"),"Y","N")</f>
        <v>N</v>
      </c>
      <c r="H1581">
        <f>IF(OR(LEFT(TimeVR[[#This Row],[Times]],8)="00:00.00", LEFT(TimeVR[[#This Row],[Times]],2)="NT"),"-",TimeVR[[#This Row],[Times]])</f>
        <v>0</v>
      </c>
      <c r="I15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1" t="str">
        <f>IF(ISBLANK(TimeVR[[#This Row],[Best Time(S)]]),"-",TimeVR[[#This Row],[Best Time(S)]])</f>
        <v>-</v>
      </c>
      <c r="K1581" t="str">
        <f>IF(StandardResults[[#This Row],[BT(SC)]]&lt;&gt;"-",IF(StandardResults[[#This Row],[BT(SC)]]&lt;=StandardResults[[#This Row],[AAs]],"AA",IF(StandardResults[[#This Row],[BT(SC)]]&lt;=StandardResults[[#This Row],[As]],"A",IF(StandardResults[[#This Row],[BT(SC)]]&lt;=StandardResults[[#This Row],[Bs]],"B","-"))),"")</f>
        <v/>
      </c>
      <c r="L1581" t="str">
        <f>IF(ISBLANK(TimeVR[[#This Row],[Best Time(L)]]),"-",TimeVR[[#This Row],[Best Time(L)]])</f>
        <v>-</v>
      </c>
      <c r="M1581" t="str">
        <f>IF(StandardResults[[#This Row],[BT(LC)]]&lt;&gt;"-",IF(StandardResults[[#This Row],[BT(LC)]]&lt;=StandardResults[[#This Row],[AA]],"AA",IF(StandardResults[[#This Row],[BT(LC)]]&lt;=StandardResults[[#This Row],[A]],"A",IF(StandardResults[[#This Row],[BT(LC)]]&lt;=StandardResults[[#This Row],[B]],"B","-"))),"")</f>
        <v/>
      </c>
      <c r="N1581" s="14"/>
      <c r="O1581" t="str">
        <f>IF(StandardResults[[#This Row],[BT(SC)]]&lt;&gt;"-",IF(StandardResults[[#This Row],[BT(SC)]]&lt;=StandardResults[[#This Row],[Ecs]],"EC","-"),"")</f>
        <v/>
      </c>
      <c r="Q1581" t="str">
        <f>IF(StandardResults[[#This Row],[Ind/Rel]]="Ind",LEFT(StandardResults[[#This Row],[Gender]],1)&amp;MIN(MAX(StandardResults[[#This Row],[Age]],11),17)&amp;"-"&amp;StandardResults[[#This Row],[Event]],"")</f>
        <v>011-0</v>
      </c>
      <c r="R1581" t="e">
        <f>IF(StandardResults[[#This Row],[Ind/Rel]]="Ind",_xlfn.XLOOKUP(StandardResults[[#This Row],[Code]],Std[Code],Std[AA]),"-")</f>
        <v>#N/A</v>
      </c>
      <c r="S1581" t="e">
        <f>IF(StandardResults[[#This Row],[Ind/Rel]]="Ind",_xlfn.XLOOKUP(StandardResults[[#This Row],[Code]],Std[Code],Std[A]),"-")</f>
        <v>#N/A</v>
      </c>
      <c r="T1581" t="e">
        <f>IF(StandardResults[[#This Row],[Ind/Rel]]="Ind",_xlfn.XLOOKUP(StandardResults[[#This Row],[Code]],Std[Code],Std[B]),"-")</f>
        <v>#N/A</v>
      </c>
      <c r="U1581" t="e">
        <f>IF(StandardResults[[#This Row],[Ind/Rel]]="Ind",_xlfn.XLOOKUP(StandardResults[[#This Row],[Code]],Std[Code],Std[AAs]),"-")</f>
        <v>#N/A</v>
      </c>
      <c r="V1581" t="e">
        <f>IF(StandardResults[[#This Row],[Ind/Rel]]="Ind",_xlfn.XLOOKUP(StandardResults[[#This Row],[Code]],Std[Code],Std[As]),"-")</f>
        <v>#N/A</v>
      </c>
      <c r="W1581" t="e">
        <f>IF(StandardResults[[#This Row],[Ind/Rel]]="Ind",_xlfn.XLOOKUP(StandardResults[[#This Row],[Code]],Std[Code],Std[Bs]),"-")</f>
        <v>#N/A</v>
      </c>
      <c r="X1581" t="e">
        <f>IF(StandardResults[[#This Row],[Ind/Rel]]="Ind",_xlfn.XLOOKUP(StandardResults[[#This Row],[Code]],Std[Code],Std[EC]),"-")</f>
        <v>#N/A</v>
      </c>
      <c r="Y1581" t="e">
        <f>IF(StandardResults[[#This Row],[Ind/Rel]]="Ind",_xlfn.XLOOKUP(StandardResults[[#This Row],[Code]],Std[Code],Std[Ecs]),"-")</f>
        <v>#N/A</v>
      </c>
      <c r="Z1581">
        <f>COUNTIFS(StandardResults[Name],StandardResults[[#This Row],[Name]],StandardResults[Entry
Std],"B")+COUNTIFS(StandardResults[Name],StandardResults[[#This Row],[Name]],StandardResults[Entry
Std],"A")+COUNTIFS(StandardResults[Name],StandardResults[[#This Row],[Name]],StandardResults[Entry
Std],"AA")</f>
        <v>0</v>
      </c>
      <c r="AA1581">
        <f>COUNTIFS(StandardResults[Name],StandardResults[[#This Row],[Name]],StandardResults[Entry
Std],"AA")</f>
        <v>0</v>
      </c>
    </row>
    <row r="1582" spans="1:27" x14ac:dyDescent="0.25">
      <c r="A1582">
        <f>TimeVR[[#This Row],[Club]]</f>
        <v>0</v>
      </c>
      <c r="B1582" t="str">
        <f>IF(OR(RIGHT(TimeVR[[#This Row],[Event]],3)="M.R", RIGHT(TimeVR[[#This Row],[Event]],3)="F.R"),"Relay","Ind")</f>
        <v>Ind</v>
      </c>
      <c r="C1582">
        <f>TimeVR[[#This Row],[gender]]</f>
        <v>0</v>
      </c>
      <c r="D1582">
        <f>TimeVR[[#This Row],[Age]]</f>
        <v>0</v>
      </c>
      <c r="E1582">
        <f>TimeVR[[#This Row],[name]]</f>
        <v>0</v>
      </c>
      <c r="F1582">
        <f>TimeVR[[#This Row],[Event]]</f>
        <v>0</v>
      </c>
      <c r="G1582" t="str">
        <f>IF(OR(StandardResults[[#This Row],[Entry]]="-",TimeVR[[#This Row],[validation]]="Validated"),"Y","N")</f>
        <v>N</v>
      </c>
      <c r="H1582">
        <f>IF(OR(LEFT(TimeVR[[#This Row],[Times]],8)="00:00.00", LEFT(TimeVR[[#This Row],[Times]],2)="NT"),"-",TimeVR[[#This Row],[Times]])</f>
        <v>0</v>
      </c>
      <c r="I15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2" t="str">
        <f>IF(ISBLANK(TimeVR[[#This Row],[Best Time(S)]]),"-",TimeVR[[#This Row],[Best Time(S)]])</f>
        <v>-</v>
      </c>
      <c r="K1582" t="str">
        <f>IF(StandardResults[[#This Row],[BT(SC)]]&lt;&gt;"-",IF(StandardResults[[#This Row],[BT(SC)]]&lt;=StandardResults[[#This Row],[AAs]],"AA",IF(StandardResults[[#This Row],[BT(SC)]]&lt;=StandardResults[[#This Row],[As]],"A",IF(StandardResults[[#This Row],[BT(SC)]]&lt;=StandardResults[[#This Row],[Bs]],"B","-"))),"")</f>
        <v/>
      </c>
      <c r="L1582" t="str">
        <f>IF(ISBLANK(TimeVR[[#This Row],[Best Time(L)]]),"-",TimeVR[[#This Row],[Best Time(L)]])</f>
        <v>-</v>
      </c>
      <c r="M1582" t="str">
        <f>IF(StandardResults[[#This Row],[BT(LC)]]&lt;&gt;"-",IF(StandardResults[[#This Row],[BT(LC)]]&lt;=StandardResults[[#This Row],[AA]],"AA",IF(StandardResults[[#This Row],[BT(LC)]]&lt;=StandardResults[[#This Row],[A]],"A",IF(StandardResults[[#This Row],[BT(LC)]]&lt;=StandardResults[[#This Row],[B]],"B","-"))),"")</f>
        <v/>
      </c>
      <c r="N1582" s="14"/>
      <c r="O1582" t="str">
        <f>IF(StandardResults[[#This Row],[BT(SC)]]&lt;&gt;"-",IF(StandardResults[[#This Row],[BT(SC)]]&lt;=StandardResults[[#This Row],[Ecs]],"EC","-"),"")</f>
        <v/>
      </c>
      <c r="Q1582" t="str">
        <f>IF(StandardResults[[#This Row],[Ind/Rel]]="Ind",LEFT(StandardResults[[#This Row],[Gender]],1)&amp;MIN(MAX(StandardResults[[#This Row],[Age]],11),17)&amp;"-"&amp;StandardResults[[#This Row],[Event]],"")</f>
        <v>011-0</v>
      </c>
      <c r="R1582" t="e">
        <f>IF(StandardResults[[#This Row],[Ind/Rel]]="Ind",_xlfn.XLOOKUP(StandardResults[[#This Row],[Code]],Std[Code],Std[AA]),"-")</f>
        <v>#N/A</v>
      </c>
      <c r="S1582" t="e">
        <f>IF(StandardResults[[#This Row],[Ind/Rel]]="Ind",_xlfn.XLOOKUP(StandardResults[[#This Row],[Code]],Std[Code],Std[A]),"-")</f>
        <v>#N/A</v>
      </c>
      <c r="T1582" t="e">
        <f>IF(StandardResults[[#This Row],[Ind/Rel]]="Ind",_xlfn.XLOOKUP(StandardResults[[#This Row],[Code]],Std[Code],Std[B]),"-")</f>
        <v>#N/A</v>
      </c>
      <c r="U1582" t="e">
        <f>IF(StandardResults[[#This Row],[Ind/Rel]]="Ind",_xlfn.XLOOKUP(StandardResults[[#This Row],[Code]],Std[Code],Std[AAs]),"-")</f>
        <v>#N/A</v>
      </c>
      <c r="V1582" t="e">
        <f>IF(StandardResults[[#This Row],[Ind/Rel]]="Ind",_xlfn.XLOOKUP(StandardResults[[#This Row],[Code]],Std[Code],Std[As]),"-")</f>
        <v>#N/A</v>
      </c>
      <c r="W1582" t="e">
        <f>IF(StandardResults[[#This Row],[Ind/Rel]]="Ind",_xlfn.XLOOKUP(StandardResults[[#This Row],[Code]],Std[Code],Std[Bs]),"-")</f>
        <v>#N/A</v>
      </c>
      <c r="X1582" t="e">
        <f>IF(StandardResults[[#This Row],[Ind/Rel]]="Ind",_xlfn.XLOOKUP(StandardResults[[#This Row],[Code]],Std[Code],Std[EC]),"-")</f>
        <v>#N/A</v>
      </c>
      <c r="Y1582" t="e">
        <f>IF(StandardResults[[#This Row],[Ind/Rel]]="Ind",_xlfn.XLOOKUP(StandardResults[[#This Row],[Code]],Std[Code],Std[Ecs]),"-")</f>
        <v>#N/A</v>
      </c>
      <c r="Z1582">
        <f>COUNTIFS(StandardResults[Name],StandardResults[[#This Row],[Name]],StandardResults[Entry
Std],"B")+COUNTIFS(StandardResults[Name],StandardResults[[#This Row],[Name]],StandardResults[Entry
Std],"A")+COUNTIFS(StandardResults[Name],StandardResults[[#This Row],[Name]],StandardResults[Entry
Std],"AA")</f>
        <v>0</v>
      </c>
      <c r="AA1582">
        <f>COUNTIFS(StandardResults[Name],StandardResults[[#This Row],[Name]],StandardResults[Entry
Std],"AA")</f>
        <v>0</v>
      </c>
    </row>
    <row r="1583" spans="1:27" x14ac:dyDescent="0.25">
      <c r="A1583">
        <f>TimeVR[[#This Row],[Club]]</f>
        <v>0</v>
      </c>
      <c r="B1583" t="str">
        <f>IF(OR(RIGHT(TimeVR[[#This Row],[Event]],3)="M.R", RIGHT(TimeVR[[#This Row],[Event]],3)="F.R"),"Relay","Ind")</f>
        <v>Ind</v>
      </c>
      <c r="C1583">
        <f>TimeVR[[#This Row],[gender]]</f>
        <v>0</v>
      </c>
      <c r="D1583">
        <f>TimeVR[[#This Row],[Age]]</f>
        <v>0</v>
      </c>
      <c r="E1583">
        <f>TimeVR[[#This Row],[name]]</f>
        <v>0</v>
      </c>
      <c r="F1583">
        <f>TimeVR[[#This Row],[Event]]</f>
        <v>0</v>
      </c>
      <c r="G1583" t="str">
        <f>IF(OR(StandardResults[[#This Row],[Entry]]="-",TimeVR[[#This Row],[validation]]="Validated"),"Y","N")</f>
        <v>N</v>
      </c>
      <c r="H1583">
        <f>IF(OR(LEFT(TimeVR[[#This Row],[Times]],8)="00:00.00", LEFT(TimeVR[[#This Row],[Times]],2)="NT"),"-",TimeVR[[#This Row],[Times]])</f>
        <v>0</v>
      </c>
      <c r="I15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3" t="str">
        <f>IF(ISBLANK(TimeVR[[#This Row],[Best Time(S)]]),"-",TimeVR[[#This Row],[Best Time(S)]])</f>
        <v>-</v>
      </c>
      <c r="K1583" t="str">
        <f>IF(StandardResults[[#This Row],[BT(SC)]]&lt;&gt;"-",IF(StandardResults[[#This Row],[BT(SC)]]&lt;=StandardResults[[#This Row],[AAs]],"AA",IF(StandardResults[[#This Row],[BT(SC)]]&lt;=StandardResults[[#This Row],[As]],"A",IF(StandardResults[[#This Row],[BT(SC)]]&lt;=StandardResults[[#This Row],[Bs]],"B","-"))),"")</f>
        <v/>
      </c>
      <c r="L1583" t="str">
        <f>IF(ISBLANK(TimeVR[[#This Row],[Best Time(L)]]),"-",TimeVR[[#This Row],[Best Time(L)]])</f>
        <v>-</v>
      </c>
      <c r="M1583" t="str">
        <f>IF(StandardResults[[#This Row],[BT(LC)]]&lt;&gt;"-",IF(StandardResults[[#This Row],[BT(LC)]]&lt;=StandardResults[[#This Row],[AA]],"AA",IF(StandardResults[[#This Row],[BT(LC)]]&lt;=StandardResults[[#This Row],[A]],"A",IF(StandardResults[[#This Row],[BT(LC)]]&lt;=StandardResults[[#This Row],[B]],"B","-"))),"")</f>
        <v/>
      </c>
      <c r="N1583" s="14"/>
      <c r="O1583" t="str">
        <f>IF(StandardResults[[#This Row],[BT(SC)]]&lt;&gt;"-",IF(StandardResults[[#This Row],[BT(SC)]]&lt;=StandardResults[[#This Row],[Ecs]],"EC","-"),"")</f>
        <v/>
      </c>
      <c r="Q1583" t="str">
        <f>IF(StandardResults[[#This Row],[Ind/Rel]]="Ind",LEFT(StandardResults[[#This Row],[Gender]],1)&amp;MIN(MAX(StandardResults[[#This Row],[Age]],11),17)&amp;"-"&amp;StandardResults[[#This Row],[Event]],"")</f>
        <v>011-0</v>
      </c>
      <c r="R1583" t="e">
        <f>IF(StandardResults[[#This Row],[Ind/Rel]]="Ind",_xlfn.XLOOKUP(StandardResults[[#This Row],[Code]],Std[Code],Std[AA]),"-")</f>
        <v>#N/A</v>
      </c>
      <c r="S1583" t="e">
        <f>IF(StandardResults[[#This Row],[Ind/Rel]]="Ind",_xlfn.XLOOKUP(StandardResults[[#This Row],[Code]],Std[Code],Std[A]),"-")</f>
        <v>#N/A</v>
      </c>
      <c r="T1583" t="e">
        <f>IF(StandardResults[[#This Row],[Ind/Rel]]="Ind",_xlfn.XLOOKUP(StandardResults[[#This Row],[Code]],Std[Code],Std[B]),"-")</f>
        <v>#N/A</v>
      </c>
      <c r="U1583" t="e">
        <f>IF(StandardResults[[#This Row],[Ind/Rel]]="Ind",_xlfn.XLOOKUP(StandardResults[[#This Row],[Code]],Std[Code],Std[AAs]),"-")</f>
        <v>#N/A</v>
      </c>
      <c r="V1583" t="e">
        <f>IF(StandardResults[[#This Row],[Ind/Rel]]="Ind",_xlfn.XLOOKUP(StandardResults[[#This Row],[Code]],Std[Code],Std[As]),"-")</f>
        <v>#N/A</v>
      </c>
      <c r="W1583" t="e">
        <f>IF(StandardResults[[#This Row],[Ind/Rel]]="Ind",_xlfn.XLOOKUP(StandardResults[[#This Row],[Code]],Std[Code],Std[Bs]),"-")</f>
        <v>#N/A</v>
      </c>
      <c r="X1583" t="e">
        <f>IF(StandardResults[[#This Row],[Ind/Rel]]="Ind",_xlfn.XLOOKUP(StandardResults[[#This Row],[Code]],Std[Code],Std[EC]),"-")</f>
        <v>#N/A</v>
      </c>
      <c r="Y1583" t="e">
        <f>IF(StandardResults[[#This Row],[Ind/Rel]]="Ind",_xlfn.XLOOKUP(StandardResults[[#This Row],[Code]],Std[Code],Std[Ecs]),"-")</f>
        <v>#N/A</v>
      </c>
      <c r="Z1583">
        <f>COUNTIFS(StandardResults[Name],StandardResults[[#This Row],[Name]],StandardResults[Entry
Std],"B")+COUNTIFS(StandardResults[Name],StandardResults[[#This Row],[Name]],StandardResults[Entry
Std],"A")+COUNTIFS(StandardResults[Name],StandardResults[[#This Row],[Name]],StandardResults[Entry
Std],"AA")</f>
        <v>0</v>
      </c>
      <c r="AA1583">
        <f>COUNTIFS(StandardResults[Name],StandardResults[[#This Row],[Name]],StandardResults[Entry
Std],"AA")</f>
        <v>0</v>
      </c>
    </row>
    <row r="1584" spans="1:27" x14ac:dyDescent="0.25">
      <c r="A1584">
        <f>TimeVR[[#This Row],[Club]]</f>
        <v>0</v>
      </c>
      <c r="B1584" t="str">
        <f>IF(OR(RIGHT(TimeVR[[#This Row],[Event]],3)="M.R", RIGHT(TimeVR[[#This Row],[Event]],3)="F.R"),"Relay","Ind")</f>
        <v>Ind</v>
      </c>
      <c r="C1584">
        <f>TimeVR[[#This Row],[gender]]</f>
        <v>0</v>
      </c>
      <c r="D1584">
        <f>TimeVR[[#This Row],[Age]]</f>
        <v>0</v>
      </c>
      <c r="E1584">
        <f>TimeVR[[#This Row],[name]]</f>
        <v>0</v>
      </c>
      <c r="F1584">
        <f>TimeVR[[#This Row],[Event]]</f>
        <v>0</v>
      </c>
      <c r="G1584" t="str">
        <f>IF(OR(StandardResults[[#This Row],[Entry]]="-",TimeVR[[#This Row],[validation]]="Validated"),"Y","N")</f>
        <v>N</v>
      </c>
      <c r="H1584">
        <f>IF(OR(LEFT(TimeVR[[#This Row],[Times]],8)="00:00.00", LEFT(TimeVR[[#This Row],[Times]],2)="NT"),"-",TimeVR[[#This Row],[Times]])</f>
        <v>0</v>
      </c>
      <c r="I15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4" t="str">
        <f>IF(ISBLANK(TimeVR[[#This Row],[Best Time(S)]]),"-",TimeVR[[#This Row],[Best Time(S)]])</f>
        <v>-</v>
      </c>
      <c r="K1584" t="str">
        <f>IF(StandardResults[[#This Row],[BT(SC)]]&lt;&gt;"-",IF(StandardResults[[#This Row],[BT(SC)]]&lt;=StandardResults[[#This Row],[AAs]],"AA",IF(StandardResults[[#This Row],[BT(SC)]]&lt;=StandardResults[[#This Row],[As]],"A",IF(StandardResults[[#This Row],[BT(SC)]]&lt;=StandardResults[[#This Row],[Bs]],"B","-"))),"")</f>
        <v/>
      </c>
      <c r="L1584" t="str">
        <f>IF(ISBLANK(TimeVR[[#This Row],[Best Time(L)]]),"-",TimeVR[[#This Row],[Best Time(L)]])</f>
        <v>-</v>
      </c>
      <c r="M1584" t="str">
        <f>IF(StandardResults[[#This Row],[BT(LC)]]&lt;&gt;"-",IF(StandardResults[[#This Row],[BT(LC)]]&lt;=StandardResults[[#This Row],[AA]],"AA",IF(StandardResults[[#This Row],[BT(LC)]]&lt;=StandardResults[[#This Row],[A]],"A",IF(StandardResults[[#This Row],[BT(LC)]]&lt;=StandardResults[[#This Row],[B]],"B","-"))),"")</f>
        <v/>
      </c>
      <c r="N1584" s="14"/>
      <c r="O1584" t="str">
        <f>IF(StandardResults[[#This Row],[BT(SC)]]&lt;&gt;"-",IF(StandardResults[[#This Row],[BT(SC)]]&lt;=StandardResults[[#This Row],[Ecs]],"EC","-"),"")</f>
        <v/>
      </c>
      <c r="Q1584" t="str">
        <f>IF(StandardResults[[#This Row],[Ind/Rel]]="Ind",LEFT(StandardResults[[#This Row],[Gender]],1)&amp;MIN(MAX(StandardResults[[#This Row],[Age]],11),17)&amp;"-"&amp;StandardResults[[#This Row],[Event]],"")</f>
        <v>011-0</v>
      </c>
      <c r="R1584" t="e">
        <f>IF(StandardResults[[#This Row],[Ind/Rel]]="Ind",_xlfn.XLOOKUP(StandardResults[[#This Row],[Code]],Std[Code],Std[AA]),"-")</f>
        <v>#N/A</v>
      </c>
      <c r="S1584" t="e">
        <f>IF(StandardResults[[#This Row],[Ind/Rel]]="Ind",_xlfn.XLOOKUP(StandardResults[[#This Row],[Code]],Std[Code],Std[A]),"-")</f>
        <v>#N/A</v>
      </c>
      <c r="T1584" t="e">
        <f>IF(StandardResults[[#This Row],[Ind/Rel]]="Ind",_xlfn.XLOOKUP(StandardResults[[#This Row],[Code]],Std[Code],Std[B]),"-")</f>
        <v>#N/A</v>
      </c>
      <c r="U1584" t="e">
        <f>IF(StandardResults[[#This Row],[Ind/Rel]]="Ind",_xlfn.XLOOKUP(StandardResults[[#This Row],[Code]],Std[Code],Std[AAs]),"-")</f>
        <v>#N/A</v>
      </c>
      <c r="V1584" t="e">
        <f>IF(StandardResults[[#This Row],[Ind/Rel]]="Ind",_xlfn.XLOOKUP(StandardResults[[#This Row],[Code]],Std[Code],Std[As]),"-")</f>
        <v>#N/A</v>
      </c>
      <c r="W1584" t="e">
        <f>IF(StandardResults[[#This Row],[Ind/Rel]]="Ind",_xlfn.XLOOKUP(StandardResults[[#This Row],[Code]],Std[Code],Std[Bs]),"-")</f>
        <v>#N/A</v>
      </c>
      <c r="X1584" t="e">
        <f>IF(StandardResults[[#This Row],[Ind/Rel]]="Ind",_xlfn.XLOOKUP(StandardResults[[#This Row],[Code]],Std[Code],Std[EC]),"-")</f>
        <v>#N/A</v>
      </c>
      <c r="Y1584" t="e">
        <f>IF(StandardResults[[#This Row],[Ind/Rel]]="Ind",_xlfn.XLOOKUP(StandardResults[[#This Row],[Code]],Std[Code],Std[Ecs]),"-")</f>
        <v>#N/A</v>
      </c>
      <c r="Z1584">
        <f>COUNTIFS(StandardResults[Name],StandardResults[[#This Row],[Name]],StandardResults[Entry
Std],"B")+COUNTIFS(StandardResults[Name],StandardResults[[#This Row],[Name]],StandardResults[Entry
Std],"A")+COUNTIFS(StandardResults[Name],StandardResults[[#This Row],[Name]],StandardResults[Entry
Std],"AA")</f>
        <v>0</v>
      </c>
      <c r="AA1584">
        <f>COUNTIFS(StandardResults[Name],StandardResults[[#This Row],[Name]],StandardResults[Entry
Std],"AA")</f>
        <v>0</v>
      </c>
    </row>
    <row r="1585" spans="1:27" x14ac:dyDescent="0.25">
      <c r="A1585">
        <f>TimeVR[[#This Row],[Club]]</f>
        <v>0</v>
      </c>
      <c r="B1585" t="str">
        <f>IF(OR(RIGHT(TimeVR[[#This Row],[Event]],3)="M.R", RIGHT(TimeVR[[#This Row],[Event]],3)="F.R"),"Relay","Ind")</f>
        <v>Ind</v>
      </c>
      <c r="C1585">
        <f>TimeVR[[#This Row],[gender]]</f>
        <v>0</v>
      </c>
      <c r="D1585">
        <f>TimeVR[[#This Row],[Age]]</f>
        <v>0</v>
      </c>
      <c r="E1585">
        <f>TimeVR[[#This Row],[name]]</f>
        <v>0</v>
      </c>
      <c r="F1585">
        <f>TimeVR[[#This Row],[Event]]</f>
        <v>0</v>
      </c>
      <c r="G1585" t="str">
        <f>IF(OR(StandardResults[[#This Row],[Entry]]="-",TimeVR[[#This Row],[validation]]="Validated"),"Y","N")</f>
        <v>N</v>
      </c>
      <c r="H1585">
        <f>IF(OR(LEFT(TimeVR[[#This Row],[Times]],8)="00:00.00", LEFT(TimeVR[[#This Row],[Times]],2)="NT"),"-",TimeVR[[#This Row],[Times]])</f>
        <v>0</v>
      </c>
      <c r="I15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5" t="str">
        <f>IF(ISBLANK(TimeVR[[#This Row],[Best Time(S)]]),"-",TimeVR[[#This Row],[Best Time(S)]])</f>
        <v>-</v>
      </c>
      <c r="K1585" t="str">
        <f>IF(StandardResults[[#This Row],[BT(SC)]]&lt;&gt;"-",IF(StandardResults[[#This Row],[BT(SC)]]&lt;=StandardResults[[#This Row],[AAs]],"AA",IF(StandardResults[[#This Row],[BT(SC)]]&lt;=StandardResults[[#This Row],[As]],"A",IF(StandardResults[[#This Row],[BT(SC)]]&lt;=StandardResults[[#This Row],[Bs]],"B","-"))),"")</f>
        <v/>
      </c>
      <c r="L1585" t="str">
        <f>IF(ISBLANK(TimeVR[[#This Row],[Best Time(L)]]),"-",TimeVR[[#This Row],[Best Time(L)]])</f>
        <v>-</v>
      </c>
      <c r="M1585" t="str">
        <f>IF(StandardResults[[#This Row],[BT(LC)]]&lt;&gt;"-",IF(StandardResults[[#This Row],[BT(LC)]]&lt;=StandardResults[[#This Row],[AA]],"AA",IF(StandardResults[[#This Row],[BT(LC)]]&lt;=StandardResults[[#This Row],[A]],"A",IF(StandardResults[[#This Row],[BT(LC)]]&lt;=StandardResults[[#This Row],[B]],"B","-"))),"")</f>
        <v/>
      </c>
      <c r="N1585" s="14"/>
      <c r="O1585" t="str">
        <f>IF(StandardResults[[#This Row],[BT(SC)]]&lt;&gt;"-",IF(StandardResults[[#This Row],[BT(SC)]]&lt;=StandardResults[[#This Row],[Ecs]],"EC","-"),"")</f>
        <v/>
      </c>
      <c r="Q1585" t="str">
        <f>IF(StandardResults[[#This Row],[Ind/Rel]]="Ind",LEFT(StandardResults[[#This Row],[Gender]],1)&amp;MIN(MAX(StandardResults[[#This Row],[Age]],11),17)&amp;"-"&amp;StandardResults[[#This Row],[Event]],"")</f>
        <v>011-0</v>
      </c>
      <c r="R1585" t="e">
        <f>IF(StandardResults[[#This Row],[Ind/Rel]]="Ind",_xlfn.XLOOKUP(StandardResults[[#This Row],[Code]],Std[Code],Std[AA]),"-")</f>
        <v>#N/A</v>
      </c>
      <c r="S1585" t="e">
        <f>IF(StandardResults[[#This Row],[Ind/Rel]]="Ind",_xlfn.XLOOKUP(StandardResults[[#This Row],[Code]],Std[Code],Std[A]),"-")</f>
        <v>#N/A</v>
      </c>
      <c r="T1585" t="e">
        <f>IF(StandardResults[[#This Row],[Ind/Rel]]="Ind",_xlfn.XLOOKUP(StandardResults[[#This Row],[Code]],Std[Code],Std[B]),"-")</f>
        <v>#N/A</v>
      </c>
      <c r="U1585" t="e">
        <f>IF(StandardResults[[#This Row],[Ind/Rel]]="Ind",_xlfn.XLOOKUP(StandardResults[[#This Row],[Code]],Std[Code],Std[AAs]),"-")</f>
        <v>#N/A</v>
      </c>
      <c r="V1585" t="e">
        <f>IF(StandardResults[[#This Row],[Ind/Rel]]="Ind",_xlfn.XLOOKUP(StandardResults[[#This Row],[Code]],Std[Code],Std[As]),"-")</f>
        <v>#N/A</v>
      </c>
      <c r="W1585" t="e">
        <f>IF(StandardResults[[#This Row],[Ind/Rel]]="Ind",_xlfn.XLOOKUP(StandardResults[[#This Row],[Code]],Std[Code],Std[Bs]),"-")</f>
        <v>#N/A</v>
      </c>
      <c r="X1585" t="e">
        <f>IF(StandardResults[[#This Row],[Ind/Rel]]="Ind",_xlfn.XLOOKUP(StandardResults[[#This Row],[Code]],Std[Code],Std[EC]),"-")</f>
        <v>#N/A</v>
      </c>
      <c r="Y1585" t="e">
        <f>IF(StandardResults[[#This Row],[Ind/Rel]]="Ind",_xlfn.XLOOKUP(StandardResults[[#This Row],[Code]],Std[Code],Std[Ecs]),"-")</f>
        <v>#N/A</v>
      </c>
      <c r="Z1585">
        <f>COUNTIFS(StandardResults[Name],StandardResults[[#This Row],[Name]],StandardResults[Entry
Std],"B")+COUNTIFS(StandardResults[Name],StandardResults[[#This Row],[Name]],StandardResults[Entry
Std],"A")+COUNTIFS(StandardResults[Name],StandardResults[[#This Row],[Name]],StandardResults[Entry
Std],"AA")</f>
        <v>0</v>
      </c>
      <c r="AA1585">
        <f>COUNTIFS(StandardResults[Name],StandardResults[[#This Row],[Name]],StandardResults[Entry
Std],"AA")</f>
        <v>0</v>
      </c>
    </row>
    <row r="1586" spans="1:27" x14ac:dyDescent="0.25">
      <c r="A1586">
        <f>TimeVR[[#This Row],[Club]]</f>
        <v>0</v>
      </c>
      <c r="B1586" t="str">
        <f>IF(OR(RIGHT(TimeVR[[#This Row],[Event]],3)="M.R", RIGHT(TimeVR[[#This Row],[Event]],3)="F.R"),"Relay","Ind")</f>
        <v>Ind</v>
      </c>
      <c r="C1586">
        <f>TimeVR[[#This Row],[gender]]</f>
        <v>0</v>
      </c>
      <c r="D1586">
        <f>TimeVR[[#This Row],[Age]]</f>
        <v>0</v>
      </c>
      <c r="E1586">
        <f>TimeVR[[#This Row],[name]]</f>
        <v>0</v>
      </c>
      <c r="F1586">
        <f>TimeVR[[#This Row],[Event]]</f>
        <v>0</v>
      </c>
      <c r="G1586" t="str">
        <f>IF(OR(StandardResults[[#This Row],[Entry]]="-",TimeVR[[#This Row],[validation]]="Validated"),"Y","N")</f>
        <v>N</v>
      </c>
      <c r="H1586">
        <f>IF(OR(LEFT(TimeVR[[#This Row],[Times]],8)="00:00.00", LEFT(TimeVR[[#This Row],[Times]],2)="NT"),"-",TimeVR[[#This Row],[Times]])</f>
        <v>0</v>
      </c>
      <c r="I15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6" t="str">
        <f>IF(ISBLANK(TimeVR[[#This Row],[Best Time(S)]]),"-",TimeVR[[#This Row],[Best Time(S)]])</f>
        <v>-</v>
      </c>
      <c r="K1586" t="str">
        <f>IF(StandardResults[[#This Row],[BT(SC)]]&lt;&gt;"-",IF(StandardResults[[#This Row],[BT(SC)]]&lt;=StandardResults[[#This Row],[AAs]],"AA",IF(StandardResults[[#This Row],[BT(SC)]]&lt;=StandardResults[[#This Row],[As]],"A",IF(StandardResults[[#This Row],[BT(SC)]]&lt;=StandardResults[[#This Row],[Bs]],"B","-"))),"")</f>
        <v/>
      </c>
      <c r="L1586" t="str">
        <f>IF(ISBLANK(TimeVR[[#This Row],[Best Time(L)]]),"-",TimeVR[[#This Row],[Best Time(L)]])</f>
        <v>-</v>
      </c>
      <c r="M1586" t="str">
        <f>IF(StandardResults[[#This Row],[BT(LC)]]&lt;&gt;"-",IF(StandardResults[[#This Row],[BT(LC)]]&lt;=StandardResults[[#This Row],[AA]],"AA",IF(StandardResults[[#This Row],[BT(LC)]]&lt;=StandardResults[[#This Row],[A]],"A",IF(StandardResults[[#This Row],[BT(LC)]]&lt;=StandardResults[[#This Row],[B]],"B","-"))),"")</f>
        <v/>
      </c>
      <c r="N1586" s="14"/>
      <c r="O1586" t="str">
        <f>IF(StandardResults[[#This Row],[BT(SC)]]&lt;&gt;"-",IF(StandardResults[[#This Row],[BT(SC)]]&lt;=StandardResults[[#This Row],[Ecs]],"EC","-"),"")</f>
        <v/>
      </c>
      <c r="Q1586" t="str">
        <f>IF(StandardResults[[#This Row],[Ind/Rel]]="Ind",LEFT(StandardResults[[#This Row],[Gender]],1)&amp;MIN(MAX(StandardResults[[#This Row],[Age]],11),17)&amp;"-"&amp;StandardResults[[#This Row],[Event]],"")</f>
        <v>011-0</v>
      </c>
      <c r="R1586" t="e">
        <f>IF(StandardResults[[#This Row],[Ind/Rel]]="Ind",_xlfn.XLOOKUP(StandardResults[[#This Row],[Code]],Std[Code],Std[AA]),"-")</f>
        <v>#N/A</v>
      </c>
      <c r="S1586" t="e">
        <f>IF(StandardResults[[#This Row],[Ind/Rel]]="Ind",_xlfn.XLOOKUP(StandardResults[[#This Row],[Code]],Std[Code],Std[A]),"-")</f>
        <v>#N/A</v>
      </c>
      <c r="T1586" t="e">
        <f>IF(StandardResults[[#This Row],[Ind/Rel]]="Ind",_xlfn.XLOOKUP(StandardResults[[#This Row],[Code]],Std[Code],Std[B]),"-")</f>
        <v>#N/A</v>
      </c>
      <c r="U1586" t="e">
        <f>IF(StandardResults[[#This Row],[Ind/Rel]]="Ind",_xlfn.XLOOKUP(StandardResults[[#This Row],[Code]],Std[Code],Std[AAs]),"-")</f>
        <v>#N/A</v>
      </c>
      <c r="V1586" t="e">
        <f>IF(StandardResults[[#This Row],[Ind/Rel]]="Ind",_xlfn.XLOOKUP(StandardResults[[#This Row],[Code]],Std[Code],Std[As]),"-")</f>
        <v>#N/A</v>
      </c>
      <c r="W1586" t="e">
        <f>IF(StandardResults[[#This Row],[Ind/Rel]]="Ind",_xlfn.XLOOKUP(StandardResults[[#This Row],[Code]],Std[Code],Std[Bs]),"-")</f>
        <v>#N/A</v>
      </c>
      <c r="X1586" t="e">
        <f>IF(StandardResults[[#This Row],[Ind/Rel]]="Ind",_xlfn.XLOOKUP(StandardResults[[#This Row],[Code]],Std[Code],Std[EC]),"-")</f>
        <v>#N/A</v>
      </c>
      <c r="Y1586" t="e">
        <f>IF(StandardResults[[#This Row],[Ind/Rel]]="Ind",_xlfn.XLOOKUP(StandardResults[[#This Row],[Code]],Std[Code],Std[Ecs]),"-")</f>
        <v>#N/A</v>
      </c>
      <c r="Z1586">
        <f>COUNTIFS(StandardResults[Name],StandardResults[[#This Row],[Name]],StandardResults[Entry
Std],"B")+COUNTIFS(StandardResults[Name],StandardResults[[#This Row],[Name]],StandardResults[Entry
Std],"A")+COUNTIFS(StandardResults[Name],StandardResults[[#This Row],[Name]],StandardResults[Entry
Std],"AA")</f>
        <v>0</v>
      </c>
      <c r="AA1586">
        <f>COUNTIFS(StandardResults[Name],StandardResults[[#This Row],[Name]],StandardResults[Entry
Std],"AA")</f>
        <v>0</v>
      </c>
    </row>
    <row r="1587" spans="1:27" x14ac:dyDescent="0.25">
      <c r="A1587">
        <f>TimeVR[[#This Row],[Club]]</f>
        <v>0</v>
      </c>
      <c r="B1587" t="str">
        <f>IF(OR(RIGHT(TimeVR[[#This Row],[Event]],3)="M.R", RIGHT(TimeVR[[#This Row],[Event]],3)="F.R"),"Relay","Ind")</f>
        <v>Ind</v>
      </c>
      <c r="C1587">
        <f>TimeVR[[#This Row],[gender]]</f>
        <v>0</v>
      </c>
      <c r="D1587">
        <f>TimeVR[[#This Row],[Age]]</f>
        <v>0</v>
      </c>
      <c r="E1587">
        <f>TimeVR[[#This Row],[name]]</f>
        <v>0</v>
      </c>
      <c r="F1587">
        <f>TimeVR[[#This Row],[Event]]</f>
        <v>0</v>
      </c>
      <c r="G1587" t="str">
        <f>IF(OR(StandardResults[[#This Row],[Entry]]="-",TimeVR[[#This Row],[validation]]="Validated"),"Y","N")</f>
        <v>N</v>
      </c>
      <c r="H1587">
        <f>IF(OR(LEFT(TimeVR[[#This Row],[Times]],8)="00:00.00", LEFT(TimeVR[[#This Row],[Times]],2)="NT"),"-",TimeVR[[#This Row],[Times]])</f>
        <v>0</v>
      </c>
      <c r="I15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7" t="str">
        <f>IF(ISBLANK(TimeVR[[#This Row],[Best Time(S)]]),"-",TimeVR[[#This Row],[Best Time(S)]])</f>
        <v>-</v>
      </c>
      <c r="K1587" t="str">
        <f>IF(StandardResults[[#This Row],[BT(SC)]]&lt;&gt;"-",IF(StandardResults[[#This Row],[BT(SC)]]&lt;=StandardResults[[#This Row],[AAs]],"AA",IF(StandardResults[[#This Row],[BT(SC)]]&lt;=StandardResults[[#This Row],[As]],"A",IF(StandardResults[[#This Row],[BT(SC)]]&lt;=StandardResults[[#This Row],[Bs]],"B","-"))),"")</f>
        <v/>
      </c>
      <c r="L1587" t="str">
        <f>IF(ISBLANK(TimeVR[[#This Row],[Best Time(L)]]),"-",TimeVR[[#This Row],[Best Time(L)]])</f>
        <v>-</v>
      </c>
      <c r="M1587" t="str">
        <f>IF(StandardResults[[#This Row],[BT(LC)]]&lt;&gt;"-",IF(StandardResults[[#This Row],[BT(LC)]]&lt;=StandardResults[[#This Row],[AA]],"AA",IF(StandardResults[[#This Row],[BT(LC)]]&lt;=StandardResults[[#This Row],[A]],"A",IF(StandardResults[[#This Row],[BT(LC)]]&lt;=StandardResults[[#This Row],[B]],"B","-"))),"")</f>
        <v/>
      </c>
      <c r="N1587" s="14"/>
      <c r="O1587" t="str">
        <f>IF(StandardResults[[#This Row],[BT(SC)]]&lt;&gt;"-",IF(StandardResults[[#This Row],[BT(SC)]]&lt;=StandardResults[[#This Row],[Ecs]],"EC","-"),"")</f>
        <v/>
      </c>
      <c r="Q1587" t="str">
        <f>IF(StandardResults[[#This Row],[Ind/Rel]]="Ind",LEFT(StandardResults[[#This Row],[Gender]],1)&amp;MIN(MAX(StandardResults[[#This Row],[Age]],11),17)&amp;"-"&amp;StandardResults[[#This Row],[Event]],"")</f>
        <v>011-0</v>
      </c>
      <c r="R1587" t="e">
        <f>IF(StandardResults[[#This Row],[Ind/Rel]]="Ind",_xlfn.XLOOKUP(StandardResults[[#This Row],[Code]],Std[Code],Std[AA]),"-")</f>
        <v>#N/A</v>
      </c>
      <c r="S1587" t="e">
        <f>IF(StandardResults[[#This Row],[Ind/Rel]]="Ind",_xlfn.XLOOKUP(StandardResults[[#This Row],[Code]],Std[Code],Std[A]),"-")</f>
        <v>#N/A</v>
      </c>
      <c r="T1587" t="e">
        <f>IF(StandardResults[[#This Row],[Ind/Rel]]="Ind",_xlfn.XLOOKUP(StandardResults[[#This Row],[Code]],Std[Code],Std[B]),"-")</f>
        <v>#N/A</v>
      </c>
      <c r="U1587" t="e">
        <f>IF(StandardResults[[#This Row],[Ind/Rel]]="Ind",_xlfn.XLOOKUP(StandardResults[[#This Row],[Code]],Std[Code],Std[AAs]),"-")</f>
        <v>#N/A</v>
      </c>
      <c r="V1587" t="e">
        <f>IF(StandardResults[[#This Row],[Ind/Rel]]="Ind",_xlfn.XLOOKUP(StandardResults[[#This Row],[Code]],Std[Code],Std[As]),"-")</f>
        <v>#N/A</v>
      </c>
      <c r="W1587" t="e">
        <f>IF(StandardResults[[#This Row],[Ind/Rel]]="Ind",_xlfn.XLOOKUP(StandardResults[[#This Row],[Code]],Std[Code],Std[Bs]),"-")</f>
        <v>#N/A</v>
      </c>
      <c r="X1587" t="e">
        <f>IF(StandardResults[[#This Row],[Ind/Rel]]="Ind",_xlfn.XLOOKUP(StandardResults[[#This Row],[Code]],Std[Code],Std[EC]),"-")</f>
        <v>#N/A</v>
      </c>
      <c r="Y1587" t="e">
        <f>IF(StandardResults[[#This Row],[Ind/Rel]]="Ind",_xlfn.XLOOKUP(StandardResults[[#This Row],[Code]],Std[Code],Std[Ecs]),"-")</f>
        <v>#N/A</v>
      </c>
      <c r="Z1587">
        <f>COUNTIFS(StandardResults[Name],StandardResults[[#This Row],[Name]],StandardResults[Entry
Std],"B")+COUNTIFS(StandardResults[Name],StandardResults[[#This Row],[Name]],StandardResults[Entry
Std],"A")+COUNTIFS(StandardResults[Name],StandardResults[[#This Row],[Name]],StandardResults[Entry
Std],"AA")</f>
        <v>0</v>
      </c>
      <c r="AA1587">
        <f>COUNTIFS(StandardResults[Name],StandardResults[[#This Row],[Name]],StandardResults[Entry
Std],"AA")</f>
        <v>0</v>
      </c>
    </row>
    <row r="1588" spans="1:27" x14ac:dyDescent="0.25">
      <c r="A1588">
        <f>TimeVR[[#This Row],[Club]]</f>
        <v>0</v>
      </c>
      <c r="B1588" t="str">
        <f>IF(OR(RIGHT(TimeVR[[#This Row],[Event]],3)="M.R", RIGHT(TimeVR[[#This Row],[Event]],3)="F.R"),"Relay","Ind")</f>
        <v>Ind</v>
      </c>
      <c r="C1588">
        <f>TimeVR[[#This Row],[gender]]</f>
        <v>0</v>
      </c>
      <c r="D1588">
        <f>TimeVR[[#This Row],[Age]]</f>
        <v>0</v>
      </c>
      <c r="E1588">
        <f>TimeVR[[#This Row],[name]]</f>
        <v>0</v>
      </c>
      <c r="F1588">
        <f>TimeVR[[#This Row],[Event]]</f>
        <v>0</v>
      </c>
      <c r="G1588" t="str">
        <f>IF(OR(StandardResults[[#This Row],[Entry]]="-",TimeVR[[#This Row],[validation]]="Validated"),"Y","N")</f>
        <v>N</v>
      </c>
      <c r="H1588">
        <f>IF(OR(LEFT(TimeVR[[#This Row],[Times]],8)="00:00.00", LEFT(TimeVR[[#This Row],[Times]],2)="NT"),"-",TimeVR[[#This Row],[Times]])</f>
        <v>0</v>
      </c>
      <c r="I15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8" t="str">
        <f>IF(ISBLANK(TimeVR[[#This Row],[Best Time(S)]]),"-",TimeVR[[#This Row],[Best Time(S)]])</f>
        <v>-</v>
      </c>
      <c r="K1588" t="str">
        <f>IF(StandardResults[[#This Row],[BT(SC)]]&lt;&gt;"-",IF(StandardResults[[#This Row],[BT(SC)]]&lt;=StandardResults[[#This Row],[AAs]],"AA",IF(StandardResults[[#This Row],[BT(SC)]]&lt;=StandardResults[[#This Row],[As]],"A",IF(StandardResults[[#This Row],[BT(SC)]]&lt;=StandardResults[[#This Row],[Bs]],"B","-"))),"")</f>
        <v/>
      </c>
      <c r="L1588" t="str">
        <f>IF(ISBLANK(TimeVR[[#This Row],[Best Time(L)]]),"-",TimeVR[[#This Row],[Best Time(L)]])</f>
        <v>-</v>
      </c>
      <c r="M1588" t="str">
        <f>IF(StandardResults[[#This Row],[BT(LC)]]&lt;&gt;"-",IF(StandardResults[[#This Row],[BT(LC)]]&lt;=StandardResults[[#This Row],[AA]],"AA",IF(StandardResults[[#This Row],[BT(LC)]]&lt;=StandardResults[[#This Row],[A]],"A",IF(StandardResults[[#This Row],[BT(LC)]]&lt;=StandardResults[[#This Row],[B]],"B","-"))),"")</f>
        <v/>
      </c>
      <c r="N1588" s="14"/>
      <c r="O1588" t="str">
        <f>IF(StandardResults[[#This Row],[BT(SC)]]&lt;&gt;"-",IF(StandardResults[[#This Row],[BT(SC)]]&lt;=StandardResults[[#This Row],[Ecs]],"EC","-"),"")</f>
        <v/>
      </c>
      <c r="Q1588" t="str">
        <f>IF(StandardResults[[#This Row],[Ind/Rel]]="Ind",LEFT(StandardResults[[#This Row],[Gender]],1)&amp;MIN(MAX(StandardResults[[#This Row],[Age]],11),17)&amp;"-"&amp;StandardResults[[#This Row],[Event]],"")</f>
        <v>011-0</v>
      </c>
      <c r="R1588" t="e">
        <f>IF(StandardResults[[#This Row],[Ind/Rel]]="Ind",_xlfn.XLOOKUP(StandardResults[[#This Row],[Code]],Std[Code],Std[AA]),"-")</f>
        <v>#N/A</v>
      </c>
      <c r="S1588" t="e">
        <f>IF(StandardResults[[#This Row],[Ind/Rel]]="Ind",_xlfn.XLOOKUP(StandardResults[[#This Row],[Code]],Std[Code],Std[A]),"-")</f>
        <v>#N/A</v>
      </c>
      <c r="T1588" t="e">
        <f>IF(StandardResults[[#This Row],[Ind/Rel]]="Ind",_xlfn.XLOOKUP(StandardResults[[#This Row],[Code]],Std[Code],Std[B]),"-")</f>
        <v>#N/A</v>
      </c>
      <c r="U1588" t="e">
        <f>IF(StandardResults[[#This Row],[Ind/Rel]]="Ind",_xlfn.XLOOKUP(StandardResults[[#This Row],[Code]],Std[Code],Std[AAs]),"-")</f>
        <v>#N/A</v>
      </c>
      <c r="V1588" t="e">
        <f>IF(StandardResults[[#This Row],[Ind/Rel]]="Ind",_xlfn.XLOOKUP(StandardResults[[#This Row],[Code]],Std[Code],Std[As]),"-")</f>
        <v>#N/A</v>
      </c>
      <c r="W1588" t="e">
        <f>IF(StandardResults[[#This Row],[Ind/Rel]]="Ind",_xlfn.XLOOKUP(StandardResults[[#This Row],[Code]],Std[Code],Std[Bs]),"-")</f>
        <v>#N/A</v>
      </c>
      <c r="X1588" t="e">
        <f>IF(StandardResults[[#This Row],[Ind/Rel]]="Ind",_xlfn.XLOOKUP(StandardResults[[#This Row],[Code]],Std[Code],Std[EC]),"-")</f>
        <v>#N/A</v>
      </c>
      <c r="Y1588" t="e">
        <f>IF(StandardResults[[#This Row],[Ind/Rel]]="Ind",_xlfn.XLOOKUP(StandardResults[[#This Row],[Code]],Std[Code],Std[Ecs]),"-")</f>
        <v>#N/A</v>
      </c>
      <c r="Z1588">
        <f>COUNTIFS(StandardResults[Name],StandardResults[[#This Row],[Name]],StandardResults[Entry
Std],"B")+COUNTIFS(StandardResults[Name],StandardResults[[#This Row],[Name]],StandardResults[Entry
Std],"A")+COUNTIFS(StandardResults[Name],StandardResults[[#This Row],[Name]],StandardResults[Entry
Std],"AA")</f>
        <v>0</v>
      </c>
      <c r="AA1588">
        <f>COUNTIFS(StandardResults[Name],StandardResults[[#This Row],[Name]],StandardResults[Entry
Std],"AA")</f>
        <v>0</v>
      </c>
    </row>
    <row r="1589" spans="1:27" x14ac:dyDescent="0.25">
      <c r="A1589">
        <f>TimeVR[[#This Row],[Club]]</f>
        <v>0</v>
      </c>
      <c r="B1589" t="str">
        <f>IF(OR(RIGHT(TimeVR[[#This Row],[Event]],3)="M.R", RIGHT(TimeVR[[#This Row],[Event]],3)="F.R"),"Relay","Ind")</f>
        <v>Ind</v>
      </c>
      <c r="C1589">
        <f>TimeVR[[#This Row],[gender]]</f>
        <v>0</v>
      </c>
      <c r="D1589">
        <f>TimeVR[[#This Row],[Age]]</f>
        <v>0</v>
      </c>
      <c r="E1589">
        <f>TimeVR[[#This Row],[name]]</f>
        <v>0</v>
      </c>
      <c r="F1589">
        <f>TimeVR[[#This Row],[Event]]</f>
        <v>0</v>
      </c>
      <c r="G1589" t="str">
        <f>IF(OR(StandardResults[[#This Row],[Entry]]="-",TimeVR[[#This Row],[validation]]="Validated"),"Y","N")</f>
        <v>N</v>
      </c>
      <c r="H1589">
        <f>IF(OR(LEFT(TimeVR[[#This Row],[Times]],8)="00:00.00", LEFT(TimeVR[[#This Row],[Times]],2)="NT"),"-",TimeVR[[#This Row],[Times]])</f>
        <v>0</v>
      </c>
      <c r="I15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89" t="str">
        <f>IF(ISBLANK(TimeVR[[#This Row],[Best Time(S)]]),"-",TimeVR[[#This Row],[Best Time(S)]])</f>
        <v>-</v>
      </c>
      <c r="K1589" t="str">
        <f>IF(StandardResults[[#This Row],[BT(SC)]]&lt;&gt;"-",IF(StandardResults[[#This Row],[BT(SC)]]&lt;=StandardResults[[#This Row],[AAs]],"AA",IF(StandardResults[[#This Row],[BT(SC)]]&lt;=StandardResults[[#This Row],[As]],"A",IF(StandardResults[[#This Row],[BT(SC)]]&lt;=StandardResults[[#This Row],[Bs]],"B","-"))),"")</f>
        <v/>
      </c>
      <c r="L1589" t="str">
        <f>IF(ISBLANK(TimeVR[[#This Row],[Best Time(L)]]),"-",TimeVR[[#This Row],[Best Time(L)]])</f>
        <v>-</v>
      </c>
      <c r="M1589" t="str">
        <f>IF(StandardResults[[#This Row],[BT(LC)]]&lt;&gt;"-",IF(StandardResults[[#This Row],[BT(LC)]]&lt;=StandardResults[[#This Row],[AA]],"AA",IF(StandardResults[[#This Row],[BT(LC)]]&lt;=StandardResults[[#This Row],[A]],"A",IF(StandardResults[[#This Row],[BT(LC)]]&lt;=StandardResults[[#This Row],[B]],"B","-"))),"")</f>
        <v/>
      </c>
      <c r="N1589" s="14"/>
      <c r="O1589" t="str">
        <f>IF(StandardResults[[#This Row],[BT(SC)]]&lt;&gt;"-",IF(StandardResults[[#This Row],[BT(SC)]]&lt;=StandardResults[[#This Row],[Ecs]],"EC","-"),"")</f>
        <v/>
      </c>
      <c r="Q1589" t="str">
        <f>IF(StandardResults[[#This Row],[Ind/Rel]]="Ind",LEFT(StandardResults[[#This Row],[Gender]],1)&amp;MIN(MAX(StandardResults[[#This Row],[Age]],11),17)&amp;"-"&amp;StandardResults[[#This Row],[Event]],"")</f>
        <v>011-0</v>
      </c>
      <c r="R1589" t="e">
        <f>IF(StandardResults[[#This Row],[Ind/Rel]]="Ind",_xlfn.XLOOKUP(StandardResults[[#This Row],[Code]],Std[Code],Std[AA]),"-")</f>
        <v>#N/A</v>
      </c>
      <c r="S1589" t="e">
        <f>IF(StandardResults[[#This Row],[Ind/Rel]]="Ind",_xlfn.XLOOKUP(StandardResults[[#This Row],[Code]],Std[Code],Std[A]),"-")</f>
        <v>#N/A</v>
      </c>
      <c r="T1589" t="e">
        <f>IF(StandardResults[[#This Row],[Ind/Rel]]="Ind",_xlfn.XLOOKUP(StandardResults[[#This Row],[Code]],Std[Code],Std[B]),"-")</f>
        <v>#N/A</v>
      </c>
      <c r="U1589" t="e">
        <f>IF(StandardResults[[#This Row],[Ind/Rel]]="Ind",_xlfn.XLOOKUP(StandardResults[[#This Row],[Code]],Std[Code],Std[AAs]),"-")</f>
        <v>#N/A</v>
      </c>
      <c r="V1589" t="e">
        <f>IF(StandardResults[[#This Row],[Ind/Rel]]="Ind",_xlfn.XLOOKUP(StandardResults[[#This Row],[Code]],Std[Code],Std[As]),"-")</f>
        <v>#N/A</v>
      </c>
      <c r="W1589" t="e">
        <f>IF(StandardResults[[#This Row],[Ind/Rel]]="Ind",_xlfn.XLOOKUP(StandardResults[[#This Row],[Code]],Std[Code],Std[Bs]),"-")</f>
        <v>#N/A</v>
      </c>
      <c r="X1589" t="e">
        <f>IF(StandardResults[[#This Row],[Ind/Rel]]="Ind",_xlfn.XLOOKUP(StandardResults[[#This Row],[Code]],Std[Code],Std[EC]),"-")</f>
        <v>#N/A</v>
      </c>
      <c r="Y1589" t="e">
        <f>IF(StandardResults[[#This Row],[Ind/Rel]]="Ind",_xlfn.XLOOKUP(StandardResults[[#This Row],[Code]],Std[Code],Std[Ecs]),"-")</f>
        <v>#N/A</v>
      </c>
      <c r="Z1589">
        <f>COUNTIFS(StandardResults[Name],StandardResults[[#This Row],[Name]],StandardResults[Entry
Std],"B")+COUNTIFS(StandardResults[Name],StandardResults[[#This Row],[Name]],StandardResults[Entry
Std],"A")+COUNTIFS(StandardResults[Name],StandardResults[[#This Row],[Name]],StandardResults[Entry
Std],"AA")</f>
        <v>0</v>
      </c>
      <c r="AA1589">
        <f>COUNTIFS(StandardResults[Name],StandardResults[[#This Row],[Name]],StandardResults[Entry
Std],"AA")</f>
        <v>0</v>
      </c>
    </row>
    <row r="1590" spans="1:27" x14ac:dyDescent="0.25">
      <c r="A1590">
        <f>TimeVR[[#This Row],[Club]]</f>
        <v>0</v>
      </c>
      <c r="B1590" t="str">
        <f>IF(OR(RIGHT(TimeVR[[#This Row],[Event]],3)="M.R", RIGHT(TimeVR[[#This Row],[Event]],3)="F.R"),"Relay","Ind")</f>
        <v>Ind</v>
      </c>
      <c r="C1590">
        <f>TimeVR[[#This Row],[gender]]</f>
        <v>0</v>
      </c>
      <c r="D1590">
        <f>TimeVR[[#This Row],[Age]]</f>
        <v>0</v>
      </c>
      <c r="E1590">
        <f>TimeVR[[#This Row],[name]]</f>
        <v>0</v>
      </c>
      <c r="F1590">
        <f>TimeVR[[#This Row],[Event]]</f>
        <v>0</v>
      </c>
      <c r="G1590" t="str">
        <f>IF(OR(StandardResults[[#This Row],[Entry]]="-",TimeVR[[#This Row],[validation]]="Validated"),"Y","N")</f>
        <v>N</v>
      </c>
      <c r="H1590">
        <f>IF(OR(LEFT(TimeVR[[#This Row],[Times]],8)="00:00.00", LEFT(TimeVR[[#This Row],[Times]],2)="NT"),"-",TimeVR[[#This Row],[Times]])</f>
        <v>0</v>
      </c>
      <c r="I15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0" t="str">
        <f>IF(ISBLANK(TimeVR[[#This Row],[Best Time(S)]]),"-",TimeVR[[#This Row],[Best Time(S)]])</f>
        <v>-</v>
      </c>
      <c r="K1590" t="str">
        <f>IF(StandardResults[[#This Row],[BT(SC)]]&lt;&gt;"-",IF(StandardResults[[#This Row],[BT(SC)]]&lt;=StandardResults[[#This Row],[AAs]],"AA",IF(StandardResults[[#This Row],[BT(SC)]]&lt;=StandardResults[[#This Row],[As]],"A",IF(StandardResults[[#This Row],[BT(SC)]]&lt;=StandardResults[[#This Row],[Bs]],"B","-"))),"")</f>
        <v/>
      </c>
      <c r="L1590" t="str">
        <f>IF(ISBLANK(TimeVR[[#This Row],[Best Time(L)]]),"-",TimeVR[[#This Row],[Best Time(L)]])</f>
        <v>-</v>
      </c>
      <c r="M1590" t="str">
        <f>IF(StandardResults[[#This Row],[BT(LC)]]&lt;&gt;"-",IF(StandardResults[[#This Row],[BT(LC)]]&lt;=StandardResults[[#This Row],[AA]],"AA",IF(StandardResults[[#This Row],[BT(LC)]]&lt;=StandardResults[[#This Row],[A]],"A",IF(StandardResults[[#This Row],[BT(LC)]]&lt;=StandardResults[[#This Row],[B]],"B","-"))),"")</f>
        <v/>
      </c>
      <c r="N1590" s="14"/>
      <c r="O1590" t="str">
        <f>IF(StandardResults[[#This Row],[BT(SC)]]&lt;&gt;"-",IF(StandardResults[[#This Row],[BT(SC)]]&lt;=StandardResults[[#This Row],[Ecs]],"EC","-"),"")</f>
        <v/>
      </c>
      <c r="Q1590" t="str">
        <f>IF(StandardResults[[#This Row],[Ind/Rel]]="Ind",LEFT(StandardResults[[#This Row],[Gender]],1)&amp;MIN(MAX(StandardResults[[#This Row],[Age]],11),17)&amp;"-"&amp;StandardResults[[#This Row],[Event]],"")</f>
        <v>011-0</v>
      </c>
      <c r="R1590" t="e">
        <f>IF(StandardResults[[#This Row],[Ind/Rel]]="Ind",_xlfn.XLOOKUP(StandardResults[[#This Row],[Code]],Std[Code],Std[AA]),"-")</f>
        <v>#N/A</v>
      </c>
      <c r="S1590" t="e">
        <f>IF(StandardResults[[#This Row],[Ind/Rel]]="Ind",_xlfn.XLOOKUP(StandardResults[[#This Row],[Code]],Std[Code],Std[A]),"-")</f>
        <v>#N/A</v>
      </c>
      <c r="T1590" t="e">
        <f>IF(StandardResults[[#This Row],[Ind/Rel]]="Ind",_xlfn.XLOOKUP(StandardResults[[#This Row],[Code]],Std[Code],Std[B]),"-")</f>
        <v>#N/A</v>
      </c>
      <c r="U1590" t="e">
        <f>IF(StandardResults[[#This Row],[Ind/Rel]]="Ind",_xlfn.XLOOKUP(StandardResults[[#This Row],[Code]],Std[Code],Std[AAs]),"-")</f>
        <v>#N/A</v>
      </c>
      <c r="V1590" t="e">
        <f>IF(StandardResults[[#This Row],[Ind/Rel]]="Ind",_xlfn.XLOOKUP(StandardResults[[#This Row],[Code]],Std[Code],Std[As]),"-")</f>
        <v>#N/A</v>
      </c>
      <c r="W1590" t="e">
        <f>IF(StandardResults[[#This Row],[Ind/Rel]]="Ind",_xlfn.XLOOKUP(StandardResults[[#This Row],[Code]],Std[Code],Std[Bs]),"-")</f>
        <v>#N/A</v>
      </c>
      <c r="X1590" t="e">
        <f>IF(StandardResults[[#This Row],[Ind/Rel]]="Ind",_xlfn.XLOOKUP(StandardResults[[#This Row],[Code]],Std[Code],Std[EC]),"-")</f>
        <v>#N/A</v>
      </c>
      <c r="Y1590" t="e">
        <f>IF(StandardResults[[#This Row],[Ind/Rel]]="Ind",_xlfn.XLOOKUP(StandardResults[[#This Row],[Code]],Std[Code],Std[Ecs]),"-")</f>
        <v>#N/A</v>
      </c>
      <c r="Z1590">
        <f>COUNTIFS(StandardResults[Name],StandardResults[[#This Row],[Name]],StandardResults[Entry
Std],"B")+COUNTIFS(StandardResults[Name],StandardResults[[#This Row],[Name]],StandardResults[Entry
Std],"A")+COUNTIFS(StandardResults[Name],StandardResults[[#This Row],[Name]],StandardResults[Entry
Std],"AA")</f>
        <v>0</v>
      </c>
      <c r="AA1590">
        <f>COUNTIFS(StandardResults[Name],StandardResults[[#This Row],[Name]],StandardResults[Entry
Std],"AA")</f>
        <v>0</v>
      </c>
    </row>
    <row r="1591" spans="1:27" x14ac:dyDescent="0.25">
      <c r="A1591">
        <f>TimeVR[[#This Row],[Club]]</f>
        <v>0</v>
      </c>
      <c r="B1591" t="str">
        <f>IF(OR(RIGHT(TimeVR[[#This Row],[Event]],3)="M.R", RIGHT(TimeVR[[#This Row],[Event]],3)="F.R"),"Relay","Ind")</f>
        <v>Ind</v>
      </c>
      <c r="C1591">
        <f>TimeVR[[#This Row],[gender]]</f>
        <v>0</v>
      </c>
      <c r="D1591">
        <f>TimeVR[[#This Row],[Age]]</f>
        <v>0</v>
      </c>
      <c r="E1591">
        <f>TimeVR[[#This Row],[name]]</f>
        <v>0</v>
      </c>
      <c r="F1591">
        <f>TimeVR[[#This Row],[Event]]</f>
        <v>0</v>
      </c>
      <c r="G1591" t="str">
        <f>IF(OR(StandardResults[[#This Row],[Entry]]="-",TimeVR[[#This Row],[validation]]="Validated"),"Y","N")</f>
        <v>N</v>
      </c>
      <c r="H1591">
        <f>IF(OR(LEFT(TimeVR[[#This Row],[Times]],8)="00:00.00", LEFT(TimeVR[[#This Row],[Times]],2)="NT"),"-",TimeVR[[#This Row],[Times]])</f>
        <v>0</v>
      </c>
      <c r="I15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1" t="str">
        <f>IF(ISBLANK(TimeVR[[#This Row],[Best Time(S)]]),"-",TimeVR[[#This Row],[Best Time(S)]])</f>
        <v>-</v>
      </c>
      <c r="K1591" t="str">
        <f>IF(StandardResults[[#This Row],[BT(SC)]]&lt;&gt;"-",IF(StandardResults[[#This Row],[BT(SC)]]&lt;=StandardResults[[#This Row],[AAs]],"AA",IF(StandardResults[[#This Row],[BT(SC)]]&lt;=StandardResults[[#This Row],[As]],"A",IF(StandardResults[[#This Row],[BT(SC)]]&lt;=StandardResults[[#This Row],[Bs]],"B","-"))),"")</f>
        <v/>
      </c>
      <c r="L1591" t="str">
        <f>IF(ISBLANK(TimeVR[[#This Row],[Best Time(L)]]),"-",TimeVR[[#This Row],[Best Time(L)]])</f>
        <v>-</v>
      </c>
      <c r="M1591" t="str">
        <f>IF(StandardResults[[#This Row],[BT(LC)]]&lt;&gt;"-",IF(StandardResults[[#This Row],[BT(LC)]]&lt;=StandardResults[[#This Row],[AA]],"AA",IF(StandardResults[[#This Row],[BT(LC)]]&lt;=StandardResults[[#This Row],[A]],"A",IF(StandardResults[[#This Row],[BT(LC)]]&lt;=StandardResults[[#This Row],[B]],"B","-"))),"")</f>
        <v/>
      </c>
      <c r="N1591" s="14"/>
      <c r="O1591" t="str">
        <f>IF(StandardResults[[#This Row],[BT(SC)]]&lt;&gt;"-",IF(StandardResults[[#This Row],[BT(SC)]]&lt;=StandardResults[[#This Row],[Ecs]],"EC","-"),"")</f>
        <v/>
      </c>
      <c r="Q1591" t="str">
        <f>IF(StandardResults[[#This Row],[Ind/Rel]]="Ind",LEFT(StandardResults[[#This Row],[Gender]],1)&amp;MIN(MAX(StandardResults[[#This Row],[Age]],11),17)&amp;"-"&amp;StandardResults[[#This Row],[Event]],"")</f>
        <v>011-0</v>
      </c>
      <c r="R1591" t="e">
        <f>IF(StandardResults[[#This Row],[Ind/Rel]]="Ind",_xlfn.XLOOKUP(StandardResults[[#This Row],[Code]],Std[Code],Std[AA]),"-")</f>
        <v>#N/A</v>
      </c>
      <c r="S1591" t="e">
        <f>IF(StandardResults[[#This Row],[Ind/Rel]]="Ind",_xlfn.XLOOKUP(StandardResults[[#This Row],[Code]],Std[Code],Std[A]),"-")</f>
        <v>#N/A</v>
      </c>
      <c r="T1591" t="e">
        <f>IF(StandardResults[[#This Row],[Ind/Rel]]="Ind",_xlfn.XLOOKUP(StandardResults[[#This Row],[Code]],Std[Code],Std[B]),"-")</f>
        <v>#N/A</v>
      </c>
      <c r="U1591" t="e">
        <f>IF(StandardResults[[#This Row],[Ind/Rel]]="Ind",_xlfn.XLOOKUP(StandardResults[[#This Row],[Code]],Std[Code],Std[AAs]),"-")</f>
        <v>#N/A</v>
      </c>
      <c r="V1591" t="e">
        <f>IF(StandardResults[[#This Row],[Ind/Rel]]="Ind",_xlfn.XLOOKUP(StandardResults[[#This Row],[Code]],Std[Code],Std[As]),"-")</f>
        <v>#N/A</v>
      </c>
      <c r="W1591" t="e">
        <f>IF(StandardResults[[#This Row],[Ind/Rel]]="Ind",_xlfn.XLOOKUP(StandardResults[[#This Row],[Code]],Std[Code],Std[Bs]),"-")</f>
        <v>#N/A</v>
      </c>
      <c r="X1591" t="e">
        <f>IF(StandardResults[[#This Row],[Ind/Rel]]="Ind",_xlfn.XLOOKUP(StandardResults[[#This Row],[Code]],Std[Code],Std[EC]),"-")</f>
        <v>#N/A</v>
      </c>
      <c r="Y1591" t="e">
        <f>IF(StandardResults[[#This Row],[Ind/Rel]]="Ind",_xlfn.XLOOKUP(StandardResults[[#This Row],[Code]],Std[Code],Std[Ecs]),"-")</f>
        <v>#N/A</v>
      </c>
      <c r="Z1591">
        <f>COUNTIFS(StandardResults[Name],StandardResults[[#This Row],[Name]],StandardResults[Entry
Std],"B")+COUNTIFS(StandardResults[Name],StandardResults[[#This Row],[Name]],StandardResults[Entry
Std],"A")+COUNTIFS(StandardResults[Name],StandardResults[[#This Row],[Name]],StandardResults[Entry
Std],"AA")</f>
        <v>0</v>
      </c>
      <c r="AA1591">
        <f>COUNTIFS(StandardResults[Name],StandardResults[[#This Row],[Name]],StandardResults[Entry
Std],"AA")</f>
        <v>0</v>
      </c>
    </row>
    <row r="1592" spans="1:27" x14ac:dyDescent="0.25">
      <c r="A1592">
        <f>TimeVR[[#This Row],[Club]]</f>
        <v>0</v>
      </c>
      <c r="B1592" t="str">
        <f>IF(OR(RIGHT(TimeVR[[#This Row],[Event]],3)="M.R", RIGHT(TimeVR[[#This Row],[Event]],3)="F.R"),"Relay","Ind")</f>
        <v>Ind</v>
      </c>
      <c r="C1592">
        <f>TimeVR[[#This Row],[gender]]</f>
        <v>0</v>
      </c>
      <c r="D1592">
        <f>TimeVR[[#This Row],[Age]]</f>
        <v>0</v>
      </c>
      <c r="E1592">
        <f>TimeVR[[#This Row],[name]]</f>
        <v>0</v>
      </c>
      <c r="F1592">
        <f>TimeVR[[#This Row],[Event]]</f>
        <v>0</v>
      </c>
      <c r="G1592" t="str">
        <f>IF(OR(StandardResults[[#This Row],[Entry]]="-",TimeVR[[#This Row],[validation]]="Validated"),"Y","N")</f>
        <v>N</v>
      </c>
      <c r="H1592">
        <f>IF(OR(LEFT(TimeVR[[#This Row],[Times]],8)="00:00.00", LEFT(TimeVR[[#This Row],[Times]],2)="NT"),"-",TimeVR[[#This Row],[Times]])</f>
        <v>0</v>
      </c>
      <c r="I15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2" t="str">
        <f>IF(ISBLANK(TimeVR[[#This Row],[Best Time(S)]]),"-",TimeVR[[#This Row],[Best Time(S)]])</f>
        <v>-</v>
      </c>
      <c r="K1592" t="str">
        <f>IF(StandardResults[[#This Row],[BT(SC)]]&lt;&gt;"-",IF(StandardResults[[#This Row],[BT(SC)]]&lt;=StandardResults[[#This Row],[AAs]],"AA",IF(StandardResults[[#This Row],[BT(SC)]]&lt;=StandardResults[[#This Row],[As]],"A",IF(StandardResults[[#This Row],[BT(SC)]]&lt;=StandardResults[[#This Row],[Bs]],"B","-"))),"")</f>
        <v/>
      </c>
      <c r="L1592" t="str">
        <f>IF(ISBLANK(TimeVR[[#This Row],[Best Time(L)]]),"-",TimeVR[[#This Row],[Best Time(L)]])</f>
        <v>-</v>
      </c>
      <c r="M1592" t="str">
        <f>IF(StandardResults[[#This Row],[BT(LC)]]&lt;&gt;"-",IF(StandardResults[[#This Row],[BT(LC)]]&lt;=StandardResults[[#This Row],[AA]],"AA",IF(StandardResults[[#This Row],[BT(LC)]]&lt;=StandardResults[[#This Row],[A]],"A",IF(StandardResults[[#This Row],[BT(LC)]]&lt;=StandardResults[[#This Row],[B]],"B","-"))),"")</f>
        <v/>
      </c>
      <c r="N1592" s="14"/>
      <c r="O1592" t="str">
        <f>IF(StandardResults[[#This Row],[BT(SC)]]&lt;&gt;"-",IF(StandardResults[[#This Row],[BT(SC)]]&lt;=StandardResults[[#This Row],[Ecs]],"EC","-"),"")</f>
        <v/>
      </c>
      <c r="Q1592" t="str">
        <f>IF(StandardResults[[#This Row],[Ind/Rel]]="Ind",LEFT(StandardResults[[#This Row],[Gender]],1)&amp;MIN(MAX(StandardResults[[#This Row],[Age]],11),17)&amp;"-"&amp;StandardResults[[#This Row],[Event]],"")</f>
        <v>011-0</v>
      </c>
      <c r="R1592" t="e">
        <f>IF(StandardResults[[#This Row],[Ind/Rel]]="Ind",_xlfn.XLOOKUP(StandardResults[[#This Row],[Code]],Std[Code],Std[AA]),"-")</f>
        <v>#N/A</v>
      </c>
      <c r="S1592" t="e">
        <f>IF(StandardResults[[#This Row],[Ind/Rel]]="Ind",_xlfn.XLOOKUP(StandardResults[[#This Row],[Code]],Std[Code],Std[A]),"-")</f>
        <v>#N/A</v>
      </c>
      <c r="T1592" t="e">
        <f>IF(StandardResults[[#This Row],[Ind/Rel]]="Ind",_xlfn.XLOOKUP(StandardResults[[#This Row],[Code]],Std[Code],Std[B]),"-")</f>
        <v>#N/A</v>
      </c>
      <c r="U1592" t="e">
        <f>IF(StandardResults[[#This Row],[Ind/Rel]]="Ind",_xlfn.XLOOKUP(StandardResults[[#This Row],[Code]],Std[Code],Std[AAs]),"-")</f>
        <v>#N/A</v>
      </c>
      <c r="V1592" t="e">
        <f>IF(StandardResults[[#This Row],[Ind/Rel]]="Ind",_xlfn.XLOOKUP(StandardResults[[#This Row],[Code]],Std[Code],Std[As]),"-")</f>
        <v>#N/A</v>
      </c>
      <c r="W1592" t="e">
        <f>IF(StandardResults[[#This Row],[Ind/Rel]]="Ind",_xlfn.XLOOKUP(StandardResults[[#This Row],[Code]],Std[Code],Std[Bs]),"-")</f>
        <v>#N/A</v>
      </c>
      <c r="X1592" t="e">
        <f>IF(StandardResults[[#This Row],[Ind/Rel]]="Ind",_xlfn.XLOOKUP(StandardResults[[#This Row],[Code]],Std[Code],Std[EC]),"-")</f>
        <v>#N/A</v>
      </c>
      <c r="Y1592" t="e">
        <f>IF(StandardResults[[#This Row],[Ind/Rel]]="Ind",_xlfn.XLOOKUP(StandardResults[[#This Row],[Code]],Std[Code],Std[Ecs]),"-")</f>
        <v>#N/A</v>
      </c>
      <c r="Z1592">
        <f>COUNTIFS(StandardResults[Name],StandardResults[[#This Row],[Name]],StandardResults[Entry
Std],"B")+COUNTIFS(StandardResults[Name],StandardResults[[#This Row],[Name]],StandardResults[Entry
Std],"A")+COUNTIFS(StandardResults[Name],StandardResults[[#This Row],[Name]],StandardResults[Entry
Std],"AA")</f>
        <v>0</v>
      </c>
      <c r="AA1592">
        <f>COUNTIFS(StandardResults[Name],StandardResults[[#This Row],[Name]],StandardResults[Entry
Std],"AA")</f>
        <v>0</v>
      </c>
    </row>
    <row r="1593" spans="1:27" x14ac:dyDescent="0.25">
      <c r="A1593">
        <f>TimeVR[[#This Row],[Club]]</f>
        <v>0</v>
      </c>
      <c r="B1593" t="str">
        <f>IF(OR(RIGHT(TimeVR[[#This Row],[Event]],3)="M.R", RIGHT(TimeVR[[#This Row],[Event]],3)="F.R"),"Relay","Ind")</f>
        <v>Ind</v>
      </c>
      <c r="C1593">
        <f>TimeVR[[#This Row],[gender]]</f>
        <v>0</v>
      </c>
      <c r="D1593">
        <f>TimeVR[[#This Row],[Age]]</f>
        <v>0</v>
      </c>
      <c r="E1593">
        <f>TimeVR[[#This Row],[name]]</f>
        <v>0</v>
      </c>
      <c r="F1593">
        <f>TimeVR[[#This Row],[Event]]</f>
        <v>0</v>
      </c>
      <c r="G1593" t="str">
        <f>IF(OR(StandardResults[[#This Row],[Entry]]="-",TimeVR[[#This Row],[validation]]="Validated"),"Y","N")</f>
        <v>N</v>
      </c>
      <c r="H1593">
        <f>IF(OR(LEFT(TimeVR[[#This Row],[Times]],8)="00:00.00", LEFT(TimeVR[[#This Row],[Times]],2)="NT"),"-",TimeVR[[#This Row],[Times]])</f>
        <v>0</v>
      </c>
      <c r="I15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3" t="str">
        <f>IF(ISBLANK(TimeVR[[#This Row],[Best Time(S)]]),"-",TimeVR[[#This Row],[Best Time(S)]])</f>
        <v>-</v>
      </c>
      <c r="K1593" t="str">
        <f>IF(StandardResults[[#This Row],[BT(SC)]]&lt;&gt;"-",IF(StandardResults[[#This Row],[BT(SC)]]&lt;=StandardResults[[#This Row],[AAs]],"AA",IF(StandardResults[[#This Row],[BT(SC)]]&lt;=StandardResults[[#This Row],[As]],"A",IF(StandardResults[[#This Row],[BT(SC)]]&lt;=StandardResults[[#This Row],[Bs]],"B","-"))),"")</f>
        <v/>
      </c>
      <c r="L1593" t="str">
        <f>IF(ISBLANK(TimeVR[[#This Row],[Best Time(L)]]),"-",TimeVR[[#This Row],[Best Time(L)]])</f>
        <v>-</v>
      </c>
      <c r="M1593" t="str">
        <f>IF(StandardResults[[#This Row],[BT(LC)]]&lt;&gt;"-",IF(StandardResults[[#This Row],[BT(LC)]]&lt;=StandardResults[[#This Row],[AA]],"AA",IF(StandardResults[[#This Row],[BT(LC)]]&lt;=StandardResults[[#This Row],[A]],"A",IF(StandardResults[[#This Row],[BT(LC)]]&lt;=StandardResults[[#This Row],[B]],"B","-"))),"")</f>
        <v/>
      </c>
      <c r="N1593" s="14"/>
      <c r="O1593" t="str">
        <f>IF(StandardResults[[#This Row],[BT(SC)]]&lt;&gt;"-",IF(StandardResults[[#This Row],[BT(SC)]]&lt;=StandardResults[[#This Row],[Ecs]],"EC","-"),"")</f>
        <v/>
      </c>
      <c r="Q1593" t="str">
        <f>IF(StandardResults[[#This Row],[Ind/Rel]]="Ind",LEFT(StandardResults[[#This Row],[Gender]],1)&amp;MIN(MAX(StandardResults[[#This Row],[Age]],11),17)&amp;"-"&amp;StandardResults[[#This Row],[Event]],"")</f>
        <v>011-0</v>
      </c>
      <c r="R1593" t="e">
        <f>IF(StandardResults[[#This Row],[Ind/Rel]]="Ind",_xlfn.XLOOKUP(StandardResults[[#This Row],[Code]],Std[Code],Std[AA]),"-")</f>
        <v>#N/A</v>
      </c>
      <c r="S1593" t="e">
        <f>IF(StandardResults[[#This Row],[Ind/Rel]]="Ind",_xlfn.XLOOKUP(StandardResults[[#This Row],[Code]],Std[Code],Std[A]),"-")</f>
        <v>#N/A</v>
      </c>
      <c r="T1593" t="e">
        <f>IF(StandardResults[[#This Row],[Ind/Rel]]="Ind",_xlfn.XLOOKUP(StandardResults[[#This Row],[Code]],Std[Code],Std[B]),"-")</f>
        <v>#N/A</v>
      </c>
      <c r="U1593" t="e">
        <f>IF(StandardResults[[#This Row],[Ind/Rel]]="Ind",_xlfn.XLOOKUP(StandardResults[[#This Row],[Code]],Std[Code],Std[AAs]),"-")</f>
        <v>#N/A</v>
      </c>
      <c r="V1593" t="e">
        <f>IF(StandardResults[[#This Row],[Ind/Rel]]="Ind",_xlfn.XLOOKUP(StandardResults[[#This Row],[Code]],Std[Code],Std[As]),"-")</f>
        <v>#N/A</v>
      </c>
      <c r="W1593" t="e">
        <f>IF(StandardResults[[#This Row],[Ind/Rel]]="Ind",_xlfn.XLOOKUP(StandardResults[[#This Row],[Code]],Std[Code],Std[Bs]),"-")</f>
        <v>#N/A</v>
      </c>
      <c r="X1593" t="e">
        <f>IF(StandardResults[[#This Row],[Ind/Rel]]="Ind",_xlfn.XLOOKUP(StandardResults[[#This Row],[Code]],Std[Code],Std[EC]),"-")</f>
        <v>#N/A</v>
      </c>
      <c r="Y1593" t="e">
        <f>IF(StandardResults[[#This Row],[Ind/Rel]]="Ind",_xlfn.XLOOKUP(StandardResults[[#This Row],[Code]],Std[Code],Std[Ecs]),"-")</f>
        <v>#N/A</v>
      </c>
      <c r="Z1593">
        <f>COUNTIFS(StandardResults[Name],StandardResults[[#This Row],[Name]],StandardResults[Entry
Std],"B")+COUNTIFS(StandardResults[Name],StandardResults[[#This Row],[Name]],StandardResults[Entry
Std],"A")+COUNTIFS(StandardResults[Name],StandardResults[[#This Row],[Name]],StandardResults[Entry
Std],"AA")</f>
        <v>0</v>
      </c>
      <c r="AA1593">
        <f>COUNTIFS(StandardResults[Name],StandardResults[[#This Row],[Name]],StandardResults[Entry
Std],"AA")</f>
        <v>0</v>
      </c>
    </row>
    <row r="1594" spans="1:27" x14ac:dyDescent="0.25">
      <c r="A1594">
        <f>TimeVR[[#This Row],[Club]]</f>
        <v>0</v>
      </c>
      <c r="B1594" t="str">
        <f>IF(OR(RIGHT(TimeVR[[#This Row],[Event]],3)="M.R", RIGHT(TimeVR[[#This Row],[Event]],3)="F.R"),"Relay","Ind")</f>
        <v>Ind</v>
      </c>
      <c r="C1594">
        <f>TimeVR[[#This Row],[gender]]</f>
        <v>0</v>
      </c>
      <c r="D1594">
        <f>TimeVR[[#This Row],[Age]]</f>
        <v>0</v>
      </c>
      <c r="E1594">
        <f>TimeVR[[#This Row],[name]]</f>
        <v>0</v>
      </c>
      <c r="F1594">
        <f>TimeVR[[#This Row],[Event]]</f>
        <v>0</v>
      </c>
      <c r="G1594" t="str">
        <f>IF(OR(StandardResults[[#This Row],[Entry]]="-",TimeVR[[#This Row],[validation]]="Validated"),"Y","N")</f>
        <v>N</v>
      </c>
      <c r="H1594">
        <f>IF(OR(LEFT(TimeVR[[#This Row],[Times]],8)="00:00.00", LEFT(TimeVR[[#This Row],[Times]],2)="NT"),"-",TimeVR[[#This Row],[Times]])</f>
        <v>0</v>
      </c>
      <c r="I15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4" t="str">
        <f>IF(ISBLANK(TimeVR[[#This Row],[Best Time(S)]]),"-",TimeVR[[#This Row],[Best Time(S)]])</f>
        <v>-</v>
      </c>
      <c r="K1594" t="str">
        <f>IF(StandardResults[[#This Row],[BT(SC)]]&lt;&gt;"-",IF(StandardResults[[#This Row],[BT(SC)]]&lt;=StandardResults[[#This Row],[AAs]],"AA",IF(StandardResults[[#This Row],[BT(SC)]]&lt;=StandardResults[[#This Row],[As]],"A",IF(StandardResults[[#This Row],[BT(SC)]]&lt;=StandardResults[[#This Row],[Bs]],"B","-"))),"")</f>
        <v/>
      </c>
      <c r="L1594" t="str">
        <f>IF(ISBLANK(TimeVR[[#This Row],[Best Time(L)]]),"-",TimeVR[[#This Row],[Best Time(L)]])</f>
        <v>-</v>
      </c>
      <c r="M1594" t="str">
        <f>IF(StandardResults[[#This Row],[BT(LC)]]&lt;&gt;"-",IF(StandardResults[[#This Row],[BT(LC)]]&lt;=StandardResults[[#This Row],[AA]],"AA",IF(StandardResults[[#This Row],[BT(LC)]]&lt;=StandardResults[[#This Row],[A]],"A",IF(StandardResults[[#This Row],[BT(LC)]]&lt;=StandardResults[[#This Row],[B]],"B","-"))),"")</f>
        <v/>
      </c>
      <c r="N1594" s="14"/>
      <c r="O1594" t="str">
        <f>IF(StandardResults[[#This Row],[BT(SC)]]&lt;&gt;"-",IF(StandardResults[[#This Row],[BT(SC)]]&lt;=StandardResults[[#This Row],[Ecs]],"EC","-"),"")</f>
        <v/>
      </c>
      <c r="Q1594" t="str">
        <f>IF(StandardResults[[#This Row],[Ind/Rel]]="Ind",LEFT(StandardResults[[#This Row],[Gender]],1)&amp;MIN(MAX(StandardResults[[#This Row],[Age]],11),17)&amp;"-"&amp;StandardResults[[#This Row],[Event]],"")</f>
        <v>011-0</v>
      </c>
      <c r="R1594" t="e">
        <f>IF(StandardResults[[#This Row],[Ind/Rel]]="Ind",_xlfn.XLOOKUP(StandardResults[[#This Row],[Code]],Std[Code],Std[AA]),"-")</f>
        <v>#N/A</v>
      </c>
      <c r="S1594" t="e">
        <f>IF(StandardResults[[#This Row],[Ind/Rel]]="Ind",_xlfn.XLOOKUP(StandardResults[[#This Row],[Code]],Std[Code],Std[A]),"-")</f>
        <v>#N/A</v>
      </c>
      <c r="T1594" t="e">
        <f>IF(StandardResults[[#This Row],[Ind/Rel]]="Ind",_xlfn.XLOOKUP(StandardResults[[#This Row],[Code]],Std[Code],Std[B]),"-")</f>
        <v>#N/A</v>
      </c>
      <c r="U1594" t="e">
        <f>IF(StandardResults[[#This Row],[Ind/Rel]]="Ind",_xlfn.XLOOKUP(StandardResults[[#This Row],[Code]],Std[Code],Std[AAs]),"-")</f>
        <v>#N/A</v>
      </c>
      <c r="V1594" t="e">
        <f>IF(StandardResults[[#This Row],[Ind/Rel]]="Ind",_xlfn.XLOOKUP(StandardResults[[#This Row],[Code]],Std[Code],Std[As]),"-")</f>
        <v>#N/A</v>
      </c>
      <c r="W1594" t="e">
        <f>IF(StandardResults[[#This Row],[Ind/Rel]]="Ind",_xlfn.XLOOKUP(StandardResults[[#This Row],[Code]],Std[Code],Std[Bs]),"-")</f>
        <v>#N/A</v>
      </c>
      <c r="X1594" t="e">
        <f>IF(StandardResults[[#This Row],[Ind/Rel]]="Ind",_xlfn.XLOOKUP(StandardResults[[#This Row],[Code]],Std[Code],Std[EC]),"-")</f>
        <v>#N/A</v>
      </c>
      <c r="Y1594" t="e">
        <f>IF(StandardResults[[#This Row],[Ind/Rel]]="Ind",_xlfn.XLOOKUP(StandardResults[[#This Row],[Code]],Std[Code],Std[Ecs]),"-")</f>
        <v>#N/A</v>
      </c>
      <c r="Z1594">
        <f>COUNTIFS(StandardResults[Name],StandardResults[[#This Row],[Name]],StandardResults[Entry
Std],"B")+COUNTIFS(StandardResults[Name],StandardResults[[#This Row],[Name]],StandardResults[Entry
Std],"A")+COUNTIFS(StandardResults[Name],StandardResults[[#This Row],[Name]],StandardResults[Entry
Std],"AA")</f>
        <v>0</v>
      </c>
      <c r="AA1594">
        <f>COUNTIFS(StandardResults[Name],StandardResults[[#This Row],[Name]],StandardResults[Entry
Std],"AA")</f>
        <v>0</v>
      </c>
    </row>
    <row r="1595" spans="1:27" x14ac:dyDescent="0.25">
      <c r="A1595">
        <f>TimeVR[[#This Row],[Club]]</f>
        <v>0</v>
      </c>
      <c r="B1595" t="str">
        <f>IF(OR(RIGHT(TimeVR[[#This Row],[Event]],3)="M.R", RIGHT(TimeVR[[#This Row],[Event]],3)="F.R"),"Relay","Ind")</f>
        <v>Ind</v>
      </c>
      <c r="C1595">
        <f>TimeVR[[#This Row],[gender]]</f>
        <v>0</v>
      </c>
      <c r="D1595">
        <f>TimeVR[[#This Row],[Age]]</f>
        <v>0</v>
      </c>
      <c r="E1595">
        <f>TimeVR[[#This Row],[name]]</f>
        <v>0</v>
      </c>
      <c r="F1595">
        <f>TimeVR[[#This Row],[Event]]</f>
        <v>0</v>
      </c>
      <c r="G1595" t="str">
        <f>IF(OR(StandardResults[[#This Row],[Entry]]="-",TimeVR[[#This Row],[validation]]="Validated"),"Y","N")</f>
        <v>N</v>
      </c>
      <c r="H1595">
        <f>IF(OR(LEFT(TimeVR[[#This Row],[Times]],8)="00:00.00", LEFT(TimeVR[[#This Row],[Times]],2)="NT"),"-",TimeVR[[#This Row],[Times]])</f>
        <v>0</v>
      </c>
      <c r="I15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5" t="str">
        <f>IF(ISBLANK(TimeVR[[#This Row],[Best Time(S)]]),"-",TimeVR[[#This Row],[Best Time(S)]])</f>
        <v>-</v>
      </c>
      <c r="K1595" t="str">
        <f>IF(StandardResults[[#This Row],[BT(SC)]]&lt;&gt;"-",IF(StandardResults[[#This Row],[BT(SC)]]&lt;=StandardResults[[#This Row],[AAs]],"AA",IF(StandardResults[[#This Row],[BT(SC)]]&lt;=StandardResults[[#This Row],[As]],"A",IF(StandardResults[[#This Row],[BT(SC)]]&lt;=StandardResults[[#This Row],[Bs]],"B","-"))),"")</f>
        <v/>
      </c>
      <c r="L1595" t="str">
        <f>IF(ISBLANK(TimeVR[[#This Row],[Best Time(L)]]),"-",TimeVR[[#This Row],[Best Time(L)]])</f>
        <v>-</v>
      </c>
      <c r="M1595" t="str">
        <f>IF(StandardResults[[#This Row],[BT(LC)]]&lt;&gt;"-",IF(StandardResults[[#This Row],[BT(LC)]]&lt;=StandardResults[[#This Row],[AA]],"AA",IF(StandardResults[[#This Row],[BT(LC)]]&lt;=StandardResults[[#This Row],[A]],"A",IF(StandardResults[[#This Row],[BT(LC)]]&lt;=StandardResults[[#This Row],[B]],"B","-"))),"")</f>
        <v/>
      </c>
      <c r="N1595" s="14"/>
      <c r="O1595" t="str">
        <f>IF(StandardResults[[#This Row],[BT(SC)]]&lt;&gt;"-",IF(StandardResults[[#This Row],[BT(SC)]]&lt;=StandardResults[[#This Row],[Ecs]],"EC","-"),"")</f>
        <v/>
      </c>
      <c r="Q1595" t="str">
        <f>IF(StandardResults[[#This Row],[Ind/Rel]]="Ind",LEFT(StandardResults[[#This Row],[Gender]],1)&amp;MIN(MAX(StandardResults[[#This Row],[Age]],11),17)&amp;"-"&amp;StandardResults[[#This Row],[Event]],"")</f>
        <v>011-0</v>
      </c>
      <c r="R1595" t="e">
        <f>IF(StandardResults[[#This Row],[Ind/Rel]]="Ind",_xlfn.XLOOKUP(StandardResults[[#This Row],[Code]],Std[Code],Std[AA]),"-")</f>
        <v>#N/A</v>
      </c>
      <c r="S1595" t="e">
        <f>IF(StandardResults[[#This Row],[Ind/Rel]]="Ind",_xlfn.XLOOKUP(StandardResults[[#This Row],[Code]],Std[Code],Std[A]),"-")</f>
        <v>#N/A</v>
      </c>
      <c r="T1595" t="e">
        <f>IF(StandardResults[[#This Row],[Ind/Rel]]="Ind",_xlfn.XLOOKUP(StandardResults[[#This Row],[Code]],Std[Code],Std[B]),"-")</f>
        <v>#N/A</v>
      </c>
      <c r="U1595" t="e">
        <f>IF(StandardResults[[#This Row],[Ind/Rel]]="Ind",_xlfn.XLOOKUP(StandardResults[[#This Row],[Code]],Std[Code],Std[AAs]),"-")</f>
        <v>#N/A</v>
      </c>
      <c r="V1595" t="e">
        <f>IF(StandardResults[[#This Row],[Ind/Rel]]="Ind",_xlfn.XLOOKUP(StandardResults[[#This Row],[Code]],Std[Code],Std[As]),"-")</f>
        <v>#N/A</v>
      </c>
      <c r="W1595" t="e">
        <f>IF(StandardResults[[#This Row],[Ind/Rel]]="Ind",_xlfn.XLOOKUP(StandardResults[[#This Row],[Code]],Std[Code],Std[Bs]),"-")</f>
        <v>#N/A</v>
      </c>
      <c r="X1595" t="e">
        <f>IF(StandardResults[[#This Row],[Ind/Rel]]="Ind",_xlfn.XLOOKUP(StandardResults[[#This Row],[Code]],Std[Code],Std[EC]),"-")</f>
        <v>#N/A</v>
      </c>
      <c r="Y1595" t="e">
        <f>IF(StandardResults[[#This Row],[Ind/Rel]]="Ind",_xlfn.XLOOKUP(StandardResults[[#This Row],[Code]],Std[Code],Std[Ecs]),"-")</f>
        <v>#N/A</v>
      </c>
      <c r="Z1595">
        <f>COUNTIFS(StandardResults[Name],StandardResults[[#This Row],[Name]],StandardResults[Entry
Std],"B")+COUNTIFS(StandardResults[Name],StandardResults[[#This Row],[Name]],StandardResults[Entry
Std],"A")+COUNTIFS(StandardResults[Name],StandardResults[[#This Row],[Name]],StandardResults[Entry
Std],"AA")</f>
        <v>0</v>
      </c>
      <c r="AA1595">
        <f>COUNTIFS(StandardResults[Name],StandardResults[[#This Row],[Name]],StandardResults[Entry
Std],"AA")</f>
        <v>0</v>
      </c>
    </row>
    <row r="1596" spans="1:27" x14ac:dyDescent="0.25">
      <c r="A1596">
        <f>TimeVR[[#This Row],[Club]]</f>
        <v>0</v>
      </c>
      <c r="B1596" t="str">
        <f>IF(OR(RIGHT(TimeVR[[#This Row],[Event]],3)="M.R", RIGHT(TimeVR[[#This Row],[Event]],3)="F.R"),"Relay","Ind")</f>
        <v>Ind</v>
      </c>
      <c r="C1596">
        <f>TimeVR[[#This Row],[gender]]</f>
        <v>0</v>
      </c>
      <c r="D1596">
        <f>TimeVR[[#This Row],[Age]]</f>
        <v>0</v>
      </c>
      <c r="E1596">
        <f>TimeVR[[#This Row],[name]]</f>
        <v>0</v>
      </c>
      <c r="F1596">
        <f>TimeVR[[#This Row],[Event]]</f>
        <v>0</v>
      </c>
      <c r="G1596" t="str">
        <f>IF(OR(StandardResults[[#This Row],[Entry]]="-",TimeVR[[#This Row],[validation]]="Validated"),"Y","N")</f>
        <v>N</v>
      </c>
      <c r="H1596">
        <f>IF(OR(LEFT(TimeVR[[#This Row],[Times]],8)="00:00.00", LEFT(TimeVR[[#This Row],[Times]],2)="NT"),"-",TimeVR[[#This Row],[Times]])</f>
        <v>0</v>
      </c>
      <c r="I15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6" t="str">
        <f>IF(ISBLANK(TimeVR[[#This Row],[Best Time(S)]]),"-",TimeVR[[#This Row],[Best Time(S)]])</f>
        <v>-</v>
      </c>
      <c r="K1596" t="str">
        <f>IF(StandardResults[[#This Row],[BT(SC)]]&lt;&gt;"-",IF(StandardResults[[#This Row],[BT(SC)]]&lt;=StandardResults[[#This Row],[AAs]],"AA",IF(StandardResults[[#This Row],[BT(SC)]]&lt;=StandardResults[[#This Row],[As]],"A",IF(StandardResults[[#This Row],[BT(SC)]]&lt;=StandardResults[[#This Row],[Bs]],"B","-"))),"")</f>
        <v/>
      </c>
      <c r="L1596" t="str">
        <f>IF(ISBLANK(TimeVR[[#This Row],[Best Time(L)]]),"-",TimeVR[[#This Row],[Best Time(L)]])</f>
        <v>-</v>
      </c>
      <c r="M1596" t="str">
        <f>IF(StandardResults[[#This Row],[BT(LC)]]&lt;&gt;"-",IF(StandardResults[[#This Row],[BT(LC)]]&lt;=StandardResults[[#This Row],[AA]],"AA",IF(StandardResults[[#This Row],[BT(LC)]]&lt;=StandardResults[[#This Row],[A]],"A",IF(StandardResults[[#This Row],[BT(LC)]]&lt;=StandardResults[[#This Row],[B]],"B","-"))),"")</f>
        <v/>
      </c>
      <c r="N1596" s="14"/>
      <c r="O1596" t="str">
        <f>IF(StandardResults[[#This Row],[BT(SC)]]&lt;&gt;"-",IF(StandardResults[[#This Row],[BT(SC)]]&lt;=StandardResults[[#This Row],[Ecs]],"EC","-"),"")</f>
        <v/>
      </c>
      <c r="Q1596" t="str">
        <f>IF(StandardResults[[#This Row],[Ind/Rel]]="Ind",LEFT(StandardResults[[#This Row],[Gender]],1)&amp;MIN(MAX(StandardResults[[#This Row],[Age]],11),17)&amp;"-"&amp;StandardResults[[#This Row],[Event]],"")</f>
        <v>011-0</v>
      </c>
      <c r="R1596" t="e">
        <f>IF(StandardResults[[#This Row],[Ind/Rel]]="Ind",_xlfn.XLOOKUP(StandardResults[[#This Row],[Code]],Std[Code],Std[AA]),"-")</f>
        <v>#N/A</v>
      </c>
      <c r="S1596" t="e">
        <f>IF(StandardResults[[#This Row],[Ind/Rel]]="Ind",_xlfn.XLOOKUP(StandardResults[[#This Row],[Code]],Std[Code],Std[A]),"-")</f>
        <v>#N/A</v>
      </c>
      <c r="T1596" t="e">
        <f>IF(StandardResults[[#This Row],[Ind/Rel]]="Ind",_xlfn.XLOOKUP(StandardResults[[#This Row],[Code]],Std[Code],Std[B]),"-")</f>
        <v>#N/A</v>
      </c>
      <c r="U1596" t="e">
        <f>IF(StandardResults[[#This Row],[Ind/Rel]]="Ind",_xlfn.XLOOKUP(StandardResults[[#This Row],[Code]],Std[Code],Std[AAs]),"-")</f>
        <v>#N/A</v>
      </c>
      <c r="V1596" t="e">
        <f>IF(StandardResults[[#This Row],[Ind/Rel]]="Ind",_xlfn.XLOOKUP(StandardResults[[#This Row],[Code]],Std[Code],Std[As]),"-")</f>
        <v>#N/A</v>
      </c>
      <c r="W1596" t="e">
        <f>IF(StandardResults[[#This Row],[Ind/Rel]]="Ind",_xlfn.XLOOKUP(StandardResults[[#This Row],[Code]],Std[Code],Std[Bs]),"-")</f>
        <v>#N/A</v>
      </c>
      <c r="X1596" t="e">
        <f>IF(StandardResults[[#This Row],[Ind/Rel]]="Ind",_xlfn.XLOOKUP(StandardResults[[#This Row],[Code]],Std[Code],Std[EC]),"-")</f>
        <v>#N/A</v>
      </c>
      <c r="Y1596" t="e">
        <f>IF(StandardResults[[#This Row],[Ind/Rel]]="Ind",_xlfn.XLOOKUP(StandardResults[[#This Row],[Code]],Std[Code],Std[Ecs]),"-")</f>
        <v>#N/A</v>
      </c>
      <c r="Z1596">
        <f>COUNTIFS(StandardResults[Name],StandardResults[[#This Row],[Name]],StandardResults[Entry
Std],"B")+COUNTIFS(StandardResults[Name],StandardResults[[#This Row],[Name]],StandardResults[Entry
Std],"A")+COUNTIFS(StandardResults[Name],StandardResults[[#This Row],[Name]],StandardResults[Entry
Std],"AA")</f>
        <v>0</v>
      </c>
      <c r="AA1596">
        <f>COUNTIFS(StandardResults[Name],StandardResults[[#This Row],[Name]],StandardResults[Entry
Std],"AA")</f>
        <v>0</v>
      </c>
    </row>
    <row r="1597" spans="1:27" x14ac:dyDescent="0.25">
      <c r="A1597">
        <f>TimeVR[[#This Row],[Club]]</f>
        <v>0</v>
      </c>
      <c r="B1597" t="str">
        <f>IF(OR(RIGHT(TimeVR[[#This Row],[Event]],3)="M.R", RIGHT(TimeVR[[#This Row],[Event]],3)="F.R"),"Relay","Ind")</f>
        <v>Ind</v>
      </c>
      <c r="C1597">
        <f>TimeVR[[#This Row],[gender]]</f>
        <v>0</v>
      </c>
      <c r="D1597">
        <f>TimeVR[[#This Row],[Age]]</f>
        <v>0</v>
      </c>
      <c r="E1597">
        <f>TimeVR[[#This Row],[name]]</f>
        <v>0</v>
      </c>
      <c r="F1597">
        <f>TimeVR[[#This Row],[Event]]</f>
        <v>0</v>
      </c>
      <c r="G1597" t="str">
        <f>IF(OR(StandardResults[[#This Row],[Entry]]="-",TimeVR[[#This Row],[validation]]="Validated"),"Y","N")</f>
        <v>N</v>
      </c>
      <c r="H1597">
        <f>IF(OR(LEFT(TimeVR[[#This Row],[Times]],8)="00:00.00", LEFT(TimeVR[[#This Row],[Times]],2)="NT"),"-",TimeVR[[#This Row],[Times]])</f>
        <v>0</v>
      </c>
      <c r="I15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7" t="str">
        <f>IF(ISBLANK(TimeVR[[#This Row],[Best Time(S)]]),"-",TimeVR[[#This Row],[Best Time(S)]])</f>
        <v>-</v>
      </c>
      <c r="K1597" t="str">
        <f>IF(StandardResults[[#This Row],[BT(SC)]]&lt;&gt;"-",IF(StandardResults[[#This Row],[BT(SC)]]&lt;=StandardResults[[#This Row],[AAs]],"AA",IF(StandardResults[[#This Row],[BT(SC)]]&lt;=StandardResults[[#This Row],[As]],"A",IF(StandardResults[[#This Row],[BT(SC)]]&lt;=StandardResults[[#This Row],[Bs]],"B","-"))),"")</f>
        <v/>
      </c>
      <c r="L1597" t="str">
        <f>IF(ISBLANK(TimeVR[[#This Row],[Best Time(L)]]),"-",TimeVR[[#This Row],[Best Time(L)]])</f>
        <v>-</v>
      </c>
      <c r="M1597" t="str">
        <f>IF(StandardResults[[#This Row],[BT(LC)]]&lt;&gt;"-",IF(StandardResults[[#This Row],[BT(LC)]]&lt;=StandardResults[[#This Row],[AA]],"AA",IF(StandardResults[[#This Row],[BT(LC)]]&lt;=StandardResults[[#This Row],[A]],"A",IF(StandardResults[[#This Row],[BT(LC)]]&lt;=StandardResults[[#This Row],[B]],"B","-"))),"")</f>
        <v/>
      </c>
      <c r="N1597" s="14"/>
      <c r="O1597" t="str">
        <f>IF(StandardResults[[#This Row],[BT(SC)]]&lt;&gt;"-",IF(StandardResults[[#This Row],[BT(SC)]]&lt;=StandardResults[[#This Row],[Ecs]],"EC","-"),"")</f>
        <v/>
      </c>
      <c r="Q1597" t="str">
        <f>IF(StandardResults[[#This Row],[Ind/Rel]]="Ind",LEFT(StandardResults[[#This Row],[Gender]],1)&amp;MIN(MAX(StandardResults[[#This Row],[Age]],11),17)&amp;"-"&amp;StandardResults[[#This Row],[Event]],"")</f>
        <v>011-0</v>
      </c>
      <c r="R1597" t="e">
        <f>IF(StandardResults[[#This Row],[Ind/Rel]]="Ind",_xlfn.XLOOKUP(StandardResults[[#This Row],[Code]],Std[Code],Std[AA]),"-")</f>
        <v>#N/A</v>
      </c>
      <c r="S1597" t="e">
        <f>IF(StandardResults[[#This Row],[Ind/Rel]]="Ind",_xlfn.XLOOKUP(StandardResults[[#This Row],[Code]],Std[Code],Std[A]),"-")</f>
        <v>#N/A</v>
      </c>
      <c r="T1597" t="e">
        <f>IF(StandardResults[[#This Row],[Ind/Rel]]="Ind",_xlfn.XLOOKUP(StandardResults[[#This Row],[Code]],Std[Code],Std[B]),"-")</f>
        <v>#N/A</v>
      </c>
      <c r="U1597" t="e">
        <f>IF(StandardResults[[#This Row],[Ind/Rel]]="Ind",_xlfn.XLOOKUP(StandardResults[[#This Row],[Code]],Std[Code],Std[AAs]),"-")</f>
        <v>#N/A</v>
      </c>
      <c r="V1597" t="e">
        <f>IF(StandardResults[[#This Row],[Ind/Rel]]="Ind",_xlfn.XLOOKUP(StandardResults[[#This Row],[Code]],Std[Code],Std[As]),"-")</f>
        <v>#N/A</v>
      </c>
      <c r="W1597" t="e">
        <f>IF(StandardResults[[#This Row],[Ind/Rel]]="Ind",_xlfn.XLOOKUP(StandardResults[[#This Row],[Code]],Std[Code],Std[Bs]),"-")</f>
        <v>#N/A</v>
      </c>
      <c r="X1597" t="e">
        <f>IF(StandardResults[[#This Row],[Ind/Rel]]="Ind",_xlfn.XLOOKUP(StandardResults[[#This Row],[Code]],Std[Code],Std[EC]),"-")</f>
        <v>#N/A</v>
      </c>
      <c r="Y1597" t="e">
        <f>IF(StandardResults[[#This Row],[Ind/Rel]]="Ind",_xlfn.XLOOKUP(StandardResults[[#This Row],[Code]],Std[Code],Std[Ecs]),"-")</f>
        <v>#N/A</v>
      </c>
      <c r="Z1597">
        <f>COUNTIFS(StandardResults[Name],StandardResults[[#This Row],[Name]],StandardResults[Entry
Std],"B")+COUNTIFS(StandardResults[Name],StandardResults[[#This Row],[Name]],StandardResults[Entry
Std],"A")+COUNTIFS(StandardResults[Name],StandardResults[[#This Row],[Name]],StandardResults[Entry
Std],"AA")</f>
        <v>0</v>
      </c>
      <c r="AA1597">
        <f>COUNTIFS(StandardResults[Name],StandardResults[[#This Row],[Name]],StandardResults[Entry
Std],"AA")</f>
        <v>0</v>
      </c>
    </row>
    <row r="1598" spans="1:27" x14ac:dyDescent="0.25">
      <c r="A1598">
        <f>TimeVR[[#This Row],[Club]]</f>
        <v>0</v>
      </c>
      <c r="B1598" t="str">
        <f>IF(OR(RIGHT(TimeVR[[#This Row],[Event]],3)="M.R", RIGHT(TimeVR[[#This Row],[Event]],3)="F.R"),"Relay","Ind")</f>
        <v>Ind</v>
      </c>
      <c r="C1598">
        <f>TimeVR[[#This Row],[gender]]</f>
        <v>0</v>
      </c>
      <c r="D1598">
        <f>TimeVR[[#This Row],[Age]]</f>
        <v>0</v>
      </c>
      <c r="E1598">
        <f>TimeVR[[#This Row],[name]]</f>
        <v>0</v>
      </c>
      <c r="F1598">
        <f>TimeVR[[#This Row],[Event]]</f>
        <v>0</v>
      </c>
      <c r="G1598" t="str">
        <f>IF(OR(StandardResults[[#This Row],[Entry]]="-",TimeVR[[#This Row],[validation]]="Validated"),"Y","N")</f>
        <v>N</v>
      </c>
      <c r="H1598">
        <f>IF(OR(LEFT(TimeVR[[#This Row],[Times]],8)="00:00.00", LEFT(TimeVR[[#This Row],[Times]],2)="NT"),"-",TimeVR[[#This Row],[Times]])</f>
        <v>0</v>
      </c>
      <c r="I15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8" t="str">
        <f>IF(ISBLANK(TimeVR[[#This Row],[Best Time(S)]]),"-",TimeVR[[#This Row],[Best Time(S)]])</f>
        <v>-</v>
      </c>
      <c r="K1598" t="str">
        <f>IF(StandardResults[[#This Row],[BT(SC)]]&lt;&gt;"-",IF(StandardResults[[#This Row],[BT(SC)]]&lt;=StandardResults[[#This Row],[AAs]],"AA",IF(StandardResults[[#This Row],[BT(SC)]]&lt;=StandardResults[[#This Row],[As]],"A",IF(StandardResults[[#This Row],[BT(SC)]]&lt;=StandardResults[[#This Row],[Bs]],"B","-"))),"")</f>
        <v/>
      </c>
      <c r="L1598" t="str">
        <f>IF(ISBLANK(TimeVR[[#This Row],[Best Time(L)]]),"-",TimeVR[[#This Row],[Best Time(L)]])</f>
        <v>-</v>
      </c>
      <c r="M1598" t="str">
        <f>IF(StandardResults[[#This Row],[BT(LC)]]&lt;&gt;"-",IF(StandardResults[[#This Row],[BT(LC)]]&lt;=StandardResults[[#This Row],[AA]],"AA",IF(StandardResults[[#This Row],[BT(LC)]]&lt;=StandardResults[[#This Row],[A]],"A",IF(StandardResults[[#This Row],[BT(LC)]]&lt;=StandardResults[[#This Row],[B]],"B","-"))),"")</f>
        <v/>
      </c>
      <c r="N1598" s="14"/>
      <c r="O1598" t="str">
        <f>IF(StandardResults[[#This Row],[BT(SC)]]&lt;&gt;"-",IF(StandardResults[[#This Row],[BT(SC)]]&lt;=StandardResults[[#This Row],[Ecs]],"EC","-"),"")</f>
        <v/>
      </c>
      <c r="Q1598" t="str">
        <f>IF(StandardResults[[#This Row],[Ind/Rel]]="Ind",LEFT(StandardResults[[#This Row],[Gender]],1)&amp;MIN(MAX(StandardResults[[#This Row],[Age]],11),17)&amp;"-"&amp;StandardResults[[#This Row],[Event]],"")</f>
        <v>011-0</v>
      </c>
      <c r="R1598" t="e">
        <f>IF(StandardResults[[#This Row],[Ind/Rel]]="Ind",_xlfn.XLOOKUP(StandardResults[[#This Row],[Code]],Std[Code],Std[AA]),"-")</f>
        <v>#N/A</v>
      </c>
      <c r="S1598" t="e">
        <f>IF(StandardResults[[#This Row],[Ind/Rel]]="Ind",_xlfn.XLOOKUP(StandardResults[[#This Row],[Code]],Std[Code],Std[A]),"-")</f>
        <v>#N/A</v>
      </c>
      <c r="T1598" t="e">
        <f>IF(StandardResults[[#This Row],[Ind/Rel]]="Ind",_xlfn.XLOOKUP(StandardResults[[#This Row],[Code]],Std[Code],Std[B]),"-")</f>
        <v>#N/A</v>
      </c>
      <c r="U1598" t="e">
        <f>IF(StandardResults[[#This Row],[Ind/Rel]]="Ind",_xlfn.XLOOKUP(StandardResults[[#This Row],[Code]],Std[Code],Std[AAs]),"-")</f>
        <v>#N/A</v>
      </c>
      <c r="V1598" t="e">
        <f>IF(StandardResults[[#This Row],[Ind/Rel]]="Ind",_xlfn.XLOOKUP(StandardResults[[#This Row],[Code]],Std[Code],Std[As]),"-")</f>
        <v>#N/A</v>
      </c>
      <c r="W1598" t="e">
        <f>IF(StandardResults[[#This Row],[Ind/Rel]]="Ind",_xlfn.XLOOKUP(StandardResults[[#This Row],[Code]],Std[Code],Std[Bs]),"-")</f>
        <v>#N/A</v>
      </c>
      <c r="X1598" t="e">
        <f>IF(StandardResults[[#This Row],[Ind/Rel]]="Ind",_xlfn.XLOOKUP(StandardResults[[#This Row],[Code]],Std[Code],Std[EC]),"-")</f>
        <v>#N/A</v>
      </c>
      <c r="Y1598" t="e">
        <f>IF(StandardResults[[#This Row],[Ind/Rel]]="Ind",_xlfn.XLOOKUP(StandardResults[[#This Row],[Code]],Std[Code],Std[Ecs]),"-")</f>
        <v>#N/A</v>
      </c>
      <c r="Z1598">
        <f>COUNTIFS(StandardResults[Name],StandardResults[[#This Row],[Name]],StandardResults[Entry
Std],"B")+COUNTIFS(StandardResults[Name],StandardResults[[#This Row],[Name]],StandardResults[Entry
Std],"A")+COUNTIFS(StandardResults[Name],StandardResults[[#This Row],[Name]],StandardResults[Entry
Std],"AA")</f>
        <v>0</v>
      </c>
      <c r="AA1598">
        <f>COUNTIFS(StandardResults[Name],StandardResults[[#This Row],[Name]],StandardResults[Entry
Std],"AA")</f>
        <v>0</v>
      </c>
    </row>
    <row r="1599" spans="1:27" x14ac:dyDescent="0.25">
      <c r="A1599">
        <f>TimeVR[[#This Row],[Club]]</f>
        <v>0</v>
      </c>
      <c r="B1599" t="str">
        <f>IF(OR(RIGHT(TimeVR[[#This Row],[Event]],3)="M.R", RIGHT(TimeVR[[#This Row],[Event]],3)="F.R"),"Relay","Ind")</f>
        <v>Ind</v>
      </c>
      <c r="C1599">
        <f>TimeVR[[#This Row],[gender]]</f>
        <v>0</v>
      </c>
      <c r="D1599">
        <f>TimeVR[[#This Row],[Age]]</f>
        <v>0</v>
      </c>
      <c r="E1599">
        <f>TimeVR[[#This Row],[name]]</f>
        <v>0</v>
      </c>
      <c r="F1599">
        <f>TimeVR[[#This Row],[Event]]</f>
        <v>0</v>
      </c>
      <c r="G1599" t="str">
        <f>IF(OR(StandardResults[[#This Row],[Entry]]="-",TimeVR[[#This Row],[validation]]="Validated"),"Y","N")</f>
        <v>N</v>
      </c>
      <c r="H1599">
        <f>IF(OR(LEFT(TimeVR[[#This Row],[Times]],8)="00:00.00", LEFT(TimeVR[[#This Row],[Times]],2)="NT"),"-",TimeVR[[#This Row],[Times]])</f>
        <v>0</v>
      </c>
      <c r="I15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599" t="str">
        <f>IF(ISBLANK(TimeVR[[#This Row],[Best Time(S)]]),"-",TimeVR[[#This Row],[Best Time(S)]])</f>
        <v>-</v>
      </c>
      <c r="K1599" t="str">
        <f>IF(StandardResults[[#This Row],[BT(SC)]]&lt;&gt;"-",IF(StandardResults[[#This Row],[BT(SC)]]&lt;=StandardResults[[#This Row],[AAs]],"AA",IF(StandardResults[[#This Row],[BT(SC)]]&lt;=StandardResults[[#This Row],[As]],"A",IF(StandardResults[[#This Row],[BT(SC)]]&lt;=StandardResults[[#This Row],[Bs]],"B","-"))),"")</f>
        <v/>
      </c>
      <c r="L1599" t="str">
        <f>IF(ISBLANK(TimeVR[[#This Row],[Best Time(L)]]),"-",TimeVR[[#This Row],[Best Time(L)]])</f>
        <v>-</v>
      </c>
      <c r="M1599" t="str">
        <f>IF(StandardResults[[#This Row],[BT(LC)]]&lt;&gt;"-",IF(StandardResults[[#This Row],[BT(LC)]]&lt;=StandardResults[[#This Row],[AA]],"AA",IF(StandardResults[[#This Row],[BT(LC)]]&lt;=StandardResults[[#This Row],[A]],"A",IF(StandardResults[[#This Row],[BT(LC)]]&lt;=StandardResults[[#This Row],[B]],"B","-"))),"")</f>
        <v/>
      </c>
      <c r="N1599" s="14"/>
      <c r="O1599" t="str">
        <f>IF(StandardResults[[#This Row],[BT(SC)]]&lt;&gt;"-",IF(StandardResults[[#This Row],[BT(SC)]]&lt;=StandardResults[[#This Row],[Ecs]],"EC","-"),"")</f>
        <v/>
      </c>
      <c r="Q1599" t="str">
        <f>IF(StandardResults[[#This Row],[Ind/Rel]]="Ind",LEFT(StandardResults[[#This Row],[Gender]],1)&amp;MIN(MAX(StandardResults[[#This Row],[Age]],11),17)&amp;"-"&amp;StandardResults[[#This Row],[Event]],"")</f>
        <v>011-0</v>
      </c>
      <c r="R1599" t="e">
        <f>IF(StandardResults[[#This Row],[Ind/Rel]]="Ind",_xlfn.XLOOKUP(StandardResults[[#This Row],[Code]],Std[Code],Std[AA]),"-")</f>
        <v>#N/A</v>
      </c>
      <c r="S1599" t="e">
        <f>IF(StandardResults[[#This Row],[Ind/Rel]]="Ind",_xlfn.XLOOKUP(StandardResults[[#This Row],[Code]],Std[Code],Std[A]),"-")</f>
        <v>#N/A</v>
      </c>
      <c r="T1599" t="e">
        <f>IF(StandardResults[[#This Row],[Ind/Rel]]="Ind",_xlfn.XLOOKUP(StandardResults[[#This Row],[Code]],Std[Code],Std[B]),"-")</f>
        <v>#N/A</v>
      </c>
      <c r="U1599" t="e">
        <f>IF(StandardResults[[#This Row],[Ind/Rel]]="Ind",_xlfn.XLOOKUP(StandardResults[[#This Row],[Code]],Std[Code],Std[AAs]),"-")</f>
        <v>#N/A</v>
      </c>
      <c r="V1599" t="e">
        <f>IF(StandardResults[[#This Row],[Ind/Rel]]="Ind",_xlfn.XLOOKUP(StandardResults[[#This Row],[Code]],Std[Code],Std[As]),"-")</f>
        <v>#N/A</v>
      </c>
      <c r="W1599" t="e">
        <f>IF(StandardResults[[#This Row],[Ind/Rel]]="Ind",_xlfn.XLOOKUP(StandardResults[[#This Row],[Code]],Std[Code],Std[Bs]),"-")</f>
        <v>#N/A</v>
      </c>
      <c r="X1599" t="e">
        <f>IF(StandardResults[[#This Row],[Ind/Rel]]="Ind",_xlfn.XLOOKUP(StandardResults[[#This Row],[Code]],Std[Code],Std[EC]),"-")</f>
        <v>#N/A</v>
      </c>
      <c r="Y1599" t="e">
        <f>IF(StandardResults[[#This Row],[Ind/Rel]]="Ind",_xlfn.XLOOKUP(StandardResults[[#This Row],[Code]],Std[Code],Std[Ecs]),"-")</f>
        <v>#N/A</v>
      </c>
      <c r="Z1599">
        <f>COUNTIFS(StandardResults[Name],StandardResults[[#This Row],[Name]],StandardResults[Entry
Std],"B")+COUNTIFS(StandardResults[Name],StandardResults[[#This Row],[Name]],StandardResults[Entry
Std],"A")+COUNTIFS(StandardResults[Name],StandardResults[[#This Row],[Name]],StandardResults[Entry
Std],"AA")</f>
        <v>0</v>
      </c>
      <c r="AA1599">
        <f>COUNTIFS(StandardResults[Name],StandardResults[[#This Row],[Name]],StandardResults[Entry
Std],"AA")</f>
        <v>0</v>
      </c>
    </row>
    <row r="1600" spans="1:27" x14ac:dyDescent="0.25">
      <c r="A1600">
        <f>TimeVR[[#This Row],[Club]]</f>
        <v>0</v>
      </c>
      <c r="B1600" t="str">
        <f>IF(OR(RIGHT(TimeVR[[#This Row],[Event]],3)="M.R", RIGHT(TimeVR[[#This Row],[Event]],3)="F.R"),"Relay","Ind")</f>
        <v>Ind</v>
      </c>
      <c r="C1600">
        <f>TimeVR[[#This Row],[gender]]</f>
        <v>0</v>
      </c>
      <c r="D1600">
        <f>TimeVR[[#This Row],[Age]]</f>
        <v>0</v>
      </c>
      <c r="E1600">
        <f>TimeVR[[#This Row],[name]]</f>
        <v>0</v>
      </c>
      <c r="F1600">
        <f>TimeVR[[#This Row],[Event]]</f>
        <v>0</v>
      </c>
      <c r="G1600" t="str">
        <f>IF(OR(StandardResults[[#This Row],[Entry]]="-",TimeVR[[#This Row],[validation]]="Validated"),"Y","N")</f>
        <v>N</v>
      </c>
      <c r="H1600">
        <f>IF(OR(LEFT(TimeVR[[#This Row],[Times]],8)="00:00.00", LEFT(TimeVR[[#This Row],[Times]],2)="NT"),"-",TimeVR[[#This Row],[Times]])</f>
        <v>0</v>
      </c>
      <c r="I16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0" t="str">
        <f>IF(ISBLANK(TimeVR[[#This Row],[Best Time(S)]]),"-",TimeVR[[#This Row],[Best Time(S)]])</f>
        <v>-</v>
      </c>
      <c r="K1600" t="str">
        <f>IF(StandardResults[[#This Row],[BT(SC)]]&lt;&gt;"-",IF(StandardResults[[#This Row],[BT(SC)]]&lt;=StandardResults[[#This Row],[AAs]],"AA",IF(StandardResults[[#This Row],[BT(SC)]]&lt;=StandardResults[[#This Row],[As]],"A",IF(StandardResults[[#This Row],[BT(SC)]]&lt;=StandardResults[[#This Row],[Bs]],"B","-"))),"")</f>
        <v/>
      </c>
      <c r="L1600" t="str">
        <f>IF(ISBLANK(TimeVR[[#This Row],[Best Time(L)]]),"-",TimeVR[[#This Row],[Best Time(L)]])</f>
        <v>-</v>
      </c>
      <c r="M1600" t="str">
        <f>IF(StandardResults[[#This Row],[BT(LC)]]&lt;&gt;"-",IF(StandardResults[[#This Row],[BT(LC)]]&lt;=StandardResults[[#This Row],[AA]],"AA",IF(StandardResults[[#This Row],[BT(LC)]]&lt;=StandardResults[[#This Row],[A]],"A",IF(StandardResults[[#This Row],[BT(LC)]]&lt;=StandardResults[[#This Row],[B]],"B","-"))),"")</f>
        <v/>
      </c>
      <c r="N1600" s="14"/>
      <c r="O1600" t="str">
        <f>IF(StandardResults[[#This Row],[BT(SC)]]&lt;&gt;"-",IF(StandardResults[[#This Row],[BT(SC)]]&lt;=StandardResults[[#This Row],[Ecs]],"EC","-"),"")</f>
        <v/>
      </c>
      <c r="Q1600" t="str">
        <f>IF(StandardResults[[#This Row],[Ind/Rel]]="Ind",LEFT(StandardResults[[#This Row],[Gender]],1)&amp;MIN(MAX(StandardResults[[#This Row],[Age]],11),17)&amp;"-"&amp;StandardResults[[#This Row],[Event]],"")</f>
        <v>011-0</v>
      </c>
      <c r="R1600" t="e">
        <f>IF(StandardResults[[#This Row],[Ind/Rel]]="Ind",_xlfn.XLOOKUP(StandardResults[[#This Row],[Code]],Std[Code],Std[AA]),"-")</f>
        <v>#N/A</v>
      </c>
      <c r="S1600" t="e">
        <f>IF(StandardResults[[#This Row],[Ind/Rel]]="Ind",_xlfn.XLOOKUP(StandardResults[[#This Row],[Code]],Std[Code],Std[A]),"-")</f>
        <v>#N/A</v>
      </c>
      <c r="T1600" t="e">
        <f>IF(StandardResults[[#This Row],[Ind/Rel]]="Ind",_xlfn.XLOOKUP(StandardResults[[#This Row],[Code]],Std[Code],Std[B]),"-")</f>
        <v>#N/A</v>
      </c>
      <c r="U1600" t="e">
        <f>IF(StandardResults[[#This Row],[Ind/Rel]]="Ind",_xlfn.XLOOKUP(StandardResults[[#This Row],[Code]],Std[Code],Std[AAs]),"-")</f>
        <v>#N/A</v>
      </c>
      <c r="V1600" t="e">
        <f>IF(StandardResults[[#This Row],[Ind/Rel]]="Ind",_xlfn.XLOOKUP(StandardResults[[#This Row],[Code]],Std[Code],Std[As]),"-")</f>
        <v>#N/A</v>
      </c>
      <c r="W1600" t="e">
        <f>IF(StandardResults[[#This Row],[Ind/Rel]]="Ind",_xlfn.XLOOKUP(StandardResults[[#This Row],[Code]],Std[Code],Std[Bs]),"-")</f>
        <v>#N/A</v>
      </c>
      <c r="X1600" t="e">
        <f>IF(StandardResults[[#This Row],[Ind/Rel]]="Ind",_xlfn.XLOOKUP(StandardResults[[#This Row],[Code]],Std[Code],Std[EC]),"-")</f>
        <v>#N/A</v>
      </c>
      <c r="Y1600" t="e">
        <f>IF(StandardResults[[#This Row],[Ind/Rel]]="Ind",_xlfn.XLOOKUP(StandardResults[[#This Row],[Code]],Std[Code],Std[Ecs]),"-")</f>
        <v>#N/A</v>
      </c>
      <c r="Z1600">
        <f>COUNTIFS(StandardResults[Name],StandardResults[[#This Row],[Name]],StandardResults[Entry
Std],"B")+COUNTIFS(StandardResults[Name],StandardResults[[#This Row],[Name]],StandardResults[Entry
Std],"A")+COUNTIFS(StandardResults[Name],StandardResults[[#This Row],[Name]],StandardResults[Entry
Std],"AA")</f>
        <v>0</v>
      </c>
      <c r="AA1600">
        <f>COUNTIFS(StandardResults[Name],StandardResults[[#This Row],[Name]],StandardResults[Entry
Std],"AA")</f>
        <v>0</v>
      </c>
    </row>
    <row r="1601" spans="1:27" x14ac:dyDescent="0.25">
      <c r="A1601">
        <f>TimeVR[[#This Row],[Club]]</f>
        <v>0</v>
      </c>
      <c r="B1601" t="str">
        <f>IF(OR(RIGHT(TimeVR[[#This Row],[Event]],3)="M.R", RIGHT(TimeVR[[#This Row],[Event]],3)="F.R"),"Relay","Ind")</f>
        <v>Ind</v>
      </c>
      <c r="C1601">
        <f>TimeVR[[#This Row],[gender]]</f>
        <v>0</v>
      </c>
      <c r="D1601">
        <f>TimeVR[[#This Row],[Age]]</f>
        <v>0</v>
      </c>
      <c r="E1601">
        <f>TimeVR[[#This Row],[name]]</f>
        <v>0</v>
      </c>
      <c r="F1601">
        <f>TimeVR[[#This Row],[Event]]</f>
        <v>0</v>
      </c>
      <c r="G1601" t="str">
        <f>IF(OR(StandardResults[[#This Row],[Entry]]="-",TimeVR[[#This Row],[validation]]="Validated"),"Y","N")</f>
        <v>N</v>
      </c>
      <c r="H1601">
        <f>IF(OR(LEFT(TimeVR[[#This Row],[Times]],8)="00:00.00", LEFT(TimeVR[[#This Row],[Times]],2)="NT"),"-",TimeVR[[#This Row],[Times]])</f>
        <v>0</v>
      </c>
      <c r="I16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1" t="str">
        <f>IF(ISBLANK(TimeVR[[#This Row],[Best Time(S)]]),"-",TimeVR[[#This Row],[Best Time(S)]])</f>
        <v>-</v>
      </c>
      <c r="K1601" t="str">
        <f>IF(StandardResults[[#This Row],[BT(SC)]]&lt;&gt;"-",IF(StandardResults[[#This Row],[BT(SC)]]&lt;=StandardResults[[#This Row],[AAs]],"AA",IF(StandardResults[[#This Row],[BT(SC)]]&lt;=StandardResults[[#This Row],[As]],"A",IF(StandardResults[[#This Row],[BT(SC)]]&lt;=StandardResults[[#This Row],[Bs]],"B","-"))),"")</f>
        <v/>
      </c>
      <c r="L1601" t="str">
        <f>IF(ISBLANK(TimeVR[[#This Row],[Best Time(L)]]),"-",TimeVR[[#This Row],[Best Time(L)]])</f>
        <v>-</v>
      </c>
      <c r="M1601" t="str">
        <f>IF(StandardResults[[#This Row],[BT(LC)]]&lt;&gt;"-",IF(StandardResults[[#This Row],[BT(LC)]]&lt;=StandardResults[[#This Row],[AA]],"AA",IF(StandardResults[[#This Row],[BT(LC)]]&lt;=StandardResults[[#This Row],[A]],"A",IF(StandardResults[[#This Row],[BT(LC)]]&lt;=StandardResults[[#This Row],[B]],"B","-"))),"")</f>
        <v/>
      </c>
      <c r="N1601" s="14"/>
      <c r="O1601" t="str">
        <f>IF(StandardResults[[#This Row],[BT(SC)]]&lt;&gt;"-",IF(StandardResults[[#This Row],[BT(SC)]]&lt;=StandardResults[[#This Row],[Ecs]],"EC","-"),"")</f>
        <v/>
      </c>
      <c r="Q1601" t="str">
        <f>IF(StandardResults[[#This Row],[Ind/Rel]]="Ind",LEFT(StandardResults[[#This Row],[Gender]],1)&amp;MIN(MAX(StandardResults[[#This Row],[Age]],11),17)&amp;"-"&amp;StandardResults[[#This Row],[Event]],"")</f>
        <v>011-0</v>
      </c>
      <c r="R1601" t="e">
        <f>IF(StandardResults[[#This Row],[Ind/Rel]]="Ind",_xlfn.XLOOKUP(StandardResults[[#This Row],[Code]],Std[Code],Std[AA]),"-")</f>
        <v>#N/A</v>
      </c>
      <c r="S1601" t="e">
        <f>IF(StandardResults[[#This Row],[Ind/Rel]]="Ind",_xlfn.XLOOKUP(StandardResults[[#This Row],[Code]],Std[Code],Std[A]),"-")</f>
        <v>#N/A</v>
      </c>
      <c r="T1601" t="e">
        <f>IF(StandardResults[[#This Row],[Ind/Rel]]="Ind",_xlfn.XLOOKUP(StandardResults[[#This Row],[Code]],Std[Code],Std[B]),"-")</f>
        <v>#N/A</v>
      </c>
      <c r="U1601" t="e">
        <f>IF(StandardResults[[#This Row],[Ind/Rel]]="Ind",_xlfn.XLOOKUP(StandardResults[[#This Row],[Code]],Std[Code],Std[AAs]),"-")</f>
        <v>#N/A</v>
      </c>
      <c r="V1601" t="e">
        <f>IF(StandardResults[[#This Row],[Ind/Rel]]="Ind",_xlfn.XLOOKUP(StandardResults[[#This Row],[Code]],Std[Code],Std[As]),"-")</f>
        <v>#N/A</v>
      </c>
      <c r="W1601" t="e">
        <f>IF(StandardResults[[#This Row],[Ind/Rel]]="Ind",_xlfn.XLOOKUP(StandardResults[[#This Row],[Code]],Std[Code],Std[Bs]),"-")</f>
        <v>#N/A</v>
      </c>
      <c r="X1601" t="e">
        <f>IF(StandardResults[[#This Row],[Ind/Rel]]="Ind",_xlfn.XLOOKUP(StandardResults[[#This Row],[Code]],Std[Code],Std[EC]),"-")</f>
        <v>#N/A</v>
      </c>
      <c r="Y1601" t="e">
        <f>IF(StandardResults[[#This Row],[Ind/Rel]]="Ind",_xlfn.XLOOKUP(StandardResults[[#This Row],[Code]],Std[Code],Std[Ecs]),"-")</f>
        <v>#N/A</v>
      </c>
      <c r="Z1601">
        <f>COUNTIFS(StandardResults[Name],StandardResults[[#This Row],[Name]],StandardResults[Entry
Std],"B")+COUNTIFS(StandardResults[Name],StandardResults[[#This Row],[Name]],StandardResults[Entry
Std],"A")+COUNTIFS(StandardResults[Name],StandardResults[[#This Row],[Name]],StandardResults[Entry
Std],"AA")</f>
        <v>0</v>
      </c>
      <c r="AA1601">
        <f>COUNTIFS(StandardResults[Name],StandardResults[[#This Row],[Name]],StandardResults[Entry
Std],"AA")</f>
        <v>0</v>
      </c>
    </row>
    <row r="1602" spans="1:27" x14ac:dyDescent="0.25">
      <c r="A1602">
        <f>TimeVR[[#This Row],[Club]]</f>
        <v>0</v>
      </c>
      <c r="B1602" t="str">
        <f>IF(OR(RIGHT(TimeVR[[#This Row],[Event]],3)="M.R", RIGHT(TimeVR[[#This Row],[Event]],3)="F.R"),"Relay","Ind")</f>
        <v>Ind</v>
      </c>
      <c r="C1602">
        <f>TimeVR[[#This Row],[gender]]</f>
        <v>0</v>
      </c>
      <c r="D1602">
        <f>TimeVR[[#This Row],[Age]]</f>
        <v>0</v>
      </c>
      <c r="E1602">
        <f>TimeVR[[#This Row],[name]]</f>
        <v>0</v>
      </c>
      <c r="F1602">
        <f>TimeVR[[#This Row],[Event]]</f>
        <v>0</v>
      </c>
      <c r="G1602" t="str">
        <f>IF(OR(StandardResults[[#This Row],[Entry]]="-",TimeVR[[#This Row],[validation]]="Validated"),"Y","N")</f>
        <v>N</v>
      </c>
      <c r="H1602">
        <f>IF(OR(LEFT(TimeVR[[#This Row],[Times]],8)="00:00.00", LEFT(TimeVR[[#This Row],[Times]],2)="NT"),"-",TimeVR[[#This Row],[Times]])</f>
        <v>0</v>
      </c>
      <c r="I16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2" t="str">
        <f>IF(ISBLANK(TimeVR[[#This Row],[Best Time(S)]]),"-",TimeVR[[#This Row],[Best Time(S)]])</f>
        <v>-</v>
      </c>
      <c r="K1602" t="str">
        <f>IF(StandardResults[[#This Row],[BT(SC)]]&lt;&gt;"-",IF(StandardResults[[#This Row],[BT(SC)]]&lt;=StandardResults[[#This Row],[AAs]],"AA",IF(StandardResults[[#This Row],[BT(SC)]]&lt;=StandardResults[[#This Row],[As]],"A",IF(StandardResults[[#This Row],[BT(SC)]]&lt;=StandardResults[[#This Row],[Bs]],"B","-"))),"")</f>
        <v/>
      </c>
      <c r="L1602" t="str">
        <f>IF(ISBLANK(TimeVR[[#This Row],[Best Time(L)]]),"-",TimeVR[[#This Row],[Best Time(L)]])</f>
        <v>-</v>
      </c>
      <c r="M1602" t="str">
        <f>IF(StandardResults[[#This Row],[BT(LC)]]&lt;&gt;"-",IF(StandardResults[[#This Row],[BT(LC)]]&lt;=StandardResults[[#This Row],[AA]],"AA",IF(StandardResults[[#This Row],[BT(LC)]]&lt;=StandardResults[[#This Row],[A]],"A",IF(StandardResults[[#This Row],[BT(LC)]]&lt;=StandardResults[[#This Row],[B]],"B","-"))),"")</f>
        <v/>
      </c>
      <c r="N1602" s="14"/>
      <c r="O1602" t="str">
        <f>IF(StandardResults[[#This Row],[BT(SC)]]&lt;&gt;"-",IF(StandardResults[[#This Row],[BT(SC)]]&lt;=StandardResults[[#This Row],[Ecs]],"EC","-"),"")</f>
        <v/>
      </c>
      <c r="Q1602" t="str">
        <f>IF(StandardResults[[#This Row],[Ind/Rel]]="Ind",LEFT(StandardResults[[#This Row],[Gender]],1)&amp;MIN(MAX(StandardResults[[#This Row],[Age]],11),17)&amp;"-"&amp;StandardResults[[#This Row],[Event]],"")</f>
        <v>011-0</v>
      </c>
      <c r="R1602" t="e">
        <f>IF(StandardResults[[#This Row],[Ind/Rel]]="Ind",_xlfn.XLOOKUP(StandardResults[[#This Row],[Code]],Std[Code],Std[AA]),"-")</f>
        <v>#N/A</v>
      </c>
      <c r="S1602" t="e">
        <f>IF(StandardResults[[#This Row],[Ind/Rel]]="Ind",_xlfn.XLOOKUP(StandardResults[[#This Row],[Code]],Std[Code],Std[A]),"-")</f>
        <v>#N/A</v>
      </c>
      <c r="T1602" t="e">
        <f>IF(StandardResults[[#This Row],[Ind/Rel]]="Ind",_xlfn.XLOOKUP(StandardResults[[#This Row],[Code]],Std[Code],Std[B]),"-")</f>
        <v>#N/A</v>
      </c>
      <c r="U1602" t="e">
        <f>IF(StandardResults[[#This Row],[Ind/Rel]]="Ind",_xlfn.XLOOKUP(StandardResults[[#This Row],[Code]],Std[Code],Std[AAs]),"-")</f>
        <v>#N/A</v>
      </c>
      <c r="V1602" t="e">
        <f>IF(StandardResults[[#This Row],[Ind/Rel]]="Ind",_xlfn.XLOOKUP(StandardResults[[#This Row],[Code]],Std[Code],Std[As]),"-")</f>
        <v>#N/A</v>
      </c>
      <c r="W1602" t="e">
        <f>IF(StandardResults[[#This Row],[Ind/Rel]]="Ind",_xlfn.XLOOKUP(StandardResults[[#This Row],[Code]],Std[Code],Std[Bs]),"-")</f>
        <v>#N/A</v>
      </c>
      <c r="X1602" t="e">
        <f>IF(StandardResults[[#This Row],[Ind/Rel]]="Ind",_xlfn.XLOOKUP(StandardResults[[#This Row],[Code]],Std[Code],Std[EC]),"-")</f>
        <v>#N/A</v>
      </c>
      <c r="Y1602" t="e">
        <f>IF(StandardResults[[#This Row],[Ind/Rel]]="Ind",_xlfn.XLOOKUP(StandardResults[[#This Row],[Code]],Std[Code],Std[Ecs]),"-")</f>
        <v>#N/A</v>
      </c>
      <c r="Z1602">
        <f>COUNTIFS(StandardResults[Name],StandardResults[[#This Row],[Name]],StandardResults[Entry
Std],"B")+COUNTIFS(StandardResults[Name],StandardResults[[#This Row],[Name]],StandardResults[Entry
Std],"A")+COUNTIFS(StandardResults[Name],StandardResults[[#This Row],[Name]],StandardResults[Entry
Std],"AA")</f>
        <v>0</v>
      </c>
      <c r="AA1602">
        <f>COUNTIFS(StandardResults[Name],StandardResults[[#This Row],[Name]],StandardResults[Entry
Std],"AA")</f>
        <v>0</v>
      </c>
    </row>
    <row r="1603" spans="1:27" x14ac:dyDescent="0.25">
      <c r="A1603">
        <f>TimeVR[[#This Row],[Club]]</f>
        <v>0</v>
      </c>
      <c r="B1603" t="str">
        <f>IF(OR(RIGHT(TimeVR[[#This Row],[Event]],3)="M.R", RIGHT(TimeVR[[#This Row],[Event]],3)="F.R"),"Relay","Ind")</f>
        <v>Ind</v>
      </c>
      <c r="C1603">
        <f>TimeVR[[#This Row],[gender]]</f>
        <v>0</v>
      </c>
      <c r="D1603">
        <f>TimeVR[[#This Row],[Age]]</f>
        <v>0</v>
      </c>
      <c r="E1603">
        <f>TimeVR[[#This Row],[name]]</f>
        <v>0</v>
      </c>
      <c r="F1603">
        <f>TimeVR[[#This Row],[Event]]</f>
        <v>0</v>
      </c>
      <c r="G1603" t="str">
        <f>IF(OR(StandardResults[[#This Row],[Entry]]="-",TimeVR[[#This Row],[validation]]="Validated"),"Y","N")</f>
        <v>N</v>
      </c>
      <c r="H1603">
        <f>IF(OR(LEFT(TimeVR[[#This Row],[Times]],8)="00:00.00", LEFT(TimeVR[[#This Row],[Times]],2)="NT"),"-",TimeVR[[#This Row],[Times]])</f>
        <v>0</v>
      </c>
      <c r="I16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3" t="str">
        <f>IF(ISBLANK(TimeVR[[#This Row],[Best Time(S)]]),"-",TimeVR[[#This Row],[Best Time(S)]])</f>
        <v>-</v>
      </c>
      <c r="K1603" t="str">
        <f>IF(StandardResults[[#This Row],[BT(SC)]]&lt;&gt;"-",IF(StandardResults[[#This Row],[BT(SC)]]&lt;=StandardResults[[#This Row],[AAs]],"AA",IF(StandardResults[[#This Row],[BT(SC)]]&lt;=StandardResults[[#This Row],[As]],"A",IF(StandardResults[[#This Row],[BT(SC)]]&lt;=StandardResults[[#This Row],[Bs]],"B","-"))),"")</f>
        <v/>
      </c>
      <c r="L1603" t="str">
        <f>IF(ISBLANK(TimeVR[[#This Row],[Best Time(L)]]),"-",TimeVR[[#This Row],[Best Time(L)]])</f>
        <v>-</v>
      </c>
      <c r="M1603" t="str">
        <f>IF(StandardResults[[#This Row],[BT(LC)]]&lt;&gt;"-",IF(StandardResults[[#This Row],[BT(LC)]]&lt;=StandardResults[[#This Row],[AA]],"AA",IF(StandardResults[[#This Row],[BT(LC)]]&lt;=StandardResults[[#This Row],[A]],"A",IF(StandardResults[[#This Row],[BT(LC)]]&lt;=StandardResults[[#This Row],[B]],"B","-"))),"")</f>
        <v/>
      </c>
      <c r="N1603" s="14"/>
      <c r="O1603" t="str">
        <f>IF(StandardResults[[#This Row],[BT(SC)]]&lt;&gt;"-",IF(StandardResults[[#This Row],[BT(SC)]]&lt;=StandardResults[[#This Row],[Ecs]],"EC","-"),"")</f>
        <v/>
      </c>
      <c r="Q1603" t="str">
        <f>IF(StandardResults[[#This Row],[Ind/Rel]]="Ind",LEFT(StandardResults[[#This Row],[Gender]],1)&amp;MIN(MAX(StandardResults[[#This Row],[Age]],11),17)&amp;"-"&amp;StandardResults[[#This Row],[Event]],"")</f>
        <v>011-0</v>
      </c>
      <c r="R1603" t="e">
        <f>IF(StandardResults[[#This Row],[Ind/Rel]]="Ind",_xlfn.XLOOKUP(StandardResults[[#This Row],[Code]],Std[Code],Std[AA]),"-")</f>
        <v>#N/A</v>
      </c>
      <c r="S1603" t="e">
        <f>IF(StandardResults[[#This Row],[Ind/Rel]]="Ind",_xlfn.XLOOKUP(StandardResults[[#This Row],[Code]],Std[Code],Std[A]),"-")</f>
        <v>#N/A</v>
      </c>
      <c r="T1603" t="e">
        <f>IF(StandardResults[[#This Row],[Ind/Rel]]="Ind",_xlfn.XLOOKUP(StandardResults[[#This Row],[Code]],Std[Code],Std[B]),"-")</f>
        <v>#N/A</v>
      </c>
      <c r="U1603" t="e">
        <f>IF(StandardResults[[#This Row],[Ind/Rel]]="Ind",_xlfn.XLOOKUP(StandardResults[[#This Row],[Code]],Std[Code],Std[AAs]),"-")</f>
        <v>#N/A</v>
      </c>
      <c r="V1603" t="e">
        <f>IF(StandardResults[[#This Row],[Ind/Rel]]="Ind",_xlfn.XLOOKUP(StandardResults[[#This Row],[Code]],Std[Code],Std[As]),"-")</f>
        <v>#N/A</v>
      </c>
      <c r="W1603" t="e">
        <f>IF(StandardResults[[#This Row],[Ind/Rel]]="Ind",_xlfn.XLOOKUP(StandardResults[[#This Row],[Code]],Std[Code],Std[Bs]),"-")</f>
        <v>#N/A</v>
      </c>
      <c r="X1603" t="e">
        <f>IF(StandardResults[[#This Row],[Ind/Rel]]="Ind",_xlfn.XLOOKUP(StandardResults[[#This Row],[Code]],Std[Code],Std[EC]),"-")</f>
        <v>#N/A</v>
      </c>
      <c r="Y1603" t="e">
        <f>IF(StandardResults[[#This Row],[Ind/Rel]]="Ind",_xlfn.XLOOKUP(StandardResults[[#This Row],[Code]],Std[Code],Std[Ecs]),"-")</f>
        <v>#N/A</v>
      </c>
      <c r="Z1603">
        <f>COUNTIFS(StandardResults[Name],StandardResults[[#This Row],[Name]],StandardResults[Entry
Std],"B")+COUNTIFS(StandardResults[Name],StandardResults[[#This Row],[Name]],StandardResults[Entry
Std],"A")+COUNTIFS(StandardResults[Name],StandardResults[[#This Row],[Name]],StandardResults[Entry
Std],"AA")</f>
        <v>0</v>
      </c>
      <c r="AA1603">
        <f>COUNTIFS(StandardResults[Name],StandardResults[[#This Row],[Name]],StandardResults[Entry
Std],"AA")</f>
        <v>0</v>
      </c>
    </row>
    <row r="1604" spans="1:27" x14ac:dyDescent="0.25">
      <c r="A1604">
        <f>TimeVR[[#This Row],[Club]]</f>
        <v>0</v>
      </c>
      <c r="B1604" t="str">
        <f>IF(OR(RIGHT(TimeVR[[#This Row],[Event]],3)="M.R", RIGHT(TimeVR[[#This Row],[Event]],3)="F.R"),"Relay","Ind")</f>
        <v>Ind</v>
      </c>
      <c r="C1604">
        <f>TimeVR[[#This Row],[gender]]</f>
        <v>0</v>
      </c>
      <c r="D1604">
        <f>TimeVR[[#This Row],[Age]]</f>
        <v>0</v>
      </c>
      <c r="E1604">
        <f>TimeVR[[#This Row],[name]]</f>
        <v>0</v>
      </c>
      <c r="F1604">
        <f>TimeVR[[#This Row],[Event]]</f>
        <v>0</v>
      </c>
      <c r="G1604" t="str">
        <f>IF(OR(StandardResults[[#This Row],[Entry]]="-",TimeVR[[#This Row],[validation]]="Validated"),"Y","N")</f>
        <v>N</v>
      </c>
      <c r="H1604">
        <f>IF(OR(LEFT(TimeVR[[#This Row],[Times]],8)="00:00.00", LEFT(TimeVR[[#This Row],[Times]],2)="NT"),"-",TimeVR[[#This Row],[Times]])</f>
        <v>0</v>
      </c>
      <c r="I16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4" t="str">
        <f>IF(ISBLANK(TimeVR[[#This Row],[Best Time(S)]]),"-",TimeVR[[#This Row],[Best Time(S)]])</f>
        <v>-</v>
      </c>
      <c r="K1604" t="str">
        <f>IF(StandardResults[[#This Row],[BT(SC)]]&lt;&gt;"-",IF(StandardResults[[#This Row],[BT(SC)]]&lt;=StandardResults[[#This Row],[AAs]],"AA",IF(StandardResults[[#This Row],[BT(SC)]]&lt;=StandardResults[[#This Row],[As]],"A",IF(StandardResults[[#This Row],[BT(SC)]]&lt;=StandardResults[[#This Row],[Bs]],"B","-"))),"")</f>
        <v/>
      </c>
      <c r="L1604" t="str">
        <f>IF(ISBLANK(TimeVR[[#This Row],[Best Time(L)]]),"-",TimeVR[[#This Row],[Best Time(L)]])</f>
        <v>-</v>
      </c>
      <c r="M1604" t="str">
        <f>IF(StandardResults[[#This Row],[BT(LC)]]&lt;&gt;"-",IF(StandardResults[[#This Row],[BT(LC)]]&lt;=StandardResults[[#This Row],[AA]],"AA",IF(StandardResults[[#This Row],[BT(LC)]]&lt;=StandardResults[[#This Row],[A]],"A",IF(StandardResults[[#This Row],[BT(LC)]]&lt;=StandardResults[[#This Row],[B]],"B","-"))),"")</f>
        <v/>
      </c>
      <c r="N1604" s="14"/>
      <c r="O1604" t="str">
        <f>IF(StandardResults[[#This Row],[BT(SC)]]&lt;&gt;"-",IF(StandardResults[[#This Row],[BT(SC)]]&lt;=StandardResults[[#This Row],[Ecs]],"EC","-"),"")</f>
        <v/>
      </c>
      <c r="Q1604" t="str">
        <f>IF(StandardResults[[#This Row],[Ind/Rel]]="Ind",LEFT(StandardResults[[#This Row],[Gender]],1)&amp;MIN(MAX(StandardResults[[#This Row],[Age]],11),17)&amp;"-"&amp;StandardResults[[#This Row],[Event]],"")</f>
        <v>011-0</v>
      </c>
      <c r="R1604" t="e">
        <f>IF(StandardResults[[#This Row],[Ind/Rel]]="Ind",_xlfn.XLOOKUP(StandardResults[[#This Row],[Code]],Std[Code],Std[AA]),"-")</f>
        <v>#N/A</v>
      </c>
      <c r="S1604" t="e">
        <f>IF(StandardResults[[#This Row],[Ind/Rel]]="Ind",_xlfn.XLOOKUP(StandardResults[[#This Row],[Code]],Std[Code],Std[A]),"-")</f>
        <v>#N/A</v>
      </c>
      <c r="T1604" t="e">
        <f>IF(StandardResults[[#This Row],[Ind/Rel]]="Ind",_xlfn.XLOOKUP(StandardResults[[#This Row],[Code]],Std[Code],Std[B]),"-")</f>
        <v>#N/A</v>
      </c>
      <c r="U1604" t="e">
        <f>IF(StandardResults[[#This Row],[Ind/Rel]]="Ind",_xlfn.XLOOKUP(StandardResults[[#This Row],[Code]],Std[Code],Std[AAs]),"-")</f>
        <v>#N/A</v>
      </c>
      <c r="V1604" t="e">
        <f>IF(StandardResults[[#This Row],[Ind/Rel]]="Ind",_xlfn.XLOOKUP(StandardResults[[#This Row],[Code]],Std[Code],Std[As]),"-")</f>
        <v>#N/A</v>
      </c>
      <c r="W1604" t="e">
        <f>IF(StandardResults[[#This Row],[Ind/Rel]]="Ind",_xlfn.XLOOKUP(StandardResults[[#This Row],[Code]],Std[Code],Std[Bs]),"-")</f>
        <v>#N/A</v>
      </c>
      <c r="X1604" t="e">
        <f>IF(StandardResults[[#This Row],[Ind/Rel]]="Ind",_xlfn.XLOOKUP(StandardResults[[#This Row],[Code]],Std[Code],Std[EC]),"-")</f>
        <v>#N/A</v>
      </c>
      <c r="Y1604" t="e">
        <f>IF(StandardResults[[#This Row],[Ind/Rel]]="Ind",_xlfn.XLOOKUP(StandardResults[[#This Row],[Code]],Std[Code],Std[Ecs]),"-")</f>
        <v>#N/A</v>
      </c>
      <c r="Z1604">
        <f>COUNTIFS(StandardResults[Name],StandardResults[[#This Row],[Name]],StandardResults[Entry
Std],"B")+COUNTIFS(StandardResults[Name],StandardResults[[#This Row],[Name]],StandardResults[Entry
Std],"A")+COUNTIFS(StandardResults[Name],StandardResults[[#This Row],[Name]],StandardResults[Entry
Std],"AA")</f>
        <v>0</v>
      </c>
      <c r="AA1604">
        <f>COUNTIFS(StandardResults[Name],StandardResults[[#This Row],[Name]],StandardResults[Entry
Std],"AA")</f>
        <v>0</v>
      </c>
    </row>
    <row r="1605" spans="1:27" x14ac:dyDescent="0.25">
      <c r="A1605">
        <f>TimeVR[[#This Row],[Club]]</f>
        <v>0</v>
      </c>
      <c r="B1605" t="str">
        <f>IF(OR(RIGHT(TimeVR[[#This Row],[Event]],3)="M.R", RIGHT(TimeVR[[#This Row],[Event]],3)="F.R"),"Relay","Ind")</f>
        <v>Ind</v>
      </c>
      <c r="C1605">
        <f>TimeVR[[#This Row],[gender]]</f>
        <v>0</v>
      </c>
      <c r="D1605">
        <f>TimeVR[[#This Row],[Age]]</f>
        <v>0</v>
      </c>
      <c r="E1605">
        <f>TimeVR[[#This Row],[name]]</f>
        <v>0</v>
      </c>
      <c r="F1605">
        <f>TimeVR[[#This Row],[Event]]</f>
        <v>0</v>
      </c>
      <c r="G1605" t="str">
        <f>IF(OR(StandardResults[[#This Row],[Entry]]="-",TimeVR[[#This Row],[validation]]="Validated"),"Y","N")</f>
        <v>N</v>
      </c>
      <c r="H1605">
        <f>IF(OR(LEFT(TimeVR[[#This Row],[Times]],8)="00:00.00", LEFT(TimeVR[[#This Row],[Times]],2)="NT"),"-",TimeVR[[#This Row],[Times]])</f>
        <v>0</v>
      </c>
      <c r="I16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5" t="str">
        <f>IF(ISBLANK(TimeVR[[#This Row],[Best Time(S)]]),"-",TimeVR[[#This Row],[Best Time(S)]])</f>
        <v>-</v>
      </c>
      <c r="K1605" t="str">
        <f>IF(StandardResults[[#This Row],[BT(SC)]]&lt;&gt;"-",IF(StandardResults[[#This Row],[BT(SC)]]&lt;=StandardResults[[#This Row],[AAs]],"AA",IF(StandardResults[[#This Row],[BT(SC)]]&lt;=StandardResults[[#This Row],[As]],"A",IF(StandardResults[[#This Row],[BT(SC)]]&lt;=StandardResults[[#This Row],[Bs]],"B","-"))),"")</f>
        <v/>
      </c>
      <c r="L1605" t="str">
        <f>IF(ISBLANK(TimeVR[[#This Row],[Best Time(L)]]),"-",TimeVR[[#This Row],[Best Time(L)]])</f>
        <v>-</v>
      </c>
      <c r="M1605" t="str">
        <f>IF(StandardResults[[#This Row],[BT(LC)]]&lt;&gt;"-",IF(StandardResults[[#This Row],[BT(LC)]]&lt;=StandardResults[[#This Row],[AA]],"AA",IF(StandardResults[[#This Row],[BT(LC)]]&lt;=StandardResults[[#This Row],[A]],"A",IF(StandardResults[[#This Row],[BT(LC)]]&lt;=StandardResults[[#This Row],[B]],"B","-"))),"")</f>
        <v/>
      </c>
      <c r="N1605" s="14"/>
      <c r="O1605" t="str">
        <f>IF(StandardResults[[#This Row],[BT(SC)]]&lt;&gt;"-",IF(StandardResults[[#This Row],[BT(SC)]]&lt;=StandardResults[[#This Row],[Ecs]],"EC","-"),"")</f>
        <v/>
      </c>
      <c r="Q1605" t="str">
        <f>IF(StandardResults[[#This Row],[Ind/Rel]]="Ind",LEFT(StandardResults[[#This Row],[Gender]],1)&amp;MIN(MAX(StandardResults[[#This Row],[Age]],11),17)&amp;"-"&amp;StandardResults[[#This Row],[Event]],"")</f>
        <v>011-0</v>
      </c>
      <c r="R1605" t="e">
        <f>IF(StandardResults[[#This Row],[Ind/Rel]]="Ind",_xlfn.XLOOKUP(StandardResults[[#This Row],[Code]],Std[Code],Std[AA]),"-")</f>
        <v>#N/A</v>
      </c>
      <c r="S1605" t="e">
        <f>IF(StandardResults[[#This Row],[Ind/Rel]]="Ind",_xlfn.XLOOKUP(StandardResults[[#This Row],[Code]],Std[Code],Std[A]),"-")</f>
        <v>#N/A</v>
      </c>
      <c r="T1605" t="e">
        <f>IF(StandardResults[[#This Row],[Ind/Rel]]="Ind",_xlfn.XLOOKUP(StandardResults[[#This Row],[Code]],Std[Code],Std[B]),"-")</f>
        <v>#N/A</v>
      </c>
      <c r="U1605" t="e">
        <f>IF(StandardResults[[#This Row],[Ind/Rel]]="Ind",_xlfn.XLOOKUP(StandardResults[[#This Row],[Code]],Std[Code],Std[AAs]),"-")</f>
        <v>#N/A</v>
      </c>
      <c r="V1605" t="e">
        <f>IF(StandardResults[[#This Row],[Ind/Rel]]="Ind",_xlfn.XLOOKUP(StandardResults[[#This Row],[Code]],Std[Code],Std[As]),"-")</f>
        <v>#N/A</v>
      </c>
      <c r="W1605" t="e">
        <f>IF(StandardResults[[#This Row],[Ind/Rel]]="Ind",_xlfn.XLOOKUP(StandardResults[[#This Row],[Code]],Std[Code],Std[Bs]),"-")</f>
        <v>#N/A</v>
      </c>
      <c r="X1605" t="e">
        <f>IF(StandardResults[[#This Row],[Ind/Rel]]="Ind",_xlfn.XLOOKUP(StandardResults[[#This Row],[Code]],Std[Code],Std[EC]),"-")</f>
        <v>#N/A</v>
      </c>
      <c r="Y1605" t="e">
        <f>IF(StandardResults[[#This Row],[Ind/Rel]]="Ind",_xlfn.XLOOKUP(StandardResults[[#This Row],[Code]],Std[Code],Std[Ecs]),"-")</f>
        <v>#N/A</v>
      </c>
      <c r="Z1605">
        <f>COUNTIFS(StandardResults[Name],StandardResults[[#This Row],[Name]],StandardResults[Entry
Std],"B")+COUNTIFS(StandardResults[Name],StandardResults[[#This Row],[Name]],StandardResults[Entry
Std],"A")+COUNTIFS(StandardResults[Name],StandardResults[[#This Row],[Name]],StandardResults[Entry
Std],"AA")</f>
        <v>0</v>
      </c>
      <c r="AA1605">
        <f>COUNTIFS(StandardResults[Name],StandardResults[[#This Row],[Name]],StandardResults[Entry
Std],"AA")</f>
        <v>0</v>
      </c>
    </row>
    <row r="1606" spans="1:27" x14ac:dyDescent="0.25">
      <c r="A1606">
        <f>TimeVR[[#This Row],[Club]]</f>
        <v>0</v>
      </c>
      <c r="B1606" t="str">
        <f>IF(OR(RIGHT(TimeVR[[#This Row],[Event]],3)="M.R", RIGHT(TimeVR[[#This Row],[Event]],3)="F.R"),"Relay","Ind")</f>
        <v>Ind</v>
      </c>
      <c r="C1606">
        <f>TimeVR[[#This Row],[gender]]</f>
        <v>0</v>
      </c>
      <c r="D1606">
        <f>TimeVR[[#This Row],[Age]]</f>
        <v>0</v>
      </c>
      <c r="E1606">
        <f>TimeVR[[#This Row],[name]]</f>
        <v>0</v>
      </c>
      <c r="F1606">
        <f>TimeVR[[#This Row],[Event]]</f>
        <v>0</v>
      </c>
      <c r="G1606" t="str">
        <f>IF(OR(StandardResults[[#This Row],[Entry]]="-",TimeVR[[#This Row],[validation]]="Validated"),"Y","N")</f>
        <v>N</v>
      </c>
      <c r="H1606">
        <f>IF(OR(LEFT(TimeVR[[#This Row],[Times]],8)="00:00.00", LEFT(TimeVR[[#This Row],[Times]],2)="NT"),"-",TimeVR[[#This Row],[Times]])</f>
        <v>0</v>
      </c>
      <c r="I16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6" t="str">
        <f>IF(ISBLANK(TimeVR[[#This Row],[Best Time(S)]]),"-",TimeVR[[#This Row],[Best Time(S)]])</f>
        <v>-</v>
      </c>
      <c r="K1606" t="str">
        <f>IF(StandardResults[[#This Row],[BT(SC)]]&lt;&gt;"-",IF(StandardResults[[#This Row],[BT(SC)]]&lt;=StandardResults[[#This Row],[AAs]],"AA",IF(StandardResults[[#This Row],[BT(SC)]]&lt;=StandardResults[[#This Row],[As]],"A",IF(StandardResults[[#This Row],[BT(SC)]]&lt;=StandardResults[[#This Row],[Bs]],"B","-"))),"")</f>
        <v/>
      </c>
      <c r="L1606" t="str">
        <f>IF(ISBLANK(TimeVR[[#This Row],[Best Time(L)]]),"-",TimeVR[[#This Row],[Best Time(L)]])</f>
        <v>-</v>
      </c>
      <c r="M1606" t="str">
        <f>IF(StandardResults[[#This Row],[BT(LC)]]&lt;&gt;"-",IF(StandardResults[[#This Row],[BT(LC)]]&lt;=StandardResults[[#This Row],[AA]],"AA",IF(StandardResults[[#This Row],[BT(LC)]]&lt;=StandardResults[[#This Row],[A]],"A",IF(StandardResults[[#This Row],[BT(LC)]]&lt;=StandardResults[[#This Row],[B]],"B","-"))),"")</f>
        <v/>
      </c>
      <c r="N1606" s="14"/>
      <c r="O1606" t="str">
        <f>IF(StandardResults[[#This Row],[BT(SC)]]&lt;&gt;"-",IF(StandardResults[[#This Row],[BT(SC)]]&lt;=StandardResults[[#This Row],[Ecs]],"EC","-"),"")</f>
        <v/>
      </c>
      <c r="Q1606" t="str">
        <f>IF(StandardResults[[#This Row],[Ind/Rel]]="Ind",LEFT(StandardResults[[#This Row],[Gender]],1)&amp;MIN(MAX(StandardResults[[#This Row],[Age]],11),17)&amp;"-"&amp;StandardResults[[#This Row],[Event]],"")</f>
        <v>011-0</v>
      </c>
      <c r="R1606" t="e">
        <f>IF(StandardResults[[#This Row],[Ind/Rel]]="Ind",_xlfn.XLOOKUP(StandardResults[[#This Row],[Code]],Std[Code],Std[AA]),"-")</f>
        <v>#N/A</v>
      </c>
      <c r="S1606" t="e">
        <f>IF(StandardResults[[#This Row],[Ind/Rel]]="Ind",_xlfn.XLOOKUP(StandardResults[[#This Row],[Code]],Std[Code],Std[A]),"-")</f>
        <v>#N/A</v>
      </c>
      <c r="T1606" t="e">
        <f>IF(StandardResults[[#This Row],[Ind/Rel]]="Ind",_xlfn.XLOOKUP(StandardResults[[#This Row],[Code]],Std[Code],Std[B]),"-")</f>
        <v>#N/A</v>
      </c>
      <c r="U1606" t="e">
        <f>IF(StandardResults[[#This Row],[Ind/Rel]]="Ind",_xlfn.XLOOKUP(StandardResults[[#This Row],[Code]],Std[Code],Std[AAs]),"-")</f>
        <v>#N/A</v>
      </c>
      <c r="V1606" t="e">
        <f>IF(StandardResults[[#This Row],[Ind/Rel]]="Ind",_xlfn.XLOOKUP(StandardResults[[#This Row],[Code]],Std[Code],Std[As]),"-")</f>
        <v>#N/A</v>
      </c>
      <c r="W1606" t="e">
        <f>IF(StandardResults[[#This Row],[Ind/Rel]]="Ind",_xlfn.XLOOKUP(StandardResults[[#This Row],[Code]],Std[Code],Std[Bs]),"-")</f>
        <v>#N/A</v>
      </c>
      <c r="X1606" t="e">
        <f>IF(StandardResults[[#This Row],[Ind/Rel]]="Ind",_xlfn.XLOOKUP(StandardResults[[#This Row],[Code]],Std[Code],Std[EC]),"-")</f>
        <v>#N/A</v>
      </c>
      <c r="Y1606" t="e">
        <f>IF(StandardResults[[#This Row],[Ind/Rel]]="Ind",_xlfn.XLOOKUP(StandardResults[[#This Row],[Code]],Std[Code],Std[Ecs]),"-")</f>
        <v>#N/A</v>
      </c>
      <c r="Z1606">
        <f>COUNTIFS(StandardResults[Name],StandardResults[[#This Row],[Name]],StandardResults[Entry
Std],"B")+COUNTIFS(StandardResults[Name],StandardResults[[#This Row],[Name]],StandardResults[Entry
Std],"A")+COUNTIFS(StandardResults[Name],StandardResults[[#This Row],[Name]],StandardResults[Entry
Std],"AA")</f>
        <v>0</v>
      </c>
      <c r="AA1606">
        <f>COUNTIFS(StandardResults[Name],StandardResults[[#This Row],[Name]],StandardResults[Entry
Std],"AA")</f>
        <v>0</v>
      </c>
    </row>
    <row r="1607" spans="1:27" x14ac:dyDescent="0.25">
      <c r="A1607">
        <f>TimeVR[[#This Row],[Club]]</f>
        <v>0</v>
      </c>
      <c r="B1607" t="str">
        <f>IF(OR(RIGHT(TimeVR[[#This Row],[Event]],3)="M.R", RIGHT(TimeVR[[#This Row],[Event]],3)="F.R"),"Relay","Ind")</f>
        <v>Ind</v>
      </c>
      <c r="C1607">
        <f>TimeVR[[#This Row],[gender]]</f>
        <v>0</v>
      </c>
      <c r="D1607">
        <f>TimeVR[[#This Row],[Age]]</f>
        <v>0</v>
      </c>
      <c r="E1607">
        <f>TimeVR[[#This Row],[name]]</f>
        <v>0</v>
      </c>
      <c r="F1607">
        <f>TimeVR[[#This Row],[Event]]</f>
        <v>0</v>
      </c>
      <c r="G1607" t="str">
        <f>IF(OR(StandardResults[[#This Row],[Entry]]="-",TimeVR[[#This Row],[validation]]="Validated"),"Y","N")</f>
        <v>N</v>
      </c>
      <c r="H1607">
        <f>IF(OR(LEFT(TimeVR[[#This Row],[Times]],8)="00:00.00", LEFT(TimeVR[[#This Row],[Times]],2)="NT"),"-",TimeVR[[#This Row],[Times]])</f>
        <v>0</v>
      </c>
      <c r="I16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7" t="str">
        <f>IF(ISBLANK(TimeVR[[#This Row],[Best Time(S)]]),"-",TimeVR[[#This Row],[Best Time(S)]])</f>
        <v>-</v>
      </c>
      <c r="K1607" t="str">
        <f>IF(StandardResults[[#This Row],[BT(SC)]]&lt;&gt;"-",IF(StandardResults[[#This Row],[BT(SC)]]&lt;=StandardResults[[#This Row],[AAs]],"AA",IF(StandardResults[[#This Row],[BT(SC)]]&lt;=StandardResults[[#This Row],[As]],"A",IF(StandardResults[[#This Row],[BT(SC)]]&lt;=StandardResults[[#This Row],[Bs]],"B","-"))),"")</f>
        <v/>
      </c>
      <c r="L1607" t="str">
        <f>IF(ISBLANK(TimeVR[[#This Row],[Best Time(L)]]),"-",TimeVR[[#This Row],[Best Time(L)]])</f>
        <v>-</v>
      </c>
      <c r="M1607" t="str">
        <f>IF(StandardResults[[#This Row],[BT(LC)]]&lt;&gt;"-",IF(StandardResults[[#This Row],[BT(LC)]]&lt;=StandardResults[[#This Row],[AA]],"AA",IF(StandardResults[[#This Row],[BT(LC)]]&lt;=StandardResults[[#This Row],[A]],"A",IF(StandardResults[[#This Row],[BT(LC)]]&lt;=StandardResults[[#This Row],[B]],"B","-"))),"")</f>
        <v/>
      </c>
      <c r="N1607" s="14"/>
      <c r="O1607" t="str">
        <f>IF(StandardResults[[#This Row],[BT(SC)]]&lt;&gt;"-",IF(StandardResults[[#This Row],[BT(SC)]]&lt;=StandardResults[[#This Row],[Ecs]],"EC","-"),"")</f>
        <v/>
      </c>
      <c r="Q1607" t="str">
        <f>IF(StandardResults[[#This Row],[Ind/Rel]]="Ind",LEFT(StandardResults[[#This Row],[Gender]],1)&amp;MIN(MAX(StandardResults[[#This Row],[Age]],11),17)&amp;"-"&amp;StandardResults[[#This Row],[Event]],"")</f>
        <v>011-0</v>
      </c>
      <c r="R1607" t="e">
        <f>IF(StandardResults[[#This Row],[Ind/Rel]]="Ind",_xlfn.XLOOKUP(StandardResults[[#This Row],[Code]],Std[Code],Std[AA]),"-")</f>
        <v>#N/A</v>
      </c>
      <c r="S1607" t="e">
        <f>IF(StandardResults[[#This Row],[Ind/Rel]]="Ind",_xlfn.XLOOKUP(StandardResults[[#This Row],[Code]],Std[Code],Std[A]),"-")</f>
        <v>#N/A</v>
      </c>
      <c r="T1607" t="e">
        <f>IF(StandardResults[[#This Row],[Ind/Rel]]="Ind",_xlfn.XLOOKUP(StandardResults[[#This Row],[Code]],Std[Code],Std[B]),"-")</f>
        <v>#N/A</v>
      </c>
      <c r="U1607" t="e">
        <f>IF(StandardResults[[#This Row],[Ind/Rel]]="Ind",_xlfn.XLOOKUP(StandardResults[[#This Row],[Code]],Std[Code],Std[AAs]),"-")</f>
        <v>#N/A</v>
      </c>
      <c r="V1607" t="e">
        <f>IF(StandardResults[[#This Row],[Ind/Rel]]="Ind",_xlfn.XLOOKUP(StandardResults[[#This Row],[Code]],Std[Code],Std[As]),"-")</f>
        <v>#N/A</v>
      </c>
      <c r="W1607" t="e">
        <f>IF(StandardResults[[#This Row],[Ind/Rel]]="Ind",_xlfn.XLOOKUP(StandardResults[[#This Row],[Code]],Std[Code],Std[Bs]),"-")</f>
        <v>#N/A</v>
      </c>
      <c r="X1607" t="e">
        <f>IF(StandardResults[[#This Row],[Ind/Rel]]="Ind",_xlfn.XLOOKUP(StandardResults[[#This Row],[Code]],Std[Code],Std[EC]),"-")</f>
        <v>#N/A</v>
      </c>
      <c r="Y1607" t="e">
        <f>IF(StandardResults[[#This Row],[Ind/Rel]]="Ind",_xlfn.XLOOKUP(StandardResults[[#This Row],[Code]],Std[Code],Std[Ecs]),"-")</f>
        <v>#N/A</v>
      </c>
      <c r="Z1607">
        <f>COUNTIFS(StandardResults[Name],StandardResults[[#This Row],[Name]],StandardResults[Entry
Std],"B")+COUNTIFS(StandardResults[Name],StandardResults[[#This Row],[Name]],StandardResults[Entry
Std],"A")+COUNTIFS(StandardResults[Name],StandardResults[[#This Row],[Name]],StandardResults[Entry
Std],"AA")</f>
        <v>0</v>
      </c>
      <c r="AA1607">
        <f>COUNTIFS(StandardResults[Name],StandardResults[[#This Row],[Name]],StandardResults[Entry
Std],"AA")</f>
        <v>0</v>
      </c>
    </row>
    <row r="1608" spans="1:27" x14ac:dyDescent="0.25">
      <c r="A1608">
        <f>TimeVR[[#This Row],[Club]]</f>
        <v>0</v>
      </c>
      <c r="B1608" t="str">
        <f>IF(OR(RIGHT(TimeVR[[#This Row],[Event]],3)="M.R", RIGHT(TimeVR[[#This Row],[Event]],3)="F.R"),"Relay","Ind")</f>
        <v>Ind</v>
      </c>
      <c r="C1608">
        <f>TimeVR[[#This Row],[gender]]</f>
        <v>0</v>
      </c>
      <c r="D1608">
        <f>TimeVR[[#This Row],[Age]]</f>
        <v>0</v>
      </c>
      <c r="E1608">
        <f>TimeVR[[#This Row],[name]]</f>
        <v>0</v>
      </c>
      <c r="F1608">
        <f>TimeVR[[#This Row],[Event]]</f>
        <v>0</v>
      </c>
      <c r="G1608" t="str">
        <f>IF(OR(StandardResults[[#This Row],[Entry]]="-",TimeVR[[#This Row],[validation]]="Validated"),"Y","N")</f>
        <v>N</v>
      </c>
      <c r="H1608">
        <f>IF(OR(LEFT(TimeVR[[#This Row],[Times]],8)="00:00.00", LEFT(TimeVR[[#This Row],[Times]],2)="NT"),"-",TimeVR[[#This Row],[Times]])</f>
        <v>0</v>
      </c>
      <c r="I16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8" t="str">
        <f>IF(ISBLANK(TimeVR[[#This Row],[Best Time(S)]]),"-",TimeVR[[#This Row],[Best Time(S)]])</f>
        <v>-</v>
      </c>
      <c r="K1608" t="str">
        <f>IF(StandardResults[[#This Row],[BT(SC)]]&lt;&gt;"-",IF(StandardResults[[#This Row],[BT(SC)]]&lt;=StandardResults[[#This Row],[AAs]],"AA",IF(StandardResults[[#This Row],[BT(SC)]]&lt;=StandardResults[[#This Row],[As]],"A",IF(StandardResults[[#This Row],[BT(SC)]]&lt;=StandardResults[[#This Row],[Bs]],"B","-"))),"")</f>
        <v/>
      </c>
      <c r="L1608" t="str">
        <f>IF(ISBLANK(TimeVR[[#This Row],[Best Time(L)]]),"-",TimeVR[[#This Row],[Best Time(L)]])</f>
        <v>-</v>
      </c>
      <c r="M1608" t="str">
        <f>IF(StandardResults[[#This Row],[BT(LC)]]&lt;&gt;"-",IF(StandardResults[[#This Row],[BT(LC)]]&lt;=StandardResults[[#This Row],[AA]],"AA",IF(StandardResults[[#This Row],[BT(LC)]]&lt;=StandardResults[[#This Row],[A]],"A",IF(StandardResults[[#This Row],[BT(LC)]]&lt;=StandardResults[[#This Row],[B]],"B","-"))),"")</f>
        <v/>
      </c>
      <c r="N1608" s="14"/>
      <c r="O1608" t="str">
        <f>IF(StandardResults[[#This Row],[BT(SC)]]&lt;&gt;"-",IF(StandardResults[[#This Row],[BT(SC)]]&lt;=StandardResults[[#This Row],[Ecs]],"EC","-"),"")</f>
        <v/>
      </c>
      <c r="Q1608" t="str">
        <f>IF(StandardResults[[#This Row],[Ind/Rel]]="Ind",LEFT(StandardResults[[#This Row],[Gender]],1)&amp;MIN(MAX(StandardResults[[#This Row],[Age]],11),17)&amp;"-"&amp;StandardResults[[#This Row],[Event]],"")</f>
        <v>011-0</v>
      </c>
      <c r="R1608" t="e">
        <f>IF(StandardResults[[#This Row],[Ind/Rel]]="Ind",_xlfn.XLOOKUP(StandardResults[[#This Row],[Code]],Std[Code],Std[AA]),"-")</f>
        <v>#N/A</v>
      </c>
      <c r="S1608" t="e">
        <f>IF(StandardResults[[#This Row],[Ind/Rel]]="Ind",_xlfn.XLOOKUP(StandardResults[[#This Row],[Code]],Std[Code],Std[A]),"-")</f>
        <v>#N/A</v>
      </c>
      <c r="T1608" t="e">
        <f>IF(StandardResults[[#This Row],[Ind/Rel]]="Ind",_xlfn.XLOOKUP(StandardResults[[#This Row],[Code]],Std[Code],Std[B]),"-")</f>
        <v>#N/A</v>
      </c>
      <c r="U1608" t="e">
        <f>IF(StandardResults[[#This Row],[Ind/Rel]]="Ind",_xlfn.XLOOKUP(StandardResults[[#This Row],[Code]],Std[Code],Std[AAs]),"-")</f>
        <v>#N/A</v>
      </c>
      <c r="V1608" t="e">
        <f>IF(StandardResults[[#This Row],[Ind/Rel]]="Ind",_xlfn.XLOOKUP(StandardResults[[#This Row],[Code]],Std[Code],Std[As]),"-")</f>
        <v>#N/A</v>
      </c>
      <c r="W1608" t="e">
        <f>IF(StandardResults[[#This Row],[Ind/Rel]]="Ind",_xlfn.XLOOKUP(StandardResults[[#This Row],[Code]],Std[Code],Std[Bs]),"-")</f>
        <v>#N/A</v>
      </c>
      <c r="X1608" t="e">
        <f>IF(StandardResults[[#This Row],[Ind/Rel]]="Ind",_xlfn.XLOOKUP(StandardResults[[#This Row],[Code]],Std[Code],Std[EC]),"-")</f>
        <v>#N/A</v>
      </c>
      <c r="Y1608" t="e">
        <f>IF(StandardResults[[#This Row],[Ind/Rel]]="Ind",_xlfn.XLOOKUP(StandardResults[[#This Row],[Code]],Std[Code],Std[Ecs]),"-")</f>
        <v>#N/A</v>
      </c>
      <c r="Z1608">
        <f>COUNTIFS(StandardResults[Name],StandardResults[[#This Row],[Name]],StandardResults[Entry
Std],"B")+COUNTIFS(StandardResults[Name],StandardResults[[#This Row],[Name]],StandardResults[Entry
Std],"A")+COUNTIFS(StandardResults[Name],StandardResults[[#This Row],[Name]],StandardResults[Entry
Std],"AA")</f>
        <v>0</v>
      </c>
      <c r="AA1608">
        <f>COUNTIFS(StandardResults[Name],StandardResults[[#This Row],[Name]],StandardResults[Entry
Std],"AA")</f>
        <v>0</v>
      </c>
    </row>
    <row r="1609" spans="1:27" x14ac:dyDescent="0.25">
      <c r="A1609">
        <f>TimeVR[[#This Row],[Club]]</f>
        <v>0</v>
      </c>
      <c r="B1609" t="str">
        <f>IF(OR(RIGHT(TimeVR[[#This Row],[Event]],3)="M.R", RIGHT(TimeVR[[#This Row],[Event]],3)="F.R"),"Relay","Ind")</f>
        <v>Ind</v>
      </c>
      <c r="C1609">
        <f>TimeVR[[#This Row],[gender]]</f>
        <v>0</v>
      </c>
      <c r="D1609">
        <f>TimeVR[[#This Row],[Age]]</f>
        <v>0</v>
      </c>
      <c r="E1609">
        <f>TimeVR[[#This Row],[name]]</f>
        <v>0</v>
      </c>
      <c r="F1609">
        <f>TimeVR[[#This Row],[Event]]</f>
        <v>0</v>
      </c>
      <c r="G1609" t="str">
        <f>IF(OR(StandardResults[[#This Row],[Entry]]="-",TimeVR[[#This Row],[validation]]="Validated"),"Y","N")</f>
        <v>N</v>
      </c>
      <c r="H1609">
        <f>IF(OR(LEFT(TimeVR[[#This Row],[Times]],8)="00:00.00", LEFT(TimeVR[[#This Row],[Times]],2)="NT"),"-",TimeVR[[#This Row],[Times]])</f>
        <v>0</v>
      </c>
      <c r="I16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09" t="str">
        <f>IF(ISBLANK(TimeVR[[#This Row],[Best Time(S)]]),"-",TimeVR[[#This Row],[Best Time(S)]])</f>
        <v>-</v>
      </c>
      <c r="K1609" t="str">
        <f>IF(StandardResults[[#This Row],[BT(SC)]]&lt;&gt;"-",IF(StandardResults[[#This Row],[BT(SC)]]&lt;=StandardResults[[#This Row],[AAs]],"AA",IF(StandardResults[[#This Row],[BT(SC)]]&lt;=StandardResults[[#This Row],[As]],"A",IF(StandardResults[[#This Row],[BT(SC)]]&lt;=StandardResults[[#This Row],[Bs]],"B","-"))),"")</f>
        <v/>
      </c>
      <c r="L1609" t="str">
        <f>IF(ISBLANK(TimeVR[[#This Row],[Best Time(L)]]),"-",TimeVR[[#This Row],[Best Time(L)]])</f>
        <v>-</v>
      </c>
      <c r="M1609" t="str">
        <f>IF(StandardResults[[#This Row],[BT(LC)]]&lt;&gt;"-",IF(StandardResults[[#This Row],[BT(LC)]]&lt;=StandardResults[[#This Row],[AA]],"AA",IF(StandardResults[[#This Row],[BT(LC)]]&lt;=StandardResults[[#This Row],[A]],"A",IF(StandardResults[[#This Row],[BT(LC)]]&lt;=StandardResults[[#This Row],[B]],"B","-"))),"")</f>
        <v/>
      </c>
      <c r="N1609" s="14"/>
      <c r="O1609" t="str">
        <f>IF(StandardResults[[#This Row],[BT(SC)]]&lt;&gt;"-",IF(StandardResults[[#This Row],[BT(SC)]]&lt;=StandardResults[[#This Row],[Ecs]],"EC","-"),"")</f>
        <v/>
      </c>
      <c r="Q1609" t="str">
        <f>IF(StandardResults[[#This Row],[Ind/Rel]]="Ind",LEFT(StandardResults[[#This Row],[Gender]],1)&amp;MIN(MAX(StandardResults[[#This Row],[Age]],11),17)&amp;"-"&amp;StandardResults[[#This Row],[Event]],"")</f>
        <v>011-0</v>
      </c>
      <c r="R1609" t="e">
        <f>IF(StandardResults[[#This Row],[Ind/Rel]]="Ind",_xlfn.XLOOKUP(StandardResults[[#This Row],[Code]],Std[Code],Std[AA]),"-")</f>
        <v>#N/A</v>
      </c>
      <c r="S1609" t="e">
        <f>IF(StandardResults[[#This Row],[Ind/Rel]]="Ind",_xlfn.XLOOKUP(StandardResults[[#This Row],[Code]],Std[Code],Std[A]),"-")</f>
        <v>#N/A</v>
      </c>
      <c r="T1609" t="e">
        <f>IF(StandardResults[[#This Row],[Ind/Rel]]="Ind",_xlfn.XLOOKUP(StandardResults[[#This Row],[Code]],Std[Code],Std[B]),"-")</f>
        <v>#N/A</v>
      </c>
      <c r="U1609" t="e">
        <f>IF(StandardResults[[#This Row],[Ind/Rel]]="Ind",_xlfn.XLOOKUP(StandardResults[[#This Row],[Code]],Std[Code],Std[AAs]),"-")</f>
        <v>#N/A</v>
      </c>
      <c r="V1609" t="e">
        <f>IF(StandardResults[[#This Row],[Ind/Rel]]="Ind",_xlfn.XLOOKUP(StandardResults[[#This Row],[Code]],Std[Code],Std[As]),"-")</f>
        <v>#N/A</v>
      </c>
      <c r="W1609" t="e">
        <f>IF(StandardResults[[#This Row],[Ind/Rel]]="Ind",_xlfn.XLOOKUP(StandardResults[[#This Row],[Code]],Std[Code],Std[Bs]),"-")</f>
        <v>#N/A</v>
      </c>
      <c r="X1609" t="e">
        <f>IF(StandardResults[[#This Row],[Ind/Rel]]="Ind",_xlfn.XLOOKUP(StandardResults[[#This Row],[Code]],Std[Code],Std[EC]),"-")</f>
        <v>#N/A</v>
      </c>
      <c r="Y1609" t="e">
        <f>IF(StandardResults[[#This Row],[Ind/Rel]]="Ind",_xlfn.XLOOKUP(StandardResults[[#This Row],[Code]],Std[Code],Std[Ecs]),"-")</f>
        <v>#N/A</v>
      </c>
      <c r="Z1609">
        <f>COUNTIFS(StandardResults[Name],StandardResults[[#This Row],[Name]],StandardResults[Entry
Std],"B")+COUNTIFS(StandardResults[Name],StandardResults[[#This Row],[Name]],StandardResults[Entry
Std],"A")+COUNTIFS(StandardResults[Name],StandardResults[[#This Row],[Name]],StandardResults[Entry
Std],"AA")</f>
        <v>0</v>
      </c>
      <c r="AA1609">
        <f>COUNTIFS(StandardResults[Name],StandardResults[[#This Row],[Name]],StandardResults[Entry
Std],"AA")</f>
        <v>0</v>
      </c>
    </row>
    <row r="1610" spans="1:27" x14ac:dyDescent="0.25">
      <c r="A1610">
        <f>TimeVR[[#This Row],[Club]]</f>
        <v>0</v>
      </c>
      <c r="B1610" t="str">
        <f>IF(OR(RIGHT(TimeVR[[#This Row],[Event]],3)="M.R", RIGHT(TimeVR[[#This Row],[Event]],3)="F.R"),"Relay","Ind")</f>
        <v>Ind</v>
      </c>
      <c r="C1610">
        <f>TimeVR[[#This Row],[gender]]</f>
        <v>0</v>
      </c>
      <c r="D1610">
        <f>TimeVR[[#This Row],[Age]]</f>
        <v>0</v>
      </c>
      <c r="E1610">
        <f>TimeVR[[#This Row],[name]]</f>
        <v>0</v>
      </c>
      <c r="F1610">
        <f>TimeVR[[#This Row],[Event]]</f>
        <v>0</v>
      </c>
      <c r="G1610" t="str">
        <f>IF(OR(StandardResults[[#This Row],[Entry]]="-",TimeVR[[#This Row],[validation]]="Validated"),"Y","N")</f>
        <v>N</v>
      </c>
      <c r="H1610">
        <f>IF(OR(LEFT(TimeVR[[#This Row],[Times]],8)="00:00.00", LEFT(TimeVR[[#This Row],[Times]],2)="NT"),"-",TimeVR[[#This Row],[Times]])</f>
        <v>0</v>
      </c>
      <c r="I16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0" t="str">
        <f>IF(ISBLANK(TimeVR[[#This Row],[Best Time(S)]]),"-",TimeVR[[#This Row],[Best Time(S)]])</f>
        <v>-</v>
      </c>
      <c r="K1610" t="str">
        <f>IF(StandardResults[[#This Row],[BT(SC)]]&lt;&gt;"-",IF(StandardResults[[#This Row],[BT(SC)]]&lt;=StandardResults[[#This Row],[AAs]],"AA",IF(StandardResults[[#This Row],[BT(SC)]]&lt;=StandardResults[[#This Row],[As]],"A",IF(StandardResults[[#This Row],[BT(SC)]]&lt;=StandardResults[[#This Row],[Bs]],"B","-"))),"")</f>
        <v/>
      </c>
      <c r="L1610" t="str">
        <f>IF(ISBLANK(TimeVR[[#This Row],[Best Time(L)]]),"-",TimeVR[[#This Row],[Best Time(L)]])</f>
        <v>-</v>
      </c>
      <c r="M1610" t="str">
        <f>IF(StandardResults[[#This Row],[BT(LC)]]&lt;&gt;"-",IF(StandardResults[[#This Row],[BT(LC)]]&lt;=StandardResults[[#This Row],[AA]],"AA",IF(StandardResults[[#This Row],[BT(LC)]]&lt;=StandardResults[[#This Row],[A]],"A",IF(StandardResults[[#This Row],[BT(LC)]]&lt;=StandardResults[[#This Row],[B]],"B","-"))),"")</f>
        <v/>
      </c>
      <c r="N1610" s="14"/>
      <c r="O1610" t="str">
        <f>IF(StandardResults[[#This Row],[BT(SC)]]&lt;&gt;"-",IF(StandardResults[[#This Row],[BT(SC)]]&lt;=StandardResults[[#This Row],[Ecs]],"EC","-"),"")</f>
        <v/>
      </c>
      <c r="Q1610" t="str">
        <f>IF(StandardResults[[#This Row],[Ind/Rel]]="Ind",LEFT(StandardResults[[#This Row],[Gender]],1)&amp;MIN(MAX(StandardResults[[#This Row],[Age]],11),17)&amp;"-"&amp;StandardResults[[#This Row],[Event]],"")</f>
        <v>011-0</v>
      </c>
      <c r="R1610" t="e">
        <f>IF(StandardResults[[#This Row],[Ind/Rel]]="Ind",_xlfn.XLOOKUP(StandardResults[[#This Row],[Code]],Std[Code],Std[AA]),"-")</f>
        <v>#N/A</v>
      </c>
      <c r="S1610" t="e">
        <f>IF(StandardResults[[#This Row],[Ind/Rel]]="Ind",_xlfn.XLOOKUP(StandardResults[[#This Row],[Code]],Std[Code],Std[A]),"-")</f>
        <v>#N/A</v>
      </c>
      <c r="T1610" t="e">
        <f>IF(StandardResults[[#This Row],[Ind/Rel]]="Ind",_xlfn.XLOOKUP(StandardResults[[#This Row],[Code]],Std[Code],Std[B]),"-")</f>
        <v>#N/A</v>
      </c>
      <c r="U1610" t="e">
        <f>IF(StandardResults[[#This Row],[Ind/Rel]]="Ind",_xlfn.XLOOKUP(StandardResults[[#This Row],[Code]],Std[Code],Std[AAs]),"-")</f>
        <v>#N/A</v>
      </c>
      <c r="V1610" t="e">
        <f>IF(StandardResults[[#This Row],[Ind/Rel]]="Ind",_xlfn.XLOOKUP(StandardResults[[#This Row],[Code]],Std[Code],Std[As]),"-")</f>
        <v>#N/A</v>
      </c>
      <c r="W1610" t="e">
        <f>IF(StandardResults[[#This Row],[Ind/Rel]]="Ind",_xlfn.XLOOKUP(StandardResults[[#This Row],[Code]],Std[Code],Std[Bs]),"-")</f>
        <v>#N/A</v>
      </c>
      <c r="X1610" t="e">
        <f>IF(StandardResults[[#This Row],[Ind/Rel]]="Ind",_xlfn.XLOOKUP(StandardResults[[#This Row],[Code]],Std[Code],Std[EC]),"-")</f>
        <v>#N/A</v>
      </c>
      <c r="Y1610" t="e">
        <f>IF(StandardResults[[#This Row],[Ind/Rel]]="Ind",_xlfn.XLOOKUP(StandardResults[[#This Row],[Code]],Std[Code],Std[Ecs]),"-")</f>
        <v>#N/A</v>
      </c>
      <c r="Z1610">
        <f>COUNTIFS(StandardResults[Name],StandardResults[[#This Row],[Name]],StandardResults[Entry
Std],"B")+COUNTIFS(StandardResults[Name],StandardResults[[#This Row],[Name]],StandardResults[Entry
Std],"A")+COUNTIFS(StandardResults[Name],StandardResults[[#This Row],[Name]],StandardResults[Entry
Std],"AA")</f>
        <v>0</v>
      </c>
      <c r="AA1610">
        <f>COUNTIFS(StandardResults[Name],StandardResults[[#This Row],[Name]],StandardResults[Entry
Std],"AA")</f>
        <v>0</v>
      </c>
    </row>
    <row r="1611" spans="1:27" x14ac:dyDescent="0.25">
      <c r="A1611">
        <f>TimeVR[[#This Row],[Club]]</f>
        <v>0</v>
      </c>
      <c r="B1611" t="str">
        <f>IF(OR(RIGHT(TimeVR[[#This Row],[Event]],3)="M.R", RIGHT(TimeVR[[#This Row],[Event]],3)="F.R"),"Relay","Ind")</f>
        <v>Ind</v>
      </c>
      <c r="C1611">
        <f>TimeVR[[#This Row],[gender]]</f>
        <v>0</v>
      </c>
      <c r="D1611">
        <f>TimeVR[[#This Row],[Age]]</f>
        <v>0</v>
      </c>
      <c r="E1611">
        <f>TimeVR[[#This Row],[name]]</f>
        <v>0</v>
      </c>
      <c r="F1611">
        <f>TimeVR[[#This Row],[Event]]</f>
        <v>0</v>
      </c>
      <c r="G1611" t="str">
        <f>IF(OR(StandardResults[[#This Row],[Entry]]="-",TimeVR[[#This Row],[validation]]="Validated"),"Y","N")</f>
        <v>N</v>
      </c>
      <c r="H1611">
        <f>IF(OR(LEFT(TimeVR[[#This Row],[Times]],8)="00:00.00", LEFT(TimeVR[[#This Row],[Times]],2)="NT"),"-",TimeVR[[#This Row],[Times]])</f>
        <v>0</v>
      </c>
      <c r="I16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1" t="str">
        <f>IF(ISBLANK(TimeVR[[#This Row],[Best Time(S)]]),"-",TimeVR[[#This Row],[Best Time(S)]])</f>
        <v>-</v>
      </c>
      <c r="K1611" t="str">
        <f>IF(StandardResults[[#This Row],[BT(SC)]]&lt;&gt;"-",IF(StandardResults[[#This Row],[BT(SC)]]&lt;=StandardResults[[#This Row],[AAs]],"AA",IF(StandardResults[[#This Row],[BT(SC)]]&lt;=StandardResults[[#This Row],[As]],"A",IF(StandardResults[[#This Row],[BT(SC)]]&lt;=StandardResults[[#This Row],[Bs]],"B","-"))),"")</f>
        <v/>
      </c>
      <c r="L1611" t="str">
        <f>IF(ISBLANK(TimeVR[[#This Row],[Best Time(L)]]),"-",TimeVR[[#This Row],[Best Time(L)]])</f>
        <v>-</v>
      </c>
      <c r="M1611" t="str">
        <f>IF(StandardResults[[#This Row],[BT(LC)]]&lt;&gt;"-",IF(StandardResults[[#This Row],[BT(LC)]]&lt;=StandardResults[[#This Row],[AA]],"AA",IF(StandardResults[[#This Row],[BT(LC)]]&lt;=StandardResults[[#This Row],[A]],"A",IF(StandardResults[[#This Row],[BT(LC)]]&lt;=StandardResults[[#This Row],[B]],"B","-"))),"")</f>
        <v/>
      </c>
      <c r="N1611" s="14"/>
      <c r="O1611" t="str">
        <f>IF(StandardResults[[#This Row],[BT(SC)]]&lt;&gt;"-",IF(StandardResults[[#This Row],[BT(SC)]]&lt;=StandardResults[[#This Row],[Ecs]],"EC","-"),"")</f>
        <v/>
      </c>
      <c r="Q1611" t="str">
        <f>IF(StandardResults[[#This Row],[Ind/Rel]]="Ind",LEFT(StandardResults[[#This Row],[Gender]],1)&amp;MIN(MAX(StandardResults[[#This Row],[Age]],11),17)&amp;"-"&amp;StandardResults[[#This Row],[Event]],"")</f>
        <v>011-0</v>
      </c>
      <c r="R1611" t="e">
        <f>IF(StandardResults[[#This Row],[Ind/Rel]]="Ind",_xlfn.XLOOKUP(StandardResults[[#This Row],[Code]],Std[Code],Std[AA]),"-")</f>
        <v>#N/A</v>
      </c>
      <c r="S1611" t="e">
        <f>IF(StandardResults[[#This Row],[Ind/Rel]]="Ind",_xlfn.XLOOKUP(StandardResults[[#This Row],[Code]],Std[Code],Std[A]),"-")</f>
        <v>#N/A</v>
      </c>
      <c r="T1611" t="e">
        <f>IF(StandardResults[[#This Row],[Ind/Rel]]="Ind",_xlfn.XLOOKUP(StandardResults[[#This Row],[Code]],Std[Code],Std[B]),"-")</f>
        <v>#N/A</v>
      </c>
      <c r="U1611" t="e">
        <f>IF(StandardResults[[#This Row],[Ind/Rel]]="Ind",_xlfn.XLOOKUP(StandardResults[[#This Row],[Code]],Std[Code],Std[AAs]),"-")</f>
        <v>#N/A</v>
      </c>
      <c r="V1611" t="e">
        <f>IF(StandardResults[[#This Row],[Ind/Rel]]="Ind",_xlfn.XLOOKUP(StandardResults[[#This Row],[Code]],Std[Code],Std[As]),"-")</f>
        <v>#N/A</v>
      </c>
      <c r="W1611" t="e">
        <f>IF(StandardResults[[#This Row],[Ind/Rel]]="Ind",_xlfn.XLOOKUP(StandardResults[[#This Row],[Code]],Std[Code],Std[Bs]),"-")</f>
        <v>#N/A</v>
      </c>
      <c r="X1611" t="e">
        <f>IF(StandardResults[[#This Row],[Ind/Rel]]="Ind",_xlfn.XLOOKUP(StandardResults[[#This Row],[Code]],Std[Code],Std[EC]),"-")</f>
        <v>#N/A</v>
      </c>
      <c r="Y1611" t="e">
        <f>IF(StandardResults[[#This Row],[Ind/Rel]]="Ind",_xlfn.XLOOKUP(StandardResults[[#This Row],[Code]],Std[Code],Std[Ecs]),"-")</f>
        <v>#N/A</v>
      </c>
      <c r="Z1611">
        <f>COUNTIFS(StandardResults[Name],StandardResults[[#This Row],[Name]],StandardResults[Entry
Std],"B")+COUNTIFS(StandardResults[Name],StandardResults[[#This Row],[Name]],StandardResults[Entry
Std],"A")+COUNTIFS(StandardResults[Name],StandardResults[[#This Row],[Name]],StandardResults[Entry
Std],"AA")</f>
        <v>0</v>
      </c>
      <c r="AA1611">
        <f>COUNTIFS(StandardResults[Name],StandardResults[[#This Row],[Name]],StandardResults[Entry
Std],"AA")</f>
        <v>0</v>
      </c>
    </row>
    <row r="1612" spans="1:27" x14ac:dyDescent="0.25">
      <c r="A1612">
        <f>TimeVR[[#This Row],[Club]]</f>
        <v>0</v>
      </c>
      <c r="B1612" t="str">
        <f>IF(OR(RIGHT(TimeVR[[#This Row],[Event]],3)="M.R", RIGHT(TimeVR[[#This Row],[Event]],3)="F.R"),"Relay","Ind")</f>
        <v>Ind</v>
      </c>
      <c r="C1612">
        <f>TimeVR[[#This Row],[gender]]</f>
        <v>0</v>
      </c>
      <c r="D1612">
        <f>TimeVR[[#This Row],[Age]]</f>
        <v>0</v>
      </c>
      <c r="E1612">
        <f>TimeVR[[#This Row],[name]]</f>
        <v>0</v>
      </c>
      <c r="F1612">
        <f>TimeVR[[#This Row],[Event]]</f>
        <v>0</v>
      </c>
      <c r="G1612" t="str">
        <f>IF(OR(StandardResults[[#This Row],[Entry]]="-",TimeVR[[#This Row],[validation]]="Validated"),"Y","N")</f>
        <v>N</v>
      </c>
      <c r="H1612">
        <f>IF(OR(LEFT(TimeVR[[#This Row],[Times]],8)="00:00.00", LEFT(TimeVR[[#This Row],[Times]],2)="NT"),"-",TimeVR[[#This Row],[Times]])</f>
        <v>0</v>
      </c>
      <c r="I16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2" t="str">
        <f>IF(ISBLANK(TimeVR[[#This Row],[Best Time(S)]]),"-",TimeVR[[#This Row],[Best Time(S)]])</f>
        <v>-</v>
      </c>
      <c r="K1612" t="str">
        <f>IF(StandardResults[[#This Row],[BT(SC)]]&lt;&gt;"-",IF(StandardResults[[#This Row],[BT(SC)]]&lt;=StandardResults[[#This Row],[AAs]],"AA",IF(StandardResults[[#This Row],[BT(SC)]]&lt;=StandardResults[[#This Row],[As]],"A",IF(StandardResults[[#This Row],[BT(SC)]]&lt;=StandardResults[[#This Row],[Bs]],"B","-"))),"")</f>
        <v/>
      </c>
      <c r="L1612" t="str">
        <f>IF(ISBLANK(TimeVR[[#This Row],[Best Time(L)]]),"-",TimeVR[[#This Row],[Best Time(L)]])</f>
        <v>-</v>
      </c>
      <c r="M1612" t="str">
        <f>IF(StandardResults[[#This Row],[BT(LC)]]&lt;&gt;"-",IF(StandardResults[[#This Row],[BT(LC)]]&lt;=StandardResults[[#This Row],[AA]],"AA",IF(StandardResults[[#This Row],[BT(LC)]]&lt;=StandardResults[[#This Row],[A]],"A",IF(StandardResults[[#This Row],[BT(LC)]]&lt;=StandardResults[[#This Row],[B]],"B","-"))),"")</f>
        <v/>
      </c>
      <c r="N1612" s="14"/>
      <c r="O1612" t="str">
        <f>IF(StandardResults[[#This Row],[BT(SC)]]&lt;&gt;"-",IF(StandardResults[[#This Row],[BT(SC)]]&lt;=StandardResults[[#This Row],[Ecs]],"EC","-"),"")</f>
        <v/>
      </c>
      <c r="Q1612" t="str">
        <f>IF(StandardResults[[#This Row],[Ind/Rel]]="Ind",LEFT(StandardResults[[#This Row],[Gender]],1)&amp;MIN(MAX(StandardResults[[#This Row],[Age]],11),17)&amp;"-"&amp;StandardResults[[#This Row],[Event]],"")</f>
        <v>011-0</v>
      </c>
      <c r="R1612" t="e">
        <f>IF(StandardResults[[#This Row],[Ind/Rel]]="Ind",_xlfn.XLOOKUP(StandardResults[[#This Row],[Code]],Std[Code],Std[AA]),"-")</f>
        <v>#N/A</v>
      </c>
      <c r="S1612" t="e">
        <f>IF(StandardResults[[#This Row],[Ind/Rel]]="Ind",_xlfn.XLOOKUP(StandardResults[[#This Row],[Code]],Std[Code],Std[A]),"-")</f>
        <v>#N/A</v>
      </c>
      <c r="T1612" t="e">
        <f>IF(StandardResults[[#This Row],[Ind/Rel]]="Ind",_xlfn.XLOOKUP(StandardResults[[#This Row],[Code]],Std[Code],Std[B]),"-")</f>
        <v>#N/A</v>
      </c>
      <c r="U1612" t="e">
        <f>IF(StandardResults[[#This Row],[Ind/Rel]]="Ind",_xlfn.XLOOKUP(StandardResults[[#This Row],[Code]],Std[Code],Std[AAs]),"-")</f>
        <v>#N/A</v>
      </c>
      <c r="V1612" t="e">
        <f>IF(StandardResults[[#This Row],[Ind/Rel]]="Ind",_xlfn.XLOOKUP(StandardResults[[#This Row],[Code]],Std[Code],Std[As]),"-")</f>
        <v>#N/A</v>
      </c>
      <c r="W1612" t="e">
        <f>IF(StandardResults[[#This Row],[Ind/Rel]]="Ind",_xlfn.XLOOKUP(StandardResults[[#This Row],[Code]],Std[Code],Std[Bs]),"-")</f>
        <v>#N/A</v>
      </c>
      <c r="X1612" t="e">
        <f>IF(StandardResults[[#This Row],[Ind/Rel]]="Ind",_xlfn.XLOOKUP(StandardResults[[#This Row],[Code]],Std[Code],Std[EC]),"-")</f>
        <v>#N/A</v>
      </c>
      <c r="Y1612" t="e">
        <f>IF(StandardResults[[#This Row],[Ind/Rel]]="Ind",_xlfn.XLOOKUP(StandardResults[[#This Row],[Code]],Std[Code],Std[Ecs]),"-")</f>
        <v>#N/A</v>
      </c>
      <c r="Z1612">
        <f>COUNTIFS(StandardResults[Name],StandardResults[[#This Row],[Name]],StandardResults[Entry
Std],"B")+COUNTIFS(StandardResults[Name],StandardResults[[#This Row],[Name]],StandardResults[Entry
Std],"A")+COUNTIFS(StandardResults[Name],StandardResults[[#This Row],[Name]],StandardResults[Entry
Std],"AA")</f>
        <v>0</v>
      </c>
      <c r="AA1612">
        <f>COUNTIFS(StandardResults[Name],StandardResults[[#This Row],[Name]],StandardResults[Entry
Std],"AA")</f>
        <v>0</v>
      </c>
    </row>
    <row r="1613" spans="1:27" x14ac:dyDescent="0.25">
      <c r="A1613">
        <f>TimeVR[[#This Row],[Club]]</f>
        <v>0</v>
      </c>
      <c r="B1613" t="str">
        <f>IF(OR(RIGHT(TimeVR[[#This Row],[Event]],3)="M.R", RIGHT(TimeVR[[#This Row],[Event]],3)="F.R"),"Relay","Ind")</f>
        <v>Ind</v>
      </c>
      <c r="C1613">
        <f>TimeVR[[#This Row],[gender]]</f>
        <v>0</v>
      </c>
      <c r="D1613">
        <f>TimeVR[[#This Row],[Age]]</f>
        <v>0</v>
      </c>
      <c r="E1613">
        <f>TimeVR[[#This Row],[name]]</f>
        <v>0</v>
      </c>
      <c r="F1613">
        <f>TimeVR[[#This Row],[Event]]</f>
        <v>0</v>
      </c>
      <c r="G1613" t="str">
        <f>IF(OR(StandardResults[[#This Row],[Entry]]="-",TimeVR[[#This Row],[validation]]="Validated"),"Y","N")</f>
        <v>N</v>
      </c>
      <c r="H1613">
        <f>IF(OR(LEFT(TimeVR[[#This Row],[Times]],8)="00:00.00", LEFT(TimeVR[[#This Row],[Times]],2)="NT"),"-",TimeVR[[#This Row],[Times]])</f>
        <v>0</v>
      </c>
      <c r="I16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3" t="str">
        <f>IF(ISBLANK(TimeVR[[#This Row],[Best Time(S)]]),"-",TimeVR[[#This Row],[Best Time(S)]])</f>
        <v>-</v>
      </c>
      <c r="K1613" t="str">
        <f>IF(StandardResults[[#This Row],[BT(SC)]]&lt;&gt;"-",IF(StandardResults[[#This Row],[BT(SC)]]&lt;=StandardResults[[#This Row],[AAs]],"AA",IF(StandardResults[[#This Row],[BT(SC)]]&lt;=StandardResults[[#This Row],[As]],"A",IF(StandardResults[[#This Row],[BT(SC)]]&lt;=StandardResults[[#This Row],[Bs]],"B","-"))),"")</f>
        <v/>
      </c>
      <c r="L1613" t="str">
        <f>IF(ISBLANK(TimeVR[[#This Row],[Best Time(L)]]),"-",TimeVR[[#This Row],[Best Time(L)]])</f>
        <v>-</v>
      </c>
      <c r="M1613" t="str">
        <f>IF(StandardResults[[#This Row],[BT(LC)]]&lt;&gt;"-",IF(StandardResults[[#This Row],[BT(LC)]]&lt;=StandardResults[[#This Row],[AA]],"AA",IF(StandardResults[[#This Row],[BT(LC)]]&lt;=StandardResults[[#This Row],[A]],"A",IF(StandardResults[[#This Row],[BT(LC)]]&lt;=StandardResults[[#This Row],[B]],"B","-"))),"")</f>
        <v/>
      </c>
      <c r="N1613" s="14"/>
      <c r="O1613" t="str">
        <f>IF(StandardResults[[#This Row],[BT(SC)]]&lt;&gt;"-",IF(StandardResults[[#This Row],[BT(SC)]]&lt;=StandardResults[[#This Row],[Ecs]],"EC","-"),"")</f>
        <v/>
      </c>
      <c r="Q1613" t="str">
        <f>IF(StandardResults[[#This Row],[Ind/Rel]]="Ind",LEFT(StandardResults[[#This Row],[Gender]],1)&amp;MIN(MAX(StandardResults[[#This Row],[Age]],11),17)&amp;"-"&amp;StandardResults[[#This Row],[Event]],"")</f>
        <v>011-0</v>
      </c>
      <c r="R1613" t="e">
        <f>IF(StandardResults[[#This Row],[Ind/Rel]]="Ind",_xlfn.XLOOKUP(StandardResults[[#This Row],[Code]],Std[Code],Std[AA]),"-")</f>
        <v>#N/A</v>
      </c>
      <c r="S1613" t="e">
        <f>IF(StandardResults[[#This Row],[Ind/Rel]]="Ind",_xlfn.XLOOKUP(StandardResults[[#This Row],[Code]],Std[Code],Std[A]),"-")</f>
        <v>#N/A</v>
      </c>
      <c r="T1613" t="e">
        <f>IF(StandardResults[[#This Row],[Ind/Rel]]="Ind",_xlfn.XLOOKUP(StandardResults[[#This Row],[Code]],Std[Code],Std[B]),"-")</f>
        <v>#N/A</v>
      </c>
      <c r="U1613" t="e">
        <f>IF(StandardResults[[#This Row],[Ind/Rel]]="Ind",_xlfn.XLOOKUP(StandardResults[[#This Row],[Code]],Std[Code],Std[AAs]),"-")</f>
        <v>#N/A</v>
      </c>
      <c r="V1613" t="e">
        <f>IF(StandardResults[[#This Row],[Ind/Rel]]="Ind",_xlfn.XLOOKUP(StandardResults[[#This Row],[Code]],Std[Code],Std[As]),"-")</f>
        <v>#N/A</v>
      </c>
      <c r="W1613" t="e">
        <f>IF(StandardResults[[#This Row],[Ind/Rel]]="Ind",_xlfn.XLOOKUP(StandardResults[[#This Row],[Code]],Std[Code],Std[Bs]),"-")</f>
        <v>#N/A</v>
      </c>
      <c r="X1613" t="e">
        <f>IF(StandardResults[[#This Row],[Ind/Rel]]="Ind",_xlfn.XLOOKUP(StandardResults[[#This Row],[Code]],Std[Code],Std[EC]),"-")</f>
        <v>#N/A</v>
      </c>
      <c r="Y1613" t="e">
        <f>IF(StandardResults[[#This Row],[Ind/Rel]]="Ind",_xlfn.XLOOKUP(StandardResults[[#This Row],[Code]],Std[Code],Std[Ecs]),"-")</f>
        <v>#N/A</v>
      </c>
      <c r="Z1613">
        <f>COUNTIFS(StandardResults[Name],StandardResults[[#This Row],[Name]],StandardResults[Entry
Std],"B")+COUNTIFS(StandardResults[Name],StandardResults[[#This Row],[Name]],StandardResults[Entry
Std],"A")+COUNTIFS(StandardResults[Name],StandardResults[[#This Row],[Name]],StandardResults[Entry
Std],"AA")</f>
        <v>0</v>
      </c>
      <c r="AA1613">
        <f>COUNTIFS(StandardResults[Name],StandardResults[[#This Row],[Name]],StandardResults[Entry
Std],"AA")</f>
        <v>0</v>
      </c>
    </row>
    <row r="1614" spans="1:27" x14ac:dyDescent="0.25">
      <c r="A1614">
        <f>TimeVR[[#This Row],[Club]]</f>
        <v>0</v>
      </c>
      <c r="B1614" t="str">
        <f>IF(OR(RIGHT(TimeVR[[#This Row],[Event]],3)="M.R", RIGHT(TimeVR[[#This Row],[Event]],3)="F.R"),"Relay","Ind")</f>
        <v>Ind</v>
      </c>
      <c r="C1614">
        <f>TimeVR[[#This Row],[gender]]</f>
        <v>0</v>
      </c>
      <c r="D1614">
        <f>TimeVR[[#This Row],[Age]]</f>
        <v>0</v>
      </c>
      <c r="E1614">
        <f>TimeVR[[#This Row],[name]]</f>
        <v>0</v>
      </c>
      <c r="F1614">
        <f>TimeVR[[#This Row],[Event]]</f>
        <v>0</v>
      </c>
      <c r="G1614" t="str">
        <f>IF(OR(StandardResults[[#This Row],[Entry]]="-",TimeVR[[#This Row],[validation]]="Validated"),"Y","N")</f>
        <v>N</v>
      </c>
      <c r="H1614">
        <f>IF(OR(LEFT(TimeVR[[#This Row],[Times]],8)="00:00.00", LEFT(TimeVR[[#This Row],[Times]],2)="NT"),"-",TimeVR[[#This Row],[Times]])</f>
        <v>0</v>
      </c>
      <c r="I16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4" t="str">
        <f>IF(ISBLANK(TimeVR[[#This Row],[Best Time(S)]]),"-",TimeVR[[#This Row],[Best Time(S)]])</f>
        <v>-</v>
      </c>
      <c r="K1614" t="str">
        <f>IF(StandardResults[[#This Row],[BT(SC)]]&lt;&gt;"-",IF(StandardResults[[#This Row],[BT(SC)]]&lt;=StandardResults[[#This Row],[AAs]],"AA",IF(StandardResults[[#This Row],[BT(SC)]]&lt;=StandardResults[[#This Row],[As]],"A",IF(StandardResults[[#This Row],[BT(SC)]]&lt;=StandardResults[[#This Row],[Bs]],"B","-"))),"")</f>
        <v/>
      </c>
      <c r="L1614" t="str">
        <f>IF(ISBLANK(TimeVR[[#This Row],[Best Time(L)]]),"-",TimeVR[[#This Row],[Best Time(L)]])</f>
        <v>-</v>
      </c>
      <c r="M1614" t="str">
        <f>IF(StandardResults[[#This Row],[BT(LC)]]&lt;&gt;"-",IF(StandardResults[[#This Row],[BT(LC)]]&lt;=StandardResults[[#This Row],[AA]],"AA",IF(StandardResults[[#This Row],[BT(LC)]]&lt;=StandardResults[[#This Row],[A]],"A",IF(StandardResults[[#This Row],[BT(LC)]]&lt;=StandardResults[[#This Row],[B]],"B","-"))),"")</f>
        <v/>
      </c>
      <c r="N1614" s="14"/>
      <c r="O1614" t="str">
        <f>IF(StandardResults[[#This Row],[BT(SC)]]&lt;&gt;"-",IF(StandardResults[[#This Row],[BT(SC)]]&lt;=StandardResults[[#This Row],[Ecs]],"EC","-"),"")</f>
        <v/>
      </c>
      <c r="Q1614" t="str">
        <f>IF(StandardResults[[#This Row],[Ind/Rel]]="Ind",LEFT(StandardResults[[#This Row],[Gender]],1)&amp;MIN(MAX(StandardResults[[#This Row],[Age]],11),17)&amp;"-"&amp;StandardResults[[#This Row],[Event]],"")</f>
        <v>011-0</v>
      </c>
      <c r="R1614" t="e">
        <f>IF(StandardResults[[#This Row],[Ind/Rel]]="Ind",_xlfn.XLOOKUP(StandardResults[[#This Row],[Code]],Std[Code],Std[AA]),"-")</f>
        <v>#N/A</v>
      </c>
      <c r="S1614" t="e">
        <f>IF(StandardResults[[#This Row],[Ind/Rel]]="Ind",_xlfn.XLOOKUP(StandardResults[[#This Row],[Code]],Std[Code],Std[A]),"-")</f>
        <v>#N/A</v>
      </c>
      <c r="T1614" t="e">
        <f>IF(StandardResults[[#This Row],[Ind/Rel]]="Ind",_xlfn.XLOOKUP(StandardResults[[#This Row],[Code]],Std[Code],Std[B]),"-")</f>
        <v>#N/A</v>
      </c>
      <c r="U1614" t="e">
        <f>IF(StandardResults[[#This Row],[Ind/Rel]]="Ind",_xlfn.XLOOKUP(StandardResults[[#This Row],[Code]],Std[Code],Std[AAs]),"-")</f>
        <v>#N/A</v>
      </c>
      <c r="V1614" t="e">
        <f>IF(StandardResults[[#This Row],[Ind/Rel]]="Ind",_xlfn.XLOOKUP(StandardResults[[#This Row],[Code]],Std[Code],Std[As]),"-")</f>
        <v>#N/A</v>
      </c>
      <c r="W1614" t="e">
        <f>IF(StandardResults[[#This Row],[Ind/Rel]]="Ind",_xlfn.XLOOKUP(StandardResults[[#This Row],[Code]],Std[Code],Std[Bs]),"-")</f>
        <v>#N/A</v>
      </c>
      <c r="X1614" t="e">
        <f>IF(StandardResults[[#This Row],[Ind/Rel]]="Ind",_xlfn.XLOOKUP(StandardResults[[#This Row],[Code]],Std[Code],Std[EC]),"-")</f>
        <v>#N/A</v>
      </c>
      <c r="Y1614" t="e">
        <f>IF(StandardResults[[#This Row],[Ind/Rel]]="Ind",_xlfn.XLOOKUP(StandardResults[[#This Row],[Code]],Std[Code],Std[Ecs]),"-")</f>
        <v>#N/A</v>
      </c>
      <c r="Z1614">
        <f>COUNTIFS(StandardResults[Name],StandardResults[[#This Row],[Name]],StandardResults[Entry
Std],"B")+COUNTIFS(StandardResults[Name],StandardResults[[#This Row],[Name]],StandardResults[Entry
Std],"A")+COUNTIFS(StandardResults[Name],StandardResults[[#This Row],[Name]],StandardResults[Entry
Std],"AA")</f>
        <v>0</v>
      </c>
      <c r="AA1614">
        <f>COUNTIFS(StandardResults[Name],StandardResults[[#This Row],[Name]],StandardResults[Entry
Std],"AA")</f>
        <v>0</v>
      </c>
    </row>
    <row r="1615" spans="1:27" x14ac:dyDescent="0.25">
      <c r="A1615">
        <f>TimeVR[[#This Row],[Club]]</f>
        <v>0</v>
      </c>
      <c r="B1615" t="str">
        <f>IF(OR(RIGHT(TimeVR[[#This Row],[Event]],3)="M.R", RIGHT(TimeVR[[#This Row],[Event]],3)="F.R"),"Relay","Ind")</f>
        <v>Ind</v>
      </c>
      <c r="C1615">
        <f>TimeVR[[#This Row],[gender]]</f>
        <v>0</v>
      </c>
      <c r="D1615">
        <f>TimeVR[[#This Row],[Age]]</f>
        <v>0</v>
      </c>
      <c r="E1615">
        <f>TimeVR[[#This Row],[name]]</f>
        <v>0</v>
      </c>
      <c r="F1615">
        <f>TimeVR[[#This Row],[Event]]</f>
        <v>0</v>
      </c>
      <c r="G1615" t="str">
        <f>IF(OR(StandardResults[[#This Row],[Entry]]="-",TimeVR[[#This Row],[validation]]="Validated"),"Y","N")</f>
        <v>N</v>
      </c>
      <c r="H1615">
        <f>IF(OR(LEFT(TimeVR[[#This Row],[Times]],8)="00:00.00", LEFT(TimeVR[[#This Row],[Times]],2)="NT"),"-",TimeVR[[#This Row],[Times]])</f>
        <v>0</v>
      </c>
      <c r="I16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5" t="str">
        <f>IF(ISBLANK(TimeVR[[#This Row],[Best Time(S)]]),"-",TimeVR[[#This Row],[Best Time(S)]])</f>
        <v>-</v>
      </c>
      <c r="K1615" t="str">
        <f>IF(StandardResults[[#This Row],[BT(SC)]]&lt;&gt;"-",IF(StandardResults[[#This Row],[BT(SC)]]&lt;=StandardResults[[#This Row],[AAs]],"AA",IF(StandardResults[[#This Row],[BT(SC)]]&lt;=StandardResults[[#This Row],[As]],"A",IF(StandardResults[[#This Row],[BT(SC)]]&lt;=StandardResults[[#This Row],[Bs]],"B","-"))),"")</f>
        <v/>
      </c>
      <c r="L1615" t="str">
        <f>IF(ISBLANK(TimeVR[[#This Row],[Best Time(L)]]),"-",TimeVR[[#This Row],[Best Time(L)]])</f>
        <v>-</v>
      </c>
      <c r="M1615" t="str">
        <f>IF(StandardResults[[#This Row],[BT(LC)]]&lt;&gt;"-",IF(StandardResults[[#This Row],[BT(LC)]]&lt;=StandardResults[[#This Row],[AA]],"AA",IF(StandardResults[[#This Row],[BT(LC)]]&lt;=StandardResults[[#This Row],[A]],"A",IF(StandardResults[[#This Row],[BT(LC)]]&lt;=StandardResults[[#This Row],[B]],"B","-"))),"")</f>
        <v/>
      </c>
      <c r="N1615" s="14"/>
      <c r="O1615" t="str">
        <f>IF(StandardResults[[#This Row],[BT(SC)]]&lt;&gt;"-",IF(StandardResults[[#This Row],[BT(SC)]]&lt;=StandardResults[[#This Row],[Ecs]],"EC","-"),"")</f>
        <v/>
      </c>
      <c r="Q1615" t="str">
        <f>IF(StandardResults[[#This Row],[Ind/Rel]]="Ind",LEFT(StandardResults[[#This Row],[Gender]],1)&amp;MIN(MAX(StandardResults[[#This Row],[Age]],11),17)&amp;"-"&amp;StandardResults[[#This Row],[Event]],"")</f>
        <v>011-0</v>
      </c>
      <c r="R1615" t="e">
        <f>IF(StandardResults[[#This Row],[Ind/Rel]]="Ind",_xlfn.XLOOKUP(StandardResults[[#This Row],[Code]],Std[Code],Std[AA]),"-")</f>
        <v>#N/A</v>
      </c>
      <c r="S1615" t="e">
        <f>IF(StandardResults[[#This Row],[Ind/Rel]]="Ind",_xlfn.XLOOKUP(StandardResults[[#This Row],[Code]],Std[Code],Std[A]),"-")</f>
        <v>#N/A</v>
      </c>
      <c r="T1615" t="e">
        <f>IF(StandardResults[[#This Row],[Ind/Rel]]="Ind",_xlfn.XLOOKUP(StandardResults[[#This Row],[Code]],Std[Code],Std[B]),"-")</f>
        <v>#N/A</v>
      </c>
      <c r="U1615" t="e">
        <f>IF(StandardResults[[#This Row],[Ind/Rel]]="Ind",_xlfn.XLOOKUP(StandardResults[[#This Row],[Code]],Std[Code],Std[AAs]),"-")</f>
        <v>#N/A</v>
      </c>
      <c r="V1615" t="e">
        <f>IF(StandardResults[[#This Row],[Ind/Rel]]="Ind",_xlfn.XLOOKUP(StandardResults[[#This Row],[Code]],Std[Code],Std[As]),"-")</f>
        <v>#N/A</v>
      </c>
      <c r="W1615" t="e">
        <f>IF(StandardResults[[#This Row],[Ind/Rel]]="Ind",_xlfn.XLOOKUP(StandardResults[[#This Row],[Code]],Std[Code],Std[Bs]),"-")</f>
        <v>#N/A</v>
      </c>
      <c r="X1615" t="e">
        <f>IF(StandardResults[[#This Row],[Ind/Rel]]="Ind",_xlfn.XLOOKUP(StandardResults[[#This Row],[Code]],Std[Code],Std[EC]),"-")</f>
        <v>#N/A</v>
      </c>
      <c r="Y1615" t="e">
        <f>IF(StandardResults[[#This Row],[Ind/Rel]]="Ind",_xlfn.XLOOKUP(StandardResults[[#This Row],[Code]],Std[Code],Std[Ecs]),"-")</f>
        <v>#N/A</v>
      </c>
      <c r="Z1615">
        <f>COUNTIFS(StandardResults[Name],StandardResults[[#This Row],[Name]],StandardResults[Entry
Std],"B")+COUNTIFS(StandardResults[Name],StandardResults[[#This Row],[Name]],StandardResults[Entry
Std],"A")+COUNTIFS(StandardResults[Name],StandardResults[[#This Row],[Name]],StandardResults[Entry
Std],"AA")</f>
        <v>0</v>
      </c>
      <c r="AA1615">
        <f>COUNTIFS(StandardResults[Name],StandardResults[[#This Row],[Name]],StandardResults[Entry
Std],"AA")</f>
        <v>0</v>
      </c>
    </row>
    <row r="1616" spans="1:27" x14ac:dyDescent="0.25">
      <c r="A1616">
        <f>TimeVR[[#This Row],[Club]]</f>
        <v>0</v>
      </c>
      <c r="B1616" t="str">
        <f>IF(OR(RIGHT(TimeVR[[#This Row],[Event]],3)="M.R", RIGHT(TimeVR[[#This Row],[Event]],3)="F.R"),"Relay","Ind")</f>
        <v>Ind</v>
      </c>
      <c r="C1616">
        <f>TimeVR[[#This Row],[gender]]</f>
        <v>0</v>
      </c>
      <c r="D1616">
        <f>TimeVR[[#This Row],[Age]]</f>
        <v>0</v>
      </c>
      <c r="E1616">
        <f>TimeVR[[#This Row],[name]]</f>
        <v>0</v>
      </c>
      <c r="F1616">
        <f>TimeVR[[#This Row],[Event]]</f>
        <v>0</v>
      </c>
      <c r="G1616" t="str">
        <f>IF(OR(StandardResults[[#This Row],[Entry]]="-",TimeVR[[#This Row],[validation]]="Validated"),"Y","N")</f>
        <v>N</v>
      </c>
      <c r="H1616">
        <f>IF(OR(LEFT(TimeVR[[#This Row],[Times]],8)="00:00.00", LEFT(TimeVR[[#This Row],[Times]],2)="NT"),"-",TimeVR[[#This Row],[Times]])</f>
        <v>0</v>
      </c>
      <c r="I16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6" t="str">
        <f>IF(ISBLANK(TimeVR[[#This Row],[Best Time(S)]]),"-",TimeVR[[#This Row],[Best Time(S)]])</f>
        <v>-</v>
      </c>
      <c r="K1616" t="str">
        <f>IF(StandardResults[[#This Row],[BT(SC)]]&lt;&gt;"-",IF(StandardResults[[#This Row],[BT(SC)]]&lt;=StandardResults[[#This Row],[AAs]],"AA",IF(StandardResults[[#This Row],[BT(SC)]]&lt;=StandardResults[[#This Row],[As]],"A",IF(StandardResults[[#This Row],[BT(SC)]]&lt;=StandardResults[[#This Row],[Bs]],"B","-"))),"")</f>
        <v/>
      </c>
      <c r="L1616" t="str">
        <f>IF(ISBLANK(TimeVR[[#This Row],[Best Time(L)]]),"-",TimeVR[[#This Row],[Best Time(L)]])</f>
        <v>-</v>
      </c>
      <c r="M1616" t="str">
        <f>IF(StandardResults[[#This Row],[BT(LC)]]&lt;&gt;"-",IF(StandardResults[[#This Row],[BT(LC)]]&lt;=StandardResults[[#This Row],[AA]],"AA",IF(StandardResults[[#This Row],[BT(LC)]]&lt;=StandardResults[[#This Row],[A]],"A",IF(StandardResults[[#This Row],[BT(LC)]]&lt;=StandardResults[[#This Row],[B]],"B","-"))),"")</f>
        <v/>
      </c>
      <c r="N1616" s="14"/>
      <c r="O1616" t="str">
        <f>IF(StandardResults[[#This Row],[BT(SC)]]&lt;&gt;"-",IF(StandardResults[[#This Row],[BT(SC)]]&lt;=StandardResults[[#This Row],[Ecs]],"EC","-"),"")</f>
        <v/>
      </c>
      <c r="Q1616" t="str">
        <f>IF(StandardResults[[#This Row],[Ind/Rel]]="Ind",LEFT(StandardResults[[#This Row],[Gender]],1)&amp;MIN(MAX(StandardResults[[#This Row],[Age]],11),17)&amp;"-"&amp;StandardResults[[#This Row],[Event]],"")</f>
        <v>011-0</v>
      </c>
      <c r="R1616" t="e">
        <f>IF(StandardResults[[#This Row],[Ind/Rel]]="Ind",_xlfn.XLOOKUP(StandardResults[[#This Row],[Code]],Std[Code],Std[AA]),"-")</f>
        <v>#N/A</v>
      </c>
      <c r="S1616" t="e">
        <f>IF(StandardResults[[#This Row],[Ind/Rel]]="Ind",_xlfn.XLOOKUP(StandardResults[[#This Row],[Code]],Std[Code],Std[A]),"-")</f>
        <v>#N/A</v>
      </c>
      <c r="T1616" t="e">
        <f>IF(StandardResults[[#This Row],[Ind/Rel]]="Ind",_xlfn.XLOOKUP(StandardResults[[#This Row],[Code]],Std[Code],Std[B]),"-")</f>
        <v>#N/A</v>
      </c>
      <c r="U1616" t="e">
        <f>IF(StandardResults[[#This Row],[Ind/Rel]]="Ind",_xlfn.XLOOKUP(StandardResults[[#This Row],[Code]],Std[Code],Std[AAs]),"-")</f>
        <v>#N/A</v>
      </c>
      <c r="V1616" t="e">
        <f>IF(StandardResults[[#This Row],[Ind/Rel]]="Ind",_xlfn.XLOOKUP(StandardResults[[#This Row],[Code]],Std[Code],Std[As]),"-")</f>
        <v>#N/A</v>
      </c>
      <c r="W1616" t="e">
        <f>IF(StandardResults[[#This Row],[Ind/Rel]]="Ind",_xlfn.XLOOKUP(StandardResults[[#This Row],[Code]],Std[Code],Std[Bs]),"-")</f>
        <v>#N/A</v>
      </c>
      <c r="X1616" t="e">
        <f>IF(StandardResults[[#This Row],[Ind/Rel]]="Ind",_xlfn.XLOOKUP(StandardResults[[#This Row],[Code]],Std[Code],Std[EC]),"-")</f>
        <v>#N/A</v>
      </c>
      <c r="Y1616" t="e">
        <f>IF(StandardResults[[#This Row],[Ind/Rel]]="Ind",_xlfn.XLOOKUP(StandardResults[[#This Row],[Code]],Std[Code],Std[Ecs]),"-")</f>
        <v>#N/A</v>
      </c>
      <c r="Z1616">
        <f>COUNTIFS(StandardResults[Name],StandardResults[[#This Row],[Name]],StandardResults[Entry
Std],"B")+COUNTIFS(StandardResults[Name],StandardResults[[#This Row],[Name]],StandardResults[Entry
Std],"A")+COUNTIFS(StandardResults[Name],StandardResults[[#This Row],[Name]],StandardResults[Entry
Std],"AA")</f>
        <v>0</v>
      </c>
      <c r="AA1616">
        <f>COUNTIFS(StandardResults[Name],StandardResults[[#This Row],[Name]],StandardResults[Entry
Std],"AA")</f>
        <v>0</v>
      </c>
    </row>
    <row r="1617" spans="1:27" x14ac:dyDescent="0.25">
      <c r="A1617">
        <f>TimeVR[[#This Row],[Club]]</f>
        <v>0</v>
      </c>
      <c r="B1617" t="str">
        <f>IF(OR(RIGHT(TimeVR[[#This Row],[Event]],3)="M.R", RIGHT(TimeVR[[#This Row],[Event]],3)="F.R"),"Relay","Ind")</f>
        <v>Ind</v>
      </c>
      <c r="C1617">
        <f>TimeVR[[#This Row],[gender]]</f>
        <v>0</v>
      </c>
      <c r="D1617">
        <f>TimeVR[[#This Row],[Age]]</f>
        <v>0</v>
      </c>
      <c r="E1617">
        <f>TimeVR[[#This Row],[name]]</f>
        <v>0</v>
      </c>
      <c r="F1617">
        <f>TimeVR[[#This Row],[Event]]</f>
        <v>0</v>
      </c>
      <c r="G1617" t="str">
        <f>IF(OR(StandardResults[[#This Row],[Entry]]="-",TimeVR[[#This Row],[validation]]="Validated"),"Y","N")</f>
        <v>N</v>
      </c>
      <c r="H1617">
        <f>IF(OR(LEFT(TimeVR[[#This Row],[Times]],8)="00:00.00", LEFT(TimeVR[[#This Row],[Times]],2)="NT"),"-",TimeVR[[#This Row],[Times]])</f>
        <v>0</v>
      </c>
      <c r="I16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7" t="str">
        <f>IF(ISBLANK(TimeVR[[#This Row],[Best Time(S)]]),"-",TimeVR[[#This Row],[Best Time(S)]])</f>
        <v>-</v>
      </c>
      <c r="K1617" t="str">
        <f>IF(StandardResults[[#This Row],[BT(SC)]]&lt;&gt;"-",IF(StandardResults[[#This Row],[BT(SC)]]&lt;=StandardResults[[#This Row],[AAs]],"AA",IF(StandardResults[[#This Row],[BT(SC)]]&lt;=StandardResults[[#This Row],[As]],"A",IF(StandardResults[[#This Row],[BT(SC)]]&lt;=StandardResults[[#This Row],[Bs]],"B","-"))),"")</f>
        <v/>
      </c>
      <c r="L1617" t="str">
        <f>IF(ISBLANK(TimeVR[[#This Row],[Best Time(L)]]),"-",TimeVR[[#This Row],[Best Time(L)]])</f>
        <v>-</v>
      </c>
      <c r="M1617" t="str">
        <f>IF(StandardResults[[#This Row],[BT(LC)]]&lt;&gt;"-",IF(StandardResults[[#This Row],[BT(LC)]]&lt;=StandardResults[[#This Row],[AA]],"AA",IF(StandardResults[[#This Row],[BT(LC)]]&lt;=StandardResults[[#This Row],[A]],"A",IF(StandardResults[[#This Row],[BT(LC)]]&lt;=StandardResults[[#This Row],[B]],"B","-"))),"")</f>
        <v/>
      </c>
      <c r="N1617" s="14"/>
      <c r="O1617" t="str">
        <f>IF(StandardResults[[#This Row],[BT(SC)]]&lt;&gt;"-",IF(StandardResults[[#This Row],[BT(SC)]]&lt;=StandardResults[[#This Row],[Ecs]],"EC","-"),"")</f>
        <v/>
      </c>
      <c r="Q1617" t="str">
        <f>IF(StandardResults[[#This Row],[Ind/Rel]]="Ind",LEFT(StandardResults[[#This Row],[Gender]],1)&amp;MIN(MAX(StandardResults[[#This Row],[Age]],11),17)&amp;"-"&amp;StandardResults[[#This Row],[Event]],"")</f>
        <v>011-0</v>
      </c>
      <c r="R1617" t="e">
        <f>IF(StandardResults[[#This Row],[Ind/Rel]]="Ind",_xlfn.XLOOKUP(StandardResults[[#This Row],[Code]],Std[Code],Std[AA]),"-")</f>
        <v>#N/A</v>
      </c>
      <c r="S1617" t="e">
        <f>IF(StandardResults[[#This Row],[Ind/Rel]]="Ind",_xlfn.XLOOKUP(StandardResults[[#This Row],[Code]],Std[Code],Std[A]),"-")</f>
        <v>#N/A</v>
      </c>
      <c r="T1617" t="e">
        <f>IF(StandardResults[[#This Row],[Ind/Rel]]="Ind",_xlfn.XLOOKUP(StandardResults[[#This Row],[Code]],Std[Code],Std[B]),"-")</f>
        <v>#N/A</v>
      </c>
      <c r="U1617" t="e">
        <f>IF(StandardResults[[#This Row],[Ind/Rel]]="Ind",_xlfn.XLOOKUP(StandardResults[[#This Row],[Code]],Std[Code],Std[AAs]),"-")</f>
        <v>#N/A</v>
      </c>
      <c r="V1617" t="e">
        <f>IF(StandardResults[[#This Row],[Ind/Rel]]="Ind",_xlfn.XLOOKUP(StandardResults[[#This Row],[Code]],Std[Code],Std[As]),"-")</f>
        <v>#N/A</v>
      </c>
      <c r="W1617" t="e">
        <f>IF(StandardResults[[#This Row],[Ind/Rel]]="Ind",_xlfn.XLOOKUP(StandardResults[[#This Row],[Code]],Std[Code],Std[Bs]),"-")</f>
        <v>#N/A</v>
      </c>
      <c r="X1617" t="e">
        <f>IF(StandardResults[[#This Row],[Ind/Rel]]="Ind",_xlfn.XLOOKUP(StandardResults[[#This Row],[Code]],Std[Code],Std[EC]),"-")</f>
        <v>#N/A</v>
      </c>
      <c r="Y1617" t="e">
        <f>IF(StandardResults[[#This Row],[Ind/Rel]]="Ind",_xlfn.XLOOKUP(StandardResults[[#This Row],[Code]],Std[Code],Std[Ecs]),"-")</f>
        <v>#N/A</v>
      </c>
      <c r="Z1617">
        <f>COUNTIFS(StandardResults[Name],StandardResults[[#This Row],[Name]],StandardResults[Entry
Std],"B")+COUNTIFS(StandardResults[Name],StandardResults[[#This Row],[Name]],StandardResults[Entry
Std],"A")+COUNTIFS(StandardResults[Name],StandardResults[[#This Row],[Name]],StandardResults[Entry
Std],"AA")</f>
        <v>0</v>
      </c>
      <c r="AA1617">
        <f>COUNTIFS(StandardResults[Name],StandardResults[[#This Row],[Name]],StandardResults[Entry
Std],"AA")</f>
        <v>0</v>
      </c>
    </row>
    <row r="1618" spans="1:27" x14ac:dyDescent="0.25">
      <c r="A1618">
        <f>TimeVR[[#This Row],[Club]]</f>
        <v>0</v>
      </c>
      <c r="B1618" t="str">
        <f>IF(OR(RIGHT(TimeVR[[#This Row],[Event]],3)="M.R", RIGHT(TimeVR[[#This Row],[Event]],3)="F.R"),"Relay","Ind")</f>
        <v>Ind</v>
      </c>
      <c r="C1618">
        <f>TimeVR[[#This Row],[gender]]</f>
        <v>0</v>
      </c>
      <c r="D1618">
        <f>TimeVR[[#This Row],[Age]]</f>
        <v>0</v>
      </c>
      <c r="E1618">
        <f>TimeVR[[#This Row],[name]]</f>
        <v>0</v>
      </c>
      <c r="F1618">
        <f>TimeVR[[#This Row],[Event]]</f>
        <v>0</v>
      </c>
      <c r="G1618" t="str">
        <f>IF(OR(StandardResults[[#This Row],[Entry]]="-",TimeVR[[#This Row],[validation]]="Validated"),"Y","N")</f>
        <v>N</v>
      </c>
      <c r="H1618">
        <f>IF(OR(LEFT(TimeVR[[#This Row],[Times]],8)="00:00.00", LEFT(TimeVR[[#This Row],[Times]],2)="NT"),"-",TimeVR[[#This Row],[Times]])</f>
        <v>0</v>
      </c>
      <c r="I16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8" t="str">
        <f>IF(ISBLANK(TimeVR[[#This Row],[Best Time(S)]]),"-",TimeVR[[#This Row],[Best Time(S)]])</f>
        <v>-</v>
      </c>
      <c r="K1618" t="str">
        <f>IF(StandardResults[[#This Row],[BT(SC)]]&lt;&gt;"-",IF(StandardResults[[#This Row],[BT(SC)]]&lt;=StandardResults[[#This Row],[AAs]],"AA",IF(StandardResults[[#This Row],[BT(SC)]]&lt;=StandardResults[[#This Row],[As]],"A",IF(StandardResults[[#This Row],[BT(SC)]]&lt;=StandardResults[[#This Row],[Bs]],"B","-"))),"")</f>
        <v/>
      </c>
      <c r="L1618" t="str">
        <f>IF(ISBLANK(TimeVR[[#This Row],[Best Time(L)]]),"-",TimeVR[[#This Row],[Best Time(L)]])</f>
        <v>-</v>
      </c>
      <c r="M1618" t="str">
        <f>IF(StandardResults[[#This Row],[BT(LC)]]&lt;&gt;"-",IF(StandardResults[[#This Row],[BT(LC)]]&lt;=StandardResults[[#This Row],[AA]],"AA",IF(StandardResults[[#This Row],[BT(LC)]]&lt;=StandardResults[[#This Row],[A]],"A",IF(StandardResults[[#This Row],[BT(LC)]]&lt;=StandardResults[[#This Row],[B]],"B","-"))),"")</f>
        <v/>
      </c>
      <c r="N1618" s="14"/>
      <c r="O1618" t="str">
        <f>IF(StandardResults[[#This Row],[BT(SC)]]&lt;&gt;"-",IF(StandardResults[[#This Row],[BT(SC)]]&lt;=StandardResults[[#This Row],[Ecs]],"EC","-"),"")</f>
        <v/>
      </c>
      <c r="Q1618" t="str">
        <f>IF(StandardResults[[#This Row],[Ind/Rel]]="Ind",LEFT(StandardResults[[#This Row],[Gender]],1)&amp;MIN(MAX(StandardResults[[#This Row],[Age]],11),17)&amp;"-"&amp;StandardResults[[#This Row],[Event]],"")</f>
        <v>011-0</v>
      </c>
      <c r="R1618" t="e">
        <f>IF(StandardResults[[#This Row],[Ind/Rel]]="Ind",_xlfn.XLOOKUP(StandardResults[[#This Row],[Code]],Std[Code],Std[AA]),"-")</f>
        <v>#N/A</v>
      </c>
      <c r="S1618" t="e">
        <f>IF(StandardResults[[#This Row],[Ind/Rel]]="Ind",_xlfn.XLOOKUP(StandardResults[[#This Row],[Code]],Std[Code],Std[A]),"-")</f>
        <v>#N/A</v>
      </c>
      <c r="T1618" t="e">
        <f>IF(StandardResults[[#This Row],[Ind/Rel]]="Ind",_xlfn.XLOOKUP(StandardResults[[#This Row],[Code]],Std[Code],Std[B]),"-")</f>
        <v>#N/A</v>
      </c>
      <c r="U1618" t="e">
        <f>IF(StandardResults[[#This Row],[Ind/Rel]]="Ind",_xlfn.XLOOKUP(StandardResults[[#This Row],[Code]],Std[Code],Std[AAs]),"-")</f>
        <v>#N/A</v>
      </c>
      <c r="V1618" t="e">
        <f>IF(StandardResults[[#This Row],[Ind/Rel]]="Ind",_xlfn.XLOOKUP(StandardResults[[#This Row],[Code]],Std[Code],Std[As]),"-")</f>
        <v>#N/A</v>
      </c>
      <c r="W1618" t="e">
        <f>IF(StandardResults[[#This Row],[Ind/Rel]]="Ind",_xlfn.XLOOKUP(StandardResults[[#This Row],[Code]],Std[Code],Std[Bs]),"-")</f>
        <v>#N/A</v>
      </c>
      <c r="X1618" t="e">
        <f>IF(StandardResults[[#This Row],[Ind/Rel]]="Ind",_xlfn.XLOOKUP(StandardResults[[#This Row],[Code]],Std[Code],Std[EC]),"-")</f>
        <v>#N/A</v>
      </c>
      <c r="Y1618" t="e">
        <f>IF(StandardResults[[#This Row],[Ind/Rel]]="Ind",_xlfn.XLOOKUP(StandardResults[[#This Row],[Code]],Std[Code],Std[Ecs]),"-")</f>
        <v>#N/A</v>
      </c>
      <c r="Z1618">
        <f>COUNTIFS(StandardResults[Name],StandardResults[[#This Row],[Name]],StandardResults[Entry
Std],"B")+COUNTIFS(StandardResults[Name],StandardResults[[#This Row],[Name]],StandardResults[Entry
Std],"A")+COUNTIFS(StandardResults[Name],StandardResults[[#This Row],[Name]],StandardResults[Entry
Std],"AA")</f>
        <v>0</v>
      </c>
      <c r="AA1618">
        <f>COUNTIFS(StandardResults[Name],StandardResults[[#This Row],[Name]],StandardResults[Entry
Std],"AA")</f>
        <v>0</v>
      </c>
    </row>
    <row r="1619" spans="1:27" x14ac:dyDescent="0.25">
      <c r="A1619">
        <f>TimeVR[[#This Row],[Club]]</f>
        <v>0</v>
      </c>
      <c r="B1619" t="str">
        <f>IF(OR(RIGHT(TimeVR[[#This Row],[Event]],3)="M.R", RIGHT(TimeVR[[#This Row],[Event]],3)="F.R"),"Relay","Ind")</f>
        <v>Ind</v>
      </c>
      <c r="C1619">
        <f>TimeVR[[#This Row],[gender]]</f>
        <v>0</v>
      </c>
      <c r="D1619">
        <f>TimeVR[[#This Row],[Age]]</f>
        <v>0</v>
      </c>
      <c r="E1619">
        <f>TimeVR[[#This Row],[name]]</f>
        <v>0</v>
      </c>
      <c r="F1619">
        <f>TimeVR[[#This Row],[Event]]</f>
        <v>0</v>
      </c>
      <c r="G1619" t="str">
        <f>IF(OR(StandardResults[[#This Row],[Entry]]="-",TimeVR[[#This Row],[validation]]="Validated"),"Y","N")</f>
        <v>N</v>
      </c>
      <c r="H1619">
        <f>IF(OR(LEFT(TimeVR[[#This Row],[Times]],8)="00:00.00", LEFT(TimeVR[[#This Row],[Times]],2)="NT"),"-",TimeVR[[#This Row],[Times]])</f>
        <v>0</v>
      </c>
      <c r="I16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19" t="str">
        <f>IF(ISBLANK(TimeVR[[#This Row],[Best Time(S)]]),"-",TimeVR[[#This Row],[Best Time(S)]])</f>
        <v>-</v>
      </c>
      <c r="K1619" t="str">
        <f>IF(StandardResults[[#This Row],[BT(SC)]]&lt;&gt;"-",IF(StandardResults[[#This Row],[BT(SC)]]&lt;=StandardResults[[#This Row],[AAs]],"AA",IF(StandardResults[[#This Row],[BT(SC)]]&lt;=StandardResults[[#This Row],[As]],"A",IF(StandardResults[[#This Row],[BT(SC)]]&lt;=StandardResults[[#This Row],[Bs]],"B","-"))),"")</f>
        <v/>
      </c>
      <c r="L1619" t="str">
        <f>IF(ISBLANK(TimeVR[[#This Row],[Best Time(L)]]),"-",TimeVR[[#This Row],[Best Time(L)]])</f>
        <v>-</v>
      </c>
      <c r="M1619" t="str">
        <f>IF(StandardResults[[#This Row],[BT(LC)]]&lt;&gt;"-",IF(StandardResults[[#This Row],[BT(LC)]]&lt;=StandardResults[[#This Row],[AA]],"AA",IF(StandardResults[[#This Row],[BT(LC)]]&lt;=StandardResults[[#This Row],[A]],"A",IF(StandardResults[[#This Row],[BT(LC)]]&lt;=StandardResults[[#This Row],[B]],"B","-"))),"")</f>
        <v/>
      </c>
      <c r="N1619" s="14"/>
      <c r="O1619" t="str">
        <f>IF(StandardResults[[#This Row],[BT(SC)]]&lt;&gt;"-",IF(StandardResults[[#This Row],[BT(SC)]]&lt;=StandardResults[[#This Row],[Ecs]],"EC","-"),"")</f>
        <v/>
      </c>
      <c r="Q1619" t="str">
        <f>IF(StandardResults[[#This Row],[Ind/Rel]]="Ind",LEFT(StandardResults[[#This Row],[Gender]],1)&amp;MIN(MAX(StandardResults[[#This Row],[Age]],11),17)&amp;"-"&amp;StandardResults[[#This Row],[Event]],"")</f>
        <v>011-0</v>
      </c>
      <c r="R1619" t="e">
        <f>IF(StandardResults[[#This Row],[Ind/Rel]]="Ind",_xlfn.XLOOKUP(StandardResults[[#This Row],[Code]],Std[Code],Std[AA]),"-")</f>
        <v>#N/A</v>
      </c>
      <c r="S1619" t="e">
        <f>IF(StandardResults[[#This Row],[Ind/Rel]]="Ind",_xlfn.XLOOKUP(StandardResults[[#This Row],[Code]],Std[Code],Std[A]),"-")</f>
        <v>#N/A</v>
      </c>
      <c r="T1619" t="e">
        <f>IF(StandardResults[[#This Row],[Ind/Rel]]="Ind",_xlfn.XLOOKUP(StandardResults[[#This Row],[Code]],Std[Code],Std[B]),"-")</f>
        <v>#N/A</v>
      </c>
      <c r="U1619" t="e">
        <f>IF(StandardResults[[#This Row],[Ind/Rel]]="Ind",_xlfn.XLOOKUP(StandardResults[[#This Row],[Code]],Std[Code],Std[AAs]),"-")</f>
        <v>#N/A</v>
      </c>
      <c r="V1619" t="e">
        <f>IF(StandardResults[[#This Row],[Ind/Rel]]="Ind",_xlfn.XLOOKUP(StandardResults[[#This Row],[Code]],Std[Code],Std[As]),"-")</f>
        <v>#N/A</v>
      </c>
      <c r="W1619" t="e">
        <f>IF(StandardResults[[#This Row],[Ind/Rel]]="Ind",_xlfn.XLOOKUP(StandardResults[[#This Row],[Code]],Std[Code],Std[Bs]),"-")</f>
        <v>#N/A</v>
      </c>
      <c r="X1619" t="e">
        <f>IF(StandardResults[[#This Row],[Ind/Rel]]="Ind",_xlfn.XLOOKUP(StandardResults[[#This Row],[Code]],Std[Code],Std[EC]),"-")</f>
        <v>#N/A</v>
      </c>
      <c r="Y1619" t="e">
        <f>IF(StandardResults[[#This Row],[Ind/Rel]]="Ind",_xlfn.XLOOKUP(StandardResults[[#This Row],[Code]],Std[Code],Std[Ecs]),"-")</f>
        <v>#N/A</v>
      </c>
      <c r="Z1619">
        <f>COUNTIFS(StandardResults[Name],StandardResults[[#This Row],[Name]],StandardResults[Entry
Std],"B")+COUNTIFS(StandardResults[Name],StandardResults[[#This Row],[Name]],StandardResults[Entry
Std],"A")+COUNTIFS(StandardResults[Name],StandardResults[[#This Row],[Name]],StandardResults[Entry
Std],"AA")</f>
        <v>0</v>
      </c>
      <c r="AA1619">
        <f>COUNTIFS(StandardResults[Name],StandardResults[[#This Row],[Name]],StandardResults[Entry
Std],"AA")</f>
        <v>0</v>
      </c>
    </row>
    <row r="1620" spans="1:27" x14ac:dyDescent="0.25">
      <c r="A1620">
        <f>TimeVR[[#This Row],[Club]]</f>
        <v>0</v>
      </c>
      <c r="B1620" t="str">
        <f>IF(OR(RIGHT(TimeVR[[#This Row],[Event]],3)="M.R", RIGHT(TimeVR[[#This Row],[Event]],3)="F.R"),"Relay","Ind")</f>
        <v>Ind</v>
      </c>
      <c r="C1620">
        <f>TimeVR[[#This Row],[gender]]</f>
        <v>0</v>
      </c>
      <c r="D1620">
        <f>TimeVR[[#This Row],[Age]]</f>
        <v>0</v>
      </c>
      <c r="E1620">
        <f>TimeVR[[#This Row],[name]]</f>
        <v>0</v>
      </c>
      <c r="F1620">
        <f>TimeVR[[#This Row],[Event]]</f>
        <v>0</v>
      </c>
      <c r="G1620" t="str">
        <f>IF(OR(StandardResults[[#This Row],[Entry]]="-",TimeVR[[#This Row],[validation]]="Validated"),"Y","N")</f>
        <v>N</v>
      </c>
      <c r="H1620">
        <f>IF(OR(LEFT(TimeVR[[#This Row],[Times]],8)="00:00.00", LEFT(TimeVR[[#This Row],[Times]],2)="NT"),"-",TimeVR[[#This Row],[Times]])</f>
        <v>0</v>
      </c>
      <c r="I16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0" t="str">
        <f>IF(ISBLANK(TimeVR[[#This Row],[Best Time(S)]]),"-",TimeVR[[#This Row],[Best Time(S)]])</f>
        <v>-</v>
      </c>
      <c r="K1620" t="str">
        <f>IF(StandardResults[[#This Row],[BT(SC)]]&lt;&gt;"-",IF(StandardResults[[#This Row],[BT(SC)]]&lt;=StandardResults[[#This Row],[AAs]],"AA",IF(StandardResults[[#This Row],[BT(SC)]]&lt;=StandardResults[[#This Row],[As]],"A",IF(StandardResults[[#This Row],[BT(SC)]]&lt;=StandardResults[[#This Row],[Bs]],"B","-"))),"")</f>
        <v/>
      </c>
      <c r="L1620" t="str">
        <f>IF(ISBLANK(TimeVR[[#This Row],[Best Time(L)]]),"-",TimeVR[[#This Row],[Best Time(L)]])</f>
        <v>-</v>
      </c>
      <c r="M1620" t="str">
        <f>IF(StandardResults[[#This Row],[BT(LC)]]&lt;&gt;"-",IF(StandardResults[[#This Row],[BT(LC)]]&lt;=StandardResults[[#This Row],[AA]],"AA",IF(StandardResults[[#This Row],[BT(LC)]]&lt;=StandardResults[[#This Row],[A]],"A",IF(StandardResults[[#This Row],[BT(LC)]]&lt;=StandardResults[[#This Row],[B]],"B","-"))),"")</f>
        <v/>
      </c>
      <c r="N1620" s="14"/>
      <c r="O1620" t="str">
        <f>IF(StandardResults[[#This Row],[BT(SC)]]&lt;&gt;"-",IF(StandardResults[[#This Row],[BT(SC)]]&lt;=StandardResults[[#This Row],[Ecs]],"EC","-"),"")</f>
        <v/>
      </c>
      <c r="Q1620" t="str">
        <f>IF(StandardResults[[#This Row],[Ind/Rel]]="Ind",LEFT(StandardResults[[#This Row],[Gender]],1)&amp;MIN(MAX(StandardResults[[#This Row],[Age]],11),17)&amp;"-"&amp;StandardResults[[#This Row],[Event]],"")</f>
        <v>011-0</v>
      </c>
      <c r="R1620" t="e">
        <f>IF(StandardResults[[#This Row],[Ind/Rel]]="Ind",_xlfn.XLOOKUP(StandardResults[[#This Row],[Code]],Std[Code],Std[AA]),"-")</f>
        <v>#N/A</v>
      </c>
      <c r="S1620" t="e">
        <f>IF(StandardResults[[#This Row],[Ind/Rel]]="Ind",_xlfn.XLOOKUP(StandardResults[[#This Row],[Code]],Std[Code],Std[A]),"-")</f>
        <v>#N/A</v>
      </c>
      <c r="T1620" t="e">
        <f>IF(StandardResults[[#This Row],[Ind/Rel]]="Ind",_xlfn.XLOOKUP(StandardResults[[#This Row],[Code]],Std[Code],Std[B]),"-")</f>
        <v>#N/A</v>
      </c>
      <c r="U1620" t="e">
        <f>IF(StandardResults[[#This Row],[Ind/Rel]]="Ind",_xlfn.XLOOKUP(StandardResults[[#This Row],[Code]],Std[Code],Std[AAs]),"-")</f>
        <v>#N/A</v>
      </c>
      <c r="V1620" t="e">
        <f>IF(StandardResults[[#This Row],[Ind/Rel]]="Ind",_xlfn.XLOOKUP(StandardResults[[#This Row],[Code]],Std[Code],Std[As]),"-")</f>
        <v>#N/A</v>
      </c>
      <c r="W1620" t="e">
        <f>IF(StandardResults[[#This Row],[Ind/Rel]]="Ind",_xlfn.XLOOKUP(StandardResults[[#This Row],[Code]],Std[Code],Std[Bs]),"-")</f>
        <v>#N/A</v>
      </c>
      <c r="X1620" t="e">
        <f>IF(StandardResults[[#This Row],[Ind/Rel]]="Ind",_xlfn.XLOOKUP(StandardResults[[#This Row],[Code]],Std[Code],Std[EC]),"-")</f>
        <v>#N/A</v>
      </c>
      <c r="Y1620" t="e">
        <f>IF(StandardResults[[#This Row],[Ind/Rel]]="Ind",_xlfn.XLOOKUP(StandardResults[[#This Row],[Code]],Std[Code],Std[Ecs]),"-")</f>
        <v>#N/A</v>
      </c>
      <c r="Z1620">
        <f>COUNTIFS(StandardResults[Name],StandardResults[[#This Row],[Name]],StandardResults[Entry
Std],"B")+COUNTIFS(StandardResults[Name],StandardResults[[#This Row],[Name]],StandardResults[Entry
Std],"A")+COUNTIFS(StandardResults[Name],StandardResults[[#This Row],[Name]],StandardResults[Entry
Std],"AA")</f>
        <v>0</v>
      </c>
      <c r="AA1620">
        <f>COUNTIFS(StandardResults[Name],StandardResults[[#This Row],[Name]],StandardResults[Entry
Std],"AA")</f>
        <v>0</v>
      </c>
    </row>
    <row r="1621" spans="1:27" x14ac:dyDescent="0.25">
      <c r="A1621">
        <f>TimeVR[[#This Row],[Club]]</f>
        <v>0</v>
      </c>
      <c r="B1621" t="str">
        <f>IF(OR(RIGHT(TimeVR[[#This Row],[Event]],3)="M.R", RIGHT(TimeVR[[#This Row],[Event]],3)="F.R"),"Relay","Ind")</f>
        <v>Ind</v>
      </c>
      <c r="C1621">
        <f>TimeVR[[#This Row],[gender]]</f>
        <v>0</v>
      </c>
      <c r="D1621">
        <f>TimeVR[[#This Row],[Age]]</f>
        <v>0</v>
      </c>
      <c r="E1621">
        <f>TimeVR[[#This Row],[name]]</f>
        <v>0</v>
      </c>
      <c r="F1621">
        <f>TimeVR[[#This Row],[Event]]</f>
        <v>0</v>
      </c>
      <c r="G1621" t="str">
        <f>IF(OR(StandardResults[[#This Row],[Entry]]="-",TimeVR[[#This Row],[validation]]="Validated"),"Y","N")</f>
        <v>N</v>
      </c>
      <c r="H1621">
        <f>IF(OR(LEFT(TimeVR[[#This Row],[Times]],8)="00:00.00", LEFT(TimeVR[[#This Row],[Times]],2)="NT"),"-",TimeVR[[#This Row],[Times]])</f>
        <v>0</v>
      </c>
      <c r="I16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1" t="str">
        <f>IF(ISBLANK(TimeVR[[#This Row],[Best Time(S)]]),"-",TimeVR[[#This Row],[Best Time(S)]])</f>
        <v>-</v>
      </c>
      <c r="K1621" t="str">
        <f>IF(StandardResults[[#This Row],[BT(SC)]]&lt;&gt;"-",IF(StandardResults[[#This Row],[BT(SC)]]&lt;=StandardResults[[#This Row],[AAs]],"AA",IF(StandardResults[[#This Row],[BT(SC)]]&lt;=StandardResults[[#This Row],[As]],"A",IF(StandardResults[[#This Row],[BT(SC)]]&lt;=StandardResults[[#This Row],[Bs]],"B","-"))),"")</f>
        <v/>
      </c>
      <c r="L1621" t="str">
        <f>IF(ISBLANK(TimeVR[[#This Row],[Best Time(L)]]),"-",TimeVR[[#This Row],[Best Time(L)]])</f>
        <v>-</v>
      </c>
      <c r="M1621" t="str">
        <f>IF(StandardResults[[#This Row],[BT(LC)]]&lt;&gt;"-",IF(StandardResults[[#This Row],[BT(LC)]]&lt;=StandardResults[[#This Row],[AA]],"AA",IF(StandardResults[[#This Row],[BT(LC)]]&lt;=StandardResults[[#This Row],[A]],"A",IF(StandardResults[[#This Row],[BT(LC)]]&lt;=StandardResults[[#This Row],[B]],"B","-"))),"")</f>
        <v/>
      </c>
      <c r="N1621" s="14"/>
      <c r="O1621" t="str">
        <f>IF(StandardResults[[#This Row],[BT(SC)]]&lt;&gt;"-",IF(StandardResults[[#This Row],[BT(SC)]]&lt;=StandardResults[[#This Row],[Ecs]],"EC","-"),"")</f>
        <v/>
      </c>
      <c r="Q1621" t="str">
        <f>IF(StandardResults[[#This Row],[Ind/Rel]]="Ind",LEFT(StandardResults[[#This Row],[Gender]],1)&amp;MIN(MAX(StandardResults[[#This Row],[Age]],11),17)&amp;"-"&amp;StandardResults[[#This Row],[Event]],"")</f>
        <v>011-0</v>
      </c>
      <c r="R1621" t="e">
        <f>IF(StandardResults[[#This Row],[Ind/Rel]]="Ind",_xlfn.XLOOKUP(StandardResults[[#This Row],[Code]],Std[Code],Std[AA]),"-")</f>
        <v>#N/A</v>
      </c>
      <c r="S1621" t="e">
        <f>IF(StandardResults[[#This Row],[Ind/Rel]]="Ind",_xlfn.XLOOKUP(StandardResults[[#This Row],[Code]],Std[Code],Std[A]),"-")</f>
        <v>#N/A</v>
      </c>
      <c r="T1621" t="e">
        <f>IF(StandardResults[[#This Row],[Ind/Rel]]="Ind",_xlfn.XLOOKUP(StandardResults[[#This Row],[Code]],Std[Code],Std[B]),"-")</f>
        <v>#N/A</v>
      </c>
      <c r="U1621" t="e">
        <f>IF(StandardResults[[#This Row],[Ind/Rel]]="Ind",_xlfn.XLOOKUP(StandardResults[[#This Row],[Code]],Std[Code],Std[AAs]),"-")</f>
        <v>#N/A</v>
      </c>
      <c r="V1621" t="e">
        <f>IF(StandardResults[[#This Row],[Ind/Rel]]="Ind",_xlfn.XLOOKUP(StandardResults[[#This Row],[Code]],Std[Code],Std[As]),"-")</f>
        <v>#N/A</v>
      </c>
      <c r="W1621" t="e">
        <f>IF(StandardResults[[#This Row],[Ind/Rel]]="Ind",_xlfn.XLOOKUP(StandardResults[[#This Row],[Code]],Std[Code],Std[Bs]),"-")</f>
        <v>#N/A</v>
      </c>
      <c r="X1621" t="e">
        <f>IF(StandardResults[[#This Row],[Ind/Rel]]="Ind",_xlfn.XLOOKUP(StandardResults[[#This Row],[Code]],Std[Code],Std[EC]),"-")</f>
        <v>#N/A</v>
      </c>
      <c r="Y1621" t="e">
        <f>IF(StandardResults[[#This Row],[Ind/Rel]]="Ind",_xlfn.XLOOKUP(StandardResults[[#This Row],[Code]],Std[Code],Std[Ecs]),"-")</f>
        <v>#N/A</v>
      </c>
      <c r="Z1621">
        <f>COUNTIFS(StandardResults[Name],StandardResults[[#This Row],[Name]],StandardResults[Entry
Std],"B")+COUNTIFS(StandardResults[Name],StandardResults[[#This Row],[Name]],StandardResults[Entry
Std],"A")+COUNTIFS(StandardResults[Name],StandardResults[[#This Row],[Name]],StandardResults[Entry
Std],"AA")</f>
        <v>0</v>
      </c>
      <c r="AA1621">
        <f>COUNTIFS(StandardResults[Name],StandardResults[[#This Row],[Name]],StandardResults[Entry
Std],"AA")</f>
        <v>0</v>
      </c>
    </row>
    <row r="1622" spans="1:27" x14ac:dyDescent="0.25">
      <c r="A1622">
        <f>TimeVR[[#This Row],[Club]]</f>
        <v>0</v>
      </c>
      <c r="B1622" t="str">
        <f>IF(OR(RIGHT(TimeVR[[#This Row],[Event]],3)="M.R", RIGHT(TimeVR[[#This Row],[Event]],3)="F.R"),"Relay","Ind")</f>
        <v>Ind</v>
      </c>
      <c r="C1622">
        <f>TimeVR[[#This Row],[gender]]</f>
        <v>0</v>
      </c>
      <c r="D1622">
        <f>TimeVR[[#This Row],[Age]]</f>
        <v>0</v>
      </c>
      <c r="E1622">
        <f>TimeVR[[#This Row],[name]]</f>
        <v>0</v>
      </c>
      <c r="F1622">
        <f>TimeVR[[#This Row],[Event]]</f>
        <v>0</v>
      </c>
      <c r="G1622" t="str">
        <f>IF(OR(StandardResults[[#This Row],[Entry]]="-",TimeVR[[#This Row],[validation]]="Validated"),"Y","N")</f>
        <v>N</v>
      </c>
      <c r="H1622">
        <f>IF(OR(LEFT(TimeVR[[#This Row],[Times]],8)="00:00.00", LEFT(TimeVR[[#This Row],[Times]],2)="NT"),"-",TimeVR[[#This Row],[Times]])</f>
        <v>0</v>
      </c>
      <c r="I16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2" t="str">
        <f>IF(ISBLANK(TimeVR[[#This Row],[Best Time(S)]]),"-",TimeVR[[#This Row],[Best Time(S)]])</f>
        <v>-</v>
      </c>
      <c r="K1622" t="str">
        <f>IF(StandardResults[[#This Row],[BT(SC)]]&lt;&gt;"-",IF(StandardResults[[#This Row],[BT(SC)]]&lt;=StandardResults[[#This Row],[AAs]],"AA",IF(StandardResults[[#This Row],[BT(SC)]]&lt;=StandardResults[[#This Row],[As]],"A",IF(StandardResults[[#This Row],[BT(SC)]]&lt;=StandardResults[[#This Row],[Bs]],"B","-"))),"")</f>
        <v/>
      </c>
      <c r="L1622" t="str">
        <f>IF(ISBLANK(TimeVR[[#This Row],[Best Time(L)]]),"-",TimeVR[[#This Row],[Best Time(L)]])</f>
        <v>-</v>
      </c>
      <c r="M1622" t="str">
        <f>IF(StandardResults[[#This Row],[BT(LC)]]&lt;&gt;"-",IF(StandardResults[[#This Row],[BT(LC)]]&lt;=StandardResults[[#This Row],[AA]],"AA",IF(StandardResults[[#This Row],[BT(LC)]]&lt;=StandardResults[[#This Row],[A]],"A",IF(StandardResults[[#This Row],[BT(LC)]]&lt;=StandardResults[[#This Row],[B]],"B","-"))),"")</f>
        <v/>
      </c>
      <c r="N1622" s="14"/>
      <c r="O1622" t="str">
        <f>IF(StandardResults[[#This Row],[BT(SC)]]&lt;&gt;"-",IF(StandardResults[[#This Row],[BT(SC)]]&lt;=StandardResults[[#This Row],[Ecs]],"EC","-"),"")</f>
        <v/>
      </c>
      <c r="Q1622" t="str">
        <f>IF(StandardResults[[#This Row],[Ind/Rel]]="Ind",LEFT(StandardResults[[#This Row],[Gender]],1)&amp;MIN(MAX(StandardResults[[#This Row],[Age]],11),17)&amp;"-"&amp;StandardResults[[#This Row],[Event]],"")</f>
        <v>011-0</v>
      </c>
      <c r="R1622" t="e">
        <f>IF(StandardResults[[#This Row],[Ind/Rel]]="Ind",_xlfn.XLOOKUP(StandardResults[[#This Row],[Code]],Std[Code],Std[AA]),"-")</f>
        <v>#N/A</v>
      </c>
      <c r="S1622" t="e">
        <f>IF(StandardResults[[#This Row],[Ind/Rel]]="Ind",_xlfn.XLOOKUP(StandardResults[[#This Row],[Code]],Std[Code],Std[A]),"-")</f>
        <v>#N/A</v>
      </c>
      <c r="T1622" t="e">
        <f>IF(StandardResults[[#This Row],[Ind/Rel]]="Ind",_xlfn.XLOOKUP(StandardResults[[#This Row],[Code]],Std[Code],Std[B]),"-")</f>
        <v>#N/A</v>
      </c>
      <c r="U1622" t="e">
        <f>IF(StandardResults[[#This Row],[Ind/Rel]]="Ind",_xlfn.XLOOKUP(StandardResults[[#This Row],[Code]],Std[Code],Std[AAs]),"-")</f>
        <v>#N/A</v>
      </c>
      <c r="V1622" t="e">
        <f>IF(StandardResults[[#This Row],[Ind/Rel]]="Ind",_xlfn.XLOOKUP(StandardResults[[#This Row],[Code]],Std[Code],Std[As]),"-")</f>
        <v>#N/A</v>
      </c>
      <c r="W1622" t="e">
        <f>IF(StandardResults[[#This Row],[Ind/Rel]]="Ind",_xlfn.XLOOKUP(StandardResults[[#This Row],[Code]],Std[Code],Std[Bs]),"-")</f>
        <v>#N/A</v>
      </c>
      <c r="X1622" t="e">
        <f>IF(StandardResults[[#This Row],[Ind/Rel]]="Ind",_xlfn.XLOOKUP(StandardResults[[#This Row],[Code]],Std[Code],Std[EC]),"-")</f>
        <v>#N/A</v>
      </c>
      <c r="Y1622" t="e">
        <f>IF(StandardResults[[#This Row],[Ind/Rel]]="Ind",_xlfn.XLOOKUP(StandardResults[[#This Row],[Code]],Std[Code],Std[Ecs]),"-")</f>
        <v>#N/A</v>
      </c>
      <c r="Z1622">
        <f>COUNTIFS(StandardResults[Name],StandardResults[[#This Row],[Name]],StandardResults[Entry
Std],"B")+COUNTIFS(StandardResults[Name],StandardResults[[#This Row],[Name]],StandardResults[Entry
Std],"A")+COUNTIFS(StandardResults[Name],StandardResults[[#This Row],[Name]],StandardResults[Entry
Std],"AA")</f>
        <v>0</v>
      </c>
      <c r="AA1622">
        <f>COUNTIFS(StandardResults[Name],StandardResults[[#This Row],[Name]],StandardResults[Entry
Std],"AA")</f>
        <v>0</v>
      </c>
    </row>
    <row r="1623" spans="1:27" x14ac:dyDescent="0.25">
      <c r="A1623">
        <f>TimeVR[[#This Row],[Club]]</f>
        <v>0</v>
      </c>
      <c r="B1623" t="str">
        <f>IF(OR(RIGHT(TimeVR[[#This Row],[Event]],3)="M.R", RIGHT(TimeVR[[#This Row],[Event]],3)="F.R"),"Relay","Ind")</f>
        <v>Ind</v>
      </c>
      <c r="C1623">
        <f>TimeVR[[#This Row],[gender]]</f>
        <v>0</v>
      </c>
      <c r="D1623">
        <f>TimeVR[[#This Row],[Age]]</f>
        <v>0</v>
      </c>
      <c r="E1623">
        <f>TimeVR[[#This Row],[name]]</f>
        <v>0</v>
      </c>
      <c r="F1623">
        <f>TimeVR[[#This Row],[Event]]</f>
        <v>0</v>
      </c>
      <c r="G1623" t="str">
        <f>IF(OR(StandardResults[[#This Row],[Entry]]="-",TimeVR[[#This Row],[validation]]="Validated"),"Y","N")</f>
        <v>N</v>
      </c>
      <c r="H1623">
        <f>IF(OR(LEFT(TimeVR[[#This Row],[Times]],8)="00:00.00", LEFT(TimeVR[[#This Row],[Times]],2)="NT"),"-",TimeVR[[#This Row],[Times]])</f>
        <v>0</v>
      </c>
      <c r="I16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3" t="str">
        <f>IF(ISBLANK(TimeVR[[#This Row],[Best Time(S)]]),"-",TimeVR[[#This Row],[Best Time(S)]])</f>
        <v>-</v>
      </c>
      <c r="K1623" t="str">
        <f>IF(StandardResults[[#This Row],[BT(SC)]]&lt;&gt;"-",IF(StandardResults[[#This Row],[BT(SC)]]&lt;=StandardResults[[#This Row],[AAs]],"AA",IF(StandardResults[[#This Row],[BT(SC)]]&lt;=StandardResults[[#This Row],[As]],"A",IF(StandardResults[[#This Row],[BT(SC)]]&lt;=StandardResults[[#This Row],[Bs]],"B","-"))),"")</f>
        <v/>
      </c>
      <c r="L1623" t="str">
        <f>IF(ISBLANK(TimeVR[[#This Row],[Best Time(L)]]),"-",TimeVR[[#This Row],[Best Time(L)]])</f>
        <v>-</v>
      </c>
      <c r="M1623" t="str">
        <f>IF(StandardResults[[#This Row],[BT(LC)]]&lt;&gt;"-",IF(StandardResults[[#This Row],[BT(LC)]]&lt;=StandardResults[[#This Row],[AA]],"AA",IF(StandardResults[[#This Row],[BT(LC)]]&lt;=StandardResults[[#This Row],[A]],"A",IF(StandardResults[[#This Row],[BT(LC)]]&lt;=StandardResults[[#This Row],[B]],"B","-"))),"")</f>
        <v/>
      </c>
      <c r="N1623" s="14"/>
      <c r="O1623" t="str">
        <f>IF(StandardResults[[#This Row],[BT(SC)]]&lt;&gt;"-",IF(StandardResults[[#This Row],[BT(SC)]]&lt;=StandardResults[[#This Row],[Ecs]],"EC","-"),"")</f>
        <v/>
      </c>
      <c r="Q1623" t="str">
        <f>IF(StandardResults[[#This Row],[Ind/Rel]]="Ind",LEFT(StandardResults[[#This Row],[Gender]],1)&amp;MIN(MAX(StandardResults[[#This Row],[Age]],11),17)&amp;"-"&amp;StandardResults[[#This Row],[Event]],"")</f>
        <v>011-0</v>
      </c>
      <c r="R1623" t="e">
        <f>IF(StandardResults[[#This Row],[Ind/Rel]]="Ind",_xlfn.XLOOKUP(StandardResults[[#This Row],[Code]],Std[Code],Std[AA]),"-")</f>
        <v>#N/A</v>
      </c>
      <c r="S1623" t="e">
        <f>IF(StandardResults[[#This Row],[Ind/Rel]]="Ind",_xlfn.XLOOKUP(StandardResults[[#This Row],[Code]],Std[Code],Std[A]),"-")</f>
        <v>#N/A</v>
      </c>
      <c r="T1623" t="e">
        <f>IF(StandardResults[[#This Row],[Ind/Rel]]="Ind",_xlfn.XLOOKUP(StandardResults[[#This Row],[Code]],Std[Code],Std[B]),"-")</f>
        <v>#N/A</v>
      </c>
      <c r="U1623" t="e">
        <f>IF(StandardResults[[#This Row],[Ind/Rel]]="Ind",_xlfn.XLOOKUP(StandardResults[[#This Row],[Code]],Std[Code],Std[AAs]),"-")</f>
        <v>#N/A</v>
      </c>
      <c r="V1623" t="e">
        <f>IF(StandardResults[[#This Row],[Ind/Rel]]="Ind",_xlfn.XLOOKUP(StandardResults[[#This Row],[Code]],Std[Code],Std[As]),"-")</f>
        <v>#N/A</v>
      </c>
      <c r="W1623" t="e">
        <f>IF(StandardResults[[#This Row],[Ind/Rel]]="Ind",_xlfn.XLOOKUP(StandardResults[[#This Row],[Code]],Std[Code],Std[Bs]),"-")</f>
        <v>#N/A</v>
      </c>
      <c r="X1623" t="e">
        <f>IF(StandardResults[[#This Row],[Ind/Rel]]="Ind",_xlfn.XLOOKUP(StandardResults[[#This Row],[Code]],Std[Code],Std[EC]),"-")</f>
        <v>#N/A</v>
      </c>
      <c r="Y1623" t="e">
        <f>IF(StandardResults[[#This Row],[Ind/Rel]]="Ind",_xlfn.XLOOKUP(StandardResults[[#This Row],[Code]],Std[Code],Std[Ecs]),"-")</f>
        <v>#N/A</v>
      </c>
      <c r="Z1623">
        <f>COUNTIFS(StandardResults[Name],StandardResults[[#This Row],[Name]],StandardResults[Entry
Std],"B")+COUNTIFS(StandardResults[Name],StandardResults[[#This Row],[Name]],StandardResults[Entry
Std],"A")+COUNTIFS(StandardResults[Name],StandardResults[[#This Row],[Name]],StandardResults[Entry
Std],"AA")</f>
        <v>0</v>
      </c>
      <c r="AA1623">
        <f>COUNTIFS(StandardResults[Name],StandardResults[[#This Row],[Name]],StandardResults[Entry
Std],"AA")</f>
        <v>0</v>
      </c>
    </row>
    <row r="1624" spans="1:27" x14ac:dyDescent="0.25">
      <c r="A1624">
        <f>TimeVR[[#This Row],[Club]]</f>
        <v>0</v>
      </c>
      <c r="B1624" t="str">
        <f>IF(OR(RIGHT(TimeVR[[#This Row],[Event]],3)="M.R", RIGHT(TimeVR[[#This Row],[Event]],3)="F.R"),"Relay","Ind")</f>
        <v>Ind</v>
      </c>
      <c r="C1624">
        <f>TimeVR[[#This Row],[gender]]</f>
        <v>0</v>
      </c>
      <c r="D1624">
        <f>TimeVR[[#This Row],[Age]]</f>
        <v>0</v>
      </c>
      <c r="E1624">
        <f>TimeVR[[#This Row],[name]]</f>
        <v>0</v>
      </c>
      <c r="F1624">
        <f>TimeVR[[#This Row],[Event]]</f>
        <v>0</v>
      </c>
      <c r="G1624" t="str">
        <f>IF(OR(StandardResults[[#This Row],[Entry]]="-",TimeVR[[#This Row],[validation]]="Validated"),"Y","N")</f>
        <v>N</v>
      </c>
      <c r="H1624">
        <f>IF(OR(LEFT(TimeVR[[#This Row],[Times]],8)="00:00.00", LEFT(TimeVR[[#This Row],[Times]],2)="NT"),"-",TimeVR[[#This Row],[Times]])</f>
        <v>0</v>
      </c>
      <c r="I16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4" t="str">
        <f>IF(ISBLANK(TimeVR[[#This Row],[Best Time(S)]]),"-",TimeVR[[#This Row],[Best Time(S)]])</f>
        <v>-</v>
      </c>
      <c r="K1624" t="str">
        <f>IF(StandardResults[[#This Row],[BT(SC)]]&lt;&gt;"-",IF(StandardResults[[#This Row],[BT(SC)]]&lt;=StandardResults[[#This Row],[AAs]],"AA",IF(StandardResults[[#This Row],[BT(SC)]]&lt;=StandardResults[[#This Row],[As]],"A",IF(StandardResults[[#This Row],[BT(SC)]]&lt;=StandardResults[[#This Row],[Bs]],"B","-"))),"")</f>
        <v/>
      </c>
      <c r="L1624" t="str">
        <f>IF(ISBLANK(TimeVR[[#This Row],[Best Time(L)]]),"-",TimeVR[[#This Row],[Best Time(L)]])</f>
        <v>-</v>
      </c>
      <c r="M1624" t="str">
        <f>IF(StandardResults[[#This Row],[BT(LC)]]&lt;&gt;"-",IF(StandardResults[[#This Row],[BT(LC)]]&lt;=StandardResults[[#This Row],[AA]],"AA",IF(StandardResults[[#This Row],[BT(LC)]]&lt;=StandardResults[[#This Row],[A]],"A",IF(StandardResults[[#This Row],[BT(LC)]]&lt;=StandardResults[[#This Row],[B]],"B","-"))),"")</f>
        <v/>
      </c>
      <c r="N1624" s="14"/>
      <c r="O1624" t="str">
        <f>IF(StandardResults[[#This Row],[BT(SC)]]&lt;&gt;"-",IF(StandardResults[[#This Row],[BT(SC)]]&lt;=StandardResults[[#This Row],[Ecs]],"EC","-"),"")</f>
        <v/>
      </c>
      <c r="Q1624" t="str">
        <f>IF(StandardResults[[#This Row],[Ind/Rel]]="Ind",LEFT(StandardResults[[#This Row],[Gender]],1)&amp;MIN(MAX(StandardResults[[#This Row],[Age]],11),17)&amp;"-"&amp;StandardResults[[#This Row],[Event]],"")</f>
        <v>011-0</v>
      </c>
      <c r="R1624" t="e">
        <f>IF(StandardResults[[#This Row],[Ind/Rel]]="Ind",_xlfn.XLOOKUP(StandardResults[[#This Row],[Code]],Std[Code],Std[AA]),"-")</f>
        <v>#N/A</v>
      </c>
      <c r="S1624" t="e">
        <f>IF(StandardResults[[#This Row],[Ind/Rel]]="Ind",_xlfn.XLOOKUP(StandardResults[[#This Row],[Code]],Std[Code],Std[A]),"-")</f>
        <v>#N/A</v>
      </c>
      <c r="T1624" t="e">
        <f>IF(StandardResults[[#This Row],[Ind/Rel]]="Ind",_xlfn.XLOOKUP(StandardResults[[#This Row],[Code]],Std[Code],Std[B]),"-")</f>
        <v>#N/A</v>
      </c>
      <c r="U1624" t="e">
        <f>IF(StandardResults[[#This Row],[Ind/Rel]]="Ind",_xlfn.XLOOKUP(StandardResults[[#This Row],[Code]],Std[Code],Std[AAs]),"-")</f>
        <v>#N/A</v>
      </c>
      <c r="V1624" t="e">
        <f>IF(StandardResults[[#This Row],[Ind/Rel]]="Ind",_xlfn.XLOOKUP(StandardResults[[#This Row],[Code]],Std[Code],Std[As]),"-")</f>
        <v>#N/A</v>
      </c>
      <c r="W1624" t="e">
        <f>IF(StandardResults[[#This Row],[Ind/Rel]]="Ind",_xlfn.XLOOKUP(StandardResults[[#This Row],[Code]],Std[Code],Std[Bs]),"-")</f>
        <v>#N/A</v>
      </c>
      <c r="X1624" t="e">
        <f>IF(StandardResults[[#This Row],[Ind/Rel]]="Ind",_xlfn.XLOOKUP(StandardResults[[#This Row],[Code]],Std[Code],Std[EC]),"-")</f>
        <v>#N/A</v>
      </c>
      <c r="Y1624" t="e">
        <f>IF(StandardResults[[#This Row],[Ind/Rel]]="Ind",_xlfn.XLOOKUP(StandardResults[[#This Row],[Code]],Std[Code],Std[Ecs]),"-")</f>
        <v>#N/A</v>
      </c>
      <c r="Z1624">
        <f>COUNTIFS(StandardResults[Name],StandardResults[[#This Row],[Name]],StandardResults[Entry
Std],"B")+COUNTIFS(StandardResults[Name],StandardResults[[#This Row],[Name]],StandardResults[Entry
Std],"A")+COUNTIFS(StandardResults[Name],StandardResults[[#This Row],[Name]],StandardResults[Entry
Std],"AA")</f>
        <v>0</v>
      </c>
      <c r="AA1624">
        <f>COUNTIFS(StandardResults[Name],StandardResults[[#This Row],[Name]],StandardResults[Entry
Std],"AA")</f>
        <v>0</v>
      </c>
    </row>
    <row r="1625" spans="1:27" x14ac:dyDescent="0.25">
      <c r="A1625">
        <f>TimeVR[[#This Row],[Club]]</f>
        <v>0</v>
      </c>
      <c r="B1625" t="str">
        <f>IF(OR(RIGHT(TimeVR[[#This Row],[Event]],3)="M.R", RIGHT(TimeVR[[#This Row],[Event]],3)="F.R"),"Relay","Ind")</f>
        <v>Ind</v>
      </c>
      <c r="C1625">
        <f>TimeVR[[#This Row],[gender]]</f>
        <v>0</v>
      </c>
      <c r="D1625">
        <f>TimeVR[[#This Row],[Age]]</f>
        <v>0</v>
      </c>
      <c r="E1625">
        <f>TimeVR[[#This Row],[name]]</f>
        <v>0</v>
      </c>
      <c r="F1625">
        <f>TimeVR[[#This Row],[Event]]</f>
        <v>0</v>
      </c>
      <c r="G1625" t="str">
        <f>IF(OR(StandardResults[[#This Row],[Entry]]="-",TimeVR[[#This Row],[validation]]="Validated"),"Y","N")</f>
        <v>N</v>
      </c>
      <c r="H1625">
        <f>IF(OR(LEFT(TimeVR[[#This Row],[Times]],8)="00:00.00", LEFT(TimeVR[[#This Row],[Times]],2)="NT"),"-",TimeVR[[#This Row],[Times]])</f>
        <v>0</v>
      </c>
      <c r="I16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5" t="str">
        <f>IF(ISBLANK(TimeVR[[#This Row],[Best Time(S)]]),"-",TimeVR[[#This Row],[Best Time(S)]])</f>
        <v>-</v>
      </c>
      <c r="K1625" t="str">
        <f>IF(StandardResults[[#This Row],[BT(SC)]]&lt;&gt;"-",IF(StandardResults[[#This Row],[BT(SC)]]&lt;=StandardResults[[#This Row],[AAs]],"AA",IF(StandardResults[[#This Row],[BT(SC)]]&lt;=StandardResults[[#This Row],[As]],"A",IF(StandardResults[[#This Row],[BT(SC)]]&lt;=StandardResults[[#This Row],[Bs]],"B","-"))),"")</f>
        <v/>
      </c>
      <c r="L1625" t="str">
        <f>IF(ISBLANK(TimeVR[[#This Row],[Best Time(L)]]),"-",TimeVR[[#This Row],[Best Time(L)]])</f>
        <v>-</v>
      </c>
      <c r="M1625" t="str">
        <f>IF(StandardResults[[#This Row],[BT(LC)]]&lt;&gt;"-",IF(StandardResults[[#This Row],[BT(LC)]]&lt;=StandardResults[[#This Row],[AA]],"AA",IF(StandardResults[[#This Row],[BT(LC)]]&lt;=StandardResults[[#This Row],[A]],"A",IF(StandardResults[[#This Row],[BT(LC)]]&lt;=StandardResults[[#This Row],[B]],"B","-"))),"")</f>
        <v/>
      </c>
      <c r="N1625" s="14"/>
      <c r="O1625" t="str">
        <f>IF(StandardResults[[#This Row],[BT(SC)]]&lt;&gt;"-",IF(StandardResults[[#This Row],[BT(SC)]]&lt;=StandardResults[[#This Row],[Ecs]],"EC","-"),"")</f>
        <v/>
      </c>
      <c r="Q1625" t="str">
        <f>IF(StandardResults[[#This Row],[Ind/Rel]]="Ind",LEFT(StandardResults[[#This Row],[Gender]],1)&amp;MIN(MAX(StandardResults[[#This Row],[Age]],11),17)&amp;"-"&amp;StandardResults[[#This Row],[Event]],"")</f>
        <v>011-0</v>
      </c>
      <c r="R1625" t="e">
        <f>IF(StandardResults[[#This Row],[Ind/Rel]]="Ind",_xlfn.XLOOKUP(StandardResults[[#This Row],[Code]],Std[Code],Std[AA]),"-")</f>
        <v>#N/A</v>
      </c>
      <c r="S1625" t="e">
        <f>IF(StandardResults[[#This Row],[Ind/Rel]]="Ind",_xlfn.XLOOKUP(StandardResults[[#This Row],[Code]],Std[Code],Std[A]),"-")</f>
        <v>#N/A</v>
      </c>
      <c r="T1625" t="e">
        <f>IF(StandardResults[[#This Row],[Ind/Rel]]="Ind",_xlfn.XLOOKUP(StandardResults[[#This Row],[Code]],Std[Code],Std[B]),"-")</f>
        <v>#N/A</v>
      </c>
      <c r="U1625" t="e">
        <f>IF(StandardResults[[#This Row],[Ind/Rel]]="Ind",_xlfn.XLOOKUP(StandardResults[[#This Row],[Code]],Std[Code],Std[AAs]),"-")</f>
        <v>#N/A</v>
      </c>
      <c r="V1625" t="e">
        <f>IF(StandardResults[[#This Row],[Ind/Rel]]="Ind",_xlfn.XLOOKUP(StandardResults[[#This Row],[Code]],Std[Code],Std[As]),"-")</f>
        <v>#N/A</v>
      </c>
      <c r="W1625" t="e">
        <f>IF(StandardResults[[#This Row],[Ind/Rel]]="Ind",_xlfn.XLOOKUP(StandardResults[[#This Row],[Code]],Std[Code],Std[Bs]),"-")</f>
        <v>#N/A</v>
      </c>
      <c r="X1625" t="e">
        <f>IF(StandardResults[[#This Row],[Ind/Rel]]="Ind",_xlfn.XLOOKUP(StandardResults[[#This Row],[Code]],Std[Code],Std[EC]),"-")</f>
        <v>#N/A</v>
      </c>
      <c r="Y1625" t="e">
        <f>IF(StandardResults[[#This Row],[Ind/Rel]]="Ind",_xlfn.XLOOKUP(StandardResults[[#This Row],[Code]],Std[Code],Std[Ecs]),"-")</f>
        <v>#N/A</v>
      </c>
      <c r="Z1625">
        <f>COUNTIFS(StandardResults[Name],StandardResults[[#This Row],[Name]],StandardResults[Entry
Std],"B")+COUNTIFS(StandardResults[Name],StandardResults[[#This Row],[Name]],StandardResults[Entry
Std],"A")+COUNTIFS(StandardResults[Name],StandardResults[[#This Row],[Name]],StandardResults[Entry
Std],"AA")</f>
        <v>0</v>
      </c>
      <c r="AA1625">
        <f>COUNTIFS(StandardResults[Name],StandardResults[[#This Row],[Name]],StandardResults[Entry
Std],"AA")</f>
        <v>0</v>
      </c>
    </row>
    <row r="1626" spans="1:27" x14ac:dyDescent="0.25">
      <c r="A1626">
        <f>TimeVR[[#This Row],[Club]]</f>
        <v>0</v>
      </c>
      <c r="B1626" t="str">
        <f>IF(OR(RIGHT(TimeVR[[#This Row],[Event]],3)="M.R", RIGHT(TimeVR[[#This Row],[Event]],3)="F.R"),"Relay","Ind")</f>
        <v>Ind</v>
      </c>
      <c r="C1626">
        <f>TimeVR[[#This Row],[gender]]</f>
        <v>0</v>
      </c>
      <c r="D1626">
        <f>TimeVR[[#This Row],[Age]]</f>
        <v>0</v>
      </c>
      <c r="E1626">
        <f>TimeVR[[#This Row],[name]]</f>
        <v>0</v>
      </c>
      <c r="F1626">
        <f>TimeVR[[#This Row],[Event]]</f>
        <v>0</v>
      </c>
      <c r="G1626" t="str">
        <f>IF(OR(StandardResults[[#This Row],[Entry]]="-",TimeVR[[#This Row],[validation]]="Validated"),"Y","N")</f>
        <v>N</v>
      </c>
      <c r="H1626">
        <f>IF(OR(LEFT(TimeVR[[#This Row],[Times]],8)="00:00.00", LEFT(TimeVR[[#This Row],[Times]],2)="NT"),"-",TimeVR[[#This Row],[Times]])</f>
        <v>0</v>
      </c>
      <c r="I16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6" t="str">
        <f>IF(ISBLANK(TimeVR[[#This Row],[Best Time(S)]]),"-",TimeVR[[#This Row],[Best Time(S)]])</f>
        <v>-</v>
      </c>
      <c r="K1626" t="str">
        <f>IF(StandardResults[[#This Row],[BT(SC)]]&lt;&gt;"-",IF(StandardResults[[#This Row],[BT(SC)]]&lt;=StandardResults[[#This Row],[AAs]],"AA",IF(StandardResults[[#This Row],[BT(SC)]]&lt;=StandardResults[[#This Row],[As]],"A",IF(StandardResults[[#This Row],[BT(SC)]]&lt;=StandardResults[[#This Row],[Bs]],"B","-"))),"")</f>
        <v/>
      </c>
      <c r="L1626" t="str">
        <f>IF(ISBLANK(TimeVR[[#This Row],[Best Time(L)]]),"-",TimeVR[[#This Row],[Best Time(L)]])</f>
        <v>-</v>
      </c>
      <c r="M1626" t="str">
        <f>IF(StandardResults[[#This Row],[BT(LC)]]&lt;&gt;"-",IF(StandardResults[[#This Row],[BT(LC)]]&lt;=StandardResults[[#This Row],[AA]],"AA",IF(StandardResults[[#This Row],[BT(LC)]]&lt;=StandardResults[[#This Row],[A]],"A",IF(StandardResults[[#This Row],[BT(LC)]]&lt;=StandardResults[[#This Row],[B]],"B","-"))),"")</f>
        <v/>
      </c>
      <c r="N1626" s="14"/>
      <c r="O1626" t="str">
        <f>IF(StandardResults[[#This Row],[BT(SC)]]&lt;&gt;"-",IF(StandardResults[[#This Row],[BT(SC)]]&lt;=StandardResults[[#This Row],[Ecs]],"EC","-"),"")</f>
        <v/>
      </c>
      <c r="Q1626" t="str">
        <f>IF(StandardResults[[#This Row],[Ind/Rel]]="Ind",LEFT(StandardResults[[#This Row],[Gender]],1)&amp;MIN(MAX(StandardResults[[#This Row],[Age]],11),17)&amp;"-"&amp;StandardResults[[#This Row],[Event]],"")</f>
        <v>011-0</v>
      </c>
      <c r="R1626" t="e">
        <f>IF(StandardResults[[#This Row],[Ind/Rel]]="Ind",_xlfn.XLOOKUP(StandardResults[[#This Row],[Code]],Std[Code],Std[AA]),"-")</f>
        <v>#N/A</v>
      </c>
      <c r="S1626" t="e">
        <f>IF(StandardResults[[#This Row],[Ind/Rel]]="Ind",_xlfn.XLOOKUP(StandardResults[[#This Row],[Code]],Std[Code],Std[A]),"-")</f>
        <v>#N/A</v>
      </c>
      <c r="T1626" t="e">
        <f>IF(StandardResults[[#This Row],[Ind/Rel]]="Ind",_xlfn.XLOOKUP(StandardResults[[#This Row],[Code]],Std[Code],Std[B]),"-")</f>
        <v>#N/A</v>
      </c>
      <c r="U1626" t="e">
        <f>IF(StandardResults[[#This Row],[Ind/Rel]]="Ind",_xlfn.XLOOKUP(StandardResults[[#This Row],[Code]],Std[Code],Std[AAs]),"-")</f>
        <v>#N/A</v>
      </c>
      <c r="V1626" t="e">
        <f>IF(StandardResults[[#This Row],[Ind/Rel]]="Ind",_xlfn.XLOOKUP(StandardResults[[#This Row],[Code]],Std[Code],Std[As]),"-")</f>
        <v>#N/A</v>
      </c>
      <c r="W1626" t="e">
        <f>IF(StandardResults[[#This Row],[Ind/Rel]]="Ind",_xlfn.XLOOKUP(StandardResults[[#This Row],[Code]],Std[Code],Std[Bs]),"-")</f>
        <v>#N/A</v>
      </c>
      <c r="X1626" t="e">
        <f>IF(StandardResults[[#This Row],[Ind/Rel]]="Ind",_xlfn.XLOOKUP(StandardResults[[#This Row],[Code]],Std[Code],Std[EC]),"-")</f>
        <v>#N/A</v>
      </c>
      <c r="Y1626" t="e">
        <f>IF(StandardResults[[#This Row],[Ind/Rel]]="Ind",_xlfn.XLOOKUP(StandardResults[[#This Row],[Code]],Std[Code],Std[Ecs]),"-")</f>
        <v>#N/A</v>
      </c>
      <c r="Z1626">
        <f>COUNTIFS(StandardResults[Name],StandardResults[[#This Row],[Name]],StandardResults[Entry
Std],"B")+COUNTIFS(StandardResults[Name],StandardResults[[#This Row],[Name]],StandardResults[Entry
Std],"A")+COUNTIFS(StandardResults[Name],StandardResults[[#This Row],[Name]],StandardResults[Entry
Std],"AA")</f>
        <v>0</v>
      </c>
      <c r="AA1626">
        <f>COUNTIFS(StandardResults[Name],StandardResults[[#This Row],[Name]],StandardResults[Entry
Std],"AA")</f>
        <v>0</v>
      </c>
    </row>
    <row r="1627" spans="1:27" x14ac:dyDescent="0.25">
      <c r="A1627">
        <f>TimeVR[[#This Row],[Club]]</f>
        <v>0</v>
      </c>
      <c r="B1627" t="str">
        <f>IF(OR(RIGHT(TimeVR[[#This Row],[Event]],3)="M.R", RIGHT(TimeVR[[#This Row],[Event]],3)="F.R"),"Relay","Ind")</f>
        <v>Ind</v>
      </c>
      <c r="C1627">
        <f>TimeVR[[#This Row],[gender]]</f>
        <v>0</v>
      </c>
      <c r="D1627">
        <f>TimeVR[[#This Row],[Age]]</f>
        <v>0</v>
      </c>
      <c r="E1627">
        <f>TimeVR[[#This Row],[name]]</f>
        <v>0</v>
      </c>
      <c r="F1627">
        <f>TimeVR[[#This Row],[Event]]</f>
        <v>0</v>
      </c>
      <c r="G1627" t="str">
        <f>IF(OR(StandardResults[[#This Row],[Entry]]="-",TimeVR[[#This Row],[validation]]="Validated"),"Y","N")</f>
        <v>N</v>
      </c>
      <c r="H1627">
        <f>IF(OR(LEFT(TimeVR[[#This Row],[Times]],8)="00:00.00", LEFT(TimeVR[[#This Row],[Times]],2)="NT"),"-",TimeVR[[#This Row],[Times]])</f>
        <v>0</v>
      </c>
      <c r="I16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7" t="str">
        <f>IF(ISBLANK(TimeVR[[#This Row],[Best Time(S)]]),"-",TimeVR[[#This Row],[Best Time(S)]])</f>
        <v>-</v>
      </c>
      <c r="K1627" t="str">
        <f>IF(StandardResults[[#This Row],[BT(SC)]]&lt;&gt;"-",IF(StandardResults[[#This Row],[BT(SC)]]&lt;=StandardResults[[#This Row],[AAs]],"AA",IF(StandardResults[[#This Row],[BT(SC)]]&lt;=StandardResults[[#This Row],[As]],"A",IF(StandardResults[[#This Row],[BT(SC)]]&lt;=StandardResults[[#This Row],[Bs]],"B","-"))),"")</f>
        <v/>
      </c>
      <c r="L1627" t="str">
        <f>IF(ISBLANK(TimeVR[[#This Row],[Best Time(L)]]),"-",TimeVR[[#This Row],[Best Time(L)]])</f>
        <v>-</v>
      </c>
      <c r="M1627" t="str">
        <f>IF(StandardResults[[#This Row],[BT(LC)]]&lt;&gt;"-",IF(StandardResults[[#This Row],[BT(LC)]]&lt;=StandardResults[[#This Row],[AA]],"AA",IF(StandardResults[[#This Row],[BT(LC)]]&lt;=StandardResults[[#This Row],[A]],"A",IF(StandardResults[[#This Row],[BT(LC)]]&lt;=StandardResults[[#This Row],[B]],"B","-"))),"")</f>
        <v/>
      </c>
      <c r="N1627" s="14"/>
      <c r="O1627" t="str">
        <f>IF(StandardResults[[#This Row],[BT(SC)]]&lt;&gt;"-",IF(StandardResults[[#This Row],[BT(SC)]]&lt;=StandardResults[[#This Row],[Ecs]],"EC","-"),"")</f>
        <v/>
      </c>
      <c r="Q1627" t="str">
        <f>IF(StandardResults[[#This Row],[Ind/Rel]]="Ind",LEFT(StandardResults[[#This Row],[Gender]],1)&amp;MIN(MAX(StandardResults[[#This Row],[Age]],11),17)&amp;"-"&amp;StandardResults[[#This Row],[Event]],"")</f>
        <v>011-0</v>
      </c>
      <c r="R1627" t="e">
        <f>IF(StandardResults[[#This Row],[Ind/Rel]]="Ind",_xlfn.XLOOKUP(StandardResults[[#This Row],[Code]],Std[Code],Std[AA]),"-")</f>
        <v>#N/A</v>
      </c>
      <c r="S1627" t="e">
        <f>IF(StandardResults[[#This Row],[Ind/Rel]]="Ind",_xlfn.XLOOKUP(StandardResults[[#This Row],[Code]],Std[Code],Std[A]),"-")</f>
        <v>#N/A</v>
      </c>
      <c r="T1627" t="e">
        <f>IF(StandardResults[[#This Row],[Ind/Rel]]="Ind",_xlfn.XLOOKUP(StandardResults[[#This Row],[Code]],Std[Code],Std[B]),"-")</f>
        <v>#N/A</v>
      </c>
      <c r="U1627" t="e">
        <f>IF(StandardResults[[#This Row],[Ind/Rel]]="Ind",_xlfn.XLOOKUP(StandardResults[[#This Row],[Code]],Std[Code],Std[AAs]),"-")</f>
        <v>#N/A</v>
      </c>
      <c r="V1627" t="e">
        <f>IF(StandardResults[[#This Row],[Ind/Rel]]="Ind",_xlfn.XLOOKUP(StandardResults[[#This Row],[Code]],Std[Code],Std[As]),"-")</f>
        <v>#N/A</v>
      </c>
      <c r="W1627" t="e">
        <f>IF(StandardResults[[#This Row],[Ind/Rel]]="Ind",_xlfn.XLOOKUP(StandardResults[[#This Row],[Code]],Std[Code],Std[Bs]),"-")</f>
        <v>#N/A</v>
      </c>
      <c r="X1627" t="e">
        <f>IF(StandardResults[[#This Row],[Ind/Rel]]="Ind",_xlfn.XLOOKUP(StandardResults[[#This Row],[Code]],Std[Code],Std[EC]),"-")</f>
        <v>#N/A</v>
      </c>
      <c r="Y1627" t="e">
        <f>IF(StandardResults[[#This Row],[Ind/Rel]]="Ind",_xlfn.XLOOKUP(StandardResults[[#This Row],[Code]],Std[Code],Std[Ecs]),"-")</f>
        <v>#N/A</v>
      </c>
      <c r="Z1627">
        <f>COUNTIFS(StandardResults[Name],StandardResults[[#This Row],[Name]],StandardResults[Entry
Std],"B")+COUNTIFS(StandardResults[Name],StandardResults[[#This Row],[Name]],StandardResults[Entry
Std],"A")+COUNTIFS(StandardResults[Name],StandardResults[[#This Row],[Name]],StandardResults[Entry
Std],"AA")</f>
        <v>0</v>
      </c>
      <c r="AA1627">
        <f>COUNTIFS(StandardResults[Name],StandardResults[[#This Row],[Name]],StandardResults[Entry
Std],"AA")</f>
        <v>0</v>
      </c>
    </row>
    <row r="1628" spans="1:27" x14ac:dyDescent="0.25">
      <c r="A1628">
        <f>TimeVR[[#This Row],[Club]]</f>
        <v>0</v>
      </c>
      <c r="B1628" t="str">
        <f>IF(OR(RIGHT(TimeVR[[#This Row],[Event]],3)="M.R", RIGHT(TimeVR[[#This Row],[Event]],3)="F.R"),"Relay","Ind")</f>
        <v>Ind</v>
      </c>
      <c r="C1628">
        <f>TimeVR[[#This Row],[gender]]</f>
        <v>0</v>
      </c>
      <c r="D1628">
        <f>TimeVR[[#This Row],[Age]]</f>
        <v>0</v>
      </c>
      <c r="E1628">
        <f>TimeVR[[#This Row],[name]]</f>
        <v>0</v>
      </c>
      <c r="F1628">
        <f>TimeVR[[#This Row],[Event]]</f>
        <v>0</v>
      </c>
      <c r="G1628" t="str">
        <f>IF(OR(StandardResults[[#This Row],[Entry]]="-",TimeVR[[#This Row],[validation]]="Validated"),"Y","N")</f>
        <v>N</v>
      </c>
      <c r="H1628">
        <f>IF(OR(LEFT(TimeVR[[#This Row],[Times]],8)="00:00.00", LEFT(TimeVR[[#This Row],[Times]],2)="NT"),"-",TimeVR[[#This Row],[Times]])</f>
        <v>0</v>
      </c>
      <c r="I16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8" t="str">
        <f>IF(ISBLANK(TimeVR[[#This Row],[Best Time(S)]]),"-",TimeVR[[#This Row],[Best Time(S)]])</f>
        <v>-</v>
      </c>
      <c r="K1628" t="str">
        <f>IF(StandardResults[[#This Row],[BT(SC)]]&lt;&gt;"-",IF(StandardResults[[#This Row],[BT(SC)]]&lt;=StandardResults[[#This Row],[AAs]],"AA",IF(StandardResults[[#This Row],[BT(SC)]]&lt;=StandardResults[[#This Row],[As]],"A",IF(StandardResults[[#This Row],[BT(SC)]]&lt;=StandardResults[[#This Row],[Bs]],"B","-"))),"")</f>
        <v/>
      </c>
      <c r="L1628" t="str">
        <f>IF(ISBLANK(TimeVR[[#This Row],[Best Time(L)]]),"-",TimeVR[[#This Row],[Best Time(L)]])</f>
        <v>-</v>
      </c>
      <c r="M1628" t="str">
        <f>IF(StandardResults[[#This Row],[BT(LC)]]&lt;&gt;"-",IF(StandardResults[[#This Row],[BT(LC)]]&lt;=StandardResults[[#This Row],[AA]],"AA",IF(StandardResults[[#This Row],[BT(LC)]]&lt;=StandardResults[[#This Row],[A]],"A",IF(StandardResults[[#This Row],[BT(LC)]]&lt;=StandardResults[[#This Row],[B]],"B","-"))),"")</f>
        <v/>
      </c>
      <c r="N1628" s="14"/>
      <c r="O1628" t="str">
        <f>IF(StandardResults[[#This Row],[BT(SC)]]&lt;&gt;"-",IF(StandardResults[[#This Row],[BT(SC)]]&lt;=StandardResults[[#This Row],[Ecs]],"EC","-"),"")</f>
        <v/>
      </c>
      <c r="Q1628" t="str">
        <f>IF(StandardResults[[#This Row],[Ind/Rel]]="Ind",LEFT(StandardResults[[#This Row],[Gender]],1)&amp;MIN(MAX(StandardResults[[#This Row],[Age]],11),17)&amp;"-"&amp;StandardResults[[#This Row],[Event]],"")</f>
        <v>011-0</v>
      </c>
      <c r="R1628" t="e">
        <f>IF(StandardResults[[#This Row],[Ind/Rel]]="Ind",_xlfn.XLOOKUP(StandardResults[[#This Row],[Code]],Std[Code],Std[AA]),"-")</f>
        <v>#N/A</v>
      </c>
      <c r="S1628" t="e">
        <f>IF(StandardResults[[#This Row],[Ind/Rel]]="Ind",_xlfn.XLOOKUP(StandardResults[[#This Row],[Code]],Std[Code],Std[A]),"-")</f>
        <v>#N/A</v>
      </c>
      <c r="T1628" t="e">
        <f>IF(StandardResults[[#This Row],[Ind/Rel]]="Ind",_xlfn.XLOOKUP(StandardResults[[#This Row],[Code]],Std[Code],Std[B]),"-")</f>
        <v>#N/A</v>
      </c>
      <c r="U1628" t="e">
        <f>IF(StandardResults[[#This Row],[Ind/Rel]]="Ind",_xlfn.XLOOKUP(StandardResults[[#This Row],[Code]],Std[Code],Std[AAs]),"-")</f>
        <v>#N/A</v>
      </c>
      <c r="V1628" t="e">
        <f>IF(StandardResults[[#This Row],[Ind/Rel]]="Ind",_xlfn.XLOOKUP(StandardResults[[#This Row],[Code]],Std[Code],Std[As]),"-")</f>
        <v>#N/A</v>
      </c>
      <c r="W1628" t="e">
        <f>IF(StandardResults[[#This Row],[Ind/Rel]]="Ind",_xlfn.XLOOKUP(StandardResults[[#This Row],[Code]],Std[Code],Std[Bs]),"-")</f>
        <v>#N/A</v>
      </c>
      <c r="X1628" t="e">
        <f>IF(StandardResults[[#This Row],[Ind/Rel]]="Ind",_xlfn.XLOOKUP(StandardResults[[#This Row],[Code]],Std[Code],Std[EC]),"-")</f>
        <v>#N/A</v>
      </c>
      <c r="Y1628" t="e">
        <f>IF(StandardResults[[#This Row],[Ind/Rel]]="Ind",_xlfn.XLOOKUP(StandardResults[[#This Row],[Code]],Std[Code],Std[Ecs]),"-")</f>
        <v>#N/A</v>
      </c>
      <c r="Z1628">
        <f>COUNTIFS(StandardResults[Name],StandardResults[[#This Row],[Name]],StandardResults[Entry
Std],"B")+COUNTIFS(StandardResults[Name],StandardResults[[#This Row],[Name]],StandardResults[Entry
Std],"A")+COUNTIFS(StandardResults[Name],StandardResults[[#This Row],[Name]],StandardResults[Entry
Std],"AA")</f>
        <v>0</v>
      </c>
      <c r="AA1628">
        <f>COUNTIFS(StandardResults[Name],StandardResults[[#This Row],[Name]],StandardResults[Entry
Std],"AA")</f>
        <v>0</v>
      </c>
    </row>
    <row r="1629" spans="1:27" x14ac:dyDescent="0.25">
      <c r="A1629">
        <f>TimeVR[[#This Row],[Club]]</f>
        <v>0</v>
      </c>
      <c r="B1629" t="str">
        <f>IF(OR(RIGHT(TimeVR[[#This Row],[Event]],3)="M.R", RIGHT(TimeVR[[#This Row],[Event]],3)="F.R"),"Relay","Ind")</f>
        <v>Ind</v>
      </c>
      <c r="C1629">
        <f>TimeVR[[#This Row],[gender]]</f>
        <v>0</v>
      </c>
      <c r="D1629">
        <f>TimeVR[[#This Row],[Age]]</f>
        <v>0</v>
      </c>
      <c r="E1629">
        <f>TimeVR[[#This Row],[name]]</f>
        <v>0</v>
      </c>
      <c r="F1629">
        <f>TimeVR[[#This Row],[Event]]</f>
        <v>0</v>
      </c>
      <c r="G1629" t="str">
        <f>IF(OR(StandardResults[[#This Row],[Entry]]="-",TimeVR[[#This Row],[validation]]="Validated"),"Y","N")</f>
        <v>N</v>
      </c>
      <c r="H1629">
        <f>IF(OR(LEFT(TimeVR[[#This Row],[Times]],8)="00:00.00", LEFT(TimeVR[[#This Row],[Times]],2)="NT"),"-",TimeVR[[#This Row],[Times]])</f>
        <v>0</v>
      </c>
      <c r="I16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29" t="str">
        <f>IF(ISBLANK(TimeVR[[#This Row],[Best Time(S)]]),"-",TimeVR[[#This Row],[Best Time(S)]])</f>
        <v>-</v>
      </c>
      <c r="K1629" t="str">
        <f>IF(StandardResults[[#This Row],[BT(SC)]]&lt;&gt;"-",IF(StandardResults[[#This Row],[BT(SC)]]&lt;=StandardResults[[#This Row],[AAs]],"AA",IF(StandardResults[[#This Row],[BT(SC)]]&lt;=StandardResults[[#This Row],[As]],"A",IF(StandardResults[[#This Row],[BT(SC)]]&lt;=StandardResults[[#This Row],[Bs]],"B","-"))),"")</f>
        <v/>
      </c>
      <c r="L1629" t="str">
        <f>IF(ISBLANK(TimeVR[[#This Row],[Best Time(L)]]),"-",TimeVR[[#This Row],[Best Time(L)]])</f>
        <v>-</v>
      </c>
      <c r="M1629" t="str">
        <f>IF(StandardResults[[#This Row],[BT(LC)]]&lt;&gt;"-",IF(StandardResults[[#This Row],[BT(LC)]]&lt;=StandardResults[[#This Row],[AA]],"AA",IF(StandardResults[[#This Row],[BT(LC)]]&lt;=StandardResults[[#This Row],[A]],"A",IF(StandardResults[[#This Row],[BT(LC)]]&lt;=StandardResults[[#This Row],[B]],"B","-"))),"")</f>
        <v/>
      </c>
      <c r="N1629" s="14"/>
      <c r="O1629" t="str">
        <f>IF(StandardResults[[#This Row],[BT(SC)]]&lt;&gt;"-",IF(StandardResults[[#This Row],[BT(SC)]]&lt;=StandardResults[[#This Row],[Ecs]],"EC","-"),"")</f>
        <v/>
      </c>
      <c r="Q1629" t="str">
        <f>IF(StandardResults[[#This Row],[Ind/Rel]]="Ind",LEFT(StandardResults[[#This Row],[Gender]],1)&amp;MIN(MAX(StandardResults[[#This Row],[Age]],11),17)&amp;"-"&amp;StandardResults[[#This Row],[Event]],"")</f>
        <v>011-0</v>
      </c>
      <c r="R1629" t="e">
        <f>IF(StandardResults[[#This Row],[Ind/Rel]]="Ind",_xlfn.XLOOKUP(StandardResults[[#This Row],[Code]],Std[Code],Std[AA]),"-")</f>
        <v>#N/A</v>
      </c>
      <c r="S1629" t="e">
        <f>IF(StandardResults[[#This Row],[Ind/Rel]]="Ind",_xlfn.XLOOKUP(StandardResults[[#This Row],[Code]],Std[Code],Std[A]),"-")</f>
        <v>#N/A</v>
      </c>
      <c r="T1629" t="e">
        <f>IF(StandardResults[[#This Row],[Ind/Rel]]="Ind",_xlfn.XLOOKUP(StandardResults[[#This Row],[Code]],Std[Code],Std[B]),"-")</f>
        <v>#N/A</v>
      </c>
      <c r="U1629" t="e">
        <f>IF(StandardResults[[#This Row],[Ind/Rel]]="Ind",_xlfn.XLOOKUP(StandardResults[[#This Row],[Code]],Std[Code],Std[AAs]),"-")</f>
        <v>#N/A</v>
      </c>
      <c r="V1629" t="e">
        <f>IF(StandardResults[[#This Row],[Ind/Rel]]="Ind",_xlfn.XLOOKUP(StandardResults[[#This Row],[Code]],Std[Code],Std[As]),"-")</f>
        <v>#N/A</v>
      </c>
      <c r="W1629" t="e">
        <f>IF(StandardResults[[#This Row],[Ind/Rel]]="Ind",_xlfn.XLOOKUP(StandardResults[[#This Row],[Code]],Std[Code],Std[Bs]),"-")</f>
        <v>#N/A</v>
      </c>
      <c r="X1629" t="e">
        <f>IF(StandardResults[[#This Row],[Ind/Rel]]="Ind",_xlfn.XLOOKUP(StandardResults[[#This Row],[Code]],Std[Code],Std[EC]),"-")</f>
        <v>#N/A</v>
      </c>
      <c r="Y1629" t="e">
        <f>IF(StandardResults[[#This Row],[Ind/Rel]]="Ind",_xlfn.XLOOKUP(StandardResults[[#This Row],[Code]],Std[Code],Std[Ecs]),"-")</f>
        <v>#N/A</v>
      </c>
      <c r="Z1629">
        <f>COUNTIFS(StandardResults[Name],StandardResults[[#This Row],[Name]],StandardResults[Entry
Std],"B")+COUNTIFS(StandardResults[Name],StandardResults[[#This Row],[Name]],StandardResults[Entry
Std],"A")+COUNTIFS(StandardResults[Name],StandardResults[[#This Row],[Name]],StandardResults[Entry
Std],"AA")</f>
        <v>0</v>
      </c>
      <c r="AA1629">
        <f>COUNTIFS(StandardResults[Name],StandardResults[[#This Row],[Name]],StandardResults[Entry
Std],"AA")</f>
        <v>0</v>
      </c>
    </row>
    <row r="1630" spans="1:27" x14ac:dyDescent="0.25">
      <c r="A1630">
        <f>TimeVR[[#This Row],[Club]]</f>
        <v>0</v>
      </c>
      <c r="B1630" t="str">
        <f>IF(OR(RIGHT(TimeVR[[#This Row],[Event]],3)="M.R", RIGHT(TimeVR[[#This Row],[Event]],3)="F.R"),"Relay","Ind")</f>
        <v>Ind</v>
      </c>
      <c r="C1630">
        <f>TimeVR[[#This Row],[gender]]</f>
        <v>0</v>
      </c>
      <c r="D1630">
        <f>TimeVR[[#This Row],[Age]]</f>
        <v>0</v>
      </c>
      <c r="E1630">
        <f>TimeVR[[#This Row],[name]]</f>
        <v>0</v>
      </c>
      <c r="F1630">
        <f>TimeVR[[#This Row],[Event]]</f>
        <v>0</v>
      </c>
      <c r="G1630" t="str">
        <f>IF(OR(StandardResults[[#This Row],[Entry]]="-",TimeVR[[#This Row],[validation]]="Validated"),"Y","N")</f>
        <v>N</v>
      </c>
      <c r="H1630">
        <f>IF(OR(LEFT(TimeVR[[#This Row],[Times]],8)="00:00.00", LEFT(TimeVR[[#This Row],[Times]],2)="NT"),"-",TimeVR[[#This Row],[Times]])</f>
        <v>0</v>
      </c>
      <c r="I16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0" t="str">
        <f>IF(ISBLANK(TimeVR[[#This Row],[Best Time(S)]]),"-",TimeVR[[#This Row],[Best Time(S)]])</f>
        <v>-</v>
      </c>
      <c r="K1630" t="str">
        <f>IF(StandardResults[[#This Row],[BT(SC)]]&lt;&gt;"-",IF(StandardResults[[#This Row],[BT(SC)]]&lt;=StandardResults[[#This Row],[AAs]],"AA",IF(StandardResults[[#This Row],[BT(SC)]]&lt;=StandardResults[[#This Row],[As]],"A",IF(StandardResults[[#This Row],[BT(SC)]]&lt;=StandardResults[[#This Row],[Bs]],"B","-"))),"")</f>
        <v/>
      </c>
      <c r="L1630" t="str">
        <f>IF(ISBLANK(TimeVR[[#This Row],[Best Time(L)]]),"-",TimeVR[[#This Row],[Best Time(L)]])</f>
        <v>-</v>
      </c>
      <c r="M1630" t="str">
        <f>IF(StandardResults[[#This Row],[BT(LC)]]&lt;&gt;"-",IF(StandardResults[[#This Row],[BT(LC)]]&lt;=StandardResults[[#This Row],[AA]],"AA",IF(StandardResults[[#This Row],[BT(LC)]]&lt;=StandardResults[[#This Row],[A]],"A",IF(StandardResults[[#This Row],[BT(LC)]]&lt;=StandardResults[[#This Row],[B]],"B","-"))),"")</f>
        <v/>
      </c>
      <c r="N1630" s="14"/>
      <c r="O1630" t="str">
        <f>IF(StandardResults[[#This Row],[BT(SC)]]&lt;&gt;"-",IF(StandardResults[[#This Row],[BT(SC)]]&lt;=StandardResults[[#This Row],[Ecs]],"EC","-"),"")</f>
        <v/>
      </c>
      <c r="Q1630" t="str">
        <f>IF(StandardResults[[#This Row],[Ind/Rel]]="Ind",LEFT(StandardResults[[#This Row],[Gender]],1)&amp;MIN(MAX(StandardResults[[#This Row],[Age]],11),17)&amp;"-"&amp;StandardResults[[#This Row],[Event]],"")</f>
        <v>011-0</v>
      </c>
      <c r="R1630" t="e">
        <f>IF(StandardResults[[#This Row],[Ind/Rel]]="Ind",_xlfn.XLOOKUP(StandardResults[[#This Row],[Code]],Std[Code],Std[AA]),"-")</f>
        <v>#N/A</v>
      </c>
      <c r="S1630" t="e">
        <f>IF(StandardResults[[#This Row],[Ind/Rel]]="Ind",_xlfn.XLOOKUP(StandardResults[[#This Row],[Code]],Std[Code],Std[A]),"-")</f>
        <v>#N/A</v>
      </c>
      <c r="T1630" t="e">
        <f>IF(StandardResults[[#This Row],[Ind/Rel]]="Ind",_xlfn.XLOOKUP(StandardResults[[#This Row],[Code]],Std[Code],Std[B]),"-")</f>
        <v>#N/A</v>
      </c>
      <c r="U1630" t="e">
        <f>IF(StandardResults[[#This Row],[Ind/Rel]]="Ind",_xlfn.XLOOKUP(StandardResults[[#This Row],[Code]],Std[Code],Std[AAs]),"-")</f>
        <v>#N/A</v>
      </c>
      <c r="V1630" t="e">
        <f>IF(StandardResults[[#This Row],[Ind/Rel]]="Ind",_xlfn.XLOOKUP(StandardResults[[#This Row],[Code]],Std[Code],Std[As]),"-")</f>
        <v>#N/A</v>
      </c>
      <c r="W1630" t="e">
        <f>IF(StandardResults[[#This Row],[Ind/Rel]]="Ind",_xlfn.XLOOKUP(StandardResults[[#This Row],[Code]],Std[Code],Std[Bs]),"-")</f>
        <v>#N/A</v>
      </c>
      <c r="X1630" t="e">
        <f>IF(StandardResults[[#This Row],[Ind/Rel]]="Ind",_xlfn.XLOOKUP(StandardResults[[#This Row],[Code]],Std[Code],Std[EC]),"-")</f>
        <v>#N/A</v>
      </c>
      <c r="Y1630" t="e">
        <f>IF(StandardResults[[#This Row],[Ind/Rel]]="Ind",_xlfn.XLOOKUP(StandardResults[[#This Row],[Code]],Std[Code],Std[Ecs]),"-")</f>
        <v>#N/A</v>
      </c>
      <c r="Z1630">
        <f>COUNTIFS(StandardResults[Name],StandardResults[[#This Row],[Name]],StandardResults[Entry
Std],"B")+COUNTIFS(StandardResults[Name],StandardResults[[#This Row],[Name]],StandardResults[Entry
Std],"A")+COUNTIFS(StandardResults[Name],StandardResults[[#This Row],[Name]],StandardResults[Entry
Std],"AA")</f>
        <v>0</v>
      </c>
      <c r="AA1630">
        <f>COUNTIFS(StandardResults[Name],StandardResults[[#This Row],[Name]],StandardResults[Entry
Std],"AA")</f>
        <v>0</v>
      </c>
    </row>
    <row r="1631" spans="1:27" x14ac:dyDescent="0.25">
      <c r="A1631">
        <f>TimeVR[[#This Row],[Club]]</f>
        <v>0</v>
      </c>
      <c r="B1631" t="str">
        <f>IF(OR(RIGHT(TimeVR[[#This Row],[Event]],3)="M.R", RIGHT(TimeVR[[#This Row],[Event]],3)="F.R"),"Relay","Ind")</f>
        <v>Ind</v>
      </c>
      <c r="C1631">
        <f>TimeVR[[#This Row],[gender]]</f>
        <v>0</v>
      </c>
      <c r="D1631">
        <f>TimeVR[[#This Row],[Age]]</f>
        <v>0</v>
      </c>
      <c r="E1631">
        <f>TimeVR[[#This Row],[name]]</f>
        <v>0</v>
      </c>
      <c r="F1631">
        <f>TimeVR[[#This Row],[Event]]</f>
        <v>0</v>
      </c>
      <c r="G1631" t="str">
        <f>IF(OR(StandardResults[[#This Row],[Entry]]="-",TimeVR[[#This Row],[validation]]="Validated"),"Y","N")</f>
        <v>N</v>
      </c>
      <c r="H1631">
        <f>IF(OR(LEFT(TimeVR[[#This Row],[Times]],8)="00:00.00", LEFT(TimeVR[[#This Row],[Times]],2)="NT"),"-",TimeVR[[#This Row],[Times]])</f>
        <v>0</v>
      </c>
      <c r="I16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1" t="str">
        <f>IF(ISBLANK(TimeVR[[#This Row],[Best Time(S)]]),"-",TimeVR[[#This Row],[Best Time(S)]])</f>
        <v>-</v>
      </c>
      <c r="K1631" t="str">
        <f>IF(StandardResults[[#This Row],[BT(SC)]]&lt;&gt;"-",IF(StandardResults[[#This Row],[BT(SC)]]&lt;=StandardResults[[#This Row],[AAs]],"AA",IF(StandardResults[[#This Row],[BT(SC)]]&lt;=StandardResults[[#This Row],[As]],"A",IF(StandardResults[[#This Row],[BT(SC)]]&lt;=StandardResults[[#This Row],[Bs]],"B","-"))),"")</f>
        <v/>
      </c>
      <c r="L1631" t="str">
        <f>IF(ISBLANK(TimeVR[[#This Row],[Best Time(L)]]),"-",TimeVR[[#This Row],[Best Time(L)]])</f>
        <v>-</v>
      </c>
      <c r="M1631" t="str">
        <f>IF(StandardResults[[#This Row],[BT(LC)]]&lt;&gt;"-",IF(StandardResults[[#This Row],[BT(LC)]]&lt;=StandardResults[[#This Row],[AA]],"AA",IF(StandardResults[[#This Row],[BT(LC)]]&lt;=StandardResults[[#This Row],[A]],"A",IF(StandardResults[[#This Row],[BT(LC)]]&lt;=StandardResults[[#This Row],[B]],"B","-"))),"")</f>
        <v/>
      </c>
      <c r="N1631" s="14"/>
      <c r="O1631" t="str">
        <f>IF(StandardResults[[#This Row],[BT(SC)]]&lt;&gt;"-",IF(StandardResults[[#This Row],[BT(SC)]]&lt;=StandardResults[[#This Row],[Ecs]],"EC","-"),"")</f>
        <v/>
      </c>
      <c r="Q1631" t="str">
        <f>IF(StandardResults[[#This Row],[Ind/Rel]]="Ind",LEFT(StandardResults[[#This Row],[Gender]],1)&amp;MIN(MAX(StandardResults[[#This Row],[Age]],11),17)&amp;"-"&amp;StandardResults[[#This Row],[Event]],"")</f>
        <v>011-0</v>
      </c>
      <c r="R1631" t="e">
        <f>IF(StandardResults[[#This Row],[Ind/Rel]]="Ind",_xlfn.XLOOKUP(StandardResults[[#This Row],[Code]],Std[Code],Std[AA]),"-")</f>
        <v>#N/A</v>
      </c>
      <c r="S1631" t="e">
        <f>IF(StandardResults[[#This Row],[Ind/Rel]]="Ind",_xlfn.XLOOKUP(StandardResults[[#This Row],[Code]],Std[Code],Std[A]),"-")</f>
        <v>#N/A</v>
      </c>
      <c r="T1631" t="e">
        <f>IF(StandardResults[[#This Row],[Ind/Rel]]="Ind",_xlfn.XLOOKUP(StandardResults[[#This Row],[Code]],Std[Code],Std[B]),"-")</f>
        <v>#N/A</v>
      </c>
      <c r="U1631" t="e">
        <f>IF(StandardResults[[#This Row],[Ind/Rel]]="Ind",_xlfn.XLOOKUP(StandardResults[[#This Row],[Code]],Std[Code],Std[AAs]),"-")</f>
        <v>#N/A</v>
      </c>
      <c r="V1631" t="e">
        <f>IF(StandardResults[[#This Row],[Ind/Rel]]="Ind",_xlfn.XLOOKUP(StandardResults[[#This Row],[Code]],Std[Code],Std[As]),"-")</f>
        <v>#N/A</v>
      </c>
      <c r="W1631" t="e">
        <f>IF(StandardResults[[#This Row],[Ind/Rel]]="Ind",_xlfn.XLOOKUP(StandardResults[[#This Row],[Code]],Std[Code],Std[Bs]),"-")</f>
        <v>#N/A</v>
      </c>
      <c r="X1631" t="e">
        <f>IF(StandardResults[[#This Row],[Ind/Rel]]="Ind",_xlfn.XLOOKUP(StandardResults[[#This Row],[Code]],Std[Code],Std[EC]),"-")</f>
        <v>#N/A</v>
      </c>
      <c r="Y1631" t="e">
        <f>IF(StandardResults[[#This Row],[Ind/Rel]]="Ind",_xlfn.XLOOKUP(StandardResults[[#This Row],[Code]],Std[Code],Std[Ecs]),"-")</f>
        <v>#N/A</v>
      </c>
      <c r="Z1631">
        <f>COUNTIFS(StandardResults[Name],StandardResults[[#This Row],[Name]],StandardResults[Entry
Std],"B")+COUNTIFS(StandardResults[Name],StandardResults[[#This Row],[Name]],StandardResults[Entry
Std],"A")+COUNTIFS(StandardResults[Name],StandardResults[[#This Row],[Name]],StandardResults[Entry
Std],"AA")</f>
        <v>0</v>
      </c>
      <c r="AA1631">
        <f>COUNTIFS(StandardResults[Name],StandardResults[[#This Row],[Name]],StandardResults[Entry
Std],"AA")</f>
        <v>0</v>
      </c>
    </row>
    <row r="1632" spans="1:27" x14ac:dyDescent="0.25">
      <c r="A1632">
        <f>TimeVR[[#This Row],[Club]]</f>
        <v>0</v>
      </c>
      <c r="B1632" t="str">
        <f>IF(OR(RIGHT(TimeVR[[#This Row],[Event]],3)="M.R", RIGHT(TimeVR[[#This Row],[Event]],3)="F.R"),"Relay","Ind")</f>
        <v>Ind</v>
      </c>
      <c r="C1632">
        <f>TimeVR[[#This Row],[gender]]</f>
        <v>0</v>
      </c>
      <c r="D1632">
        <f>TimeVR[[#This Row],[Age]]</f>
        <v>0</v>
      </c>
      <c r="E1632">
        <f>TimeVR[[#This Row],[name]]</f>
        <v>0</v>
      </c>
      <c r="F1632">
        <f>TimeVR[[#This Row],[Event]]</f>
        <v>0</v>
      </c>
      <c r="G1632" t="str">
        <f>IF(OR(StandardResults[[#This Row],[Entry]]="-",TimeVR[[#This Row],[validation]]="Validated"),"Y","N")</f>
        <v>N</v>
      </c>
      <c r="H1632">
        <f>IF(OR(LEFT(TimeVR[[#This Row],[Times]],8)="00:00.00", LEFT(TimeVR[[#This Row],[Times]],2)="NT"),"-",TimeVR[[#This Row],[Times]])</f>
        <v>0</v>
      </c>
      <c r="I16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2" t="str">
        <f>IF(ISBLANK(TimeVR[[#This Row],[Best Time(S)]]),"-",TimeVR[[#This Row],[Best Time(S)]])</f>
        <v>-</v>
      </c>
      <c r="K1632" t="str">
        <f>IF(StandardResults[[#This Row],[BT(SC)]]&lt;&gt;"-",IF(StandardResults[[#This Row],[BT(SC)]]&lt;=StandardResults[[#This Row],[AAs]],"AA",IF(StandardResults[[#This Row],[BT(SC)]]&lt;=StandardResults[[#This Row],[As]],"A",IF(StandardResults[[#This Row],[BT(SC)]]&lt;=StandardResults[[#This Row],[Bs]],"B","-"))),"")</f>
        <v/>
      </c>
      <c r="L1632" t="str">
        <f>IF(ISBLANK(TimeVR[[#This Row],[Best Time(L)]]),"-",TimeVR[[#This Row],[Best Time(L)]])</f>
        <v>-</v>
      </c>
      <c r="M1632" t="str">
        <f>IF(StandardResults[[#This Row],[BT(LC)]]&lt;&gt;"-",IF(StandardResults[[#This Row],[BT(LC)]]&lt;=StandardResults[[#This Row],[AA]],"AA",IF(StandardResults[[#This Row],[BT(LC)]]&lt;=StandardResults[[#This Row],[A]],"A",IF(StandardResults[[#This Row],[BT(LC)]]&lt;=StandardResults[[#This Row],[B]],"B","-"))),"")</f>
        <v/>
      </c>
      <c r="N1632" s="14"/>
      <c r="O1632" t="str">
        <f>IF(StandardResults[[#This Row],[BT(SC)]]&lt;&gt;"-",IF(StandardResults[[#This Row],[BT(SC)]]&lt;=StandardResults[[#This Row],[Ecs]],"EC","-"),"")</f>
        <v/>
      </c>
      <c r="Q1632" t="str">
        <f>IF(StandardResults[[#This Row],[Ind/Rel]]="Ind",LEFT(StandardResults[[#This Row],[Gender]],1)&amp;MIN(MAX(StandardResults[[#This Row],[Age]],11),17)&amp;"-"&amp;StandardResults[[#This Row],[Event]],"")</f>
        <v>011-0</v>
      </c>
      <c r="R1632" t="e">
        <f>IF(StandardResults[[#This Row],[Ind/Rel]]="Ind",_xlfn.XLOOKUP(StandardResults[[#This Row],[Code]],Std[Code],Std[AA]),"-")</f>
        <v>#N/A</v>
      </c>
      <c r="S1632" t="e">
        <f>IF(StandardResults[[#This Row],[Ind/Rel]]="Ind",_xlfn.XLOOKUP(StandardResults[[#This Row],[Code]],Std[Code],Std[A]),"-")</f>
        <v>#N/A</v>
      </c>
      <c r="T1632" t="e">
        <f>IF(StandardResults[[#This Row],[Ind/Rel]]="Ind",_xlfn.XLOOKUP(StandardResults[[#This Row],[Code]],Std[Code],Std[B]),"-")</f>
        <v>#N/A</v>
      </c>
      <c r="U1632" t="e">
        <f>IF(StandardResults[[#This Row],[Ind/Rel]]="Ind",_xlfn.XLOOKUP(StandardResults[[#This Row],[Code]],Std[Code],Std[AAs]),"-")</f>
        <v>#N/A</v>
      </c>
      <c r="V1632" t="e">
        <f>IF(StandardResults[[#This Row],[Ind/Rel]]="Ind",_xlfn.XLOOKUP(StandardResults[[#This Row],[Code]],Std[Code],Std[As]),"-")</f>
        <v>#N/A</v>
      </c>
      <c r="W1632" t="e">
        <f>IF(StandardResults[[#This Row],[Ind/Rel]]="Ind",_xlfn.XLOOKUP(StandardResults[[#This Row],[Code]],Std[Code],Std[Bs]),"-")</f>
        <v>#N/A</v>
      </c>
      <c r="X1632" t="e">
        <f>IF(StandardResults[[#This Row],[Ind/Rel]]="Ind",_xlfn.XLOOKUP(StandardResults[[#This Row],[Code]],Std[Code],Std[EC]),"-")</f>
        <v>#N/A</v>
      </c>
      <c r="Y1632" t="e">
        <f>IF(StandardResults[[#This Row],[Ind/Rel]]="Ind",_xlfn.XLOOKUP(StandardResults[[#This Row],[Code]],Std[Code],Std[Ecs]),"-")</f>
        <v>#N/A</v>
      </c>
      <c r="Z1632">
        <f>COUNTIFS(StandardResults[Name],StandardResults[[#This Row],[Name]],StandardResults[Entry
Std],"B")+COUNTIFS(StandardResults[Name],StandardResults[[#This Row],[Name]],StandardResults[Entry
Std],"A")+COUNTIFS(StandardResults[Name],StandardResults[[#This Row],[Name]],StandardResults[Entry
Std],"AA")</f>
        <v>0</v>
      </c>
      <c r="AA1632">
        <f>COUNTIFS(StandardResults[Name],StandardResults[[#This Row],[Name]],StandardResults[Entry
Std],"AA")</f>
        <v>0</v>
      </c>
    </row>
    <row r="1633" spans="1:27" x14ac:dyDescent="0.25">
      <c r="A1633">
        <f>TimeVR[[#This Row],[Club]]</f>
        <v>0</v>
      </c>
      <c r="B1633" t="str">
        <f>IF(OR(RIGHT(TimeVR[[#This Row],[Event]],3)="M.R", RIGHT(TimeVR[[#This Row],[Event]],3)="F.R"),"Relay","Ind")</f>
        <v>Ind</v>
      </c>
      <c r="C1633">
        <f>TimeVR[[#This Row],[gender]]</f>
        <v>0</v>
      </c>
      <c r="D1633">
        <f>TimeVR[[#This Row],[Age]]</f>
        <v>0</v>
      </c>
      <c r="E1633">
        <f>TimeVR[[#This Row],[name]]</f>
        <v>0</v>
      </c>
      <c r="F1633">
        <f>TimeVR[[#This Row],[Event]]</f>
        <v>0</v>
      </c>
      <c r="G1633" t="str">
        <f>IF(OR(StandardResults[[#This Row],[Entry]]="-",TimeVR[[#This Row],[validation]]="Validated"),"Y","N")</f>
        <v>N</v>
      </c>
      <c r="H1633">
        <f>IF(OR(LEFT(TimeVR[[#This Row],[Times]],8)="00:00.00", LEFT(TimeVR[[#This Row],[Times]],2)="NT"),"-",TimeVR[[#This Row],[Times]])</f>
        <v>0</v>
      </c>
      <c r="I16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3" t="str">
        <f>IF(ISBLANK(TimeVR[[#This Row],[Best Time(S)]]),"-",TimeVR[[#This Row],[Best Time(S)]])</f>
        <v>-</v>
      </c>
      <c r="K1633" t="str">
        <f>IF(StandardResults[[#This Row],[BT(SC)]]&lt;&gt;"-",IF(StandardResults[[#This Row],[BT(SC)]]&lt;=StandardResults[[#This Row],[AAs]],"AA",IF(StandardResults[[#This Row],[BT(SC)]]&lt;=StandardResults[[#This Row],[As]],"A",IF(StandardResults[[#This Row],[BT(SC)]]&lt;=StandardResults[[#This Row],[Bs]],"B","-"))),"")</f>
        <v/>
      </c>
      <c r="L1633" t="str">
        <f>IF(ISBLANK(TimeVR[[#This Row],[Best Time(L)]]),"-",TimeVR[[#This Row],[Best Time(L)]])</f>
        <v>-</v>
      </c>
      <c r="M1633" t="str">
        <f>IF(StandardResults[[#This Row],[BT(LC)]]&lt;&gt;"-",IF(StandardResults[[#This Row],[BT(LC)]]&lt;=StandardResults[[#This Row],[AA]],"AA",IF(StandardResults[[#This Row],[BT(LC)]]&lt;=StandardResults[[#This Row],[A]],"A",IF(StandardResults[[#This Row],[BT(LC)]]&lt;=StandardResults[[#This Row],[B]],"B","-"))),"")</f>
        <v/>
      </c>
      <c r="N1633" s="14"/>
      <c r="O1633" t="str">
        <f>IF(StandardResults[[#This Row],[BT(SC)]]&lt;&gt;"-",IF(StandardResults[[#This Row],[BT(SC)]]&lt;=StandardResults[[#This Row],[Ecs]],"EC","-"),"")</f>
        <v/>
      </c>
      <c r="Q1633" t="str">
        <f>IF(StandardResults[[#This Row],[Ind/Rel]]="Ind",LEFT(StandardResults[[#This Row],[Gender]],1)&amp;MIN(MAX(StandardResults[[#This Row],[Age]],11),17)&amp;"-"&amp;StandardResults[[#This Row],[Event]],"")</f>
        <v>011-0</v>
      </c>
      <c r="R1633" t="e">
        <f>IF(StandardResults[[#This Row],[Ind/Rel]]="Ind",_xlfn.XLOOKUP(StandardResults[[#This Row],[Code]],Std[Code],Std[AA]),"-")</f>
        <v>#N/A</v>
      </c>
      <c r="S1633" t="e">
        <f>IF(StandardResults[[#This Row],[Ind/Rel]]="Ind",_xlfn.XLOOKUP(StandardResults[[#This Row],[Code]],Std[Code],Std[A]),"-")</f>
        <v>#N/A</v>
      </c>
      <c r="T1633" t="e">
        <f>IF(StandardResults[[#This Row],[Ind/Rel]]="Ind",_xlfn.XLOOKUP(StandardResults[[#This Row],[Code]],Std[Code],Std[B]),"-")</f>
        <v>#N/A</v>
      </c>
      <c r="U1633" t="e">
        <f>IF(StandardResults[[#This Row],[Ind/Rel]]="Ind",_xlfn.XLOOKUP(StandardResults[[#This Row],[Code]],Std[Code],Std[AAs]),"-")</f>
        <v>#N/A</v>
      </c>
      <c r="V1633" t="e">
        <f>IF(StandardResults[[#This Row],[Ind/Rel]]="Ind",_xlfn.XLOOKUP(StandardResults[[#This Row],[Code]],Std[Code],Std[As]),"-")</f>
        <v>#N/A</v>
      </c>
      <c r="W1633" t="e">
        <f>IF(StandardResults[[#This Row],[Ind/Rel]]="Ind",_xlfn.XLOOKUP(StandardResults[[#This Row],[Code]],Std[Code],Std[Bs]),"-")</f>
        <v>#N/A</v>
      </c>
      <c r="X1633" t="e">
        <f>IF(StandardResults[[#This Row],[Ind/Rel]]="Ind",_xlfn.XLOOKUP(StandardResults[[#This Row],[Code]],Std[Code],Std[EC]),"-")</f>
        <v>#N/A</v>
      </c>
      <c r="Y1633" t="e">
        <f>IF(StandardResults[[#This Row],[Ind/Rel]]="Ind",_xlfn.XLOOKUP(StandardResults[[#This Row],[Code]],Std[Code],Std[Ecs]),"-")</f>
        <v>#N/A</v>
      </c>
      <c r="Z1633">
        <f>COUNTIFS(StandardResults[Name],StandardResults[[#This Row],[Name]],StandardResults[Entry
Std],"B")+COUNTIFS(StandardResults[Name],StandardResults[[#This Row],[Name]],StandardResults[Entry
Std],"A")+COUNTIFS(StandardResults[Name],StandardResults[[#This Row],[Name]],StandardResults[Entry
Std],"AA")</f>
        <v>0</v>
      </c>
      <c r="AA1633">
        <f>COUNTIFS(StandardResults[Name],StandardResults[[#This Row],[Name]],StandardResults[Entry
Std],"AA")</f>
        <v>0</v>
      </c>
    </row>
    <row r="1634" spans="1:27" x14ac:dyDescent="0.25">
      <c r="A1634">
        <f>TimeVR[[#This Row],[Club]]</f>
        <v>0</v>
      </c>
      <c r="B1634" t="str">
        <f>IF(OR(RIGHT(TimeVR[[#This Row],[Event]],3)="M.R", RIGHT(TimeVR[[#This Row],[Event]],3)="F.R"),"Relay","Ind")</f>
        <v>Ind</v>
      </c>
      <c r="C1634">
        <f>TimeVR[[#This Row],[gender]]</f>
        <v>0</v>
      </c>
      <c r="D1634">
        <f>TimeVR[[#This Row],[Age]]</f>
        <v>0</v>
      </c>
      <c r="E1634">
        <f>TimeVR[[#This Row],[name]]</f>
        <v>0</v>
      </c>
      <c r="F1634">
        <f>TimeVR[[#This Row],[Event]]</f>
        <v>0</v>
      </c>
      <c r="G1634" t="str">
        <f>IF(OR(StandardResults[[#This Row],[Entry]]="-",TimeVR[[#This Row],[validation]]="Validated"),"Y","N")</f>
        <v>N</v>
      </c>
      <c r="H1634">
        <f>IF(OR(LEFT(TimeVR[[#This Row],[Times]],8)="00:00.00", LEFT(TimeVR[[#This Row],[Times]],2)="NT"),"-",TimeVR[[#This Row],[Times]])</f>
        <v>0</v>
      </c>
      <c r="I16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4" t="str">
        <f>IF(ISBLANK(TimeVR[[#This Row],[Best Time(S)]]),"-",TimeVR[[#This Row],[Best Time(S)]])</f>
        <v>-</v>
      </c>
      <c r="K1634" t="str">
        <f>IF(StandardResults[[#This Row],[BT(SC)]]&lt;&gt;"-",IF(StandardResults[[#This Row],[BT(SC)]]&lt;=StandardResults[[#This Row],[AAs]],"AA",IF(StandardResults[[#This Row],[BT(SC)]]&lt;=StandardResults[[#This Row],[As]],"A",IF(StandardResults[[#This Row],[BT(SC)]]&lt;=StandardResults[[#This Row],[Bs]],"B","-"))),"")</f>
        <v/>
      </c>
      <c r="L1634" t="str">
        <f>IF(ISBLANK(TimeVR[[#This Row],[Best Time(L)]]),"-",TimeVR[[#This Row],[Best Time(L)]])</f>
        <v>-</v>
      </c>
      <c r="M1634" t="str">
        <f>IF(StandardResults[[#This Row],[BT(LC)]]&lt;&gt;"-",IF(StandardResults[[#This Row],[BT(LC)]]&lt;=StandardResults[[#This Row],[AA]],"AA",IF(StandardResults[[#This Row],[BT(LC)]]&lt;=StandardResults[[#This Row],[A]],"A",IF(StandardResults[[#This Row],[BT(LC)]]&lt;=StandardResults[[#This Row],[B]],"B","-"))),"")</f>
        <v/>
      </c>
      <c r="N1634" s="14"/>
      <c r="O1634" t="str">
        <f>IF(StandardResults[[#This Row],[BT(SC)]]&lt;&gt;"-",IF(StandardResults[[#This Row],[BT(SC)]]&lt;=StandardResults[[#This Row],[Ecs]],"EC","-"),"")</f>
        <v/>
      </c>
      <c r="Q1634" t="str">
        <f>IF(StandardResults[[#This Row],[Ind/Rel]]="Ind",LEFT(StandardResults[[#This Row],[Gender]],1)&amp;MIN(MAX(StandardResults[[#This Row],[Age]],11),17)&amp;"-"&amp;StandardResults[[#This Row],[Event]],"")</f>
        <v>011-0</v>
      </c>
      <c r="R1634" t="e">
        <f>IF(StandardResults[[#This Row],[Ind/Rel]]="Ind",_xlfn.XLOOKUP(StandardResults[[#This Row],[Code]],Std[Code],Std[AA]),"-")</f>
        <v>#N/A</v>
      </c>
      <c r="S1634" t="e">
        <f>IF(StandardResults[[#This Row],[Ind/Rel]]="Ind",_xlfn.XLOOKUP(StandardResults[[#This Row],[Code]],Std[Code],Std[A]),"-")</f>
        <v>#N/A</v>
      </c>
      <c r="T1634" t="e">
        <f>IF(StandardResults[[#This Row],[Ind/Rel]]="Ind",_xlfn.XLOOKUP(StandardResults[[#This Row],[Code]],Std[Code],Std[B]),"-")</f>
        <v>#N/A</v>
      </c>
      <c r="U1634" t="e">
        <f>IF(StandardResults[[#This Row],[Ind/Rel]]="Ind",_xlfn.XLOOKUP(StandardResults[[#This Row],[Code]],Std[Code],Std[AAs]),"-")</f>
        <v>#N/A</v>
      </c>
      <c r="V1634" t="e">
        <f>IF(StandardResults[[#This Row],[Ind/Rel]]="Ind",_xlfn.XLOOKUP(StandardResults[[#This Row],[Code]],Std[Code],Std[As]),"-")</f>
        <v>#N/A</v>
      </c>
      <c r="W1634" t="e">
        <f>IF(StandardResults[[#This Row],[Ind/Rel]]="Ind",_xlfn.XLOOKUP(StandardResults[[#This Row],[Code]],Std[Code],Std[Bs]),"-")</f>
        <v>#N/A</v>
      </c>
      <c r="X1634" t="e">
        <f>IF(StandardResults[[#This Row],[Ind/Rel]]="Ind",_xlfn.XLOOKUP(StandardResults[[#This Row],[Code]],Std[Code],Std[EC]),"-")</f>
        <v>#N/A</v>
      </c>
      <c r="Y1634" t="e">
        <f>IF(StandardResults[[#This Row],[Ind/Rel]]="Ind",_xlfn.XLOOKUP(StandardResults[[#This Row],[Code]],Std[Code],Std[Ecs]),"-")</f>
        <v>#N/A</v>
      </c>
      <c r="Z1634">
        <f>COUNTIFS(StandardResults[Name],StandardResults[[#This Row],[Name]],StandardResults[Entry
Std],"B")+COUNTIFS(StandardResults[Name],StandardResults[[#This Row],[Name]],StandardResults[Entry
Std],"A")+COUNTIFS(StandardResults[Name],StandardResults[[#This Row],[Name]],StandardResults[Entry
Std],"AA")</f>
        <v>0</v>
      </c>
      <c r="AA1634">
        <f>COUNTIFS(StandardResults[Name],StandardResults[[#This Row],[Name]],StandardResults[Entry
Std],"AA")</f>
        <v>0</v>
      </c>
    </row>
    <row r="1635" spans="1:27" x14ac:dyDescent="0.25">
      <c r="A1635">
        <f>TimeVR[[#This Row],[Club]]</f>
        <v>0</v>
      </c>
      <c r="B1635" t="str">
        <f>IF(OR(RIGHT(TimeVR[[#This Row],[Event]],3)="M.R", RIGHT(TimeVR[[#This Row],[Event]],3)="F.R"),"Relay","Ind")</f>
        <v>Ind</v>
      </c>
      <c r="C1635">
        <f>TimeVR[[#This Row],[gender]]</f>
        <v>0</v>
      </c>
      <c r="D1635">
        <f>TimeVR[[#This Row],[Age]]</f>
        <v>0</v>
      </c>
      <c r="E1635">
        <f>TimeVR[[#This Row],[name]]</f>
        <v>0</v>
      </c>
      <c r="F1635">
        <f>TimeVR[[#This Row],[Event]]</f>
        <v>0</v>
      </c>
      <c r="G1635" t="str">
        <f>IF(OR(StandardResults[[#This Row],[Entry]]="-",TimeVR[[#This Row],[validation]]="Validated"),"Y","N")</f>
        <v>N</v>
      </c>
      <c r="H1635">
        <f>IF(OR(LEFT(TimeVR[[#This Row],[Times]],8)="00:00.00", LEFT(TimeVR[[#This Row],[Times]],2)="NT"),"-",TimeVR[[#This Row],[Times]])</f>
        <v>0</v>
      </c>
      <c r="I16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5" t="str">
        <f>IF(ISBLANK(TimeVR[[#This Row],[Best Time(S)]]),"-",TimeVR[[#This Row],[Best Time(S)]])</f>
        <v>-</v>
      </c>
      <c r="K1635" t="str">
        <f>IF(StandardResults[[#This Row],[BT(SC)]]&lt;&gt;"-",IF(StandardResults[[#This Row],[BT(SC)]]&lt;=StandardResults[[#This Row],[AAs]],"AA",IF(StandardResults[[#This Row],[BT(SC)]]&lt;=StandardResults[[#This Row],[As]],"A",IF(StandardResults[[#This Row],[BT(SC)]]&lt;=StandardResults[[#This Row],[Bs]],"B","-"))),"")</f>
        <v/>
      </c>
      <c r="L1635" t="str">
        <f>IF(ISBLANK(TimeVR[[#This Row],[Best Time(L)]]),"-",TimeVR[[#This Row],[Best Time(L)]])</f>
        <v>-</v>
      </c>
      <c r="M1635" t="str">
        <f>IF(StandardResults[[#This Row],[BT(LC)]]&lt;&gt;"-",IF(StandardResults[[#This Row],[BT(LC)]]&lt;=StandardResults[[#This Row],[AA]],"AA",IF(StandardResults[[#This Row],[BT(LC)]]&lt;=StandardResults[[#This Row],[A]],"A",IF(StandardResults[[#This Row],[BT(LC)]]&lt;=StandardResults[[#This Row],[B]],"B","-"))),"")</f>
        <v/>
      </c>
      <c r="N1635" s="14"/>
      <c r="O1635" t="str">
        <f>IF(StandardResults[[#This Row],[BT(SC)]]&lt;&gt;"-",IF(StandardResults[[#This Row],[BT(SC)]]&lt;=StandardResults[[#This Row],[Ecs]],"EC","-"),"")</f>
        <v/>
      </c>
      <c r="Q1635" t="str">
        <f>IF(StandardResults[[#This Row],[Ind/Rel]]="Ind",LEFT(StandardResults[[#This Row],[Gender]],1)&amp;MIN(MAX(StandardResults[[#This Row],[Age]],11),17)&amp;"-"&amp;StandardResults[[#This Row],[Event]],"")</f>
        <v>011-0</v>
      </c>
      <c r="R1635" t="e">
        <f>IF(StandardResults[[#This Row],[Ind/Rel]]="Ind",_xlfn.XLOOKUP(StandardResults[[#This Row],[Code]],Std[Code],Std[AA]),"-")</f>
        <v>#N/A</v>
      </c>
      <c r="S1635" t="e">
        <f>IF(StandardResults[[#This Row],[Ind/Rel]]="Ind",_xlfn.XLOOKUP(StandardResults[[#This Row],[Code]],Std[Code],Std[A]),"-")</f>
        <v>#N/A</v>
      </c>
      <c r="T1635" t="e">
        <f>IF(StandardResults[[#This Row],[Ind/Rel]]="Ind",_xlfn.XLOOKUP(StandardResults[[#This Row],[Code]],Std[Code],Std[B]),"-")</f>
        <v>#N/A</v>
      </c>
      <c r="U1635" t="e">
        <f>IF(StandardResults[[#This Row],[Ind/Rel]]="Ind",_xlfn.XLOOKUP(StandardResults[[#This Row],[Code]],Std[Code],Std[AAs]),"-")</f>
        <v>#N/A</v>
      </c>
      <c r="V1635" t="e">
        <f>IF(StandardResults[[#This Row],[Ind/Rel]]="Ind",_xlfn.XLOOKUP(StandardResults[[#This Row],[Code]],Std[Code],Std[As]),"-")</f>
        <v>#N/A</v>
      </c>
      <c r="W1635" t="e">
        <f>IF(StandardResults[[#This Row],[Ind/Rel]]="Ind",_xlfn.XLOOKUP(StandardResults[[#This Row],[Code]],Std[Code],Std[Bs]),"-")</f>
        <v>#N/A</v>
      </c>
      <c r="X1635" t="e">
        <f>IF(StandardResults[[#This Row],[Ind/Rel]]="Ind",_xlfn.XLOOKUP(StandardResults[[#This Row],[Code]],Std[Code],Std[EC]),"-")</f>
        <v>#N/A</v>
      </c>
      <c r="Y1635" t="e">
        <f>IF(StandardResults[[#This Row],[Ind/Rel]]="Ind",_xlfn.XLOOKUP(StandardResults[[#This Row],[Code]],Std[Code],Std[Ecs]),"-")</f>
        <v>#N/A</v>
      </c>
      <c r="Z1635">
        <f>COUNTIFS(StandardResults[Name],StandardResults[[#This Row],[Name]],StandardResults[Entry
Std],"B")+COUNTIFS(StandardResults[Name],StandardResults[[#This Row],[Name]],StandardResults[Entry
Std],"A")+COUNTIFS(StandardResults[Name],StandardResults[[#This Row],[Name]],StandardResults[Entry
Std],"AA")</f>
        <v>0</v>
      </c>
      <c r="AA1635">
        <f>COUNTIFS(StandardResults[Name],StandardResults[[#This Row],[Name]],StandardResults[Entry
Std],"AA")</f>
        <v>0</v>
      </c>
    </row>
    <row r="1636" spans="1:27" x14ac:dyDescent="0.25">
      <c r="A1636">
        <f>TimeVR[[#This Row],[Club]]</f>
        <v>0</v>
      </c>
      <c r="B1636" t="str">
        <f>IF(OR(RIGHT(TimeVR[[#This Row],[Event]],3)="M.R", RIGHT(TimeVR[[#This Row],[Event]],3)="F.R"),"Relay","Ind")</f>
        <v>Ind</v>
      </c>
      <c r="C1636">
        <f>TimeVR[[#This Row],[gender]]</f>
        <v>0</v>
      </c>
      <c r="D1636">
        <f>TimeVR[[#This Row],[Age]]</f>
        <v>0</v>
      </c>
      <c r="E1636">
        <f>TimeVR[[#This Row],[name]]</f>
        <v>0</v>
      </c>
      <c r="F1636">
        <f>TimeVR[[#This Row],[Event]]</f>
        <v>0</v>
      </c>
      <c r="G1636" t="str">
        <f>IF(OR(StandardResults[[#This Row],[Entry]]="-",TimeVR[[#This Row],[validation]]="Validated"),"Y","N")</f>
        <v>N</v>
      </c>
      <c r="H1636">
        <f>IF(OR(LEFT(TimeVR[[#This Row],[Times]],8)="00:00.00", LEFT(TimeVR[[#This Row],[Times]],2)="NT"),"-",TimeVR[[#This Row],[Times]])</f>
        <v>0</v>
      </c>
      <c r="I16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6" t="str">
        <f>IF(ISBLANK(TimeVR[[#This Row],[Best Time(S)]]),"-",TimeVR[[#This Row],[Best Time(S)]])</f>
        <v>-</v>
      </c>
      <c r="K1636" t="str">
        <f>IF(StandardResults[[#This Row],[BT(SC)]]&lt;&gt;"-",IF(StandardResults[[#This Row],[BT(SC)]]&lt;=StandardResults[[#This Row],[AAs]],"AA",IF(StandardResults[[#This Row],[BT(SC)]]&lt;=StandardResults[[#This Row],[As]],"A",IF(StandardResults[[#This Row],[BT(SC)]]&lt;=StandardResults[[#This Row],[Bs]],"B","-"))),"")</f>
        <v/>
      </c>
      <c r="L1636" t="str">
        <f>IF(ISBLANK(TimeVR[[#This Row],[Best Time(L)]]),"-",TimeVR[[#This Row],[Best Time(L)]])</f>
        <v>-</v>
      </c>
      <c r="M1636" t="str">
        <f>IF(StandardResults[[#This Row],[BT(LC)]]&lt;&gt;"-",IF(StandardResults[[#This Row],[BT(LC)]]&lt;=StandardResults[[#This Row],[AA]],"AA",IF(StandardResults[[#This Row],[BT(LC)]]&lt;=StandardResults[[#This Row],[A]],"A",IF(StandardResults[[#This Row],[BT(LC)]]&lt;=StandardResults[[#This Row],[B]],"B","-"))),"")</f>
        <v/>
      </c>
      <c r="N1636" s="14"/>
      <c r="O1636" t="str">
        <f>IF(StandardResults[[#This Row],[BT(SC)]]&lt;&gt;"-",IF(StandardResults[[#This Row],[BT(SC)]]&lt;=StandardResults[[#This Row],[Ecs]],"EC","-"),"")</f>
        <v/>
      </c>
      <c r="Q1636" t="str">
        <f>IF(StandardResults[[#This Row],[Ind/Rel]]="Ind",LEFT(StandardResults[[#This Row],[Gender]],1)&amp;MIN(MAX(StandardResults[[#This Row],[Age]],11),17)&amp;"-"&amp;StandardResults[[#This Row],[Event]],"")</f>
        <v>011-0</v>
      </c>
      <c r="R1636" t="e">
        <f>IF(StandardResults[[#This Row],[Ind/Rel]]="Ind",_xlfn.XLOOKUP(StandardResults[[#This Row],[Code]],Std[Code],Std[AA]),"-")</f>
        <v>#N/A</v>
      </c>
      <c r="S1636" t="e">
        <f>IF(StandardResults[[#This Row],[Ind/Rel]]="Ind",_xlfn.XLOOKUP(StandardResults[[#This Row],[Code]],Std[Code],Std[A]),"-")</f>
        <v>#N/A</v>
      </c>
      <c r="T1636" t="e">
        <f>IF(StandardResults[[#This Row],[Ind/Rel]]="Ind",_xlfn.XLOOKUP(StandardResults[[#This Row],[Code]],Std[Code],Std[B]),"-")</f>
        <v>#N/A</v>
      </c>
      <c r="U1636" t="e">
        <f>IF(StandardResults[[#This Row],[Ind/Rel]]="Ind",_xlfn.XLOOKUP(StandardResults[[#This Row],[Code]],Std[Code],Std[AAs]),"-")</f>
        <v>#N/A</v>
      </c>
      <c r="V1636" t="e">
        <f>IF(StandardResults[[#This Row],[Ind/Rel]]="Ind",_xlfn.XLOOKUP(StandardResults[[#This Row],[Code]],Std[Code],Std[As]),"-")</f>
        <v>#N/A</v>
      </c>
      <c r="W1636" t="e">
        <f>IF(StandardResults[[#This Row],[Ind/Rel]]="Ind",_xlfn.XLOOKUP(StandardResults[[#This Row],[Code]],Std[Code],Std[Bs]),"-")</f>
        <v>#N/A</v>
      </c>
      <c r="X1636" t="e">
        <f>IF(StandardResults[[#This Row],[Ind/Rel]]="Ind",_xlfn.XLOOKUP(StandardResults[[#This Row],[Code]],Std[Code],Std[EC]),"-")</f>
        <v>#N/A</v>
      </c>
      <c r="Y1636" t="e">
        <f>IF(StandardResults[[#This Row],[Ind/Rel]]="Ind",_xlfn.XLOOKUP(StandardResults[[#This Row],[Code]],Std[Code],Std[Ecs]),"-")</f>
        <v>#N/A</v>
      </c>
      <c r="Z1636">
        <f>COUNTIFS(StandardResults[Name],StandardResults[[#This Row],[Name]],StandardResults[Entry
Std],"B")+COUNTIFS(StandardResults[Name],StandardResults[[#This Row],[Name]],StandardResults[Entry
Std],"A")+COUNTIFS(StandardResults[Name],StandardResults[[#This Row],[Name]],StandardResults[Entry
Std],"AA")</f>
        <v>0</v>
      </c>
      <c r="AA1636">
        <f>COUNTIFS(StandardResults[Name],StandardResults[[#This Row],[Name]],StandardResults[Entry
Std],"AA")</f>
        <v>0</v>
      </c>
    </row>
    <row r="1637" spans="1:27" x14ac:dyDescent="0.25">
      <c r="A1637">
        <f>TimeVR[[#This Row],[Club]]</f>
        <v>0</v>
      </c>
      <c r="B1637" t="str">
        <f>IF(OR(RIGHT(TimeVR[[#This Row],[Event]],3)="M.R", RIGHT(TimeVR[[#This Row],[Event]],3)="F.R"),"Relay","Ind")</f>
        <v>Ind</v>
      </c>
      <c r="C1637">
        <f>TimeVR[[#This Row],[gender]]</f>
        <v>0</v>
      </c>
      <c r="D1637">
        <f>TimeVR[[#This Row],[Age]]</f>
        <v>0</v>
      </c>
      <c r="E1637">
        <f>TimeVR[[#This Row],[name]]</f>
        <v>0</v>
      </c>
      <c r="F1637">
        <f>TimeVR[[#This Row],[Event]]</f>
        <v>0</v>
      </c>
      <c r="G1637" t="str">
        <f>IF(OR(StandardResults[[#This Row],[Entry]]="-",TimeVR[[#This Row],[validation]]="Validated"),"Y","N")</f>
        <v>N</v>
      </c>
      <c r="H1637">
        <f>IF(OR(LEFT(TimeVR[[#This Row],[Times]],8)="00:00.00", LEFT(TimeVR[[#This Row],[Times]],2)="NT"),"-",TimeVR[[#This Row],[Times]])</f>
        <v>0</v>
      </c>
      <c r="I16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7" t="str">
        <f>IF(ISBLANK(TimeVR[[#This Row],[Best Time(S)]]),"-",TimeVR[[#This Row],[Best Time(S)]])</f>
        <v>-</v>
      </c>
      <c r="K1637" t="str">
        <f>IF(StandardResults[[#This Row],[BT(SC)]]&lt;&gt;"-",IF(StandardResults[[#This Row],[BT(SC)]]&lt;=StandardResults[[#This Row],[AAs]],"AA",IF(StandardResults[[#This Row],[BT(SC)]]&lt;=StandardResults[[#This Row],[As]],"A",IF(StandardResults[[#This Row],[BT(SC)]]&lt;=StandardResults[[#This Row],[Bs]],"B","-"))),"")</f>
        <v/>
      </c>
      <c r="L1637" t="str">
        <f>IF(ISBLANK(TimeVR[[#This Row],[Best Time(L)]]),"-",TimeVR[[#This Row],[Best Time(L)]])</f>
        <v>-</v>
      </c>
      <c r="M1637" t="str">
        <f>IF(StandardResults[[#This Row],[BT(LC)]]&lt;&gt;"-",IF(StandardResults[[#This Row],[BT(LC)]]&lt;=StandardResults[[#This Row],[AA]],"AA",IF(StandardResults[[#This Row],[BT(LC)]]&lt;=StandardResults[[#This Row],[A]],"A",IF(StandardResults[[#This Row],[BT(LC)]]&lt;=StandardResults[[#This Row],[B]],"B","-"))),"")</f>
        <v/>
      </c>
      <c r="N1637" s="14"/>
      <c r="O1637" t="str">
        <f>IF(StandardResults[[#This Row],[BT(SC)]]&lt;&gt;"-",IF(StandardResults[[#This Row],[BT(SC)]]&lt;=StandardResults[[#This Row],[Ecs]],"EC","-"),"")</f>
        <v/>
      </c>
      <c r="Q1637" t="str">
        <f>IF(StandardResults[[#This Row],[Ind/Rel]]="Ind",LEFT(StandardResults[[#This Row],[Gender]],1)&amp;MIN(MAX(StandardResults[[#This Row],[Age]],11),17)&amp;"-"&amp;StandardResults[[#This Row],[Event]],"")</f>
        <v>011-0</v>
      </c>
      <c r="R1637" t="e">
        <f>IF(StandardResults[[#This Row],[Ind/Rel]]="Ind",_xlfn.XLOOKUP(StandardResults[[#This Row],[Code]],Std[Code],Std[AA]),"-")</f>
        <v>#N/A</v>
      </c>
      <c r="S1637" t="e">
        <f>IF(StandardResults[[#This Row],[Ind/Rel]]="Ind",_xlfn.XLOOKUP(StandardResults[[#This Row],[Code]],Std[Code],Std[A]),"-")</f>
        <v>#N/A</v>
      </c>
      <c r="T1637" t="e">
        <f>IF(StandardResults[[#This Row],[Ind/Rel]]="Ind",_xlfn.XLOOKUP(StandardResults[[#This Row],[Code]],Std[Code],Std[B]),"-")</f>
        <v>#N/A</v>
      </c>
      <c r="U1637" t="e">
        <f>IF(StandardResults[[#This Row],[Ind/Rel]]="Ind",_xlfn.XLOOKUP(StandardResults[[#This Row],[Code]],Std[Code],Std[AAs]),"-")</f>
        <v>#N/A</v>
      </c>
      <c r="V1637" t="e">
        <f>IF(StandardResults[[#This Row],[Ind/Rel]]="Ind",_xlfn.XLOOKUP(StandardResults[[#This Row],[Code]],Std[Code],Std[As]),"-")</f>
        <v>#N/A</v>
      </c>
      <c r="W1637" t="e">
        <f>IF(StandardResults[[#This Row],[Ind/Rel]]="Ind",_xlfn.XLOOKUP(StandardResults[[#This Row],[Code]],Std[Code],Std[Bs]),"-")</f>
        <v>#N/A</v>
      </c>
      <c r="X1637" t="e">
        <f>IF(StandardResults[[#This Row],[Ind/Rel]]="Ind",_xlfn.XLOOKUP(StandardResults[[#This Row],[Code]],Std[Code],Std[EC]),"-")</f>
        <v>#N/A</v>
      </c>
      <c r="Y1637" t="e">
        <f>IF(StandardResults[[#This Row],[Ind/Rel]]="Ind",_xlfn.XLOOKUP(StandardResults[[#This Row],[Code]],Std[Code],Std[Ecs]),"-")</f>
        <v>#N/A</v>
      </c>
      <c r="Z1637">
        <f>COUNTIFS(StandardResults[Name],StandardResults[[#This Row],[Name]],StandardResults[Entry
Std],"B")+COUNTIFS(StandardResults[Name],StandardResults[[#This Row],[Name]],StandardResults[Entry
Std],"A")+COUNTIFS(StandardResults[Name],StandardResults[[#This Row],[Name]],StandardResults[Entry
Std],"AA")</f>
        <v>0</v>
      </c>
      <c r="AA1637">
        <f>COUNTIFS(StandardResults[Name],StandardResults[[#This Row],[Name]],StandardResults[Entry
Std],"AA")</f>
        <v>0</v>
      </c>
    </row>
    <row r="1638" spans="1:27" x14ac:dyDescent="0.25">
      <c r="A1638">
        <f>TimeVR[[#This Row],[Club]]</f>
        <v>0</v>
      </c>
      <c r="B1638" t="str">
        <f>IF(OR(RIGHT(TimeVR[[#This Row],[Event]],3)="M.R", RIGHT(TimeVR[[#This Row],[Event]],3)="F.R"),"Relay","Ind")</f>
        <v>Ind</v>
      </c>
      <c r="C1638">
        <f>TimeVR[[#This Row],[gender]]</f>
        <v>0</v>
      </c>
      <c r="D1638">
        <f>TimeVR[[#This Row],[Age]]</f>
        <v>0</v>
      </c>
      <c r="E1638">
        <f>TimeVR[[#This Row],[name]]</f>
        <v>0</v>
      </c>
      <c r="F1638">
        <f>TimeVR[[#This Row],[Event]]</f>
        <v>0</v>
      </c>
      <c r="G1638" t="str">
        <f>IF(OR(StandardResults[[#This Row],[Entry]]="-",TimeVR[[#This Row],[validation]]="Validated"),"Y","N")</f>
        <v>N</v>
      </c>
      <c r="H1638">
        <f>IF(OR(LEFT(TimeVR[[#This Row],[Times]],8)="00:00.00", LEFT(TimeVR[[#This Row],[Times]],2)="NT"),"-",TimeVR[[#This Row],[Times]])</f>
        <v>0</v>
      </c>
      <c r="I16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8" t="str">
        <f>IF(ISBLANK(TimeVR[[#This Row],[Best Time(S)]]),"-",TimeVR[[#This Row],[Best Time(S)]])</f>
        <v>-</v>
      </c>
      <c r="K1638" t="str">
        <f>IF(StandardResults[[#This Row],[BT(SC)]]&lt;&gt;"-",IF(StandardResults[[#This Row],[BT(SC)]]&lt;=StandardResults[[#This Row],[AAs]],"AA",IF(StandardResults[[#This Row],[BT(SC)]]&lt;=StandardResults[[#This Row],[As]],"A",IF(StandardResults[[#This Row],[BT(SC)]]&lt;=StandardResults[[#This Row],[Bs]],"B","-"))),"")</f>
        <v/>
      </c>
      <c r="L1638" t="str">
        <f>IF(ISBLANK(TimeVR[[#This Row],[Best Time(L)]]),"-",TimeVR[[#This Row],[Best Time(L)]])</f>
        <v>-</v>
      </c>
      <c r="M1638" t="str">
        <f>IF(StandardResults[[#This Row],[BT(LC)]]&lt;&gt;"-",IF(StandardResults[[#This Row],[BT(LC)]]&lt;=StandardResults[[#This Row],[AA]],"AA",IF(StandardResults[[#This Row],[BT(LC)]]&lt;=StandardResults[[#This Row],[A]],"A",IF(StandardResults[[#This Row],[BT(LC)]]&lt;=StandardResults[[#This Row],[B]],"B","-"))),"")</f>
        <v/>
      </c>
      <c r="N1638" s="14"/>
      <c r="O1638" t="str">
        <f>IF(StandardResults[[#This Row],[BT(SC)]]&lt;&gt;"-",IF(StandardResults[[#This Row],[BT(SC)]]&lt;=StandardResults[[#This Row],[Ecs]],"EC","-"),"")</f>
        <v/>
      </c>
      <c r="Q1638" t="str">
        <f>IF(StandardResults[[#This Row],[Ind/Rel]]="Ind",LEFT(StandardResults[[#This Row],[Gender]],1)&amp;MIN(MAX(StandardResults[[#This Row],[Age]],11),17)&amp;"-"&amp;StandardResults[[#This Row],[Event]],"")</f>
        <v>011-0</v>
      </c>
      <c r="R1638" t="e">
        <f>IF(StandardResults[[#This Row],[Ind/Rel]]="Ind",_xlfn.XLOOKUP(StandardResults[[#This Row],[Code]],Std[Code],Std[AA]),"-")</f>
        <v>#N/A</v>
      </c>
      <c r="S1638" t="e">
        <f>IF(StandardResults[[#This Row],[Ind/Rel]]="Ind",_xlfn.XLOOKUP(StandardResults[[#This Row],[Code]],Std[Code],Std[A]),"-")</f>
        <v>#N/A</v>
      </c>
      <c r="T1638" t="e">
        <f>IF(StandardResults[[#This Row],[Ind/Rel]]="Ind",_xlfn.XLOOKUP(StandardResults[[#This Row],[Code]],Std[Code],Std[B]),"-")</f>
        <v>#N/A</v>
      </c>
      <c r="U1638" t="e">
        <f>IF(StandardResults[[#This Row],[Ind/Rel]]="Ind",_xlfn.XLOOKUP(StandardResults[[#This Row],[Code]],Std[Code],Std[AAs]),"-")</f>
        <v>#N/A</v>
      </c>
      <c r="V1638" t="e">
        <f>IF(StandardResults[[#This Row],[Ind/Rel]]="Ind",_xlfn.XLOOKUP(StandardResults[[#This Row],[Code]],Std[Code],Std[As]),"-")</f>
        <v>#N/A</v>
      </c>
      <c r="W1638" t="e">
        <f>IF(StandardResults[[#This Row],[Ind/Rel]]="Ind",_xlfn.XLOOKUP(StandardResults[[#This Row],[Code]],Std[Code],Std[Bs]),"-")</f>
        <v>#N/A</v>
      </c>
      <c r="X1638" t="e">
        <f>IF(StandardResults[[#This Row],[Ind/Rel]]="Ind",_xlfn.XLOOKUP(StandardResults[[#This Row],[Code]],Std[Code],Std[EC]),"-")</f>
        <v>#N/A</v>
      </c>
      <c r="Y1638" t="e">
        <f>IF(StandardResults[[#This Row],[Ind/Rel]]="Ind",_xlfn.XLOOKUP(StandardResults[[#This Row],[Code]],Std[Code],Std[Ecs]),"-")</f>
        <v>#N/A</v>
      </c>
      <c r="Z1638">
        <f>COUNTIFS(StandardResults[Name],StandardResults[[#This Row],[Name]],StandardResults[Entry
Std],"B")+COUNTIFS(StandardResults[Name],StandardResults[[#This Row],[Name]],StandardResults[Entry
Std],"A")+COUNTIFS(StandardResults[Name],StandardResults[[#This Row],[Name]],StandardResults[Entry
Std],"AA")</f>
        <v>0</v>
      </c>
      <c r="AA1638">
        <f>COUNTIFS(StandardResults[Name],StandardResults[[#This Row],[Name]],StandardResults[Entry
Std],"AA")</f>
        <v>0</v>
      </c>
    </row>
    <row r="1639" spans="1:27" x14ac:dyDescent="0.25">
      <c r="A1639">
        <f>TimeVR[[#This Row],[Club]]</f>
        <v>0</v>
      </c>
      <c r="B1639" t="str">
        <f>IF(OR(RIGHT(TimeVR[[#This Row],[Event]],3)="M.R", RIGHT(TimeVR[[#This Row],[Event]],3)="F.R"),"Relay","Ind")</f>
        <v>Ind</v>
      </c>
      <c r="C1639">
        <f>TimeVR[[#This Row],[gender]]</f>
        <v>0</v>
      </c>
      <c r="D1639">
        <f>TimeVR[[#This Row],[Age]]</f>
        <v>0</v>
      </c>
      <c r="E1639">
        <f>TimeVR[[#This Row],[name]]</f>
        <v>0</v>
      </c>
      <c r="F1639">
        <f>TimeVR[[#This Row],[Event]]</f>
        <v>0</v>
      </c>
      <c r="G1639" t="str">
        <f>IF(OR(StandardResults[[#This Row],[Entry]]="-",TimeVR[[#This Row],[validation]]="Validated"),"Y","N")</f>
        <v>N</v>
      </c>
      <c r="H1639">
        <f>IF(OR(LEFT(TimeVR[[#This Row],[Times]],8)="00:00.00", LEFT(TimeVR[[#This Row],[Times]],2)="NT"),"-",TimeVR[[#This Row],[Times]])</f>
        <v>0</v>
      </c>
      <c r="I16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39" t="str">
        <f>IF(ISBLANK(TimeVR[[#This Row],[Best Time(S)]]),"-",TimeVR[[#This Row],[Best Time(S)]])</f>
        <v>-</v>
      </c>
      <c r="K1639" t="str">
        <f>IF(StandardResults[[#This Row],[BT(SC)]]&lt;&gt;"-",IF(StandardResults[[#This Row],[BT(SC)]]&lt;=StandardResults[[#This Row],[AAs]],"AA",IF(StandardResults[[#This Row],[BT(SC)]]&lt;=StandardResults[[#This Row],[As]],"A",IF(StandardResults[[#This Row],[BT(SC)]]&lt;=StandardResults[[#This Row],[Bs]],"B","-"))),"")</f>
        <v/>
      </c>
      <c r="L1639" t="str">
        <f>IF(ISBLANK(TimeVR[[#This Row],[Best Time(L)]]),"-",TimeVR[[#This Row],[Best Time(L)]])</f>
        <v>-</v>
      </c>
      <c r="M1639" t="str">
        <f>IF(StandardResults[[#This Row],[BT(LC)]]&lt;&gt;"-",IF(StandardResults[[#This Row],[BT(LC)]]&lt;=StandardResults[[#This Row],[AA]],"AA",IF(StandardResults[[#This Row],[BT(LC)]]&lt;=StandardResults[[#This Row],[A]],"A",IF(StandardResults[[#This Row],[BT(LC)]]&lt;=StandardResults[[#This Row],[B]],"B","-"))),"")</f>
        <v/>
      </c>
      <c r="N1639" s="14"/>
      <c r="O1639" t="str">
        <f>IF(StandardResults[[#This Row],[BT(SC)]]&lt;&gt;"-",IF(StandardResults[[#This Row],[BT(SC)]]&lt;=StandardResults[[#This Row],[Ecs]],"EC","-"),"")</f>
        <v/>
      </c>
      <c r="Q1639" t="str">
        <f>IF(StandardResults[[#This Row],[Ind/Rel]]="Ind",LEFT(StandardResults[[#This Row],[Gender]],1)&amp;MIN(MAX(StandardResults[[#This Row],[Age]],11),17)&amp;"-"&amp;StandardResults[[#This Row],[Event]],"")</f>
        <v>011-0</v>
      </c>
      <c r="R1639" t="e">
        <f>IF(StandardResults[[#This Row],[Ind/Rel]]="Ind",_xlfn.XLOOKUP(StandardResults[[#This Row],[Code]],Std[Code],Std[AA]),"-")</f>
        <v>#N/A</v>
      </c>
      <c r="S1639" t="e">
        <f>IF(StandardResults[[#This Row],[Ind/Rel]]="Ind",_xlfn.XLOOKUP(StandardResults[[#This Row],[Code]],Std[Code],Std[A]),"-")</f>
        <v>#N/A</v>
      </c>
      <c r="T1639" t="e">
        <f>IF(StandardResults[[#This Row],[Ind/Rel]]="Ind",_xlfn.XLOOKUP(StandardResults[[#This Row],[Code]],Std[Code],Std[B]),"-")</f>
        <v>#N/A</v>
      </c>
      <c r="U1639" t="e">
        <f>IF(StandardResults[[#This Row],[Ind/Rel]]="Ind",_xlfn.XLOOKUP(StandardResults[[#This Row],[Code]],Std[Code],Std[AAs]),"-")</f>
        <v>#N/A</v>
      </c>
      <c r="V1639" t="e">
        <f>IF(StandardResults[[#This Row],[Ind/Rel]]="Ind",_xlfn.XLOOKUP(StandardResults[[#This Row],[Code]],Std[Code],Std[As]),"-")</f>
        <v>#N/A</v>
      </c>
      <c r="W1639" t="e">
        <f>IF(StandardResults[[#This Row],[Ind/Rel]]="Ind",_xlfn.XLOOKUP(StandardResults[[#This Row],[Code]],Std[Code],Std[Bs]),"-")</f>
        <v>#N/A</v>
      </c>
      <c r="X1639" t="e">
        <f>IF(StandardResults[[#This Row],[Ind/Rel]]="Ind",_xlfn.XLOOKUP(StandardResults[[#This Row],[Code]],Std[Code],Std[EC]),"-")</f>
        <v>#N/A</v>
      </c>
      <c r="Y1639" t="e">
        <f>IF(StandardResults[[#This Row],[Ind/Rel]]="Ind",_xlfn.XLOOKUP(StandardResults[[#This Row],[Code]],Std[Code],Std[Ecs]),"-")</f>
        <v>#N/A</v>
      </c>
      <c r="Z1639">
        <f>COUNTIFS(StandardResults[Name],StandardResults[[#This Row],[Name]],StandardResults[Entry
Std],"B")+COUNTIFS(StandardResults[Name],StandardResults[[#This Row],[Name]],StandardResults[Entry
Std],"A")+COUNTIFS(StandardResults[Name],StandardResults[[#This Row],[Name]],StandardResults[Entry
Std],"AA")</f>
        <v>0</v>
      </c>
      <c r="AA1639">
        <f>COUNTIFS(StandardResults[Name],StandardResults[[#This Row],[Name]],StandardResults[Entry
Std],"AA")</f>
        <v>0</v>
      </c>
    </row>
    <row r="1640" spans="1:27" x14ac:dyDescent="0.25">
      <c r="A1640">
        <f>TimeVR[[#This Row],[Club]]</f>
        <v>0</v>
      </c>
      <c r="B1640" t="str">
        <f>IF(OR(RIGHT(TimeVR[[#This Row],[Event]],3)="M.R", RIGHT(TimeVR[[#This Row],[Event]],3)="F.R"),"Relay","Ind")</f>
        <v>Ind</v>
      </c>
      <c r="C1640">
        <f>TimeVR[[#This Row],[gender]]</f>
        <v>0</v>
      </c>
      <c r="D1640">
        <f>TimeVR[[#This Row],[Age]]</f>
        <v>0</v>
      </c>
      <c r="E1640">
        <f>TimeVR[[#This Row],[name]]</f>
        <v>0</v>
      </c>
      <c r="F1640">
        <f>TimeVR[[#This Row],[Event]]</f>
        <v>0</v>
      </c>
      <c r="G1640" t="str">
        <f>IF(OR(StandardResults[[#This Row],[Entry]]="-",TimeVR[[#This Row],[validation]]="Validated"),"Y","N")</f>
        <v>N</v>
      </c>
      <c r="H1640">
        <f>IF(OR(LEFT(TimeVR[[#This Row],[Times]],8)="00:00.00", LEFT(TimeVR[[#This Row],[Times]],2)="NT"),"-",TimeVR[[#This Row],[Times]])</f>
        <v>0</v>
      </c>
      <c r="I16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0" t="str">
        <f>IF(ISBLANK(TimeVR[[#This Row],[Best Time(S)]]),"-",TimeVR[[#This Row],[Best Time(S)]])</f>
        <v>-</v>
      </c>
      <c r="K1640" t="str">
        <f>IF(StandardResults[[#This Row],[BT(SC)]]&lt;&gt;"-",IF(StandardResults[[#This Row],[BT(SC)]]&lt;=StandardResults[[#This Row],[AAs]],"AA",IF(StandardResults[[#This Row],[BT(SC)]]&lt;=StandardResults[[#This Row],[As]],"A",IF(StandardResults[[#This Row],[BT(SC)]]&lt;=StandardResults[[#This Row],[Bs]],"B","-"))),"")</f>
        <v/>
      </c>
      <c r="L1640" t="str">
        <f>IF(ISBLANK(TimeVR[[#This Row],[Best Time(L)]]),"-",TimeVR[[#This Row],[Best Time(L)]])</f>
        <v>-</v>
      </c>
      <c r="M1640" t="str">
        <f>IF(StandardResults[[#This Row],[BT(LC)]]&lt;&gt;"-",IF(StandardResults[[#This Row],[BT(LC)]]&lt;=StandardResults[[#This Row],[AA]],"AA",IF(StandardResults[[#This Row],[BT(LC)]]&lt;=StandardResults[[#This Row],[A]],"A",IF(StandardResults[[#This Row],[BT(LC)]]&lt;=StandardResults[[#This Row],[B]],"B","-"))),"")</f>
        <v/>
      </c>
      <c r="N1640" s="14"/>
      <c r="O1640" t="str">
        <f>IF(StandardResults[[#This Row],[BT(SC)]]&lt;&gt;"-",IF(StandardResults[[#This Row],[BT(SC)]]&lt;=StandardResults[[#This Row],[Ecs]],"EC","-"),"")</f>
        <v/>
      </c>
      <c r="Q1640" t="str">
        <f>IF(StandardResults[[#This Row],[Ind/Rel]]="Ind",LEFT(StandardResults[[#This Row],[Gender]],1)&amp;MIN(MAX(StandardResults[[#This Row],[Age]],11),17)&amp;"-"&amp;StandardResults[[#This Row],[Event]],"")</f>
        <v>011-0</v>
      </c>
      <c r="R1640" t="e">
        <f>IF(StandardResults[[#This Row],[Ind/Rel]]="Ind",_xlfn.XLOOKUP(StandardResults[[#This Row],[Code]],Std[Code],Std[AA]),"-")</f>
        <v>#N/A</v>
      </c>
      <c r="S1640" t="e">
        <f>IF(StandardResults[[#This Row],[Ind/Rel]]="Ind",_xlfn.XLOOKUP(StandardResults[[#This Row],[Code]],Std[Code],Std[A]),"-")</f>
        <v>#N/A</v>
      </c>
      <c r="T1640" t="e">
        <f>IF(StandardResults[[#This Row],[Ind/Rel]]="Ind",_xlfn.XLOOKUP(StandardResults[[#This Row],[Code]],Std[Code],Std[B]),"-")</f>
        <v>#N/A</v>
      </c>
      <c r="U1640" t="e">
        <f>IF(StandardResults[[#This Row],[Ind/Rel]]="Ind",_xlfn.XLOOKUP(StandardResults[[#This Row],[Code]],Std[Code],Std[AAs]),"-")</f>
        <v>#N/A</v>
      </c>
      <c r="V1640" t="e">
        <f>IF(StandardResults[[#This Row],[Ind/Rel]]="Ind",_xlfn.XLOOKUP(StandardResults[[#This Row],[Code]],Std[Code],Std[As]),"-")</f>
        <v>#N/A</v>
      </c>
      <c r="W1640" t="e">
        <f>IF(StandardResults[[#This Row],[Ind/Rel]]="Ind",_xlfn.XLOOKUP(StandardResults[[#This Row],[Code]],Std[Code],Std[Bs]),"-")</f>
        <v>#N/A</v>
      </c>
      <c r="X1640" t="e">
        <f>IF(StandardResults[[#This Row],[Ind/Rel]]="Ind",_xlfn.XLOOKUP(StandardResults[[#This Row],[Code]],Std[Code],Std[EC]),"-")</f>
        <v>#N/A</v>
      </c>
      <c r="Y1640" t="e">
        <f>IF(StandardResults[[#This Row],[Ind/Rel]]="Ind",_xlfn.XLOOKUP(StandardResults[[#This Row],[Code]],Std[Code],Std[Ecs]),"-")</f>
        <v>#N/A</v>
      </c>
      <c r="Z1640">
        <f>COUNTIFS(StandardResults[Name],StandardResults[[#This Row],[Name]],StandardResults[Entry
Std],"B")+COUNTIFS(StandardResults[Name],StandardResults[[#This Row],[Name]],StandardResults[Entry
Std],"A")+COUNTIFS(StandardResults[Name],StandardResults[[#This Row],[Name]],StandardResults[Entry
Std],"AA")</f>
        <v>0</v>
      </c>
      <c r="AA1640">
        <f>COUNTIFS(StandardResults[Name],StandardResults[[#This Row],[Name]],StandardResults[Entry
Std],"AA")</f>
        <v>0</v>
      </c>
    </row>
    <row r="1641" spans="1:27" x14ac:dyDescent="0.25">
      <c r="A1641">
        <f>TimeVR[[#This Row],[Club]]</f>
        <v>0</v>
      </c>
      <c r="B1641" t="str">
        <f>IF(OR(RIGHT(TimeVR[[#This Row],[Event]],3)="M.R", RIGHT(TimeVR[[#This Row],[Event]],3)="F.R"),"Relay","Ind")</f>
        <v>Ind</v>
      </c>
      <c r="C1641">
        <f>TimeVR[[#This Row],[gender]]</f>
        <v>0</v>
      </c>
      <c r="D1641">
        <f>TimeVR[[#This Row],[Age]]</f>
        <v>0</v>
      </c>
      <c r="E1641">
        <f>TimeVR[[#This Row],[name]]</f>
        <v>0</v>
      </c>
      <c r="F1641">
        <f>TimeVR[[#This Row],[Event]]</f>
        <v>0</v>
      </c>
      <c r="G1641" t="str">
        <f>IF(OR(StandardResults[[#This Row],[Entry]]="-",TimeVR[[#This Row],[validation]]="Validated"),"Y","N")</f>
        <v>N</v>
      </c>
      <c r="H1641">
        <f>IF(OR(LEFT(TimeVR[[#This Row],[Times]],8)="00:00.00", LEFT(TimeVR[[#This Row],[Times]],2)="NT"),"-",TimeVR[[#This Row],[Times]])</f>
        <v>0</v>
      </c>
      <c r="I16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1" t="str">
        <f>IF(ISBLANK(TimeVR[[#This Row],[Best Time(S)]]),"-",TimeVR[[#This Row],[Best Time(S)]])</f>
        <v>-</v>
      </c>
      <c r="K1641" t="str">
        <f>IF(StandardResults[[#This Row],[BT(SC)]]&lt;&gt;"-",IF(StandardResults[[#This Row],[BT(SC)]]&lt;=StandardResults[[#This Row],[AAs]],"AA",IF(StandardResults[[#This Row],[BT(SC)]]&lt;=StandardResults[[#This Row],[As]],"A",IF(StandardResults[[#This Row],[BT(SC)]]&lt;=StandardResults[[#This Row],[Bs]],"B","-"))),"")</f>
        <v/>
      </c>
      <c r="L1641" t="str">
        <f>IF(ISBLANK(TimeVR[[#This Row],[Best Time(L)]]),"-",TimeVR[[#This Row],[Best Time(L)]])</f>
        <v>-</v>
      </c>
      <c r="M1641" t="str">
        <f>IF(StandardResults[[#This Row],[BT(LC)]]&lt;&gt;"-",IF(StandardResults[[#This Row],[BT(LC)]]&lt;=StandardResults[[#This Row],[AA]],"AA",IF(StandardResults[[#This Row],[BT(LC)]]&lt;=StandardResults[[#This Row],[A]],"A",IF(StandardResults[[#This Row],[BT(LC)]]&lt;=StandardResults[[#This Row],[B]],"B","-"))),"")</f>
        <v/>
      </c>
      <c r="N1641" s="14"/>
      <c r="O1641" t="str">
        <f>IF(StandardResults[[#This Row],[BT(SC)]]&lt;&gt;"-",IF(StandardResults[[#This Row],[BT(SC)]]&lt;=StandardResults[[#This Row],[Ecs]],"EC","-"),"")</f>
        <v/>
      </c>
      <c r="Q1641" t="str">
        <f>IF(StandardResults[[#This Row],[Ind/Rel]]="Ind",LEFT(StandardResults[[#This Row],[Gender]],1)&amp;MIN(MAX(StandardResults[[#This Row],[Age]],11),17)&amp;"-"&amp;StandardResults[[#This Row],[Event]],"")</f>
        <v>011-0</v>
      </c>
      <c r="R1641" t="e">
        <f>IF(StandardResults[[#This Row],[Ind/Rel]]="Ind",_xlfn.XLOOKUP(StandardResults[[#This Row],[Code]],Std[Code],Std[AA]),"-")</f>
        <v>#N/A</v>
      </c>
      <c r="S1641" t="e">
        <f>IF(StandardResults[[#This Row],[Ind/Rel]]="Ind",_xlfn.XLOOKUP(StandardResults[[#This Row],[Code]],Std[Code],Std[A]),"-")</f>
        <v>#N/A</v>
      </c>
      <c r="T1641" t="e">
        <f>IF(StandardResults[[#This Row],[Ind/Rel]]="Ind",_xlfn.XLOOKUP(StandardResults[[#This Row],[Code]],Std[Code],Std[B]),"-")</f>
        <v>#N/A</v>
      </c>
      <c r="U1641" t="e">
        <f>IF(StandardResults[[#This Row],[Ind/Rel]]="Ind",_xlfn.XLOOKUP(StandardResults[[#This Row],[Code]],Std[Code],Std[AAs]),"-")</f>
        <v>#N/A</v>
      </c>
      <c r="V1641" t="e">
        <f>IF(StandardResults[[#This Row],[Ind/Rel]]="Ind",_xlfn.XLOOKUP(StandardResults[[#This Row],[Code]],Std[Code],Std[As]),"-")</f>
        <v>#N/A</v>
      </c>
      <c r="W1641" t="e">
        <f>IF(StandardResults[[#This Row],[Ind/Rel]]="Ind",_xlfn.XLOOKUP(StandardResults[[#This Row],[Code]],Std[Code],Std[Bs]),"-")</f>
        <v>#N/A</v>
      </c>
      <c r="X1641" t="e">
        <f>IF(StandardResults[[#This Row],[Ind/Rel]]="Ind",_xlfn.XLOOKUP(StandardResults[[#This Row],[Code]],Std[Code],Std[EC]),"-")</f>
        <v>#N/A</v>
      </c>
      <c r="Y1641" t="e">
        <f>IF(StandardResults[[#This Row],[Ind/Rel]]="Ind",_xlfn.XLOOKUP(StandardResults[[#This Row],[Code]],Std[Code],Std[Ecs]),"-")</f>
        <v>#N/A</v>
      </c>
      <c r="Z1641">
        <f>COUNTIFS(StandardResults[Name],StandardResults[[#This Row],[Name]],StandardResults[Entry
Std],"B")+COUNTIFS(StandardResults[Name],StandardResults[[#This Row],[Name]],StandardResults[Entry
Std],"A")+COUNTIFS(StandardResults[Name],StandardResults[[#This Row],[Name]],StandardResults[Entry
Std],"AA")</f>
        <v>0</v>
      </c>
      <c r="AA1641">
        <f>COUNTIFS(StandardResults[Name],StandardResults[[#This Row],[Name]],StandardResults[Entry
Std],"AA")</f>
        <v>0</v>
      </c>
    </row>
    <row r="1642" spans="1:27" x14ac:dyDescent="0.25">
      <c r="A1642">
        <f>TimeVR[[#This Row],[Club]]</f>
        <v>0</v>
      </c>
      <c r="B1642" t="str">
        <f>IF(OR(RIGHT(TimeVR[[#This Row],[Event]],3)="M.R", RIGHT(TimeVR[[#This Row],[Event]],3)="F.R"),"Relay","Ind")</f>
        <v>Ind</v>
      </c>
      <c r="C1642">
        <f>TimeVR[[#This Row],[gender]]</f>
        <v>0</v>
      </c>
      <c r="D1642">
        <f>TimeVR[[#This Row],[Age]]</f>
        <v>0</v>
      </c>
      <c r="E1642">
        <f>TimeVR[[#This Row],[name]]</f>
        <v>0</v>
      </c>
      <c r="F1642">
        <f>TimeVR[[#This Row],[Event]]</f>
        <v>0</v>
      </c>
      <c r="G1642" t="str">
        <f>IF(OR(StandardResults[[#This Row],[Entry]]="-",TimeVR[[#This Row],[validation]]="Validated"),"Y","N")</f>
        <v>N</v>
      </c>
      <c r="H1642">
        <f>IF(OR(LEFT(TimeVR[[#This Row],[Times]],8)="00:00.00", LEFT(TimeVR[[#This Row],[Times]],2)="NT"),"-",TimeVR[[#This Row],[Times]])</f>
        <v>0</v>
      </c>
      <c r="I16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2" t="str">
        <f>IF(ISBLANK(TimeVR[[#This Row],[Best Time(S)]]),"-",TimeVR[[#This Row],[Best Time(S)]])</f>
        <v>-</v>
      </c>
      <c r="K1642" t="str">
        <f>IF(StandardResults[[#This Row],[BT(SC)]]&lt;&gt;"-",IF(StandardResults[[#This Row],[BT(SC)]]&lt;=StandardResults[[#This Row],[AAs]],"AA",IF(StandardResults[[#This Row],[BT(SC)]]&lt;=StandardResults[[#This Row],[As]],"A",IF(StandardResults[[#This Row],[BT(SC)]]&lt;=StandardResults[[#This Row],[Bs]],"B","-"))),"")</f>
        <v/>
      </c>
      <c r="L1642" t="str">
        <f>IF(ISBLANK(TimeVR[[#This Row],[Best Time(L)]]),"-",TimeVR[[#This Row],[Best Time(L)]])</f>
        <v>-</v>
      </c>
      <c r="M1642" t="str">
        <f>IF(StandardResults[[#This Row],[BT(LC)]]&lt;&gt;"-",IF(StandardResults[[#This Row],[BT(LC)]]&lt;=StandardResults[[#This Row],[AA]],"AA",IF(StandardResults[[#This Row],[BT(LC)]]&lt;=StandardResults[[#This Row],[A]],"A",IF(StandardResults[[#This Row],[BT(LC)]]&lt;=StandardResults[[#This Row],[B]],"B","-"))),"")</f>
        <v/>
      </c>
      <c r="N1642" s="14"/>
      <c r="O1642" t="str">
        <f>IF(StandardResults[[#This Row],[BT(SC)]]&lt;&gt;"-",IF(StandardResults[[#This Row],[BT(SC)]]&lt;=StandardResults[[#This Row],[Ecs]],"EC","-"),"")</f>
        <v/>
      </c>
      <c r="Q1642" t="str">
        <f>IF(StandardResults[[#This Row],[Ind/Rel]]="Ind",LEFT(StandardResults[[#This Row],[Gender]],1)&amp;MIN(MAX(StandardResults[[#This Row],[Age]],11),17)&amp;"-"&amp;StandardResults[[#This Row],[Event]],"")</f>
        <v>011-0</v>
      </c>
      <c r="R1642" t="e">
        <f>IF(StandardResults[[#This Row],[Ind/Rel]]="Ind",_xlfn.XLOOKUP(StandardResults[[#This Row],[Code]],Std[Code],Std[AA]),"-")</f>
        <v>#N/A</v>
      </c>
      <c r="S1642" t="e">
        <f>IF(StandardResults[[#This Row],[Ind/Rel]]="Ind",_xlfn.XLOOKUP(StandardResults[[#This Row],[Code]],Std[Code],Std[A]),"-")</f>
        <v>#N/A</v>
      </c>
      <c r="T1642" t="e">
        <f>IF(StandardResults[[#This Row],[Ind/Rel]]="Ind",_xlfn.XLOOKUP(StandardResults[[#This Row],[Code]],Std[Code],Std[B]),"-")</f>
        <v>#N/A</v>
      </c>
      <c r="U1642" t="e">
        <f>IF(StandardResults[[#This Row],[Ind/Rel]]="Ind",_xlfn.XLOOKUP(StandardResults[[#This Row],[Code]],Std[Code],Std[AAs]),"-")</f>
        <v>#N/A</v>
      </c>
      <c r="V1642" t="e">
        <f>IF(StandardResults[[#This Row],[Ind/Rel]]="Ind",_xlfn.XLOOKUP(StandardResults[[#This Row],[Code]],Std[Code],Std[As]),"-")</f>
        <v>#N/A</v>
      </c>
      <c r="W1642" t="e">
        <f>IF(StandardResults[[#This Row],[Ind/Rel]]="Ind",_xlfn.XLOOKUP(StandardResults[[#This Row],[Code]],Std[Code],Std[Bs]),"-")</f>
        <v>#N/A</v>
      </c>
      <c r="X1642" t="e">
        <f>IF(StandardResults[[#This Row],[Ind/Rel]]="Ind",_xlfn.XLOOKUP(StandardResults[[#This Row],[Code]],Std[Code],Std[EC]),"-")</f>
        <v>#N/A</v>
      </c>
      <c r="Y1642" t="e">
        <f>IF(StandardResults[[#This Row],[Ind/Rel]]="Ind",_xlfn.XLOOKUP(StandardResults[[#This Row],[Code]],Std[Code],Std[Ecs]),"-")</f>
        <v>#N/A</v>
      </c>
      <c r="Z1642">
        <f>COUNTIFS(StandardResults[Name],StandardResults[[#This Row],[Name]],StandardResults[Entry
Std],"B")+COUNTIFS(StandardResults[Name],StandardResults[[#This Row],[Name]],StandardResults[Entry
Std],"A")+COUNTIFS(StandardResults[Name],StandardResults[[#This Row],[Name]],StandardResults[Entry
Std],"AA")</f>
        <v>0</v>
      </c>
      <c r="AA1642">
        <f>COUNTIFS(StandardResults[Name],StandardResults[[#This Row],[Name]],StandardResults[Entry
Std],"AA")</f>
        <v>0</v>
      </c>
    </row>
    <row r="1643" spans="1:27" x14ac:dyDescent="0.25">
      <c r="A1643">
        <f>TimeVR[[#This Row],[Club]]</f>
        <v>0</v>
      </c>
      <c r="B1643" t="str">
        <f>IF(OR(RIGHT(TimeVR[[#This Row],[Event]],3)="M.R", RIGHT(TimeVR[[#This Row],[Event]],3)="F.R"),"Relay","Ind")</f>
        <v>Ind</v>
      </c>
      <c r="C1643">
        <f>TimeVR[[#This Row],[gender]]</f>
        <v>0</v>
      </c>
      <c r="D1643">
        <f>TimeVR[[#This Row],[Age]]</f>
        <v>0</v>
      </c>
      <c r="E1643">
        <f>TimeVR[[#This Row],[name]]</f>
        <v>0</v>
      </c>
      <c r="F1643">
        <f>TimeVR[[#This Row],[Event]]</f>
        <v>0</v>
      </c>
      <c r="G1643" t="str">
        <f>IF(OR(StandardResults[[#This Row],[Entry]]="-",TimeVR[[#This Row],[validation]]="Validated"),"Y","N")</f>
        <v>N</v>
      </c>
      <c r="H1643">
        <f>IF(OR(LEFT(TimeVR[[#This Row],[Times]],8)="00:00.00", LEFT(TimeVR[[#This Row],[Times]],2)="NT"),"-",TimeVR[[#This Row],[Times]])</f>
        <v>0</v>
      </c>
      <c r="I16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3" t="str">
        <f>IF(ISBLANK(TimeVR[[#This Row],[Best Time(S)]]),"-",TimeVR[[#This Row],[Best Time(S)]])</f>
        <v>-</v>
      </c>
      <c r="K1643" t="str">
        <f>IF(StandardResults[[#This Row],[BT(SC)]]&lt;&gt;"-",IF(StandardResults[[#This Row],[BT(SC)]]&lt;=StandardResults[[#This Row],[AAs]],"AA",IF(StandardResults[[#This Row],[BT(SC)]]&lt;=StandardResults[[#This Row],[As]],"A",IF(StandardResults[[#This Row],[BT(SC)]]&lt;=StandardResults[[#This Row],[Bs]],"B","-"))),"")</f>
        <v/>
      </c>
      <c r="L1643" t="str">
        <f>IF(ISBLANK(TimeVR[[#This Row],[Best Time(L)]]),"-",TimeVR[[#This Row],[Best Time(L)]])</f>
        <v>-</v>
      </c>
      <c r="M1643" t="str">
        <f>IF(StandardResults[[#This Row],[BT(LC)]]&lt;&gt;"-",IF(StandardResults[[#This Row],[BT(LC)]]&lt;=StandardResults[[#This Row],[AA]],"AA",IF(StandardResults[[#This Row],[BT(LC)]]&lt;=StandardResults[[#This Row],[A]],"A",IF(StandardResults[[#This Row],[BT(LC)]]&lt;=StandardResults[[#This Row],[B]],"B","-"))),"")</f>
        <v/>
      </c>
      <c r="N1643" s="14"/>
      <c r="O1643" t="str">
        <f>IF(StandardResults[[#This Row],[BT(SC)]]&lt;&gt;"-",IF(StandardResults[[#This Row],[BT(SC)]]&lt;=StandardResults[[#This Row],[Ecs]],"EC","-"),"")</f>
        <v/>
      </c>
      <c r="Q1643" t="str">
        <f>IF(StandardResults[[#This Row],[Ind/Rel]]="Ind",LEFT(StandardResults[[#This Row],[Gender]],1)&amp;MIN(MAX(StandardResults[[#This Row],[Age]],11),17)&amp;"-"&amp;StandardResults[[#This Row],[Event]],"")</f>
        <v>011-0</v>
      </c>
      <c r="R1643" t="e">
        <f>IF(StandardResults[[#This Row],[Ind/Rel]]="Ind",_xlfn.XLOOKUP(StandardResults[[#This Row],[Code]],Std[Code],Std[AA]),"-")</f>
        <v>#N/A</v>
      </c>
      <c r="S1643" t="e">
        <f>IF(StandardResults[[#This Row],[Ind/Rel]]="Ind",_xlfn.XLOOKUP(StandardResults[[#This Row],[Code]],Std[Code],Std[A]),"-")</f>
        <v>#N/A</v>
      </c>
      <c r="T1643" t="e">
        <f>IF(StandardResults[[#This Row],[Ind/Rel]]="Ind",_xlfn.XLOOKUP(StandardResults[[#This Row],[Code]],Std[Code],Std[B]),"-")</f>
        <v>#N/A</v>
      </c>
      <c r="U1643" t="e">
        <f>IF(StandardResults[[#This Row],[Ind/Rel]]="Ind",_xlfn.XLOOKUP(StandardResults[[#This Row],[Code]],Std[Code],Std[AAs]),"-")</f>
        <v>#N/A</v>
      </c>
      <c r="V1643" t="e">
        <f>IF(StandardResults[[#This Row],[Ind/Rel]]="Ind",_xlfn.XLOOKUP(StandardResults[[#This Row],[Code]],Std[Code],Std[As]),"-")</f>
        <v>#N/A</v>
      </c>
      <c r="W1643" t="e">
        <f>IF(StandardResults[[#This Row],[Ind/Rel]]="Ind",_xlfn.XLOOKUP(StandardResults[[#This Row],[Code]],Std[Code],Std[Bs]),"-")</f>
        <v>#N/A</v>
      </c>
      <c r="X1643" t="e">
        <f>IF(StandardResults[[#This Row],[Ind/Rel]]="Ind",_xlfn.XLOOKUP(StandardResults[[#This Row],[Code]],Std[Code],Std[EC]),"-")</f>
        <v>#N/A</v>
      </c>
      <c r="Y1643" t="e">
        <f>IF(StandardResults[[#This Row],[Ind/Rel]]="Ind",_xlfn.XLOOKUP(StandardResults[[#This Row],[Code]],Std[Code],Std[Ecs]),"-")</f>
        <v>#N/A</v>
      </c>
      <c r="Z1643">
        <f>COUNTIFS(StandardResults[Name],StandardResults[[#This Row],[Name]],StandardResults[Entry
Std],"B")+COUNTIFS(StandardResults[Name],StandardResults[[#This Row],[Name]],StandardResults[Entry
Std],"A")+COUNTIFS(StandardResults[Name],StandardResults[[#This Row],[Name]],StandardResults[Entry
Std],"AA")</f>
        <v>0</v>
      </c>
      <c r="AA1643">
        <f>COUNTIFS(StandardResults[Name],StandardResults[[#This Row],[Name]],StandardResults[Entry
Std],"AA")</f>
        <v>0</v>
      </c>
    </row>
    <row r="1644" spans="1:27" x14ac:dyDescent="0.25">
      <c r="A1644">
        <f>TimeVR[[#This Row],[Club]]</f>
        <v>0</v>
      </c>
      <c r="B1644" t="str">
        <f>IF(OR(RIGHT(TimeVR[[#This Row],[Event]],3)="M.R", RIGHT(TimeVR[[#This Row],[Event]],3)="F.R"),"Relay","Ind")</f>
        <v>Ind</v>
      </c>
      <c r="C1644">
        <f>TimeVR[[#This Row],[gender]]</f>
        <v>0</v>
      </c>
      <c r="D1644">
        <f>TimeVR[[#This Row],[Age]]</f>
        <v>0</v>
      </c>
      <c r="E1644">
        <f>TimeVR[[#This Row],[name]]</f>
        <v>0</v>
      </c>
      <c r="F1644">
        <f>TimeVR[[#This Row],[Event]]</f>
        <v>0</v>
      </c>
      <c r="G1644" t="str">
        <f>IF(OR(StandardResults[[#This Row],[Entry]]="-",TimeVR[[#This Row],[validation]]="Validated"),"Y","N")</f>
        <v>N</v>
      </c>
      <c r="H1644">
        <f>IF(OR(LEFT(TimeVR[[#This Row],[Times]],8)="00:00.00", LEFT(TimeVR[[#This Row],[Times]],2)="NT"),"-",TimeVR[[#This Row],[Times]])</f>
        <v>0</v>
      </c>
      <c r="I16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4" t="str">
        <f>IF(ISBLANK(TimeVR[[#This Row],[Best Time(S)]]),"-",TimeVR[[#This Row],[Best Time(S)]])</f>
        <v>-</v>
      </c>
      <c r="K1644" t="str">
        <f>IF(StandardResults[[#This Row],[BT(SC)]]&lt;&gt;"-",IF(StandardResults[[#This Row],[BT(SC)]]&lt;=StandardResults[[#This Row],[AAs]],"AA",IF(StandardResults[[#This Row],[BT(SC)]]&lt;=StandardResults[[#This Row],[As]],"A",IF(StandardResults[[#This Row],[BT(SC)]]&lt;=StandardResults[[#This Row],[Bs]],"B","-"))),"")</f>
        <v/>
      </c>
      <c r="L1644" t="str">
        <f>IF(ISBLANK(TimeVR[[#This Row],[Best Time(L)]]),"-",TimeVR[[#This Row],[Best Time(L)]])</f>
        <v>-</v>
      </c>
      <c r="M1644" t="str">
        <f>IF(StandardResults[[#This Row],[BT(LC)]]&lt;&gt;"-",IF(StandardResults[[#This Row],[BT(LC)]]&lt;=StandardResults[[#This Row],[AA]],"AA",IF(StandardResults[[#This Row],[BT(LC)]]&lt;=StandardResults[[#This Row],[A]],"A",IF(StandardResults[[#This Row],[BT(LC)]]&lt;=StandardResults[[#This Row],[B]],"B","-"))),"")</f>
        <v/>
      </c>
      <c r="N1644" s="14"/>
      <c r="O1644" t="str">
        <f>IF(StandardResults[[#This Row],[BT(SC)]]&lt;&gt;"-",IF(StandardResults[[#This Row],[BT(SC)]]&lt;=StandardResults[[#This Row],[Ecs]],"EC","-"),"")</f>
        <v/>
      </c>
      <c r="Q1644" t="str">
        <f>IF(StandardResults[[#This Row],[Ind/Rel]]="Ind",LEFT(StandardResults[[#This Row],[Gender]],1)&amp;MIN(MAX(StandardResults[[#This Row],[Age]],11),17)&amp;"-"&amp;StandardResults[[#This Row],[Event]],"")</f>
        <v>011-0</v>
      </c>
      <c r="R1644" t="e">
        <f>IF(StandardResults[[#This Row],[Ind/Rel]]="Ind",_xlfn.XLOOKUP(StandardResults[[#This Row],[Code]],Std[Code],Std[AA]),"-")</f>
        <v>#N/A</v>
      </c>
      <c r="S1644" t="e">
        <f>IF(StandardResults[[#This Row],[Ind/Rel]]="Ind",_xlfn.XLOOKUP(StandardResults[[#This Row],[Code]],Std[Code],Std[A]),"-")</f>
        <v>#N/A</v>
      </c>
      <c r="T1644" t="e">
        <f>IF(StandardResults[[#This Row],[Ind/Rel]]="Ind",_xlfn.XLOOKUP(StandardResults[[#This Row],[Code]],Std[Code],Std[B]),"-")</f>
        <v>#N/A</v>
      </c>
      <c r="U1644" t="e">
        <f>IF(StandardResults[[#This Row],[Ind/Rel]]="Ind",_xlfn.XLOOKUP(StandardResults[[#This Row],[Code]],Std[Code],Std[AAs]),"-")</f>
        <v>#N/A</v>
      </c>
      <c r="V1644" t="e">
        <f>IF(StandardResults[[#This Row],[Ind/Rel]]="Ind",_xlfn.XLOOKUP(StandardResults[[#This Row],[Code]],Std[Code],Std[As]),"-")</f>
        <v>#N/A</v>
      </c>
      <c r="W1644" t="e">
        <f>IF(StandardResults[[#This Row],[Ind/Rel]]="Ind",_xlfn.XLOOKUP(StandardResults[[#This Row],[Code]],Std[Code],Std[Bs]),"-")</f>
        <v>#N/A</v>
      </c>
      <c r="X1644" t="e">
        <f>IF(StandardResults[[#This Row],[Ind/Rel]]="Ind",_xlfn.XLOOKUP(StandardResults[[#This Row],[Code]],Std[Code],Std[EC]),"-")</f>
        <v>#N/A</v>
      </c>
      <c r="Y1644" t="e">
        <f>IF(StandardResults[[#This Row],[Ind/Rel]]="Ind",_xlfn.XLOOKUP(StandardResults[[#This Row],[Code]],Std[Code],Std[Ecs]),"-")</f>
        <v>#N/A</v>
      </c>
      <c r="Z1644">
        <f>COUNTIFS(StandardResults[Name],StandardResults[[#This Row],[Name]],StandardResults[Entry
Std],"B")+COUNTIFS(StandardResults[Name],StandardResults[[#This Row],[Name]],StandardResults[Entry
Std],"A")+COUNTIFS(StandardResults[Name],StandardResults[[#This Row],[Name]],StandardResults[Entry
Std],"AA")</f>
        <v>0</v>
      </c>
      <c r="AA1644">
        <f>COUNTIFS(StandardResults[Name],StandardResults[[#This Row],[Name]],StandardResults[Entry
Std],"AA")</f>
        <v>0</v>
      </c>
    </row>
    <row r="1645" spans="1:27" x14ac:dyDescent="0.25">
      <c r="A1645">
        <f>TimeVR[[#This Row],[Club]]</f>
        <v>0</v>
      </c>
      <c r="B1645" t="str">
        <f>IF(OR(RIGHT(TimeVR[[#This Row],[Event]],3)="M.R", RIGHT(TimeVR[[#This Row],[Event]],3)="F.R"),"Relay","Ind")</f>
        <v>Ind</v>
      </c>
      <c r="C1645">
        <f>TimeVR[[#This Row],[gender]]</f>
        <v>0</v>
      </c>
      <c r="D1645">
        <f>TimeVR[[#This Row],[Age]]</f>
        <v>0</v>
      </c>
      <c r="E1645">
        <f>TimeVR[[#This Row],[name]]</f>
        <v>0</v>
      </c>
      <c r="F1645">
        <f>TimeVR[[#This Row],[Event]]</f>
        <v>0</v>
      </c>
      <c r="G1645" t="str">
        <f>IF(OR(StandardResults[[#This Row],[Entry]]="-",TimeVR[[#This Row],[validation]]="Validated"),"Y","N")</f>
        <v>N</v>
      </c>
      <c r="H1645">
        <f>IF(OR(LEFT(TimeVR[[#This Row],[Times]],8)="00:00.00", LEFT(TimeVR[[#This Row],[Times]],2)="NT"),"-",TimeVR[[#This Row],[Times]])</f>
        <v>0</v>
      </c>
      <c r="I16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5" t="str">
        <f>IF(ISBLANK(TimeVR[[#This Row],[Best Time(S)]]),"-",TimeVR[[#This Row],[Best Time(S)]])</f>
        <v>-</v>
      </c>
      <c r="K1645" t="str">
        <f>IF(StandardResults[[#This Row],[BT(SC)]]&lt;&gt;"-",IF(StandardResults[[#This Row],[BT(SC)]]&lt;=StandardResults[[#This Row],[AAs]],"AA",IF(StandardResults[[#This Row],[BT(SC)]]&lt;=StandardResults[[#This Row],[As]],"A",IF(StandardResults[[#This Row],[BT(SC)]]&lt;=StandardResults[[#This Row],[Bs]],"B","-"))),"")</f>
        <v/>
      </c>
      <c r="L1645" t="str">
        <f>IF(ISBLANK(TimeVR[[#This Row],[Best Time(L)]]),"-",TimeVR[[#This Row],[Best Time(L)]])</f>
        <v>-</v>
      </c>
      <c r="M1645" t="str">
        <f>IF(StandardResults[[#This Row],[BT(LC)]]&lt;&gt;"-",IF(StandardResults[[#This Row],[BT(LC)]]&lt;=StandardResults[[#This Row],[AA]],"AA",IF(StandardResults[[#This Row],[BT(LC)]]&lt;=StandardResults[[#This Row],[A]],"A",IF(StandardResults[[#This Row],[BT(LC)]]&lt;=StandardResults[[#This Row],[B]],"B","-"))),"")</f>
        <v/>
      </c>
      <c r="N1645" s="14"/>
      <c r="O1645" t="str">
        <f>IF(StandardResults[[#This Row],[BT(SC)]]&lt;&gt;"-",IF(StandardResults[[#This Row],[BT(SC)]]&lt;=StandardResults[[#This Row],[Ecs]],"EC","-"),"")</f>
        <v/>
      </c>
      <c r="Q1645" t="str">
        <f>IF(StandardResults[[#This Row],[Ind/Rel]]="Ind",LEFT(StandardResults[[#This Row],[Gender]],1)&amp;MIN(MAX(StandardResults[[#This Row],[Age]],11),17)&amp;"-"&amp;StandardResults[[#This Row],[Event]],"")</f>
        <v>011-0</v>
      </c>
      <c r="R1645" t="e">
        <f>IF(StandardResults[[#This Row],[Ind/Rel]]="Ind",_xlfn.XLOOKUP(StandardResults[[#This Row],[Code]],Std[Code],Std[AA]),"-")</f>
        <v>#N/A</v>
      </c>
      <c r="S1645" t="e">
        <f>IF(StandardResults[[#This Row],[Ind/Rel]]="Ind",_xlfn.XLOOKUP(StandardResults[[#This Row],[Code]],Std[Code],Std[A]),"-")</f>
        <v>#N/A</v>
      </c>
      <c r="T1645" t="e">
        <f>IF(StandardResults[[#This Row],[Ind/Rel]]="Ind",_xlfn.XLOOKUP(StandardResults[[#This Row],[Code]],Std[Code],Std[B]),"-")</f>
        <v>#N/A</v>
      </c>
      <c r="U1645" t="e">
        <f>IF(StandardResults[[#This Row],[Ind/Rel]]="Ind",_xlfn.XLOOKUP(StandardResults[[#This Row],[Code]],Std[Code],Std[AAs]),"-")</f>
        <v>#N/A</v>
      </c>
      <c r="V1645" t="e">
        <f>IF(StandardResults[[#This Row],[Ind/Rel]]="Ind",_xlfn.XLOOKUP(StandardResults[[#This Row],[Code]],Std[Code],Std[As]),"-")</f>
        <v>#N/A</v>
      </c>
      <c r="W1645" t="e">
        <f>IF(StandardResults[[#This Row],[Ind/Rel]]="Ind",_xlfn.XLOOKUP(StandardResults[[#This Row],[Code]],Std[Code],Std[Bs]),"-")</f>
        <v>#N/A</v>
      </c>
      <c r="X1645" t="e">
        <f>IF(StandardResults[[#This Row],[Ind/Rel]]="Ind",_xlfn.XLOOKUP(StandardResults[[#This Row],[Code]],Std[Code],Std[EC]),"-")</f>
        <v>#N/A</v>
      </c>
      <c r="Y1645" t="e">
        <f>IF(StandardResults[[#This Row],[Ind/Rel]]="Ind",_xlfn.XLOOKUP(StandardResults[[#This Row],[Code]],Std[Code],Std[Ecs]),"-")</f>
        <v>#N/A</v>
      </c>
      <c r="Z1645">
        <f>COUNTIFS(StandardResults[Name],StandardResults[[#This Row],[Name]],StandardResults[Entry
Std],"B")+COUNTIFS(StandardResults[Name],StandardResults[[#This Row],[Name]],StandardResults[Entry
Std],"A")+COUNTIFS(StandardResults[Name],StandardResults[[#This Row],[Name]],StandardResults[Entry
Std],"AA")</f>
        <v>0</v>
      </c>
      <c r="AA1645">
        <f>COUNTIFS(StandardResults[Name],StandardResults[[#This Row],[Name]],StandardResults[Entry
Std],"AA")</f>
        <v>0</v>
      </c>
    </row>
    <row r="1646" spans="1:27" x14ac:dyDescent="0.25">
      <c r="A1646">
        <f>TimeVR[[#This Row],[Club]]</f>
        <v>0</v>
      </c>
      <c r="B1646" t="str">
        <f>IF(OR(RIGHT(TimeVR[[#This Row],[Event]],3)="M.R", RIGHT(TimeVR[[#This Row],[Event]],3)="F.R"),"Relay","Ind")</f>
        <v>Ind</v>
      </c>
      <c r="C1646">
        <f>TimeVR[[#This Row],[gender]]</f>
        <v>0</v>
      </c>
      <c r="D1646">
        <f>TimeVR[[#This Row],[Age]]</f>
        <v>0</v>
      </c>
      <c r="E1646">
        <f>TimeVR[[#This Row],[name]]</f>
        <v>0</v>
      </c>
      <c r="F1646">
        <f>TimeVR[[#This Row],[Event]]</f>
        <v>0</v>
      </c>
      <c r="G1646" t="str">
        <f>IF(OR(StandardResults[[#This Row],[Entry]]="-",TimeVR[[#This Row],[validation]]="Validated"),"Y","N")</f>
        <v>N</v>
      </c>
      <c r="H1646">
        <f>IF(OR(LEFT(TimeVR[[#This Row],[Times]],8)="00:00.00", LEFT(TimeVR[[#This Row],[Times]],2)="NT"),"-",TimeVR[[#This Row],[Times]])</f>
        <v>0</v>
      </c>
      <c r="I16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6" t="str">
        <f>IF(ISBLANK(TimeVR[[#This Row],[Best Time(S)]]),"-",TimeVR[[#This Row],[Best Time(S)]])</f>
        <v>-</v>
      </c>
      <c r="K1646" t="str">
        <f>IF(StandardResults[[#This Row],[BT(SC)]]&lt;&gt;"-",IF(StandardResults[[#This Row],[BT(SC)]]&lt;=StandardResults[[#This Row],[AAs]],"AA",IF(StandardResults[[#This Row],[BT(SC)]]&lt;=StandardResults[[#This Row],[As]],"A",IF(StandardResults[[#This Row],[BT(SC)]]&lt;=StandardResults[[#This Row],[Bs]],"B","-"))),"")</f>
        <v/>
      </c>
      <c r="L1646" t="str">
        <f>IF(ISBLANK(TimeVR[[#This Row],[Best Time(L)]]),"-",TimeVR[[#This Row],[Best Time(L)]])</f>
        <v>-</v>
      </c>
      <c r="M1646" t="str">
        <f>IF(StandardResults[[#This Row],[BT(LC)]]&lt;&gt;"-",IF(StandardResults[[#This Row],[BT(LC)]]&lt;=StandardResults[[#This Row],[AA]],"AA",IF(StandardResults[[#This Row],[BT(LC)]]&lt;=StandardResults[[#This Row],[A]],"A",IF(StandardResults[[#This Row],[BT(LC)]]&lt;=StandardResults[[#This Row],[B]],"B","-"))),"")</f>
        <v/>
      </c>
      <c r="N1646" s="14"/>
      <c r="O1646" t="str">
        <f>IF(StandardResults[[#This Row],[BT(SC)]]&lt;&gt;"-",IF(StandardResults[[#This Row],[BT(SC)]]&lt;=StandardResults[[#This Row],[Ecs]],"EC","-"),"")</f>
        <v/>
      </c>
      <c r="Q1646" t="str">
        <f>IF(StandardResults[[#This Row],[Ind/Rel]]="Ind",LEFT(StandardResults[[#This Row],[Gender]],1)&amp;MIN(MAX(StandardResults[[#This Row],[Age]],11),17)&amp;"-"&amp;StandardResults[[#This Row],[Event]],"")</f>
        <v>011-0</v>
      </c>
      <c r="R1646" t="e">
        <f>IF(StandardResults[[#This Row],[Ind/Rel]]="Ind",_xlfn.XLOOKUP(StandardResults[[#This Row],[Code]],Std[Code],Std[AA]),"-")</f>
        <v>#N/A</v>
      </c>
      <c r="S1646" t="e">
        <f>IF(StandardResults[[#This Row],[Ind/Rel]]="Ind",_xlfn.XLOOKUP(StandardResults[[#This Row],[Code]],Std[Code],Std[A]),"-")</f>
        <v>#N/A</v>
      </c>
      <c r="T1646" t="e">
        <f>IF(StandardResults[[#This Row],[Ind/Rel]]="Ind",_xlfn.XLOOKUP(StandardResults[[#This Row],[Code]],Std[Code],Std[B]),"-")</f>
        <v>#N/A</v>
      </c>
      <c r="U1646" t="e">
        <f>IF(StandardResults[[#This Row],[Ind/Rel]]="Ind",_xlfn.XLOOKUP(StandardResults[[#This Row],[Code]],Std[Code],Std[AAs]),"-")</f>
        <v>#N/A</v>
      </c>
      <c r="V1646" t="e">
        <f>IF(StandardResults[[#This Row],[Ind/Rel]]="Ind",_xlfn.XLOOKUP(StandardResults[[#This Row],[Code]],Std[Code],Std[As]),"-")</f>
        <v>#N/A</v>
      </c>
      <c r="W1646" t="e">
        <f>IF(StandardResults[[#This Row],[Ind/Rel]]="Ind",_xlfn.XLOOKUP(StandardResults[[#This Row],[Code]],Std[Code],Std[Bs]),"-")</f>
        <v>#N/A</v>
      </c>
      <c r="X1646" t="e">
        <f>IF(StandardResults[[#This Row],[Ind/Rel]]="Ind",_xlfn.XLOOKUP(StandardResults[[#This Row],[Code]],Std[Code],Std[EC]),"-")</f>
        <v>#N/A</v>
      </c>
      <c r="Y1646" t="e">
        <f>IF(StandardResults[[#This Row],[Ind/Rel]]="Ind",_xlfn.XLOOKUP(StandardResults[[#This Row],[Code]],Std[Code],Std[Ecs]),"-")</f>
        <v>#N/A</v>
      </c>
      <c r="Z1646">
        <f>COUNTIFS(StandardResults[Name],StandardResults[[#This Row],[Name]],StandardResults[Entry
Std],"B")+COUNTIFS(StandardResults[Name],StandardResults[[#This Row],[Name]],StandardResults[Entry
Std],"A")+COUNTIFS(StandardResults[Name],StandardResults[[#This Row],[Name]],StandardResults[Entry
Std],"AA")</f>
        <v>0</v>
      </c>
      <c r="AA1646">
        <f>COUNTIFS(StandardResults[Name],StandardResults[[#This Row],[Name]],StandardResults[Entry
Std],"AA")</f>
        <v>0</v>
      </c>
    </row>
    <row r="1647" spans="1:27" x14ac:dyDescent="0.25">
      <c r="A1647">
        <f>TimeVR[[#This Row],[Club]]</f>
        <v>0</v>
      </c>
      <c r="B1647" t="str">
        <f>IF(OR(RIGHT(TimeVR[[#This Row],[Event]],3)="M.R", RIGHT(TimeVR[[#This Row],[Event]],3)="F.R"),"Relay","Ind")</f>
        <v>Ind</v>
      </c>
      <c r="C1647">
        <f>TimeVR[[#This Row],[gender]]</f>
        <v>0</v>
      </c>
      <c r="D1647">
        <f>TimeVR[[#This Row],[Age]]</f>
        <v>0</v>
      </c>
      <c r="E1647">
        <f>TimeVR[[#This Row],[name]]</f>
        <v>0</v>
      </c>
      <c r="F1647">
        <f>TimeVR[[#This Row],[Event]]</f>
        <v>0</v>
      </c>
      <c r="G1647" t="str">
        <f>IF(OR(StandardResults[[#This Row],[Entry]]="-",TimeVR[[#This Row],[validation]]="Validated"),"Y","N")</f>
        <v>N</v>
      </c>
      <c r="H1647">
        <f>IF(OR(LEFT(TimeVR[[#This Row],[Times]],8)="00:00.00", LEFT(TimeVR[[#This Row],[Times]],2)="NT"),"-",TimeVR[[#This Row],[Times]])</f>
        <v>0</v>
      </c>
      <c r="I16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7" t="str">
        <f>IF(ISBLANK(TimeVR[[#This Row],[Best Time(S)]]),"-",TimeVR[[#This Row],[Best Time(S)]])</f>
        <v>-</v>
      </c>
      <c r="K1647" t="str">
        <f>IF(StandardResults[[#This Row],[BT(SC)]]&lt;&gt;"-",IF(StandardResults[[#This Row],[BT(SC)]]&lt;=StandardResults[[#This Row],[AAs]],"AA",IF(StandardResults[[#This Row],[BT(SC)]]&lt;=StandardResults[[#This Row],[As]],"A",IF(StandardResults[[#This Row],[BT(SC)]]&lt;=StandardResults[[#This Row],[Bs]],"B","-"))),"")</f>
        <v/>
      </c>
      <c r="L1647" t="str">
        <f>IF(ISBLANK(TimeVR[[#This Row],[Best Time(L)]]),"-",TimeVR[[#This Row],[Best Time(L)]])</f>
        <v>-</v>
      </c>
      <c r="M1647" t="str">
        <f>IF(StandardResults[[#This Row],[BT(LC)]]&lt;&gt;"-",IF(StandardResults[[#This Row],[BT(LC)]]&lt;=StandardResults[[#This Row],[AA]],"AA",IF(StandardResults[[#This Row],[BT(LC)]]&lt;=StandardResults[[#This Row],[A]],"A",IF(StandardResults[[#This Row],[BT(LC)]]&lt;=StandardResults[[#This Row],[B]],"B","-"))),"")</f>
        <v/>
      </c>
      <c r="N1647" s="14"/>
      <c r="O1647" t="str">
        <f>IF(StandardResults[[#This Row],[BT(SC)]]&lt;&gt;"-",IF(StandardResults[[#This Row],[BT(SC)]]&lt;=StandardResults[[#This Row],[Ecs]],"EC","-"),"")</f>
        <v/>
      </c>
      <c r="Q1647" t="str">
        <f>IF(StandardResults[[#This Row],[Ind/Rel]]="Ind",LEFT(StandardResults[[#This Row],[Gender]],1)&amp;MIN(MAX(StandardResults[[#This Row],[Age]],11),17)&amp;"-"&amp;StandardResults[[#This Row],[Event]],"")</f>
        <v>011-0</v>
      </c>
      <c r="R1647" t="e">
        <f>IF(StandardResults[[#This Row],[Ind/Rel]]="Ind",_xlfn.XLOOKUP(StandardResults[[#This Row],[Code]],Std[Code],Std[AA]),"-")</f>
        <v>#N/A</v>
      </c>
      <c r="S1647" t="e">
        <f>IF(StandardResults[[#This Row],[Ind/Rel]]="Ind",_xlfn.XLOOKUP(StandardResults[[#This Row],[Code]],Std[Code],Std[A]),"-")</f>
        <v>#N/A</v>
      </c>
      <c r="T1647" t="e">
        <f>IF(StandardResults[[#This Row],[Ind/Rel]]="Ind",_xlfn.XLOOKUP(StandardResults[[#This Row],[Code]],Std[Code],Std[B]),"-")</f>
        <v>#N/A</v>
      </c>
      <c r="U1647" t="e">
        <f>IF(StandardResults[[#This Row],[Ind/Rel]]="Ind",_xlfn.XLOOKUP(StandardResults[[#This Row],[Code]],Std[Code],Std[AAs]),"-")</f>
        <v>#N/A</v>
      </c>
      <c r="V1647" t="e">
        <f>IF(StandardResults[[#This Row],[Ind/Rel]]="Ind",_xlfn.XLOOKUP(StandardResults[[#This Row],[Code]],Std[Code],Std[As]),"-")</f>
        <v>#N/A</v>
      </c>
      <c r="W1647" t="e">
        <f>IF(StandardResults[[#This Row],[Ind/Rel]]="Ind",_xlfn.XLOOKUP(StandardResults[[#This Row],[Code]],Std[Code],Std[Bs]),"-")</f>
        <v>#N/A</v>
      </c>
      <c r="X1647" t="e">
        <f>IF(StandardResults[[#This Row],[Ind/Rel]]="Ind",_xlfn.XLOOKUP(StandardResults[[#This Row],[Code]],Std[Code],Std[EC]),"-")</f>
        <v>#N/A</v>
      </c>
      <c r="Y1647" t="e">
        <f>IF(StandardResults[[#This Row],[Ind/Rel]]="Ind",_xlfn.XLOOKUP(StandardResults[[#This Row],[Code]],Std[Code],Std[Ecs]),"-")</f>
        <v>#N/A</v>
      </c>
      <c r="Z1647">
        <f>COUNTIFS(StandardResults[Name],StandardResults[[#This Row],[Name]],StandardResults[Entry
Std],"B")+COUNTIFS(StandardResults[Name],StandardResults[[#This Row],[Name]],StandardResults[Entry
Std],"A")+COUNTIFS(StandardResults[Name],StandardResults[[#This Row],[Name]],StandardResults[Entry
Std],"AA")</f>
        <v>0</v>
      </c>
      <c r="AA1647">
        <f>COUNTIFS(StandardResults[Name],StandardResults[[#This Row],[Name]],StandardResults[Entry
Std],"AA")</f>
        <v>0</v>
      </c>
    </row>
    <row r="1648" spans="1:27" x14ac:dyDescent="0.25">
      <c r="A1648">
        <f>TimeVR[[#This Row],[Club]]</f>
        <v>0</v>
      </c>
      <c r="B1648" t="str">
        <f>IF(OR(RIGHT(TimeVR[[#This Row],[Event]],3)="M.R", RIGHT(TimeVR[[#This Row],[Event]],3)="F.R"),"Relay","Ind")</f>
        <v>Ind</v>
      </c>
      <c r="C1648">
        <f>TimeVR[[#This Row],[gender]]</f>
        <v>0</v>
      </c>
      <c r="D1648">
        <f>TimeVR[[#This Row],[Age]]</f>
        <v>0</v>
      </c>
      <c r="E1648">
        <f>TimeVR[[#This Row],[name]]</f>
        <v>0</v>
      </c>
      <c r="F1648">
        <f>TimeVR[[#This Row],[Event]]</f>
        <v>0</v>
      </c>
      <c r="G1648" t="str">
        <f>IF(OR(StandardResults[[#This Row],[Entry]]="-",TimeVR[[#This Row],[validation]]="Validated"),"Y","N")</f>
        <v>N</v>
      </c>
      <c r="H1648">
        <f>IF(OR(LEFT(TimeVR[[#This Row],[Times]],8)="00:00.00", LEFT(TimeVR[[#This Row],[Times]],2)="NT"),"-",TimeVR[[#This Row],[Times]])</f>
        <v>0</v>
      </c>
      <c r="I16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8" t="str">
        <f>IF(ISBLANK(TimeVR[[#This Row],[Best Time(S)]]),"-",TimeVR[[#This Row],[Best Time(S)]])</f>
        <v>-</v>
      </c>
      <c r="K1648" t="str">
        <f>IF(StandardResults[[#This Row],[BT(SC)]]&lt;&gt;"-",IF(StandardResults[[#This Row],[BT(SC)]]&lt;=StandardResults[[#This Row],[AAs]],"AA",IF(StandardResults[[#This Row],[BT(SC)]]&lt;=StandardResults[[#This Row],[As]],"A",IF(StandardResults[[#This Row],[BT(SC)]]&lt;=StandardResults[[#This Row],[Bs]],"B","-"))),"")</f>
        <v/>
      </c>
      <c r="L1648" t="str">
        <f>IF(ISBLANK(TimeVR[[#This Row],[Best Time(L)]]),"-",TimeVR[[#This Row],[Best Time(L)]])</f>
        <v>-</v>
      </c>
      <c r="M1648" t="str">
        <f>IF(StandardResults[[#This Row],[BT(LC)]]&lt;&gt;"-",IF(StandardResults[[#This Row],[BT(LC)]]&lt;=StandardResults[[#This Row],[AA]],"AA",IF(StandardResults[[#This Row],[BT(LC)]]&lt;=StandardResults[[#This Row],[A]],"A",IF(StandardResults[[#This Row],[BT(LC)]]&lt;=StandardResults[[#This Row],[B]],"B","-"))),"")</f>
        <v/>
      </c>
      <c r="N1648" s="14"/>
      <c r="O1648" t="str">
        <f>IF(StandardResults[[#This Row],[BT(SC)]]&lt;&gt;"-",IF(StandardResults[[#This Row],[BT(SC)]]&lt;=StandardResults[[#This Row],[Ecs]],"EC","-"),"")</f>
        <v/>
      </c>
      <c r="Q1648" t="str">
        <f>IF(StandardResults[[#This Row],[Ind/Rel]]="Ind",LEFT(StandardResults[[#This Row],[Gender]],1)&amp;MIN(MAX(StandardResults[[#This Row],[Age]],11),17)&amp;"-"&amp;StandardResults[[#This Row],[Event]],"")</f>
        <v>011-0</v>
      </c>
      <c r="R1648" t="e">
        <f>IF(StandardResults[[#This Row],[Ind/Rel]]="Ind",_xlfn.XLOOKUP(StandardResults[[#This Row],[Code]],Std[Code],Std[AA]),"-")</f>
        <v>#N/A</v>
      </c>
      <c r="S1648" t="e">
        <f>IF(StandardResults[[#This Row],[Ind/Rel]]="Ind",_xlfn.XLOOKUP(StandardResults[[#This Row],[Code]],Std[Code],Std[A]),"-")</f>
        <v>#N/A</v>
      </c>
      <c r="T1648" t="e">
        <f>IF(StandardResults[[#This Row],[Ind/Rel]]="Ind",_xlfn.XLOOKUP(StandardResults[[#This Row],[Code]],Std[Code],Std[B]),"-")</f>
        <v>#N/A</v>
      </c>
      <c r="U1648" t="e">
        <f>IF(StandardResults[[#This Row],[Ind/Rel]]="Ind",_xlfn.XLOOKUP(StandardResults[[#This Row],[Code]],Std[Code],Std[AAs]),"-")</f>
        <v>#N/A</v>
      </c>
      <c r="V1648" t="e">
        <f>IF(StandardResults[[#This Row],[Ind/Rel]]="Ind",_xlfn.XLOOKUP(StandardResults[[#This Row],[Code]],Std[Code],Std[As]),"-")</f>
        <v>#N/A</v>
      </c>
      <c r="W1648" t="e">
        <f>IF(StandardResults[[#This Row],[Ind/Rel]]="Ind",_xlfn.XLOOKUP(StandardResults[[#This Row],[Code]],Std[Code],Std[Bs]),"-")</f>
        <v>#N/A</v>
      </c>
      <c r="X1648" t="e">
        <f>IF(StandardResults[[#This Row],[Ind/Rel]]="Ind",_xlfn.XLOOKUP(StandardResults[[#This Row],[Code]],Std[Code],Std[EC]),"-")</f>
        <v>#N/A</v>
      </c>
      <c r="Y1648" t="e">
        <f>IF(StandardResults[[#This Row],[Ind/Rel]]="Ind",_xlfn.XLOOKUP(StandardResults[[#This Row],[Code]],Std[Code],Std[Ecs]),"-")</f>
        <v>#N/A</v>
      </c>
      <c r="Z1648">
        <f>COUNTIFS(StandardResults[Name],StandardResults[[#This Row],[Name]],StandardResults[Entry
Std],"B")+COUNTIFS(StandardResults[Name],StandardResults[[#This Row],[Name]],StandardResults[Entry
Std],"A")+COUNTIFS(StandardResults[Name],StandardResults[[#This Row],[Name]],StandardResults[Entry
Std],"AA")</f>
        <v>0</v>
      </c>
      <c r="AA1648">
        <f>COUNTIFS(StandardResults[Name],StandardResults[[#This Row],[Name]],StandardResults[Entry
Std],"AA")</f>
        <v>0</v>
      </c>
    </row>
    <row r="1649" spans="1:27" x14ac:dyDescent="0.25">
      <c r="A1649">
        <f>TimeVR[[#This Row],[Club]]</f>
        <v>0</v>
      </c>
      <c r="B1649" t="str">
        <f>IF(OR(RIGHT(TimeVR[[#This Row],[Event]],3)="M.R", RIGHT(TimeVR[[#This Row],[Event]],3)="F.R"),"Relay","Ind")</f>
        <v>Ind</v>
      </c>
      <c r="C1649">
        <f>TimeVR[[#This Row],[gender]]</f>
        <v>0</v>
      </c>
      <c r="D1649">
        <f>TimeVR[[#This Row],[Age]]</f>
        <v>0</v>
      </c>
      <c r="E1649">
        <f>TimeVR[[#This Row],[name]]</f>
        <v>0</v>
      </c>
      <c r="F1649">
        <f>TimeVR[[#This Row],[Event]]</f>
        <v>0</v>
      </c>
      <c r="G1649" t="str">
        <f>IF(OR(StandardResults[[#This Row],[Entry]]="-",TimeVR[[#This Row],[validation]]="Validated"),"Y","N")</f>
        <v>N</v>
      </c>
      <c r="H1649">
        <f>IF(OR(LEFT(TimeVR[[#This Row],[Times]],8)="00:00.00", LEFT(TimeVR[[#This Row],[Times]],2)="NT"),"-",TimeVR[[#This Row],[Times]])</f>
        <v>0</v>
      </c>
      <c r="I16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49" t="str">
        <f>IF(ISBLANK(TimeVR[[#This Row],[Best Time(S)]]),"-",TimeVR[[#This Row],[Best Time(S)]])</f>
        <v>-</v>
      </c>
      <c r="K1649" t="str">
        <f>IF(StandardResults[[#This Row],[BT(SC)]]&lt;&gt;"-",IF(StandardResults[[#This Row],[BT(SC)]]&lt;=StandardResults[[#This Row],[AAs]],"AA",IF(StandardResults[[#This Row],[BT(SC)]]&lt;=StandardResults[[#This Row],[As]],"A",IF(StandardResults[[#This Row],[BT(SC)]]&lt;=StandardResults[[#This Row],[Bs]],"B","-"))),"")</f>
        <v/>
      </c>
      <c r="L1649" t="str">
        <f>IF(ISBLANK(TimeVR[[#This Row],[Best Time(L)]]),"-",TimeVR[[#This Row],[Best Time(L)]])</f>
        <v>-</v>
      </c>
      <c r="M1649" t="str">
        <f>IF(StandardResults[[#This Row],[BT(LC)]]&lt;&gt;"-",IF(StandardResults[[#This Row],[BT(LC)]]&lt;=StandardResults[[#This Row],[AA]],"AA",IF(StandardResults[[#This Row],[BT(LC)]]&lt;=StandardResults[[#This Row],[A]],"A",IF(StandardResults[[#This Row],[BT(LC)]]&lt;=StandardResults[[#This Row],[B]],"B","-"))),"")</f>
        <v/>
      </c>
      <c r="N1649" s="14"/>
      <c r="O1649" t="str">
        <f>IF(StandardResults[[#This Row],[BT(SC)]]&lt;&gt;"-",IF(StandardResults[[#This Row],[BT(SC)]]&lt;=StandardResults[[#This Row],[Ecs]],"EC","-"),"")</f>
        <v/>
      </c>
      <c r="Q1649" t="str">
        <f>IF(StandardResults[[#This Row],[Ind/Rel]]="Ind",LEFT(StandardResults[[#This Row],[Gender]],1)&amp;MIN(MAX(StandardResults[[#This Row],[Age]],11),17)&amp;"-"&amp;StandardResults[[#This Row],[Event]],"")</f>
        <v>011-0</v>
      </c>
      <c r="R1649" t="e">
        <f>IF(StandardResults[[#This Row],[Ind/Rel]]="Ind",_xlfn.XLOOKUP(StandardResults[[#This Row],[Code]],Std[Code],Std[AA]),"-")</f>
        <v>#N/A</v>
      </c>
      <c r="S1649" t="e">
        <f>IF(StandardResults[[#This Row],[Ind/Rel]]="Ind",_xlfn.XLOOKUP(StandardResults[[#This Row],[Code]],Std[Code],Std[A]),"-")</f>
        <v>#N/A</v>
      </c>
      <c r="T1649" t="e">
        <f>IF(StandardResults[[#This Row],[Ind/Rel]]="Ind",_xlfn.XLOOKUP(StandardResults[[#This Row],[Code]],Std[Code],Std[B]),"-")</f>
        <v>#N/A</v>
      </c>
      <c r="U1649" t="e">
        <f>IF(StandardResults[[#This Row],[Ind/Rel]]="Ind",_xlfn.XLOOKUP(StandardResults[[#This Row],[Code]],Std[Code],Std[AAs]),"-")</f>
        <v>#N/A</v>
      </c>
      <c r="V1649" t="e">
        <f>IF(StandardResults[[#This Row],[Ind/Rel]]="Ind",_xlfn.XLOOKUP(StandardResults[[#This Row],[Code]],Std[Code],Std[As]),"-")</f>
        <v>#N/A</v>
      </c>
      <c r="W1649" t="e">
        <f>IF(StandardResults[[#This Row],[Ind/Rel]]="Ind",_xlfn.XLOOKUP(StandardResults[[#This Row],[Code]],Std[Code],Std[Bs]),"-")</f>
        <v>#N/A</v>
      </c>
      <c r="X1649" t="e">
        <f>IF(StandardResults[[#This Row],[Ind/Rel]]="Ind",_xlfn.XLOOKUP(StandardResults[[#This Row],[Code]],Std[Code],Std[EC]),"-")</f>
        <v>#N/A</v>
      </c>
      <c r="Y1649" t="e">
        <f>IF(StandardResults[[#This Row],[Ind/Rel]]="Ind",_xlfn.XLOOKUP(StandardResults[[#This Row],[Code]],Std[Code],Std[Ecs]),"-")</f>
        <v>#N/A</v>
      </c>
      <c r="Z1649">
        <f>COUNTIFS(StandardResults[Name],StandardResults[[#This Row],[Name]],StandardResults[Entry
Std],"B")+COUNTIFS(StandardResults[Name],StandardResults[[#This Row],[Name]],StandardResults[Entry
Std],"A")+COUNTIFS(StandardResults[Name],StandardResults[[#This Row],[Name]],StandardResults[Entry
Std],"AA")</f>
        <v>0</v>
      </c>
      <c r="AA1649">
        <f>COUNTIFS(StandardResults[Name],StandardResults[[#This Row],[Name]],StandardResults[Entry
Std],"AA")</f>
        <v>0</v>
      </c>
    </row>
    <row r="1650" spans="1:27" x14ac:dyDescent="0.25">
      <c r="A1650">
        <f>TimeVR[[#This Row],[Club]]</f>
        <v>0</v>
      </c>
      <c r="B1650" t="str">
        <f>IF(OR(RIGHT(TimeVR[[#This Row],[Event]],3)="M.R", RIGHT(TimeVR[[#This Row],[Event]],3)="F.R"),"Relay","Ind")</f>
        <v>Ind</v>
      </c>
      <c r="C1650">
        <f>TimeVR[[#This Row],[gender]]</f>
        <v>0</v>
      </c>
      <c r="D1650">
        <f>TimeVR[[#This Row],[Age]]</f>
        <v>0</v>
      </c>
      <c r="E1650">
        <f>TimeVR[[#This Row],[name]]</f>
        <v>0</v>
      </c>
      <c r="F1650">
        <f>TimeVR[[#This Row],[Event]]</f>
        <v>0</v>
      </c>
      <c r="G1650" t="str">
        <f>IF(OR(StandardResults[[#This Row],[Entry]]="-",TimeVR[[#This Row],[validation]]="Validated"),"Y","N")</f>
        <v>N</v>
      </c>
      <c r="H1650">
        <f>IF(OR(LEFT(TimeVR[[#This Row],[Times]],8)="00:00.00", LEFT(TimeVR[[#This Row],[Times]],2)="NT"),"-",TimeVR[[#This Row],[Times]])</f>
        <v>0</v>
      </c>
      <c r="I16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0" t="str">
        <f>IF(ISBLANK(TimeVR[[#This Row],[Best Time(S)]]),"-",TimeVR[[#This Row],[Best Time(S)]])</f>
        <v>-</v>
      </c>
      <c r="K1650" t="str">
        <f>IF(StandardResults[[#This Row],[BT(SC)]]&lt;&gt;"-",IF(StandardResults[[#This Row],[BT(SC)]]&lt;=StandardResults[[#This Row],[AAs]],"AA",IF(StandardResults[[#This Row],[BT(SC)]]&lt;=StandardResults[[#This Row],[As]],"A",IF(StandardResults[[#This Row],[BT(SC)]]&lt;=StandardResults[[#This Row],[Bs]],"B","-"))),"")</f>
        <v/>
      </c>
      <c r="L1650" t="str">
        <f>IF(ISBLANK(TimeVR[[#This Row],[Best Time(L)]]),"-",TimeVR[[#This Row],[Best Time(L)]])</f>
        <v>-</v>
      </c>
      <c r="M1650" t="str">
        <f>IF(StandardResults[[#This Row],[BT(LC)]]&lt;&gt;"-",IF(StandardResults[[#This Row],[BT(LC)]]&lt;=StandardResults[[#This Row],[AA]],"AA",IF(StandardResults[[#This Row],[BT(LC)]]&lt;=StandardResults[[#This Row],[A]],"A",IF(StandardResults[[#This Row],[BT(LC)]]&lt;=StandardResults[[#This Row],[B]],"B","-"))),"")</f>
        <v/>
      </c>
      <c r="N1650" s="14"/>
      <c r="O1650" t="str">
        <f>IF(StandardResults[[#This Row],[BT(SC)]]&lt;&gt;"-",IF(StandardResults[[#This Row],[BT(SC)]]&lt;=StandardResults[[#This Row],[Ecs]],"EC","-"),"")</f>
        <v/>
      </c>
      <c r="Q1650" t="str">
        <f>IF(StandardResults[[#This Row],[Ind/Rel]]="Ind",LEFT(StandardResults[[#This Row],[Gender]],1)&amp;MIN(MAX(StandardResults[[#This Row],[Age]],11),17)&amp;"-"&amp;StandardResults[[#This Row],[Event]],"")</f>
        <v>011-0</v>
      </c>
      <c r="R1650" t="e">
        <f>IF(StandardResults[[#This Row],[Ind/Rel]]="Ind",_xlfn.XLOOKUP(StandardResults[[#This Row],[Code]],Std[Code],Std[AA]),"-")</f>
        <v>#N/A</v>
      </c>
      <c r="S1650" t="e">
        <f>IF(StandardResults[[#This Row],[Ind/Rel]]="Ind",_xlfn.XLOOKUP(StandardResults[[#This Row],[Code]],Std[Code],Std[A]),"-")</f>
        <v>#N/A</v>
      </c>
      <c r="T1650" t="e">
        <f>IF(StandardResults[[#This Row],[Ind/Rel]]="Ind",_xlfn.XLOOKUP(StandardResults[[#This Row],[Code]],Std[Code],Std[B]),"-")</f>
        <v>#N/A</v>
      </c>
      <c r="U1650" t="e">
        <f>IF(StandardResults[[#This Row],[Ind/Rel]]="Ind",_xlfn.XLOOKUP(StandardResults[[#This Row],[Code]],Std[Code],Std[AAs]),"-")</f>
        <v>#N/A</v>
      </c>
      <c r="V1650" t="e">
        <f>IF(StandardResults[[#This Row],[Ind/Rel]]="Ind",_xlfn.XLOOKUP(StandardResults[[#This Row],[Code]],Std[Code],Std[As]),"-")</f>
        <v>#N/A</v>
      </c>
      <c r="W1650" t="e">
        <f>IF(StandardResults[[#This Row],[Ind/Rel]]="Ind",_xlfn.XLOOKUP(StandardResults[[#This Row],[Code]],Std[Code],Std[Bs]),"-")</f>
        <v>#N/A</v>
      </c>
      <c r="X1650" t="e">
        <f>IF(StandardResults[[#This Row],[Ind/Rel]]="Ind",_xlfn.XLOOKUP(StandardResults[[#This Row],[Code]],Std[Code],Std[EC]),"-")</f>
        <v>#N/A</v>
      </c>
      <c r="Y1650" t="e">
        <f>IF(StandardResults[[#This Row],[Ind/Rel]]="Ind",_xlfn.XLOOKUP(StandardResults[[#This Row],[Code]],Std[Code],Std[Ecs]),"-")</f>
        <v>#N/A</v>
      </c>
      <c r="Z1650">
        <f>COUNTIFS(StandardResults[Name],StandardResults[[#This Row],[Name]],StandardResults[Entry
Std],"B")+COUNTIFS(StandardResults[Name],StandardResults[[#This Row],[Name]],StandardResults[Entry
Std],"A")+COUNTIFS(StandardResults[Name],StandardResults[[#This Row],[Name]],StandardResults[Entry
Std],"AA")</f>
        <v>0</v>
      </c>
      <c r="AA1650">
        <f>COUNTIFS(StandardResults[Name],StandardResults[[#This Row],[Name]],StandardResults[Entry
Std],"AA")</f>
        <v>0</v>
      </c>
    </row>
    <row r="1651" spans="1:27" x14ac:dyDescent="0.25">
      <c r="A1651">
        <f>TimeVR[[#This Row],[Club]]</f>
        <v>0</v>
      </c>
      <c r="B1651" t="str">
        <f>IF(OR(RIGHT(TimeVR[[#This Row],[Event]],3)="M.R", RIGHT(TimeVR[[#This Row],[Event]],3)="F.R"),"Relay","Ind")</f>
        <v>Ind</v>
      </c>
      <c r="C1651">
        <f>TimeVR[[#This Row],[gender]]</f>
        <v>0</v>
      </c>
      <c r="D1651">
        <f>TimeVR[[#This Row],[Age]]</f>
        <v>0</v>
      </c>
      <c r="E1651">
        <f>TimeVR[[#This Row],[name]]</f>
        <v>0</v>
      </c>
      <c r="F1651">
        <f>TimeVR[[#This Row],[Event]]</f>
        <v>0</v>
      </c>
      <c r="G1651" t="str">
        <f>IF(OR(StandardResults[[#This Row],[Entry]]="-",TimeVR[[#This Row],[validation]]="Validated"),"Y","N")</f>
        <v>N</v>
      </c>
      <c r="H1651">
        <f>IF(OR(LEFT(TimeVR[[#This Row],[Times]],8)="00:00.00", LEFT(TimeVR[[#This Row],[Times]],2)="NT"),"-",TimeVR[[#This Row],[Times]])</f>
        <v>0</v>
      </c>
      <c r="I16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1" t="str">
        <f>IF(ISBLANK(TimeVR[[#This Row],[Best Time(S)]]),"-",TimeVR[[#This Row],[Best Time(S)]])</f>
        <v>-</v>
      </c>
      <c r="K1651" t="str">
        <f>IF(StandardResults[[#This Row],[BT(SC)]]&lt;&gt;"-",IF(StandardResults[[#This Row],[BT(SC)]]&lt;=StandardResults[[#This Row],[AAs]],"AA",IF(StandardResults[[#This Row],[BT(SC)]]&lt;=StandardResults[[#This Row],[As]],"A",IF(StandardResults[[#This Row],[BT(SC)]]&lt;=StandardResults[[#This Row],[Bs]],"B","-"))),"")</f>
        <v/>
      </c>
      <c r="L1651" t="str">
        <f>IF(ISBLANK(TimeVR[[#This Row],[Best Time(L)]]),"-",TimeVR[[#This Row],[Best Time(L)]])</f>
        <v>-</v>
      </c>
      <c r="M1651" t="str">
        <f>IF(StandardResults[[#This Row],[BT(LC)]]&lt;&gt;"-",IF(StandardResults[[#This Row],[BT(LC)]]&lt;=StandardResults[[#This Row],[AA]],"AA",IF(StandardResults[[#This Row],[BT(LC)]]&lt;=StandardResults[[#This Row],[A]],"A",IF(StandardResults[[#This Row],[BT(LC)]]&lt;=StandardResults[[#This Row],[B]],"B","-"))),"")</f>
        <v/>
      </c>
      <c r="N1651" s="14"/>
      <c r="O1651" t="str">
        <f>IF(StandardResults[[#This Row],[BT(SC)]]&lt;&gt;"-",IF(StandardResults[[#This Row],[BT(SC)]]&lt;=StandardResults[[#This Row],[Ecs]],"EC","-"),"")</f>
        <v/>
      </c>
      <c r="Q1651" t="str">
        <f>IF(StandardResults[[#This Row],[Ind/Rel]]="Ind",LEFT(StandardResults[[#This Row],[Gender]],1)&amp;MIN(MAX(StandardResults[[#This Row],[Age]],11),17)&amp;"-"&amp;StandardResults[[#This Row],[Event]],"")</f>
        <v>011-0</v>
      </c>
      <c r="R1651" t="e">
        <f>IF(StandardResults[[#This Row],[Ind/Rel]]="Ind",_xlfn.XLOOKUP(StandardResults[[#This Row],[Code]],Std[Code],Std[AA]),"-")</f>
        <v>#N/A</v>
      </c>
      <c r="S1651" t="e">
        <f>IF(StandardResults[[#This Row],[Ind/Rel]]="Ind",_xlfn.XLOOKUP(StandardResults[[#This Row],[Code]],Std[Code],Std[A]),"-")</f>
        <v>#N/A</v>
      </c>
      <c r="T1651" t="e">
        <f>IF(StandardResults[[#This Row],[Ind/Rel]]="Ind",_xlfn.XLOOKUP(StandardResults[[#This Row],[Code]],Std[Code],Std[B]),"-")</f>
        <v>#N/A</v>
      </c>
      <c r="U1651" t="e">
        <f>IF(StandardResults[[#This Row],[Ind/Rel]]="Ind",_xlfn.XLOOKUP(StandardResults[[#This Row],[Code]],Std[Code],Std[AAs]),"-")</f>
        <v>#N/A</v>
      </c>
      <c r="V1651" t="e">
        <f>IF(StandardResults[[#This Row],[Ind/Rel]]="Ind",_xlfn.XLOOKUP(StandardResults[[#This Row],[Code]],Std[Code],Std[As]),"-")</f>
        <v>#N/A</v>
      </c>
      <c r="W1651" t="e">
        <f>IF(StandardResults[[#This Row],[Ind/Rel]]="Ind",_xlfn.XLOOKUP(StandardResults[[#This Row],[Code]],Std[Code],Std[Bs]),"-")</f>
        <v>#N/A</v>
      </c>
      <c r="X1651" t="e">
        <f>IF(StandardResults[[#This Row],[Ind/Rel]]="Ind",_xlfn.XLOOKUP(StandardResults[[#This Row],[Code]],Std[Code],Std[EC]),"-")</f>
        <v>#N/A</v>
      </c>
      <c r="Y1651" t="e">
        <f>IF(StandardResults[[#This Row],[Ind/Rel]]="Ind",_xlfn.XLOOKUP(StandardResults[[#This Row],[Code]],Std[Code],Std[Ecs]),"-")</f>
        <v>#N/A</v>
      </c>
      <c r="Z1651">
        <f>COUNTIFS(StandardResults[Name],StandardResults[[#This Row],[Name]],StandardResults[Entry
Std],"B")+COUNTIFS(StandardResults[Name],StandardResults[[#This Row],[Name]],StandardResults[Entry
Std],"A")+COUNTIFS(StandardResults[Name],StandardResults[[#This Row],[Name]],StandardResults[Entry
Std],"AA")</f>
        <v>0</v>
      </c>
      <c r="AA1651">
        <f>COUNTIFS(StandardResults[Name],StandardResults[[#This Row],[Name]],StandardResults[Entry
Std],"AA")</f>
        <v>0</v>
      </c>
    </row>
    <row r="1652" spans="1:27" x14ac:dyDescent="0.25">
      <c r="A1652">
        <f>TimeVR[[#This Row],[Club]]</f>
        <v>0</v>
      </c>
      <c r="B1652" t="str">
        <f>IF(OR(RIGHT(TimeVR[[#This Row],[Event]],3)="M.R", RIGHT(TimeVR[[#This Row],[Event]],3)="F.R"),"Relay","Ind")</f>
        <v>Ind</v>
      </c>
      <c r="C1652">
        <f>TimeVR[[#This Row],[gender]]</f>
        <v>0</v>
      </c>
      <c r="D1652">
        <f>TimeVR[[#This Row],[Age]]</f>
        <v>0</v>
      </c>
      <c r="E1652">
        <f>TimeVR[[#This Row],[name]]</f>
        <v>0</v>
      </c>
      <c r="F1652">
        <f>TimeVR[[#This Row],[Event]]</f>
        <v>0</v>
      </c>
      <c r="G1652" t="str">
        <f>IF(OR(StandardResults[[#This Row],[Entry]]="-",TimeVR[[#This Row],[validation]]="Validated"),"Y","N")</f>
        <v>N</v>
      </c>
      <c r="H1652">
        <f>IF(OR(LEFT(TimeVR[[#This Row],[Times]],8)="00:00.00", LEFT(TimeVR[[#This Row],[Times]],2)="NT"),"-",TimeVR[[#This Row],[Times]])</f>
        <v>0</v>
      </c>
      <c r="I16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2" t="str">
        <f>IF(ISBLANK(TimeVR[[#This Row],[Best Time(S)]]),"-",TimeVR[[#This Row],[Best Time(S)]])</f>
        <v>-</v>
      </c>
      <c r="K1652" t="str">
        <f>IF(StandardResults[[#This Row],[BT(SC)]]&lt;&gt;"-",IF(StandardResults[[#This Row],[BT(SC)]]&lt;=StandardResults[[#This Row],[AAs]],"AA",IF(StandardResults[[#This Row],[BT(SC)]]&lt;=StandardResults[[#This Row],[As]],"A",IF(StandardResults[[#This Row],[BT(SC)]]&lt;=StandardResults[[#This Row],[Bs]],"B","-"))),"")</f>
        <v/>
      </c>
      <c r="L1652" t="str">
        <f>IF(ISBLANK(TimeVR[[#This Row],[Best Time(L)]]),"-",TimeVR[[#This Row],[Best Time(L)]])</f>
        <v>-</v>
      </c>
      <c r="M1652" t="str">
        <f>IF(StandardResults[[#This Row],[BT(LC)]]&lt;&gt;"-",IF(StandardResults[[#This Row],[BT(LC)]]&lt;=StandardResults[[#This Row],[AA]],"AA",IF(StandardResults[[#This Row],[BT(LC)]]&lt;=StandardResults[[#This Row],[A]],"A",IF(StandardResults[[#This Row],[BT(LC)]]&lt;=StandardResults[[#This Row],[B]],"B","-"))),"")</f>
        <v/>
      </c>
      <c r="N1652" s="14"/>
      <c r="O1652" t="str">
        <f>IF(StandardResults[[#This Row],[BT(SC)]]&lt;&gt;"-",IF(StandardResults[[#This Row],[BT(SC)]]&lt;=StandardResults[[#This Row],[Ecs]],"EC","-"),"")</f>
        <v/>
      </c>
      <c r="Q1652" t="str">
        <f>IF(StandardResults[[#This Row],[Ind/Rel]]="Ind",LEFT(StandardResults[[#This Row],[Gender]],1)&amp;MIN(MAX(StandardResults[[#This Row],[Age]],11),17)&amp;"-"&amp;StandardResults[[#This Row],[Event]],"")</f>
        <v>011-0</v>
      </c>
      <c r="R1652" t="e">
        <f>IF(StandardResults[[#This Row],[Ind/Rel]]="Ind",_xlfn.XLOOKUP(StandardResults[[#This Row],[Code]],Std[Code],Std[AA]),"-")</f>
        <v>#N/A</v>
      </c>
      <c r="S1652" t="e">
        <f>IF(StandardResults[[#This Row],[Ind/Rel]]="Ind",_xlfn.XLOOKUP(StandardResults[[#This Row],[Code]],Std[Code],Std[A]),"-")</f>
        <v>#N/A</v>
      </c>
      <c r="T1652" t="e">
        <f>IF(StandardResults[[#This Row],[Ind/Rel]]="Ind",_xlfn.XLOOKUP(StandardResults[[#This Row],[Code]],Std[Code],Std[B]),"-")</f>
        <v>#N/A</v>
      </c>
      <c r="U1652" t="e">
        <f>IF(StandardResults[[#This Row],[Ind/Rel]]="Ind",_xlfn.XLOOKUP(StandardResults[[#This Row],[Code]],Std[Code],Std[AAs]),"-")</f>
        <v>#N/A</v>
      </c>
      <c r="V1652" t="e">
        <f>IF(StandardResults[[#This Row],[Ind/Rel]]="Ind",_xlfn.XLOOKUP(StandardResults[[#This Row],[Code]],Std[Code],Std[As]),"-")</f>
        <v>#N/A</v>
      </c>
      <c r="W1652" t="e">
        <f>IF(StandardResults[[#This Row],[Ind/Rel]]="Ind",_xlfn.XLOOKUP(StandardResults[[#This Row],[Code]],Std[Code],Std[Bs]),"-")</f>
        <v>#N/A</v>
      </c>
      <c r="X1652" t="e">
        <f>IF(StandardResults[[#This Row],[Ind/Rel]]="Ind",_xlfn.XLOOKUP(StandardResults[[#This Row],[Code]],Std[Code],Std[EC]),"-")</f>
        <v>#N/A</v>
      </c>
      <c r="Y1652" t="e">
        <f>IF(StandardResults[[#This Row],[Ind/Rel]]="Ind",_xlfn.XLOOKUP(StandardResults[[#This Row],[Code]],Std[Code],Std[Ecs]),"-")</f>
        <v>#N/A</v>
      </c>
      <c r="Z1652">
        <f>COUNTIFS(StandardResults[Name],StandardResults[[#This Row],[Name]],StandardResults[Entry
Std],"B")+COUNTIFS(StandardResults[Name],StandardResults[[#This Row],[Name]],StandardResults[Entry
Std],"A")+COUNTIFS(StandardResults[Name],StandardResults[[#This Row],[Name]],StandardResults[Entry
Std],"AA")</f>
        <v>0</v>
      </c>
      <c r="AA1652">
        <f>COUNTIFS(StandardResults[Name],StandardResults[[#This Row],[Name]],StandardResults[Entry
Std],"AA")</f>
        <v>0</v>
      </c>
    </row>
    <row r="1653" spans="1:27" x14ac:dyDescent="0.25">
      <c r="A1653">
        <f>TimeVR[[#This Row],[Club]]</f>
        <v>0</v>
      </c>
      <c r="B1653" t="str">
        <f>IF(OR(RIGHT(TimeVR[[#This Row],[Event]],3)="M.R", RIGHT(TimeVR[[#This Row],[Event]],3)="F.R"),"Relay","Ind")</f>
        <v>Ind</v>
      </c>
      <c r="C1653">
        <f>TimeVR[[#This Row],[gender]]</f>
        <v>0</v>
      </c>
      <c r="D1653">
        <f>TimeVR[[#This Row],[Age]]</f>
        <v>0</v>
      </c>
      <c r="E1653">
        <f>TimeVR[[#This Row],[name]]</f>
        <v>0</v>
      </c>
      <c r="F1653">
        <f>TimeVR[[#This Row],[Event]]</f>
        <v>0</v>
      </c>
      <c r="G1653" t="str">
        <f>IF(OR(StandardResults[[#This Row],[Entry]]="-",TimeVR[[#This Row],[validation]]="Validated"),"Y","N")</f>
        <v>N</v>
      </c>
      <c r="H1653">
        <f>IF(OR(LEFT(TimeVR[[#This Row],[Times]],8)="00:00.00", LEFT(TimeVR[[#This Row],[Times]],2)="NT"),"-",TimeVR[[#This Row],[Times]])</f>
        <v>0</v>
      </c>
      <c r="I16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3" t="str">
        <f>IF(ISBLANK(TimeVR[[#This Row],[Best Time(S)]]),"-",TimeVR[[#This Row],[Best Time(S)]])</f>
        <v>-</v>
      </c>
      <c r="K1653" t="str">
        <f>IF(StandardResults[[#This Row],[BT(SC)]]&lt;&gt;"-",IF(StandardResults[[#This Row],[BT(SC)]]&lt;=StandardResults[[#This Row],[AAs]],"AA",IF(StandardResults[[#This Row],[BT(SC)]]&lt;=StandardResults[[#This Row],[As]],"A",IF(StandardResults[[#This Row],[BT(SC)]]&lt;=StandardResults[[#This Row],[Bs]],"B","-"))),"")</f>
        <v/>
      </c>
      <c r="L1653" t="str">
        <f>IF(ISBLANK(TimeVR[[#This Row],[Best Time(L)]]),"-",TimeVR[[#This Row],[Best Time(L)]])</f>
        <v>-</v>
      </c>
      <c r="M1653" t="str">
        <f>IF(StandardResults[[#This Row],[BT(LC)]]&lt;&gt;"-",IF(StandardResults[[#This Row],[BT(LC)]]&lt;=StandardResults[[#This Row],[AA]],"AA",IF(StandardResults[[#This Row],[BT(LC)]]&lt;=StandardResults[[#This Row],[A]],"A",IF(StandardResults[[#This Row],[BT(LC)]]&lt;=StandardResults[[#This Row],[B]],"B","-"))),"")</f>
        <v/>
      </c>
      <c r="N1653" s="14"/>
      <c r="O1653" t="str">
        <f>IF(StandardResults[[#This Row],[BT(SC)]]&lt;&gt;"-",IF(StandardResults[[#This Row],[BT(SC)]]&lt;=StandardResults[[#This Row],[Ecs]],"EC","-"),"")</f>
        <v/>
      </c>
      <c r="Q1653" t="str">
        <f>IF(StandardResults[[#This Row],[Ind/Rel]]="Ind",LEFT(StandardResults[[#This Row],[Gender]],1)&amp;MIN(MAX(StandardResults[[#This Row],[Age]],11),17)&amp;"-"&amp;StandardResults[[#This Row],[Event]],"")</f>
        <v>011-0</v>
      </c>
      <c r="R1653" t="e">
        <f>IF(StandardResults[[#This Row],[Ind/Rel]]="Ind",_xlfn.XLOOKUP(StandardResults[[#This Row],[Code]],Std[Code],Std[AA]),"-")</f>
        <v>#N/A</v>
      </c>
      <c r="S1653" t="e">
        <f>IF(StandardResults[[#This Row],[Ind/Rel]]="Ind",_xlfn.XLOOKUP(StandardResults[[#This Row],[Code]],Std[Code],Std[A]),"-")</f>
        <v>#N/A</v>
      </c>
      <c r="T1653" t="e">
        <f>IF(StandardResults[[#This Row],[Ind/Rel]]="Ind",_xlfn.XLOOKUP(StandardResults[[#This Row],[Code]],Std[Code],Std[B]),"-")</f>
        <v>#N/A</v>
      </c>
      <c r="U1653" t="e">
        <f>IF(StandardResults[[#This Row],[Ind/Rel]]="Ind",_xlfn.XLOOKUP(StandardResults[[#This Row],[Code]],Std[Code],Std[AAs]),"-")</f>
        <v>#N/A</v>
      </c>
      <c r="V1653" t="e">
        <f>IF(StandardResults[[#This Row],[Ind/Rel]]="Ind",_xlfn.XLOOKUP(StandardResults[[#This Row],[Code]],Std[Code],Std[As]),"-")</f>
        <v>#N/A</v>
      </c>
      <c r="W1653" t="e">
        <f>IF(StandardResults[[#This Row],[Ind/Rel]]="Ind",_xlfn.XLOOKUP(StandardResults[[#This Row],[Code]],Std[Code],Std[Bs]),"-")</f>
        <v>#N/A</v>
      </c>
      <c r="X1653" t="e">
        <f>IF(StandardResults[[#This Row],[Ind/Rel]]="Ind",_xlfn.XLOOKUP(StandardResults[[#This Row],[Code]],Std[Code],Std[EC]),"-")</f>
        <v>#N/A</v>
      </c>
      <c r="Y1653" t="e">
        <f>IF(StandardResults[[#This Row],[Ind/Rel]]="Ind",_xlfn.XLOOKUP(StandardResults[[#This Row],[Code]],Std[Code],Std[Ecs]),"-")</f>
        <v>#N/A</v>
      </c>
      <c r="Z1653">
        <f>COUNTIFS(StandardResults[Name],StandardResults[[#This Row],[Name]],StandardResults[Entry
Std],"B")+COUNTIFS(StandardResults[Name],StandardResults[[#This Row],[Name]],StandardResults[Entry
Std],"A")+COUNTIFS(StandardResults[Name],StandardResults[[#This Row],[Name]],StandardResults[Entry
Std],"AA")</f>
        <v>0</v>
      </c>
      <c r="AA1653">
        <f>COUNTIFS(StandardResults[Name],StandardResults[[#This Row],[Name]],StandardResults[Entry
Std],"AA")</f>
        <v>0</v>
      </c>
    </row>
    <row r="1654" spans="1:27" x14ac:dyDescent="0.25">
      <c r="A1654">
        <f>TimeVR[[#This Row],[Club]]</f>
        <v>0</v>
      </c>
      <c r="B1654" t="str">
        <f>IF(OR(RIGHT(TimeVR[[#This Row],[Event]],3)="M.R", RIGHT(TimeVR[[#This Row],[Event]],3)="F.R"),"Relay","Ind")</f>
        <v>Ind</v>
      </c>
      <c r="C1654">
        <f>TimeVR[[#This Row],[gender]]</f>
        <v>0</v>
      </c>
      <c r="D1654">
        <f>TimeVR[[#This Row],[Age]]</f>
        <v>0</v>
      </c>
      <c r="E1654">
        <f>TimeVR[[#This Row],[name]]</f>
        <v>0</v>
      </c>
      <c r="F1654">
        <f>TimeVR[[#This Row],[Event]]</f>
        <v>0</v>
      </c>
      <c r="G1654" t="str">
        <f>IF(OR(StandardResults[[#This Row],[Entry]]="-",TimeVR[[#This Row],[validation]]="Validated"),"Y","N")</f>
        <v>N</v>
      </c>
      <c r="H1654">
        <f>IF(OR(LEFT(TimeVR[[#This Row],[Times]],8)="00:00.00", LEFT(TimeVR[[#This Row],[Times]],2)="NT"),"-",TimeVR[[#This Row],[Times]])</f>
        <v>0</v>
      </c>
      <c r="I16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4" t="str">
        <f>IF(ISBLANK(TimeVR[[#This Row],[Best Time(S)]]),"-",TimeVR[[#This Row],[Best Time(S)]])</f>
        <v>-</v>
      </c>
      <c r="K1654" t="str">
        <f>IF(StandardResults[[#This Row],[BT(SC)]]&lt;&gt;"-",IF(StandardResults[[#This Row],[BT(SC)]]&lt;=StandardResults[[#This Row],[AAs]],"AA",IF(StandardResults[[#This Row],[BT(SC)]]&lt;=StandardResults[[#This Row],[As]],"A",IF(StandardResults[[#This Row],[BT(SC)]]&lt;=StandardResults[[#This Row],[Bs]],"B","-"))),"")</f>
        <v/>
      </c>
      <c r="L1654" t="str">
        <f>IF(ISBLANK(TimeVR[[#This Row],[Best Time(L)]]),"-",TimeVR[[#This Row],[Best Time(L)]])</f>
        <v>-</v>
      </c>
      <c r="M1654" t="str">
        <f>IF(StandardResults[[#This Row],[BT(LC)]]&lt;&gt;"-",IF(StandardResults[[#This Row],[BT(LC)]]&lt;=StandardResults[[#This Row],[AA]],"AA",IF(StandardResults[[#This Row],[BT(LC)]]&lt;=StandardResults[[#This Row],[A]],"A",IF(StandardResults[[#This Row],[BT(LC)]]&lt;=StandardResults[[#This Row],[B]],"B","-"))),"")</f>
        <v/>
      </c>
      <c r="N1654" s="14"/>
      <c r="O1654" t="str">
        <f>IF(StandardResults[[#This Row],[BT(SC)]]&lt;&gt;"-",IF(StandardResults[[#This Row],[BT(SC)]]&lt;=StandardResults[[#This Row],[Ecs]],"EC","-"),"")</f>
        <v/>
      </c>
      <c r="Q1654" t="str">
        <f>IF(StandardResults[[#This Row],[Ind/Rel]]="Ind",LEFT(StandardResults[[#This Row],[Gender]],1)&amp;MIN(MAX(StandardResults[[#This Row],[Age]],11),17)&amp;"-"&amp;StandardResults[[#This Row],[Event]],"")</f>
        <v>011-0</v>
      </c>
      <c r="R1654" t="e">
        <f>IF(StandardResults[[#This Row],[Ind/Rel]]="Ind",_xlfn.XLOOKUP(StandardResults[[#This Row],[Code]],Std[Code],Std[AA]),"-")</f>
        <v>#N/A</v>
      </c>
      <c r="S1654" t="e">
        <f>IF(StandardResults[[#This Row],[Ind/Rel]]="Ind",_xlfn.XLOOKUP(StandardResults[[#This Row],[Code]],Std[Code],Std[A]),"-")</f>
        <v>#N/A</v>
      </c>
      <c r="T1654" t="e">
        <f>IF(StandardResults[[#This Row],[Ind/Rel]]="Ind",_xlfn.XLOOKUP(StandardResults[[#This Row],[Code]],Std[Code],Std[B]),"-")</f>
        <v>#N/A</v>
      </c>
      <c r="U1654" t="e">
        <f>IF(StandardResults[[#This Row],[Ind/Rel]]="Ind",_xlfn.XLOOKUP(StandardResults[[#This Row],[Code]],Std[Code],Std[AAs]),"-")</f>
        <v>#N/A</v>
      </c>
      <c r="V1654" t="e">
        <f>IF(StandardResults[[#This Row],[Ind/Rel]]="Ind",_xlfn.XLOOKUP(StandardResults[[#This Row],[Code]],Std[Code],Std[As]),"-")</f>
        <v>#N/A</v>
      </c>
      <c r="W1654" t="e">
        <f>IF(StandardResults[[#This Row],[Ind/Rel]]="Ind",_xlfn.XLOOKUP(StandardResults[[#This Row],[Code]],Std[Code],Std[Bs]),"-")</f>
        <v>#N/A</v>
      </c>
      <c r="X1654" t="e">
        <f>IF(StandardResults[[#This Row],[Ind/Rel]]="Ind",_xlfn.XLOOKUP(StandardResults[[#This Row],[Code]],Std[Code],Std[EC]),"-")</f>
        <v>#N/A</v>
      </c>
      <c r="Y1654" t="e">
        <f>IF(StandardResults[[#This Row],[Ind/Rel]]="Ind",_xlfn.XLOOKUP(StandardResults[[#This Row],[Code]],Std[Code],Std[Ecs]),"-")</f>
        <v>#N/A</v>
      </c>
      <c r="Z1654">
        <f>COUNTIFS(StandardResults[Name],StandardResults[[#This Row],[Name]],StandardResults[Entry
Std],"B")+COUNTIFS(StandardResults[Name],StandardResults[[#This Row],[Name]],StandardResults[Entry
Std],"A")+COUNTIFS(StandardResults[Name],StandardResults[[#This Row],[Name]],StandardResults[Entry
Std],"AA")</f>
        <v>0</v>
      </c>
      <c r="AA1654">
        <f>COUNTIFS(StandardResults[Name],StandardResults[[#This Row],[Name]],StandardResults[Entry
Std],"AA")</f>
        <v>0</v>
      </c>
    </row>
    <row r="1655" spans="1:27" x14ac:dyDescent="0.25">
      <c r="A1655">
        <f>TimeVR[[#This Row],[Club]]</f>
        <v>0</v>
      </c>
      <c r="B1655" t="str">
        <f>IF(OR(RIGHT(TimeVR[[#This Row],[Event]],3)="M.R", RIGHT(TimeVR[[#This Row],[Event]],3)="F.R"),"Relay","Ind")</f>
        <v>Ind</v>
      </c>
      <c r="C1655">
        <f>TimeVR[[#This Row],[gender]]</f>
        <v>0</v>
      </c>
      <c r="D1655">
        <f>TimeVR[[#This Row],[Age]]</f>
        <v>0</v>
      </c>
      <c r="E1655">
        <f>TimeVR[[#This Row],[name]]</f>
        <v>0</v>
      </c>
      <c r="F1655">
        <f>TimeVR[[#This Row],[Event]]</f>
        <v>0</v>
      </c>
      <c r="G1655" t="str">
        <f>IF(OR(StandardResults[[#This Row],[Entry]]="-",TimeVR[[#This Row],[validation]]="Validated"),"Y","N")</f>
        <v>N</v>
      </c>
      <c r="H1655">
        <f>IF(OR(LEFT(TimeVR[[#This Row],[Times]],8)="00:00.00", LEFT(TimeVR[[#This Row],[Times]],2)="NT"),"-",TimeVR[[#This Row],[Times]])</f>
        <v>0</v>
      </c>
      <c r="I16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5" t="str">
        <f>IF(ISBLANK(TimeVR[[#This Row],[Best Time(S)]]),"-",TimeVR[[#This Row],[Best Time(S)]])</f>
        <v>-</v>
      </c>
      <c r="K1655" t="str">
        <f>IF(StandardResults[[#This Row],[BT(SC)]]&lt;&gt;"-",IF(StandardResults[[#This Row],[BT(SC)]]&lt;=StandardResults[[#This Row],[AAs]],"AA",IF(StandardResults[[#This Row],[BT(SC)]]&lt;=StandardResults[[#This Row],[As]],"A",IF(StandardResults[[#This Row],[BT(SC)]]&lt;=StandardResults[[#This Row],[Bs]],"B","-"))),"")</f>
        <v/>
      </c>
      <c r="L1655" t="str">
        <f>IF(ISBLANK(TimeVR[[#This Row],[Best Time(L)]]),"-",TimeVR[[#This Row],[Best Time(L)]])</f>
        <v>-</v>
      </c>
      <c r="M1655" t="str">
        <f>IF(StandardResults[[#This Row],[BT(LC)]]&lt;&gt;"-",IF(StandardResults[[#This Row],[BT(LC)]]&lt;=StandardResults[[#This Row],[AA]],"AA",IF(StandardResults[[#This Row],[BT(LC)]]&lt;=StandardResults[[#This Row],[A]],"A",IF(StandardResults[[#This Row],[BT(LC)]]&lt;=StandardResults[[#This Row],[B]],"B","-"))),"")</f>
        <v/>
      </c>
      <c r="N1655" s="14"/>
      <c r="O1655" t="str">
        <f>IF(StandardResults[[#This Row],[BT(SC)]]&lt;&gt;"-",IF(StandardResults[[#This Row],[BT(SC)]]&lt;=StandardResults[[#This Row],[Ecs]],"EC","-"),"")</f>
        <v/>
      </c>
      <c r="Q1655" t="str">
        <f>IF(StandardResults[[#This Row],[Ind/Rel]]="Ind",LEFT(StandardResults[[#This Row],[Gender]],1)&amp;MIN(MAX(StandardResults[[#This Row],[Age]],11),17)&amp;"-"&amp;StandardResults[[#This Row],[Event]],"")</f>
        <v>011-0</v>
      </c>
      <c r="R1655" t="e">
        <f>IF(StandardResults[[#This Row],[Ind/Rel]]="Ind",_xlfn.XLOOKUP(StandardResults[[#This Row],[Code]],Std[Code],Std[AA]),"-")</f>
        <v>#N/A</v>
      </c>
      <c r="S1655" t="e">
        <f>IF(StandardResults[[#This Row],[Ind/Rel]]="Ind",_xlfn.XLOOKUP(StandardResults[[#This Row],[Code]],Std[Code],Std[A]),"-")</f>
        <v>#N/A</v>
      </c>
      <c r="T1655" t="e">
        <f>IF(StandardResults[[#This Row],[Ind/Rel]]="Ind",_xlfn.XLOOKUP(StandardResults[[#This Row],[Code]],Std[Code],Std[B]),"-")</f>
        <v>#N/A</v>
      </c>
      <c r="U1655" t="e">
        <f>IF(StandardResults[[#This Row],[Ind/Rel]]="Ind",_xlfn.XLOOKUP(StandardResults[[#This Row],[Code]],Std[Code],Std[AAs]),"-")</f>
        <v>#N/A</v>
      </c>
      <c r="V1655" t="e">
        <f>IF(StandardResults[[#This Row],[Ind/Rel]]="Ind",_xlfn.XLOOKUP(StandardResults[[#This Row],[Code]],Std[Code],Std[As]),"-")</f>
        <v>#N/A</v>
      </c>
      <c r="W1655" t="e">
        <f>IF(StandardResults[[#This Row],[Ind/Rel]]="Ind",_xlfn.XLOOKUP(StandardResults[[#This Row],[Code]],Std[Code],Std[Bs]),"-")</f>
        <v>#N/A</v>
      </c>
      <c r="X1655" t="e">
        <f>IF(StandardResults[[#This Row],[Ind/Rel]]="Ind",_xlfn.XLOOKUP(StandardResults[[#This Row],[Code]],Std[Code],Std[EC]),"-")</f>
        <v>#N/A</v>
      </c>
      <c r="Y1655" t="e">
        <f>IF(StandardResults[[#This Row],[Ind/Rel]]="Ind",_xlfn.XLOOKUP(StandardResults[[#This Row],[Code]],Std[Code],Std[Ecs]),"-")</f>
        <v>#N/A</v>
      </c>
      <c r="Z1655">
        <f>COUNTIFS(StandardResults[Name],StandardResults[[#This Row],[Name]],StandardResults[Entry
Std],"B")+COUNTIFS(StandardResults[Name],StandardResults[[#This Row],[Name]],StandardResults[Entry
Std],"A")+COUNTIFS(StandardResults[Name],StandardResults[[#This Row],[Name]],StandardResults[Entry
Std],"AA")</f>
        <v>0</v>
      </c>
      <c r="AA1655">
        <f>COUNTIFS(StandardResults[Name],StandardResults[[#This Row],[Name]],StandardResults[Entry
Std],"AA")</f>
        <v>0</v>
      </c>
    </row>
    <row r="1656" spans="1:27" x14ac:dyDescent="0.25">
      <c r="A1656">
        <f>TimeVR[[#This Row],[Club]]</f>
        <v>0</v>
      </c>
      <c r="B1656" t="str">
        <f>IF(OR(RIGHT(TimeVR[[#This Row],[Event]],3)="M.R", RIGHT(TimeVR[[#This Row],[Event]],3)="F.R"),"Relay","Ind")</f>
        <v>Ind</v>
      </c>
      <c r="C1656">
        <f>TimeVR[[#This Row],[gender]]</f>
        <v>0</v>
      </c>
      <c r="D1656">
        <f>TimeVR[[#This Row],[Age]]</f>
        <v>0</v>
      </c>
      <c r="E1656">
        <f>TimeVR[[#This Row],[name]]</f>
        <v>0</v>
      </c>
      <c r="F1656">
        <f>TimeVR[[#This Row],[Event]]</f>
        <v>0</v>
      </c>
      <c r="G1656" t="str">
        <f>IF(OR(StandardResults[[#This Row],[Entry]]="-",TimeVR[[#This Row],[validation]]="Validated"),"Y","N")</f>
        <v>N</v>
      </c>
      <c r="H1656">
        <f>IF(OR(LEFT(TimeVR[[#This Row],[Times]],8)="00:00.00", LEFT(TimeVR[[#This Row],[Times]],2)="NT"),"-",TimeVR[[#This Row],[Times]])</f>
        <v>0</v>
      </c>
      <c r="I16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6" t="str">
        <f>IF(ISBLANK(TimeVR[[#This Row],[Best Time(S)]]),"-",TimeVR[[#This Row],[Best Time(S)]])</f>
        <v>-</v>
      </c>
      <c r="K1656" t="str">
        <f>IF(StandardResults[[#This Row],[BT(SC)]]&lt;&gt;"-",IF(StandardResults[[#This Row],[BT(SC)]]&lt;=StandardResults[[#This Row],[AAs]],"AA",IF(StandardResults[[#This Row],[BT(SC)]]&lt;=StandardResults[[#This Row],[As]],"A",IF(StandardResults[[#This Row],[BT(SC)]]&lt;=StandardResults[[#This Row],[Bs]],"B","-"))),"")</f>
        <v/>
      </c>
      <c r="L1656" t="str">
        <f>IF(ISBLANK(TimeVR[[#This Row],[Best Time(L)]]),"-",TimeVR[[#This Row],[Best Time(L)]])</f>
        <v>-</v>
      </c>
      <c r="M1656" t="str">
        <f>IF(StandardResults[[#This Row],[BT(LC)]]&lt;&gt;"-",IF(StandardResults[[#This Row],[BT(LC)]]&lt;=StandardResults[[#This Row],[AA]],"AA",IF(StandardResults[[#This Row],[BT(LC)]]&lt;=StandardResults[[#This Row],[A]],"A",IF(StandardResults[[#This Row],[BT(LC)]]&lt;=StandardResults[[#This Row],[B]],"B","-"))),"")</f>
        <v/>
      </c>
      <c r="N1656" s="14"/>
      <c r="O1656" t="str">
        <f>IF(StandardResults[[#This Row],[BT(SC)]]&lt;&gt;"-",IF(StandardResults[[#This Row],[BT(SC)]]&lt;=StandardResults[[#This Row],[Ecs]],"EC","-"),"")</f>
        <v/>
      </c>
      <c r="Q1656" t="str">
        <f>IF(StandardResults[[#This Row],[Ind/Rel]]="Ind",LEFT(StandardResults[[#This Row],[Gender]],1)&amp;MIN(MAX(StandardResults[[#This Row],[Age]],11),17)&amp;"-"&amp;StandardResults[[#This Row],[Event]],"")</f>
        <v>011-0</v>
      </c>
      <c r="R1656" t="e">
        <f>IF(StandardResults[[#This Row],[Ind/Rel]]="Ind",_xlfn.XLOOKUP(StandardResults[[#This Row],[Code]],Std[Code],Std[AA]),"-")</f>
        <v>#N/A</v>
      </c>
      <c r="S1656" t="e">
        <f>IF(StandardResults[[#This Row],[Ind/Rel]]="Ind",_xlfn.XLOOKUP(StandardResults[[#This Row],[Code]],Std[Code],Std[A]),"-")</f>
        <v>#N/A</v>
      </c>
      <c r="T1656" t="e">
        <f>IF(StandardResults[[#This Row],[Ind/Rel]]="Ind",_xlfn.XLOOKUP(StandardResults[[#This Row],[Code]],Std[Code],Std[B]),"-")</f>
        <v>#N/A</v>
      </c>
      <c r="U1656" t="e">
        <f>IF(StandardResults[[#This Row],[Ind/Rel]]="Ind",_xlfn.XLOOKUP(StandardResults[[#This Row],[Code]],Std[Code],Std[AAs]),"-")</f>
        <v>#N/A</v>
      </c>
      <c r="V1656" t="e">
        <f>IF(StandardResults[[#This Row],[Ind/Rel]]="Ind",_xlfn.XLOOKUP(StandardResults[[#This Row],[Code]],Std[Code],Std[As]),"-")</f>
        <v>#N/A</v>
      </c>
      <c r="W1656" t="e">
        <f>IF(StandardResults[[#This Row],[Ind/Rel]]="Ind",_xlfn.XLOOKUP(StandardResults[[#This Row],[Code]],Std[Code],Std[Bs]),"-")</f>
        <v>#N/A</v>
      </c>
      <c r="X1656" t="e">
        <f>IF(StandardResults[[#This Row],[Ind/Rel]]="Ind",_xlfn.XLOOKUP(StandardResults[[#This Row],[Code]],Std[Code],Std[EC]),"-")</f>
        <v>#N/A</v>
      </c>
      <c r="Y1656" t="e">
        <f>IF(StandardResults[[#This Row],[Ind/Rel]]="Ind",_xlfn.XLOOKUP(StandardResults[[#This Row],[Code]],Std[Code],Std[Ecs]),"-")</f>
        <v>#N/A</v>
      </c>
      <c r="Z1656">
        <f>COUNTIFS(StandardResults[Name],StandardResults[[#This Row],[Name]],StandardResults[Entry
Std],"B")+COUNTIFS(StandardResults[Name],StandardResults[[#This Row],[Name]],StandardResults[Entry
Std],"A")+COUNTIFS(StandardResults[Name],StandardResults[[#This Row],[Name]],StandardResults[Entry
Std],"AA")</f>
        <v>0</v>
      </c>
      <c r="AA1656">
        <f>COUNTIFS(StandardResults[Name],StandardResults[[#This Row],[Name]],StandardResults[Entry
Std],"AA")</f>
        <v>0</v>
      </c>
    </row>
    <row r="1657" spans="1:27" x14ac:dyDescent="0.25">
      <c r="A1657">
        <f>TimeVR[[#This Row],[Club]]</f>
        <v>0</v>
      </c>
      <c r="B1657" t="str">
        <f>IF(OR(RIGHT(TimeVR[[#This Row],[Event]],3)="M.R", RIGHT(TimeVR[[#This Row],[Event]],3)="F.R"),"Relay","Ind")</f>
        <v>Ind</v>
      </c>
      <c r="C1657">
        <f>TimeVR[[#This Row],[gender]]</f>
        <v>0</v>
      </c>
      <c r="D1657">
        <f>TimeVR[[#This Row],[Age]]</f>
        <v>0</v>
      </c>
      <c r="E1657">
        <f>TimeVR[[#This Row],[name]]</f>
        <v>0</v>
      </c>
      <c r="F1657">
        <f>TimeVR[[#This Row],[Event]]</f>
        <v>0</v>
      </c>
      <c r="G1657" t="str">
        <f>IF(OR(StandardResults[[#This Row],[Entry]]="-",TimeVR[[#This Row],[validation]]="Validated"),"Y","N")</f>
        <v>N</v>
      </c>
      <c r="H1657">
        <f>IF(OR(LEFT(TimeVR[[#This Row],[Times]],8)="00:00.00", LEFT(TimeVR[[#This Row],[Times]],2)="NT"),"-",TimeVR[[#This Row],[Times]])</f>
        <v>0</v>
      </c>
      <c r="I16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7" t="str">
        <f>IF(ISBLANK(TimeVR[[#This Row],[Best Time(S)]]),"-",TimeVR[[#This Row],[Best Time(S)]])</f>
        <v>-</v>
      </c>
      <c r="K1657" t="str">
        <f>IF(StandardResults[[#This Row],[BT(SC)]]&lt;&gt;"-",IF(StandardResults[[#This Row],[BT(SC)]]&lt;=StandardResults[[#This Row],[AAs]],"AA",IF(StandardResults[[#This Row],[BT(SC)]]&lt;=StandardResults[[#This Row],[As]],"A",IF(StandardResults[[#This Row],[BT(SC)]]&lt;=StandardResults[[#This Row],[Bs]],"B","-"))),"")</f>
        <v/>
      </c>
      <c r="L1657" t="str">
        <f>IF(ISBLANK(TimeVR[[#This Row],[Best Time(L)]]),"-",TimeVR[[#This Row],[Best Time(L)]])</f>
        <v>-</v>
      </c>
      <c r="M1657" t="str">
        <f>IF(StandardResults[[#This Row],[BT(LC)]]&lt;&gt;"-",IF(StandardResults[[#This Row],[BT(LC)]]&lt;=StandardResults[[#This Row],[AA]],"AA",IF(StandardResults[[#This Row],[BT(LC)]]&lt;=StandardResults[[#This Row],[A]],"A",IF(StandardResults[[#This Row],[BT(LC)]]&lt;=StandardResults[[#This Row],[B]],"B","-"))),"")</f>
        <v/>
      </c>
      <c r="N1657" s="14"/>
      <c r="O1657" t="str">
        <f>IF(StandardResults[[#This Row],[BT(SC)]]&lt;&gt;"-",IF(StandardResults[[#This Row],[BT(SC)]]&lt;=StandardResults[[#This Row],[Ecs]],"EC","-"),"")</f>
        <v/>
      </c>
      <c r="Q1657" t="str">
        <f>IF(StandardResults[[#This Row],[Ind/Rel]]="Ind",LEFT(StandardResults[[#This Row],[Gender]],1)&amp;MIN(MAX(StandardResults[[#This Row],[Age]],11),17)&amp;"-"&amp;StandardResults[[#This Row],[Event]],"")</f>
        <v>011-0</v>
      </c>
      <c r="R1657" t="e">
        <f>IF(StandardResults[[#This Row],[Ind/Rel]]="Ind",_xlfn.XLOOKUP(StandardResults[[#This Row],[Code]],Std[Code],Std[AA]),"-")</f>
        <v>#N/A</v>
      </c>
      <c r="S1657" t="e">
        <f>IF(StandardResults[[#This Row],[Ind/Rel]]="Ind",_xlfn.XLOOKUP(StandardResults[[#This Row],[Code]],Std[Code],Std[A]),"-")</f>
        <v>#N/A</v>
      </c>
      <c r="T1657" t="e">
        <f>IF(StandardResults[[#This Row],[Ind/Rel]]="Ind",_xlfn.XLOOKUP(StandardResults[[#This Row],[Code]],Std[Code],Std[B]),"-")</f>
        <v>#N/A</v>
      </c>
      <c r="U1657" t="e">
        <f>IF(StandardResults[[#This Row],[Ind/Rel]]="Ind",_xlfn.XLOOKUP(StandardResults[[#This Row],[Code]],Std[Code],Std[AAs]),"-")</f>
        <v>#N/A</v>
      </c>
      <c r="V1657" t="e">
        <f>IF(StandardResults[[#This Row],[Ind/Rel]]="Ind",_xlfn.XLOOKUP(StandardResults[[#This Row],[Code]],Std[Code],Std[As]),"-")</f>
        <v>#N/A</v>
      </c>
      <c r="W1657" t="e">
        <f>IF(StandardResults[[#This Row],[Ind/Rel]]="Ind",_xlfn.XLOOKUP(StandardResults[[#This Row],[Code]],Std[Code],Std[Bs]),"-")</f>
        <v>#N/A</v>
      </c>
      <c r="X1657" t="e">
        <f>IF(StandardResults[[#This Row],[Ind/Rel]]="Ind",_xlfn.XLOOKUP(StandardResults[[#This Row],[Code]],Std[Code],Std[EC]),"-")</f>
        <v>#N/A</v>
      </c>
      <c r="Y1657" t="e">
        <f>IF(StandardResults[[#This Row],[Ind/Rel]]="Ind",_xlfn.XLOOKUP(StandardResults[[#This Row],[Code]],Std[Code],Std[Ecs]),"-")</f>
        <v>#N/A</v>
      </c>
      <c r="Z1657">
        <f>COUNTIFS(StandardResults[Name],StandardResults[[#This Row],[Name]],StandardResults[Entry
Std],"B")+COUNTIFS(StandardResults[Name],StandardResults[[#This Row],[Name]],StandardResults[Entry
Std],"A")+COUNTIFS(StandardResults[Name],StandardResults[[#This Row],[Name]],StandardResults[Entry
Std],"AA")</f>
        <v>0</v>
      </c>
      <c r="AA1657">
        <f>COUNTIFS(StandardResults[Name],StandardResults[[#This Row],[Name]],StandardResults[Entry
Std],"AA")</f>
        <v>0</v>
      </c>
    </row>
    <row r="1658" spans="1:27" x14ac:dyDescent="0.25">
      <c r="A1658">
        <f>TimeVR[[#This Row],[Club]]</f>
        <v>0</v>
      </c>
      <c r="B1658" t="str">
        <f>IF(OR(RIGHT(TimeVR[[#This Row],[Event]],3)="M.R", RIGHT(TimeVR[[#This Row],[Event]],3)="F.R"),"Relay","Ind")</f>
        <v>Ind</v>
      </c>
      <c r="C1658">
        <f>TimeVR[[#This Row],[gender]]</f>
        <v>0</v>
      </c>
      <c r="D1658">
        <f>TimeVR[[#This Row],[Age]]</f>
        <v>0</v>
      </c>
      <c r="E1658">
        <f>TimeVR[[#This Row],[name]]</f>
        <v>0</v>
      </c>
      <c r="F1658">
        <f>TimeVR[[#This Row],[Event]]</f>
        <v>0</v>
      </c>
      <c r="G1658" t="str">
        <f>IF(OR(StandardResults[[#This Row],[Entry]]="-",TimeVR[[#This Row],[validation]]="Validated"),"Y","N")</f>
        <v>N</v>
      </c>
      <c r="H1658">
        <f>IF(OR(LEFT(TimeVR[[#This Row],[Times]],8)="00:00.00", LEFT(TimeVR[[#This Row],[Times]],2)="NT"),"-",TimeVR[[#This Row],[Times]])</f>
        <v>0</v>
      </c>
      <c r="I16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8" t="str">
        <f>IF(ISBLANK(TimeVR[[#This Row],[Best Time(S)]]),"-",TimeVR[[#This Row],[Best Time(S)]])</f>
        <v>-</v>
      </c>
      <c r="K1658" t="str">
        <f>IF(StandardResults[[#This Row],[BT(SC)]]&lt;&gt;"-",IF(StandardResults[[#This Row],[BT(SC)]]&lt;=StandardResults[[#This Row],[AAs]],"AA",IF(StandardResults[[#This Row],[BT(SC)]]&lt;=StandardResults[[#This Row],[As]],"A",IF(StandardResults[[#This Row],[BT(SC)]]&lt;=StandardResults[[#This Row],[Bs]],"B","-"))),"")</f>
        <v/>
      </c>
      <c r="L1658" t="str">
        <f>IF(ISBLANK(TimeVR[[#This Row],[Best Time(L)]]),"-",TimeVR[[#This Row],[Best Time(L)]])</f>
        <v>-</v>
      </c>
      <c r="M1658" t="str">
        <f>IF(StandardResults[[#This Row],[BT(LC)]]&lt;&gt;"-",IF(StandardResults[[#This Row],[BT(LC)]]&lt;=StandardResults[[#This Row],[AA]],"AA",IF(StandardResults[[#This Row],[BT(LC)]]&lt;=StandardResults[[#This Row],[A]],"A",IF(StandardResults[[#This Row],[BT(LC)]]&lt;=StandardResults[[#This Row],[B]],"B","-"))),"")</f>
        <v/>
      </c>
      <c r="N1658" s="14"/>
      <c r="O1658" t="str">
        <f>IF(StandardResults[[#This Row],[BT(SC)]]&lt;&gt;"-",IF(StandardResults[[#This Row],[BT(SC)]]&lt;=StandardResults[[#This Row],[Ecs]],"EC","-"),"")</f>
        <v/>
      </c>
      <c r="Q1658" t="str">
        <f>IF(StandardResults[[#This Row],[Ind/Rel]]="Ind",LEFT(StandardResults[[#This Row],[Gender]],1)&amp;MIN(MAX(StandardResults[[#This Row],[Age]],11),17)&amp;"-"&amp;StandardResults[[#This Row],[Event]],"")</f>
        <v>011-0</v>
      </c>
      <c r="R1658" t="e">
        <f>IF(StandardResults[[#This Row],[Ind/Rel]]="Ind",_xlfn.XLOOKUP(StandardResults[[#This Row],[Code]],Std[Code],Std[AA]),"-")</f>
        <v>#N/A</v>
      </c>
      <c r="S1658" t="e">
        <f>IF(StandardResults[[#This Row],[Ind/Rel]]="Ind",_xlfn.XLOOKUP(StandardResults[[#This Row],[Code]],Std[Code],Std[A]),"-")</f>
        <v>#N/A</v>
      </c>
      <c r="T1658" t="e">
        <f>IF(StandardResults[[#This Row],[Ind/Rel]]="Ind",_xlfn.XLOOKUP(StandardResults[[#This Row],[Code]],Std[Code],Std[B]),"-")</f>
        <v>#N/A</v>
      </c>
      <c r="U1658" t="e">
        <f>IF(StandardResults[[#This Row],[Ind/Rel]]="Ind",_xlfn.XLOOKUP(StandardResults[[#This Row],[Code]],Std[Code],Std[AAs]),"-")</f>
        <v>#N/A</v>
      </c>
      <c r="V1658" t="e">
        <f>IF(StandardResults[[#This Row],[Ind/Rel]]="Ind",_xlfn.XLOOKUP(StandardResults[[#This Row],[Code]],Std[Code],Std[As]),"-")</f>
        <v>#N/A</v>
      </c>
      <c r="W1658" t="e">
        <f>IF(StandardResults[[#This Row],[Ind/Rel]]="Ind",_xlfn.XLOOKUP(StandardResults[[#This Row],[Code]],Std[Code],Std[Bs]),"-")</f>
        <v>#N/A</v>
      </c>
      <c r="X1658" t="e">
        <f>IF(StandardResults[[#This Row],[Ind/Rel]]="Ind",_xlfn.XLOOKUP(StandardResults[[#This Row],[Code]],Std[Code],Std[EC]),"-")</f>
        <v>#N/A</v>
      </c>
      <c r="Y1658" t="e">
        <f>IF(StandardResults[[#This Row],[Ind/Rel]]="Ind",_xlfn.XLOOKUP(StandardResults[[#This Row],[Code]],Std[Code],Std[Ecs]),"-")</f>
        <v>#N/A</v>
      </c>
      <c r="Z1658">
        <f>COUNTIFS(StandardResults[Name],StandardResults[[#This Row],[Name]],StandardResults[Entry
Std],"B")+COUNTIFS(StandardResults[Name],StandardResults[[#This Row],[Name]],StandardResults[Entry
Std],"A")+COUNTIFS(StandardResults[Name],StandardResults[[#This Row],[Name]],StandardResults[Entry
Std],"AA")</f>
        <v>0</v>
      </c>
      <c r="AA1658">
        <f>COUNTIFS(StandardResults[Name],StandardResults[[#This Row],[Name]],StandardResults[Entry
Std],"AA")</f>
        <v>0</v>
      </c>
    </row>
    <row r="1659" spans="1:27" x14ac:dyDescent="0.25">
      <c r="A1659">
        <f>TimeVR[[#This Row],[Club]]</f>
        <v>0</v>
      </c>
      <c r="B1659" t="str">
        <f>IF(OR(RIGHT(TimeVR[[#This Row],[Event]],3)="M.R", RIGHT(TimeVR[[#This Row],[Event]],3)="F.R"),"Relay","Ind")</f>
        <v>Ind</v>
      </c>
      <c r="C1659">
        <f>TimeVR[[#This Row],[gender]]</f>
        <v>0</v>
      </c>
      <c r="D1659">
        <f>TimeVR[[#This Row],[Age]]</f>
        <v>0</v>
      </c>
      <c r="E1659">
        <f>TimeVR[[#This Row],[name]]</f>
        <v>0</v>
      </c>
      <c r="F1659">
        <f>TimeVR[[#This Row],[Event]]</f>
        <v>0</v>
      </c>
      <c r="G1659" t="str">
        <f>IF(OR(StandardResults[[#This Row],[Entry]]="-",TimeVR[[#This Row],[validation]]="Validated"),"Y","N")</f>
        <v>N</v>
      </c>
      <c r="H1659">
        <f>IF(OR(LEFT(TimeVR[[#This Row],[Times]],8)="00:00.00", LEFT(TimeVR[[#This Row],[Times]],2)="NT"),"-",TimeVR[[#This Row],[Times]])</f>
        <v>0</v>
      </c>
      <c r="I16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59" t="str">
        <f>IF(ISBLANK(TimeVR[[#This Row],[Best Time(S)]]),"-",TimeVR[[#This Row],[Best Time(S)]])</f>
        <v>-</v>
      </c>
      <c r="K1659" t="str">
        <f>IF(StandardResults[[#This Row],[BT(SC)]]&lt;&gt;"-",IF(StandardResults[[#This Row],[BT(SC)]]&lt;=StandardResults[[#This Row],[AAs]],"AA",IF(StandardResults[[#This Row],[BT(SC)]]&lt;=StandardResults[[#This Row],[As]],"A",IF(StandardResults[[#This Row],[BT(SC)]]&lt;=StandardResults[[#This Row],[Bs]],"B","-"))),"")</f>
        <v/>
      </c>
      <c r="L1659" t="str">
        <f>IF(ISBLANK(TimeVR[[#This Row],[Best Time(L)]]),"-",TimeVR[[#This Row],[Best Time(L)]])</f>
        <v>-</v>
      </c>
      <c r="M1659" t="str">
        <f>IF(StandardResults[[#This Row],[BT(LC)]]&lt;&gt;"-",IF(StandardResults[[#This Row],[BT(LC)]]&lt;=StandardResults[[#This Row],[AA]],"AA",IF(StandardResults[[#This Row],[BT(LC)]]&lt;=StandardResults[[#This Row],[A]],"A",IF(StandardResults[[#This Row],[BT(LC)]]&lt;=StandardResults[[#This Row],[B]],"B","-"))),"")</f>
        <v/>
      </c>
      <c r="N1659" s="14"/>
      <c r="O1659" t="str">
        <f>IF(StandardResults[[#This Row],[BT(SC)]]&lt;&gt;"-",IF(StandardResults[[#This Row],[BT(SC)]]&lt;=StandardResults[[#This Row],[Ecs]],"EC","-"),"")</f>
        <v/>
      </c>
      <c r="Q1659" t="str">
        <f>IF(StandardResults[[#This Row],[Ind/Rel]]="Ind",LEFT(StandardResults[[#This Row],[Gender]],1)&amp;MIN(MAX(StandardResults[[#This Row],[Age]],11),17)&amp;"-"&amp;StandardResults[[#This Row],[Event]],"")</f>
        <v>011-0</v>
      </c>
      <c r="R1659" t="e">
        <f>IF(StandardResults[[#This Row],[Ind/Rel]]="Ind",_xlfn.XLOOKUP(StandardResults[[#This Row],[Code]],Std[Code],Std[AA]),"-")</f>
        <v>#N/A</v>
      </c>
      <c r="S1659" t="e">
        <f>IF(StandardResults[[#This Row],[Ind/Rel]]="Ind",_xlfn.XLOOKUP(StandardResults[[#This Row],[Code]],Std[Code],Std[A]),"-")</f>
        <v>#N/A</v>
      </c>
      <c r="T1659" t="e">
        <f>IF(StandardResults[[#This Row],[Ind/Rel]]="Ind",_xlfn.XLOOKUP(StandardResults[[#This Row],[Code]],Std[Code],Std[B]),"-")</f>
        <v>#N/A</v>
      </c>
      <c r="U1659" t="e">
        <f>IF(StandardResults[[#This Row],[Ind/Rel]]="Ind",_xlfn.XLOOKUP(StandardResults[[#This Row],[Code]],Std[Code],Std[AAs]),"-")</f>
        <v>#N/A</v>
      </c>
      <c r="V1659" t="e">
        <f>IF(StandardResults[[#This Row],[Ind/Rel]]="Ind",_xlfn.XLOOKUP(StandardResults[[#This Row],[Code]],Std[Code],Std[As]),"-")</f>
        <v>#N/A</v>
      </c>
      <c r="W1659" t="e">
        <f>IF(StandardResults[[#This Row],[Ind/Rel]]="Ind",_xlfn.XLOOKUP(StandardResults[[#This Row],[Code]],Std[Code],Std[Bs]),"-")</f>
        <v>#N/A</v>
      </c>
      <c r="X1659" t="e">
        <f>IF(StandardResults[[#This Row],[Ind/Rel]]="Ind",_xlfn.XLOOKUP(StandardResults[[#This Row],[Code]],Std[Code],Std[EC]),"-")</f>
        <v>#N/A</v>
      </c>
      <c r="Y1659" t="e">
        <f>IF(StandardResults[[#This Row],[Ind/Rel]]="Ind",_xlfn.XLOOKUP(StandardResults[[#This Row],[Code]],Std[Code],Std[Ecs]),"-")</f>
        <v>#N/A</v>
      </c>
      <c r="Z1659">
        <f>COUNTIFS(StandardResults[Name],StandardResults[[#This Row],[Name]],StandardResults[Entry
Std],"B")+COUNTIFS(StandardResults[Name],StandardResults[[#This Row],[Name]],StandardResults[Entry
Std],"A")+COUNTIFS(StandardResults[Name],StandardResults[[#This Row],[Name]],StandardResults[Entry
Std],"AA")</f>
        <v>0</v>
      </c>
      <c r="AA1659">
        <f>COUNTIFS(StandardResults[Name],StandardResults[[#This Row],[Name]],StandardResults[Entry
Std],"AA")</f>
        <v>0</v>
      </c>
    </row>
    <row r="1660" spans="1:27" x14ac:dyDescent="0.25">
      <c r="A1660">
        <f>TimeVR[[#This Row],[Club]]</f>
        <v>0</v>
      </c>
      <c r="B1660" t="str">
        <f>IF(OR(RIGHT(TimeVR[[#This Row],[Event]],3)="M.R", RIGHT(TimeVR[[#This Row],[Event]],3)="F.R"),"Relay","Ind")</f>
        <v>Ind</v>
      </c>
      <c r="C1660">
        <f>TimeVR[[#This Row],[gender]]</f>
        <v>0</v>
      </c>
      <c r="D1660">
        <f>TimeVR[[#This Row],[Age]]</f>
        <v>0</v>
      </c>
      <c r="E1660">
        <f>TimeVR[[#This Row],[name]]</f>
        <v>0</v>
      </c>
      <c r="F1660">
        <f>TimeVR[[#This Row],[Event]]</f>
        <v>0</v>
      </c>
      <c r="G1660" t="str">
        <f>IF(OR(StandardResults[[#This Row],[Entry]]="-",TimeVR[[#This Row],[validation]]="Validated"),"Y","N")</f>
        <v>N</v>
      </c>
      <c r="H1660">
        <f>IF(OR(LEFT(TimeVR[[#This Row],[Times]],8)="00:00.00", LEFT(TimeVR[[#This Row],[Times]],2)="NT"),"-",TimeVR[[#This Row],[Times]])</f>
        <v>0</v>
      </c>
      <c r="I16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0" t="str">
        <f>IF(ISBLANK(TimeVR[[#This Row],[Best Time(S)]]),"-",TimeVR[[#This Row],[Best Time(S)]])</f>
        <v>-</v>
      </c>
      <c r="K1660" t="str">
        <f>IF(StandardResults[[#This Row],[BT(SC)]]&lt;&gt;"-",IF(StandardResults[[#This Row],[BT(SC)]]&lt;=StandardResults[[#This Row],[AAs]],"AA",IF(StandardResults[[#This Row],[BT(SC)]]&lt;=StandardResults[[#This Row],[As]],"A",IF(StandardResults[[#This Row],[BT(SC)]]&lt;=StandardResults[[#This Row],[Bs]],"B","-"))),"")</f>
        <v/>
      </c>
      <c r="L1660" t="str">
        <f>IF(ISBLANK(TimeVR[[#This Row],[Best Time(L)]]),"-",TimeVR[[#This Row],[Best Time(L)]])</f>
        <v>-</v>
      </c>
      <c r="M1660" t="str">
        <f>IF(StandardResults[[#This Row],[BT(LC)]]&lt;&gt;"-",IF(StandardResults[[#This Row],[BT(LC)]]&lt;=StandardResults[[#This Row],[AA]],"AA",IF(StandardResults[[#This Row],[BT(LC)]]&lt;=StandardResults[[#This Row],[A]],"A",IF(StandardResults[[#This Row],[BT(LC)]]&lt;=StandardResults[[#This Row],[B]],"B","-"))),"")</f>
        <v/>
      </c>
      <c r="N1660" s="14"/>
      <c r="O1660" t="str">
        <f>IF(StandardResults[[#This Row],[BT(SC)]]&lt;&gt;"-",IF(StandardResults[[#This Row],[BT(SC)]]&lt;=StandardResults[[#This Row],[Ecs]],"EC","-"),"")</f>
        <v/>
      </c>
      <c r="Q1660" t="str">
        <f>IF(StandardResults[[#This Row],[Ind/Rel]]="Ind",LEFT(StandardResults[[#This Row],[Gender]],1)&amp;MIN(MAX(StandardResults[[#This Row],[Age]],11),17)&amp;"-"&amp;StandardResults[[#This Row],[Event]],"")</f>
        <v>011-0</v>
      </c>
      <c r="R1660" t="e">
        <f>IF(StandardResults[[#This Row],[Ind/Rel]]="Ind",_xlfn.XLOOKUP(StandardResults[[#This Row],[Code]],Std[Code],Std[AA]),"-")</f>
        <v>#N/A</v>
      </c>
      <c r="S1660" t="e">
        <f>IF(StandardResults[[#This Row],[Ind/Rel]]="Ind",_xlfn.XLOOKUP(StandardResults[[#This Row],[Code]],Std[Code],Std[A]),"-")</f>
        <v>#N/A</v>
      </c>
      <c r="T1660" t="e">
        <f>IF(StandardResults[[#This Row],[Ind/Rel]]="Ind",_xlfn.XLOOKUP(StandardResults[[#This Row],[Code]],Std[Code],Std[B]),"-")</f>
        <v>#N/A</v>
      </c>
      <c r="U1660" t="e">
        <f>IF(StandardResults[[#This Row],[Ind/Rel]]="Ind",_xlfn.XLOOKUP(StandardResults[[#This Row],[Code]],Std[Code],Std[AAs]),"-")</f>
        <v>#N/A</v>
      </c>
      <c r="V1660" t="e">
        <f>IF(StandardResults[[#This Row],[Ind/Rel]]="Ind",_xlfn.XLOOKUP(StandardResults[[#This Row],[Code]],Std[Code],Std[As]),"-")</f>
        <v>#N/A</v>
      </c>
      <c r="W1660" t="e">
        <f>IF(StandardResults[[#This Row],[Ind/Rel]]="Ind",_xlfn.XLOOKUP(StandardResults[[#This Row],[Code]],Std[Code],Std[Bs]),"-")</f>
        <v>#N/A</v>
      </c>
      <c r="X1660" t="e">
        <f>IF(StandardResults[[#This Row],[Ind/Rel]]="Ind",_xlfn.XLOOKUP(StandardResults[[#This Row],[Code]],Std[Code],Std[EC]),"-")</f>
        <v>#N/A</v>
      </c>
      <c r="Y1660" t="e">
        <f>IF(StandardResults[[#This Row],[Ind/Rel]]="Ind",_xlfn.XLOOKUP(StandardResults[[#This Row],[Code]],Std[Code],Std[Ecs]),"-")</f>
        <v>#N/A</v>
      </c>
      <c r="Z1660">
        <f>COUNTIFS(StandardResults[Name],StandardResults[[#This Row],[Name]],StandardResults[Entry
Std],"B")+COUNTIFS(StandardResults[Name],StandardResults[[#This Row],[Name]],StandardResults[Entry
Std],"A")+COUNTIFS(StandardResults[Name],StandardResults[[#This Row],[Name]],StandardResults[Entry
Std],"AA")</f>
        <v>0</v>
      </c>
      <c r="AA1660">
        <f>COUNTIFS(StandardResults[Name],StandardResults[[#This Row],[Name]],StandardResults[Entry
Std],"AA")</f>
        <v>0</v>
      </c>
    </row>
    <row r="1661" spans="1:27" x14ac:dyDescent="0.25">
      <c r="A1661">
        <f>TimeVR[[#This Row],[Club]]</f>
        <v>0</v>
      </c>
      <c r="B1661" t="str">
        <f>IF(OR(RIGHT(TimeVR[[#This Row],[Event]],3)="M.R", RIGHT(TimeVR[[#This Row],[Event]],3)="F.R"),"Relay","Ind")</f>
        <v>Ind</v>
      </c>
      <c r="C1661">
        <f>TimeVR[[#This Row],[gender]]</f>
        <v>0</v>
      </c>
      <c r="D1661">
        <f>TimeVR[[#This Row],[Age]]</f>
        <v>0</v>
      </c>
      <c r="E1661">
        <f>TimeVR[[#This Row],[name]]</f>
        <v>0</v>
      </c>
      <c r="F1661">
        <f>TimeVR[[#This Row],[Event]]</f>
        <v>0</v>
      </c>
      <c r="G1661" t="str">
        <f>IF(OR(StandardResults[[#This Row],[Entry]]="-",TimeVR[[#This Row],[validation]]="Validated"),"Y","N")</f>
        <v>N</v>
      </c>
      <c r="H1661">
        <f>IF(OR(LEFT(TimeVR[[#This Row],[Times]],8)="00:00.00", LEFT(TimeVR[[#This Row],[Times]],2)="NT"),"-",TimeVR[[#This Row],[Times]])</f>
        <v>0</v>
      </c>
      <c r="I16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1" t="str">
        <f>IF(ISBLANK(TimeVR[[#This Row],[Best Time(S)]]),"-",TimeVR[[#This Row],[Best Time(S)]])</f>
        <v>-</v>
      </c>
      <c r="K1661" t="str">
        <f>IF(StandardResults[[#This Row],[BT(SC)]]&lt;&gt;"-",IF(StandardResults[[#This Row],[BT(SC)]]&lt;=StandardResults[[#This Row],[AAs]],"AA",IF(StandardResults[[#This Row],[BT(SC)]]&lt;=StandardResults[[#This Row],[As]],"A",IF(StandardResults[[#This Row],[BT(SC)]]&lt;=StandardResults[[#This Row],[Bs]],"B","-"))),"")</f>
        <v/>
      </c>
      <c r="L1661" t="str">
        <f>IF(ISBLANK(TimeVR[[#This Row],[Best Time(L)]]),"-",TimeVR[[#This Row],[Best Time(L)]])</f>
        <v>-</v>
      </c>
      <c r="M1661" t="str">
        <f>IF(StandardResults[[#This Row],[BT(LC)]]&lt;&gt;"-",IF(StandardResults[[#This Row],[BT(LC)]]&lt;=StandardResults[[#This Row],[AA]],"AA",IF(StandardResults[[#This Row],[BT(LC)]]&lt;=StandardResults[[#This Row],[A]],"A",IF(StandardResults[[#This Row],[BT(LC)]]&lt;=StandardResults[[#This Row],[B]],"B","-"))),"")</f>
        <v/>
      </c>
      <c r="N1661" s="14"/>
      <c r="O1661" t="str">
        <f>IF(StandardResults[[#This Row],[BT(SC)]]&lt;&gt;"-",IF(StandardResults[[#This Row],[BT(SC)]]&lt;=StandardResults[[#This Row],[Ecs]],"EC","-"),"")</f>
        <v/>
      </c>
      <c r="Q1661" t="str">
        <f>IF(StandardResults[[#This Row],[Ind/Rel]]="Ind",LEFT(StandardResults[[#This Row],[Gender]],1)&amp;MIN(MAX(StandardResults[[#This Row],[Age]],11),17)&amp;"-"&amp;StandardResults[[#This Row],[Event]],"")</f>
        <v>011-0</v>
      </c>
      <c r="R1661" t="e">
        <f>IF(StandardResults[[#This Row],[Ind/Rel]]="Ind",_xlfn.XLOOKUP(StandardResults[[#This Row],[Code]],Std[Code],Std[AA]),"-")</f>
        <v>#N/A</v>
      </c>
      <c r="S1661" t="e">
        <f>IF(StandardResults[[#This Row],[Ind/Rel]]="Ind",_xlfn.XLOOKUP(StandardResults[[#This Row],[Code]],Std[Code],Std[A]),"-")</f>
        <v>#N/A</v>
      </c>
      <c r="T1661" t="e">
        <f>IF(StandardResults[[#This Row],[Ind/Rel]]="Ind",_xlfn.XLOOKUP(StandardResults[[#This Row],[Code]],Std[Code],Std[B]),"-")</f>
        <v>#N/A</v>
      </c>
      <c r="U1661" t="e">
        <f>IF(StandardResults[[#This Row],[Ind/Rel]]="Ind",_xlfn.XLOOKUP(StandardResults[[#This Row],[Code]],Std[Code],Std[AAs]),"-")</f>
        <v>#N/A</v>
      </c>
      <c r="V1661" t="e">
        <f>IF(StandardResults[[#This Row],[Ind/Rel]]="Ind",_xlfn.XLOOKUP(StandardResults[[#This Row],[Code]],Std[Code],Std[As]),"-")</f>
        <v>#N/A</v>
      </c>
      <c r="W1661" t="e">
        <f>IF(StandardResults[[#This Row],[Ind/Rel]]="Ind",_xlfn.XLOOKUP(StandardResults[[#This Row],[Code]],Std[Code],Std[Bs]),"-")</f>
        <v>#N/A</v>
      </c>
      <c r="X1661" t="e">
        <f>IF(StandardResults[[#This Row],[Ind/Rel]]="Ind",_xlfn.XLOOKUP(StandardResults[[#This Row],[Code]],Std[Code],Std[EC]),"-")</f>
        <v>#N/A</v>
      </c>
      <c r="Y1661" t="e">
        <f>IF(StandardResults[[#This Row],[Ind/Rel]]="Ind",_xlfn.XLOOKUP(StandardResults[[#This Row],[Code]],Std[Code],Std[Ecs]),"-")</f>
        <v>#N/A</v>
      </c>
      <c r="Z1661">
        <f>COUNTIFS(StandardResults[Name],StandardResults[[#This Row],[Name]],StandardResults[Entry
Std],"B")+COUNTIFS(StandardResults[Name],StandardResults[[#This Row],[Name]],StandardResults[Entry
Std],"A")+COUNTIFS(StandardResults[Name],StandardResults[[#This Row],[Name]],StandardResults[Entry
Std],"AA")</f>
        <v>0</v>
      </c>
      <c r="AA1661">
        <f>COUNTIFS(StandardResults[Name],StandardResults[[#This Row],[Name]],StandardResults[Entry
Std],"AA")</f>
        <v>0</v>
      </c>
    </row>
    <row r="1662" spans="1:27" x14ac:dyDescent="0.25">
      <c r="A1662">
        <f>TimeVR[[#This Row],[Club]]</f>
        <v>0</v>
      </c>
      <c r="B1662" t="str">
        <f>IF(OR(RIGHT(TimeVR[[#This Row],[Event]],3)="M.R", RIGHT(TimeVR[[#This Row],[Event]],3)="F.R"),"Relay","Ind")</f>
        <v>Ind</v>
      </c>
      <c r="C1662">
        <f>TimeVR[[#This Row],[gender]]</f>
        <v>0</v>
      </c>
      <c r="D1662">
        <f>TimeVR[[#This Row],[Age]]</f>
        <v>0</v>
      </c>
      <c r="E1662">
        <f>TimeVR[[#This Row],[name]]</f>
        <v>0</v>
      </c>
      <c r="F1662">
        <f>TimeVR[[#This Row],[Event]]</f>
        <v>0</v>
      </c>
      <c r="G1662" t="str">
        <f>IF(OR(StandardResults[[#This Row],[Entry]]="-",TimeVR[[#This Row],[validation]]="Validated"),"Y","N")</f>
        <v>N</v>
      </c>
      <c r="H1662">
        <f>IF(OR(LEFT(TimeVR[[#This Row],[Times]],8)="00:00.00", LEFT(TimeVR[[#This Row],[Times]],2)="NT"),"-",TimeVR[[#This Row],[Times]])</f>
        <v>0</v>
      </c>
      <c r="I16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2" t="str">
        <f>IF(ISBLANK(TimeVR[[#This Row],[Best Time(S)]]),"-",TimeVR[[#This Row],[Best Time(S)]])</f>
        <v>-</v>
      </c>
      <c r="K1662" t="str">
        <f>IF(StandardResults[[#This Row],[BT(SC)]]&lt;&gt;"-",IF(StandardResults[[#This Row],[BT(SC)]]&lt;=StandardResults[[#This Row],[AAs]],"AA",IF(StandardResults[[#This Row],[BT(SC)]]&lt;=StandardResults[[#This Row],[As]],"A",IF(StandardResults[[#This Row],[BT(SC)]]&lt;=StandardResults[[#This Row],[Bs]],"B","-"))),"")</f>
        <v/>
      </c>
      <c r="L1662" t="str">
        <f>IF(ISBLANK(TimeVR[[#This Row],[Best Time(L)]]),"-",TimeVR[[#This Row],[Best Time(L)]])</f>
        <v>-</v>
      </c>
      <c r="M1662" t="str">
        <f>IF(StandardResults[[#This Row],[BT(LC)]]&lt;&gt;"-",IF(StandardResults[[#This Row],[BT(LC)]]&lt;=StandardResults[[#This Row],[AA]],"AA",IF(StandardResults[[#This Row],[BT(LC)]]&lt;=StandardResults[[#This Row],[A]],"A",IF(StandardResults[[#This Row],[BT(LC)]]&lt;=StandardResults[[#This Row],[B]],"B","-"))),"")</f>
        <v/>
      </c>
      <c r="N1662" s="14"/>
      <c r="O1662" t="str">
        <f>IF(StandardResults[[#This Row],[BT(SC)]]&lt;&gt;"-",IF(StandardResults[[#This Row],[BT(SC)]]&lt;=StandardResults[[#This Row],[Ecs]],"EC","-"),"")</f>
        <v/>
      </c>
      <c r="Q1662" t="str">
        <f>IF(StandardResults[[#This Row],[Ind/Rel]]="Ind",LEFT(StandardResults[[#This Row],[Gender]],1)&amp;MIN(MAX(StandardResults[[#This Row],[Age]],11),17)&amp;"-"&amp;StandardResults[[#This Row],[Event]],"")</f>
        <v>011-0</v>
      </c>
      <c r="R1662" t="e">
        <f>IF(StandardResults[[#This Row],[Ind/Rel]]="Ind",_xlfn.XLOOKUP(StandardResults[[#This Row],[Code]],Std[Code],Std[AA]),"-")</f>
        <v>#N/A</v>
      </c>
      <c r="S1662" t="e">
        <f>IF(StandardResults[[#This Row],[Ind/Rel]]="Ind",_xlfn.XLOOKUP(StandardResults[[#This Row],[Code]],Std[Code],Std[A]),"-")</f>
        <v>#N/A</v>
      </c>
      <c r="T1662" t="e">
        <f>IF(StandardResults[[#This Row],[Ind/Rel]]="Ind",_xlfn.XLOOKUP(StandardResults[[#This Row],[Code]],Std[Code],Std[B]),"-")</f>
        <v>#N/A</v>
      </c>
      <c r="U1662" t="e">
        <f>IF(StandardResults[[#This Row],[Ind/Rel]]="Ind",_xlfn.XLOOKUP(StandardResults[[#This Row],[Code]],Std[Code],Std[AAs]),"-")</f>
        <v>#N/A</v>
      </c>
      <c r="V1662" t="e">
        <f>IF(StandardResults[[#This Row],[Ind/Rel]]="Ind",_xlfn.XLOOKUP(StandardResults[[#This Row],[Code]],Std[Code],Std[As]),"-")</f>
        <v>#N/A</v>
      </c>
      <c r="W1662" t="e">
        <f>IF(StandardResults[[#This Row],[Ind/Rel]]="Ind",_xlfn.XLOOKUP(StandardResults[[#This Row],[Code]],Std[Code],Std[Bs]),"-")</f>
        <v>#N/A</v>
      </c>
      <c r="X1662" t="e">
        <f>IF(StandardResults[[#This Row],[Ind/Rel]]="Ind",_xlfn.XLOOKUP(StandardResults[[#This Row],[Code]],Std[Code],Std[EC]),"-")</f>
        <v>#N/A</v>
      </c>
      <c r="Y1662" t="e">
        <f>IF(StandardResults[[#This Row],[Ind/Rel]]="Ind",_xlfn.XLOOKUP(StandardResults[[#This Row],[Code]],Std[Code],Std[Ecs]),"-")</f>
        <v>#N/A</v>
      </c>
      <c r="Z1662">
        <f>COUNTIFS(StandardResults[Name],StandardResults[[#This Row],[Name]],StandardResults[Entry
Std],"B")+COUNTIFS(StandardResults[Name],StandardResults[[#This Row],[Name]],StandardResults[Entry
Std],"A")+COUNTIFS(StandardResults[Name],StandardResults[[#This Row],[Name]],StandardResults[Entry
Std],"AA")</f>
        <v>0</v>
      </c>
      <c r="AA1662">
        <f>COUNTIFS(StandardResults[Name],StandardResults[[#This Row],[Name]],StandardResults[Entry
Std],"AA")</f>
        <v>0</v>
      </c>
    </row>
    <row r="1663" spans="1:27" x14ac:dyDescent="0.25">
      <c r="A1663">
        <f>TimeVR[[#This Row],[Club]]</f>
        <v>0</v>
      </c>
      <c r="B1663" t="str">
        <f>IF(OR(RIGHT(TimeVR[[#This Row],[Event]],3)="M.R", RIGHT(TimeVR[[#This Row],[Event]],3)="F.R"),"Relay","Ind")</f>
        <v>Ind</v>
      </c>
      <c r="C1663">
        <f>TimeVR[[#This Row],[gender]]</f>
        <v>0</v>
      </c>
      <c r="D1663">
        <f>TimeVR[[#This Row],[Age]]</f>
        <v>0</v>
      </c>
      <c r="E1663">
        <f>TimeVR[[#This Row],[name]]</f>
        <v>0</v>
      </c>
      <c r="F1663">
        <f>TimeVR[[#This Row],[Event]]</f>
        <v>0</v>
      </c>
      <c r="G1663" t="str">
        <f>IF(OR(StandardResults[[#This Row],[Entry]]="-",TimeVR[[#This Row],[validation]]="Validated"),"Y","N")</f>
        <v>N</v>
      </c>
      <c r="H1663">
        <f>IF(OR(LEFT(TimeVR[[#This Row],[Times]],8)="00:00.00", LEFT(TimeVR[[#This Row],[Times]],2)="NT"),"-",TimeVR[[#This Row],[Times]])</f>
        <v>0</v>
      </c>
      <c r="I16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3" t="str">
        <f>IF(ISBLANK(TimeVR[[#This Row],[Best Time(S)]]),"-",TimeVR[[#This Row],[Best Time(S)]])</f>
        <v>-</v>
      </c>
      <c r="K1663" t="str">
        <f>IF(StandardResults[[#This Row],[BT(SC)]]&lt;&gt;"-",IF(StandardResults[[#This Row],[BT(SC)]]&lt;=StandardResults[[#This Row],[AAs]],"AA",IF(StandardResults[[#This Row],[BT(SC)]]&lt;=StandardResults[[#This Row],[As]],"A",IF(StandardResults[[#This Row],[BT(SC)]]&lt;=StandardResults[[#This Row],[Bs]],"B","-"))),"")</f>
        <v/>
      </c>
      <c r="L1663" t="str">
        <f>IF(ISBLANK(TimeVR[[#This Row],[Best Time(L)]]),"-",TimeVR[[#This Row],[Best Time(L)]])</f>
        <v>-</v>
      </c>
      <c r="M1663" t="str">
        <f>IF(StandardResults[[#This Row],[BT(LC)]]&lt;&gt;"-",IF(StandardResults[[#This Row],[BT(LC)]]&lt;=StandardResults[[#This Row],[AA]],"AA",IF(StandardResults[[#This Row],[BT(LC)]]&lt;=StandardResults[[#This Row],[A]],"A",IF(StandardResults[[#This Row],[BT(LC)]]&lt;=StandardResults[[#This Row],[B]],"B","-"))),"")</f>
        <v/>
      </c>
      <c r="N1663" s="14"/>
      <c r="O1663" t="str">
        <f>IF(StandardResults[[#This Row],[BT(SC)]]&lt;&gt;"-",IF(StandardResults[[#This Row],[BT(SC)]]&lt;=StandardResults[[#This Row],[Ecs]],"EC","-"),"")</f>
        <v/>
      </c>
      <c r="Q1663" t="str">
        <f>IF(StandardResults[[#This Row],[Ind/Rel]]="Ind",LEFT(StandardResults[[#This Row],[Gender]],1)&amp;MIN(MAX(StandardResults[[#This Row],[Age]],11),17)&amp;"-"&amp;StandardResults[[#This Row],[Event]],"")</f>
        <v>011-0</v>
      </c>
      <c r="R1663" t="e">
        <f>IF(StandardResults[[#This Row],[Ind/Rel]]="Ind",_xlfn.XLOOKUP(StandardResults[[#This Row],[Code]],Std[Code],Std[AA]),"-")</f>
        <v>#N/A</v>
      </c>
      <c r="S1663" t="e">
        <f>IF(StandardResults[[#This Row],[Ind/Rel]]="Ind",_xlfn.XLOOKUP(StandardResults[[#This Row],[Code]],Std[Code],Std[A]),"-")</f>
        <v>#N/A</v>
      </c>
      <c r="T1663" t="e">
        <f>IF(StandardResults[[#This Row],[Ind/Rel]]="Ind",_xlfn.XLOOKUP(StandardResults[[#This Row],[Code]],Std[Code],Std[B]),"-")</f>
        <v>#N/A</v>
      </c>
      <c r="U1663" t="e">
        <f>IF(StandardResults[[#This Row],[Ind/Rel]]="Ind",_xlfn.XLOOKUP(StandardResults[[#This Row],[Code]],Std[Code],Std[AAs]),"-")</f>
        <v>#N/A</v>
      </c>
      <c r="V1663" t="e">
        <f>IF(StandardResults[[#This Row],[Ind/Rel]]="Ind",_xlfn.XLOOKUP(StandardResults[[#This Row],[Code]],Std[Code],Std[As]),"-")</f>
        <v>#N/A</v>
      </c>
      <c r="W1663" t="e">
        <f>IF(StandardResults[[#This Row],[Ind/Rel]]="Ind",_xlfn.XLOOKUP(StandardResults[[#This Row],[Code]],Std[Code],Std[Bs]),"-")</f>
        <v>#N/A</v>
      </c>
      <c r="X1663" t="e">
        <f>IF(StandardResults[[#This Row],[Ind/Rel]]="Ind",_xlfn.XLOOKUP(StandardResults[[#This Row],[Code]],Std[Code],Std[EC]),"-")</f>
        <v>#N/A</v>
      </c>
      <c r="Y1663" t="e">
        <f>IF(StandardResults[[#This Row],[Ind/Rel]]="Ind",_xlfn.XLOOKUP(StandardResults[[#This Row],[Code]],Std[Code],Std[Ecs]),"-")</f>
        <v>#N/A</v>
      </c>
      <c r="Z1663">
        <f>COUNTIFS(StandardResults[Name],StandardResults[[#This Row],[Name]],StandardResults[Entry
Std],"B")+COUNTIFS(StandardResults[Name],StandardResults[[#This Row],[Name]],StandardResults[Entry
Std],"A")+COUNTIFS(StandardResults[Name],StandardResults[[#This Row],[Name]],StandardResults[Entry
Std],"AA")</f>
        <v>0</v>
      </c>
      <c r="AA1663">
        <f>COUNTIFS(StandardResults[Name],StandardResults[[#This Row],[Name]],StandardResults[Entry
Std],"AA")</f>
        <v>0</v>
      </c>
    </row>
    <row r="1664" spans="1:27" x14ac:dyDescent="0.25">
      <c r="A1664">
        <f>TimeVR[[#This Row],[Club]]</f>
        <v>0</v>
      </c>
      <c r="B1664" t="str">
        <f>IF(OR(RIGHT(TimeVR[[#This Row],[Event]],3)="M.R", RIGHT(TimeVR[[#This Row],[Event]],3)="F.R"),"Relay","Ind")</f>
        <v>Ind</v>
      </c>
      <c r="C1664">
        <f>TimeVR[[#This Row],[gender]]</f>
        <v>0</v>
      </c>
      <c r="D1664">
        <f>TimeVR[[#This Row],[Age]]</f>
        <v>0</v>
      </c>
      <c r="E1664">
        <f>TimeVR[[#This Row],[name]]</f>
        <v>0</v>
      </c>
      <c r="F1664">
        <f>TimeVR[[#This Row],[Event]]</f>
        <v>0</v>
      </c>
      <c r="G1664" t="str">
        <f>IF(OR(StandardResults[[#This Row],[Entry]]="-",TimeVR[[#This Row],[validation]]="Validated"),"Y","N")</f>
        <v>N</v>
      </c>
      <c r="H1664">
        <f>IF(OR(LEFT(TimeVR[[#This Row],[Times]],8)="00:00.00", LEFT(TimeVR[[#This Row],[Times]],2)="NT"),"-",TimeVR[[#This Row],[Times]])</f>
        <v>0</v>
      </c>
      <c r="I16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4" t="str">
        <f>IF(ISBLANK(TimeVR[[#This Row],[Best Time(S)]]),"-",TimeVR[[#This Row],[Best Time(S)]])</f>
        <v>-</v>
      </c>
      <c r="K1664" t="str">
        <f>IF(StandardResults[[#This Row],[BT(SC)]]&lt;&gt;"-",IF(StandardResults[[#This Row],[BT(SC)]]&lt;=StandardResults[[#This Row],[AAs]],"AA",IF(StandardResults[[#This Row],[BT(SC)]]&lt;=StandardResults[[#This Row],[As]],"A",IF(StandardResults[[#This Row],[BT(SC)]]&lt;=StandardResults[[#This Row],[Bs]],"B","-"))),"")</f>
        <v/>
      </c>
      <c r="L1664" t="str">
        <f>IF(ISBLANK(TimeVR[[#This Row],[Best Time(L)]]),"-",TimeVR[[#This Row],[Best Time(L)]])</f>
        <v>-</v>
      </c>
      <c r="M1664" t="str">
        <f>IF(StandardResults[[#This Row],[BT(LC)]]&lt;&gt;"-",IF(StandardResults[[#This Row],[BT(LC)]]&lt;=StandardResults[[#This Row],[AA]],"AA",IF(StandardResults[[#This Row],[BT(LC)]]&lt;=StandardResults[[#This Row],[A]],"A",IF(StandardResults[[#This Row],[BT(LC)]]&lt;=StandardResults[[#This Row],[B]],"B","-"))),"")</f>
        <v/>
      </c>
      <c r="N1664" s="14"/>
      <c r="O1664" t="str">
        <f>IF(StandardResults[[#This Row],[BT(SC)]]&lt;&gt;"-",IF(StandardResults[[#This Row],[BT(SC)]]&lt;=StandardResults[[#This Row],[Ecs]],"EC","-"),"")</f>
        <v/>
      </c>
      <c r="Q1664" t="str">
        <f>IF(StandardResults[[#This Row],[Ind/Rel]]="Ind",LEFT(StandardResults[[#This Row],[Gender]],1)&amp;MIN(MAX(StandardResults[[#This Row],[Age]],11),17)&amp;"-"&amp;StandardResults[[#This Row],[Event]],"")</f>
        <v>011-0</v>
      </c>
      <c r="R1664" t="e">
        <f>IF(StandardResults[[#This Row],[Ind/Rel]]="Ind",_xlfn.XLOOKUP(StandardResults[[#This Row],[Code]],Std[Code],Std[AA]),"-")</f>
        <v>#N/A</v>
      </c>
      <c r="S1664" t="e">
        <f>IF(StandardResults[[#This Row],[Ind/Rel]]="Ind",_xlfn.XLOOKUP(StandardResults[[#This Row],[Code]],Std[Code],Std[A]),"-")</f>
        <v>#N/A</v>
      </c>
      <c r="T1664" t="e">
        <f>IF(StandardResults[[#This Row],[Ind/Rel]]="Ind",_xlfn.XLOOKUP(StandardResults[[#This Row],[Code]],Std[Code],Std[B]),"-")</f>
        <v>#N/A</v>
      </c>
      <c r="U1664" t="e">
        <f>IF(StandardResults[[#This Row],[Ind/Rel]]="Ind",_xlfn.XLOOKUP(StandardResults[[#This Row],[Code]],Std[Code],Std[AAs]),"-")</f>
        <v>#N/A</v>
      </c>
      <c r="V1664" t="e">
        <f>IF(StandardResults[[#This Row],[Ind/Rel]]="Ind",_xlfn.XLOOKUP(StandardResults[[#This Row],[Code]],Std[Code],Std[As]),"-")</f>
        <v>#N/A</v>
      </c>
      <c r="W1664" t="e">
        <f>IF(StandardResults[[#This Row],[Ind/Rel]]="Ind",_xlfn.XLOOKUP(StandardResults[[#This Row],[Code]],Std[Code],Std[Bs]),"-")</f>
        <v>#N/A</v>
      </c>
      <c r="X1664" t="e">
        <f>IF(StandardResults[[#This Row],[Ind/Rel]]="Ind",_xlfn.XLOOKUP(StandardResults[[#This Row],[Code]],Std[Code],Std[EC]),"-")</f>
        <v>#N/A</v>
      </c>
      <c r="Y1664" t="e">
        <f>IF(StandardResults[[#This Row],[Ind/Rel]]="Ind",_xlfn.XLOOKUP(StandardResults[[#This Row],[Code]],Std[Code],Std[Ecs]),"-")</f>
        <v>#N/A</v>
      </c>
      <c r="Z1664">
        <f>COUNTIFS(StandardResults[Name],StandardResults[[#This Row],[Name]],StandardResults[Entry
Std],"B")+COUNTIFS(StandardResults[Name],StandardResults[[#This Row],[Name]],StandardResults[Entry
Std],"A")+COUNTIFS(StandardResults[Name],StandardResults[[#This Row],[Name]],StandardResults[Entry
Std],"AA")</f>
        <v>0</v>
      </c>
      <c r="AA1664">
        <f>COUNTIFS(StandardResults[Name],StandardResults[[#This Row],[Name]],StandardResults[Entry
Std],"AA")</f>
        <v>0</v>
      </c>
    </row>
    <row r="1665" spans="1:27" x14ac:dyDescent="0.25">
      <c r="A1665">
        <f>TimeVR[[#This Row],[Club]]</f>
        <v>0</v>
      </c>
      <c r="B1665" t="str">
        <f>IF(OR(RIGHT(TimeVR[[#This Row],[Event]],3)="M.R", RIGHT(TimeVR[[#This Row],[Event]],3)="F.R"),"Relay","Ind")</f>
        <v>Ind</v>
      </c>
      <c r="C1665">
        <f>TimeVR[[#This Row],[gender]]</f>
        <v>0</v>
      </c>
      <c r="D1665">
        <f>TimeVR[[#This Row],[Age]]</f>
        <v>0</v>
      </c>
      <c r="E1665">
        <f>TimeVR[[#This Row],[name]]</f>
        <v>0</v>
      </c>
      <c r="F1665">
        <f>TimeVR[[#This Row],[Event]]</f>
        <v>0</v>
      </c>
      <c r="G1665" t="str">
        <f>IF(OR(StandardResults[[#This Row],[Entry]]="-",TimeVR[[#This Row],[validation]]="Validated"),"Y","N")</f>
        <v>N</v>
      </c>
      <c r="H1665">
        <f>IF(OR(LEFT(TimeVR[[#This Row],[Times]],8)="00:00.00", LEFT(TimeVR[[#This Row],[Times]],2)="NT"),"-",TimeVR[[#This Row],[Times]])</f>
        <v>0</v>
      </c>
      <c r="I16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5" t="str">
        <f>IF(ISBLANK(TimeVR[[#This Row],[Best Time(S)]]),"-",TimeVR[[#This Row],[Best Time(S)]])</f>
        <v>-</v>
      </c>
      <c r="K1665" t="str">
        <f>IF(StandardResults[[#This Row],[BT(SC)]]&lt;&gt;"-",IF(StandardResults[[#This Row],[BT(SC)]]&lt;=StandardResults[[#This Row],[AAs]],"AA",IF(StandardResults[[#This Row],[BT(SC)]]&lt;=StandardResults[[#This Row],[As]],"A",IF(StandardResults[[#This Row],[BT(SC)]]&lt;=StandardResults[[#This Row],[Bs]],"B","-"))),"")</f>
        <v/>
      </c>
      <c r="L1665" t="str">
        <f>IF(ISBLANK(TimeVR[[#This Row],[Best Time(L)]]),"-",TimeVR[[#This Row],[Best Time(L)]])</f>
        <v>-</v>
      </c>
      <c r="M1665" t="str">
        <f>IF(StandardResults[[#This Row],[BT(LC)]]&lt;&gt;"-",IF(StandardResults[[#This Row],[BT(LC)]]&lt;=StandardResults[[#This Row],[AA]],"AA",IF(StandardResults[[#This Row],[BT(LC)]]&lt;=StandardResults[[#This Row],[A]],"A",IF(StandardResults[[#This Row],[BT(LC)]]&lt;=StandardResults[[#This Row],[B]],"B","-"))),"")</f>
        <v/>
      </c>
      <c r="N1665" s="14"/>
      <c r="O1665" t="str">
        <f>IF(StandardResults[[#This Row],[BT(SC)]]&lt;&gt;"-",IF(StandardResults[[#This Row],[BT(SC)]]&lt;=StandardResults[[#This Row],[Ecs]],"EC","-"),"")</f>
        <v/>
      </c>
      <c r="Q1665" t="str">
        <f>IF(StandardResults[[#This Row],[Ind/Rel]]="Ind",LEFT(StandardResults[[#This Row],[Gender]],1)&amp;MIN(MAX(StandardResults[[#This Row],[Age]],11),17)&amp;"-"&amp;StandardResults[[#This Row],[Event]],"")</f>
        <v>011-0</v>
      </c>
      <c r="R1665" t="e">
        <f>IF(StandardResults[[#This Row],[Ind/Rel]]="Ind",_xlfn.XLOOKUP(StandardResults[[#This Row],[Code]],Std[Code],Std[AA]),"-")</f>
        <v>#N/A</v>
      </c>
      <c r="S1665" t="e">
        <f>IF(StandardResults[[#This Row],[Ind/Rel]]="Ind",_xlfn.XLOOKUP(StandardResults[[#This Row],[Code]],Std[Code],Std[A]),"-")</f>
        <v>#N/A</v>
      </c>
      <c r="T1665" t="e">
        <f>IF(StandardResults[[#This Row],[Ind/Rel]]="Ind",_xlfn.XLOOKUP(StandardResults[[#This Row],[Code]],Std[Code],Std[B]),"-")</f>
        <v>#N/A</v>
      </c>
      <c r="U1665" t="e">
        <f>IF(StandardResults[[#This Row],[Ind/Rel]]="Ind",_xlfn.XLOOKUP(StandardResults[[#This Row],[Code]],Std[Code],Std[AAs]),"-")</f>
        <v>#N/A</v>
      </c>
      <c r="V1665" t="e">
        <f>IF(StandardResults[[#This Row],[Ind/Rel]]="Ind",_xlfn.XLOOKUP(StandardResults[[#This Row],[Code]],Std[Code],Std[As]),"-")</f>
        <v>#N/A</v>
      </c>
      <c r="W1665" t="e">
        <f>IF(StandardResults[[#This Row],[Ind/Rel]]="Ind",_xlfn.XLOOKUP(StandardResults[[#This Row],[Code]],Std[Code],Std[Bs]),"-")</f>
        <v>#N/A</v>
      </c>
      <c r="X1665" t="e">
        <f>IF(StandardResults[[#This Row],[Ind/Rel]]="Ind",_xlfn.XLOOKUP(StandardResults[[#This Row],[Code]],Std[Code],Std[EC]),"-")</f>
        <v>#N/A</v>
      </c>
      <c r="Y1665" t="e">
        <f>IF(StandardResults[[#This Row],[Ind/Rel]]="Ind",_xlfn.XLOOKUP(StandardResults[[#This Row],[Code]],Std[Code],Std[Ecs]),"-")</f>
        <v>#N/A</v>
      </c>
      <c r="Z1665">
        <f>COUNTIFS(StandardResults[Name],StandardResults[[#This Row],[Name]],StandardResults[Entry
Std],"B")+COUNTIFS(StandardResults[Name],StandardResults[[#This Row],[Name]],StandardResults[Entry
Std],"A")+COUNTIFS(StandardResults[Name],StandardResults[[#This Row],[Name]],StandardResults[Entry
Std],"AA")</f>
        <v>0</v>
      </c>
      <c r="AA1665">
        <f>COUNTIFS(StandardResults[Name],StandardResults[[#This Row],[Name]],StandardResults[Entry
Std],"AA")</f>
        <v>0</v>
      </c>
    </row>
    <row r="1666" spans="1:27" x14ac:dyDescent="0.25">
      <c r="A1666">
        <f>TimeVR[[#This Row],[Club]]</f>
        <v>0</v>
      </c>
      <c r="B1666" t="str">
        <f>IF(OR(RIGHT(TimeVR[[#This Row],[Event]],3)="M.R", RIGHT(TimeVR[[#This Row],[Event]],3)="F.R"),"Relay","Ind")</f>
        <v>Ind</v>
      </c>
      <c r="C1666">
        <f>TimeVR[[#This Row],[gender]]</f>
        <v>0</v>
      </c>
      <c r="D1666">
        <f>TimeVR[[#This Row],[Age]]</f>
        <v>0</v>
      </c>
      <c r="E1666">
        <f>TimeVR[[#This Row],[name]]</f>
        <v>0</v>
      </c>
      <c r="F1666">
        <f>TimeVR[[#This Row],[Event]]</f>
        <v>0</v>
      </c>
      <c r="G1666" t="str">
        <f>IF(OR(StandardResults[[#This Row],[Entry]]="-",TimeVR[[#This Row],[validation]]="Validated"),"Y","N")</f>
        <v>N</v>
      </c>
      <c r="H1666">
        <f>IF(OR(LEFT(TimeVR[[#This Row],[Times]],8)="00:00.00", LEFT(TimeVR[[#This Row],[Times]],2)="NT"),"-",TimeVR[[#This Row],[Times]])</f>
        <v>0</v>
      </c>
      <c r="I16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6" t="str">
        <f>IF(ISBLANK(TimeVR[[#This Row],[Best Time(S)]]),"-",TimeVR[[#This Row],[Best Time(S)]])</f>
        <v>-</v>
      </c>
      <c r="K1666" t="str">
        <f>IF(StandardResults[[#This Row],[BT(SC)]]&lt;&gt;"-",IF(StandardResults[[#This Row],[BT(SC)]]&lt;=StandardResults[[#This Row],[AAs]],"AA",IF(StandardResults[[#This Row],[BT(SC)]]&lt;=StandardResults[[#This Row],[As]],"A",IF(StandardResults[[#This Row],[BT(SC)]]&lt;=StandardResults[[#This Row],[Bs]],"B","-"))),"")</f>
        <v/>
      </c>
      <c r="L1666" t="str">
        <f>IF(ISBLANK(TimeVR[[#This Row],[Best Time(L)]]),"-",TimeVR[[#This Row],[Best Time(L)]])</f>
        <v>-</v>
      </c>
      <c r="M1666" t="str">
        <f>IF(StandardResults[[#This Row],[BT(LC)]]&lt;&gt;"-",IF(StandardResults[[#This Row],[BT(LC)]]&lt;=StandardResults[[#This Row],[AA]],"AA",IF(StandardResults[[#This Row],[BT(LC)]]&lt;=StandardResults[[#This Row],[A]],"A",IF(StandardResults[[#This Row],[BT(LC)]]&lt;=StandardResults[[#This Row],[B]],"B","-"))),"")</f>
        <v/>
      </c>
      <c r="N1666" s="14"/>
      <c r="O1666" t="str">
        <f>IF(StandardResults[[#This Row],[BT(SC)]]&lt;&gt;"-",IF(StandardResults[[#This Row],[BT(SC)]]&lt;=StandardResults[[#This Row],[Ecs]],"EC","-"),"")</f>
        <v/>
      </c>
      <c r="Q1666" t="str">
        <f>IF(StandardResults[[#This Row],[Ind/Rel]]="Ind",LEFT(StandardResults[[#This Row],[Gender]],1)&amp;MIN(MAX(StandardResults[[#This Row],[Age]],11),17)&amp;"-"&amp;StandardResults[[#This Row],[Event]],"")</f>
        <v>011-0</v>
      </c>
      <c r="R1666" t="e">
        <f>IF(StandardResults[[#This Row],[Ind/Rel]]="Ind",_xlfn.XLOOKUP(StandardResults[[#This Row],[Code]],Std[Code],Std[AA]),"-")</f>
        <v>#N/A</v>
      </c>
      <c r="S1666" t="e">
        <f>IF(StandardResults[[#This Row],[Ind/Rel]]="Ind",_xlfn.XLOOKUP(StandardResults[[#This Row],[Code]],Std[Code],Std[A]),"-")</f>
        <v>#N/A</v>
      </c>
      <c r="T1666" t="e">
        <f>IF(StandardResults[[#This Row],[Ind/Rel]]="Ind",_xlfn.XLOOKUP(StandardResults[[#This Row],[Code]],Std[Code],Std[B]),"-")</f>
        <v>#N/A</v>
      </c>
      <c r="U1666" t="e">
        <f>IF(StandardResults[[#This Row],[Ind/Rel]]="Ind",_xlfn.XLOOKUP(StandardResults[[#This Row],[Code]],Std[Code],Std[AAs]),"-")</f>
        <v>#N/A</v>
      </c>
      <c r="V1666" t="e">
        <f>IF(StandardResults[[#This Row],[Ind/Rel]]="Ind",_xlfn.XLOOKUP(StandardResults[[#This Row],[Code]],Std[Code],Std[As]),"-")</f>
        <v>#N/A</v>
      </c>
      <c r="W1666" t="e">
        <f>IF(StandardResults[[#This Row],[Ind/Rel]]="Ind",_xlfn.XLOOKUP(StandardResults[[#This Row],[Code]],Std[Code],Std[Bs]),"-")</f>
        <v>#N/A</v>
      </c>
      <c r="X1666" t="e">
        <f>IF(StandardResults[[#This Row],[Ind/Rel]]="Ind",_xlfn.XLOOKUP(StandardResults[[#This Row],[Code]],Std[Code],Std[EC]),"-")</f>
        <v>#N/A</v>
      </c>
      <c r="Y1666" t="e">
        <f>IF(StandardResults[[#This Row],[Ind/Rel]]="Ind",_xlfn.XLOOKUP(StandardResults[[#This Row],[Code]],Std[Code],Std[Ecs]),"-")</f>
        <v>#N/A</v>
      </c>
      <c r="Z1666">
        <f>COUNTIFS(StandardResults[Name],StandardResults[[#This Row],[Name]],StandardResults[Entry
Std],"B")+COUNTIFS(StandardResults[Name],StandardResults[[#This Row],[Name]],StandardResults[Entry
Std],"A")+COUNTIFS(StandardResults[Name],StandardResults[[#This Row],[Name]],StandardResults[Entry
Std],"AA")</f>
        <v>0</v>
      </c>
      <c r="AA1666">
        <f>COUNTIFS(StandardResults[Name],StandardResults[[#This Row],[Name]],StandardResults[Entry
Std],"AA")</f>
        <v>0</v>
      </c>
    </row>
    <row r="1667" spans="1:27" x14ac:dyDescent="0.25">
      <c r="A1667">
        <f>TimeVR[[#This Row],[Club]]</f>
        <v>0</v>
      </c>
      <c r="B1667" t="str">
        <f>IF(OR(RIGHT(TimeVR[[#This Row],[Event]],3)="M.R", RIGHT(TimeVR[[#This Row],[Event]],3)="F.R"),"Relay","Ind")</f>
        <v>Ind</v>
      </c>
      <c r="C1667">
        <f>TimeVR[[#This Row],[gender]]</f>
        <v>0</v>
      </c>
      <c r="D1667">
        <f>TimeVR[[#This Row],[Age]]</f>
        <v>0</v>
      </c>
      <c r="E1667">
        <f>TimeVR[[#This Row],[name]]</f>
        <v>0</v>
      </c>
      <c r="F1667">
        <f>TimeVR[[#This Row],[Event]]</f>
        <v>0</v>
      </c>
      <c r="G1667" t="str">
        <f>IF(OR(StandardResults[[#This Row],[Entry]]="-",TimeVR[[#This Row],[validation]]="Validated"),"Y","N")</f>
        <v>N</v>
      </c>
      <c r="H1667">
        <f>IF(OR(LEFT(TimeVR[[#This Row],[Times]],8)="00:00.00", LEFT(TimeVR[[#This Row],[Times]],2)="NT"),"-",TimeVR[[#This Row],[Times]])</f>
        <v>0</v>
      </c>
      <c r="I16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7" t="str">
        <f>IF(ISBLANK(TimeVR[[#This Row],[Best Time(S)]]),"-",TimeVR[[#This Row],[Best Time(S)]])</f>
        <v>-</v>
      </c>
      <c r="K1667" t="str">
        <f>IF(StandardResults[[#This Row],[BT(SC)]]&lt;&gt;"-",IF(StandardResults[[#This Row],[BT(SC)]]&lt;=StandardResults[[#This Row],[AAs]],"AA",IF(StandardResults[[#This Row],[BT(SC)]]&lt;=StandardResults[[#This Row],[As]],"A",IF(StandardResults[[#This Row],[BT(SC)]]&lt;=StandardResults[[#This Row],[Bs]],"B","-"))),"")</f>
        <v/>
      </c>
      <c r="L1667" t="str">
        <f>IF(ISBLANK(TimeVR[[#This Row],[Best Time(L)]]),"-",TimeVR[[#This Row],[Best Time(L)]])</f>
        <v>-</v>
      </c>
      <c r="M1667" t="str">
        <f>IF(StandardResults[[#This Row],[BT(LC)]]&lt;&gt;"-",IF(StandardResults[[#This Row],[BT(LC)]]&lt;=StandardResults[[#This Row],[AA]],"AA",IF(StandardResults[[#This Row],[BT(LC)]]&lt;=StandardResults[[#This Row],[A]],"A",IF(StandardResults[[#This Row],[BT(LC)]]&lt;=StandardResults[[#This Row],[B]],"B","-"))),"")</f>
        <v/>
      </c>
      <c r="N1667" s="14"/>
      <c r="O1667" t="str">
        <f>IF(StandardResults[[#This Row],[BT(SC)]]&lt;&gt;"-",IF(StandardResults[[#This Row],[BT(SC)]]&lt;=StandardResults[[#This Row],[Ecs]],"EC","-"),"")</f>
        <v/>
      </c>
      <c r="Q1667" t="str">
        <f>IF(StandardResults[[#This Row],[Ind/Rel]]="Ind",LEFT(StandardResults[[#This Row],[Gender]],1)&amp;MIN(MAX(StandardResults[[#This Row],[Age]],11),17)&amp;"-"&amp;StandardResults[[#This Row],[Event]],"")</f>
        <v>011-0</v>
      </c>
      <c r="R1667" t="e">
        <f>IF(StandardResults[[#This Row],[Ind/Rel]]="Ind",_xlfn.XLOOKUP(StandardResults[[#This Row],[Code]],Std[Code],Std[AA]),"-")</f>
        <v>#N/A</v>
      </c>
      <c r="S1667" t="e">
        <f>IF(StandardResults[[#This Row],[Ind/Rel]]="Ind",_xlfn.XLOOKUP(StandardResults[[#This Row],[Code]],Std[Code],Std[A]),"-")</f>
        <v>#N/A</v>
      </c>
      <c r="T1667" t="e">
        <f>IF(StandardResults[[#This Row],[Ind/Rel]]="Ind",_xlfn.XLOOKUP(StandardResults[[#This Row],[Code]],Std[Code],Std[B]),"-")</f>
        <v>#N/A</v>
      </c>
      <c r="U1667" t="e">
        <f>IF(StandardResults[[#This Row],[Ind/Rel]]="Ind",_xlfn.XLOOKUP(StandardResults[[#This Row],[Code]],Std[Code],Std[AAs]),"-")</f>
        <v>#N/A</v>
      </c>
      <c r="V1667" t="e">
        <f>IF(StandardResults[[#This Row],[Ind/Rel]]="Ind",_xlfn.XLOOKUP(StandardResults[[#This Row],[Code]],Std[Code],Std[As]),"-")</f>
        <v>#N/A</v>
      </c>
      <c r="W1667" t="e">
        <f>IF(StandardResults[[#This Row],[Ind/Rel]]="Ind",_xlfn.XLOOKUP(StandardResults[[#This Row],[Code]],Std[Code],Std[Bs]),"-")</f>
        <v>#N/A</v>
      </c>
      <c r="X1667" t="e">
        <f>IF(StandardResults[[#This Row],[Ind/Rel]]="Ind",_xlfn.XLOOKUP(StandardResults[[#This Row],[Code]],Std[Code],Std[EC]),"-")</f>
        <v>#N/A</v>
      </c>
      <c r="Y1667" t="e">
        <f>IF(StandardResults[[#This Row],[Ind/Rel]]="Ind",_xlfn.XLOOKUP(StandardResults[[#This Row],[Code]],Std[Code],Std[Ecs]),"-")</f>
        <v>#N/A</v>
      </c>
      <c r="Z1667">
        <f>COUNTIFS(StandardResults[Name],StandardResults[[#This Row],[Name]],StandardResults[Entry
Std],"B")+COUNTIFS(StandardResults[Name],StandardResults[[#This Row],[Name]],StandardResults[Entry
Std],"A")+COUNTIFS(StandardResults[Name],StandardResults[[#This Row],[Name]],StandardResults[Entry
Std],"AA")</f>
        <v>0</v>
      </c>
      <c r="AA1667">
        <f>COUNTIFS(StandardResults[Name],StandardResults[[#This Row],[Name]],StandardResults[Entry
Std],"AA")</f>
        <v>0</v>
      </c>
    </row>
    <row r="1668" spans="1:27" x14ac:dyDescent="0.25">
      <c r="A1668">
        <f>TimeVR[[#This Row],[Club]]</f>
        <v>0</v>
      </c>
      <c r="B1668" t="str">
        <f>IF(OR(RIGHT(TimeVR[[#This Row],[Event]],3)="M.R", RIGHT(TimeVR[[#This Row],[Event]],3)="F.R"),"Relay","Ind")</f>
        <v>Ind</v>
      </c>
      <c r="C1668">
        <f>TimeVR[[#This Row],[gender]]</f>
        <v>0</v>
      </c>
      <c r="D1668">
        <f>TimeVR[[#This Row],[Age]]</f>
        <v>0</v>
      </c>
      <c r="E1668">
        <f>TimeVR[[#This Row],[name]]</f>
        <v>0</v>
      </c>
      <c r="F1668">
        <f>TimeVR[[#This Row],[Event]]</f>
        <v>0</v>
      </c>
      <c r="G1668" t="str">
        <f>IF(OR(StandardResults[[#This Row],[Entry]]="-",TimeVR[[#This Row],[validation]]="Validated"),"Y","N")</f>
        <v>N</v>
      </c>
      <c r="H1668">
        <f>IF(OR(LEFT(TimeVR[[#This Row],[Times]],8)="00:00.00", LEFT(TimeVR[[#This Row],[Times]],2)="NT"),"-",TimeVR[[#This Row],[Times]])</f>
        <v>0</v>
      </c>
      <c r="I16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8" t="str">
        <f>IF(ISBLANK(TimeVR[[#This Row],[Best Time(S)]]),"-",TimeVR[[#This Row],[Best Time(S)]])</f>
        <v>-</v>
      </c>
      <c r="K1668" t="str">
        <f>IF(StandardResults[[#This Row],[BT(SC)]]&lt;&gt;"-",IF(StandardResults[[#This Row],[BT(SC)]]&lt;=StandardResults[[#This Row],[AAs]],"AA",IF(StandardResults[[#This Row],[BT(SC)]]&lt;=StandardResults[[#This Row],[As]],"A",IF(StandardResults[[#This Row],[BT(SC)]]&lt;=StandardResults[[#This Row],[Bs]],"B","-"))),"")</f>
        <v/>
      </c>
      <c r="L1668" t="str">
        <f>IF(ISBLANK(TimeVR[[#This Row],[Best Time(L)]]),"-",TimeVR[[#This Row],[Best Time(L)]])</f>
        <v>-</v>
      </c>
      <c r="M1668" t="str">
        <f>IF(StandardResults[[#This Row],[BT(LC)]]&lt;&gt;"-",IF(StandardResults[[#This Row],[BT(LC)]]&lt;=StandardResults[[#This Row],[AA]],"AA",IF(StandardResults[[#This Row],[BT(LC)]]&lt;=StandardResults[[#This Row],[A]],"A",IF(StandardResults[[#This Row],[BT(LC)]]&lt;=StandardResults[[#This Row],[B]],"B","-"))),"")</f>
        <v/>
      </c>
      <c r="N1668" s="14"/>
      <c r="O1668" t="str">
        <f>IF(StandardResults[[#This Row],[BT(SC)]]&lt;&gt;"-",IF(StandardResults[[#This Row],[BT(SC)]]&lt;=StandardResults[[#This Row],[Ecs]],"EC","-"),"")</f>
        <v/>
      </c>
      <c r="Q1668" t="str">
        <f>IF(StandardResults[[#This Row],[Ind/Rel]]="Ind",LEFT(StandardResults[[#This Row],[Gender]],1)&amp;MIN(MAX(StandardResults[[#This Row],[Age]],11),17)&amp;"-"&amp;StandardResults[[#This Row],[Event]],"")</f>
        <v>011-0</v>
      </c>
      <c r="R1668" t="e">
        <f>IF(StandardResults[[#This Row],[Ind/Rel]]="Ind",_xlfn.XLOOKUP(StandardResults[[#This Row],[Code]],Std[Code],Std[AA]),"-")</f>
        <v>#N/A</v>
      </c>
      <c r="S1668" t="e">
        <f>IF(StandardResults[[#This Row],[Ind/Rel]]="Ind",_xlfn.XLOOKUP(StandardResults[[#This Row],[Code]],Std[Code],Std[A]),"-")</f>
        <v>#N/A</v>
      </c>
      <c r="T1668" t="e">
        <f>IF(StandardResults[[#This Row],[Ind/Rel]]="Ind",_xlfn.XLOOKUP(StandardResults[[#This Row],[Code]],Std[Code],Std[B]),"-")</f>
        <v>#N/A</v>
      </c>
      <c r="U1668" t="e">
        <f>IF(StandardResults[[#This Row],[Ind/Rel]]="Ind",_xlfn.XLOOKUP(StandardResults[[#This Row],[Code]],Std[Code],Std[AAs]),"-")</f>
        <v>#N/A</v>
      </c>
      <c r="V1668" t="e">
        <f>IF(StandardResults[[#This Row],[Ind/Rel]]="Ind",_xlfn.XLOOKUP(StandardResults[[#This Row],[Code]],Std[Code],Std[As]),"-")</f>
        <v>#N/A</v>
      </c>
      <c r="W1668" t="e">
        <f>IF(StandardResults[[#This Row],[Ind/Rel]]="Ind",_xlfn.XLOOKUP(StandardResults[[#This Row],[Code]],Std[Code],Std[Bs]),"-")</f>
        <v>#N/A</v>
      </c>
      <c r="X1668" t="e">
        <f>IF(StandardResults[[#This Row],[Ind/Rel]]="Ind",_xlfn.XLOOKUP(StandardResults[[#This Row],[Code]],Std[Code],Std[EC]),"-")</f>
        <v>#N/A</v>
      </c>
      <c r="Y1668" t="e">
        <f>IF(StandardResults[[#This Row],[Ind/Rel]]="Ind",_xlfn.XLOOKUP(StandardResults[[#This Row],[Code]],Std[Code],Std[Ecs]),"-")</f>
        <v>#N/A</v>
      </c>
      <c r="Z1668">
        <f>COUNTIFS(StandardResults[Name],StandardResults[[#This Row],[Name]],StandardResults[Entry
Std],"B")+COUNTIFS(StandardResults[Name],StandardResults[[#This Row],[Name]],StandardResults[Entry
Std],"A")+COUNTIFS(StandardResults[Name],StandardResults[[#This Row],[Name]],StandardResults[Entry
Std],"AA")</f>
        <v>0</v>
      </c>
      <c r="AA1668">
        <f>COUNTIFS(StandardResults[Name],StandardResults[[#This Row],[Name]],StandardResults[Entry
Std],"AA")</f>
        <v>0</v>
      </c>
    </row>
    <row r="1669" spans="1:27" x14ac:dyDescent="0.25">
      <c r="A1669">
        <f>TimeVR[[#This Row],[Club]]</f>
        <v>0</v>
      </c>
      <c r="B1669" t="str">
        <f>IF(OR(RIGHT(TimeVR[[#This Row],[Event]],3)="M.R", RIGHT(TimeVR[[#This Row],[Event]],3)="F.R"),"Relay","Ind")</f>
        <v>Ind</v>
      </c>
      <c r="C1669">
        <f>TimeVR[[#This Row],[gender]]</f>
        <v>0</v>
      </c>
      <c r="D1669">
        <f>TimeVR[[#This Row],[Age]]</f>
        <v>0</v>
      </c>
      <c r="E1669">
        <f>TimeVR[[#This Row],[name]]</f>
        <v>0</v>
      </c>
      <c r="F1669">
        <f>TimeVR[[#This Row],[Event]]</f>
        <v>0</v>
      </c>
      <c r="G1669" t="str">
        <f>IF(OR(StandardResults[[#This Row],[Entry]]="-",TimeVR[[#This Row],[validation]]="Validated"),"Y","N")</f>
        <v>N</v>
      </c>
      <c r="H1669">
        <f>IF(OR(LEFT(TimeVR[[#This Row],[Times]],8)="00:00.00", LEFT(TimeVR[[#This Row],[Times]],2)="NT"),"-",TimeVR[[#This Row],[Times]])</f>
        <v>0</v>
      </c>
      <c r="I16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69" t="str">
        <f>IF(ISBLANK(TimeVR[[#This Row],[Best Time(S)]]),"-",TimeVR[[#This Row],[Best Time(S)]])</f>
        <v>-</v>
      </c>
      <c r="K1669" t="str">
        <f>IF(StandardResults[[#This Row],[BT(SC)]]&lt;&gt;"-",IF(StandardResults[[#This Row],[BT(SC)]]&lt;=StandardResults[[#This Row],[AAs]],"AA",IF(StandardResults[[#This Row],[BT(SC)]]&lt;=StandardResults[[#This Row],[As]],"A",IF(StandardResults[[#This Row],[BT(SC)]]&lt;=StandardResults[[#This Row],[Bs]],"B","-"))),"")</f>
        <v/>
      </c>
      <c r="L1669" t="str">
        <f>IF(ISBLANK(TimeVR[[#This Row],[Best Time(L)]]),"-",TimeVR[[#This Row],[Best Time(L)]])</f>
        <v>-</v>
      </c>
      <c r="M1669" t="str">
        <f>IF(StandardResults[[#This Row],[BT(LC)]]&lt;&gt;"-",IF(StandardResults[[#This Row],[BT(LC)]]&lt;=StandardResults[[#This Row],[AA]],"AA",IF(StandardResults[[#This Row],[BT(LC)]]&lt;=StandardResults[[#This Row],[A]],"A",IF(StandardResults[[#This Row],[BT(LC)]]&lt;=StandardResults[[#This Row],[B]],"B","-"))),"")</f>
        <v/>
      </c>
      <c r="N1669" s="14"/>
      <c r="O1669" t="str">
        <f>IF(StandardResults[[#This Row],[BT(SC)]]&lt;&gt;"-",IF(StandardResults[[#This Row],[BT(SC)]]&lt;=StandardResults[[#This Row],[Ecs]],"EC","-"),"")</f>
        <v/>
      </c>
      <c r="Q1669" t="str">
        <f>IF(StandardResults[[#This Row],[Ind/Rel]]="Ind",LEFT(StandardResults[[#This Row],[Gender]],1)&amp;MIN(MAX(StandardResults[[#This Row],[Age]],11),17)&amp;"-"&amp;StandardResults[[#This Row],[Event]],"")</f>
        <v>011-0</v>
      </c>
      <c r="R1669" t="e">
        <f>IF(StandardResults[[#This Row],[Ind/Rel]]="Ind",_xlfn.XLOOKUP(StandardResults[[#This Row],[Code]],Std[Code],Std[AA]),"-")</f>
        <v>#N/A</v>
      </c>
      <c r="S1669" t="e">
        <f>IF(StandardResults[[#This Row],[Ind/Rel]]="Ind",_xlfn.XLOOKUP(StandardResults[[#This Row],[Code]],Std[Code],Std[A]),"-")</f>
        <v>#N/A</v>
      </c>
      <c r="T1669" t="e">
        <f>IF(StandardResults[[#This Row],[Ind/Rel]]="Ind",_xlfn.XLOOKUP(StandardResults[[#This Row],[Code]],Std[Code],Std[B]),"-")</f>
        <v>#N/A</v>
      </c>
      <c r="U1669" t="e">
        <f>IF(StandardResults[[#This Row],[Ind/Rel]]="Ind",_xlfn.XLOOKUP(StandardResults[[#This Row],[Code]],Std[Code],Std[AAs]),"-")</f>
        <v>#N/A</v>
      </c>
      <c r="V1669" t="e">
        <f>IF(StandardResults[[#This Row],[Ind/Rel]]="Ind",_xlfn.XLOOKUP(StandardResults[[#This Row],[Code]],Std[Code],Std[As]),"-")</f>
        <v>#N/A</v>
      </c>
      <c r="W1669" t="e">
        <f>IF(StandardResults[[#This Row],[Ind/Rel]]="Ind",_xlfn.XLOOKUP(StandardResults[[#This Row],[Code]],Std[Code],Std[Bs]),"-")</f>
        <v>#N/A</v>
      </c>
      <c r="X1669" t="e">
        <f>IF(StandardResults[[#This Row],[Ind/Rel]]="Ind",_xlfn.XLOOKUP(StandardResults[[#This Row],[Code]],Std[Code],Std[EC]),"-")</f>
        <v>#N/A</v>
      </c>
      <c r="Y1669" t="e">
        <f>IF(StandardResults[[#This Row],[Ind/Rel]]="Ind",_xlfn.XLOOKUP(StandardResults[[#This Row],[Code]],Std[Code],Std[Ecs]),"-")</f>
        <v>#N/A</v>
      </c>
      <c r="Z1669">
        <f>COUNTIFS(StandardResults[Name],StandardResults[[#This Row],[Name]],StandardResults[Entry
Std],"B")+COUNTIFS(StandardResults[Name],StandardResults[[#This Row],[Name]],StandardResults[Entry
Std],"A")+COUNTIFS(StandardResults[Name],StandardResults[[#This Row],[Name]],StandardResults[Entry
Std],"AA")</f>
        <v>0</v>
      </c>
      <c r="AA1669">
        <f>COUNTIFS(StandardResults[Name],StandardResults[[#This Row],[Name]],StandardResults[Entry
Std],"AA")</f>
        <v>0</v>
      </c>
    </row>
    <row r="1670" spans="1:27" x14ac:dyDescent="0.25">
      <c r="A1670">
        <f>TimeVR[[#This Row],[Club]]</f>
        <v>0</v>
      </c>
      <c r="B1670" t="str">
        <f>IF(OR(RIGHT(TimeVR[[#This Row],[Event]],3)="M.R", RIGHT(TimeVR[[#This Row],[Event]],3)="F.R"),"Relay","Ind")</f>
        <v>Ind</v>
      </c>
      <c r="C1670">
        <f>TimeVR[[#This Row],[gender]]</f>
        <v>0</v>
      </c>
      <c r="D1670">
        <f>TimeVR[[#This Row],[Age]]</f>
        <v>0</v>
      </c>
      <c r="E1670">
        <f>TimeVR[[#This Row],[name]]</f>
        <v>0</v>
      </c>
      <c r="F1670">
        <f>TimeVR[[#This Row],[Event]]</f>
        <v>0</v>
      </c>
      <c r="G1670" t="str">
        <f>IF(OR(StandardResults[[#This Row],[Entry]]="-",TimeVR[[#This Row],[validation]]="Validated"),"Y","N")</f>
        <v>N</v>
      </c>
      <c r="H1670">
        <f>IF(OR(LEFT(TimeVR[[#This Row],[Times]],8)="00:00.00", LEFT(TimeVR[[#This Row],[Times]],2)="NT"),"-",TimeVR[[#This Row],[Times]])</f>
        <v>0</v>
      </c>
      <c r="I16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0" t="str">
        <f>IF(ISBLANK(TimeVR[[#This Row],[Best Time(S)]]),"-",TimeVR[[#This Row],[Best Time(S)]])</f>
        <v>-</v>
      </c>
      <c r="K1670" t="str">
        <f>IF(StandardResults[[#This Row],[BT(SC)]]&lt;&gt;"-",IF(StandardResults[[#This Row],[BT(SC)]]&lt;=StandardResults[[#This Row],[AAs]],"AA",IF(StandardResults[[#This Row],[BT(SC)]]&lt;=StandardResults[[#This Row],[As]],"A",IF(StandardResults[[#This Row],[BT(SC)]]&lt;=StandardResults[[#This Row],[Bs]],"B","-"))),"")</f>
        <v/>
      </c>
      <c r="L1670" t="str">
        <f>IF(ISBLANK(TimeVR[[#This Row],[Best Time(L)]]),"-",TimeVR[[#This Row],[Best Time(L)]])</f>
        <v>-</v>
      </c>
      <c r="M1670" t="str">
        <f>IF(StandardResults[[#This Row],[BT(LC)]]&lt;&gt;"-",IF(StandardResults[[#This Row],[BT(LC)]]&lt;=StandardResults[[#This Row],[AA]],"AA",IF(StandardResults[[#This Row],[BT(LC)]]&lt;=StandardResults[[#This Row],[A]],"A",IF(StandardResults[[#This Row],[BT(LC)]]&lt;=StandardResults[[#This Row],[B]],"B","-"))),"")</f>
        <v/>
      </c>
      <c r="N1670" s="14"/>
      <c r="O1670" t="str">
        <f>IF(StandardResults[[#This Row],[BT(SC)]]&lt;&gt;"-",IF(StandardResults[[#This Row],[BT(SC)]]&lt;=StandardResults[[#This Row],[Ecs]],"EC","-"),"")</f>
        <v/>
      </c>
      <c r="Q1670" t="str">
        <f>IF(StandardResults[[#This Row],[Ind/Rel]]="Ind",LEFT(StandardResults[[#This Row],[Gender]],1)&amp;MIN(MAX(StandardResults[[#This Row],[Age]],11),17)&amp;"-"&amp;StandardResults[[#This Row],[Event]],"")</f>
        <v>011-0</v>
      </c>
      <c r="R1670" t="e">
        <f>IF(StandardResults[[#This Row],[Ind/Rel]]="Ind",_xlfn.XLOOKUP(StandardResults[[#This Row],[Code]],Std[Code],Std[AA]),"-")</f>
        <v>#N/A</v>
      </c>
      <c r="S1670" t="e">
        <f>IF(StandardResults[[#This Row],[Ind/Rel]]="Ind",_xlfn.XLOOKUP(StandardResults[[#This Row],[Code]],Std[Code],Std[A]),"-")</f>
        <v>#N/A</v>
      </c>
      <c r="T1670" t="e">
        <f>IF(StandardResults[[#This Row],[Ind/Rel]]="Ind",_xlfn.XLOOKUP(StandardResults[[#This Row],[Code]],Std[Code],Std[B]),"-")</f>
        <v>#N/A</v>
      </c>
      <c r="U1670" t="e">
        <f>IF(StandardResults[[#This Row],[Ind/Rel]]="Ind",_xlfn.XLOOKUP(StandardResults[[#This Row],[Code]],Std[Code],Std[AAs]),"-")</f>
        <v>#N/A</v>
      </c>
      <c r="V1670" t="e">
        <f>IF(StandardResults[[#This Row],[Ind/Rel]]="Ind",_xlfn.XLOOKUP(StandardResults[[#This Row],[Code]],Std[Code],Std[As]),"-")</f>
        <v>#N/A</v>
      </c>
      <c r="W1670" t="e">
        <f>IF(StandardResults[[#This Row],[Ind/Rel]]="Ind",_xlfn.XLOOKUP(StandardResults[[#This Row],[Code]],Std[Code],Std[Bs]),"-")</f>
        <v>#N/A</v>
      </c>
      <c r="X1670" t="e">
        <f>IF(StandardResults[[#This Row],[Ind/Rel]]="Ind",_xlfn.XLOOKUP(StandardResults[[#This Row],[Code]],Std[Code],Std[EC]),"-")</f>
        <v>#N/A</v>
      </c>
      <c r="Y1670" t="e">
        <f>IF(StandardResults[[#This Row],[Ind/Rel]]="Ind",_xlfn.XLOOKUP(StandardResults[[#This Row],[Code]],Std[Code],Std[Ecs]),"-")</f>
        <v>#N/A</v>
      </c>
      <c r="Z1670">
        <f>COUNTIFS(StandardResults[Name],StandardResults[[#This Row],[Name]],StandardResults[Entry
Std],"B")+COUNTIFS(StandardResults[Name],StandardResults[[#This Row],[Name]],StandardResults[Entry
Std],"A")+COUNTIFS(StandardResults[Name],StandardResults[[#This Row],[Name]],StandardResults[Entry
Std],"AA")</f>
        <v>0</v>
      </c>
      <c r="AA1670">
        <f>COUNTIFS(StandardResults[Name],StandardResults[[#This Row],[Name]],StandardResults[Entry
Std],"AA")</f>
        <v>0</v>
      </c>
    </row>
    <row r="1671" spans="1:27" x14ac:dyDescent="0.25">
      <c r="A1671">
        <f>TimeVR[[#This Row],[Club]]</f>
        <v>0</v>
      </c>
      <c r="B1671" t="str">
        <f>IF(OR(RIGHT(TimeVR[[#This Row],[Event]],3)="M.R", RIGHT(TimeVR[[#This Row],[Event]],3)="F.R"),"Relay","Ind")</f>
        <v>Ind</v>
      </c>
      <c r="C1671">
        <f>TimeVR[[#This Row],[gender]]</f>
        <v>0</v>
      </c>
      <c r="D1671">
        <f>TimeVR[[#This Row],[Age]]</f>
        <v>0</v>
      </c>
      <c r="E1671">
        <f>TimeVR[[#This Row],[name]]</f>
        <v>0</v>
      </c>
      <c r="F1671">
        <f>TimeVR[[#This Row],[Event]]</f>
        <v>0</v>
      </c>
      <c r="G1671" t="str">
        <f>IF(OR(StandardResults[[#This Row],[Entry]]="-",TimeVR[[#This Row],[validation]]="Validated"),"Y","N")</f>
        <v>N</v>
      </c>
      <c r="H1671">
        <f>IF(OR(LEFT(TimeVR[[#This Row],[Times]],8)="00:00.00", LEFT(TimeVR[[#This Row],[Times]],2)="NT"),"-",TimeVR[[#This Row],[Times]])</f>
        <v>0</v>
      </c>
      <c r="I16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1" t="str">
        <f>IF(ISBLANK(TimeVR[[#This Row],[Best Time(S)]]),"-",TimeVR[[#This Row],[Best Time(S)]])</f>
        <v>-</v>
      </c>
      <c r="K1671" t="str">
        <f>IF(StandardResults[[#This Row],[BT(SC)]]&lt;&gt;"-",IF(StandardResults[[#This Row],[BT(SC)]]&lt;=StandardResults[[#This Row],[AAs]],"AA",IF(StandardResults[[#This Row],[BT(SC)]]&lt;=StandardResults[[#This Row],[As]],"A",IF(StandardResults[[#This Row],[BT(SC)]]&lt;=StandardResults[[#This Row],[Bs]],"B","-"))),"")</f>
        <v/>
      </c>
      <c r="L1671" t="str">
        <f>IF(ISBLANK(TimeVR[[#This Row],[Best Time(L)]]),"-",TimeVR[[#This Row],[Best Time(L)]])</f>
        <v>-</v>
      </c>
      <c r="M1671" t="str">
        <f>IF(StandardResults[[#This Row],[BT(LC)]]&lt;&gt;"-",IF(StandardResults[[#This Row],[BT(LC)]]&lt;=StandardResults[[#This Row],[AA]],"AA",IF(StandardResults[[#This Row],[BT(LC)]]&lt;=StandardResults[[#This Row],[A]],"A",IF(StandardResults[[#This Row],[BT(LC)]]&lt;=StandardResults[[#This Row],[B]],"B","-"))),"")</f>
        <v/>
      </c>
      <c r="N1671" s="14"/>
      <c r="O1671" t="str">
        <f>IF(StandardResults[[#This Row],[BT(SC)]]&lt;&gt;"-",IF(StandardResults[[#This Row],[BT(SC)]]&lt;=StandardResults[[#This Row],[Ecs]],"EC","-"),"")</f>
        <v/>
      </c>
      <c r="Q1671" t="str">
        <f>IF(StandardResults[[#This Row],[Ind/Rel]]="Ind",LEFT(StandardResults[[#This Row],[Gender]],1)&amp;MIN(MAX(StandardResults[[#This Row],[Age]],11),17)&amp;"-"&amp;StandardResults[[#This Row],[Event]],"")</f>
        <v>011-0</v>
      </c>
      <c r="R1671" t="e">
        <f>IF(StandardResults[[#This Row],[Ind/Rel]]="Ind",_xlfn.XLOOKUP(StandardResults[[#This Row],[Code]],Std[Code],Std[AA]),"-")</f>
        <v>#N/A</v>
      </c>
      <c r="S1671" t="e">
        <f>IF(StandardResults[[#This Row],[Ind/Rel]]="Ind",_xlfn.XLOOKUP(StandardResults[[#This Row],[Code]],Std[Code],Std[A]),"-")</f>
        <v>#N/A</v>
      </c>
      <c r="T1671" t="e">
        <f>IF(StandardResults[[#This Row],[Ind/Rel]]="Ind",_xlfn.XLOOKUP(StandardResults[[#This Row],[Code]],Std[Code],Std[B]),"-")</f>
        <v>#N/A</v>
      </c>
      <c r="U1671" t="e">
        <f>IF(StandardResults[[#This Row],[Ind/Rel]]="Ind",_xlfn.XLOOKUP(StandardResults[[#This Row],[Code]],Std[Code],Std[AAs]),"-")</f>
        <v>#N/A</v>
      </c>
      <c r="V1671" t="e">
        <f>IF(StandardResults[[#This Row],[Ind/Rel]]="Ind",_xlfn.XLOOKUP(StandardResults[[#This Row],[Code]],Std[Code],Std[As]),"-")</f>
        <v>#N/A</v>
      </c>
      <c r="W1671" t="e">
        <f>IF(StandardResults[[#This Row],[Ind/Rel]]="Ind",_xlfn.XLOOKUP(StandardResults[[#This Row],[Code]],Std[Code],Std[Bs]),"-")</f>
        <v>#N/A</v>
      </c>
      <c r="X1671" t="e">
        <f>IF(StandardResults[[#This Row],[Ind/Rel]]="Ind",_xlfn.XLOOKUP(StandardResults[[#This Row],[Code]],Std[Code],Std[EC]),"-")</f>
        <v>#N/A</v>
      </c>
      <c r="Y1671" t="e">
        <f>IF(StandardResults[[#This Row],[Ind/Rel]]="Ind",_xlfn.XLOOKUP(StandardResults[[#This Row],[Code]],Std[Code],Std[Ecs]),"-")</f>
        <v>#N/A</v>
      </c>
      <c r="Z1671">
        <f>COUNTIFS(StandardResults[Name],StandardResults[[#This Row],[Name]],StandardResults[Entry
Std],"B")+COUNTIFS(StandardResults[Name],StandardResults[[#This Row],[Name]],StandardResults[Entry
Std],"A")+COUNTIFS(StandardResults[Name],StandardResults[[#This Row],[Name]],StandardResults[Entry
Std],"AA")</f>
        <v>0</v>
      </c>
      <c r="AA1671">
        <f>COUNTIFS(StandardResults[Name],StandardResults[[#This Row],[Name]],StandardResults[Entry
Std],"AA")</f>
        <v>0</v>
      </c>
    </row>
    <row r="1672" spans="1:27" x14ac:dyDescent="0.25">
      <c r="A1672">
        <f>TimeVR[[#This Row],[Club]]</f>
        <v>0</v>
      </c>
      <c r="B1672" t="str">
        <f>IF(OR(RIGHT(TimeVR[[#This Row],[Event]],3)="M.R", RIGHT(TimeVR[[#This Row],[Event]],3)="F.R"),"Relay","Ind")</f>
        <v>Ind</v>
      </c>
      <c r="C1672">
        <f>TimeVR[[#This Row],[gender]]</f>
        <v>0</v>
      </c>
      <c r="D1672">
        <f>TimeVR[[#This Row],[Age]]</f>
        <v>0</v>
      </c>
      <c r="E1672">
        <f>TimeVR[[#This Row],[name]]</f>
        <v>0</v>
      </c>
      <c r="F1672">
        <f>TimeVR[[#This Row],[Event]]</f>
        <v>0</v>
      </c>
      <c r="G1672" t="str">
        <f>IF(OR(StandardResults[[#This Row],[Entry]]="-",TimeVR[[#This Row],[validation]]="Validated"),"Y","N")</f>
        <v>N</v>
      </c>
      <c r="H1672">
        <f>IF(OR(LEFT(TimeVR[[#This Row],[Times]],8)="00:00.00", LEFT(TimeVR[[#This Row],[Times]],2)="NT"),"-",TimeVR[[#This Row],[Times]])</f>
        <v>0</v>
      </c>
      <c r="I16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2" t="str">
        <f>IF(ISBLANK(TimeVR[[#This Row],[Best Time(S)]]),"-",TimeVR[[#This Row],[Best Time(S)]])</f>
        <v>-</v>
      </c>
      <c r="K1672" t="str">
        <f>IF(StandardResults[[#This Row],[BT(SC)]]&lt;&gt;"-",IF(StandardResults[[#This Row],[BT(SC)]]&lt;=StandardResults[[#This Row],[AAs]],"AA",IF(StandardResults[[#This Row],[BT(SC)]]&lt;=StandardResults[[#This Row],[As]],"A",IF(StandardResults[[#This Row],[BT(SC)]]&lt;=StandardResults[[#This Row],[Bs]],"B","-"))),"")</f>
        <v/>
      </c>
      <c r="L1672" t="str">
        <f>IF(ISBLANK(TimeVR[[#This Row],[Best Time(L)]]),"-",TimeVR[[#This Row],[Best Time(L)]])</f>
        <v>-</v>
      </c>
      <c r="M1672" t="str">
        <f>IF(StandardResults[[#This Row],[BT(LC)]]&lt;&gt;"-",IF(StandardResults[[#This Row],[BT(LC)]]&lt;=StandardResults[[#This Row],[AA]],"AA",IF(StandardResults[[#This Row],[BT(LC)]]&lt;=StandardResults[[#This Row],[A]],"A",IF(StandardResults[[#This Row],[BT(LC)]]&lt;=StandardResults[[#This Row],[B]],"B","-"))),"")</f>
        <v/>
      </c>
      <c r="N1672" s="14"/>
      <c r="O1672" t="str">
        <f>IF(StandardResults[[#This Row],[BT(SC)]]&lt;&gt;"-",IF(StandardResults[[#This Row],[BT(SC)]]&lt;=StandardResults[[#This Row],[Ecs]],"EC","-"),"")</f>
        <v/>
      </c>
      <c r="Q1672" t="str">
        <f>IF(StandardResults[[#This Row],[Ind/Rel]]="Ind",LEFT(StandardResults[[#This Row],[Gender]],1)&amp;MIN(MAX(StandardResults[[#This Row],[Age]],11),17)&amp;"-"&amp;StandardResults[[#This Row],[Event]],"")</f>
        <v>011-0</v>
      </c>
      <c r="R1672" t="e">
        <f>IF(StandardResults[[#This Row],[Ind/Rel]]="Ind",_xlfn.XLOOKUP(StandardResults[[#This Row],[Code]],Std[Code],Std[AA]),"-")</f>
        <v>#N/A</v>
      </c>
      <c r="S1672" t="e">
        <f>IF(StandardResults[[#This Row],[Ind/Rel]]="Ind",_xlfn.XLOOKUP(StandardResults[[#This Row],[Code]],Std[Code],Std[A]),"-")</f>
        <v>#N/A</v>
      </c>
      <c r="T1672" t="e">
        <f>IF(StandardResults[[#This Row],[Ind/Rel]]="Ind",_xlfn.XLOOKUP(StandardResults[[#This Row],[Code]],Std[Code],Std[B]),"-")</f>
        <v>#N/A</v>
      </c>
      <c r="U1672" t="e">
        <f>IF(StandardResults[[#This Row],[Ind/Rel]]="Ind",_xlfn.XLOOKUP(StandardResults[[#This Row],[Code]],Std[Code],Std[AAs]),"-")</f>
        <v>#N/A</v>
      </c>
      <c r="V1672" t="e">
        <f>IF(StandardResults[[#This Row],[Ind/Rel]]="Ind",_xlfn.XLOOKUP(StandardResults[[#This Row],[Code]],Std[Code],Std[As]),"-")</f>
        <v>#N/A</v>
      </c>
      <c r="W1672" t="e">
        <f>IF(StandardResults[[#This Row],[Ind/Rel]]="Ind",_xlfn.XLOOKUP(StandardResults[[#This Row],[Code]],Std[Code],Std[Bs]),"-")</f>
        <v>#N/A</v>
      </c>
      <c r="X1672" t="e">
        <f>IF(StandardResults[[#This Row],[Ind/Rel]]="Ind",_xlfn.XLOOKUP(StandardResults[[#This Row],[Code]],Std[Code],Std[EC]),"-")</f>
        <v>#N/A</v>
      </c>
      <c r="Y1672" t="e">
        <f>IF(StandardResults[[#This Row],[Ind/Rel]]="Ind",_xlfn.XLOOKUP(StandardResults[[#This Row],[Code]],Std[Code],Std[Ecs]),"-")</f>
        <v>#N/A</v>
      </c>
      <c r="Z1672">
        <f>COUNTIFS(StandardResults[Name],StandardResults[[#This Row],[Name]],StandardResults[Entry
Std],"B")+COUNTIFS(StandardResults[Name],StandardResults[[#This Row],[Name]],StandardResults[Entry
Std],"A")+COUNTIFS(StandardResults[Name],StandardResults[[#This Row],[Name]],StandardResults[Entry
Std],"AA")</f>
        <v>0</v>
      </c>
      <c r="AA1672">
        <f>COUNTIFS(StandardResults[Name],StandardResults[[#This Row],[Name]],StandardResults[Entry
Std],"AA")</f>
        <v>0</v>
      </c>
    </row>
    <row r="1673" spans="1:27" x14ac:dyDescent="0.25">
      <c r="A1673">
        <f>TimeVR[[#This Row],[Club]]</f>
        <v>0</v>
      </c>
      <c r="B1673" t="str">
        <f>IF(OR(RIGHT(TimeVR[[#This Row],[Event]],3)="M.R", RIGHT(TimeVR[[#This Row],[Event]],3)="F.R"),"Relay","Ind")</f>
        <v>Ind</v>
      </c>
      <c r="C1673">
        <f>TimeVR[[#This Row],[gender]]</f>
        <v>0</v>
      </c>
      <c r="D1673">
        <f>TimeVR[[#This Row],[Age]]</f>
        <v>0</v>
      </c>
      <c r="E1673">
        <f>TimeVR[[#This Row],[name]]</f>
        <v>0</v>
      </c>
      <c r="F1673">
        <f>TimeVR[[#This Row],[Event]]</f>
        <v>0</v>
      </c>
      <c r="G1673" t="str">
        <f>IF(OR(StandardResults[[#This Row],[Entry]]="-",TimeVR[[#This Row],[validation]]="Validated"),"Y","N")</f>
        <v>N</v>
      </c>
      <c r="H1673">
        <f>IF(OR(LEFT(TimeVR[[#This Row],[Times]],8)="00:00.00", LEFT(TimeVR[[#This Row],[Times]],2)="NT"),"-",TimeVR[[#This Row],[Times]])</f>
        <v>0</v>
      </c>
      <c r="I16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3" t="str">
        <f>IF(ISBLANK(TimeVR[[#This Row],[Best Time(S)]]),"-",TimeVR[[#This Row],[Best Time(S)]])</f>
        <v>-</v>
      </c>
      <c r="K1673" t="str">
        <f>IF(StandardResults[[#This Row],[BT(SC)]]&lt;&gt;"-",IF(StandardResults[[#This Row],[BT(SC)]]&lt;=StandardResults[[#This Row],[AAs]],"AA",IF(StandardResults[[#This Row],[BT(SC)]]&lt;=StandardResults[[#This Row],[As]],"A",IF(StandardResults[[#This Row],[BT(SC)]]&lt;=StandardResults[[#This Row],[Bs]],"B","-"))),"")</f>
        <v/>
      </c>
      <c r="L1673" t="str">
        <f>IF(ISBLANK(TimeVR[[#This Row],[Best Time(L)]]),"-",TimeVR[[#This Row],[Best Time(L)]])</f>
        <v>-</v>
      </c>
      <c r="M1673" t="str">
        <f>IF(StandardResults[[#This Row],[BT(LC)]]&lt;&gt;"-",IF(StandardResults[[#This Row],[BT(LC)]]&lt;=StandardResults[[#This Row],[AA]],"AA",IF(StandardResults[[#This Row],[BT(LC)]]&lt;=StandardResults[[#This Row],[A]],"A",IF(StandardResults[[#This Row],[BT(LC)]]&lt;=StandardResults[[#This Row],[B]],"B","-"))),"")</f>
        <v/>
      </c>
      <c r="N1673" s="14"/>
      <c r="O1673" t="str">
        <f>IF(StandardResults[[#This Row],[BT(SC)]]&lt;&gt;"-",IF(StandardResults[[#This Row],[BT(SC)]]&lt;=StandardResults[[#This Row],[Ecs]],"EC","-"),"")</f>
        <v/>
      </c>
      <c r="Q1673" t="str">
        <f>IF(StandardResults[[#This Row],[Ind/Rel]]="Ind",LEFT(StandardResults[[#This Row],[Gender]],1)&amp;MIN(MAX(StandardResults[[#This Row],[Age]],11),17)&amp;"-"&amp;StandardResults[[#This Row],[Event]],"")</f>
        <v>011-0</v>
      </c>
      <c r="R1673" t="e">
        <f>IF(StandardResults[[#This Row],[Ind/Rel]]="Ind",_xlfn.XLOOKUP(StandardResults[[#This Row],[Code]],Std[Code],Std[AA]),"-")</f>
        <v>#N/A</v>
      </c>
      <c r="S1673" t="e">
        <f>IF(StandardResults[[#This Row],[Ind/Rel]]="Ind",_xlfn.XLOOKUP(StandardResults[[#This Row],[Code]],Std[Code],Std[A]),"-")</f>
        <v>#N/A</v>
      </c>
      <c r="T1673" t="e">
        <f>IF(StandardResults[[#This Row],[Ind/Rel]]="Ind",_xlfn.XLOOKUP(StandardResults[[#This Row],[Code]],Std[Code],Std[B]),"-")</f>
        <v>#N/A</v>
      </c>
      <c r="U1673" t="e">
        <f>IF(StandardResults[[#This Row],[Ind/Rel]]="Ind",_xlfn.XLOOKUP(StandardResults[[#This Row],[Code]],Std[Code],Std[AAs]),"-")</f>
        <v>#N/A</v>
      </c>
      <c r="V1673" t="e">
        <f>IF(StandardResults[[#This Row],[Ind/Rel]]="Ind",_xlfn.XLOOKUP(StandardResults[[#This Row],[Code]],Std[Code],Std[As]),"-")</f>
        <v>#N/A</v>
      </c>
      <c r="W1673" t="e">
        <f>IF(StandardResults[[#This Row],[Ind/Rel]]="Ind",_xlfn.XLOOKUP(StandardResults[[#This Row],[Code]],Std[Code],Std[Bs]),"-")</f>
        <v>#N/A</v>
      </c>
      <c r="X1673" t="e">
        <f>IF(StandardResults[[#This Row],[Ind/Rel]]="Ind",_xlfn.XLOOKUP(StandardResults[[#This Row],[Code]],Std[Code],Std[EC]),"-")</f>
        <v>#N/A</v>
      </c>
      <c r="Y1673" t="e">
        <f>IF(StandardResults[[#This Row],[Ind/Rel]]="Ind",_xlfn.XLOOKUP(StandardResults[[#This Row],[Code]],Std[Code],Std[Ecs]),"-")</f>
        <v>#N/A</v>
      </c>
      <c r="Z1673">
        <f>COUNTIFS(StandardResults[Name],StandardResults[[#This Row],[Name]],StandardResults[Entry
Std],"B")+COUNTIFS(StandardResults[Name],StandardResults[[#This Row],[Name]],StandardResults[Entry
Std],"A")+COUNTIFS(StandardResults[Name],StandardResults[[#This Row],[Name]],StandardResults[Entry
Std],"AA")</f>
        <v>0</v>
      </c>
      <c r="AA1673">
        <f>COUNTIFS(StandardResults[Name],StandardResults[[#This Row],[Name]],StandardResults[Entry
Std],"AA")</f>
        <v>0</v>
      </c>
    </row>
    <row r="1674" spans="1:27" x14ac:dyDescent="0.25">
      <c r="A1674">
        <f>TimeVR[[#This Row],[Club]]</f>
        <v>0</v>
      </c>
      <c r="B1674" t="str">
        <f>IF(OR(RIGHT(TimeVR[[#This Row],[Event]],3)="M.R", RIGHT(TimeVR[[#This Row],[Event]],3)="F.R"),"Relay","Ind")</f>
        <v>Ind</v>
      </c>
      <c r="C1674">
        <f>TimeVR[[#This Row],[gender]]</f>
        <v>0</v>
      </c>
      <c r="D1674">
        <f>TimeVR[[#This Row],[Age]]</f>
        <v>0</v>
      </c>
      <c r="E1674">
        <f>TimeVR[[#This Row],[name]]</f>
        <v>0</v>
      </c>
      <c r="F1674">
        <f>TimeVR[[#This Row],[Event]]</f>
        <v>0</v>
      </c>
      <c r="G1674" t="str">
        <f>IF(OR(StandardResults[[#This Row],[Entry]]="-",TimeVR[[#This Row],[validation]]="Validated"),"Y","N")</f>
        <v>N</v>
      </c>
      <c r="H1674">
        <f>IF(OR(LEFT(TimeVR[[#This Row],[Times]],8)="00:00.00", LEFT(TimeVR[[#This Row],[Times]],2)="NT"),"-",TimeVR[[#This Row],[Times]])</f>
        <v>0</v>
      </c>
      <c r="I16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4" t="str">
        <f>IF(ISBLANK(TimeVR[[#This Row],[Best Time(S)]]),"-",TimeVR[[#This Row],[Best Time(S)]])</f>
        <v>-</v>
      </c>
      <c r="K1674" t="str">
        <f>IF(StandardResults[[#This Row],[BT(SC)]]&lt;&gt;"-",IF(StandardResults[[#This Row],[BT(SC)]]&lt;=StandardResults[[#This Row],[AAs]],"AA",IF(StandardResults[[#This Row],[BT(SC)]]&lt;=StandardResults[[#This Row],[As]],"A",IF(StandardResults[[#This Row],[BT(SC)]]&lt;=StandardResults[[#This Row],[Bs]],"B","-"))),"")</f>
        <v/>
      </c>
      <c r="L1674" t="str">
        <f>IF(ISBLANK(TimeVR[[#This Row],[Best Time(L)]]),"-",TimeVR[[#This Row],[Best Time(L)]])</f>
        <v>-</v>
      </c>
      <c r="M1674" t="str">
        <f>IF(StandardResults[[#This Row],[BT(LC)]]&lt;&gt;"-",IF(StandardResults[[#This Row],[BT(LC)]]&lt;=StandardResults[[#This Row],[AA]],"AA",IF(StandardResults[[#This Row],[BT(LC)]]&lt;=StandardResults[[#This Row],[A]],"A",IF(StandardResults[[#This Row],[BT(LC)]]&lt;=StandardResults[[#This Row],[B]],"B","-"))),"")</f>
        <v/>
      </c>
      <c r="N1674" s="14"/>
      <c r="O1674" t="str">
        <f>IF(StandardResults[[#This Row],[BT(SC)]]&lt;&gt;"-",IF(StandardResults[[#This Row],[BT(SC)]]&lt;=StandardResults[[#This Row],[Ecs]],"EC","-"),"")</f>
        <v/>
      </c>
      <c r="Q1674" t="str">
        <f>IF(StandardResults[[#This Row],[Ind/Rel]]="Ind",LEFT(StandardResults[[#This Row],[Gender]],1)&amp;MIN(MAX(StandardResults[[#This Row],[Age]],11),17)&amp;"-"&amp;StandardResults[[#This Row],[Event]],"")</f>
        <v>011-0</v>
      </c>
      <c r="R1674" t="e">
        <f>IF(StandardResults[[#This Row],[Ind/Rel]]="Ind",_xlfn.XLOOKUP(StandardResults[[#This Row],[Code]],Std[Code],Std[AA]),"-")</f>
        <v>#N/A</v>
      </c>
      <c r="S1674" t="e">
        <f>IF(StandardResults[[#This Row],[Ind/Rel]]="Ind",_xlfn.XLOOKUP(StandardResults[[#This Row],[Code]],Std[Code],Std[A]),"-")</f>
        <v>#N/A</v>
      </c>
      <c r="T1674" t="e">
        <f>IF(StandardResults[[#This Row],[Ind/Rel]]="Ind",_xlfn.XLOOKUP(StandardResults[[#This Row],[Code]],Std[Code],Std[B]),"-")</f>
        <v>#N/A</v>
      </c>
      <c r="U1674" t="e">
        <f>IF(StandardResults[[#This Row],[Ind/Rel]]="Ind",_xlfn.XLOOKUP(StandardResults[[#This Row],[Code]],Std[Code],Std[AAs]),"-")</f>
        <v>#N/A</v>
      </c>
      <c r="V1674" t="e">
        <f>IF(StandardResults[[#This Row],[Ind/Rel]]="Ind",_xlfn.XLOOKUP(StandardResults[[#This Row],[Code]],Std[Code],Std[As]),"-")</f>
        <v>#N/A</v>
      </c>
      <c r="W1674" t="e">
        <f>IF(StandardResults[[#This Row],[Ind/Rel]]="Ind",_xlfn.XLOOKUP(StandardResults[[#This Row],[Code]],Std[Code],Std[Bs]),"-")</f>
        <v>#N/A</v>
      </c>
      <c r="X1674" t="e">
        <f>IF(StandardResults[[#This Row],[Ind/Rel]]="Ind",_xlfn.XLOOKUP(StandardResults[[#This Row],[Code]],Std[Code],Std[EC]),"-")</f>
        <v>#N/A</v>
      </c>
      <c r="Y1674" t="e">
        <f>IF(StandardResults[[#This Row],[Ind/Rel]]="Ind",_xlfn.XLOOKUP(StandardResults[[#This Row],[Code]],Std[Code],Std[Ecs]),"-")</f>
        <v>#N/A</v>
      </c>
      <c r="Z1674">
        <f>COUNTIFS(StandardResults[Name],StandardResults[[#This Row],[Name]],StandardResults[Entry
Std],"B")+COUNTIFS(StandardResults[Name],StandardResults[[#This Row],[Name]],StandardResults[Entry
Std],"A")+COUNTIFS(StandardResults[Name],StandardResults[[#This Row],[Name]],StandardResults[Entry
Std],"AA")</f>
        <v>0</v>
      </c>
      <c r="AA1674">
        <f>COUNTIFS(StandardResults[Name],StandardResults[[#This Row],[Name]],StandardResults[Entry
Std],"AA")</f>
        <v>0</v>
      </c>
    </row>
    <row r="1675" spans="1:27" x14ac:dyDescent="0.25">
      <c r="A1675">
        <f>TimeVR[[#This Row],[Club]]</f>
        <v>0</v>
      </c>
      <c r="B1675" t="str">
        <f>IF(OR(RIGHT(TimeVR[[#This Row],[Event]],3)="M.R", RIGHT(TimeVR[[#This Row],[Event]],3)="F.R"),"Relay","Ind")</f>
        <v>Ind</v>
      </c>
      <c r="C1675">
        <f>TimeVR[[#This Row],[gender]]</f>
        <v>0</v>
      </c>
      <c r="D1675">
        <f>TimeVR[[#This Row],[Age]]</f>
        <v>0</v>
      </c>
      <c r="E1675">
        <f>TimeVR[[#This Row],[name]]</f>
        <v>0</v>
      </c>
      <c r="F1675">
        <f>TimeVR[[#This Row],[Event]]</f>
        <v>0</v>
      </c>
      <c r="G1675" t="str">
        <f>IF(OR(StandardResults[[#This Row],[Entry]]="-",TimeVR[[#This Row],[validation]]="Validated"),"Y","N")</f>
        <v>N</v>
      </c>
      <c r="H1675">
        <f>IF(OR(LEFT(TimeVR[[#This Row],[Times]],8)="00:00.00", LEFT(TimeVR[[#This Row],[Times]],2)="NT"),"-",TimeVR[[#This Row],[Times]])</f>
        <v>0</v>
      </c>
      <c r="I16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5" t="str">
        <f>IF(ISBLANK(TimeVR[[#This Row],[Best Time(S)]]),"-",TimeVR[[#This Row],[Best Time(S)]])</f>
        <v>-</v>
      </c>
      <c r="K1675" t="str">
        <f>IF(StandardResults[[#This Row],[BT(SC)]]&lt;&gt;"-",IF(StandardResults[[#This Row],[BT(SC)]]&lt;=StandardResults[[#This Row],[AAs]],"AA",IF(StandardResults[[#This Row],[BT(SC)]]&lt;=StandardResults[[#This Row],[As]],"A",IF(StandardResults[[#This Row],[BT(SC)]]&lt;=StandardResults[[#This Row],[Bs]],"B","-"))),"")</f>
        <v/>
      </c>
      <c r="L1675" t="str">
        <f>IF(ISBLANK(TimeVR[[#This Row],[Best Time(L)]]),"-",TimeVR[[#This Row],[Best Time(L)]])</f>
        <v>-</v>
      </c>
      <c r="M1675" t="str">
        <f>IF(StandardResults[[#This Row],[BT(LC)]]&lt;&gt;"-",IF(StandardResults[[#This Row],[BT(LC)]]&lt;=StandardResults[[#This Row],[AA]],"AA",IF(StandardResults[[#This Row],[BT(LC)]]&lt;=StandardResults[[#This Row],[A]],"A",IF(StandardResults[[#This Row],[BT(LC)]]&lt;=StandardResults[[#This Row],[B]],"B","-"))),"")</f>
        <v/>
      </c>
      <c r="N1675" s="14"/>
      <c r="O1675" t="str">
        <f>IF(StandardResults[[#This Row],[BT(SC)]]&lt;&gt;"-",IF(StandardResults[[#This Row],[BT(SC)]]&lt;=StandardResults[[#This Row],[Ecs]],"EC","-"),"")</f>
        <v/>
      </c>
      <c r="Q1675" t="str">
        <f>IF(StandardResults[[#This Row],[Ind/Rel]]="Ind",LEFT(StandardResults[[#This Row],[Gender]],1)&amp;MIN(MAX(StandardResults[[#This Row],[Age]],11),17)&amp;"-"&amp;StandardResults[[#This Row],[Event]],"")</f>
        <v>011-0</v>
      </c>
      <c r="R1675" t="e">
        <f>IF(StandardResults[[#This Row],[Ind/Rel]]="Ind",_xlfn.XLOOKUP(StandardResults[[#This Row],[Code]],Std[Code],Std[AA]),"-")</f>
        <v>#N/A</v>
      </c>
      <c r="S1675" t="e">
        <f>IF(StandardResults[[#This Row],[Ind/Rel]]="Ind",_xlfn.XLOOKUP(StandardResults[[#This Row],[Code]],Std[Code],Std[A]),"-")</f>
        <v>#N/A</v>
      </c>
      <c r="T1675" t="e">
        <f>IF(StandardResults[[#This Row],[Ind/Rel]]="Ind",_xlfn.XLOOKUP(StandardResults[[#This Row],[Code]],Std[Code],Std[B]),"-")</f>
        <v>#N/A</v>
      </c>
      <c r="U1675" t="e">
        <f>IF(StandardResults[[#This Row],[Ind/Rel]]="Ind",_xlfn.XLOOKUP(StandardResults[[#This Row],[Code]],Std[Code],Std[AAs]),"-")</f>
        <v>#N/A</v>
      </c>
      <c r="V1675" t="e">
        <f>IF(StandardResults[[#This Row],[Ind/Rel]]="Ind",_xlfn.XLOOKUP(StandardResults[[#This Row],[Code]],Std[Code],Std[As]),"-")</f>
        <v>#N/A</v>
      </c>
      <c r="W1675" t="e">
        <f>IF(StandardResults[[#This Row],[Ind/Rel]]="Ind",_xlfn.XLOOKUP(StandardResults[[#This Row],[Code]],Std[Code],Std[Bs]),"-")</f>
        <v>#N/A</v>
      </c>
      <c r="X1675" t="e">
        <f>IF(StandardResults[[#This Row],[Ind/Rel]]="Ind",_xlfn.XLOOKUP(StandardResults[[#This Row],[Code]],Std[Code],Std[EC]),"-")</f>
        <v>#N/A</v>
      </c>
      <c r="Y1675" t="e">
        <f>IF(StandardResults[[#This Row],[Ind/Rel]]="Ind",_xlfn.XLOOKUP(StandardResults[[#This Row],[Code]],Std[Code],Std[Ecs]),"-")</f>
        <v>#N/A</v>
      </c>
      <c r="Z1675">
        <f>COUNTIFS(StandardResults[Name],StandardResults[[#This Row],[Name]],StandardResults[Entry
Std],"B")+COUNTIFS(StandardResults[Name],StandardResults[[#This Row],[Name]],StandardResults[Entry
Std],"A")+COUNTIFS(StandardResults[Name],StandardResults[[#This Row],[Name]],StandardResults[Entry
Std],"AA")</f>
        <v>0</v>
      </c>
      <c r="AA1675">
        <f>COUNTIFS(StandardResults[Name],StandardResults[[#This Row],[Name]],StandardResults[Entry
Std],"AA")</f>
        <v>0</v>
      </c>
    </row>
    <row r="1676" spans="1:27" x14ac:dyDescent="0.25">
      <c r="A1676">
        <f>TimeVR[[#This Row],[Club]]</f>
        <v>0</v>
      </c>
      <c r="B1676" t="str">
        <f>IF(OR(RIGHT(TimeVR[[#This Row],[Event]],3)="M.R", RIGHT(TimeVR[[#This Row],[Event]],3)="F.R"),"Relay","Ind")</f>
        <v>Ind</v>
      </c>
      <c r="C1676">
        <f>TimeVR[[#This Row],[gender]]</f>
        <v>0</v>
      </c>
      <c r="D1676">
        <f>TimeVR[[#This Row],[Age]]</f>
        <v>0</v>
      </c>
      <c r="E1676">
        <f>TimeVR[[#This Row],[name]]</f>
        <v>0</v>
      </c>
      <c r="F1676">
        <f>TimeVR[[#This Row],[Event]]</f>
        <v>0</v>
      </c>
      <c r="G1676" t="str">
        <f>IF(OR(StandardResults[[#This Row],[Entry]]="-",TimeVR[[#This Row],[validation]]="Validated"),"Y","N")</f>
        <v>N</v>
      </c>
      <c r="H1676">
        <f>IF(OR(LEFT(TimeVR[[#This Row],[Times]],8)="00:00.00", LEFT(TimeVR[[#This Row],[Times]],2)="NT"),"-",TimeVR[[#This Row],[Times]])</f>
        <v>0</v>
      </c>
      <c r="I16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6" t="str">
        <f>IF(ISBLANK(TimeVR[[#This Row],[Best Time(S)]]),"-",TimeVR[[#This Row],[Best Time(S)]])</f>
        <v>-</v>
      </c>
      <c r="K1676" t="str">
        <f>IF(StandardResults[[#This Row],[BT(SC)]]&lt;&gt;"-",IF(StandardResults[[#This Row],[BT(SC)]]&lt;=StandardResults[[#This Row],[AAs]],"AA",IF(StandardResults[[#This Row],[BT(SC)]]&lt;=StandardResults[[#This Row],[As]],"A",IF(StandardResults[[#This Row],[BT(SC)]]&lt;=StandardResults[[#This Row],[Bs]],"B","-"))),"")</f>
        <v/>
      </c>
      <c r="L1676" t="str">
        <f>IF(ISBLANK(TimeVR[[#This Row],[Best Time(L)]]),"-",TimeVR[[#This Row],[Best Time(L)]])</f>
        <v>-</v>
      </c>
      <c r="M1676" t="str">
        <f>IF(StandardResults[[#This Row],[BT(LC)]]&lt;&gt;"-",IF(StandardResults[[#This Row],[BT(LC)]]&lt;=StandardResults[[#This Row],[AA]],"AA",IF(StandardResults[[#This Row],[BT(LC)]]&lt;=StandardResults[[#This Row],[A]],"A",IF(StandardResults[[#This Row],[BT(LC)]]&lt;=StandardResults[[#This Row],[B]],"B","-"))),"")</f>
        <v/>
      </c>
      <c r="N1676" s="14"/>
      <c r="O1676" t="str">
        <f>IF(StandardResults[[#This Row],[BT(SC)]]&lt;&gt;"-",IF(StandardResults[[#This Row],[BT(SC)]]&lt;=StandardResults[[#This Row],[Ecs]],"EC","-"),"")</f>
        <v/>
      </c>
      <c r="Q1676" t="str">
        <f>IF(StandardResults[[#This Row],[Ind/Rel]]="Ind",LEFT(StandardResults[[#This Row],[Gender]],1)&amp;MIN(MAX(StandardResults[[#This Row],[Age]],11),17)&amp;"-"&amp;StandardResults[[#This Row],[Event]],"")</f>
        <v>011-0</v>
      </c>
      <c r="R1676" t="e">
        <f>IF(StandardResults[[#This Row],[Ind/Rel]]="Ind",_xlfn.XLOOKUP(StandardResults[[#This Row],[Code]],Std[Code],Std[AA]),"-")</f>
        <v>#N/A</v>
      </c>
      <c r="S1676" t="e">
        <f>IF(StandardResults[[#This Row],[Ind/Rel]]="Ind",_xlfn.XLOOKUP(StandardResults[[#This Row],[Code]],Std[Code],Std[A]),"-")</f>
        <v>#N/A</v>
      </c>
      <c r="T1676" t="e">
        <f>IF(StandardResults[[#This Row],[Ind/Rel]]="Ind",_xlfn.XLOOKUP(StandardResults[[#This Row],[Code]],Std[Code],Std[B]),"-")</f>
        <v>#N/A</v>
      </c>
      <c r="U1676" t="e">
        <f>IF(StandardResults[[#This Row],[Ind/Rel]]="Ind",_xlfn.XLOOKUP(StandardResults[[#This Row],[Code]],Std[Code],Std[AAs]),"-")</f>
        <v>#N/A</v>
      </c>
      <c r="V1676" t="e">
        <f>IF(StandardResults[[#This Row],[Ind/Rel]]="Ind",_xlfn.XLOOKUP(StandardResults[[#This Row],[Code]],Std[Code],Std[As]),"-")</f>
        <v>#N/A</v>
      </c>
      <c r="W1676" t="e">
        <f>IF(StandardResults[[#This Row],[Ind/Rel]]="Ind",_xlfn.XLOOKUP(StandardResults[[#This Row],[Code]],Std[Code],Std[Bs]),"-")</f>
        <v>#N/A</v>
      </c>
      <c r="X1676" t="e">
        <f>IF(StandardResults[[#This Row],[Ind/Rel]]="Ind",_xlfn.XLOOKUP(StandardResults[[#This Row],[Code]],Std[Code],Std[EC]),"-")</f>
        <v>#N/A</v>
      </c>
      <c r="Y1676" t="e">
        <f>IF(StandardResults[[#This Row],[Ind/Rel]]="Ind",_xlfn.XLOOKUP(StandardResults[[#This Row],[Code]],Std[Code],Std[Ecs]),"-")</f>
        <v>#N/A</v>
      </c>
      <c r="Z1676">
        <f>COUNTIFS(StandardResults[Name],StandardResults[[#This Row],[Name]],StandardResults[Entry
Std],"B")+COUNTIFS(StandardResults[Name],StandardResults[[#This Row],[Name]],StandardResults[Entry
Std],"A")+COUNTIFS(StandardResults[Name],StandardResults[[#This Row],[Name]],StandardResults[Entry
Std],"AA")</f>
        <v>0</v>
      </c>
      <c r="AA1676">
        <f>COUNTIFS(StandardResults[Name],StandardResults[[#This Row],[Name]],StandardResults[Entry
Std],"AA")</f>
        <v>0</v>
      </c>
    </row>
    <row r="1677" spans="1:27" x14ac:dyDescent="0.25">
      <c r="A1677">
        <f>TimeVR[[#This Row],[Club]]</f>
        <v>0</v>
      </c>
      <c r="B1677" t="str">
        <f>IF(OR(RIGHT(TimeVR[[#This Row],[Event]],3)="M.R", RIGHT(TimeVR[[#This Row],[Event]],3)="F.R"),"Relay","Ind")</f>
        <v>Ind</v>
      </c>
      <c r="C1677">
        <f>TimeVR[[#This Row],[gender]]</f>
        <v>0</v>
      </c>
      <c r="D1677">
        <f>TimeVR[[#This Row],[Age]]</f>
        <v>0</v>
      </c>
      <c r="E1677">
        <f>TimeVR[[#This Row],[name]]</f>
        <v>0</v>
      </c>
      <c r="F1677">
        <f>TimeVR[[#This Row],[Event]]</f>
        <v>0</v>
      </c>
      <c r="G1677" t="str">
        <f>IF(OR(StandardResults[[#This Row],[Entry]]="-",TimeVR[[#This Row],[validation]]="Validated"),"Y","N")</f>
        <v>N</v>
      </c>
      <c r="H1677">
        <f>IF(OR(LEFT(TimeVR[[#This Row],[Times]],8)="00:00.00", LEFT(TimeVR[[#This Row],[Times]],2)="NT"),"-",TimeVR[[#This Row],[Times]])</f>
        <v>0</v>
      </c>
      <c r="I16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7" t="str">
        <f>IF(ISBLANK(TimeVR[[#This Row],[Best Time(S)]]),"-",TimeVR[[#This Row],[Best Time(S)]])</f>
        <v>-</v>
      </c>
      <c r="K1677" t="str">
        <f>IF(StandardResults[[#This Row],[BT(SC)]]&lt;&gt;"-",IF(StandardResults[[#This Row],[BT(SC)]]&lt;=StandardResults[[#This Row],[AAs]],"AA",IF(StandardResults[[#This Row],[BT(SC)]]&lt;=StandardResults[[#This Row],[As]],"A",IF(StandardResults[[#This Row],[BT(SC)]]&lt;=StandardResults[[#This Row],[Bs]],"B","-"))),"")</f>
        <v/>
      </c>
      <c r="L1677" t="str">
        <f>IF(ISBLANK(TimeVR[[#This Row],[Best Time(L)]]),"-",TimeVR[[#This Row],[Best Time(L)]])</f>
        <v>-</v>
      </c>
      <c r="M1677" t="str">
        <f>IF(StandardResults[[#This Row],[BT(LC)]]&lt;&gt;"-",IF(StandardResults[[#This Row],[BT(LC)]]&lt;=StandardResults[[#This Row],[AA]],"AA",IF(StandardResults[[#This Row],[BT(LC)]]&lt;=StandardResults[[#This Row],[A]],"A",IF(StandardResults[[#This Row],[BT(LC)]]&lt;=StandardResults[[#This Row],[B]],"B","-"))),"")</f>
        <v/>
      </c>
      <c r="N1677" s="14"/>
      <c r="O1677" t="str">
        <f>IF(StandardResults[[#This Row],[BT(SC)]]&lt;&gt;"-",IF(StandardResults[[#This Row],[BT(SC)]]&lt;=StandardResults[[#This Row],[Ecs]],"EC","-"),"")</f>
        <v/>
      </c>
      <c r="Q1677" t="str">
        <f>IF(StandardResults[[#This Row],[Ind/Rel]]="Ind",LEFT(StandardResults[[#This Row],[Gender]],1)&amp;MIN(MAX(StandardResults[[#This Row],[Age]],11),17)&amp;"-"&amp;StandardResults[[#This Row],[Event]],"")</f>
        <v>011-0</v>
      </c>
      <c r="R1677" t="e">
        <f>IF(StandardResults[[#This Row],[Ind/Rel]]="Ind",_xlfn.XLOOKUP(StandardResults[[#This Row],[Code]],Std[Code],Std[AA]),"-")</f>
        <v>#N/A</v>
      </c>
      <c r="S1677" t="e">
        <f>IF(StandardResults[[#This Row],[Ind/Rel]]="Ind",_xlfn.XLOOKUP(StandardResults[[#This Row],[Code]],Std[Code],Std[A]),"-")</f>
        <v>#N/A</v>
      </c>
      <c r="T1677" t="e">
        <f>IF(StandardResults[[#This Row],[Ind/Rel]]="Ind",_xlfn.XLOOKUP(StandardResults[[#This Row],[Code]],Std[Code],Std[B]),"-")</f>
        <v>#N/A</v>
      </c>
      <c r="U1677" t="e">
        <f>IF(StandardResults[[#This Row],[Ind/Rel]]="Ind",_xlfn.XLOOKUP(StandardResults[[#This Row],[Code]],Std[Code],Std[AAs]),"-")</f>
        <v>#N/A</v>
      </c>
      <c r="V1677" t="e">
        <f>IF(StandardResults[[#This Row],[Ind/Rel]]="Ind",_xlfn.XLOOKUP(StandardResults[[#This Row],[Code]],Std[Code],Std[As]),"-")</f>
        <v>#N/A</v>
      </c>
      <c r="W1677" t="e">
        <f>IF(StandardResults[[#This Row],[Ind/Rel]]="Ind",_xlfn.XLOOKUP(StandardResults[[#This Row],[Code]],Std[Code],Std[Bs]),"-")</f>
        <v>#N/A</v>
      </c>
      <c r="X1677" t="e">
        <f>IF(StandardResults[[#This Row],[Ind/Rel]]="Ind",_xlfn.XLOOKUP(StandardResults[[#This Row],[Code]],Std[Code],Std[EC]),"-")</f>
        <v>#N/A</v>
      </c>
      <c r="Y1677" t="e">
        <f>IF(StandardResults[[#This Row],[Ind/Rel]]="Ind",_xlfn.XLOOKUP(StandardResults[[#This Row],[Code]],Std[Code],Std[Ecs]),"-")</f>
        <v>#N/A</v>
      </c>
      <c r="Z1677">
        <f>COUNTIFS(StandardResults[Name],StandardResults[[#This Row],[Name]],StandardResults[Entry
Std],"B")+COUNTIFS(StandardResults[Name],StandardResults[[#This Row],[Name]],StandardResults[Entry
Std],"A")+COUNTIFS(StandardResults[Name],StandardResults[[#This Row],[Name]],StandardResults[Entry
Std],"AA")</f>
        <v>0</v>
      </c>
      <c r="AA1677">
        <f>COUNTIFS(StandardResults[Name],StandardResults[[#This Row],[Name]],StandardResults[Entry
Std],"AA")</f>
        <v>0</v>
      </c>
    </row>
    <row r="1678" spans="1:27" x14ac:dyDescent="0.25">
      <c r="A1678">
        <f>TimeVR[[#This Row],[Club]]</f>
        <v>0</v>
      </c>
      <c r="B1678" t="str">
        <f>IF(OR(RIGHT(TimeVR[[#This Row],[Event]],3)="M.R", RIGHT(TimeVR[[#This Row],[Event]],3)="F.R"),"Relay","Ind")</f>
        <v>Ind</v>
      </c>
      <c r="C1678">
        <f>TimeVR[[#This Row],[gender]]</f>
        <v>0</v>
      </c>
      <c r="D1678">
        <f>TimeVR[[#This Row],[Age]]</f>
        <v>0</v>
      </c>
      <c r="E1678">
        <f>TimeVR[[#This Row],[name]]</f>
        <v>0</v>
      </c>
      <c r="F1678">
        <f>TimeVR[[#This Row],[Event]]</f>
        <v>0</v>
      </c>
      <c r="G1678" t="str">
        <f>IF(OR(StandardResults[[#This Row],[Entry]]="-",TimeVR[[#This Row],[validation]]="Validated"),"Y","N")</f>
        <v>N</v>
      </c>
      <c r="H1678">
        <f>IF(OR(LEFT(TimeVR[[#This Row],[Times]],8)="00:00.00", LEFT(TimeVR[[#This Row],[Times]],2)="NT"),"-",TimeVR[[#This Row],[Times]])</f>
        <v>0</v>
      </c>
      <c r="I16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8" t="str">
        <f>IF(ISBLANK(TimeVR[[#This Row],[Best Time(S)]]),"-",TimeVR[[#This Row],[Best Time(S)]])</f>
        <v>-</v>
      </c>
      <c r="K1678" t="str">
        <f>IF(StandardResults[[#This Row],[BT(SC)]]&lt;&gt;"-",IF(StandardResults[[#This Row],[BT(SC)]]&lt;=StandardResults[[#This Row],[AAs]],"AA",IF(StandardResults[[#This Row],[BT(SC)]]&lt;=StandardResults[[#This Row],[As]],"A",IF(StandardResults[[#This Row],[BT(SC)]]&lt;=StandardResults[[#This Row],[Bs]],"B","-"))),"")</f>
        <v/>
      </c>
      <c r="L1678" t="str">
        <f>IF(ISBLANK(TimeVR[[#This Row],[Best Time(L)]]),"-",TimeVR[[#This Row],[Best Time(L)]])</f>
        <v>-</v>
      </c>
      <c r="M1678" t="str">
        <f>IF(StandardResults[[#This Row],[BT(LC)]]&lt;&gt;"-",IF(StandardResults[[#This Row],[BT(LC)]]&lt;=StandardResults[[#This Row],[AA]],"AA",IF(StandardResults[[#This Row],[BT(LC)]]&lt;=StandardResults[[#This Row],[A]],"A",IF(StandardResults[[#This Row],[BT(LC)]]&lt;=StandardResults[[#This Row],[B]],"B","-"))),"")</f>
        <v/>
      </c>
      <c r="N1678" s="14"/>
      <c r="O1678" t="str">
        <f>IF(StandardResults[[#This Row],[BT(SC)]]&lt;&gt;"-",IF(StandardResults[[#This Row],[BT(SC)]]&lt;=StandardResults[[#This Row],[Ecs]],"EC","-"),"")</f>
        <v/>
      </c>
      <c r="Q1678" t="str">
        <f>IF(StandardResults[[#This Row],[Ind/Rel]]="Ind",LEFT(StandardResults[[#This Row],[Gender]],1)&amp;MIN(MAX(StandardResults[[#This Row],[Age]],11),17)&amp;"-"&amp;StandardResults[[#This Row],[Event]],"")</f>
        <v>011-0</v>
      </c>
      <c r="R1678" t="e">
        <f>IF(StandardResults[[#This Row],[Ind/Rel]]="Ind",_xlfn.XLOOKUP(StandardResults[[#This Row],[Code]],Std[Code],Std[AA]),"-")</f>
        <v>#N/A</v>
      </c>
      <c r="S1678" t="e">
        <f>IF(StandardResults[[#This Row],[Ind/Rel]]="Ind",_xlfn.XLOOKUP(StandardResults[[#This Row],[Code]],Std[Code],Std[A]),"-")</f>
        <v>#N/A</v>
      </c>
      <c r="T1678" t="e">
        <f>IF(StandardResults[[#This Row],[Ind/Rel]]="Ind",_xlfn.XLOOKUP(StandardResults[[#This Row],[Code]],Std[Code],Std[B]),"-")</f>
        <v>#N/A</v>
      </c>
      <c r="U1678" t="e">
        <f>IF(StandardResults[[#This Row],[Ind/Rel]]="Ind",_xlfn.XLOOKUP(StandardResults[[#This Row],[Code]],Std[Code],Std[AAs]),"-")</f>
        <v>#N/A</v>
      </c>
      <c r="V1678" t="e">
        <f>IF(StandardResults[[#This Row],[Ind/Rel]]="Ind",_xlfn.XLOOKUP(StandardResults[[#This Row],[Code]],Std[Code],Std[As]),"-")</f>
        <v>#N/A</v>
      </c>
      <c r="W1678" t="e">
        <f>IF(StandardResults[[#This Row],[Ind/Rel]]="Ind",_xlfn.XLOOKUP(StandardResults[[#This Row],[Code]],Std[Code],Std[Bs]),"-")</f>
        <v>#N/A</v>
      </c>
      <c r="X1678" t="e">
        <f>IF(StandardResults[[#This Row],[Ind/Rel]]="Ind",_xlfn.XLOOKUP(StandardResults[[#This Row],[Code]],Std[Code],Std[EC]),"-")</f>
        <v>#N/A</v>
      </c>
      <c r="Y1678" t="e">
        <f>IF(StandardResults[[#This Row],[Ind/Rel]]="Ind",_xlfn.XLOOKUP(StandardResults[[#This Row],[Code]],Std[Code],Std[Ecs]),"-")</f>
        <v>#N/A</v>
      </c>
      <c r="Z1678">
        <f>COUNTIFS(StandardResults[Name],StandardResults[[#This Row],[Name]],StandardResults[Entry
Std],"B")+COUNTIFS(StandardResults[Name],StandardResults[[#This Row],[Name]],StandardResults[Entry
Std],"A")+COUNTIFS(StandardResults[Name],StandardResults[[#This Row],[Name]],StandardResults[Entry
Std],"AA")</f>
        <v>0</v>
      </c>
      <c r="AA1678">
        <f>COUNTIFS(StandardResults[Name],StandardResults[[#This Row],[Name]],StandardResults[Entry
Std],"AA")</f>
        <v>0</v>
      </c>
    </row>
    <row r="1679" spans="1:27" x14ac:dyDescent="0.25">
      <c r="A1679">
        <f>TimeVR[[#This Row],[Club]]</f>
        <v>0</v>
      </c>
      <c r="B1679" t="str">
        <f>IF(OR(RIGHT(TimeVR[[#This Row],[Event]],3)="M.R", RIGHT(TimeVR[[#This Row],[Event]],3)="F.R"),"Relay","Ind")</f>
        <v>Ind</v>
      </c>
      <c r="C1679">
        <f>TimeVR[[#This Row],[gender]]</f>
        <v>0</v>
      </c>
      <c r="D1679">
        <f>TimeVR[[#This Row],[Age]]</f>
        <v>0</v>
      </c>
      <c r="E1679">
        <f>TimeVR[[#This Row],[name]]</f>
        <v>0</v>
      </c>
      <c r="F1679">
        <f>TimeVR[[#This Row],[Event]]</f>
        <v>0</v>
      </c>
      <c r="G1679" t="str">
        <f>IF(OR(StandardResults[[#This Row],[Entry]]="-",TimeVR[[#This Row],[validation]]="Validated"),"Y","N")</f>
        <v>N</v>
      </c>
      <c r="H1679">
        <f>IF(OR(LEFT(TimeVR[[#This Row],[Times]],8)="00:00.00", LEFT(TimeVR[[#This Row],[Times]],2)="NT"),"-",TimeVR[[#This Row],[Times]])</f>
        <v>0</v>
      </c>
      <c r="I16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79" t="str">
        <f>IF(ISBLANK(TimeVR[[#This Row],[Best Time(S)]]),"-",TimeVR[[#This Row],[Best Time(S)]])</f>
        <v>-</v>
      </c>
      <c r="K1679" t="str">
        <f>IF(StandardResults[[#This Row],[BT(SC)]]&lt;&gt;"-",IF(StandardResults[[#This Row],[BT(SC)]]&lt;=StandardResults[[#This Row],[AAs]],"AA",IF(StandardResults[[#This Row],[BT(SC)]]&lt;=StandardResults[[#This Row],[As]],"A",IF(StandardResults[[#This Row],[BT(SC)]]&lt;=StandardResults[[#This Row],[Bs]],"B","-"))),"")</f>
        <v/>
      </c>
      <c r="L1679" t="str">
        <f>IF(ISBLANK(TimeVR[[#This Row],[Best Time(L)]]),"-",TimeVR[[#This Row],[Best Time(L)]])</f>
        <v>-</v>
      </c>
      <c r="M1679" t="str">
        <f>IF(StandardResults[[#This Row],[BT(LC)]]&lt;&gt;"-",IF(StandardResults[[#This Row],[BT(LC)]]&lt;=StandardResults[[#This Row],[AA]],"AA",IF(StandardResults[[#This Row],[BT(LC)]]&lt;=StandardResults[[#This Row],[A]],"A",IF(StandardResults[[#This Row],[BT(LC)]]&lt;=StandardResults[[#This Row],[B]],"B","-"))),"")</f>
        <v/>
      </c>
      <c r="N1679" s="14"/>
      <c r="O1679" t="str">
        <f>IF(StandardResults[[#This Row],[BT(SC)]]&lt;&gt;"-",IF(StandardResults[[#This Row],[BT(SC)]]&lt;=StandardResults[[#This Row],[Ecs]],"EC","-"),"")</f>
        <v/>
      </c>
      <c r="Q1679" t="str">
        <f>IF(StandardResults[[#This Row],[Ind/Rel]]="Ind",LEFT(StandardResults[[#This Row],[Gender]],1)&amp;MIN(MAX(StandardResults[[#This Row],[Age]],11),17)&amp;"-"&amp;StandardResults[[#This Row],[Event]],"")</f>
        <v>011-0</v>
      </c>
      <c r="R1679" t="e">
        <f>IF(StandardResults[[#This Row],[Ind/Rel]]="Ind",_xlfn.XLOOKUP(StandardResults[[#This Row],[Code]],Std[Code],Std[AA]),"-")</f>
        <v>#N/A</v>
      </c>
      <c r="S1679" t="e">
        <f>IF(StandardResults[[#This Row],[Ind/Rel]]="Ind",_xlfn.XLOOKUP(StandardResults[[#This Row],[Code]],Std[Code],Std[A]),"-")</f>
        <v>#N/A</v>
      </c>
      <c r="T1679" t="e">
        <f>IF(StandardResults[[#This Row],[Ind/Rel]]="Ind",_xlfn.XLOOKUP(StandardResults[[#This Row],[Code]],Std[Code],Std[B]),"-")</f>
        <v>#N/A</v>
      </c>
      <c r="U1679" t="e">
        <f>IF(StandardResults[[#This Row],[Ind/Rel]]="Ind",_xlfn.XLOOKUP(StandardResults[[#This Row],[Code]],Std[Code],Std[AAs]),"-")</f>
        <v>#N/A</v>
      </c>
      <c r="V1679" t="e">
        <f>IF(StandardResults[[#This Row],[Ind/Rel]]="Ind",_xlfn.XLOOKUP(StandardResults[[#This Row],[Code]],Std[Code],Std[As]),"-")</f>
        <v>#N/A</v>
      </c>
      <c r="W1679" t="e">
        <f>IF(StandardResults[[#This Row],[Ind/Rel]]="Ind",_xlfn.XLOOKUP(StandardResults[[#This Row],[Code]],Std[Code],Std[Bs]),"-")</f>
        <v>#N/A</v>
      </c>
      <c r="X1679" t="e">
        <f>IF(StandardResults[[#This Row],[Ind/Rel]]="Ind",_xlfn.XLOOKUP(StandardResults[[#This Row],[Code]],Std[Code],Std[EC]),"-")</f>
        <v>#N/A</v>
      </c>
      <c r="Y1679" t="e">
        <f>IF(StandardResults[[#This Row],[Ind/Rel]]="Ind",_xlfn.XLOOKUP(StandardResults[[#This Row],[Code]],Std[Code],Std[Ecs]),"-")</f>
        <v>#N/A</v>
      </c>
      <c r="Z1679">
        <f>COUNTIFS(StandardResults[Name],StandardResults[[#This Row],[Name]],StandardResults[Entry
Std],"B")+COUNTIFS(StandardResults[Name],StandardResults[[#This Row],[Name]],StandardResults[Entry
Std],"A")+COUNTIFS(StandardResults[Name],StandardResults[[#This Row],[Name]],StandardResults[Entry
Std],"AA")</f>
        <v>0</v>
      </c>
      <c r="AA1679">
        <f>COUNTIFS(StandardResults[Name],StandardResults[[#This Row],[Name]],StandardResults[Entry
Std],"AA")</f>
        <v>0</v>
      </c>
    </row>
    <row r="1680" spans="1:27" x14ac:dyDescent="0.25">
      <c r="A1680">
        <f>TimeVR[[#This Row],[Club]]</f>
        <v>0</v>
      </c>
      <c r="B1680" t="str">
        <f>IF(OR(RIGHT(TimeVR[[#This Row],[Event]],3)="M.R", RIGHT(TimeVR[[#This Row],[Event]],3)="F.R"),"Relay","Ind")</f>
        <v>Ind</v>
      </c>
      <c r="C1680">
        <f>TimeVR[[#This Row],[gender]]</f>
        <v>0</v>
      </c>
      <c r="D1680">
        <f>TimeVR[[#This Row],[Age]]</f>
        <v>0</v>
      </c>
      <c r="E1680">
        <f>TimeVR[[#This Row],[name]]</f>
        <v>0</v>
      </c>
      <c r="F1680">
        <f>TimeVR[[#This Row],[Event]]</f>
        <v>0</v>
      </c>
      <c r="G1680" t="str">
        <f>IF(OR(StandardResults[[#This Row],[Entry]]="-",TimeVR[[#This Row],[validation]]="Validated"),"Y","N")</f>
        <v>N</v>
      </c>
      <c r="H1680">
        <f>IF(OR(LEFT(TimeVR[[#This Row],[Times]],8)="00:00.00", LEFT(TimeVR[[#This Row],[Times]],2)="NT"),"-",TimeVR[[#This Row],[Times]])</f>
        <v>0</v>
      </c>
      <c r="I16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0" t="str">
        <f>IF(ISBLANK(TimeVR[[#This Row],[Best Time(S)]]),"-",TimeVR[[#This Row],[Best Time(S)]])</f>
        <v>-</v>
      </c>
      <c r="K1680" t="str">
        <f>IF(StandardResults[[#This Row],[BT(SC)]]&lt;&gt;"-",IF(StandardResults[[#This Row],[BT(SC)]]&lt;=StandardResults[[#This Row],[AAs]],"AA",IF(StandardResults[[#This Row],[BT(SC)]]&lt;=StandardResults[[#This Row],[As]],"A",IF(StandardResults[[#This Row],[BT(SC)]]&lt;=StandardResults[[#This Row],[Bs]],"B","-"))),"")</f>
        <v/>
      </c>
      <c r="L1680" t="str">
        <f>IF(ISBLANK(TimeVR[[#This Row],[Best Time(L)]]),"-",TimeVR[[#This Row],[Best Time(L)]])</f>
        <v>-</v>
      </c>
      <c r="M1680" t="str">
        <f>IF(StandardResults[[#This Row],[BT(LC)]]&lt;&gt;"-",IF(StandardResults[[#This Row],[BT(LC)]]&lt;=StandardResults[[#This Row],[AA]],"AA",IF(StandardResults[[#This Row],[BT(LC)]]&lt;=StandardResults[[#This Row],[A]],"A",IF(StandardResults[[#This Row],[BT(LC)]]&lt;=StandardResults[[#This Row],[B]],"B","-"))),"")</f>
        <v/>
      </c>
      <c r="N1680" s="14"/>
      <c r="O1680" t="str">
        <f>IF(StandardResults[[#This Row],[BT(SC)]]&lt;&gt;"-",IF(StandardResults[[#This Row],[BT(SC)]]&lt;=StandardResults[[#This Row],[Ecs]],"EC","-"),"")</f>
        <v/>
      </c>
      <c r="Q1680" t="str">
        <f>IF(StandardResults[[#This Row],[Ind/Rel]]="Ind",LEFT(StandardResults[[#This Row],[Gender]],1)&amp;MIN(MAX(StandardResults[[#This Row],[Age]],11),17)&amp;"-"&amp;StandardResults[[#This Row],[Event]],"")</f>
        <v>011-0</v>
      </c>
      <c r="R1680" t="e">
        <f>IF(StandardResults[[#This Row],[Ind/Rel]]="Ind",_xlfn.XLOOKUP(StandardResults[[#This Row],[Code]],Std[Code],Std[AA]),"-")</f>
        <v>#N/A</v>
      </c>
      <c r="S1680" t="e">
        <f>IF(StandardResults[[#This Row],[Ind/Rel]]="Ind",_xlfn.XLOOKUP(StandardResults[[#This Row],[Code]],Std[Code],Std[A]),"-")</f>
        <v>#N/A</v>
      </c>
      <c r="T1680" t="e">
        <f>IF(StandardResults[[#This Row],[Ind/Rel]]="Ind",_xlfn.XLOOKUP(StandardResults[[#This Row],[Code]],Std[Code],Std[B]),"-")</f>
        <v>#N/A</v>
      </c>
      <c r="U1680" t="e">
        <f>IF(StandardResults[[#This Row],[Ind/Rel]]="Ind",_xlfn.XLOOKUP(StandardResults[[#This Row],[Code]],Std[Code],Std[AAs]),"-")</f>
        <v>#N/A</v>
      </c>
      <c r="V1680" t="e">
        <f>IF(StandardResults[[#This Row],[Ind/Rel]]="Ind",_xlfn.XLOOKUP(StandardResults[[#This Row],[Code]],Std[Code],Std[As]),"-")</f>
        <v>#N/A</v>
      </c>
      <c r="W1680" t="e">
        <f>IF(StandardResults[[#This Row],[Ind/Rel]]="Ind",_xlfn.XLOOKUP(StandardResults[[#This Row],[Code]],Std[Code],Std[Bs]),"-")</f>
        <v>#N/A</v>
      </c>
      <c r="X1680" t="e">
        <f>IF(StandardResults[[#This Row],[Ind/Rel]]="Ind",_xlfn.XLOOKUP(StandardResults[[#This Row],[Code]],Std[Code],Std[EC]),"-")</f>
        <v>#N/A</v>
      </c>
      <c r="Y1680" t="e">
        <f>IF(StandardResults[[#This Row],[Ind/Rel]]="Ind",_xlfn.XLOOKUP(StandardResults[[#This Row],[Code]],Std[Code],Std[Ecs]),"-")</f>
        <v>#N/A</v>
      </c>
      <c r="Z1680">
        <f>COUNTIFS(StandardResults[Name],StandardResults[[#This Row],[Name]],StandardResults[Entry
Std],"B")+COUNTIFS(StandardResults[Name],StandardResults[[#This Row],[Name]],StandardResults[Entry
Std],"A")+COUNTIFS(StandardResults[Name],StandardResults[[#This Row],[Name]],StandardResults[Entry
Std],"AA")</f>
        <v>0</v>
      </c>
      <c r="AA1680">
        <f>COUNTIFS(StandardResults[Name],StandardResults[[#This Row],[Name]],StandardResults[Entry
Std],"AA")</f>
        <v>0</v>
      </c>
    </row>
    <row r="1681" spans="1:27" x14ac:dyDescent="0.25">
      <c r="A1681">
        <f>TimeVR[[#This Row],[Club]]</f>
        <v>0</v>
      </c>
      <c r="B1681" t="str">
        <f>IF(OR(RIGHT(TimeVR[[#This Row],[Event]],3)="M.R", RIGHT(TimeVR[[#This Row],[Event]],3)="F.R"),"Relay","Ind")</f>
        <v>Ind</v>
      </c>
      <c r="C1681">
        <f>TimeVR[[#This Row],[gender]]</f>
        <v>0</v>
      </c>
      <c r="D1681">
        <f>TimeVR[[#This Row],[Age]]</f>
        <v>0</v>
      </c>
      <c r="E1681">
        <f>TimeVR[[#This Row],[name]]</f>
        <v>0</v>
      </c>
      <c r="F1681">
        <f>TimeVR[[#This Row],[Event]]</f>
        <v>0</v>
      </c>
      <c r="G1681" t="str">
        <f>IF(OR(StandardResults[[#This Row],[Entry]]="-",TimeVR[[#This Row],[validation]]="Validated"),"Y","N")</f>
        <v>N</v>
      </c>
      <c r="H1681">
        <f>IF(OR(LEFT(TimeVR[[#This Row],[Times]],8)="00:00.00", LEFT(TimeVR[[#This Row],[Times]],2)="NT"),"-",TimeVR[[#This Row],[Times]])</f>
        <v>0</v>
      </c>
      <c r="I16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1" t="str">
        <f>IF(ISBLANK(TimeVR[[#This Row],[Best Time(S)]]),"-",TimeVR[[#This Row],[Best Time(S)]])</f>
        <v>-</v>
      </c>
      <c r="K1681" t="str">
        <f>IF(StandardResults[[#This Row],[BT(SC)]]&lt;&gt;"-",IF(StandardResults[[#This Row],[BT(SC)]]&lt;=StandardResults[[#This Row],[AAs]],"AA",IF(StandardResults[[#This Row],[BT(SC)]]&lt;=StandardResults[[#This Row],[As]],"A",IF(StandardResults[[#This Row],[BT(SC)]]&lt;=StandardResults[[#This Row],[Bs]],"B","-"))),"")</f>
        <v/>
      </c>
      <c r="L1681" t="str">
        <f>IF(ISBLANK(TimeVR[[#This Row],[Best Time(L)]]),"-",TimeVR[[#This Row],[Best Time(L)]])</f>
        <v>-</v>
      </c>
      <c r="M1681" t="str">
        <f>IF(StandardResults[[#This Row],[BT(LC)]]&lt;&gt;"-",IF(StandardResults[[#This Row],[BT(LC)]]&lt;=StandardResults[[#This Row],[AA]],"AA",IF(StandardResults[[#This Row],[BT(LC)]]&lt;=StandardResults[[#This Row],[A]],"A",IF(StandardResults[[#This Row],[BT(LC)]]&lt;=StandardResults[[#This Row],[B]],"B","-"))),"")</f>
        <v/>
      </c>
      <c r="N1681" s="14"/>
      <c r="O1681" t="str">
        <f>IF(StandardResults[[#This Row],[BT(SC)]]&lt;&gt;"-",IF(StandardResults[[#This Row],[BT(SC)]]&lt;=StandardResults[[#This Row],[Ecs]],"EC","-"),"")</f>
        <v/>
      </c>
      <c r="Q1681" t="str">
        <f>IF(StandardResults[[#This Row],[Ind/Rel]]="Ind",LEFT(StandardResults[[#This Row],[Gender]],1)&amp;MIN(MAX(StandardResults[[#This Row],[Age]],11),17)&amp;"-"&amp;StandardResults[[#This Row],[Event]],"")</f>
        <v>011-0</v>
      </c>
      <c r="R1681" t="e">
        <f>IF(StandardResults[[#This Row],[Ind/Rel]]="Ind",_xlfn.XLOOKUP(StandardResults[[#This Row],[Code]],Std[Code],Std[AA]),"-")</f>
        <v>#N/A</v>
      </c>
      <c r="S1681" t="e">
        <f>IF(StandardResults[[#This Row],[Ind/Rel]]="Ind",_xlfn.XLOOKUP(StandardResults[[#This Row],[Code]],Std[Code],Std[A]),"-")</f>
        <v>#N/A</v>
      </c>
      <c r="T1681" t="e">
        <f>IF(StandardResults[[#This Row],[Ind/Rel]]="Ind",_xlfn.XLOOKUP(StandardResults[[#This Row],[Code]],Std[Code],Std[B]),"-")</f>
        <v>#N/A</v>
      </c>
      <c r="U1681" t="e">
        <f>IF(StandardResults[[#This Row],[Ind/Rel]]="Ind",_xlfn.XLOOKUP(StandardResults[[#This Row],[Code]],Std[Code],Std[AAs]),"-")</f>
        <v>#N/A</v>
      </c>
      <c r="V1681" t="e">
        <f>IF(StandardResults[[#This Row],[Ind/Rel]]="Ind",_xlfn.XLOOKUP(StandardResults[[#This Row],[Code]],Std[Code],Std[As]),"-")</f>
        <v>#N/A</v>
      </c>
      <c r="W1681" t="e">
        <f>IF(StandardResults[[#This Row],[Ind/Rel]]="Ind",_xlfn.XLOOKUP(StandardResults[[#This Row],[Code]],Std[Code],Std[Bs]),"-")</f>
        <v>#N/A</v>
      </c>
      <c r="X1681" t="e">
        <f>IF(StandardResults[[#This Row],[Ind/Rel]]="Ind",_xlfn.XLOOKUP(StandardResults[[#This Row],[Code]],Std[Code],Std[EC]),"-")</f>
        <v>#N/A</v>
      </c>
      <c r="Y1681" t="e">
        <f>IF(StandardResults[[#This Row],[Ind/Rel]]="Ind",_xlfn.XLOOKUP(StandardResults[[#This Row],[Code]],Std[Code],Std[Ecs]),"-")</f>
        <v>#N/A</v>
      </c>
      <c r="Z1681">
        <f>COUNTIFS(StandardResults[Name],StandardResults[[#This Row],[Name]],StandardResults[Entry
Std],"B")+COUNTIFS(StandardResults[Name],StandardResults[[#This Row],[Name]],StandardResults[Entry
Std],"A")+COUNTIFS(StandardResults[Name],StandardResults[[#This Row],[Name]],StandardResults[Entry
Std],"AA")</f>
        <v>0</v>
      </c>
      <c r="AA1681">
        <f>COUNTIFS(StandardResults[Name],StandardResults[[#This Row],[Name]],StandardResults[Entry
Std],"AA")</f>
        <v>0</v>
      </c>
    </row>
    <row r="1682" spans="1:27" x14ac:dyDescent="0.25">
      <c r="A1682">
        <f>TimeVR[[#This Row],[Club]]</f>
        <v>0</v>
      </c>
      <c r="B1682" t="str">
        <f>IF(OR(RIGHT(TimeVR[[#This Row],[Event]],3)="M.R", RIGHT(TimeVR[[#This Row],[Event]],3)="F.R"),"Relay","Ind")</f>
        <v>Ind</v>
      </c>
      <c r="C1682">
        <f>TimeVR[[#This Row],[gender]]</f>
        <v>0</v>
      </c>
      <c r="D1682">
        <f>TimeVR[[#This Row],[Age]]</f>
        <v>0</v>
      </c>
      <c r="E1682">
        <f>TimeVR[[#This Row],[name]]</f>
        <v>0</v>
      </c>
      <c r="F1682">
        <f>TimeVR[[#This Row],[Event]]</f>
        <v>0</v>
      </c>
      <c r="G1682" t="str">
        <f>IF(OR(StandardResults[[#This Row],[Entry]]="-",TimeVR[[#This Row],[validation]]="Validated"),"Y","N")</f>
        <v>N</v>
      </c>
      <c r="H1682">
        <f>IF(OR(LEFT(TimeVR[[#This Row],[Times]],8)="00:00.00", LEFT(TimeVR[[#This Row],[Times]],2)="NT"),"-",TimeVR[[#This Row],[Times]])</f>
        <v>0</v>
      </c>
      <c r="I16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2" t="str">
        <f>IF(ISBLANK(TimeVR[[#This Row],[Best Time(S)]]),"-",TimeVR[[#This Row],[Best Time(S)]])</f>
        <v>-</v>
      </c>
      <c r="K1682" t="str">
        <f>IF(StandardResults[[#This Row],[BT(SC)]]&lt;&gt;"-",IF(StandardResults[[#This Row],[BT(SC)]]&lt;=StandardResults[[#This Row],[AAs]],"AA",IF(StandardResults[[#This Row],[BT(SC)]]&lt;=StandardResults[[#This Row],[As]],"A",IF(StandardResults[[#This Row],[BT(SC)]]&lt;=StandardResults[[#This Row],[Bs]],"B","-"))),"")</f>
        <v/>
      </c>
      <c r="L1682" t="str">
        <f>IF(ISBLANK(TimeVR[[#This Row],[Best Time(L)]]),"-",TimeVR[[#This Row],[Best Time(L)]])</f>
        <v>-</v>
      </c>
      <c r="M1682" t="str">
        <f>IF(StandardResults[[#This Row],[BT(LC)]]&lt;&gt;"-",IF(StandardResults[[#This Row],[BT(LC)]]&lt;=StandardResults[[#This Row],[AA]],"AA",IF(StandardResults[[#This Row],[BT(LC)]]&lt;=StandardResults[[#This Row],[A]],"A",IF(StandardResults[[#This Row],[BT(LC)]]&lt;=StandardResults[[#This Row],[B]],"B","-"))),"")</f>
        <v/>
      </c>
      <c r="N1682" s="14"/>
      <c r="O1682" t="str">
        <f>IF(StandardResults[[#This Row],[BT(SC)]]&lt;&gt;"-",IF(StandardResults[[#This Row],[BT(SC)]]&lt;=StandardResults[[#This Row],[Ecs]],"EC","-"),"")</f>
        <v/>
      </c>
      <c r="Q1682" t="str">
        <f>IF(StandardResults[[#This Row],[Ind/Rel]]="Ind",LEFT(StandardResults[[#This Row],[Gender]],1)&amp;MIN(MAX(StandardResults[[#This Row],[Age]],11),17)&amp;"-"&amp;StandardResults[[#This Row],[Event]],"")</f>
        <v>011-0</v>
      </c>
      <c r="R1682" t="e">
        <f>IF(StandardResults[[#This Row],[Ind/Rel]]="Ind",_xlfn.XLOOKUP(StandardResults[[#This Row],[Code]],Std[Code],Std[AA]),"-")</f>
        <v>#N/A</v>
      </c>
      <c r="S1682" t="e">
        <f>IF(StandardResults[[#This Row],[Ind/Rel]]="Ind",_xlfn.XLOOKUP(StandardResults[[#This Row],[Code]],Std[Code],Std[A]),"-")</f>
        <v>#N/A</v>
      </c>
      <c r="T1682" t="e">
        <f>IF(StandardResults[[#This Row],[Ind/Rel]]="Ind",_xlfn.XLOOKUP(StandardResults[[#This Row],[Code]],Std[Code],Std[B]),"-")</f>
        <v>#N/A</v>
      </c>
      <c r="U1682" t="e">
        <f>IF(StandardResults[[#This Row],[Ind/Rel]]="Ind",_xlfn.XLOOKUP(StandardResults[[#This Row],[Code]],Std[Code],Std[AAs]),"-")</f>
        <v>#N/A</v>
      </c>
      <c r="V1682" t="e">
        <f>IF(StandardResults[[#This Row],[Ind/Rel]]="Ind",_xlfn.XLOOKUP(StandardResults[[#This Row],[Code]],Std[Code],Std[As]),"-")</f>
        <v>#N/A</v>
      </c>
      <c r="W1682" t="e">
        <f>IF(StandardResults[[#This Row],[Ind/Rel]]="Ind",_xlfn.XLOOKUP(StandardResults[[#This Row],[Code]],Std[Code],Std[Bs]),"-")</f>
        <v>#N/A</v>
      </c>
      <c r="X1682" t="e">
        <f>IF(StandardResults[[#This Row],[Ind/Rel]]="Ind",_xlfn.XLOOKUP(StandardResults[[#This Row],[Code]],Std[Code],Std[EC]),"-")</f>
        <v>#N/A</v>
      </c>
      <c r="Y1682" t="e">
        <f>IF(StandardResults[[#This Row],[Ind/Rel]]="Ind",_xlfn.XLOOKUP(StandardResults[[#This Row],[Code]],Std[Code],Std[Ecs]),"-")</f>
        <v>#N/A</v>
      </c>
      <c r="Z1682">
        <f>COUNTIFS(StandardResults[Name],StandardResults[[#This Row],[Name]],StandardResults[Entry
Std],"B")+COUNTIFS(StandardResults[Name],StandardResults[[#This Row],[Name]],StandardResults[Entry
Std],"A")+COUNTIFS(StandardResults[Name],StandardResults[[#This Row],[Name]],StandardResults[Entry
Std],"AA")</f>
        <v>0</v>
      </c>
      <c r="AA1682">
        <f>COUNTIFS(StandardResults[Name],StandardResults[[#This Row],[Name]],StandardResults[Entry
Std],"AA")</f>
        <v>0</v>
      </c>
    </row>
    <row r="1683" spans="1:27" x14ac:dyDescent="0.25">
      <c r="A1683">
        <f>TimeVR[[#This Row],[Club]]</f>
        <v>0</v>
      </c>
      <c r="B1683" t="str">
        <f>IF(OR(RIGHT(TimeVR[[#This Row],[Event]],3)="M.R", RIGHT(TimeVR[[#This Row],[Event]],3)="F.R"),"Relay","Ind")</f>
        <v>Ind</v>
      </c>
      <c r="C1683">
        <f>TimeVR[[#This Row],[gender]]</f>
        <v>0</v>
      </c>
      <c r="D1683">
        <f>TimeVR[[#This Row],[Age]]</f>
        <v>0</v>
      </c>
      <c r="E1683">
        <f>TimeVR[[#This Row],[name]]</f>
        <v>0</v>
      </c>
      <c r="F1683">
        <f>TimeVR[[#This Row],[Event]]</f>
        <v>0</v>
      </c>
      <c r="G1683" t="str">
        <f>IF(OR(StandardResults[[#This Row],[Entry]]="-",TimeVR[[#This Row],[validation]]="Validated"),"Y","N")</f>
        <v>N</v>
      </c>
      <c r="H1683">
        <f>IF(OR(LEFT(TimeVR[[#This Row],[Times]],8)="00:00.00", LEFT(TimeVR[[#This Row],[Times]],2)="NT"),"-",TimeVR[[#This Row],[Times]])</f>
        <v>0</v>
      </c>
      <c r="I16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3" t="str">
        <f>IF(ISBLANK(TimeVR[[#This Row],[Best Time(S)]]),"-",TimeVR[[#This Row],[Best Time(S)]])</f>
        <v>-</v>
      </c>
      <c r="K1683" t="str">
        <f>IF(StandardResults[[#This Row],[BT(SC)]]&lt;&gt;"-",IF(StandardResults[[#This Row],[BT(SC)]]&lt;=StandardResults[[#This Row],[AAs]],"AA",IF(StandardResults[[#This Row],[BT(SC)]]&lt;=StandardResults[[#This Row],[As]],"A",IF(StandardResults[[#This Row],[BT(SC)]]&lt;=StandardResults[[#This Row],[Bs]],"B","-"))),"")</f>
        <v/>
      </c>
      <c r="L1683" t="str">
        <f>IF(ISBLANK(TimeVR[[#This Row],[Best Time(L)]]),"-",TimeVR[[#This Row],[Best Time(L)]])</f>
        <v>-</v>
      </c>
      <c r="M1683" t="str">
        <f>IF(StandardResults[[#This Row],[BT(LC)]]&lt;&gt;"-",IF(StandardResults[[#This Row],[BT(LC)]]&lt;=StandardResults[[#This Row],[AA]],"AA",IF(StandardResults[[#This Row],[BT(LC)]]&lt;=StandardResults[[#This Row],[A]],"A",IF(StandardResults[[#This Row],[BT(LC)]]&lt;=StandardResults[[#This Row],[B]],"B","-"))),"")</f>
        <v/>
      </c>
      <c r="N1683" s="14"/>
      <c r="O1683" t="str">
        <f>IF(StandardResults[[#This Row],[BT(SC)]]&lt;&gt;"-",IF(StandardResults[[#This Row],[BT(SC)]]&lt;=StandardResults[[#This Row],[Ecs]],"EC","-"),"")</f>
        <v/>
      </c>
      <c r="Q1683" t="str">
        <f>IF(StandardResults[[#This Row],[Ind/Rel]]="Ind",LEFT(StandardResults[[#This Row],[Gender]],1)&amp;MIN(MAX(StandardResults[[#This Row],[Age]],11),17)&amp;"-"&amp;StandardResults[[#This Row],[Event]],"")</f>
        <v>011-0</v>
      </c>
      <c r="R1683" t="e">
        <f>IF(StandardResults[[#This Row],[Ind/Rel]]="Ind",_xlfn.XLOOKUP(StandardResults[[#This Row],[Code]],Std[Code],Std[AA]),"-")</f>
        <v>#N/A</v>
      </c>
      <c r="S1683" t="e">
        <f>IF(StandardResults[[#This Row],[Ind/Rel]]="Ind",_xlfn.XLOOKUP(StandardResults[[#This Row],[Code]],Std[Code],Std[A]),"-")</f>
        <v>#N/A</v>
      </c>
      <c r="T1683" t="e">
        <f>IF(StandardResults[[#This Row],[Ind/Rel]]="Ind",_xlfn.XLOOKUP(StandardResults[[#This Row],[Code]],Std[Code],Std[B]),"-")</f>
        <v>#N/A</v>
      </c>
      <c r="U1683" t="e">
        <f>IF(StandardResults[[#This Row],[Ind/Rel]]="Ind",_xlfn.XLOOKUP(StandardResults[[#This Row],[Code]],Std[Code],Std[AAs]),"-")</f>
        <v>#N/A</v>
      </c>
      <c r="V1683" t="e">
        <f>IF(StandardResults[[#This Row],[Ind/Rel]]="Ind",_xlfn.XLOOKUP(StandardResults[[#This Row],[Code]],Std[Code],Std[As]),"-")</f>
        <v>#N/A</v>
      </c>
      <c r="W1683" t="e">
        <f>IF(StandardResults[[#This Row],[Ind/Rel]]="Ind",_xlfn.XLOOKUP(StandardResults[[#This Row],[Code]],Std[Code],Std[Bs]),"-")</f>
        <v>#N/A</v>
      </c>
      <c r="X1683" t="e">
        <f>IF(StandardResults[[#This Row],[Ind/Rel]]="Ind",_xlfn.XLOOKUP(StandardResults[[#This Row],[Code]],Std[Code],Std[EC]),"-")</f>
        <v>#N/A</v>
      </c>
      <c r="Y1683" t="e">
        <f>IF(StandardResults[[#This Row],[Ind/Rel]]="Ind",_xlfn.XLOOKUP(StandardResults[[#This Row],[Code]],Std[Code],Std[Ecs]),"-")</f>
        <v>#N/A</v>
      </c>
      <c r="Z1683">
        <f>COUNTIFS(StandardResults[Name],StandardResults[[#This Row],[Name]],StandardResults[Entry
Std],"B")+COUNTIFS(StandardResults[Name],StandardResults[[#This Row],[Name]],StandardResults[Entry
Std],"A")+COUNTIFS(StandardResults[Name],StandardResults[[#This Row],[Name]],StandardResults[Entry
Std],"AA")</f>
        <v>0</v>
      </c>
      <c r="AA1683">
        <f>COUNTIFS(StandardResults[Name],StandardResults[[#This Row],[Name]],StandardResults[Entry
Std],"AA")</f>
        <v>0</v>
      </c>
    </row>
    <row r="1684" spans="1:27" x14ac:dyDescent="0.25">
      <c r="A1684">
        <f>TimeVR[[#This Row],[Club]]</f>
        <v>0</v>
      </c>
      <c r="B1684" t="str">
        <f>IF(OR(RIGHT(TimeVR[[#This Row],[Event]],3)="M.R", RIGHT(TimeVR[[#This Row],[Event]],3)="F.R"),"Relay","Ind")</f>
        <v>Ind</v>
      </c>
      <c r="C1684">
        <f>TimeVR[[#This Row],[gender]]</f>
        <v>0</v>
      </c>
      <c r="D1684">
        <f>TimeVR[[#This Row],[Age]]</f>
        <v>0</v>
      </c>
      <c r="E1684">
        <f>TimeVR[[#This Row],[name]]</f>
        <v>0</v>
      </c>
      <c r="F1684">
        <f>TimeVR[[#This Row],[Event]]</f>
        <v>0</v>
      </c>
      <c r="G1684" t="str">
        <f>IF(OR(StandardResults[[#This Row],[Entry]]="-",TimeVR[[#This Row],[validation]]="Validated"),"Y","N")</f>
        <v>N</v>
      </c>
      <c r="H1684">
        <f>IF(OR(LEFT(TimeVR[[#This Row],[Times]],8)="00:00.00", LEFT(TimeVR[[#This Row],[Times]],2)="NT"),"-",TimeVR[[#This Row],[Times]])</f>
        <v>0</v>
      </c>
      <c r="I16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4" t="str">
        <f>IF(ISBLANK(TimeVR[[#This Row],[Best Time(S)]]),"-",TimeVR[[#This Row],[Best Time(S)]])</f>
        <v>-</v>
      </c>
      <c r="K1684" t="str">
        <f>IF(StandardResults[[#This Row],[BT(SC)]]&lt;&gt;"-",IF(StandardResults[[#This Row],[BT(SC)]]&lt;=StandardResults[[#This Row],[AAs]],"AA",IF(StandardResults[[#This Row],[BT(SC)]]&lt;=StandardResults[[#This Row],[As]],"A",IF(StandardResults[[#This Row],[BT(SC)]]&lt;=StandardResults[[#This Row],[Bs]],"B","-"))),"")</f>
        <v/>
      </c>
      <c r="L1684" t="str">
        <f>IF(ISBLANK(TimeVR[[#This Row],[Best Time(L)]]),"-",TimeVR[[#This Row],[Best Time(L)]])</f>
        <v>-</v>
      </c>
      <c r="M1684" t="str">
        <f>IF(StandardResults[[#This Row],[BT(LC)]]&lt;&gt;"-",IF(StandardResults[[#This Row],[BT(LC)]]&lt;=StandardResults[[#This Row],[AA]],"AA",IF(StandardResults[[#This Row],[BT(LC)]]&lt;=StandardResults[[#This Row],[A]],"A",IF(StandardResults[[#This Row],[BT(LC)]]&lt;=StandardResults[[#This Row],[B]],"B","-"))),"")</f>
        <v/>
      </c>
      <c r="N1684" s="14"/>
      <c r="O1684" t="str">
        <f>IF(StandardResults[[#This Row],[BT(SC)]]&lt;&gt;"-",IF(StandardResults[[#This Row],[BT(SC)]]&lt;=StandardResults[[#This Row],[Ecs]],"EC","-"),"")</f>
        <v/>
      </c>
      <c r="Q1684" t="str">
        <f>IF(StandardResults[[#This Row],[Ind/Rel]]="Ind",LEFT(StandardResults[[#This Row],[Gender]],1)&amp;MIN(MAX(StandardResults[[#This Row],[Age]],11),17)&amp;"-"&amp;StandardResults[[#This Row],[Event]],"")</f>
        <v>011-0</v>
      </c>
      <c r="R1684" t="e">
        <f>IF(StandardResults[[#This Row],[Ind/Rel]]="Ind",_xlfn.XLOOKUP(StandardResults[[#This Row],[Code]],Std[Code],Std[AA]),"-")</f>
        <v>#N/A</v>
      </c>
      <c r="S1684" t="e">
        <f>IF(StandardResults[[#This Row],[Ind/Rel]]="Ind",_xlfn.XLOOKUP(StandardResults[[#This Row],[Code]],Std[Code],Std[A]),"-")</f>
        <v>#N/A</v>
      </c>
      <c r="T1684" t="e">
        <f>IF(StandardResults[[#This Row],[Ind/Rel]]="Ind",_xlfn.XLOOKUP(StandardResults[[#This Row],[Code]],Std[Code],Std[B]),"-")</f>
        <v>#N/A</v>
      </c>
      <c r="U1684" t="e">
        <f>IF(StandardResults[[#This Row],[Ind/Rel]]="Ind",_xlfn.XLOOKUP(StandardResults[[#This Row],[Code]],Std[Code],Std[AAs]),"-")</f>
        <v>#N/A</v>
      </c>
      <c r="V1684" t="e">
        <f>IF(StandardResults[[#This Row],[Ind/Rel]]="Ind",_xlfn.XLOOKUP(StandardResults[[#This Row],[Code]],Std[Code],Std[As]),"-")</f>
        <v>#N/A</v>
      </c>
      <c r="W1684" t="e">
        <f>IF(StandardResults[[#This Row],[Ind/Rel]]="Ind",_xlfn.XLOOKUP(StandardResults[[#This Row],[Code]],Std[Code],Std[Bs]),"-")</f>
        <v>#N/A</v>
      </c>
      <c r="X1684" t="e">
        <f>IF(StandardResults[[#This Row],[Ind/Rel]]="Ind",_xlfn.XLOOKUP(StandardResults[[#This Row],[Code]],Std[Code],Std[EC]),"-")</f>
        <v>#N/A</v>
      </c>
      <c r="Y1684" t="e">
        <f>IF(StandardResults[[#This Row],[Ind/Rel]]="Ind",_xlfn.XLOOKUP(StandardResults[[#This Row],[Code]],Std[Code],Std[Ecs]),"-")</f>
        <v>#N/A</v>
      </c>
      <c r="Z1684">
        <f>COUNTIFS(StandardResults[Name],StandardResults[[#This Row],[Name]],StandardResults[Entry
Std],"B")+COUNTIFS(StandardResults[Name],StandardResults[[#This Row],[Name]],StandardResults[Entry
Std],"A")+COUNTIFS(StandardResults[Name],StandardResults[[#This Row],[Name]],StandardResults[Entry
Std],"AA")</f>
        <v>0</v>
      </c>
      <c r="AA1684">
        <f>COUNTIFS(StandardResults[Name],StandardResults[[#This Row],[Name]],StandardResults[Entry
Std],"AA")</f>
        <v>0</v>
      </c>
    </row>
    <row r="1685" spans="1:27" x14ac:dyDescent="0.25">
      <c r="A1685">
        <f>TimeVR[[#This Row],[Club]]</f>
        <v>0</v>
      </c>
      <c r="B1685" t="str">
        <f>IF(OR(RIGHT(TimeVR[[#This Row],[Event]],3)="M.R", RIGHT(TimeVR[[#This Row],[Event]],3)="F.R"),"Relay","Ind")</f>
        <v>Ind</v>
      </c>
      <c r="C1685">
        <f>TimeVR[[#This Row],[gender]]</f>
        <v>0</v>
      </c>
      <c r="D1685">
        <f>TimeVR[[#This Row],[Age]]</f>
        <v>0</v>
      </c>
      <c r="E1685">
        <f>TimeVR[[#This Row],[name]]</f>
        <v>0</v>
      </c>
      <c r="F1685">
        <f>TimeVR[[#This Row],[Event]]</f>
        <v>0</v>
      </c>
      <c r="G1685" t="str">
        <f>IF(OR(StandardResults[[#This Row],[Entry]]="-",TimeVR[[#This Row],[validation]]="Validated"),"Y","N")</f>
        <v>N</v>
      </c>
      <c r="H1685">
        <f>IF(OR(LEFT(TimeVR[[#This Row],[Times]],8)="00:00.00", LEFT(TimeVR[[#This Row],[Times]],2)="NT"),"-",TimeVR[[#This Row],[Times]])</f>
        <v>0</v>
      </c>
      <c r="I16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5" t="str">
        <f>IF(ISBLANK(TimeVR[[#This Row],[Best Time(S)]]),"-",TimeVR[[#This Row],[Best Time(S)]])</f>
        <v>-</v>
      </c>
      <c r="K1685" t="str">
        <f>IF(StandardResults[[#This Row],[BT(SC)]]&lt;&gt;"-",IF(StandardResults[[#This Row],[BT(SC)]]&lt;=StandardResults[[#This Row],[AAs]],"AA",IF(StandardResults[[#This Row],[BT(SC)]]&lt;=StandardResults[[#This Row],[As]],"A",IF(StandardResults[[#This Row],[BT(SC)]]&lt;=StandardResults[[#This Row],[Bs]],"B","-"))),"")</f>
        <v/>
      </c>
      <c r="L1685" t="str">
        <f>IF(ISBLANK(TimeVR[[#This Row],[Best Time(L)]]),"-",TimeVR[[#This Row],[Best Time(L)]])</f>
        <v>-</v>
      </c>
      <c r="M1685" t="str">
        <f>IF(StandardResults[[#This Row],[BT(LC)]]&lt;&gt;"-",IF(StandardResults[[#This Row],[BT(LC)]]&lt;=StandardResults[[#This Row],[AA]],"AA",IF(StandardResults[[#This Row],[BT(LC)]]&lt;=StandardResults[[#This Row],[A]],"A",IF(StandardResults[[#This Row],[BT(LC)]]&lt;=StandardResults[[#This Row],[B]],"B","-"))),"")</f>
        <v/>
      </c>
      <c r="N1685" s="14"/>
      <c r="O1685" t="str">
        <f>IF(StandardResults[[#This Row],[BT(SC)]]&lt;&gt;"-",IF(StandardResults[[#This Row],[BT(SC)]]&lt;=StandardResults[[#This Row],[Ecs]],"EC","-"),"")</f>
        <v/>
      </c>
      <c r="Q1685" t="str">
        <f>IF(StandardResults[[#This Row],[Ind/Rel]]="Ind",LEFT(StandardResults[[#This Row],[Gender]],1)&amp;MIN(MAX(StandardResults[[#This Row],[Age]],11),17)&amp;"-"&amp;StandardResults[[#This Row],[Event]],"")</f>
        <v>011-0</v>
      </c>
      <c r="R1685" t="e">
        <f>IF(StandardResults[[#This Row],[Ind/Rel]]="Ind",_xlfn.XLOOKUP(StandardResults[[#This Row],[Code]],Std[Code],Std[AA]),"-")</f>
        <v>#N/A</v>
      </c>
      <c r="S1685" t="e">
        <f>IF(StandardResults[[#This Row],[Ind/Rel]]="Ind",_xlfn.XLOOKUP(StandardResults[[#This Row],[Code]],Std[Code],Std[A]),"-")</f>
        <v>#N/A</v>
      </c>
      <c r="T1685" t="e">
        <f>IF(StandardResults[[#This Row],[Ind/Rel]]="Ind",_xlfn.XLOOKUP(StandardResults[[#This Row],[Code]],Std[Code],Std[B]),"-")</f>
        <v>#N/A</v>
      </c>
      <c r="U1685" t="e">
        <f>IF(StandardResults[[#This Row],[Ind/Rel]]="Ind",_xlfn.XLOOKUP(StandardResults[[#This Row],[Code]],Std[Code],Std[AAs]),"-")</f>
        <v>#N/A</v>
      </c>
      <c r="V1685" t="e">
        <f>IF(StandardResults[[#This Row],[Ind/Rel]]="Ind",_xlfn.XLOOKUP(StandardResults[[#This Row],[Code]],Std[Code],Std[As]),"-")</f>
        <v>#N/A</v>
      </c>
      <c r="W1685" t="e">
        <f>IF(StandardResults[[#This Row],[Ind/Rel]]="Ind",_xlfn.XLOOKUP(StandardResults[[#This Row],[Code]],Std[Code],Std[Bs]),"-")</f>
        <v>#N/A</v>
      </c>
      <c r="X1685" t="e">
        <f>IF(StandardResults[[#This Row],[Ind/Rel]]="Ind",_xlfn.XLOOKUP(StandardResults[[#This Row],[Code]],Std[Code],Std[EC]),"-")</f>
        <v>#N/A</v>
      </c>
      <c r="Y1685" t="e">
        <f>IF(StandardResults[[#This Row],[Ind/Rel]]="Ind",_xlfn.XLOOKUP(StandardResults[[#This Row],[Code]],Std[Code],Std[Ecs]),"-")</f>
        <v>#N/A</v>
      </c>
      <c r="Z1685">
        <f>COUNTIFS(StandardResults[Name],StandardResults[[#This Row],[Name]],StandardResults[Entry
Std],"B")+COUNTIFS(StandardResults[Name],StandardResults[[#This Row],[Name]],StandardResults[Entry
Std],"A")+COUNTIFS(StandardResults[Name],StandardResults[[#This Row],[Name]],StandardResults[Entry
Std],"AA")</f>
        <v>0</v>
      </c>
      <c r="AA1685">
        <f>COUNTIFS(StandardResults[Name],StandardResults[[#This Row],[Name]],StandardResults[Entry
Std],"AA")</f>
        <v>0</v>
      </c>
    </row>
    <row r="1686" spans="1:27" x14ac:dyDescent="0.25">
      <c r="A1686">
        <f>TimeVR[[#This Row],[Club]]</f>
        <v>0</v>
      </c>
      <c r="B1686" t="str">
        <f>IF(OR(RIGHT(TimeVR[[#This Row],[Event]],3)="M.R", RIGHT(TimeVR[[#This Row],[Event]],3)="F.R"),"Relay","Ind")</f>
        <v>Ind</v>
      </c>
      <c r="C1686">
        <f>TimeVR[[#This Row],[gender]]</f>
        <v>0</v>
      </c>
      <c r="D1686">
        <f>TimeVR[[#This Row],[Age]]</f>
        <v>0</v>
      </c>
      <c r="E1686">
        <f>TimeVR[[#This Row],[name]]</f>
        <v>0</v>
      </c>
      <c r="F1686">
        <f>TimeVR[[#This Row],[Event]]</f>
        <v>0</v>
      </c>
      <c r="G1686" t="str">
        <f>IF(OR(StandardResults[[#This Row],[Entry]]="-",TimeVR[[#This Row],[validation]]="Validated"),"Y","N")</f>
        <v>N</v>
      </c>
      <c r="H1686">
        <f>IF(OR(LEFT(TimeVR[[#This Row],[Times]],8)="00:00.00", LEFT(TimeVR[[#This Row],[Times]],2)="NT"),"-",TimeVR[[#This Row],[Times]])</f>
        <v>0</v>
      </c>
      <c r="I16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6" t="str">
        <f>IF(ISBLANK(TimeVR[[#This Row],[Best Time(S)]]),"-",TimeVR[[#This Row],[Best Time(S)]])</f>
        <v>-</v>
      </c>
      <c r="K1686" t="str">
        <f>IF(StandardResults[[#This Row],[BT(SC)]]&lt;&gt;"-",IF(StandardResults[[#This Row],[BT(SC)]]&lt;=StandardResults[[#This Row],[AAs]],"AA",IF(StandardResults[[#This Row],[BT(SC)]]&lt;=StandardResults[[#This Row],[As]],"A",IF(StandardResults[[#This Row],[BT(SC)]]&lt;=StandardResults[[#This Row],[Bs]],"B","-"))),"")</f>
        <v/>
      </c>
      <c r="L1686" t="str">
        <f>IF(ISBLANK(TimeVR[[#This Row],[Best Time(L)]]),"-",TimeVR[[#This Row],[Best Time(L)]])</f>
        <v>-</v>
      </c>
      <c r="M1686" t="str">
        <f>IF(StandardResults[[#This Row],[BT(LC)]]&lt;&gt;"-",IF(StandardResults[[#This Row],[BT(LC)]]&lt;=StandardResults[[#This Row],[AA]],"AA",IF(StandardResults[[#This Row],[BT(LC)]]&lt;=StandardResults[[#This Row],[A]],"A",IF(StandardResults[[#This Row],[BT(LC)]]&lt;=StandardResults[[#This Row],[B]],"B","-"))),"")</f>
        <v/>
      </c>
      <c r="N1686" s="14"/>
      <c r="O1686" t="str">
        <f>IF(StandardResults[[#This Row],[BT(SC)]]&lt;&gt;"-",IF(StandardResults[[#This Row],[BT(SC)]]&lt;=StandardResults[[#This Row],[Ecs]],"EC","-"),"")</f>
        <v/>
      </c>
      <c r="Q1686" t="str">
        <f>IF(StandardResults[[#This Row],[Ind/Rel]]="Ind",LEFT(StandardResults[[#This Row],[Gender]],1)&amp;MIN(MAX(StandardResults[[#This Row],[Age]],11),17)&amp;"-"&amp;StandardResults[[#This Row],[Event]],"")</f>
        <v>011-0</v>
      </c>
      <c r="R1686" t="e">
        <f>IF(StandardResults[[#This Row],[Ind/Rel]]="Ind",_xlfn.XLOOKUP(StandardResults[[#This Row],[Code]],Std[Code],Std[AA]),"-")</f>
        <v>#N/A</v>
      </c>
      <c r="S1686" t="e">
        <f>IF(StandardResults[[#This Row],[Ind/Rel]]="Ind",_xlfn.XLOOKUP(StandardResults[[#This Row],[Code]],Std[Code],Std[A]),"-")</f>
        <v>#N/A</v>
      </c>
      <c r="T1686" t="e">
        <f>IF(StandardResults[[#This Row],[Ind/Rel]]="Ind",_xlfn.XLOOKUP(StandardResults[[#This Row],[Code]],Std[Code],Std[B]),"-")</f>
        <v>#N/A</v>
      </c>
      <c r="U1686" t="e">
        <f>IF(StandardResults[[#This Row],[Ind/Rel]]="Ind",_xlfn.XLOOKUP(StandardResults[[#This Row],[Code]],Std[Code],Std[AAs]),"-")</f>
        <v>#N/A</v>
      </c>
      <c r="V1686" t="e">
        <f>IF(StandardResults[[#This Row],[Ind/Rel]]="Ind",_xlfn.XLOOKUP(StandardResults[[#This Row],[Code]],Std[Code],Std[As]),"-")</f>
        <v>#N/A</v>
      </c>
      <c r="W1686" t="e">
        <f>IF(StandardResults[[#This Row],[Ind/Rel]]="Ind",_xlfn.XLOOKUP(StandardResults[[#This Row],[Code]],Std[Code],Std[Bs]),"-")</f>
        <v>#N/A</v>
      </c>
      <c r="X1686" t="e">
        <f>IF(StandardResults[[#This Row],[Ind/Rel]]="Ind",_xlfn.XLOOKUP(StandardResults[[#This Row],[Code]],Std[Code],Std[EC]),"-")</f>
        <v>#N/A</v>
      </c>
      <c r="Y1686" t="e">
        <f>IF(StandardResults[[#This Row],[Ind/Rel]]="Ind",_xlfn.XLOOKUP(StandardResults[[#This Row],[Code]],Std[Code],Std[Ecs]),"-")</f>
        <v>#N/A</v>
      </c>
      <c r="Z1686">
        <f>COUNTIFS(StandardResults[Name],StandardResults[[#This Row],[Name]],StandardResults[Entry
Std],"B")+COUNTIFS(StandardResults[Name],StandardResults[[#This Row],[Name]],StandardResults[Entry
Std],"A")+COUNTIFS(StandardResults[Name],StandardResults[[#This Row],[Name]],StandardResults[Entry
Std],"AA")</f>
        <v>0</v>
      </c>
      <c r="AA1686">
        <f>COUNTIFS(StandardResults[Name],StandardResults[[#This Row],[Name]],StandardResults[Entry
Std],"AA")</f>
        <v>0</v>
      </c>
    </row>
    <row r="1687" spans="1:27" x14ac:dyDescent="0.25">
      <c r="A1687">
        <f>TimeVR[[#This Row],[Club]]</f>
        <v>0</v>
      </c>
      <c r="B1687" t="str">
        <f>IF(OR(RIGHT(TimeVR[[#This Row],[Event]],3)="M.R", RIGHT(TimeVR[[#This Row],[Event]],3)="F.R"),"Relay","Ind")</f>
        <v>Ind</v>
      </c>
      <c r="C1687">
        <f>TimeVR[[#This Row],[gender]]</f>
        <v>0</v>
      </c>
      <c r="D1687">
        <f>TimeVR[[#This Row],[Age]]</f>
        <v>0</v>
      </c>
      <c r="E1687">
        <f>TimeVR[[#This Row],[name]]</f>
        <v>0</v>
      </c>
      <c r="F1687">
        <f>TimeVR[[#This Row],[Event]]</f>
        <v>0</v>
      </c>
      <c r="G1687" t="str">
        <f>IF(OR(StandardResults[[#This Row],[Entry]]="-",TimeVR[[#This Row],[validation]]="Validated"),"Y","N")</f>
        <v>N</v>
      </c>
      <c r="H1687">
        <f>IF(OR(LEFT(TimeVR[[#This Row],[Times]],8)="00:00.00", LEFT(TimeVR[[#This Row],[Times]],2)="NT"),"-",TimeVR[[#This Row],[Times]])</f>
        <v>0</v>
      </c>
      <c r="I16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7" t="str">
        <f>IF(ISBLANK(TimeVR[[#This Row],[Best Time(S)]]),"-",TimeVR[[#This Row],[Best Time(S)]])</f>
        <v>-</v>
      </c>
      <c r="K1687" t="str">
        <f>IF(StandardResults[[#This Row],[BT(SC)]]&lt;&gt;"-",IF(StandardResults[[#This Row],[BT(SC)]]&lt;=StandardResults[[#This Row],[AAs]],"AA",IF(StandardResults[[#This Row],[BT(SC)]]&lt;=StandardResults[[#This Row],[As]],"A",IF(StandardResults[[#This Row],[BT(SC)]]&lt;=StandardResults[[#This Row],[Bs]],"B","-"))),"")</f>
        <v/>
      </c>
      <c r="L1687" t="str">
        <f>IF(ISBLANK(TimeVR[[#This Row],[Best Time(L)]]),"-",TimeVR[[#This Row],[Best Time(L)]])</f>
        <v>-</v>
      </c>
      <c r="M1687" t="str">
        <f>IF(StandardResults[[#This Row],[BT(LC)]]&lt;&gt;"-",IF(StandardResults[[#This Row],[BT(LC)]]&lt;=StandardResults[[#This Row],[AA]],"AA",IF(StandardResults[[#This Row],[BT(LC)]]&lt;=StandardResults[[#This Row],[A]],"A",IF(StandardResults[[#This Row],[BT(LC)]]&lt;=StandardResults[[#This Row],[B]],"B","-"))),"")</f>
        <v/>
      </c>
      <c r="N1687" s="14"/>
      <c r="O1687" t="str">
        <f>IF(StandardResults[[#This Row],[BT(SC)]]&lt;&gt;"-",IF(StandardResults[[#This Row],[BT(SC)]]&lt;=StandardResults[[#This Row],[Ecs]],"EC","-"),"")</f>
        <v/>
      </c>
      <c r="Q1687" t="str">
        <f>IF(StandardResults[[#This Row],[Ind/Rel]]="Ind",LEFT(StandardResults[[#This Row],[Gender]],1)&amp;MIN(MAX(StandardResults[[#This Row],[Age]],11),17)&amp;"-"&amp;StandardResults[[#This Row],[Event]],"")</f>
        <v>011-0</v>
      </c>
      <c r="R1687" t="e">
        <f>IF(StandardResults[[#This Row],[Ind/Rel]]="Ind",_xlfn.XLOOKUP(StandardResults[[#This Row],[Code]],Std[Code],Std[AA]),"-")</f>
        <v>#N/A</v>
      </c>
      <c r="S1687" t="e">
        <f>IF(StandardResults[[#This Row],[Ind/Rel]]="Ind",_xlfn.XLOOKUP(StandardResults[[#This Row],[Code]],Std[Code],Std[A]),"-")</f>
        <v>#N/A</v>
      </c>
      <c r="T1687" t="e">
        <f>IF(StandardResults[[#This Row],[Ind/Rel]]="Ind",_xlfn.XLOOKUP(StandardResults[[#This Row],[Code]],Std[Code],Std[B]),"-")</f>
        <v>#N/A</v>
      </c>
      <c r="U1687" t="e">
        <f>IF(StandardResults[[#This Row],[Ind/Rel]]="Ind",_xlfn.XLOOKUP(StandardResults[[#This Row],[Code]],Std[Code],Std[AAs]),"-")</f>
        <v>#N/A</v>
      </c>
      <c r="V1687" t="e">
        <f>IF(StandardResults[[#This Row],[Ind/Rel]]="Ind",_xlfn.XLOOKUP(StandardResults[[#This Row],[Code]],Std[Code],Std[As]),"-")</f>
        <v>#N/A</v>
      </c>
      <c r="W1687" t="e">
        <f>IF(StandardResults[[#This Row],[Ind/Rel]]="Ind",_xlfn.XLOOKUP(StandardResults[[#This Row],[Code]],Std[Code],Std[Bs]),"-")</f>
        <v>#N/A</v>
      </c>
      <c r="X1687" t="e">
        <f>IF(StandardResults[[#This Row],[Ind/Rel]]="Ind",_xlfn.XLOOKUP(StandardResults[[#This Row],[Code]],Std[Code],Std[EC]),"-")</f>
        <v>#N/A</v>
      </c>
      <c r="Y1687" t="e">
        <f>IF(StandardResults[[#This Row],[Ind/Rel]]="Ind",_xlfn.XLOOKUP(StandardResults[[#This Row],[Code]],Std[Code],Std[Ecs]),"-")</f>
        <v>#N/A</v>
      </c>
      <c r="Z1687">
        <f>COUNTIFS(StandardResults[Name],StandardResults[[#This Row],[Name]],StandardResults[Entry
Std],"B")+COUNTIFS(StandardResults[Name],StandardResults[[#This Row],[Name]],StandardResults[Entry
Std],"A")+COUNTIFS(StandardResults[Name],StandardResults[[#This Row],[Name]],StandardResults[Entry
Std],"AA")</f>
        <v>0</v>
      </c>
      <c r="AA1687">
        <f>COUNTIFS(StandardResults[Name],StandardResults[[#This Row],[Name]],StandardResults[Entry
Std],"AA")</f>
        <v>0</v>
      </c>
    </row>
    <row r="1688" spans="1:27" x14ac:dyDescent="0.25">
      <c r="A1688">
        <f>TimeVR[[#This Row],[Club]]</f>
        <v>0</v>
      </c>
      <c r="B1688" t="str">
        <f>IF(OR(RIGHT(TimeVR[[#This Row],[Event]],3)="M.R", RIGHT(TimeVR[[#This Row],[Event]],3)="F.R"),"Relay","Ind")</f>
        <v>Ind</v>
      </c>
      <c r="C1688">
        <f>TimeVR[[#This Row],[gender]]</f>
        <v>0</v>
      </c>
      <c r="D1688">
        <f>TimeVR[[#This Row],[Age]]</f>
        <v>0</v>
      </c>
      <c r="E1688">
        <f>TimeVR[[#This Row],[name]]</f>
        <v>0</v>
      </c>
      <c r="F1688">
        <f>TimeVR[[#This Row],[Event]]</f>
        <v>0</v>
      </c>
      <c r="G1688" t="str">
        <f>IF(OR(StandardResults[[#This Row],[Entry]]="-",TimeVR[[#This Row],[validation]]="Validated"),"Y","N")</f>
        <v>N</v>
      </c>
      <c r="H1688">
        <f>IF(OR(LEFT(TimeVR[[#This Row],[Times]],8)="00:00.00", LEFT(TimeVR[[#This Row],[Times]],2)="NT"),"-",TimeVR[[#This Row],[Times]])</f>
        <v>0</v>
      </c>
      <c r="I16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8" t="str">
        <f>IF(ISBLANK(TimeVR[[#This Row],[Best Time(S)]]),"-",TimeVR[[#This Row],[Best Time(S)]])</f>
        <v>-</v>
      </c>
      <c r="K1688" t="str">
        <f>IF(StandardResults[[#This Row],[BT(SC)]]&lt;&gt;"-",IF(StandardResults[[#This Row],[BT(SC)]]&lt;=StandardResults[[#This Row],[AAs]],"AA",IF(StandardResults[[#This Row],[BT(SC)]]&lt;=StandardResults[[#This Row],[As]],"A",IF(StandardResults[[#This Row],[BT(SC)]]&lt;=StandardResults[[#This Row],[Bs]],"B","-"))),"")</f>
        <v/>
      </c>
      <c r="L1688" t="str">
        <f>IF(ISBLANK(TimeVR[[#This Row],[Best Time(L)]]),"-",TimeVR[[#This Row],[Best Time(L)]])</f>
        <v>-</v>
      </c>
      <c r="M1688" t="str">
        <f>IF(StandardResults[[#This Row],[BT(LC)]]&lt;&gt;"-",IF(StandardResults[[#This Row],[BT(LC)]]&lt;=StandardResults[[#This Row],[AA]],"AA",IF(StandardResults[[#This Row],[BT(LC)]]&lt;=StandardResults[[#This Row],[A]],"A",IF(StandardResults[[#This Row],[BT(LC)]]&lt;=StandardResults[[#This Row],[B]],"B","-"))),"")</f>
        <v/>
      </c>
      <c r="N1688" s="14"/>
      <c r="O1688" t="str">
        <f>IF(StandardResults[[#This Row],[BT(SC)]]&lt;&gt;"-",IF(StandardResults[[#This Row],[BT(SC)]]&lt;=StandardResults[[#This Row],[Ecs]],"EC","-"),"")</f>
        <v/>
      </c>
      <c r="Q1688" t="str">
        <f>IF(StandardResults[[#This Row],[Ind/Rel]]="Ind",LEFT(StandardResults[[#This Row],[Gender]],1)&amp;MIN(MAX(StandardResults[[#This Row],[Age]],11),17)&amp;"-"&amp;StandardResults[[#This Row],[Event]],"")</f>
        <v>011-0</v>
      </c>
      <c r="R1688" t="e">
        <f>IF(StandardResults[[#This Row],[Ind/Rel]]="Ind",_xlfn.XLOOKUP(StandardResults[[#This Row],[Code]],Std[Code],Std[AA]),"-")</f>
        <v>#N/A</v>
      </c>
      <c r="S1688" t="e">
        <f>IF(StandardResults[[#This Row],[Ind/Rel]]="Ind",_xlfn.XLOOKUP(StandardResults[[#This Row],[Code]],Std[Code],Std[A]),"-")</f>
        <v>#N/A</v>
      </c>
      <c r="T1688" t="e">
        <f>IF(StandardResults[[#This Row],[Ind/Rel]]="Ind",_xlfn.XLOOKUP(StandardResults[[#This Row],[Code]],Std[Code],Std[B]),"-")</f>
        <v>#N/A</v>
      </c>
      <c r="U1688" t="e">
        <f>IF(StandardResults[[#This Row],[Ind/Rel]]="Ind",_xlfn.XLOOKUP(StandardResults[[#This Row],[Code]],Std[Code],Std[AAs]),"-")</f>
        <v>#N/A</v>
      </c>
      <c r="V1688" t="e">
        <f>IF(StandardResults[[#This Row],[Ind/Rel]]="Ind",_xlfn.XLOOKUP(StandardResults[[#This Row],[Code]],Std[Code],Std[As]),"-")</f>
        <v>#N/A</v>
      </c>
      <c r="W1688" t="e">
        <f>IF(StandardResults[[#This Row],[Ind/Rel]]="Ind",_xlfn.XLOOKUP(StandardResults[[#This Row],[Code]],Std[Code],Std[Bs]),"-")</f>
        <v>#N/A</v>
      </c>
      <c r="X1688" t="e">
        <f>IF(StandardResults[[#This Row],[Ind/Rel]]="Ind",_xlfn.XLOOKUP(StandardResults[[#This Row],[Code]],Std[Code],Std[EC]),"-")</f>
        <v>#N/A</v>
      </c>
      <c r="Y1688" t="e">
        <f>IF(StandardResults[[#This Row],[Ind/Rel]]="Ind",_xlfn.XLOOKUP(StandardResults[[#This Row],[Code]],Std[Code],Std[Ecs]),"-")</f>
        <v>#N/A</v>
      </c>
      <c r="Z1688">
        <f>COUNTIFS(StandardResults[Name],StandardResults[[#This Row],[Name]],StandardResults[Entry
Std],"B")+COUNTIFS(StandardResults[Name],StandardResults[[#This Row],[Name]],StandardResults[Entry
Std],"A")+COUNTIFS(StandardResults[Name],StandardResults[[#This Row],[Name]],StandardResults[Entry
Std],"AA")</f>
        <v>0</v>
      </c>
      <c r="AA1688">
        <f>COUNTIFS(StandardResults[Name],StandardResults[[#This Row],[Name]],StandardResults[Entry
Std],"AA")</f>
        <v>0</v>
      </c>
    </row>
    <row r="1689" spans="1:27" x14ac:dyDescent="0.25">
      <c r="A1689">
        <f>TimeVR[[#This Row],[Club]]</f>
        <v>0</v>
      </c>
      <c r="B1689" t="str">
        <f>IF(OR(RIGHT(TimeVR[[#This Row],[Event]],3)="M.R", RIGHT(TimeVR[[#This Row],[Event]],3)="F.R"),"Relay","Ind")</f>
        <v>Ind</v>
      </c>
      <c r="C1689">
        <f>TimeVR[[#This Row],[gender]]</f>
        <v>0</v>
      </c>
      <c r="D1689">
        <f>TimeVR[[#This Row],[Age]]</f>
        <v>0</v>
      </c>
      <c r="E1689">
        <f>TimeVR[[#This Row],[name]]</f>
        <v>0</v>
      </c>
      <c r="F1689">
        <f>TimeVR[[#This Row],[Event]]</f>
        <v>0</v>
      </c>
      <c r="G1689" t="str">
        <f>IF(OR(StandardResults[[#This Row],[Entry]]="-",TimeVR[[#This Row],[validation]]="Validated"),"Y","N")</f>
        <v>N</v>
      </c>
      <c r="H1689">
        <f>IF(OR(LEFT(TimeVR[[#This Row],[Times]],8)="00:00.00", LEFT(TimeVR[[#This Row],[Times]],2)="NT"),"-",TimeVR[[#This Row],[Times]])</f>
        <v>0</v>
      </c>
      <c r="I16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89" t="str">
        <f>IF(ISBLANK(TimeVR[[#This Row],[Best Time(S)]]),"-",TimeVR[[#This Row],[Best Time(S)]])</f>
        <v>-</v>
      </c>
      <c r="K1689" t="str">
        <f>IF(StandardResults[[#This Row],[BT(SC)]]&lt;&gt;"-",IF(StandardResults[[#This Row],[BT(SC)]]&lt;=StandardResults[[#This Row],[AAs]],"AA",IF(StandardResults[[#This Row],[BT(SC)]]&lt;=StandardResults[[#This Row],[As]],"A",IF(StandardResults[[#This Row],[BT(SC)]]&lt;=StandardResults[[#This Row],[Bs]],"B","-"))),"")</f>
        <v/>
      </c>
      <c r="L1689" t="str">
        <f>IF(ISBLANK(TimeVR[[#This Row],[Best Time(L)]]),"-",TimeVR[[#This Row],[Best Time(L)]])</f>
        <v>-</v>
      </c>
      <c r="M1689" t="str">
        <f>IF(StandardResults[[#This Row],[BT(LC)]]&lt;&gt;"-",IF(StandardResults[[#This Row],[BT(LC)]]&lt;=StandardResults[[#This Row],[AA]],"AA",IF(StandardResults[[#This Row],[BT(LC)]]&lt;=StandardResults[[#This Row],[A]],"A",IF(StandardResults[[#This Row],[BT(LC)]]&lt;=StandardResults[[#This Row],[B]],"B","-"))),"")</f>
        <v/>
      </c>
      <c r="N1689" s="14"/>
      <c r="O1689" t="str">
        <f>IF(StandardResults[[#This Row],[BT(SC)]]&lt;&gt;"-",IF(StandardResults[[#This Row],[BT(SC)]]&lt;=StandardResults[[#This Row],[Ecs]],"EC","-"),"")</f>
        <v/>
      </c>
      <c r="Q1689" t="str">
        <f>IF(StandardResults[[#This Row],[Ind/Rel]]="Ind",LEFT(StandardResults[[#This Row],[Gender]],1)&amp;MIN(MAX(StandardResults[[#This Row],[Age]],11),17)&amp;"-"&amp;StandardResults[[#This Row],[Event]],"")</f>
        <v>011-0</v>
      </c>
      <c r="R1689" t="e">
        <f>IF(StandardResults[[#This Row],[Ind/Rel]]="Ind",_xlfn.XLOOKUP(StandardResults[[#This Row],[Code]],Std[Code],Std[AA]),"-")</f>
        <v>#N/A</v>
      </c>
      <c r="S1689" t="e">
        <f>IF(StandardResults[[#This Row],[Ind/Rel]]="Ind",_xlfn.XLOOKUP(StandardResults[[#This Row],[Code]],Std[Code],Std[A]),"-")</f>
        <v>#N/A</v>
      </c>
      <c r="T1689" t="e">
        <f>IF(StandardResults[[#This Row],[Ind/Rel]]="Ind",_xlfn.XLOOKUP(StandardResults[[#This Row],[Code]],Std[Code],Std[B]),"-")</f>
        <v>#N/A</v>
      </c>
      <c r="U1689" t="e">
        <f>IF(StandardResults[[#This Row],[Ind/Rel]]="Ind",_xlfn.XLOOKUP(StandardResults[[#This Row],[Code]],Std[Code],Std[AAs]),"-")</f>
        <v>#N/A</v>
      </c>
      <c r="V1689" t="e">
        <f>IF(StandardResults[[#This Row],[Ind/Rel]]="Ind",_xlfn.XLOOKUP(StandardResults[[#This Row],[Code]],Std[Code],Std[As]),"-")</f>
        <v>#N/A</v>
      </c>
      <c r="W1689" t="e">
        <f>IF(StandardResults[[#This Row],[Ind/Rel]]="Ind",_xlfn.XLOOKUP(StandardResults[[#This Row],[Code]],Std[Code],Std[Bs]),"-")</f>
        <v>#N/A</v>
      </c>
      <c r="X1689" t="e">
        <f>IF(StandardResults[[#This Row],[Ind/Rel]]="Ind",_xlfn.XLOOKUP(StandardResults[[#This Row],[Code]],Std[Code],Std[EC]),"-")</f>
        <v>#N/A</v>
      </c>
      <c r="Y1689" t="e">
        <f>IF(StandardResults[[#This Row],[Ind/Rel]]="Ind",_xlfn.XLOOKUP(StandardResults[[#This Row],[Code]],Std[Code],Std[Ecs]),"-")</f>
        <v>#N/A</v>
      </c>
      <c r="Z1689">
        <f>COUNTIFS(StandardResults[Name],StandardResults[[#This Row],[Name]],StandardResults[Entry
Std],"B")+COUNTIFS(StandardResults[Name],StandardResults[[#This Row],[Name]],StandardResults[Entry
Std],"A")+COUNTIFS(StandardResults[Name],StandardResults[[#This Row],[Name]],StandardResults[Entry
Std],"AA")</f>
        <v>0</v>
      </c>
      <c r="AA1689">
        <f>COUNTIFS(StandardResults[Name],StandardResults[[#This Row],[Name]],StandardResults[Entry
Std],"AA")</f>
        <v>0</v>
      </c>
    </row>
    <row r="1690" spans="1:27" x14ac:dyDescent="0.25">
      <c r="A1690">
        <f>TimeVR[[#This Row],[Club]]</f>
        <v>0</v>
      </c>
      <c r="B1690" t="str">
        <f>IF(OR(RIGHT(TimeVR[[#This Row],[Event]],3)="M.R", RIGHT(TimeVR[[#This Row],[Event]],3)="F.R"),"Relay","Ind")</f>
        <v>Ind</v>
      </c>
      <c r="C1690">
        <f>TimeVR[[#This Row],[gender]]</f>
        <v>0</v>
      </c>
      <c r="D1690">
        <f>TimeVR[[#This Row],[Age]]</f>
        <v>0</v>
      </c>
      <c r="E1690">
        <f>TimeVR[[#This Row],[name]]</f>
        <v>0</v>
      </c>
      <c r="F1690">
        <f>TimeVR[[#This Row],[Event]]</f>
        <v>0</v>
      </c>
      <c r="G1690" t="str">
        <f>IF(OR(StandardResults[[#This Row],[Entry]]="-",TimeVR[[#This Row],[validation]]="Validated"),"Y","N")</f>
        <v>N</v>
      </c>
      <c r="H1690">
        <f>IF(OR(LEFT(TimeVR[[#This Row],[Times]],8)="00:00.00", LEFT(TimeVR[[#This Row],[Times]],2)="NT"),"-",TimeVR[[#This Row],[Times]])</f>
        <v>0</v>
      </c>
      <c r="I16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0" t="str">
        <f>IF(ISBLANK(TimeVR[[#This Row],[Best Time(S)]]),"-",TimeVR[[#This Row],[Best Time(S)]])</f>
        <v>-</v>
      </c>
      <c r="K1690" t="str">
        <f>IF(StandardResults[[#This Row],[BT(SC)]]&lt;&gt;"-",IF(StandardResults[[#This Row],[BT(SC)]]&lt;=StandardResults[[#This Row],[AAs]],"AA",IF(StandardResults[[#This Row],[BT(SC)]]&lt;=StandardResults[[#This Row],[As]],"A",IF(StandardResults[[#This Row],[BT(SC)]]&lt;=StandardResults[[#This Row],[Bs]],"B","-"))),"")</f>
        <v/>
      </c>
      <c r="L1690" t="str">
        <f>IF(ISBLANK(TimeVR[[#This Row],[Best Time(L)]]),"-",TimeVR[[#This Row],[Best Time(L)]])</f>
        <v>-</v>
      </c>
      <c r="M1690" t="str">
        <f>IF(StandardResults[[#This Row],[BT(LC)]]&lt;&gt;"-",IF(StandardResults[[#This Row],[BT(LC)]]&lt;=StandardResults[[#This Row],[AA]],"AA",IF(StandardResults[[#This Row],[BT(LC)]]&lt;=StandardResults[[#This Row],[A]],"A",IF(StandardResults[[#This Row],[BT(LC)]]&lt;=StandardResults[[#This Row],[B]],"B","-"))),"")</f>
        <v/>
      </c>
      <c r="N1690" s="14"/>
      <c r="O1690" t="str">
        <f>IF(StandardResults[[#This Row],[BT(SC)]]&lt;&gt;"-",IF(StandardResults[[#This Row],[BT(SC)]]&lt;=StandardResults[[#This Row],[Ecs]],"EC","-"),"")</f>
        <v/>
      </c>
      <c r="Q1690" t="str">
        <f>IF(StandardResults[[#This Row],[Ind/Rel]]="Ind",LEFT(StandardResults[[#This Row],[Gender]],1)&amp;MIN(MAX(StandardResults[[#This Row],[Age]],11),17)&amp;"-"&amp;StandardResults[[#This Row],[Event]],"")</f>
        <v>011-0</v>
      </c>
      <c r="R1690" t="e">
        <f>IF(StandardResults[[#This Row],[Ind/Rel]]="Ind",_xlfn.XLOOKUP(StandardResults[[#This Row],[Code]],Std[Code],Std[AA]),"-")</f>
        <v>#N/A</v>
      </c>
      <c r="S1690" t="e">
        <f>IF(StandardResults[[#This Row],[Ind/Rel]]="Ind",_xlfn.XLOOKUP(StandardResults[[#This Row],[Code]],Std[Code],Std[A]),"-")</f>
        <v>#N/A</v>
      </c>
      <c r="T1690" t="e">
        <f>IF(StandardResults[[#This Row],[Ind/Rel]]="Ind",_xlfn.XLOOKUP(StandardResults[[#This Row],[Code]],Std[Code],Std[B]),"-")</f>
        <v>#N/A</v>
      </c>
      <c r="U1690" t="e">
        <f>IF(StandardResults[[#This Row],[Ind/Rel]]="Ind",_xlfn.XLOOKUP(StandardResults[[#This Row],[Code]],Std[Code],Std[AAs]),"-")</f>
        <v>#N/A</v>
      </c>
      <c r="V1690" t="e">
        <f>IF(StandardResults[[#This Row],[Ind/Rel]]="Ind",_xlfn.XLOOKUP(StandardResults[[#This Row],[Code]],Std[Code],Std[As]),"-")</f>
        <v>#N/A</v>
      </c>
      <c r="W1690" t="e">
        <f>IF(StandardResults[[#This Row],[Ind/Rel]]="Ind",_xlfn.XLOOKUP(StandardResults[[#This Row],[Code]],Std[Code],Std[Bs]),"-")</f>
        <v>#N/A</v>
      </c>
      <c r="X1690" t="e">
        <f>IF(StandardResults[[#This Row],[Ind/Rel]]="Ind",_xlfn.XLOOKUP(StandardResults[[#This Row],[Code]],Std[Code],Std[EC]),"-")</f>
        <v>#N/A</v>
      </c>
      <c r="Y1690" t="e">
        <f>IF(StandardResults[[#This Row],[Ind/Rel]]="Ind",_xlfn.XLOOKUP(StandardResults[[#This Row],[Code]],Std[Code],Std[Ecs]),"-")</f>
        <v>#N/A</v>
      </c>
      <c r="Z1690">
        <f>COUNTIFS(StandardResults[Name],StandardResults[[#This Row],[Name]],StandardResults[Entry
Std],"B")+COUNTIFS(StandardResults[Name],StandardResults[[#This Row],[Name]],StandardResults[Entry
Std],"A")+COUNTIFS(StandardResults[Name],StandardResults[[#This Row],[Name]],StandardResults[Entry
Std],"AA")</f>
        <v>0</v>
      </c>
      <c r="AA1690">
        <f>COUNTIFS(StandardResults[Name],StandardResults[[#This Row],[Name]],StandardResults[Entry
Std],"AA")</f>
        <v>0</v>
      </c>
    </row>
    <row r="1691" spans="1:27" x14ac:dyDescent="0.25">
      <c r="A1691">
        <f>TimeVR[[#This Row],[Club]]</f>
        <v>0</v>
      </c>
      <c r="B1691" t="str">
        <f>IF(OR(RIGHT(TimeVR[[#This Row],[Event]],3)="M.R", RIGHT(TimeVR[[#This Row],[Event]],3)="F.R"),"Relay","Ind")</f>
        <v>Ind</v>
      </c>
      <c r="C1691">
        <f>TimeVR[[#This Row],[gender]]</f>
        <v>0</v>
      </c>
      <c r="D1691">
        <f>TimeVR[[#This Row],[Age]]</f>
        <v>0</v>
      </c>
      <c r="E1691">
        <f>TimeVR[[#This Row],[name]]</f>
        <v>0</v>
      </c>
      <c r="F1691">
        <f>TimeVR[[#This Row],[Event]]</f>
        <v>0</v>
      </c>
      <c r="G1691" t="str">
        <f>IF(OR(StandardResults[[#This Row],[Entry]]="-",TimeVR[[#This Row],[validation]]="Validated"),"Y","N")</f>
        <v>N</v>
      </c>
      <c r="H1691">
        <f>IF(OR(LEFT(TimeVR[[#This Row],[Times]],8)="00:00.00", LEFT(TimeVR[[#This Row],[Times]],2)="NT"),"-",TimeVR[[#This Row],[Times]])</f>
        <v>0</v>
      </c>
      <c r="I16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1" t="str">
        <f>IF(ISBLANK(TimeVR[[#This Row],[Best Time(S)]]),"-",TimeVR[[#This Row],[Best Time(S)]])</f>
        <v>-</v>
      </c>
      <c r="K1691" t="str">
        <f>IF(StandardResults[[#This Row],[BT(SC)]]&lt;&gt;"-",IF(StandardResults[[#This Row],[BT(SC)]]&lt;=StandardResults[[#This Row],[AAs]],"AA",IF(StandardResults[[#This Row],[BT(SC)]]&lt;=StandardResults[[#This Row],[As]],"A",IF(StandardResults[[#This Row],[BT(SC)]]&lt;=StandardResults[[#This Row],[Bs]],"B","-"))),"")</f>
        <v/>
      </c>
      <c r="L1691" t="str">
        <f>IF(ISBLANK(TimeVR[[#This Row],[Best Time(L)]]),"-",TimeVR[[#This Row],[Best Time(L)]])</f>
        <v>-</v>
      </c>
      <c r="M1691" t="str">
        <f>IF(StandardResults[[#This Row],[BT(LC)]]&lt;&gt;"-",IF(StandardResults[[#This Row],[BT(LC)]]&lt;=StandardResults[[#This Row],[AA]],"AA",IF(StandardResults[[#This Row],[BT(LC)]]&lt;=StandardResults[[#This Row],[A]],"A",IF(StandardResults[[#This Row],[BT(LC)]]&lt;=StandardResults[[#This Row],[B]],"B","-"))),"")</f>
        <v/>
      </c>
      <c r="N1691" s="14"/>
      <c r="O1691" t="str">
        <f>IF(StandardResults[[#This Row],[BT(SC)]]&lt;&gt;"-",IF(StandardResults[[#This Row],[BT(SC)]]&lt;=StandardResults[[#This Row],[Ecs]],"EC","-"),"")</f>
        <v/>
      </c>
      <c r="Q1691" t="str">
        <f>IF(StandardResults[[#This Row],[Ind/Rel]]="Ind",LEFT(StandardResults[[#This Row],[Gender]],1)&amp;MIN(MAX(StandardResults[[#This Row],[Age]],11),17)&amp;"-"&amp;StandardResults[[#This Row],[Event]],"")</f>
        <v>011-0</v>
      </c>
      <c r="R1691" t="e">
        <f>IF(StandardResults[[#This Row],[Ind/Rel]]="Ind",_xlfn.XLOOKUP(StandardResults[[#This Row],[Code]],Std[Code],Std[AA]),"-")</f>
        <v>#N/A</v>
      </c>
      <c r="S1691" t="e">
        <f>IF(StandardResults[[#This Row],[Ind/Rel]]="Ind",_xlfn.XLOOKUP(StandardResults[[#This Row],[Code]],Std[Code],Std[A]),"-")</f>
        <v>#N/A</v>
      </c>
      <c r="T1691" t="e">
        <f>IF(StandardResults[[#This Row],[Ind/Rel]]="Ind",_xlfn.XLOOKUP(StandardResults[[#This Row],[Code]],Std[Code],Std[B]),"-")</f>
        <v>#N/A</v>
      </c>
      <c r="U1691" t="e">
        <f>IF(StandardResults[[#This Row],[Ind/Rel]]="Ind",_xlfn.XLOOKUP(StandardResults[[#This Row],[Code]],Std[Code],Std[AAs]),"-")</f>
        <v>#N/A</v>
      </c>
      <c r="V1691" t="e">
        <f>IF(StandardResults[[#This Row],[Ind/Rel]]="Ind",_xlfn.XLOOKUP(StandardResults[[#This Row],[Code]],Std[Code],Std[As]),"-")</f>
        <v>#N/A</v>
      </c>
      <c r="W1691" t="e">
        <f>IF(StandardResults[[#This Row],[Ind/Rel]]="Ind",_xlfn.XLOOKUP(StandardResults[[#This Row],[Code]],Std[Code],Std[Bs]),"-")</f>
        <v>#N/A</v>
      </c>
      <c r="X1691" t="e">
        <f>IF(StandardResults[[#This Row],[Ind/Rel]]="Ind",_xlfn.XLOOKUP(StandardResults[[#This Row],[Code]],Std[Code],Std[EC]),"-")</f>
        <v>#N/A</v>
      </c>
      <c r="Y1691" t="e">
        <f>IF(StandardResults[[#This Row],[Ind/Rel]]="Ind",_xlfn.XLOOKUP(StandardResults[[#This Row],[Code]],Std[Code],Std[Ecs]),"-")</f>
        <v>#N/A</v>
      </c>
      <c r="Z1691">
        <f>COUNTIFS(StandardResults[Name],StandardResults[[#This Row],[Name]],StandardResults[Entry
Std],"B")+COUNTIFS(StandardResults[Name],StandardResults[[#This Row],[Name]],StandardResults[Entry
Std],"A")+COUNTIFS(StandardResults[Name],StandardResults[[#This Row],[Name]],StandardResults[Entry
Std],"AA")</f>
        <v>0</v>
      </c>
      <c r="AA1691">
        <f>COUNTIFS(StandardResults[Name],StandardResults[[#This Row],[Name]],StandardResults[Entry
Std],"AA")</f>
        <v>0</v>
      </c>
    </row>
    <row r="1692" spans="1:27" x14ac:dyDescent="0.25">
      <c r="A1692">
        <f>TimeVR[[#This Row],[Club]]</f>
        <v>0</v>
      </c>
      <c r="B1692" t="str">
        <f>IF(OR(RIGHT(TimeVR[[#This Row],[Event]],3)="M.R", RIGHT(TimeVR[[#This Row],[Event]],3)="F.R"),"Relay","Ind")</f>
        <v>Ind</v>
      </c>
      <c r="C1692">
        <f>TimeVR[[#This Row],[gender]]</f>
        <v>0</v>
      </c>
      <c r="D1692">
        <f>TimeVR[[#This Row],[Age]]</f>
        <v>0</v>
      </c>
      <c r="E1692">
        <f>TimeVR[[#This Row],[name]]</f>
        <v>0</v>
      </c>
      <c r="F1692">
        <f>TimeVR[[#This Row],[Event]]</f>
        <v>0</v>
      </c>
      <c r="G1692" t="str">
        <f>IF(OR(StandardResults[[#This Row],[Entry]]="-",TimeVR[[#This Row],[validation]]="Validated"),"Y","N")</f>
        <v>N</v>
      </c>
      <c r="H1692">
        <f>IF(OR(LEFT(TimeVR[[#This Row],[Times]],8)="00:00.00", LEFT(TimeVR[[#This Row],[Times]],2)="NT"),"-",TimeVR[[#This Row],[Times]])</f>
        <v>0</v>
      </c>
      <c r="I16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2" t="str">
        <f>IF(ISBLANK(TimeVR[[#This Row],[Best Time(S)]]),"-",TimeVR[[#This Row],[Best Time(S)]])</f>
        <v>-</v>
      </c>
      <c r="K1692" t="str">
        <f>IF(StandardResults[[#This Row],[BT(SC)]]&lt;&gt;"-",IF(StandardResults[[#This Row],[BT(SC)]]&lt;=StandardResults[[#This Row],[AAs]],"AA",IF(StandardResults[[#This Row],[BT(SC)]]&lt;=StandardResults[[#This Row],[As]],"A",IF(StandardResults[[#This Row],[BT(SC)]]&lt;=StandardResults[[#This Row],[Bs]],"B","-"))),"")</f>
        <v/>
      </c>
      <c r="L1692" t="str">
        <f>IF(ISBLANK(TimeVR[[#This Row],[Best Time(L)]]),"-",TimeVR[[#This Row],[Best Time(L)]])</f>
        <v>-</v>
      </c>
      <c r="M1692" t="str">
        <f>IF(StandardResults[[#This Row],[BT(LC)]]&lt;&gt;"-",IF(StandardResults[[#This Row],[BT(LC)]]&lt;=StandardResults[[#This Row],[AA]],"AA",IF(StandardResults[[#This Row],[BT(LC)]]&lt;=StandardResults[[#This Row],[A]],"A",IF(StandardResults[[#This Row],[BT(LC)]]&lt;=StandardResults[[#This Row],[B]],"B","-"))),"")</f>
        <v/>
      </c>
      <c r="N1692" s="14"/>
      <c r="O1692" t="str">
        <f>IF(StandardResults[[#This Row],[BT(SC)]]&lt;&gt;"-",IF(StandardResults[[#This Row],[BT(SC)]]&lt;=StandardResults[[#This Row],[Ecs]],"EC","-"),"")</f>
        <v/>
      </c>
      <c r="Q1692" t="str">
        <f>IF(StandardResults[[#This Row],[Ind/Rel]]="Ind",LEFT(StandardResults[[#This Row],[Gender]],1)&amp;MIN(MAX(StandardResults[[#This Row],[Age]],11),17)&amp;"-"&amp;StandardResults[[#This Row],[Event]],"")</f>
        <v>011-0</v>
      </c>
      <c r="R1692" t="e">
        <f>IF(StandardResults[[#This Row],[Ind/Rel]]="Ind",_xlfn.XLOOKUP(StandardResults[[#This Row],[Code]],Std[Code],Std[AA]),"-")</f>
        <v>#N/A</v>
      </c>
      <c r="S1692" t="e">
        <f>IF(StandardResults[[#This Row],[Ind/Rel]]="Ind",_xlfn.XLOOKUP(StandardResults[[#This Row],[Code]],Std[Code],Std[A]),"-")</f>
        <v>#N/A</v>
      </c>
      <c r="T1692" t="e">
        <f>IF(StandardResults[[#This Row],[Ind/Rel]]="Ind",_xlfn.XLOOKUP(StandardResults[[#This Row],[Code]],Std[Code],Std[B]),"-")</f>
        <v>#N/A</v>
      </c>
      <c r="U1692" t="e">
        <f>IF(StandardResults[[#This Row],[Ind/Rel]]="Ind",_xlfn.XLOOKUP(StandardResults[[#This Row],[Code]],Std[Code],Std[AAs]),"-")</f>
        <v>#N/A</v>
      </c>
      <c r="V1692" t="e">
        <f>IF(StandardResults[[#This Row],[Ind/Rel]]="Ind",_xlfn.XLOOKUP(StandardResults[[#This Row],[Code]],Std[Code],Std[As]),"-")</f>
        <v>#N/A</v>
      </c>
      <c r="W1692" t="e">
        <f>IF(StandardResults[[#This Row],[Ind/Rel]]="Ind",_xlfn.XLOOKUP(StandardResults[[#This Row],[Code]],Std[Code],Std[Bs]),"-")</f>
        <v>#N/A</v>
      </c>
      <c r="X1692" t="e">
        <f>IF(StandardResults[[#This Row],[Ind/Rel]]="Ind",_xlfn.XLOOKUP(StandardResults[[#This Row],[Code]],Std[Code],Std[EC]),"-")</f>
        <v>#N/A</v>
      </c>
      <c r="Y1692" t="e">
        <f>IF(StandardResults[[#This Row],[Ind/Rel]]="Ind",_xlfn.XLOOKUP(StandardResults[[#This Row],[Code]],Std[Code],Std[Ecs]),"-")</f>
        <v>#N/A</v>
      </c>
      <c r="Z1692">
        <f>COUNTIFS(StandardResults[Name],StandardResults[[#This Row],[Name]],StandardResults[Entry
Std],"B")+COUNTIFS(StandardResults[Name],StandardResults[[#This Row],[Name]],StandardResults[Entry
Std],"A")+COUNTIFS(StandardResults[Name],StandardResults[[#This Row],[Name]],StandardResults[Entry
Std],"AA")</f>
        <v>0</v>
      </c>
      <c r="AA1692">
        <f>COUNTIFS(StandardResults[Name],StandardResults[[#This Row],[Name]],StandardResults[Entry
Std],"AA")</f>
        <v>0</v>
      </c>
    </row>
    <row r="1693" spans="1:27" x14ac:dyDescent="0.25">
      <c r="A1693">
        <f>TimeVR[[#This Row],[Club]]</f>
        <v>0</v>
      </c>
      <c r="B1693" t="str">
        <f>IF(OR(RIGHT(TimeVR[[#This Row],[Event]],3)="M.R", RIGHT(TimeVR[[#This Row],[Event]],3)="F.R"),"Relay","Ind")</f>
        <v>Ind</v>
      </c>
      <c r="C1693">
        <f>TimeVR[[#This Row],[gender]]</f>
        <v>0</v>
      </c>
      <c r="D1693">
        <f>TimeVR[[#This Row],[Age]]</f>
        <v>0</v>
      </c>
      <c r="E1693">
        <f>TimeVR[[#This Row],[name]]</f>
        <v>0</v>
      </c>
      <c r="F1693">
        <f>TimeVR[[#This Row],[Event]]</f>
        <v>0</v>
      </c>
      <c r="G1693" t="str">
        <f>IF(OR(StandardResults[[#This Row],[Entry]]="-",TimeVR[[#This Row],[validation]]="Validated"),"Y","N")</f>
        <v>N</v>
      </c>
      <c r="H1693">
        <f>IF(OR(LEFT(TimeVR[[#This Row],[Times]],8)="00:00.00", LEFT(TimeVR[[#This Row],[Times]],2)="NT"),"-",TimeVR[[#This Row],[Times]])</f>
        <v>0</v>
      </c>
      <c r="I16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3" t="str">
        <f>IF(ISBLANK(TimeVR[[#This Row],[Best Time(S)]]),"-",TimeVR[[#This Row],[Best Time(S)]])</f>
        <v>-</v>
      </c>
      <c r="K1693" t="str">
        <f>IF(StandardResults[[#This Row],[BT(SC)]]&lt;&gt;"-",IF(StandardResults[[#This Row],[BT(SC)]]&lt;=StandardResults[[#This Row],[AAs]],"AA",IF(StandardResults[[#This Row],[BT(SC)]]&lt;=StandardResults[[#This Row],[As]],"A",IF(StandardResults[[#This Row],[BT(SC)]]&lt;=StandardResults[[#This Row],[Bs]],"B","-"))),"")</f>
        <v/>
      </c>
      <c r="L1693" t="str">
        <f>IF(ISBLANK(TimeVR[[#This Row],[Best Time(L)]]),"-",TimeVR[[#This Row],[Best Time(L)]])</f>
        <v>-</v>
      </c>
      <c r="M1693" t="str">
        <f>IF(StandardResults[[#This Row],[BT(LC)]]&lt;&gt;"-",IF(StandardResults[[#This Row],[BT(LC)]]&lt;=StandardResults[[#This Row],[AA]],"AA",IF(StandardResults[[#This Row],[BT(LC)]]&lt;=StandardResults[[#This Row],[A]],"A",IF(StandardResults[[#This Row],[BT(LC)]]&lt;=StandardResults[[#This Row],[B]],"B","-"))),"")</f>
        <v/>
      </c>
      <c r="N1693" s="14"/>
      <c r="O1693" t="str">
        <f>IF(StandardResults[[#This Row],[BT(SC)]]&lt;&gt;"-",IF(StandardResults[[#This Row],[BT(SC)]]&lt;=StandardResults[[#This Row],[Ecs]],"EC","-"),"")</f>
        <v/>
      </c>
      <c r="Q1693" t="str">
        <f>IF(StandardResults[[#This Row],[Ind/Rel]]="Ind",LEFT(StandardResults[[#This Row],[Gender]],1)&amp;MIN(MAX(StandardResults[[#This Row],[Age]],11),17)&amp;"-"&amp;StandardResults[[#This Row],[Event]],"")</f>
        <v>011-0</v>
      </c>
      <c r="R1693" t="e">
        <f>IF(StandardResults[[#This Row],[Ind/Rel]]="Ind",_xlfn.XLOOKUP(StandardResults[[#This Row],[Code]],Std[Code],Std[AA]),"-")</f>
        <v>#N/A</v>
      </c>
      <c r="S1693" t="e">
        <f>IF(StandardResults[[#This Row],[Ind/Rel]]="Ind",_xlfn.XLOOKUP(StandardResults[[#This Row],[Code]],Std[Code],Std[A]),"-")</f>
        <v>#N/A</v>
      </c>
      <c r="T1693" t="e">
        <f>IF(StandardResults[[#This Row],[Ind/Rel]]="Ind",_xlfn.XLOOKUP(StandardResults[[#This Row],[Code]],Std[Code],Std[B]),"-")</f>
        <v>#N/A</v>
      </c>
      <c r="U1693" t="e">
        <f>IF(StandardResults[[#This Row],[Ind/Rel]]="Ind",_xlfn.XLOOKUP(StandardResults[[#This Row],[Code]],Std[Code],Std[AAs]),"-")</f>
        <v>#N/A</v>
      </c>
      <c r="V1693" t="e">
        <f>IF(StandardResults[[#This Row],[Ind/Rel]]="Ind",_xlfn.XLOOKUP(StandardResults[[#This Row],[Code]],Std[Code],Std[As]),"-")</f>
        <v>#N/A</v>
      </c>
      <c r="W1693" t="e">
        <f>IF(StandardResults[[#This Row],[Ind/Rel]]="Ind",_xlfn.XLOOKUP(StandardResults[[#This Row],[Code]],Std[Code],Std[Bs]),"-")</f>
        <v>#N/A</v>
      </c>
      <c r="X1693" t="e">
        <f>IF(StandardResults[[#This Row],[Ind/Rel]]="Ind",_xlfn.XLOOKUP(StandardResults[[#This Row],[Code]],Std[Code],Std[EC]),"-")</f>
        <v>#N/A</v>
      </c>
      <c r="Y1693" t="e">
        <f>IF(StandardResults[[#This Row],[Ind/Rel]]="Ind",_xlfn.XLOOKUP(StandardResults[[#This Row],[Code]],Std[Code],Std[Ecs]),"-")</f>
        <v>#N/A</v>
      </c>
      <c r="Z1693">
        <f>COUNTIFS(StandardResults[Name],StandardResults[[#This Row],[Name]],StandardResults[Entry
Std],"B")+COUNTIFS(StandardResults[Name],StandardResults[[#This Row],[Name]],StandardResults[Entry
Std],"A")+COUNTIFS(StandardResults[Name],StandardResults[[#This Row],[Name]],StandardResults[Entry
Std],"AA")</f>
        <v>0</v>
      </c>
      <c r="AA1693">
        <f>COUNTIFS(StandardResults[Name],StandardResults[[#This Row],[Name]],StandardResults[Entry
Std],"AA")</f>
        <v>0</v>
      </c>
    </row>
    <row r="1694" spans="1:27" x14ac:dyDescent="0.25">
      <c r="A1694">
        <f>TimeVR[[#This Row],[Club]]</f>
        <v>0</v>
      </c>
      <c r="B1694" t="str">
        <f>IF(OR(RIGHT(TimeVR[[#This Row],[Event]],3)="M.R", RIGHT(TimeVR[[#This Row],[Event]],3)="F.R"),"Relay","Ind")</f>
        <v>Ind</v>
      </c>
      <c r="C1694">
        <f>TimeVR[[#This Row],[gender]]</f>
        <v>0</v>
      </c>
      <c r="D1694">
        <f>TimeVR[[#This Row],[Age]]</f>
        <v>0</v>
      </c>
      <c r="E1694">
        <f>TimeVR[[#This Row],[name]]</f>
        <v>0</v>
      </c>
      <c r="F1694">
        <f>TimeVR[[#This Row],[Event]]</f>
        <v>0</v>
      </c>
      <c r="G1694" t="str">
        <f>IF(OR(StandardResults[[#This Row],[Entry]]="-",TimeVR[[#This Row],[validation]]="Validated"),"Y","N")</f>
        <v>N</v>
      </c>
      <c r="H1694">
        <f>IF(OR(LEFT(TimeVR[[#This Row],[Times]],8)="00:00.00", LEFT(TimeVR[[#This Row],[Times]],2)="NT"),"-",TimeVR[[#This Row],[Times]])</f>
        <v>0</v>
      </c>
      <c r="I16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4" t="str">
        <f>IF(ISBLANK(TimeVR[[#This Row],[Best Time(S)]]),"-",TimeVR[[#This Row],[Best Time(S)]])</f>
        <v>-</v>
      </c>
      <c r="K1694" t="str">
        <f>IF(StandardResults[[#This Row],[BT(SC)]]&lt;&gt;"-",IF(StandardResults[[#This Row],[BT(SC)]]&lt;=StandardResults[[#This Row],[AAs]],"AA",IF(StandardResults[[#This Row],[BT(SC)]]&lt;=StandardResults[[#This Row],[As]],"A",IF(StandardResults[[#This Row],[BT(SC)]]&lt;=StandardResults[[#This Row],[Bs]],"B","-"))),"")</f>
        <v/>
      </c>
      <c r="L1694" t="str">
        <f>IF(ISBLANK(TimeVR[[#This Row],[Best Time(L)]]),"-",TimeVR[[#This Row],[Best Time(L)]])</f>
        <v>-</v>
      </c>
      <c r="M1694" t="str">
        <f>IF(StandardResults[[#This Row],[BT(LC)]]&lt;&gt;"-",IF(StandardResults[[#This Row],[BT(LC)]]&lt;=StandardResults[[#This Row],[AA]],"AA",IF(StandardResults[[#This Row],[BT(LC)]]&lt;=StandardResults[[#This Row],[A]],"A",IF(StandardResults[[#This Row],[BT(LC)]]&lt;=StandardResults[[#This Row],[B]],"B","-"))),"")</f>
        <v/>
      </c>
      <c r="N1694" s="14"/>
      <c r="O1694" t="str">
        <f>IF(StandardResults[[#This Row],[BT(SC)]]&lt;&gt;"-",IF(StandardResults[[#This Row],[BT(SC)]]&lt;=StandardResults[[#This Row],[Ecs]],"EC","-"),"")</f>
        <v/>
      </c>
      <c r="Q1694" t="str">
        <f>IF(StandardResults[[#This Row],[Ind/Rel]]="Ind",LEFT(StandardResults[[#This Row],[Gender]],1)&amp;MIN(MAX(StandardResults[[#This Row],[Age]],11),17)&amp;"-"&amp;StandardResults[[#This Row],[Event]],"")</f>
        <v>011-0</v>
      </c>
      <c r="R1694" t="e">
        <f>IF(StandardResults[[#This Row],[Ind/Rel]]="Ind",_xlfn.XLOOKUP(StandardResults[[#This Row],[Code]],Std[Code],Std[AA]),"-")</f>
        <v>#N/A</v>
      </c>
      <c r="S1694" t="e">
        <f>IF(StandardResults[[#This Row],[Ind/Rel]]="Ind",_xlfn.XLOOKUP(StandardResults[[#This Row],[Code]],Std[Code],Std[A]),"-")</f>
        <v>#N/A</v>
      </c>
      <c r="T1694" t="e">
        <f>IF(StandardResults[[#This Row],[Ind/Rel]]="Ind",_xlfn.XLOOKUP(StandardResults[[#This Row],[Code]],Std[Code],Std[B]),"-")</f>
        <v>#N/A</v>
      </c>
      <c r="U1694" t="e">
        <f>IF(StandardResults[[#This Row],[Ind/Rel]]="Ind",_xlfn.XLOOKUP(StandardResults[[#This Row],[Code]],Std[Code],Std[AAs]),"-")</f>
        <v>#N/A</v>
      </c>
      <c r="V1694" t="e">
        <f>IF(StandardResults[[#This Row],[Ind/Rel]]="Ind",_xlfn.XLOOKUP(StandardResults[[#This Row],[Code]],Std[Code],Std[As]),"-")</f>
        <v>#N/A</v>
      </c>
      <c r="W1694" t="e">
        <f>IF(StandardResults[[#This Row],[Ind/Rel]]="Ind",_xlfn.XLOOKUP(StandardResults[[#This Row],[Code]],Std[Code],Std[Bs]),"-")</f>
        <v>#N/A</v>
      </c>
      <c r="X1694" t="e">
        <f>IF(StandardResults[[#This Row],[Ind/Rel]]="Ind",_xlfn.XLOOKUP(StandardResults[[#This Row],[Code]],Std[Code],Std[EC]),"-")</f>
        <v>#N/A</v>
      </c>
      <c r="Y1694" t="e">
        <f>IF(StandardResults[[#This Row],[Ind/Rel]]="Ind",_xlfn.XLOOKUP(StandardResults[[#This Row],[Code]],Std[Code],Std[Ecs]),"-")</f>
        <v>#N/A</v>
      </c>
      <c r="Z1694">
        <f>COUNTIFS(StandardResults[Name],StandardResults[[#This Row],[Name]],StandardResults[Entry
Std],"B")+COUNTIFS(StandardResults[Name],StandardResults[[#This Row],[Name]],StandardResults[Entry
Std],"A")+COUNTIFS(StandardResults[Name],StandardResults[[#This Row],[Name]],StandardResults[Entry
Std],"AA")</f>
        <v>0</v>
      </c>
      <c r="AA1694">
        <f>COUNTIFS(StandardResults[Name],StandardResults[[#This Row],[Name]],StandardResults[Entry
Std],"AA")</f>
        <v>0</v>
      </c>
    </row>
    <row r="1695" spans="1:27" x14ac:dyDescent="0.25">
      <c r="A1695">
        <f>TimeVR[[#This Row],[Club]]</f>
        <v>0</v>
      </c>
      <c r="B1695" t="str">
        <f>IF(OR(RIGHT(TimeVR[[#This Row],[Event]],3)="M.R", RIGHT(TimeVR[[#This Row],[Event]],3)="F.R"),"Relay","Ind")</f>
        <v>Ind</v>
      </c>
      <c r="C1695">
        <f>TimeVR[[#This Row],[gender]]</f>
        <v>0</v>
      </c>
      <c r="D1695">
        <f>TimeVR[[#This Row],[Age]]</f>
        <v>0</v>
      </c>
      <c r="E1695">
        <f>TimeVR[[#This Row],[name]]</f>
        <v>0</v>
      </c>
      <c r="F1695">
        <f>TimeVR[[#This Row],[Event]]</f>
        <v>0</v>
      </c>
      <c r="G1695" t="str">
        <f>IF(OR(StandardResults[[#This Row],[Entry]]="-",TimeVR[[#This Row],[validation]]="Validated"),"Y","N")</f>
        <v>N</v>
      </c>
      <c r="H1695">
        <f>IF(OR(LEFT(TimeVR[[#This Row],[Times]],8)="00:00.00", LEFT(TimeVR[[#This Row],[Times]],2)="NT"),"-",TimeVR[[#This Row],[Times]])</f>
        <v>0</v>
      </c>
      <c r="I16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5" t="str">
        <f>IF(ISBLANK(TimeVR[[#This Row],[Best Time(S)]]),"-",TimeVR[[#This Row],[Best Time(S)]])</f>
        <v>-</v>
      </c>
      <c r="K1695" t="str">
        <f>IF(StandardResults[[#This Row],[BT(SC)]]&lt;&gt;"-",IF(StandardResults[[#This Row],[BT(SC)]]&lt;=StandardResults[[#This Row],[AAs]],"AA",IF(StandardResults[[#This Row],[BT(SC)]]&lt;=StandardResults[[#This Row],[As]],"A",IF(StandardResults[[#This Row],[BT(SC)]]&lt;=StandardResults[[#This Row],[Bs]],"B","-"))),"")</f>
        <v/>
      </c>
      <c r="L1695" t="str">
        <f>IF(ISBLANK(TimeVR[[#This Row],[Best Time(L)]]),"-",TimeVR[[#This Row],[Best Time(L)]])</f>
        <v>-</v>
      </c>
      <c r="M1695" t="str">
        <f>IF(StandardResults[[#This Row],[BT(LC)]]&lt;&gt;"-",IF(StandardResults[[#This Row],[BT(LC)]]&lt;=StandardResults[[#This Row],[AA]],"AA",IF(StandardResults[[#This Row],[BT(LC)]]&lt;=StandardResults[[#This Row],[A]],"A",IF(StandardResults[[#This Row],[BT(LC)]]&lt;=StandardResults[[#This Row],[B]],"B","-"))),"")</f>
        <v/>
      </c>
      <c r="N1695" s="14"/>
      <c r="O1695" t="str">
        <f>IF(StandardResults[[#This Row],[BT(SC)]]&lt;&gt;"-",IF(StandardResults[[#This Row],[BT(SC)]]&lt;=StandardResults[[#This Row],[Ecs]],"EC","-"),"")</f>
        <v/>
      </c>
      <c r="Q1695" t="str">
        <f>IF(StandardResults[[#This Row],[Ind/Rel]]="Ind",LEFT(StandardResults[[#This Row],[Gender]],1)&amp;MIN(MAX(StandardResults[[#This Row],[Age]],11),17)&amp;"-"&amp;StandardResults[[#This Row],[Event]],"")</f>
        <v>011-0</v>
      </c>
      <c r="R1695" t="e">
        <f>IF(StandardResults[[#This Row],[Ind/Rel]]="Ind",_xlfn.XLOOKUP(StandardResults[[#This Row],[Code]],Std[Code],Std[AA]),"-")</f>
        <v>#N/A</v>
      </c>
      <c r="S1695" t="e">
        <f>IF(StandardResults[[#This Row],[Ind/Rel]]="Ind",_xlfn.XLOOKUP(StandardResults[[#This Row],[Code]],Std[Code],Std[A]),"-")</f>
        <v>#N/A</v>
      </c>
      <c r="T1695" t="e">
        <f>IF(StandardResults[[#This Row],[Ind/Rel]]="Ind",_xlfn.XLOOKUP(StandardResults[[#This Row],[Code]],Std[Code],Std[B]),"-")</f>
        <v>#N/A</v>
      </c>
      <c r="U1695" t="e">
        <f>IF(StandardResults[[#This Row],[Ind/Rel]]="Ind",_xlfn.XLOOKUP(StandardResults[[#This Row],[Code]],Std[Code],Std[AAs]),"-")</f>
        <v>#N/A</v>
      </c>
      <c r="V1695" t="e">
        <f>IF(StandardResults[[#This Row],[Ind/Rel]]="Ind",_xlfn.XLOOKUP(StandardResults[[#This Row],[Code]],Std[Code],Std[As]),"-")</f>
        <v>#N/A</v>
      </c>
      <c r="W1695" t="e">
        <f>IF(StandardResults[[#This Row],[Ind/Rel]]="Ind",_xlfn.XLOOKUP(StandardResults[[#This Row],[Code]],Std[Code],Std[Bs]),"-")</f>
        <v>#N/A</v>
      </c>
      <c r="X1695" t="e">
        <f>IF(StandardResults[[#This Row],[Ind/Rel]]="Ind",_xlfn.XLOOKUP(StandardResults[[#This Row],[Code]],Std[Code],Std[EC]),"-")</f>
        <v>#N/A</v>
      </c>
      <c r="Y1695" t="e">
        <f>IF(StandardResults[[#This Row],[Ind/Rel]]="Ind",_xlfn.XLOOKUP(StandardResults[[#This Row],[Code]],Std[Code],Std[Ecs]),"-")</f>
        <v>#N/A</v>
      </c>
      <c r="Z1695">
        <f>COUNTIFS(StandardResults[Name],StandardResults[[#This Row],[Name]],StandardResults[Entry
Std],"B")+COUNTIFS(StandardResults[Name],StandardResults[[#This Row],[Name]],StandardResults[Entry
Std],"A")+COUNTIFS(StandardResults[Name],StandardResults[[#This Row],[Name]],StandardResults[Entry
Std],"AA")</f>
        <v>0</v>
      </c>
      <c r="AA1695">
        <f>COUNTIFS(StandardResults[Name],StandardResults[[#This Row],[Name]],StandardResults[Entry
Std],"AA")</f>
        <v>0</v>
      </c>
    </row>
    <row r="1696" spans="1:27" x14ac:dyDescent="0.25">
      <c r="A1696">
        <f>TimeVR[[#This Row],[Club]]</f>
        <v>0</v>
      </c>
      <c r="B1696" t="str">
        <f>IF(OR(RIGHT(TimeVR[[#This Row],[Event]],3)="M.R", RIGHT(TimeVR[[#This Row],[Event]],3)="F.R"),"Relay","Ind")</f>
        <v>Ind</v>
      </c>
      <c r="C1696">
        <f>TimeVR[[#This Row],[gender]]</f>
        <v>0</v>
      </c>
      <c r="D1696">
        <f>TimeVR[[#This Row],[Age]]</f>
        <v>0</v>
      </c>
      <c r="E1696">
        <f>TimeVR[[#This Row],[name]]</f>
        <v>0</v>
      </c>
      <c r="F1696">
        <f>TimeVR[[#This Row],[Event]]</f>
        <v>0</v>
      </c>
      <c r="G1696" t="str">
        <f>IF(OR(StandardResults[[#This Row],[Entry]]="-",TimeVR[[#This Row],[validation]]="Validated"),"Y","N")</f>
        <v>N</v>
      </c>
      <c r="H1696">
        <f>IF(OR(LEFT(TimeVR[[#This Row],[Times]],8)="00:00.00", LEFT(TimeVR[[#This Row],[Times]],2)="NT"),"-",TimeVR[[#This Row],[Times]])</f>
        <v>0</v>
      </c>
      <c r="I16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6" t="str">
        <f>IF(ISBLANK(TimeVR[[#This Row],[Best Time(S)]]),"-",TimeVR[[#This Row],[Best Time(S)]])</f>
        <v>-</v>
      </c>
      <c r="K1696" t="str">
        <f>IF(StandardResults[[#This Row],[BT(SC)]]&lt;&gt;"-",IF(StandardResults[[#This Row],[BT(SC)]]&lt;=StandardResults[[#This Row],[AAs]],"AA",IF(StandardResults[[#This Row],[BT(SC)]]&lt;=StandardResults[[#This Row],[As]],"A",IF(StandardResults[[#This Row],[BT(SC)]]&lt;=StandardResults[[#This Row],[Bs]],"B","-"))),"")</f>
        <v/>
      </c>
      <c r="L1696" t="str">
        <f>IF(ISBLANK(TimeVR[[#This Row],[Best Time(L)]]),"-",TimeVR[[#This Row],[Best Time(L)]])</f>
        <v>-</v>
      </c>
      <c r="M1696" t="str">
        <f>IF(StandardResults[[#This Row],[BT(LC)]]&lt;&gt;"-",IF(StandardResults[[#This Row],[BT(LC)]]&lt;=StandardResults[[#This Row],[AA]],"AA",IF(StandardResults[[#This Row],[BT(LC)]]&lt;=StandardResults[[#This Row],[A]],"A",IF(StandardResults[[#This Row],[BT(LC)]]&lt;=StandardResults[[#This Row],[B]],"B","-"))),"")</f>
        <v/>
      </c>
      <c r="N1696" s="14"/>
      <c r="O1696" t="str">
        <f>IF(StandardResults[[#This Row],[BT(SC)]]&lt;&gt;"-",IF(StandardResults[[#This Row],[BT(SC)]]&lt;=StandardResults[[#This Row],[Ecs]],"EC","-"),"")</f>
        <v/>
      </c>
      <c r="Q1696" t="str">
        <f>IF(StandardResults[[#This Row],[Ind/Rel]]="Ind",LEFT(StandardResults[[#This Row],[Gender]],1)&amp;MIN(MAX(StandardResults[[#This Row],[Age]],11),17)&amp;"-"&amp;StandardResults[[#This Row],[Event]],"")</f>
        <v>011-0</v>
      </c>
      <c r="R1696" t="e">
        <f>IF(StandardResults[[#This Row],[Ind/Rel]]="Ind",_xlfn.XLOOKUP(StandardResults[[#This Row],[Code]],Std[Code],Std[AA]),"-")</f>
        <v>#N/A</v>
      </c>
      <c r="S1696" t="e">
        <f>IF(StandardResults[[#This Row],[Ind/Rel]]="Ind",_xlfn.XLOOKUP(StandardResults[[#This Row],[Code]],Std[Code],Std[A]),"-")</f>
        <v>#N/A</v>
      </c>
      <c r="T1696" t="e">
        <f>IF(StandardResults[[#This Row],[Ind/Rel]]="Ind",_xlfn.XLOOKUP(StandardResults[[#This Row],[Code]],Std[Code],Std[B]),"-")</f>
        <v>#N/A</v>
      </c>
      <c r="U1696" t="e">
        <f>IF(StandardResults[[#This Row],[Ind/Rel]]="Ind",_xlfn.XLOOKUP(StandardResults[[#This Row],[Code]],Std[Code],Std[AAs]),"-")</f>
        <v>#N/A</v>
      </c>
      <c r="V1696" t="e">
        <f>IF(StandardResults[[#This Row],[Ind/Rel]]="Ind",_xlfn.XLOOKUP(StandardResults[[#This Row],[Code]],Std[Code],Std[As]),"-")</f>
        <v>#N/A</v>
      </c>
      <c r="W1696" t="e">
        <f>IF(StandardResults[[#This Row],[Ind/Rel]]="Ind",_xlfn.XLOOKUP(StandardResults[[#This Row],[Code]],Std[Code],Std[Bs]),"-")</f>
        <v>#N/A</v>
      </c>
      <c r="X1696" t="e">
        <f>IF(StandardResults[[#This Row],[Ind/Rel]]="Ind",_xlfn.XLOOKUP(StandardResults[[#This Row],[Code]],Std[Code],Std[EC]),"-")</f>
        <v>#N/A</v>
      </c>
      <c r="Y1696" t="e">
        <f>IF(StandardResults[[#This Row],[Ind/Rel]]="Ind",_xlfn.XLOOKUP(StandardResults[[#This Row],[Code]],Std[Code],Std[Ecs]),"-")</f>
        <v>#N/A</v>
      </c>
      <c r="Z1696">
        <f>COUNTIFS(StandardResults[Name],StandardResults[[#This Row],[Name]],StandardResults[Entry
Std],"B")+COUNTIFS(StandardResults[Name],StandardResults[[#This Row],[Name]],StandardResults[Entry
Std],"A")+COUNTIFS(StandardResults[Name],StandardResults[[#This Row],[Name]],StandardResults[Entry
Std],"AA")</f>
        <v>0</v>
      </c>
      <c r="AA1696">
        <f>COUNTIFS(StandardResults[Name],StandardResults[[#This Row],[Name]],StandardResults[Entry
Std],"AA")</f>
        <v>0</v>
      </c>
    </row>
    <row r="1697" spans="1:27" x14ac:dyDescent="0.25">
      <c r="A1697">
        <f>TimeVR[[#This Row],[Club]]</f>
        <v>0</v>
      </c>
      <c r="B1697" t="str">
        <f>IF(OR(RIGHT(TimeVR[[#This Row],[Event]],3)="M.R", RIGHT(TimeVR[[#This Row],[Event]],3)="F.R"),"Relay","Ind")</f>
        <v>Ind</v>
      </c>
      <c r="C1697">
        <f>TimeVR[[#This Row],[gender]]</f>
        <v>0</v>
      </c>
      <c r="D1697">
        <f>TimeVR[[#This Row],[Age]]</f>
        <v>0</v>
      </c>
      <c r="E1697">
        <f>TimeVR[[#This Row],[name]]</f>
        <v>0</v>
      </c>
      <c r="F1697">
        <f>TimeVR[[#This Row],[Event]]</f>
        <v>0</v>
      </c>
      <c r="G1697" t="str">
        <f>IF(OR(StandardResults[[#This Row],[Entry]]="-",TimeVR[[#This Row],[validation]]="Validated"),"Y","N")</f>
        <v>N</v>
      </c>
      <c r="H1697">
        <f>IF(OR(LEFT(TimeVR[[#This Row],[Times]],8)="00:00.00", LEFT(TimeVR[[#This Row],[Times]],2)="NT"),"-",TimeVR[[#This Row],[Times]])</f>
        <v>0</v>
      </c>
      <c r="I16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7" t="str">
        <f>IF(ISBLANK(TimeVR[[#This Row],[Best Time(S)]]),"-",TimeVR[[#This Row],[Best Time(S)]])</f>
        <v>-</v>
      </c>
      <c r="K1697" t="str">
        <f>IF(StandardResults[[#This Row],[BT(SC)]]&lt;&gt;"-",IF(StandardResults[[#This Row],[BT(SC)]]&lt;=StandardResults[[#This Row],[AAs]],"AA",IF(StandardResults[[#This Row],[BT(SC)]]&lt;=StandardResults[[#This Row],[As]],"A",IF(StandardResults[[#This Row],[BT(SC)]]&lt;=StandardResults[[#This Row],[Bs]],"B","-"))),"")</f>
        <v/>
      </c>
      <c r="L1697" t="str">
        <f>IF(ISBLANK(TimeVR[[#This Row],[Best Time(L)]]),"-",TimeVR[[#This Row],[Best Time(L)]])</f>
        <v>-</v>
      </c>
      <c r="M1697" t="str">
        <f>IF(StandardResults[[#This Row],[BT(LC)]]&lt;&gt;"-",IF(StandardResults[[#This Row],[BT(LC)]]&lt;=StandardResults[[#This Row],[AA]],"AA",IF(StandardResults[[#This Row],[BT(LC)]]&lt;=StandardResults[[#This Row],[A]],"A",IF(StandardResults[[#This Row],[BT(LC)]]&lt;=StandardResults[[#This Row],[B]],"B","-"))),"")</f>
        <v/>
      </c>
      <c r="N1697" s="14"/>
      <c r="O1697" t="str">
        <f>IF(StandardResults[[#This Row],[BT(SC)]]&lt;&gt;"-",IF(StandardResults[[#This Row],[BT(SC)]]&lt;=StandardResults[[#This Row],[Ecs]],"EC","-"),"")</f>
        <v/>
      </c>
      <c r="Q1697" t="str">
        <f>IF(StandardResults[[#This Row],[Ind/Rel]]="Ind",LEFT(StandardResults[[#This Row],[Gender]],1)&amp;MIN(MAX(StandardResults[[#This Row],[Age]],11),17)&amp;"-"&amp;StandardResults[[#This Row],[Event]],"")</f>
        <v>011-0</v>
      </c>
      <c r="R1697" t="e">
        <f>IF(StandardResults[[#This Row],[Ind/Rel]]="Ind",_xlfn.XLOOKUP(StandardResults[[#This Row],[Code]],Std[Code],Std[AA]),"-")</f>
        <v>#N/A</v>
      </c>
      <c r="S1697" t="e">
        <f>IF(StandardResults[[#This Row],[Ind/Rel]]="Ind",_xlfn.XLOOKUP(StandardResults[[#This Row],[Code]],Std[Code],Std[A]),"-")</f>
        <v>#N/A</v>
      </c>
      <c r="T1697" t="e">
        <f>IF(StandardResults[[#This Row],[Ind/Rel]]="Ind",_xlfn.XLOOKUP(StandardResults[[#This Row],[Code]],Std[Code],Std[B]),"-")</f>
        <v>#N/A</v>
      </c>
      <c r="U1697" t="e">
        <f>IF(StandardResults[[#This Row],[Ind/Rel]]="Ind",_xlfn.XLOOKUP(StandardResults[[#This Row],[Code]],Std[Code],Std[AAs]),"-")</f>
        <v>#N/A</v>
      </c>
      <c r="V1697" t="e">
        <f>IF(StandardResults[[#This Row],[Ind/Rel]]="Ind",_xlfn.XLOOKUP(StandardResults[[#This Row],[Code]],Std[Code],Std[As]),"-")</f>
        <v>#N/A</v>
      </c>
      <c r="W1697" t="e">
        <f>IF(StandardResults[[#This Row],[Ind/Rel]]="Ind",_xlfn.XLOOKUP(StandardResults[[#This Row],[Code]],Std[Code],Std[Bs]),"-")</f>
        <v>#N/A</v>
      </c>
      <c r="X1697" t="e">
        <f>IF(StandardResults[[#This Row],[Ind/Rel]]="Ind",_xlfn.XLOOKUP(StandardResults[[#This Row],[Code]],Std[Code],Std[EC]),"-")</f>
        <v>#N/A</v>
      </c>
      <c r="Y1697" t="e">
        <f>IF(StandardResults[[#This Row],[Ind/Rel]]="Ind",_xlfn.XLOOKUP(StandardResults[[#This Row],[Code]],Std[Code],Std[Ecs]),"-")</f>
        <v>#N/A</v>
      </c>
      <c r="Z1697">
        <f>COUNTIFS(StandardResults[Name],StandardResults[[#This Row],[Name]],StandardResults[Entry
Std],"B")+COUNTIFS(StandardResults[Name],StandardResults[[#This Row],[Name]],StandardResults[Entry
Std],"A")+COUNTIFS(StandardResults[Name],StandardResults[[#This Row],[Name]],StandardResults[Entry
Std],"AA")</f>
        <v>0</v>
      </c>
      <c r="AA1697">
        <f>COUNTIFS(StandardResults[Name],StandardResults[[#This Row],[Name]],StandardResults[Entry
Std],"AA")</f>
        <v>0</v>
      </c>
    </row>
    <row r="1698" spans="1:27" x14ac:dyDescent="0.25">
      <c r="A1698">
        <f>TimeVR[[#This Row],[Club]]</f>
        <v>0</v>
      </c>
      <c r="B1698" t="str">
        <f>IF(OR(RIGHT(TimeVR[[#This Row],[Event]],3)="M.R", RIGHT(TimeVR[[#This Row],[Event]],3)="F.R"),"Relay","Ind")</f>
        <v>Ind</v>
      </c>
      <c r="C1698">
        <f>TimeVR[[#This Row],[gender]]</f>
        <v>0</v>
      </c>
      <c r="D1698">
        <f>TimeVR[[#This Row],[Age]]</f>
        <v>0</v>
      </c>
      <c r="E1698">
        <f>TimeVR[[#This Row],[name]]</f>
        <v>0</v>
      </c>
      <c r="F1698">
        <f>TimeVR[[#This Row],[Event]]</f>
        <v>0</v>
      </c>
      <c r="G1698" t="str">
        <f>IF(OR(StandardResults[[#This Row],[Entry]]="-",TimeVR[[#This Row],[validation]]="Validated"),"Y","N")</f>
        <v>N</v>
      </c>
      <c r="H1698">
        <f>IF(OR(LEFT(TimeVR[[#This Row],[Times]],8)="00:00.00", LEFT(TimeVR[[#This Row],[Times]],2)="NT"),"-",TimeVR[[#This Row],[Times]])</f>
        <v>0</v>
      </c>
      <c r="I16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8" t="str">
        <f>IF(ISBLANK(TimeVR[[#This Row],[Best Time(S)]]),"-",TimeVR[[#This Row],[Best Time(S)]])</f>
        <v>-</v>
      </c>
      <c r="K1698" t="str">
        <f>IF(StandardResults[[#This Row],[BT(SC)]]&lt;&gt;"-",IF(StandardResults[[#This Row],[BT(SC)]]&lt;=StandardResults[[#This Row],[AAs]],"AA",IF(StandardResults[[#This Row],[BT(SC)]]&lt;=StandardResults[[#This Row],[As]],"A",IF(StandardResults[[#This Row],[BT(SC)]]&lt;=StandardResults[[#This Row],[Bs]],"B","-"))),"")</f>
        <v/>
      </c>
      <c r="L1698" t="str">
        <f>IF(ISBLANK(TimeVR[[#This Row],[Best Time(L)]]),"-",TimeVR[[#This Row],[Best Time(L)]])</f>
        <v>-</v>
      </c>
      <c r="M1698" t="str">
        <f>IF(StandardResults[[#This Row],[BT(LC)]]&lt;&gt;"-",IF(StandardResults[[#This Row],[BT(LC)]]&lt;=StandardResults[[#This Row],[AA]],"AA",IF(StandardResults[[#This Row],[BT(LC)]]&lt;=StandardResults[[#This Row],[A]],"A",IF(StandardResults[[#This Row],[BT(LC)]]&lt;=StandardResults[[#This Row],[B]],"B","-"))),"")</f>
        <v/>
      </c>
      <c r="N1698" s="14"/>
      <c r="O1698" t="str">
        <f>IF(StandardResults[[#This Row],[BT(SC)]]&lt;&gt;"-",IF(StandardResults[[#This Row],[BT(SC)]]&lt;=StandardResults[[#This Row],[Ecs]],"EC","-"),"")</f>
        <v/>
      </c>
      <c r="Q1698" t="str">
        <f>IF(StandardResults[[#This Row],[Ind/Rel]]="Ind",LEFT(StandardResults[[#This Row],[Gender]],1)&amp;MIN(MAX(StandardResults[[#This Row],[Age]],11),17)&amp;"-"&amp;StandardResults[[#This Row],[Event]],"")</f>
        <v>011-0</v>
      </c>
      <c r="R1698" t="e">
        <f>IF(StandardResults[[#This Row],[Ind/Rel]]="Ind",_xlfn.XLOOKUP(StandardResults[[#This Row],[Code]],Std[Code],Std[AA]),"-")</f>
        <v>#N/A</v>
      </c>
      <c r="S1698" t="e">
        <f>IF(StandardResults[[#This Row],[Ind/Rel]]="Ind",_xlfn.XLOOKUP(StandardResults[[#This Row],[Code]],Std[Code],Std[A]),"-")</f>
        <v>#N/A</v>
      </c>
      <c r="T1698" t="e">
        <f>IF(StandardResults[[#This Row],[Ind/Rel]]="Ind",_xlfn.XLOOKUP(StandardResults[[#This Row],[Code]],Std[Code],Std[B]),"-")</f>
        <v>#N/A</v>
      </c>
      <c r="U1698" t="e">
        <f>IF(StandardResults[[#This Row],[Ind/Rel]]="Ind",_xlfn.XLOOKUP(StandardResults[[#This Row],[Code]],Std[Code],Std[AAs]),"-")</f>
        <v>#N/A</v>
      </c>
      <c r="V1698" t="e">
        <f>IF(StandardResults[[#This Row],[Ind/Rel]]="Ind",_xlfn.XLOOKUP(StandardResults[[#This Row],[Code]],Std[Code],Std[As]),"-")</f>
        <v>#N/A</v>
      </c>
      <c r="W1698" t="e">
        <f>IF(StandardResults[[#This Row],[Ind/Rel]]="Ind",_xlfn.XLOOKUP(StandardResults[[#This Row],[Code]],Std[Code],Std[Bs]),"-")</f>
        <v>#N/A</v>
      </c>
      <c r="X1698" t="e">
        <f>IF(StandardResults[[#This Row],[Ind/Rel]]="Ind",_xlfn.XLOOKUP(StandardResults[[#This Row],[Code]],Std[Code],Std[EC]),"-")</f>
        <v>#N/A</v>
      </c>
      <c r="Y1698" t="e">
        <f>IF(StandardResults[[#This Row],[Ind/Rel]]="Ind",_xlfn.XLOOKUP(StandardResults[[#This Row],[Code]],Std[Code],Std[Ecs]),"-")</f>
        <v>#N/A</v>
      </c>
      <c r="Z1698">
        <f>COUNTIFS(StandardResults[Name],StandardResults[[#This Row],[Name]],StandardResults[Entry
Std],"B")+COUNTIFS(StandardResults[Name],StandardResults[[#This Row],[Name]],StandardResults[Entry
Std],"A")+COUNTIFS(StandardResults[Name],StandardResults[[#This Row],[Name]],StandardResults[Entry
Std],"AA")</f>
        <v>0</v>
      </c>
      <c r="AA1698">
        <f>COUNTIFS(StandardResults[Name],StandardResults[[#This Row],[Name]],StandardResults[Entry
Std],"AA")</f>
        <v>0</v>
      </c>
    </row>
    <row r="1699" spans="1:27" x14ac:dyDescent="0.25">
      <c r="A1699">
        <f>TimeVR[[#This Row],[Club]]</f>
        <v>0</v>
      </c>
      <c r="B1699" t="str">
        <f>IF(OR(RIGHT(TimeVR[[#This Row],[Event]],3)="M.R", RIGHT(TimeVR[[#This Row],[Event]],3)="F.R"),"Relay","Ind")</f>
        <v>Ind</v>
      </c>
      <c r="C1699">
        <f>TimeVR[[#This Row],[gender]]</f>
        <v>0</v>
      </c>
      <c r="D1699">
        <f>TimeVR[[#This Row],[Age]]</f>
        <v>0</v>
      </c>
      <c r="E1699">
        <f>TimeVR[[#This Row],[name]]</f>
        <v>0</v>
      </c>
      <c r="F1699">
        <f>TimeVR[[#This Row],[Event]]</f>
        <v>0</v>
      </c>
      <c r="G1699" t="str">
        <f>IF(OR(StandardResults[[#This Row],[Entry]]="-",TimeVR[[#This Row],[validation]]="Validated"),"Y","N")</f>
        <v>N</v>
      </c>
      <c r="H1699">
        <f>IF(OR(LEFT(TimeVR[[#This Row],[Times]],8)="00:00.00", LEFT(TimeVR[[#This Row],[Times]],2)="NT"),"-",TimeVR[[#This Row],[Times]])</f>
        <v>0</v>
      </c>
      <c r="I16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699" t="str">
        <f>IF(ISBLANK(TimeVR[[#This Row],[Best Time(S)]]),"-",TimeVR[[#This Row],[Best Time(S)]])</f>
        <v>-</v>
      </c>
      <c r="K1699" t="str">
        <f>IF(StandardResults[[#This Row],[BT(SC)]]&lt;&gt;"-",IF(StandardResults[[#This Row],[BT(SC)]]&lt;=StandardResults[[#This Row],[AAs]],"AA",IF(StandardResults[[#This Row],[BT(SC)]]&lt;=StandardResults[[#This Row],[As]],"A",IF(StandardResults[[#This Row],[BT(SC)]]&lt;=StandardResults[[#This Row],[Bs]],"B","-"))),"")</f>
        <v/>
      </c>
      <c r="L1699" t="str">
        <f>IF(ISBLANK(TimeVR[[#This Row],[Best Time(L)]]),"-",TimeVR[[#This Row],[Best Time(L)]])</f>
        <v>-</v>
      </c>
      <c r="M1699" t="str">
        <f>IF(StandardResults[[#This Row],[BT(LC)]]&lt;&gt;"-",IF(StandardResults[[#This Row],[BT(LC)]]&lt;=StandardResults[[#This Row],[AA]],"AA",IF(StandardResults[[#This Row],[BT(LC)]]&lt;=StandardResults[[#This Row],[A]],"A",IF(StandardResults[[#This Row],[BT(LC)]]&lt;=StandardResults[[#This Row],[B]],"B","-"))),"")</f>
        <v/>
      </c>
      <c r="N1699" s="14"/>
      <c r="O1699" t="str">
        <f>IF(StandardResults[[#This Row],[BT(SC)]]&lt;&gt;"-",IF(StandardResults[[#This Row],[BT(SC)]]&lt;=StandardResults[[#This Row],[Ecs]],"EC","-"),"")</f>
        <v/>
      </c>
      <c r="Q1699" t="str">
        <f>IF(StandardResults[[#This Row],[Ind/Rel]]="Ind",LEFT(StandardResults[[#This Row],[Gender]],1)&amp;MIN(MAX(StandardResults[[#This Row],[Age]],11),17)&amp;"-"&amp;StandardResults[[#This Row],[Event]],"")</f>
        <v>011-0</v>
      </c>
      <c r="R1699" t="e">
        <f>IF(StandardResults[[#This Row],[Ind/Rel]]="Ind",_xlfn.XLOOKUP(StandardResults[[#This Row],[Code]],Std[Code],Std[AA]),"-")</f>
        <v>#N/A</v>
      </c>
      <c r="S1699" t="e">
        <f>IF(StandardResults[[#This Row],[Ind/Rel]]="Ind",_xlfn.XLOOKUP(StandardResults[[#This Row],[Code]],Std[Code],Std[A]),"-")</f>
        <v>#N/A</v>
      </c>
      <c r="T1699" t="e">
        <f>IF(StandardResults[[#This Row],[Ind/Rel]]="Ind",_xlfn.XLOOKUP(StandardResults[[#This Row],[Code]],Std[Code],Std[B]),"-")</f>
        <v>#N/A</v>
      </c>
      <c r="U1699" t="e">
        <f>IF(StandardResults[[#This Row],[Ind/Rel]]="Ind",_xlfn.XLOOKUP(StandardResults[[#This Row],[Code]],Std[Code],Std[AAs]),"-")</f>
        <v>#N/A</v>
      </c>
      <c r="V1699" t="e">
        <f>IF(StandardResults[[#This Row],[Ind/Rel]]="Ind",_xlfn.XLOOKUP(StandardResults[[#This Row],[Code]],Std[Code],Std[As]),"-")</f>
        <v>#N/A</v>
      </c>
      <c r="W1699" t="e">
        <f>IF(StandardResults[[#This Row],[Ind/Rel]]="Ind",_xlfn.XLOOKUP(StandardResults[[#This Row],[Code]],Std[Code],Std[Bs]),"-")</f>
        <v>#N/A</v>
      </c>
      <c r="X1699" t="e">
        <f>IF(StandardResults[[#This Row],[Ind/Rel]]="Ind",_xlfn.XLOOKUP(StandardResults[[#This Row],[Code]],Std[Code],Std[EC]),"-")</f>
        <v>#N/A</v>
      </c>
      <c r="Y1699" t="e">
        <f>IF(StandardResults[[#This Row],[Ind/Rel]]="Ind",_xlfn.XLOOKUP(StandardResults[[#This Row],[Code]],Std[Code],Std[Ecs]),"-")</f>
        <v>#N/A</v>
      </c>
      <c r="Z1699">
        <f>COUNTIFS(StandardResults[Name],StandardResults[[#This Row],[Name]],StandardResults[Entry
Std],"B")+COUNTIFS(StandardResults[Name],StandardResults[[#This Row],[Name]],StandardResults[Entry
Std],"A")+COUNTIFS(StandardResults[Name],StandardResults[[#This Row],[Name]],StandardResults[Entry
Std],"AA")</f>
        <v>0</v>
      </c>
      <c r="AA1699">
        <f>COUNTIFS(StandardResults[Name],StandardResults[[#This Row],[Name]],StandardResults[Entry
Std],"AA")</f>
        <v>0</v>
      </c>
    </row>
    <row r="1700" spans="1:27" x14ac:dyDescent="0.25">
      <c r="A1700">
        <f>TimeVR[[#This Row],[Club]]</f>
        <v>0</v>
      </c>
      <c r="B1700" t="str">
        <f>IF(OR(RIGHT(TimeVR[[#This Row],[Event]],3)="M.R", RIGHT(TimeVR[[#This Row],[Event]],3)="F.R"),"Relay","Ind")</f>
        <v>Ind</v>
      </c>
      <c r="C1700">
        <f>TimeVR[[#This Row],[gender]]</f>
        <v>0</v>
      </c>
      <c r="D1700">
        <f>TimeVR[[#This Row],[Age]]</f>
        <v>0</v>
      </c>
      <c r="E1700">
        <f>TimeVR[[#This Row],[name]]</f>
        <v>0</v>
      </c>
      <c r="F1700">
        <f>TimeVR[[#This Row],[Event]]</f>
        <v>0</v>
      </c>
      <c r="G1700" t="str">
        <f>IF(OR(StandardResults[[#This Row],[Entry]]="-",TimeVR[[#This Row],[validation]]="Validated"),"Y","N")</f>
        <v>N</v>
      </c>
      <c r="H1700">
        <f>IF(OR(LEFT(TimeVR[[#This Row],[Times]],8)="00:00.00", LEFT(TimeVR[[#This Row],[Times]],2)="NT"),"-",TimeVR[[#This Row],[Times]])</f>
        <v>0</v>
      </c>
      <c r="I17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0" t="str">
        <f>IF(ISBLANK(TimeVR[[#This Row],[Best Time(S)]]),"-",TimeVR[[#This Row],[Best Time(S)]])</f>
        <v>-</v>
      </c>
      <c r="K1700" t="str">
        <f>IF(StandardResults[[#This Row],[BT(SC)]]&lt;&gt;"-",IF(StandardResults[[#This Row],[BT(SC)]]&lt;=StandardResults[[#This Row],[AAs]],"AA",IF(StandardResults[[#This Row],[BT(SC)]]&lt;=StandardResults[[#This Row],[As]],"A",IF(StandardResults[[#This Row],[BT(SC)]]&lt;=StandardResults[[#This Row],[Bs]],"B","-"))),"")</f>
        <v/>
      </c>
      <c r="L1700" t="str">
        <f>IF(ISBLANK(TimeVR[[#This Row],[Best Time(L)]]),"-",TimeVR[[#This Row],[Best Time(L)]])</f>
        <v>-</v>
      </c>
      <c r="M1700" t="str">
        <f>IF(StandardResults[[#This Row],[BT(LC)]]&lt;&gt;"-",IF(StandardResults[[#This Row],[BT(LC)]]&lt;=StandardResults[[#This Row],[AA]],"AA",IF(StandardResults[[#This Row],[BT(LC)]]&lt;=StandardResults[[#This Row],[A]],"A",IF(StandardResults[[#This Row],[BT(LC)]]&lt;=StandardResults[[#This Row],[B]],"B","-"))),"")</f>
        <v/>
      </c>
      <c r="N1700" s="14"/>
      <c r="O1700" t="str">
        <f>IF(StandardResults[[#This Row],[BT(SC)]]&lt;&gt;"-",IF(StandardResults[[#This Row],[BT(SC)]]&lt;=StandardResults[[#This Row],[Ecs]],"EC","-"),"")</f>
        <v/>
      </c>
      <c r="Q1700" t="str">
        <f>IF(StandardResults[[#This Row],[Ind/Rel]]="Ind",LEFT(StandardResults[[#This Row],[Gender]],1)&amp;MIN(MAX(StandardResults[[#This Row],[Age]],11),17)&amp;"-"&amp;StandardResults[[#This Row],[Event]],"")</f>
        <v>011-0</v>
      </c>
      <c r="R1700" t="e">
        <f>IF(StandardResults[[#This Row],[Ind/Rel]]="Ind",_xlfn.XLOOKUP(StandardResults[[#This Row],[Code]],Std[Code],Std[AA]),"-")</f>
        <v>#N/A</v>
      </c>
      <c r="S1700" t="e">
        <f>IF(StandardResults[[#This Row],[Ind/Rel]]="Ind",_xlfn.XLOOKUP(StandardResults[[#This Row],[Code]],Std[Code],Std[A]),"-")</f>
        <v>#N/A</v>
      </c>
      <c r="T1700" t="e">
        <f>IF(StandardResults[[#This Row],[Ind/Rel]]="Ind",_xlfn.XLOOKUP(StandardResults[[#This Row],[Code]],Std[Code],Std[B]),"-")</f>
        <v>#N/A</v>
      </c>
      <c r="U1700" t="e">
        <f>IF(StandardResults[[#This Row],[Ind/Rel]]="Ind",_xlfn.XLOOKUP(StandardResults[[#This Row],[Code]],Std[Code],Std[AAs]),"-")</f>
        <v>#N/A</v>
      </c>
      <c r="V1700" t="e">
        <f>IF(StandardResults[[#This Row],[Ind/Rel]]="Ind",_xlfn.XLOOKUP(StandardResults[[#This Row],[Code]],Std[Code],Std[As]),"-")</f>
        <v>#N/A</v>
      </c>
      <c r="W1700" t="e">
        <f>IF(StandardResults[[#This Row],[Ind/Rel]]="Ind",_xlfn.XLOOKUP(StandardResults[[#This Row],[Code]],Std[Code],Std[Bs]),"-")</f>
        <v>#N/A</v>
      </c>
      <c r="X1700" t="e">
        <f>IF(StandardResults[[#This Row],[Ind/Rel]]="Ind",_xlfn.XLOOKUP(StandardResults[[#This Row],[Code]],Std[Code],Std[EC]),"-")</f>
        <v>#N/A</v>
      </c>
      <c r="Y1700" t="e">
        <f>IF(StandardResults[[#This Row],[Ind/Rel]]="Ind",_xlfn.XLOOKUP(StandardResults[[#This Row],[Code]],Std[Code],Std[Ecs]),"-")</f>
        <v>#N/A</v>
      </c>
      <c r="Z1700">
        <f>COUNTIFS(StandardResults[Name],StandardResults[[#This Row],[Name]],StandardResults[Entry
Std],"B")+COUNTIFS(StandardResults[Name],StandardResults[[#This Row],[Name]],StandardResults[Entry
Std],"A")+COUNTIFS(StandardResults[Name],StandardResults[[#This Row],[Name]],StandardResults[Entry
Std],"AA")</f>
        <v>0</v>
      </c>
      <c r="AA1700">
        <f>COUNTIFS(StandardResults[Name],StandardResults[[#This Row],[Name]],StandardResults[Entry
Std],"AA")</f>
        <v>0</v>
      </c>
    </row>
    <row r="1701" spans="1:27" x14ac:dyDescent="0.25">
      <c r="A1701">
        <f>TimeVR[[#This Row],[Club]]</f>
        <v>0</v>
      </c>
      <c r="B1701" t="str">
        <f>IF(OR(RIGHT(TimeVR[[#This Row],[Event]],3)="M.R", RIGHT(TimeVR[[#This Row],[Event]],3)="F.R"),"Relay","Ind")</f>
        <v>Ind</v>
      </c>
      <c r="C1701">
        <f>TimeVR[[#This Row],[gender]]</f>
        <v>0</v>
      </c>
      <c r="D1701">
        <f>TimeVR[[#This Row],[Age]]</f>
        <v>0</v>
      </c>
      <c r="E1701">
        <f>TimeVR[[#This Row],[name]]</f>
        <v>0</v>
      </c>
      <c r="F1701">
        <f>TimeVR[[#This Row],[Event]]</f>
        <v>0</v>
      </c>
      <c r="G1701" t="str">
        <f>IF(OR(StandardResults[[#This Row],[Entry]]="-",TimeVR[[#This Row],[validation]]="Validated"),"Y","N")</f>
        <v>N</v>
      </c>
      <c r="H1701">
        <f>IF(OR(LEFT(TimeVR[[#This Row],[Times]],8)="00:00.00", LEFT(TimeVR[[#This Row],[Times]],2)="NT"),"-",TimeVR[[#This Row],[Times]])</f>
        <v>0</v>
      </c>
      <c r="I17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1" t="str">
        <f>IF(ISBLANK(TimeVR[[#This Row],[Best Time(S)]]),"-",TimeVR[[#This Row],[Best Time(S)]])</f>
        <v>-</v>
      </c>
      <c r="K1701" t="str">
        <f>IF(StandardResults[[#This Row],[BT(SC)]]&lt;&gt;"-",IF(StandardResults[[#This Row],[BT(SC)]]&lt;=StandardResults[[#This Row],[AAs]],"AA",IF(StandardResults[[#This Row],[BT(SC)]]&lt;=StandardResults[[#This Row],[As]],"A",IF(StandardResults[[#This Row],[BT(SC)]]&lt;=StandardResults[[#This Row],[Bs]],"B","-"))),"")</f>
        <v/>
      </c>
      <c r="L1701" t="str">
        <f>IF(ISBLANK(TimeVR[[#This Row],[Best Time(L)]]),"-",TimeVR[[#This Row],[Best Time(L)]])</f>
        <v>-</v>
      </c>
      <c r="M1701" t="str">
        <f>IF(StandardResults[[#This Row],[BT(LC)]]&lt;&gt;"-",IF(StandardResults[[#This Row],[BT(LC)]]&lt;=StandardResults[[#This Row],[AA]],"AA",IF(StandardResults[[#This Row],[BT(LC)]]&lt;=StandardResults[[#This Row],[A]],"A",IF(StandardResults[[#This Row],[BT(LC)]]&lt;=StandardResults[[#This Row],[B]],"B","-"))),"")</f>
        <v/>
      </c>
      <c r="N1701" s="14"/>
      <c r="O1701" t="str">
        <f>IF(StandardResults[[#This Row],[BT(SC)]]&lt;&gt;"-",IF(StandardResults[[#This Row],[BT(SC)]]&lt;=StandardResults[[#This Row],[Ecs]],"EC","-"),"")</f>
        <v/>
      </c>
      <c r="Q1701" t="str">
        <f>IF(StandardResults[[#This Row],[Ind/Rel]]="Ind",LEFT(StandardResults[[#This Row],[Gender]],1)&amp;MIN(MAX(StandardResults[[#This Row],[Age]],11),17)&amp;"-"&amp;StandardResults[[#This Row],[Event]],"")</f>
        <v>011-0</v>
      </c>
      <c r="R1701" t="e">
        <f>IF(StandardResults[[#This Row],[Ind/Rel]]="Ind",_xlfn.XLOOKUP(StandardResults[[#This Row],[Code]],Std[Code],Std[AA]),"-")</f>
        <v>#N/A</v>
      </c>
      <c r="S1701" t="e">
        <f>IF(StandardResults[[#This Row],[Ind/Rel]]="Ind",_xlfn.XLOOKUP(StandardResults[[#This Row],[Code]],Std[Code],Std[A]),"-")</f>
        <v>#N/A</v>
      </c>
      <c r="T1701" t="e">
        <f>IF(StandardResults[[#This Row],[Ind/Rel]]="Ind",_xlfn.XLOOKUP(StandardResults[[#This Row],[Code]],Std[Code],Std[B]),"-")</f>
        <v>#N/A</v>
      </c>
      <c r="U1701" t="e">
        <f>IF(StandardResults[[#This Row],[Ind/Rel]]="Ind",_xlfn.XLOOKUP(StandardResults[[#This Row],[Code]],Std[Code],Std[AAs]),"-")</f>
        <v>#N/A</v>
      </c>
      <c r="V1701" t="e">
        <f>IF(StandardResults[[#This Row],[Ind/Rel]]="Ind",_xlfn.XLOOKUP(StandardResults[[#This Row],[Code]],Std[Code],Std[As]),"-")</f>
        <v>#N/A</v>
      </c>
      <c r="W1701" t="e">
        <f>IF(StandardResults[[#This Row],[Ind/Rel]]="Ind",_xlfn.XLOOKUP(StandardResults[[#This Row],[Code]],Std[Code],Std[Bs]),"-")</f>
        <v>#N/A</v>
      </c>
      <c r="X1701" t="e">
        <f>IF(StandardResults[[#This Row],[Ind/Rel]]="Ind",_xlfn.XLOOKUP(StandardResults[[#This Row],[Code]],Std[Code],Std[EC]),"-")</f>
        <v>#N/A</v>
      </c>
      <c r="Y1701" t="e">
        <f>IF(StandardResults[[#This Row],[Ind/Rel]]="Ind",_xlfn.XLOOKUP(StandardResults[[#This Row],[Code]],Std[Code],Std[Ecs]),"-")</f>
        <v>#N/A</v>
      </c>
      <c r="Z1701">
        <f>COUNTIFS(StandardResults[Name],StandardResults[[#This Row],[Name]],StandardResults[Entry
Std],"B")+COUNTIFS(StandardResults[Name],StandardResults[[#This Row],[Name]],StandardResults[Entry
Std],"A")+COUNTIFS(StandardResults[Name],StandardResults[[#This Row],[Name]],StandardResults[Entry
Std],"AA")</f>
        <v>0</v>
      </c>
      <c r="AA1701">
        <f>COUNTIFS(StandardResults[Name],StandardResults[[#This Row],[Name]],StandardResults[Entry
Std],"AA")</f>
        <v>0</v>
      </c>
    </row>
    <row r="1702" spans="1:27" x14ac:dyDescent="0.25">
      <c r="A1702">
        <f>TimeVR[[#This Row],[Club]]</f>
        <v>0</v>
      </c>
      <c r="B1702" t="str">
        <f>IF(OR(RIGHT(TimeVR[[#This Row],[Event]],3)="M.R", RIGHT(TimeVR[[#This Row],[Event]],3)="F.R"),"Relay","Ind")</f>
        <v>Ind</v>
      </c>
      <c r="C1702">
        <f>TimeVR[[#This Row],[gender]]</f>
        <v>0</v>
      </c>
      <c r="D1702">
        <f>TimeVR[[#This Row],[Age]]</f>
        <v>0</v>
      </c>
      <c r="E1702">
        <f>TimeVR[[#This Row],[name]]</f>
        <v>0</v>
      </c>
      <c r="F1702">
        <f>TimeVR[[#This Row],[Event]]</f>
        <v>0</v>
      </c>
      <c r="G1702" t="str">
        <f>IF(OR(StandardResults[[#This Row],[Entry]]="-",TimeVR[[#This Row],[validation]]="Validated"),"Y","N")</f>
        <v>N</v>
      </c>
      <c r="H1702">
        <f>IF(OR(LEFT(TimeVR[[#This Row],[Times]],8)="00:00.00", LEFT(TimeVR[[#This Row],[Times]],2)="NT"),"-",TimeVR[[#This Row],[Times]])</f>
        <v>0</v>
      </c>
      <c r="I17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2" t="str">
        <f>IF(ISBLANK(TimeVR[[#This Row],[Best Time(S)]]),"-",TimeVR[[#This Row],[Best Time(S)]])</f>
        <v>-</v>
      </c>
      <c r="K1702" t="str">
        <f>IF(StandardResults[[#This Row],[BT(SC)]]&lt;&gt;"-",IF(StandardResults[[#This Row],[BT(SC)]]&lt;=StandardResults[[#This Row],[AAs]],"AA",IF(StandardResults[[#This Row],[BT(SC)]]&lt;=StandardResults[[#This Row],[As]],"A",IF(StandardResults[[#This Row],[BT(SC)]]&lt;=StandardResults[[#This Row],[Bs]],"B","-"))),"")</f>
        <v/>
      </c>
      <c r="L1702" t="str">
        <f>IF(ISBLANK(TimeVR[[#This Row],[Best Time(L)]]),"-",TimeVR[[#This Row],[Best Time(L)]])</f>
        <v>-</v>
      </c>
      <c r="M1702" t="str">
        <f>IF(StandardResults[[#This Row],[BT(LC)]]&lt;&gt;"-",IF(StandardResults[[#This Row],[BT(LC)]]&lt;=StandardResults[[#This Row],[AA]],"AA",IF(StandardResults[[#This Row],[BT(LC)]]&lt;=StandardResults[[#This Row],[A]],"A",IF(StandardResults[[#This Row],[BT(LC)]]&lt;=StandardResults[[#This Row],[B]],"B","-"))),"")</f>
        <v/>
      </c>
      <c r="N1702" s="14"/>
      <c r="O1702" t="str">
        <f>IF(StandardResults[[#This Row],[BT(SC)]]&lt;&gt;"-",IF(StandardResults[[#This Row],[BT(SC)]]&lt;=StandardResults[[#This Row],[Ecs]],"EC","-"),"")</f>
        <v/>
      </c>
      <c r="Q1702" t="str">
        <f>IF(StandardResults[[#This Row],[Ind/Rel]]="Ind",LEFT(StandardResults[[#This Row],[Gender]],1)&amp;MIN(MAX(StandardResults[[#This Row],[Age]],11),17)&amp;"-"&amp;StandardResults[[#This Row],[Event]],"")</f>
        <v>011-0</v>
      </c>
      <c r="R1702" t="e">
        <f>IF(StandardResults[[#This Row],[Ind/Rel]]="Ind",_xlfn.XLOOKUP(StandardResults[[#This Row],[Code]],Std[Code],Std[AA]),"-")</f>
        <v>#N/A</v>
      </c>
      <c r="S1702" t="e">
        <f>IF(StandardResults[[#This Row],[Ind/Rel]]="Ind",_xlfn.XLOOKUP(StandardResults[[#This Row],[Code]],Std[Code],Std[A]),"-")</f>
        <v>#N/A</v>
      </c>
      <c r="T1702" t="e">
        <f>IF(StandardResults[[#This Row],[Ind/Rel]]="Ind",_xlfn.XLOOKUP(StandardResults[[#This Row],[Code]],Std[Code],Std[B]),"-")</f>
        <v>#N/A</v>
      </c>
      <c r="U1702" t="e">
        <f>IF(StandardResults[[#This Row],[Ind/Rel]]="Ind",_xlfn.XLOOKUP(StandardResults[[#This Row],[Code]],Std[Code],Std[AAs]),"-")</f>
        <v>#N/A</v>
      </c>
      <c r="V1702" t="e">
        <f>IF(StandardResults[[#This Row],[Ind/Rel]]="Ind",_xlfn.XLOOKUP(StandardResults[[#This Row],[Code]],Std[Code],Std[As]),"-")</f>
        <v>#N/A</v>
      </c>
      <c r="W1702" t="e">
        <f>IF(StandardResults[[#This Row],[Ind/Rel]]="Ind",_xlfn.XLOOKUP(StandardResults[[#This Row],[Code]],Std[Code],Std[Bs]),"-")</f>
        <v>#N/A</v>
      </c>
      <c r="X1702" t="e">
        <f>IF(StandardResults[[#This Row],[Ind/Rel]]="Ind",_xlfn.XLOOKUP(StandardResults[[#This Row],[Code]],Std[Code],Std[EC]),"-")</f>
        <v>#N/A</v>
      </c>
      <c r="Y1702" t="e">
        <f>IF(StandardResults[[#This Row],[Ind/Rel]]="Ind",_xlfn.XLOOKUP(StandardResults[[#This Row],[Code]],Std[Code],Std[Ecs]),"-")</f>
        <v>#N/A</v>
      </c>
      <c r="Z1702">
        <f>COUNTIFS(StandardResults[Name],StandardResults[[#This Row],[Name]],StandardResults[Entry
Std],"B")+COUNTIFS(StandardResults[Name],StandardResults[[#This Row],[Name]],StandardResults[Entry
Std],"A")+COUNTIFS(StandardResults[Name],StandardResults[[#This Row],[Name]],StandardResults[Entry
Std],"AA")</f>
        <v>0</v>
      </c>
      <c r="AA1702">
        <f>COUNTIFS(StandardResults[Name],StandardResults[[#This Row],[Name]],StandardResults[Entry
Std],"AA")</f>
        <v>0</v>
      </c>
    </row>
    <row r="1703" spans="1:27" x14ac:dyDescent="0.25">
      <c r="A1703">
        <f>TimeVR[[#This Row],[Club]]</f>
        <v>0</v>
      </c>
      <c r="B1703" t="str">
        <f>IF(OR(RIGHT(TimeVR[[#This Row],[Event]],3)="M.R", RIGHT(TimeVR[[#This Row],[Event]],3)="F.R"),"Relay","Ind")</f>
        <v>Ind</v>
      </c>
      <c r="C1703">
        <f>TimeVR[[#This Row],[gender]]</f>
        <v>0</v>
      </c>
      <c r="D1703">
        <f>TimeVR[[#This Row],[Age]]</f>
        <v>0</v>
      </c>
      <c r="E1703">
        <f>TimeVR[[#This Row],[name]]</f>
        <v>0</v>
      </c>
      <c r="F1703">
        <f>TimeVR[[#This Row],[Event]]</f>
        <v>0</v>
      </c>
      <c r="G1703" t="str">
        <f>IF(OR(StandardResults[[#This Row],[Entry]]="-",TimeVR[[#This Row],[validation]]="Validated"),"Y","N")</f>
        <v>N</v>
      </c>
      <c r="H1703">
        <f>IF(OR(LEFT(TimeVR[[#This Row],[Times]],8)="00:00.00", LEFT(TimeVR[[#This Row],[Times]],2)="NT"),"-",TimeVR[[#This Row],[Times]])</f>
        <v>0</v>
      </c>
      <c r="I17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3" t="str">
        <f>IF(ISBLANK(TimeVR[[#This Row],[Best Time(S)]]),"-",TimeVR[[#This Row],[Best Time(S)]])</f>
        <v>-</v>
      </c>
      <c r="K1703" t="str">
        <f>IF(StandardResults[[#This Row],[BT(SC)]]&lt;&gt;"-",IF(StandardResults[[#This Row],[BT(SC)]]&lt;=StandardResults[[#This Row],[AAs]],"AA",IF(StandardResults[[#This Row],[BT(SC)]]&lt;=StandardResults[[#This Row],[As]],"A",IF(StandardResults[[#This Row],[BT(SC)]]&lt;=StandardResults[[#This Row],[Bs]],"B","-"))),"")</f>
        <v/>
      </c>
      <c r="L1703" t="str">
        <f>IF(ISBLANK(TimeVR[[#This Row],[Best Time(L)]]),"-",TimeVR[[#This Row],[Best Time(L)]])</f>
        <v>-</v>
      </c>
      <c r="M1703" t="str">
        <f>IF(StandardResults[[#This Row],[BT(LC)]]&lt;&gt;"-",IF(StandardResults[[#This Row],[BT(LC)]]&lt;=StandardResults[[#This Row],[AA]],"AA",IF(StandardResults[[#This Row],[BT(LC)]]&lt;=StandardResults[[#This Row],[A]],"A",IF(StandardResults[[#This Row],[BT(LC)]]&lt;=StandardResults[[#This Row],[B]],"B","-"))),"")</f>
        <v/>
      </c>
      <c r="N1703" s="14"/>
      <c r="O1703" t="str">
        <f>IF(StandardResults[[#This Row],[BT(SC)]]&lt;&gt;"-",IF(StandardResults[[#This Row],[BT(SC)]]&lt;=StandardResults[[#This Row],[Ecs]],"EC","-"),"")</f>
        <v/>
      </c>
      <c r="Q1703" t="str">
        <f>IF(StandardResults[[#This Row],[Ind/Rel]]="Ind",LEFT(StandardResults[[#This Row],[Gender]],1)&amp;MIN(MAX(StandardResults[[#This Row],[Age]],11),17)&amp;"-"&amp;StandardResults[[#This Row],[Event]],"")</f>
        <v>011-0</v>
      </c>
      <c r="R1703" t="e">
        <f>IF(StandardResults[[#This Row],[Ind/Rel]]="Ind",_xlfn.XLOOKUP(StandardResults[[#This Row],[Code]],Std[Code],Std[AA]),"-")</f>
        <v>#N/A</v>
      </c>
      <c r="S1703" t="e">
        <f>IF(StandardResults[[#This Row],[Ind/Rel]]="Ind",_xlfn.XLOOKUP(StandardResults[[#This Row],[Code]],Std[Code],Std[A]),"-")</f>
        <v>#N/A</v>
      </c>
      <c r="T1703" t="e">
        <f>IF(StandardResults[[#This Row],[Ind/Rel]]="Ind",_xlfn.XLOOKUP(StandardResults[[#This Row],[Code]],Std[Code],Std[B]),"-")</f>
        <v>#N/A</v>
      </c>
      <c r="U1703" t="e">
        <f>IF(StandardResults[[#This Row],[Ind/Rel]]="Ind",_xlfn.XLOOKUP(StandardResults[[#This Row],[Code]],Std[Code],Std[AAs]),"-")</f>
        <v>#N/A</v>
      </c>
      <c r="V1703" t="e">
        <f>IF(StandardResults[[#This Row],[Ind/Rel]]="Ind",_xlfn.XLOOKUP(StandardResults[[#This Row],[Code]],Std[Code],Std[As]),"-")</f>
        <v>#N/A</v>
      </c>
      <c r="W1703" t="e">
        <f>IF(StandardResults[[#This Row],[Ind/Rel]]="Ind",_xlfn.XLOOKUP(StandardResults[[#This Row],[Code]],Std[Code],Std[Bs]),"-")</f>
        <v>#N/A</v>
      </c>
      <c r="X1703" t="e">
        <f>IF(StandardResults[[#This Row],[Ind/Rel]]="Ind",_xlfn.XLOOKUP(StandardResults[[#This Row],[Code]],Std[Code],Std[EC]),"-")</f>
        <v>#N/A</v>
      </c>
      <c r="Y1703" t="e">
        <f>IF(StandardResults[[#This Row],[Ind/Rel]]="Ind",_xlfn.XLOOKUP(StandardResults[[#This Row],[Code]],Std[Code],Std[Ecs]),"-")</f>
        <v>#N/A</v>
      </c>
      <c r="Z1703">
        <f>COUNTIFS(StandardResults[Name],StandardResults[[#This Row],[Name]],StandardResults[Entry
Std],"B")+COUNTIFS(StandardResults[Name],StandardResults[[#This Row],[Name]],StandardResults[Entry
Std],"A")+COUNTIFS(StandardResults[Name],StandardResults[[#This Row],[Name]],StandardResults[Entry
Std],"AA")</f>
        <v>0</v>
      </c>
      <c r="AA1703">
        <f>COUNTIFS(StandardResults[Name],StandardResults[[#This Row],[Name]],StandardResults[Entry
Std],"AA")</f>
        <v>0</v>
      </c>
    </row>
    <row r="1704" spans="1:27" x14ac:dyDescent="0.25">
      <c r="A1704">
        <f>TimeVR[[#This Row],[Club]]</f>
        <v>0</v>
      </c>
      <c r="B1704" t="str">
        <f>IF(OR(RIGHT(TimeVR[[#This Row],[Event]],3)="M.R", RIGHT(TimeVR[[#This Row],[Event]],3)="F.R"),"Relay","Ind")</f>
        <v>Ind</v>
      </c>
      <c r="C1704">
        <f>TimeVR[[#This Row],[gender]]</f>
        <v>0</v>
      </c>
      <c r="D1704">
        <f>TimeVR[[#This Row],[Age]]</f>
        <v>0</v>
      </c>
      <c r="E1704">
        <f>TimeVR[[#This Row],[name]]</f>
        <v>0</v>
      </c>
      <c r="F1704">
        <f>TimeVR[[#This Row],[Event]]</f>
        <v>0</v>
      </c>
      <c r="G1704" t="str">
        <f>IF(OR(StandardResults[[#This Row],[Entry]]="-",TimeVR[[#This Row],[validation]]="Validated"),"Y","N")</f>
        <v>N</v>
      </c>
      <c r="H1704">
        <f>IF(OR(LEFT(TimeVR[[#This Row],[Times]],8)="00:00.00", LEFT(TimeVR[[#This Row],[Times]],2)="NT"),"-",TimeVR[[#This Row],[Times]])</f>
        <v>0</v>
      </c>
      <c r="I17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4" t="str">
        <f>IF(ISBLANK(TimeVR[[#This Row],[Best Time(S)]]),"-",TimeVR[[#This Row],[Best Time(S)]])</f>
        <v>-</v>
      </c>
      <c r="K1704" t="str">
        <f>IF(StandardResults[[#This Row],[BT(SC)]]&lt;&gt;"-",IF(StandardResults[[#This Row],[BT(SC)]]&lt;=StandardResults[[#This Row],[AAs]],"AA",IF(StandardResults[[#This Row],[BT(SC)]]&lt;=StandardResults[[#This Row],[As]],"A",IF(StandardResults[[#This Row],[BT(SC)]]&lt;=StandardResults[[#This Row],[Bs]],"B","-"))),"")</f>
        <v/>
      </c>
      <c r="L1704" t="str">
        <f>IF(ISBLANK(TimeVR[[#This Row],[Best Time(L)]]),"-",TimeVR[[#This Row],[Best Time(L)]])</f>
        <v>-</v>
      </c>
      <c r="M1704" t="str">
        <f>IF(StandardResults[[#This Row],[BT(LC)]]&lt;&gt;"-",IF(StandardResults[[#This Row],[BT(LC)]]&lt;=StandardResults[[#This Row],[AA]],"AA",IF(StandardResults[[#This Row],[BT(LC)]]&lt;=StandardResults[[#This Row],[A]],"A",IF(StandardResults[[#This Row],[BT(LC)]]&lt;=StandardResults[[#This Row],[B]],"B","-"))),"")</f>
        <v/>
      </c>
      <c r="N1704" s="14"/>
      <c r="O1704" t="str">
        <f>IF(StandardResults[[#This Row],[BT(SC)]]&lt;&gt;"-",IF(StandardResults[[#This Row],[BT(SC)]]&lt;=StandardResults[[#This Row],[Ecs]],"EC","-"),"")</f>
        <v/>
      </c>
      <c r="Q1704" t="str">
        <f>IF(StandardResults[[#This Row],[Ind/Rel]]="Ind",LEFT(StandardResults[[#This Row],[Gender]],1)&amp;MIN(MAX(StandardResults[[#This Row],[Age]],11),17)&amp;"-"&amp;StandardResults[[#This Row],[Event]],"")</f>
        <v>011-0</v>
      </c>
      <c r="R1704" t="e">
        <f>IF(StandardResults[[#This Row],[Ind/Rel]]="Ind",_xlfn.XLOOKUP(StandardResults[[#This Row],[Code]],Std[Code],Std[AA]),"-")</f>
        <v>#N/A</v>
      </c>
      <c r="S1704" t="e">
        <f>IF(StandardResults[[#This Row],[Ind/Rel]]="Ind",_xlfn.XLOOKUP(StandardResults[[#This Row],[Code]],Std[Code],Std[A]),"-")</f>
        <v>#N/A</v>
      </c>
      <c r="T1704" t="e">
        <f>IF(StandardResults[[#This Row],[Ind/Rel]]="Ind",_xlfn.XLOOKUP(StandardResults[[#This Row],[Code]],Std[Code],Std[B]),"-")</f>
        <v>#N/A</v>
      </c>
      <c r="U1704" t="e">
        <f>IF(StandardResults[[#This Row],[Ind/Rel]]="Ind",_xlfn.XLOOKUP(StandardResults[[#This Row],[Code]],Std[Code],Std[AAs]),"-")</f>
        <v>#N/A</v>
      </c>
      <c r="V1704" t="e">
        <f>IF(StandardResults[[#This Row],[Ind/Rel]]="Ind",_xlfn.XLOOKUP(StandardResults[[#This Row],[Code]],Std[Code],Std[As]),"-")</f>
        <v>#N/A</v>
      </c>
      <c r="W1704" t="e">
        <f>IF(StandardResults[[#This Row],[Ind/Rel]]="Ind",_xlfn.XLOOKUP(StandardResults[[#This Row],[Code]],Std[Code],Std[Bs]),"-")</f>
        <v>#N/A</v>
      </c>
      <c r="X1704" t="e">
        <f>IF(StandardResults[[#This Row],[Ind/Rel]]="Ind",_xlfn.XLOOKUP(StandardResults[[#This Row],[Code]],Std[Code],Std[EC]),"-")</f>
        <v>#N/A</v>
      </c>
      <c r="Y1704" t="e">
        <f>IF(StandardResults[[#This Row],[Ind/Rel]]="Ind",_xlfn.XLOOKUP(StandardResults[[#This Row],[Code]],Std[Code],Std[Ecs]),"-")</f>
        <v>#N/A</v>
      </c>
      <c r="Z1704">
        <f>COUNTIFS(StandardResults[Name],StandardResults[[#This Row],[Name]],StandardResults[Entry
Std],"B")+COUNTIFS(StandardResults[Name],StandardResults[[#This Row],[Name]],StandardResults[Entry
Std],"A")+COUNTIFS(StandardResults[Name],StandardResults[[#This Row],[Name]],StandardResults[Entry
Std],"AA")</f>
        <v>0</v>
      </c>
      <c r="AA1704">
        <f>COUNTIFS(StandardResults[Name],StandardResults[[#This Row],[Name]],StandardResults[Entry
Std],"AA")</f>
        <v>0</v>
      </c>
    </row>
    <row r="1705" spans="1:27" x14ac:dyDescent="0.25">
      <c r="A1705">
        <f>TimeVR[[#This Row],[Club]]</f>
        <v>0</v>
      </c>
      <c r="B1705" t="str">
        <f>IF(OR(RIGHT(TimeVR[[#This Row],[Event]],3)="M.R", RIGHT(TimeVR[[#This Row],[Event]],3)="F.R"),"Relay","Ind")</f>
        <v>Ind</v>
      </c>
      <c r="C1705">
        <f>TimeVR[[#This Row],[gender]]</f>
        <v>0</v>
      </c>
      <c r="D1705">
        <f>TimeVR[[#This Row],[Age]]</f>
        <v>0</v>
      </c>
      <c r="E1705">
        <f>TimeVR[[#This Row],[name]]</f>
        <v>0</v>
      </c>
      <c r="F1705">
        <f>TimeVR[[#This Row],[Event]]</f>
        <v>0</v>
      </c>
      <c r="G1705" t="str">
        <f>IF(OR(StandardResults[[#This Row],[Entry]]="-",TimeVR[[#This Row],[validation]]="Validated"),"Y","N")</f>
        <v>N</v>
      </c>
      <c r="H1705">
        <f>IF(OR(LEFT(TimeVR[[#This Row],[Times]],8)="00:00.00", LEFT(TimeVR[[#This Row],[Times]],2)="NT"),"-",TimeVR[[#This Row],[Times]])</f>
        <v>0</v>
      </c>
      <c r="I17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5" t="str">
        <f>IF(ISBLANK(TimeVR[[#This Row],[Best Time(S)]]),"-",TimeVR[[#This Row],[Best Time(S)]])</f>
        <v>-</v>
      </c>
      <c r="K1705" t="str">
        <f>IF(StandardResults[[#This Row],[BT(SC)]]&lt;&gt;"-",IF(StandardResults[[#This Row],[BT(SC)]]&lt;=StandardResults[[#This Row],[AAs]],"AA",IF(StandardResults[[#This Row],[BT(SC)]]&lt;=StandardResults[[#This Row],[As]],"A",IF(StandardResults[[#This Row],[BT(SC)]]&lt;=StandardResults[[#This Row],[Bs]],"B","-"))),"")</f>
        <v/>
      </c>
      <c r="L1705" t="str">
        <f>IF(ISBLANK(TimeVR[[#This Row],[Best Time(L)]]),"-",TimeVR[[#This Row],[Best Time(L)]])</f>
        <v>-</v>
      </c>
      <c r="M1705" t="str">
        <f>IF(StandardResults[[#This Row],[BT(LC)]]&lt;&gt;"-",IF(StandardResults[[#This Row],[BT(LC)]]&lt;=StandardResults[[#This Row],[AA]],"AA",IF(StandardResults[[#This Row],[BT(LC)]]&lt;=StandardResults[[#This Row],[A]],"A",IF(StandardResults[[#This Row],[BT(LC)]]&lt;=StandardResults[[#This Row],[B]],"B","-"))),"")</f>
        <v/>
      </c>
      <c r="N1705" s="14"/>
      <c r="O1705" t="str">
        <f>IF(StandardResults[[#This Row],[BT(SC)]]&lt;&gt;"-",IF(StandardResults[[#This Row],[BT(SC)]]&lt;=StandardResults[[#This Row],[Ecs]],"EC","-"),"")</f>
        <v/>
      </c>
      <c r="Q1705" t="str">
        <f>IF(StandardResults[[#This Row],[Ind/Rel]]="Ind",LEFT(StandardResults[[#This Row],[Gender]],1)&amp;MIN(MAX(StandardResults[[#This Row],[Age]],11),17)&amp;"-"&amp;StandardResults[[#This Row],[Event]],"")</f>
        <v>011-0</v>
      </c>
      <c r="R1705" t="e">
        <f>IF(StandardResults[[#This Row],[Ind/Rel]]="Ind",_xlfn.XLOOKUP(StandardResults[[#This Row],[Code]],Std[Code],Std[AA]),"-")</f>
        <v>#N/A</v>
      </c>
      <c r="S1705" t="e">
        <f>IF(StandardResults[[#This Row],[Ind/Rel]]="Ind",_xlfn.XLOOKUP(StandardResults[[#This Row],[Code]],Std[Code],Std[A]),"-")</f>
        <v>#N/A</v>
      </c>
      <c r="T1705" t="e">
        <f>IF(StandardResults[[#This Row],[Ind/Rel]]="Ind",_xlfn.XLOOKUP(StandardResults[[#This Row],[Code]],Std[Code],Std[B]),"-")</f>
        <v>#N/A</v>
      </c>
      <c r="U1705" t="e">
        <f>IF(StandardResults[[#This Row],[Ind/Rel]]="Ind",_xlfn.XLOOKUP(StandardResults[[#This Row],[Code]],Std[Code],Std[AAs]),"-")</f>
        <v>#N/A</v>
      </c>
      <c r="V1705" t="e">
        <f>IF(StandardResults[[#This Row],[Ind/Rel]]="Ind",_xlfn.XLOOKUP(StandardResults[[#This Row],[Code]],Std[Code],Std[As]),"-")</f>
        <v>#N/A</v>
      </c>
      <c r="W1705" t="e">
        <f>IF(StandardResults[[#This Row],[Ind/Rel]]="Ind",_xlfn.XLOOKUP(StandardResults[[#This Row],[Code]],Std[Code],Std[Bs]),"-")</f>
        <v>#N/A</v>
      </c>
      <c r="X1705" t="e">
        <f>IF(StandardResults[[#This Row],[Ind/Rel]]="Ind",_xlfn.XLOOKUP(StandardResults[[#This Row],[Code]],Std[Code],Std[EC]),"-")</f>
        <v>#N/A</v>
      </c>
      <c r="Y1705" t="e">
        <f>IF(StandardResults[[#This Row],[Ind/Rel]]="Ind",_xlfn.XLOOKUP(StandardResults[[#This Row],[Code]],Std[Code],Std[Ecs]),"-")</f>
        <v>#N/A</v>
      </c>
      <c r="Z1705">
        <f>COUNTIFS(StandardResults[Name],StandardResults[[#This Row],[Name]],StandardResults[Entry
Std],"B")+COUNTIFS(StandardResults[Name],StandardResults[[#This Row],[Name]],StandardResults[Entry
Std],"A")+COUNTIFS(StandardResults[Name],StandardResults[[#This Row],[Name]],StandardResults[Entry
Std],"AA")</f>
        <v>0</v>
      </c>
      <c r="AA1705">
        <f>COUNTIFS(StandardResults[Name],StandardResults[[#This Row],[Name]],StandardResults[Entry
Std],"AA")</f>
        <v>0</v>
      </c>
    </row>
    <row r="1706" spans="1:27" x14ac:dyDescent="0.25">
      <c r="A1706">
        <f>TimeVR[[#This Row],[Club]]</f>
        <v>0</v>
      </c>
      <c r="B1706" t="str">
        <f>IF(OR(RIGHT(TimeVR[[#This Row],[Event]],3)="M.R", RIGHT(TimeVR[[#This Row],[Event]],3)="F.R"),"Relay","Ind")</f>
        <v>Ind</v>
      </c>
      <c r="C1706">
        <f>TimeVR[[#This Row],[gender]]</f>
        <v>0</v>
      </c>
      <c r="D1706">
        <f>TimeVR[[#This Row],[Age]]</f>
        <v>0</v>
      </c>
      <c r="E1706">
        <f>TimeVR[[#This Row],[name]]</f>
        <v>0</v>
      </c>
      <c r="F1706">
        <f>TimeVR[[#This Row],[Event]]</f>
        <v>0</v>
      </c>
      <c r="G1706" t="str">
        <f>IF(OR(StandardResults[[#This Row],[Entry]]="-",TimeVR[[#This Row],[validation]]="Validated"),"Y","N")</f>
        <v>N</v>
      </c>
      <c r="H1706">
        <f>IF(OR(LEFT(TimeVR[[#This Row],[Times]],8)="00:00.00", LEFT(TimeVR[[#This Row],[Times]],2)="NT"),"-",TimeVR[[#This Row],[Times]])</f>
        <v>0</v>
      </c>
      <c r="I17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6" t="str">
        <f>IF(ISBLANK(TimeVR[[#This Row],[Best Time(S)]]),"-",TimeVR[[#This Row],[Best Time(S)]])</f>
        <v>-</v>
      </c>
      <c r="K1706" t="str">
        <f>IF(StandardResults[[#This Row],[BT(SC)]]&lt;&gt;"-",IF(StandardResults[[#This Row],[BT(SC)]]&lt;=StandardResults[[#This Row],[AAs]],"AA",IF(StandardResults[[#This Row],[BT(SC)]]&lt;=StandardResults[[#This Row],[As]],"A",IF(StandardResults[[#This Row],[BT(SC)]]&lt;=StandardResults[[#This Row],[Bs]],"B","-"))),"")</f>
        <v/>
      </c>
      <c r="L1706" t="str">
        <f>IF(ISBLANK(TimeVR[[#This Row],[Best Time(L)]]),"-",TimeVR[[#This Row],[Best Time(L)]])</f>
        <v>-</v>
      </c>
      <c r="M1706" t="str">
        <f>IF(StandardResults[[#This Row],[BT(LC)]]&lt;&gt;"-",IF(StandardResults[[#This Row],[BT(LC)]]&lt;=StandardResults[[#This Row],[AA]],"AA",IF(StandardResults[[#This Row],[BT(LC)]]&lt;=StandardResults[[#This Row],[A]],"A",IF(StandardResults[[#This Row],[BT(LC)]]&lt;=StandardResults[[#This Row],[B]],"B","-"))),"")</f>
        <v/>
      </c>
      <c r="N1706" s="14"/>
      <c r="O1706" t="str">
        <f>IF(StandardResults[[#This Row],[BT(SC)]]&lt;&gt;"-",IF(StandardResults[[#This Row],[BT(SC)]]&lt;=StandardResults[[#This Row],[Ecs]],"EC","-"),"")</f>
        <v/>
      </c>
      <c r="Q1706" t="str">
        <f>IF(StandardResults[[#This Row],[Ind/Rel]]="Ind",LEFT(StandardResults[[#This Row],[Gender]],1)&amp;MIN(MAX(StandardResults[[#This Row],[Age]],11),17)&amp;"-"&amp;StandardResults[[#This Row],[Event]],"")</f>
        <v>011-0</v>
      </c>
      <c r="R1706" t="e">
        <f>IF(StandardResults[[#This Row],[Ind/Rel]]="Ind",_xlfn.XLOOKUP(StandardResults[[#This Row],[Code]],Std[Code],Std[AA]),"-")</f>
        <v>#N/A</v>
      </c>
      <c r="S1706" t="e">
        <f>IF(StandardResults[[#This Row],[Ind/Rel]]="Ind",_xlfn.XLOOKUP(StandardResults[[#This Row],[Code]],Std[Code],Std[A]),"-")</f>
        <v>#N/A</v>
      </c>
      <c r="T1706" t="e">
        <f>IF(StandardResults[[#This Row],[Ind/Rel]]="Ind",_xlfn.XLOOKUP(StandardResults[[#This Row],[Code]],Std[Code],Std[B]),"-")</f>
        <v>#N/A</v>
      </c>
      <c r="U1706" t="e">
        <f>IF(StandardResults[[#This Row],[Ind/Rel]]="Ind",_xlfn.XLOOKUP(StandardResults[[#This Row],[Code]],Std[Code],Std[AAs]),"-")</f>
        <v>#N/A</v>
      </c>
      <c r="V1706" t="e">
        <f>IF(StandardResults[[#This Row],[Ind/Rel]]="Ind",_xlfn.XLOOKUP(StandardResults[[#This Row],[Code]],Std[Code],Std[As]),"-")</f>
        <v>#N/A</v>
      </c>
      <c r="W1706" t="e">
        <f>IF(StandardResults[[#This Row],[Ind/Rel]]="Ind",_xlfn.XLOOKUP(StandardResults[[#This Row],[Code]],Std[Code],Std[Bs]),"-")</f>
        <v>#N/A</v>
      </c>
      <c r="X1706" t="e">
        <f>IF(StandardResults[[#This Row],[Ind/Rel]]="Ind",_xlfn.XLOOKUP(StandardResults[[#This Row],[Code]],Std[Code],Std[EC]),"-")</f>
        <v>#N/A</v>
      </c>
      <c r="Y1706" t="e">
        <f>IF(StandardResults[[#This Row],[Ind/Rel]]="Ind",_xlfn.XLOOKUP(StandardResults[[#This Row],[Code]],Std[Code],Std[Ecs]),"-")</f>
        <v>#N/A</v>
      </c>
      <c r="Z1706">
        <f>COUNTIFS(StandardResults[Name],StandardResults[[#This Row],[Name]],StandardResults[Entry
Std],"B")+COUNTIFS(StandardResults[Name],StandardResults[[#This Row],[Name]],StandardResults[Entry
Std],"A")+COUNTIFS(StandardResults[Name],StandardResults[[#This Row],[Name]],StandardResults[Entry
Std],"AA")</f>
        <v>0</v>
      </c>
      <c r="AA1706">
        <f>COUNTIFS(StandardResults[Name],StandardResults[[#This Row],[Name]],StandardResults[Entry
Std],"AA")</f>
        <v>0</v>
      </c>
    </row>
    <row r="1707" spans="1:27" x14ac:dyDescent="0.25">
      <c r="A1707">
        <f>TimeVR[[#This Row],[Club]]</f>
        <v>0</v>
      </c>
      <c r="B1707" t="str">
        <f>IF(OR(RIGHT(TimeVR[[#This Row],[Event]],3)="M.R", RIGHT(TimeVR[[#This Row],[Event]],3)="F.R"),"Relay","Ind")</f>
        <v>Ind</v>
      </c>
      <c r="C1707">
        <f>TimeVR[[#This Row],[gender]]</f>
        <v>0</v>
      </c>
      <c r="D1707">
        <f>TimeVR[[#This Row],[Age]]</f>
        <v>0</v>
      </c>
      <c r="E1707">
        <f>TimeVR[[#This Row],[name]]</f>
        <v>0</v>
      </c>
      <c r="F1707">
        <f>TimeVR[[#This Row],[Event]]</f>
        <v>0</v>
      </c>
      <c r="G1707" t="str">
        <f>IF(OR(StandardResults[[#This Row],[Entry]]="-",TimeVR[[#This Row],[validation]]="Validated"),"Y","N")</f>
        <v>N</v>
      </c>
      <c r="H1707">
        <f>IF(OR(LEFT(TimeVR[[#This Row],[Times]],8)="00:00.00", LEFT(TimeVR[[#This Row],[Times]],2)="NT"),"-",TimeVR[[#This Row],[Times]])</f>
        <v>0</v>
      </c>
      <c r="I17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7" t="str">
        <f>IF(ISBLANK(TimeVR[[#This Row],[Best Time(S)]]),"-",TimeVR[[#This Row],[Best Time(S)]])</f>
        <v>-</v>
      </c>
      <c r="K1707" t="str">
        <f>IF(StandardResults[[#This Row],[BT(SC)]]&lt;&gt;"-",IF(StandardResults[[#This Row],[BT(SC)]]&lt;=StandardResults[[#This Row],[AAs]],"AA",IF(StandardResults[[#This Row],[BT(SC)]]&lt;=StandardResults[[#This Row],[As]],"A",IF(StandardResults[[#This Row],[BT(SC)]]&lt;=StandardResults[[#This Row],[Bs]],"B","-"))),"")</f>
        <v/>
      </c>
      <c r="L1707" t="str">
        <f>IF(ISBLANK(TimeVR[[#This Row],[Best Time(L)]]),"-",TimeVR[[#This Row],[Best Time(L)]])</f>
        <v>-</v>
      </c>
      <c r="M1707" t="str">
        <f>IF(StandardResults[[#This Row],[BT(LC)]]&lt;&gt;"-",IF(StandardResults[[#This Row],[BT(LC)]]&lt;=StandardResults[[#This Row],[AA]],"AA",IF(StandardResults[[#This Row],[BT(LC)]]&lt;=StandardResults[[#This Row],[A]],"A",IF(StandardResults[[#This Row],[BT(LC)]]&lt;=StandardResults[[#This Row],[B]],"B","-"))),"")</f>
        <v/>
      </c>
      <c r="N1707" s="14"/>
      <c r="O1707" t="str">
        <f>IF(StandardResults[[#This Row],[BT(SC)]]&lt;&gt;"-",IF(StandardResults[[#This Row],[BT(SC)]]&lt;=StandardResults[[#This Row],[Ecs]],"EC","-"),"")</f>
        <v/>
      </c>
      <c r="Q1707" t="str">
        <f>IF(StandardResults[[#This Row],[Ind/Rel]]="Ind",LEFT(StandardResults[[#This Row],[Gender]],1)&amp;MIN(MAX(StandardResults[[#This Row],[Age]],11),17)&amp;"-"&amp;StandardResults[[#This Row],[Event]],"")</f>
        <v>011-0</v>
      </c>
      <c r="R1707" t="e">
        <f>IF(StandardResults[[#This Row],[Ind/Rel]]="Ind",_xlfn.XLOOKUP(StandardResults[[#This Row],[Code]],Std[Code],Std[AA]),"-")</f>
        <v>#N/A</v>
      </c>
      <c r="S1707" t="e">
        <f>IF(StandardResults[[#This Row],[Ind/Rel]]="Ind",_xlfn.XLOOKUP(StandardResults[[#This Row],[Code]],Std[Code],Std[A]),"-")</f>
        <v>#N/A</v>
      </c>
      <c r="T1707" t="e">
        <f>IF(StandardResults[[#This Row],[Ind/Rel]]="Ind",_xlfn.XLOOKUP(StandardResults[[#This Row],[Code]],Std[Code],Std[B]),"-")</f>
        <v>#N/A</v>
      </c>
      <c r="U1707" t="e">
        <f>IF(StandardResults[[#This Row],[Ind/Rel]]="Ind",_xlfn.XLOOKUP(StandardResults[[#This Row],[Code]],Std[Code],Std[AAs]),"-")</f>
        <v>#N/A</v>
      </c>
      <c r="V1707" t="e">
        <f>IF(StandardResults[[#This Row],[Ind/Rel]]="Ind",_xlfn.XLOOKUP(StandardResults[[#This Row],[Code]],Std[Code],Std[As]),"-")</f>
        <v>#N/A</v>
      </c>
      <c r="W1707" t="e">
        <f>IF(StandardResults[[#This Row],[Ind/Rel]]="Ind",_xlfn.XLOOKUP(StandardResults[[#This Row],[Code]],Std[Code],Std[Bs]),"-")</f>
        <v>#N/A</v>
      </c>
      <c r="X1707" t="e">
        <f>IF(StandardResults[[#This Row],[Ind/Rel]]="Ind",_xlfn.XLOOKUP(StandardResults[[#This Row],[Code]],Std[Code],Std[EC]),"-")</f>
        <v>#N/A</v>
      </c>
      <c r="Y1707" t="e">
        <f>IF(StandardResults[[#This Row],[Ind/Rel]]="Ind",_xlfn.XLOOKUP(StandardResults[[#This Row],[Code]],Std[Code],Std[Ecs]),"-")</f>
        <v>#N/A</v>
      </c>
      <c r="Z1707">
        <f>COUNTIFS(StandardResults[Name],StandardResults[[#This Row],[Name]],StandardResults[Entry
Std],"B")+COUNTIFS(StandardResults[Name],StandardResults[[#This Row],[Name]],StandardResults[Entry
Std],"A")+COUNTIFS(StandardResults[Name],StandardResults[[#This Row],[Name]],StandardResults[Entry
Std],"AA")</f>
        <v>0</v>
      </c>
      <c r="AA1707">
        <f>COUNTIFS(StandardResults[Name],StandardResults[[#This Row],[Name]],StandardResults[Entry
Std],"AA")</f>
        <v>0</v>
      </c>
    </row>
    <row r="1708" spans="1:27" x14ac:dyDescent="0.25">
      <c r="A1708">
        <f>TimeVR[[#This Row],[Club]]</f>
        <v>0</v>
      </c>
      <c r="B1708" t="str">
        <f>IF(OR(RIGHT(TimeVR[[#This Row],[Event]],3)="M.R", RIGHT(TimeVR[[#This Row],[Event]],3)="F.R"),"Relay","Ind")</f>
        <v>Ind</v>
      </c>
      <c r="C1708">
        <f>TimeVR[[#This Row],[gender]]</f>
        <v>0</v>
      </c>
      <c r="D1708">
        <f>TimeVR[[#This Row],[Age]]</f>
        <v>0</v>
      </c>
      <c r="E1708">
        <f>TimeVR[[#This Row],[name]]</f>
        <v>0</v>
      </c>
      <c r="F1708">
        <f>TimeVR[[#This Row],[Event]]</f>
        <v>0</v>
      </c>
      <c r="G1708" t="str">
        <f>IF(OR(StandardResults[[#This Row],[Entry]]="-",TimeVR[[#This Row],[validation]]="Validated"),"Y","N")</f>
        <v>N</v>
      </c>
      <c r="H1708">
        <f>IF(OR(LEFT(TimeVR[[#This Row],[Times]],8)="00:00.00", LEFT(TimeVR[[#This Row],[Times]],2)="NT"),"-",TimeVR[[#This Row],[Times]])</f>
        <v>0</v>
      </c>
      <c r="I17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8" t="str">
        <f>IF(ISBLANK(TimeVR[[#This Row],[Best Time(S)]]),"-",TimeVR[[#This Row],[Best Time(S)]])</f>
        <v>-</v>
      </c>
      <c r="K1708" t="str">
        <f>IF(StandardResults[[#This Row],[BT(SC)]]&lt;&gt;"-",IF(StandardResults[[#This Row],[BT(SC)]]&lt;=StandardResults[[#This Row],[AAs]],"AA",IF(StandardResults[[#This Row],[BT(SC)]]&lt;=StandardResults[[#This Row],[As]],"A",IF(StandardResults[[#This Row],[BT(SC)]]&lt;=StandardResults[[#This Row],[Bs]],"B","-"))),"")</f>
        <v/>
      </c>
      <c r="L1708" t="str">
        <f>IF(ISBLANK(TimeVR[[#This Row],[Best Time(L)]]),"-",TimeVR[[#This Row],[Best Time(L)]])</f>
        <v>-</v>
      </c>
      <c r="M1708" t="str">
        <f>IF(StandardResults[[#This Row],[BT(LC)]]&lt;&gt;"-",IF(StandardResults[[#This Row],[BT(LC)]]&lt;=StandardResults[[#This Row],[AA]],"AA",IF(StandardResults[[#This Row],[BT(LC)]]&lt;=StandardResults[[#This Row],[A]],"A",IF(StandardResults[[#This Row],[BT(LC)]]&lt;=StandardResults[[#This Row],[B]],"B","-"))),"")</f>
        <v/>
      </c>
      <c r="N1708" s="14"/>
      <c r="O1708" t="str">
        <f>IF(StandardResults[[#This Row],[BT(SC)]]&lt;&gt;"-",IF(StandardResults[[#This Row],[BT(SC)]]&lt;=StandardResults[[#This Row],[Ecs]],"EC","-"),"")</f>
        <v/>
      </c>
      <c r="Q1708" t="str">
        <f>IF(StandardResults[[#This Row],[Ind/Rel]]="Ind",LEFT(StandardResults[[#This Row],[Gender]],1)&amp;MIN(MAX(StandardResults[[#This Row],[Age]],11),17)&amp;"-"&amp;StandardResults[[#This Row],[Event]],"")</f>
        <v>011-0</v>
      </c>
      <c r="R1708" t="e">
        <f>IF(StandardResults[[#This Row],[Ind/Rel]]="Ind",_xlfn.XLOOKUP(StandardResults[[#This Row],[Code]],Std[Code],Std[AA]),"-")</f>
        <v>#N/A</v>
      </c>
      <c r="S1708" t="e">
        <f>IF(StandardResults[[#This Row],[Ind/Rel]]="Ind",_xlfn.XLOOKUP(StandardResults[[#This Row],[Code]],Std[Code],Std[A]),"-")</f>
        <v>#N/A</v>
      </c>
      <c r="T1708" t="e">
        <f>IF(StandardResults[[#This Row],[Ind/Rel]]="Ind",_xlfn.XLOOKUP(StandardResults[[#This Row],[Code]],Std[Code],Std[B]),"-")</f>
        <v>#N/A</v>
      </c>
      <c r="U1708" t="e">
        <f>IF(StandardResults[[#This Row],[Ind/Rel]]="Ind",_xlfn.XLOOKUP(StandardResults[[#This Row],[Code]],Std[Code],Std[AAs]),"-")</f>
        <v>#N/A</v>
      </c>
      <c r="V1708" t="e">
        <f>IF(StandardResults[[#This Row],[Ind/Rel]]="Ind",_xlfn.XLOOKUP(StandardResults[[#This Row],[Code]],Std[Code],Std[As]),"-")</f>
        <v>#N/A</v>
      </c>
      <c r="W1708" t="e">
        <f>IF(StandardResults[[#This Row],[Ind/Rel]]="Ind",_xlfn.XLOOKUP(StandardResults[[#This Row],[Code]],Std[Code],Std[Bs]),"-")</f>
        <v>#N/A</v>
      </c>
      <c r="X1708" t="e">
        <f>IF(StandardResults[[#This Row],[Ind/Rel]]="Ind",_xlfn.XLOOKUP(StandardResults[[#This Row],[Code]],Std[Code],Std[EC]),"-")</f>
        <v>#N/A</v>
      </c>
      <c r="Y1708" t="e">
        <f>IF(StandardResults[[#This Row],[Ind/Rel]]="Ind",_xlfn.XLOOKUP(StandardResults[[#This Row],[Code]],Std[Code],Std[Ecs]),"-")</f>
        <v>#N/A</v>
      </c>
      <c r="Z1708">
        <f>COUNTIFS(StandardResults[Name],StandardResults[[#This Row],[Name]],StandardResults[Entry
Std],"B")+COUNTIFS(StandardResults[Name],StandardResults[[#This Row],[Name]],StandardResults[Entry
Std],"A")+COUNTIFS(StandardResults[Name],StandardResults[[#This Row],[Name]],StandardResults[Entry
Std],"AA")</f>
        <v>0</v>
      </c>
      <c r="AA1708">
        <f>COUNTIFS(StandardResults[Name],StandardResults[[#This Row],[Name]],StandardResults[Entry
Std],"AA")</f>
        <v>0</v>
      </c>
    </row>
    <row r="1709" spans="1:27" x14ac:dyDescent="0.25">
      <c r="A1709">
        <f>TimeVR[[#This Row],[Club]]</f>
        <v>0</v>
      </c>
      <c r="B1709" t="str">
        <f>IF(OR(RIGHT(TimeVR[[#This Row],[Event]],3)="M.R", RIGHT(TimeVR[[#This Row],[Event]],3)="F.R"),"Relay","Ind")</f>
        <v>Ind</v>
      </c>
      <c r="C1709">
        <f>TimeVR[[#This Row],[gender]]</f>
        <v>0</v>
      </c>
      <c r="D1709">
        <f>TimeVR[[#This Row],[Age]]</f>
        <v>0</v>
      </c>
      <c r="E1709">
        <f>TimeVR[[#This Row],[name]]</f>
        <v>0</v>
      </c>
      <c r="F1709">
        <f>TimeVR[[#This Row],[Event]]</f>
        <v>0</v>
      </c>
      <c r="G1709" t="str">
        <f>IF(OR(StandardResults[[#This Row],[Entry]]="-",TimeVR[[#This Row],[validation]]="Validated"),"Y","N")</f>
        <v>N</v>
      </c>
      <c r="H1709">
        <f>IF(OR(LEFT(TimeVR[[#This Row],[Times]],8)="00:00.00", LEFT(TimeVR[[#This Row],[Times]],2)="NT"),"-",TimeVR[[#This Row],[Times]])</f>
        <v>0</v>
      </c>
      <c r="I17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09" t="str">
        <f>IF(ISBLANK(TimeVR[[#This Row],[Best Time(S)]]),"-",TimeVR[[#This Row],[Best Time(S)]])</f>
        <v>-</v>
      </c>
      <c r="K1709" t="str">
        <f>IF(StandardResults[[#This Row],[BT(SC)]]&lt;&gt;"-",IF(StandardResults[[#This Row],[BT(SC)]]&lt;=StandardResults[[#This Row],[AAs]],"AA",IF(StandardResults[[#This Row],[BT(SC)]]&lt;=StandardResults[[#This Row],[As]],"A",IF(StandardResults[[#This Row],[BT(SC)]]&lt;=StandardResults[[#This Row],[Bs]],"B","-"))),"")</f>
        <v/>
      </c>
      <c r="L1709" t="str">
        <f>IF(ISBLANK(TimeVR[[#This Row],[Best Time(L)]]),"-",TimeVR[[#This Row],[Best Time(L)]])</f>
        <v>-</v>
      </c>
      <c r="M1709" t="str">
        <f>IF(StandardResults[[#This Row],[BT(LC)]]&lt;&gt;"-",IF(StandardResults[[#This Row],[BT(LC)]]&lt;=StandardResults[[#This Row],[AA]],"AA",IF(StandardResults[[#This Row],[BT(LC)]]&lt;=StandardResults[[#This Row],[A]],"A",IF(StandardResults[[#This Row],[BT(LC)]]&lt;=StandardResults[[#This Row],[B]],"B","-"))),"")</f>
        <v/>
      </c>
      <c r="N1709" s="14"/>
      <c r="O1709" t="str">
        <f>IF(StandardResults[[#This Row],[BT(SC)]]&lt;&gt;"-",IF(StandardResults[[#This Row],[BT(SC)]]&lt;=StandardResults[[#This Row],[Ecs]],"EC","-"),"")</f>
        <v/>
      </c>
      <c r="Q1709" t="str">
        <f>IF(StandardResults[[#This Row],[Ind/Rel]]="Ind",LEFT(StandardResults[[#This Row],[Gender]],1)&amp;MIN(MAX(StandardResults[[#This Row],[Age]],11),17)&amp;"-"&amp;StandardResults[[#This Row],[Event]],"")</f>
        <v>011-0</v>
      </c>
      <c r="R1709" t="e">
        <f>IF(StandardResults[[#This Row],[Ind/Rel]]="Ind",_xlfn.XLOOKUP(StandardResults[[#This Row],[Code]],Std[Code],Std[AA]),"-")</f>
        <v>#N/A</v>
      </c>
      <c r="S1709" t="e">
        <f>IF(StandardResults[[#This Row],[Ind/Rel]]="Ind",_xlfn.XLOOKUP(StandardResults[[#This Row],[Code]],Std[Code],Std[A]),"-")</f>
        <v>#N/A</v>
      </c>
      <c r="T1709" t="e">
        <f>IF(StandardResults[[#This Row],[Ind/Rel]]="Ind",_xlfn.XLOOKUP(StandardResults[[#This Row],[Code]],Std[Code],Std[B]),"-")</f>
        <v>#N/A</v>
      </c>
      <c r="U1709" t="e">
        <f>IF(StandardResults[[#This Row],[Ind/Rel]]="Ind",_xlfn.XLOOKUP(StandardResults[[#This Row],[Code]],Std[Code],Std[AAs]),"-")</f>
        <v>#N/A</v>
      </c>
      <c r="V1709" t="e">
        <f>IF(StandardResults[[#This Row],[Ind/Rel]]="Ind",_xlfn.XLOOKUP(StandardResults[[#This Row],[Code]],Std[Code],Std[As]),"-")</f>
        <v>#N/A</v>
      </c>
      <c r="W1709" t="e">
        <f>IF(StandardResults[[#This Row],[Ind/Rel]]="Ind",_xlfn.XLOOKUP(StandardResults[[#This Row],[Code]],Std[Code],Std[Bs]),"-")</f>
        <v>#N/A</v>
      </c>
      <c r="X1709" t="e">
        <f>IF(StandardResults[[#This Row],[Ind/Rel]]="Ind",_xlfn.XLOOKUP(StandardResults[[#This Row],[Code]],Std[Code],Std[EC]),"-")</f>
        <v>#N/A</v>
      </c>
      <c r="Y1709" t="e">
        <f>IF(StandardResults[[#This Row],[Ind/Rel]]="Ind",_xlfn.XLOOKUP(StandardResults[[#This Row],[Code]],Std[Code],Std[Ecs]),"-")</f>
        <v>#N/A</v>
      </c>
      <c r="Z1709">
        <f>COUNTIFS(StandardResults[Name],StandardResults[[#This Row],[Name]],StandardResults[Entry
Std],"B")+COUNTIFS(StandardResults[Name],StandardResults[[#This Row],[Name]],StandardResults[Entry
Std],"A")+COUNTIFS(StandardResults[Name],StandardResults[[#This Row],[Name]],StandardResults[Entry
Std],"AA")</f>
        <v>0</v>
      </c>
      <c r="AA1709">
        <f>COUNTIFS(StandardResults[Name],StandardResults[[#This Row],[Name]],StandardResults[Entry
Std],"AA")</f>
        <v>0</v>
      </c>
    </row>
    <row r="1710" spans="1:27" x14ac:dyDescent="0.25">
      <c r="A1710">
        <f>TimeVR[[#This Row],[Club]]</f>
        <v>0</v>
      </c>
      <c r="B1710" t="str">
        <f>IF(OR(RIGHT(TimeVR[[#This Row],[Event]],3)="M.R", RIGHT(TimeVR[[#This Row],[Event]],3)="F.R"),"Relay","Ind")</f>
        <v>Ind</v>
      </c>
      <c r="C1710">
        <f>TimeVR[[#This Row],[gender]]</f>
        <v>0</v>
      </c>
      <c r="D1710">
        <f>TimeVR[[#This Row],[Age]]</f>
        <v>0</v>
      </c>
      <c r="E1710">
        <f>TimeVR[[#This Row],[name]]</f>
        <v>0</v>
      </c>
      <c r="F1710">
        <f>TimeVR[[#This Row],[Event]]</f>
        <v>0</v>
      </c>
      <c r="G1710" t="str">
        <f>IF(OR(StandardResults[[#This Row],[Entry]]="-",TimeVR[[#This Row],[validation]]="Validated"),"Y","N")</f>
        <v>N</v>
      </c>
      <c r="H1710">
        <f>IF(OR(LEFT(TimeVR[[#This Row],[Times]],8)="00:00.00", LEFT(TimeVR[[#This Row],[Times]],2)="NT"),"-",TimeVR[[#This Row],[Times]])</f>
        <v>0</v>
      </c>
      <c r="I17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0" t="str">
        <f>IF(ISBLANK(TimeVR[[#This Row],[Best Time(S)]]),"-",TimeVR[[#This Row],[Best Time(S)]])</f>
        <v>-</v>
      </c>
      <c r="K1710" t="str">
        <f>IF(StandardResults[[#This Row],[BT(SC)]]&lt;&gt;"-",IF(StandardResults[[#This Row],[BT(SC)]]&lt;=StandardResults[[#This Row],[AAs]],"AA",IF(StandardResults[[#This Row],[BT(SC)]]&lt;=StandardResults[[#This Row],[As]],"A",IF(StandardResults[[#This Row],[BT(SC)]]&lt;=StandardResults[[#This Row],[Bs]],"B","-"))),"")</f>
        <v/>
      </c>
      <c r="L1710" t="str">
        <f>IF(ISBLANK(TimeVR[[#This Row],[Best Time(L)]]),"-",TimeVR[[#This Row],[Best Time(L)]])</f>
        <v>-</v>
      </c>
      <c r="M1710" t="str">
        <f>IF(StandardResults[[#This Row],[BT(LC)]]&lt;&gt;"-",IF(StandardResults[[#This Row],[BT(LC)]]&lt;=StandardResults[[#This Row],[AA]],"AA",IF(StandardResults[[#This Row],[BT(LC)]]&lt;=StandardResults[[#This Row],[A]],"A",IF(StandardResults[[#This Row],[BT(LC)]]&lt;=StandardResults[[#This Row],[B]],"B","-"))),"")</f>
        <v/>
      </c>
      <c r="N1710" s="14"/>
      <c r="O1710" t="str">
        <f>IF(StandardResults[[#This Row],[BT(SC)]]&lt;&gt;"-",IF(StandardResults[[#This Row],[BT(SC)]]&lt;=StandardResults[[#This Row],[Ecs]],"EC","-"),"")</f>
        <v/>
      </c>
      <c r="Q1710" t="str">
        <f>IF(StandardResults[[#This Row],[Ind/Rel]]="Ind",LEFT(StandardResults[[#This Row],[Gender]],1)&amp;MIN(MAX(StandardResults[[#This Row],[Age]],11),17)&amp;"-"&amp;StandardResults[[#This Row],[Event]],"")</f>
        <v>011-0</v>
      </c>
      <c r="R1710" t="e">
        <f>IF(StandardResults[[#This Row],[Ind/Rel]]="Ind",_xlfn.XLOOKUP(StandardResults[[#This Row],[Code]],Std[Code],Std[AA]),"-")</f>
        <v>#N/A</v>
      </c>
      <c r="S1710" t="e">
        <f>IF(StandardResults[[#This Row],[Ind/Rel]]="Ind",_xlfn.XLOOKUP(StandardResults[[#This Row],[Code]],Std[Code],Std[A]),"-")</f>
        <v>#N/A</v>
      </c>
      <c r="T1710" t="e">
        <f>IF(StandardResults[[#This Row],[Ind/Rel]]="Ind",_xlfn.XLOOKUP(StandardResults[[#This Row],[Code]],Std[Code],Std[B]),"-")</f>
        <v>#N/A</v>
      </c>
      <c r="U1710" t="e">
        <f>IF(StandardResults[[#This Row],[Ind/Rel]]="Ind",_xlfn.XLOOKUP(StandardResults[[#This Row],[Code]],Std[Code],Std[AAs]),"-")</f>
        <v>#N/A</v>
      </c>
      <c r="V1710" t="e">
        <f>IF(StandardResults[[#This Row],[Ind/Rel]]="Ind",_xlfn.XLOOKUP(StandardResults[[#This Row],[Code]],Std[Code],Std[As]),"-")</f>
        <v>#N/A</v>
      </c>
      <c r="W1710" t="e">
        <f>IF(StandardResults[[#This Row],[Ind/Rel]]="Ind",_xlfn.XLOOKUP(StandardResults[[#This Row],[Code]],Std[Code],Std[Bs]),"-")</f>
        <v>#N/A</v>
      </c>
      <c r="X1710" t="e">
        <f>IF(StandardResults[[#This Row],[Ind/Rel]]="Ind",_xlfn.XLOOKUP(StandardResults[[#This Row],[Code]],Std[Code],Std[EC]),"-")</f>
        <v>#N/A</v>
      </c>
      <c r="Y1710" t="e">
        <f>IF(StandardResults[[#This Row],[Ind/Rel]]="Ind",_xlfn.XLOOKUP(StandardResults[[#This Row],[Code]],Std[Code],Std[Ecs]),"-")</f>
        <v>#N/A</v>
      </c>
      <c r="Z1710">
        <f>COUNTIFS(StandardResults[Name],StandardResults[[#This Row],[Name]],StandardResults[Entry
Std],"B")+COUNTIFS(StandardResults[Name],StandardResults[[#This Row],[Name]],StandardResults[Entry
Std],"A")+COUNTIFS(StandardResults[Name],StandardResults[[#This Row],[Name]],StandardResults[Entry
Std],"AA")</f>
        <v>0</v>
      </c>
      <c r="AA1710">
        <f>COUNTIFS(StandardResults[Name],StandardResults[[#This Row],[Name]],StandardResults[Entry
Std],"AA")</f>
        <v>0</v>
      </c>
    </row>
    <row r="1711" spans="1:27" x14ac:dyDescent="0.25">
      <c r="A1711">
        <f>TimeVR[[#This Row],[Club]]</f>
        <v>0</v>
      </c>
      <c r="B1711" t="str">
        <f>IF(OR(RIGHT(TimeVR[[#This Row],[Event]],3)="M.R", RIGHT(TimeVR[[#This Row],[Event]],3)="F.R"),"Relay","Ind")</f>
        <v>Ind</v>
      </c>
      <c r="C1711">
        <f>TimeVR[[#This Row],[gender]]</f>
        <v>0</v>
      </c>
      <c r="D1711">
        <f>TimeVR[[#This Row],[Age]]</f>
        <v>0</v>
      </c>
      <c r="E1711">
        <f>TimeVR[[#This Row],[name]]</f>
        <v>0</v>
      </c>
      <c r="F1711">
        <f>TimeVR[[#This Row],[Event]]</f>
        <v>0</v>
      </c>
      <c r="G1711" t="str">
        <f>IF(OR(StandardResults[[#This Row],[Entry]]="-",TimeVR[[#This Row],[validation]]="Validated"),"Y","N")</f>
        <v>N</v>
      </c>
      <c r="H1711">
        <f>IF(OR(LEFT(TimeVR[[#This Row],[Times]],8)="00:00.00", LEFT(TimeVR[[#This Row],[Times]],2)="NT"),"-",TimeVR[[#This Row],[Times]])</f>
        <v>0</v>
      </c>
      <c r="I17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1" t="str">
        <f>IF(ISBLANK(TimeVR[[#This Row],[Best Time(S)]]),"-",TimeVR[[#This Row],[Best Time(S)]])</f>
        <v>-</v>
      </c>
      <c r="K1711" t="str">
        <f>IF(StandardResults[[#This Row],[BT(SC)]]&lt;&gt;"-",IF(StandardResults[[#This Row],[BT(SC)]]&lt;=StandardResults[[#This Row],[AAs]],"AA",IF(StandardResults[[#This Row],[BT(SC)]]&lt;=StandardResults[[#This Row],[As]],"A",IF(StandardResults[[#This Row],[BT(SC)]]&lt;=StandardResults[[#This Row],[Bs]],"B","-"))),"")</f>
        <v/>
      </c>
      <c r="L1711" t="str">
        <f>IF(ISBLANK(TimeVR[[#This Row],[Best Time(L)]]),"-",TimeVR[[#This Row],[Best Time(L)]])</f>
        <v>-</v>
      </c>
      <c r="M1711" t="str">
        <f>IF(StandardResults[[#This Row],[BT(LC)]]&lt;&gt;"-",IF(StandardResults[[#This Row],[BT(LC)]]&lt;=StandardResults[[#This Row],[AA]],"AA",IF(StandardResults[[#This Row],[BT(LC)]]&lt;=StandardResults[[#This Row],[A]],"A",IF(StandardResults[[#This Row],[BT(LC)]]&lt;=StandardResults[[#This Row],[B]],"B","-"))),"")</f>
        <v/>
      </c>
      <c r="N1711" s="14"/>
      <c r="O1711" t="str">
        <f>IF(StandardResults[[#This Row],[BT(SC)]]&lt;&gt;"-",IF(StandardResults[[#This Row],[BT(SC)]]&lt;=StandardResults[[#This Row],[Ecs]],"EC","-"),"")</f>
        <v/>
      </c>
      <c r="Q1711" t="str">
        <f>IF(StandardResults[[#This Row],[Ind/Rel]]="Ind",LEFT(StandardResults[[#This Row],[Gender]],1)&amp;MIN(MAX(StandardResults[[#This Row],[Age]],11),17)&amp;"-"&amp;StandardResults[[#This Row],[Event]],"")</f>
        <v>011-0</v>
      </c>
      <c r="R1711" t="e">
        <f>IF(StandardResults[[#This Row],[Ind/Rel]]="Ind",_xlfn.XLOOKUP(StandardResults[[#This Row],[Code]],Std[Code],Std[AA]),"-")</f>
        <v>#N/A</v>
      </c>
      <c r="S1711" t="e">
        <f>IF(StandardResults[[#This Row],[Ind/Rel]]="Ind",_xlfn.XLOOKUP(StandardResults[[#This Row],[Code]],Std[Code],Std[A]),"-")</f>
        <v>#N/A</v>
      </c>
      <c r="T1711" t="e">
        <f>IF(StandardResults[[#This Row],[Ind/Rel]]="Ind",_xlfn.XLOOKUP(StandardResults[[#This Row],[Code]],Std[Code],Std[B]),"-")</f>
        <v>#N/A</v>
      </c>
      <c r="U1711" t="e">
        <f>IF(StandardResults[[#This Row],[Ind/Rel]]="Ind",_xlfn.XLOOKUP(StandardResults[[#This Row],[Code]],Std[Code],Std[AAs]),"-")</f>
        <v>#N/A</v>
      </c>
      <c r="V1711" t="e">
        <f>IF(StandardResults[[#This Row],[Ind/Rel]]="Ind",_xlfn.XLOOKUP(StandardResults[[#This Row],[Code]],Std[Code],Std[As]),"-")</f>
        <v>#N/A</v>
      </c>
      <c r="W1711" t="e">
        <f>IF(StandardResults[[#This Row],[Ind/Rel]]="Ind",_xlfn.XLOOKUP(StandardResults[[#This Row],[Code]],Std[Code],Std[Bs]),"-")</f>
        <v>#N/A</v>
      </c>
      <c r="X1711" t="e">
        <f>IF(StandardResults[[#This Row],[Ind/Rel]]="Ind",_xlfn.XLOOKUP(StandardResults[[#This Row],[Code]],Std[Code],Std[EC]),"-")</f>
        <v>#N/A</v>
      </c>
      <c r="Y1711" t="e">
        <f>IF(StandardResults[[#This Row],[Ind/Rel]]="Ind",_xlfn.XLOOKUP(StandardResults[[#This Row],[Code]],Std[Code],Std[Ecs]),"-")</f>
        <v>#N/A</v>
      </c>
      <c r="Z1711">
        <f>COUNTIFS(StandardResults[Name],StandardResults[[#This Row],[Name]],StandardResults[Entry
Std],"B")+COUNTIFS(StandardResults[Name],StandardResults[[#This Row],[Name]],StandardResults[Entry
Std],"A")+COUNTIFS(StandardResults[Name],StandardResults[[#This Row],[Name]],StandardResults[Entry
Std],"AA")</f>
        <v>0</v>
      </c>
      <c r="AA1711">
        <f>COUNTIFS(StandardResults[Name],StandardResults[[#This Row],[Name]],StandardResults[Entry
Std],"AA")</f>
        <v>0</v>
      </c>
    </row>
    <row r="1712" spans="1:27" x14ac:dyDescent="0.25">
      <c r="A1712">
        <f>TimeVR[[#This Row],[Club]]</f>
        <v>0</v>
      </c>
      <c r="B1712" t="str">
        <f>IF(OR(RIGHT(TimeVR[[#This Row],[Event]],3)="M.R", RIGHT(TimeVR[[#This Row],[Event]],3)="F.R"),"Relay","Ind")</f>
        <v>Ind</v>
      </c>
      <c r="C1712">
        <f>TimeVR[[#This Row],[gender]]</f>
        <v>0</v>
      </c>
      <c r="D1712">
        <f>TimeVR[[#This Row],[Age]]</f>
        <v>0</v>
      </c>
      <c r="E1712">
        <f>TimeVR[[#This Row],[name]]</f>
        <v>0</v>
      </c>
      <c r="F1712">
        <f>TimeVR[[#This Row],[Event]]</f>
        <v>0</v>
      </c>
      <c r="G1712" t="str">
        <f>IF(OR(StandardResults[[#This Row],[Entry]]="-",TimeVR[[#This Row],[validation]]="Validated"),"Y","N")</f>
        <v>N</v>
      </c>
      <c r="H1712">
        <f>IF(OR(LEFT(TimeVR[[#This Row],[Times]],8)="00:00.00", LEFT(TimeVR[[#This Row],[Times]],2)="NT"),"-",TimeVR[[#This Row],[Times]])</f>
        <v>0</v>
      </c>
      <c r="I17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2" t="str">
        <f>IF(ISBLANK(TimeVR[[#This Row],[Best Time(S)]]),"-",TimeVR[[#This Row],[Best Time(S)]])</f>
        <v>-</v>
      </c>
      <c r="K1712" t="str">
        <f>IF(StandardResults[[#This Row],[BT(SC)]]&lt;&gt;"-",IF(StandardResults[[#This Row],[BT(SC)]]&lt;=StandardResults[[#This Row],[AAs]],"AA",IF(StandardResults[[#This Row],[BT(SC)]]&lt;=StandardResults[[#This Row],[As]],"A",IF(StandardResults[[#This Row],[BT(SC)]]&lt;=StandardResults[[#This Row],[Bs]],"B","-"))),"")</f>
        <v/>
      </c>
      <c r="L1712" t="str">
        <f>IF(ISBLANK(TimeVR[[#This Row],[Best Time(L)]]),"-",TimeVR[[#This Row],[Best Time(L)]])</f>
        <v>-</v>
      </c>
      <c r="M1712" t="str">
        <f>IF(StandardResults[[#This Row],[BT(LC)]]&lt;&gt;"-",IF(StandardResults[[#This Row],[BT(LC)]]&lt;=StandardResults[[#This Row],[AA]],"AA",IF(StandardResults[[#This Row],[BT(LC)]]&lt;=StandardResults[[#This Row],[A]],"A",IF(StandardResults[[#This Row],[BT(LC)]]&lt;=StandardResults[[#This Row],[B]],"B","-"))),"")</f>
        <v/>
      </c>
      <c r="N1712" s="14"/>
      <c r="O1712" t="str">
        <f>IF(StandardResults[[#This Row],[BT(SC)]]&lt;&gt;"-",IF(StandardResults[[#This Row],[BT(SC)]]&lt;=StandardResults[[#This Row],[Ecs]],"EC","-"),"")</f>
        <v/>
      </c>
      <c r="Q1712" t="str">
        <f>IF(StandardResults[[#This Row],[Ind/Rel]]="Ind",LEFT(StandardResults[[#This Row],[Gender]],1)&amp;MIN(MAX(StandardResults[[#This Row],[Age]],11),17)&amp;"-"&amp;StandardResults[[#This Row],[Event]],"")</f>
        <v>011-0</v>
      </c>
      <c r="R1712" t="e">
        <f>IF(StandardResults[[#This Row],[Ind/Rel]]="Ind",_xlfn.XLOOKUP(StandardResults[[#This Row],[Code]],Std[Code],Std[AA]),"-")</f>
        <v>#N/A</v>
      </c>
      <c r="S1712" t="e">
        <f>IF(StandardResults[[#This Row],[Ind/Rel]]="Ind",_xlfn.XLOOKUP(StandardResults[[#This Row],[Code]],Std[Code],Std[A]),"-")</f>
        <v>#N/A</v>
      </c>
      <c r="T1712" t="e">
        <f>IF(StandardResults[[#This Row],[Ind/Rel]]="Ind",_xlfn.XLOOKUP(StandardResults[[#This Row],[Code]],Std[Code],Std[B]),"-")</f>
        <v>#N/A</v>
      </c>
      <c r="U1712" t="e">
        <f>IF(StandardResults[[#This Row],[Ind/Rel]]="Ind",_xlfn.XLOOKUP(StandardResults[[#This Row],[Code]],Std[Code],Std[AAs]),"-")</f>
        <v>#N/A</v>
      </c>
      <c r="V1712" t="e">
        <f>IF(StandardResults[[#This Row],[Ind/Rel]]="Ind",_xlfn.XLOOKUP(StandardResults[[#This Row],[Code]],Std[Code],Std[As]),"-")</f>
        <v>#N/A</v>
      </c>
      <c r="W1712" t="e">
        <f>IF(StandardResults[[#This Row],[Ind/Rel]]="Ind",_xlfn.XLOOKUP(StandardResults[[#This Row],[Code]],Std[Code],Std[Bs]),"-")</f>
        <v>#N/A</v>
      </c>
      <c r="X1712" t="e">
        <f>IF(StandardResults[[#This Row],[Ind/Rel]]="Ind",_xlfn.XLOOKUP(StandardResults[[#This Row],[Code]],Std[Code],Std[EC]),"-")</f>
        <v>#N/A</v>
      </c>
      <c r="Y1712" t="e">
        <f>IF(StandardResults[[#This Row],[Ind/Rel]]="Ind",_xlfn.XLOOKUP(StandardResults[[#This Row],[Code]],Std[Code],Std[Ecs]),"-")</f>
        <v>#N/A</v>
      </c>
      <c r="Z1712">
        <f>COUNTIFS(StandardResults[Name],StandardResults[[#This Row],[Name]],StandardResults[Entry
Std],"B")+COUNTIFS(StandardResults[Name],StandardResults[[#This Row],[Name]],StandardResults[Entry
Std],"A")+COUNTIFS(StandardResults[Name],StandardResults[[#This Row],[Name]],StandardResults[Entry
Std],"AA")</f>
        <v>0</v>
      </c>
      <c r="AA1712">
        <f>COUNTIFS(StandardResults[Name],StandardResults[[#This Row],[Name]],StandardResults[Entry
Std],"AA")</f>
        <v>0</v>
      </c>
    </row>
    <row r="1713" spans="1:27" x14ac:dyDescent="0.25">
      <c r="A1713">
        <f>TimeVR[[#This Row],[Club]]</f>
        <v>0</v>
      </c>
      <c r="B1713" t="str">
        <f>IF(OR(RIGHT(TimeVR[[#This Row],[Event]],3)="M.R", RIGHT(TimeVR[[#This Row],[Event]],3)="F.R"),"Relay","Ind")</f>
        <v>Ind</v>
      </c>
      <c r="C1713">
        <f>TimeVR[[#This Row],[gender]]</f>
        <v>0</v>
      </c>
      <c r="D1713">
        <f>TimeVR[[#This Row],[Age]]</f>
        <v>0</v>
      </c>
      <c r="E1713">
        <f>TimeVR[[#This Row],[name]]</f>
        <v>0</v>
      </c>
      <c r="F1713">
        <f>TimeVR[[#This Row],[Event]]</f>
        <v>0</v>
      </c>
      <c r="G1713" t="str">
        <f>IF(OR(StandardResults[[#This Row],[Entry]]="-",TimeVR[[#This Row],[validation]]="Validated"),"Y","N")</f>
        <v>N</v>
      </c>
      <c r="H1713">
        <f>IF(OR(LEFT(TimeVR[[#This Row],[Times]],8)="00:00.00", LEFT(TimeVR[[#This Row],[Times]],2)="NT"),"-",TimeVR[[#This Row],[Times]])</f>
        <v>0</v>
      </c>
      <c r="I17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3" t="str">
        <f>IF(ISBLANK(TimeVR[[#This Row],[Best Time(S)]]),"-",TimeVR[[#This Row],[Best Time(S)]])</f>
        <v>-</v>
      </c>
      <c r="K1713" t="str">
        <f>IF(StandardResults[[#This Row],[BT(SC)]]&lt;&gt;"-",IF(StandardResults[[#This Row],[BT(SC)]]&lt;=StandardResults[[#This Row],[AAs]],"AA",IF(StandardResults[[#This Row],[BT(SC)]]&lt;=StandardResults[[#This Row],[As]],"A",IF(StandardResults[[#This Row],[BT(SC)]]&lt;=StandardResults[[#This Row],[Bs]],"B","-"))),"")</f>
        <v/>
      </c>
      <c r="L1713" t="str">
        <f>IF(ISBLANK(TimeVR[[#This Row],[Best Time(L)]]),"-",TimeVR[[#This Row],[Best Time(L)]])</f>
        <v>-</v>
      </c>
      <c r="M1713" t="str">
        <f>IF(StandardResults[[#This Row],[BT(LC)]]&lt;&gt;"-",IF(StandardResults[[#This Row],[BT(LC)]]&lt;=StandardResults[[#This Row],[AA]],"AA",IF(StandardResults[[#This Row],[BT(LC)]]&lt;=StandardResults[[#This Row],[A]],"A",IF(StandardResults[[#This Row],[BT(LC)]]&lt;=StandardResults[[#This Row],[B]],"B","-"))),"")</f>
        <v/>
      </c>
      <c r="N1713" s="14"/>
      <c r="O1713" t="str">
        <f>IF(StandardResults[[#This Row],[BT(SC)]]&lt;&gt;"-",IF(StandardResults[[#This Row],[BT(SC)]]&lt;=StandardResults[[#This Row],[Ecs]],"EC","-"),"")</f>
        <v/>
      </c>
      <c r="Q1713" t="str">
        <f>IF(StandardResults[[#This Row],[Ind/Rel]]="Ind",LEFT(StandardResults[[#This Row],[Gender]],1)&amp;MIN(MAX(StandardResults[[#This Row],[Age]],11),17)&amp;"-"&amp;StandardResults[[#This Row],[Event]],"")</f>
        <v>011-0</v>
      </c>
      <c r="R1713" t="e">
        <f>IF(StandardResults[[#This Row],[Ind/Rel]]="Ind",_xlfn.XLOOKUP(StandardResults[[#This Row],[Code]],Std[Code],Std[AA]),"-")</f>
        <v>#N/A</v>
      </c>
      <c r="S1713" t="e">
        <f>IF(StandardResults[[#This Row],[Ind/Rel]]="Ind",_xlfn.XLOOKUP(StandardResults[[#This Row],[Code]],Std[Code],Std[A]),"-")</f>
        <v>#N/A</v>
      </c>
      <c r="T1713" t="e">
        <f>IF(StandardResults[[#This Row],[Ind/Rel]]="Ind",_xlfn.XLOOKUP(StandardResults[[#This Row],[Code]],Std[Code],Std[B]),"-")</f>
        <v>#N/A</v>
      </c>
      <c r="U1713" t="e">
        <f>IF(StandardResults[[#This Row],[Ind/Rel]]="Ind",_xlfn.XLOOKUP(StandardResults[[#This Row],[Code]],Std[Code],Std[AAs]),"-")</f>
        <v>#N/A</v>
      </c>
      <c r="V1713" t="e">
        <f>IF(StandardResults[[#This Row],[Ind/Rel]]="Ind",_xlfn.XLOOKUP(StandardResults[[#This Row],[Code]],Std[Code],Std[As]),"-")</f>
        <v>#N/A</v>
      </c>
      <c r="W1713" t="e">
        <f>IF(StandardResults[[#This Row],[Ind/Rel]]="Ind",_xlfn.XLOOKUP(StandardResults[[#This Row],[Code]],Std[Code],Std[Bs]),"-")</f>
        <v>#N/A</v>
      </c>
      <c r="X1713" t="e">
        <f>IF(StandardResults[[#This Row],[Ind/Rel]]="Ind",_xlfn.XLOOKUP(StandardResults[[#This Row],[Code]],Std[Code],Std[EC]),"-")</f>
        <v>#N/A</v>
      </c>
      <c r="Y1713" t="e">
        <f>IF(StandardResults[[#This Row],[Ind/Rel]]="Ind",_xlfn.XLOOKUP(StandardResults[[#This Row],[Code]],Std[Code],Std[Ecs]),"-")</f>
        <v>#N/A</v>
      </c>
      <c r="Z1713">
        <f>COUNTIFS(StandardResults[Name],StandardResults[[#This Row],[Name]],StandardResults[Entry
Std],"B")+COUNTIFS(StandardResults[Name],StandardResults[[#This Row],[Name]],StandardResults[Entry
Std],"A")+COUNTIFS(StandardResults[Name],StandardResults[[#This Row],[Name]],StandardResults[Entry
Std],"AA")</f>
        <v>0</v>
      </c>
      <c r="AA1713">
        <f>COUNTIFS(StandardResults[Name],StandardResults[[#This Row],[Name]],StandardResults[Entry
Std],"AA")</f>
        <v>0</v>
      </c>
    </row>
    <row r="1714" spans="1:27" x14ac:dyDescent="0.25">
      <c r="A1714">
        <f>TimeVR[[#This Row],[Club]]</f>
        <v>0</v>
      </c>
      <c r="B1714" t="str">
        <f>IF(OR(RIGHT(TimeVR[[#This Row],[Event]],3)="M.R", RIGHT(TimeVR[[#This Row],[Event]],3)="F.R"),"Relay","Ind")</f>
        <v>Ind</v>
      </c>
      <c r="C1714">
        <f>TimeVR[[#This Row],[gender]]</f>
        <v>0</v>
      </c>
      <c r="D1714">
        <f>TimeVR[[#This Row],[Age]]</f>
        <v>0</v>
      </c>
      <c r="E1714">
        <f>TimeVR[[#This Row],[name]]</f>
        <v>0</v>
      </c>
      <c r="F1714">
        <f>TimeVR[[#This Row],[Event]]</f>
        <v>0</v>
      </c>
      <c r="G1714" t="str">
        <f>IF(OR(StandardResults[[#This Row],[Entry]]="-",TimeVR[[#This Row],[validation]]="Validated"),"Y","N")</f>
        <v>N</v>
      </c>
      <c r="H1714">
        <f>IF(OR(LEFT(TimeVR[[#This Row],[Times]],8)="00:00.00", LEFT(TimeVR[[#This Row],[Times]],2)="NT"),"-",TimeVR[[#This Row],[Times]])</f>
        <v>0</v>
      </c>
      <c r="I17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4" t="str">
        <f>IF(ISBLANK(TimeVR[[#This Row],[Best Time(S)]]),"-",TimeVR[[#This Row],[Best Time(S)]])</f>
        <v>-</v>
      </c>
      <c r="K1714" t="str">
        <f>IF(StandardResults[[#This Row],[BT(SC)]]&lt;&gt;"-",IF(StandardResults[[#This Row],[BT(SC)]]&lt;=StandardResults[[#This Row],[AAs]],"AA",IF(StandardResults[[#This Row],[BT(SC)]]&lt;=StandardResults[[#This Row],[As]],"A",IF(StandardResults[[#This Row],[BT(SC)]]&lt;=StandardResults[[#This Row],[Bs]],"B","-"))),"")</f>
        <v/>
      </c>
      <c r="L1714" t="str">
        <f>IF(ISBLANK(TimeVR[[#This Row],[Best Time(L)]]),"-",TimeVR[[#This Row],[Best Time(L)]])</f>
        <v>-</v>
      </c>
      <c r="M1714" t="str">
        <f>IF(StandardResults[[#This Row],[BT(LC)]]&lt;&gt;"-",IF(StandardResults[[#This Row],[BT(LC)]]&lt;=StandardResults[[#This Row],[AA]],"AA",IF(StandardResults[[#This Row],[BT(LC)]]&lt;=StandardResults[[#This Row],[A]],"A",IF(StandardResults[[#This Row],[BT(LC)]]&lt;=StandardResults[[#This Row],[B]],"B","-"))),"")</f>
        <v/>
      </c>
      <c r="N1714" s="14"/>
      <c r="O1714" t="str">
        <f>IF(StandardResults[[#This Row],[BT(SC)]]&lt;&gt;"-",IF(StandardResults[[#This Row],[BT(SC)]]&lt;=StandardResults[[#This Row],[Ecs]],"EC","-"),"")</f>
        <v/>
      </c>
      <c r="Q1714" t="str">
        <f>IF(StandardResults[[#This Row],[Ind/Rel]]="Ind",LEFT(StandardResults[[#This Row],[Gender]],1)&amp;MIN(MAX(StandardResults[[#This Row],[Age]],11),17)&amp;"-"&amp;StandardResults[[#This Row],[Event]],"")</f>
        <v>011-0</v>
      </c>
      <c r="R1714" t="e">
        <f>IF(StandardResults[[#This Row],[Ind/Rel]]="Ind",_xlfn.XLOOKUP(StandardResults[[#This Row],[Code]],Std[Code],Std[AA]),"-")</f>
        <v>#N/A</v>
      </c>
      <c r="S1714" t="e">
        <f>IF(StandardResults[[#This Row],[Ind/Rel]]="Ind",_xlfn.XLOOKUP(StandardResults[[#This Row],[Code]],Std[Code],Std[A]),"-")</f>
        <v>#N/A</v>
      </c>
      <c r="T1714" t="e">
        <f>IF(StandardResults[[#This Row],[Ind/Rel]]="Ind",_xlfn.XLOOKUP(StandardResults[[#This Row],[Code]],Std[Code],Std[B]),"-")</f>
        <v>#N/A</v>
      </c>
      <c r="U1714" t="e">
        <f>IF(StandardResults[[#This Row],[Ind/Rel]]="Ind",_xlfn.XLOOKUP(StandardResults[[#This Row],[Code]],Std[Code],Std[AAs]),"-")</f>
        <v>#N/A</v>
      </c>
      <c r="V1714" t="e">
        <f>IF(StandardResults[[#This Row],[Ind/Rel]]="Ind",_xlfn.XLOOKUP(StandardResults[[#This Row],[Code]],Std[Code],Std[As]),"-")</f>
        <v>#N/A</v>
      </c>
      <c r="W1714" t="e">
        <f>IF(StandardResults[[#This Row],[Ind/Rel]]="Ind",_xlfn.XLOOKUP(StandardResults[[#This Row],[Code]],Std[Code],Std[Bs]),"-")</f>
        <v>#N/A</v>
      </c>
      <c r="X1714" t="e">
        <f>IF(StandardResults[[#This Row],[Ind/Rel]]="Ind",_xlfn.XLOOKUP(StandardResults[[#This Row],[Code]],Std[Code],Std[EC]),"-")</f>
        <v>#N/A</v>
      </c>
      <c r="Y1714" t="e">
        <f>IF(StandardResults[[#This Row],[Ind/Rel]]="Ind",_xlfn.XLOOKUP(StandardResults[[#This Row],[Code]],Std[Code],Std[Ecs]),"-")</f>
        <v>#N/A</v>
      </c>
      <c r="Z1714">
        <f>COUNTIFS(StandardResults[Name],StandardResults[[#This Row],[Name]],StandardResults[Entry
Std],"B")+COUNTIFS(StandardResults[Name],StandardResults[[#This Row],[Name]],StandardResults[Entry
Std],"A")+COUNTIFS(StandardResults[Name],StandardResults[[#This Row],[Name]],StandardResults[Entry
Std],"AA")</f>
        <v>0</v>
      </c>
      <c r="AA1714">
        <f>COUNTIFS(StandardResults[Name],StandardResults[[#This Row],[Name]],StandardResults[Entry
Std],"AA")</f>
        <v>0</v>
      </c>
    </row>
    <row r="1715" spans="1:27" x14ac:dyDescent="0.25">
      <c r="A1715">
        <f>TimeVR[[#This Row],[Club]]</f>
        <v>0</v>
      </c>
      <c r="B1715" t="str">
        <f>IF(OR(RIGHT(TimeVR[[#This Row],[Event]],3)="M.R", RIGHT(TimeVR[[#This Row],[Event]],3)="F.R"),"Relay","Ind")</f>
        <v>Ind</v>
      </c>
      <c r="C1715">
        <f>TimeVR[[#This Row],[gender]]</f>
        <v>0</v>
      </c>
      <c r="D1715">
        <f>TimeVR[[#This Row],[Age]]</f>
        <v>0</v>
      </c>
      <c r="E1715">
        <f>TimeVR[[#This Row],[name]]</f>
        <v>0</v>
      </c>
      <c r="F1715">
        <f>TimeVR[[#This Row],[Event]]</f>
        <v>0</v>
      </c>
      <c r="G1715" t="str">
        <f>IF(OR(StandardResults[[#This Row],[Entry]]="-",TimeVR[[#This Row],[validation]]="Validated"),"Y","N")</f>
        <v>N</v>
      </c>
      <c r="H1715">
        <f>IF(OR(LEFT(TimeVR[[#This Row],[Times]],8)="00:00.00", LEFT(TimeVR[[#This Row],[Times]],2)="NT"),"-",TimeVR[[#This Row],[Times]])</f>
        <v>0</v>
      </c>
      <c r="I17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5" t="str">
        <f>IF(ISBLANK(TimeVR[[#This Row],[Best Time(S)]]),"-",TimeVR[[#This Row],[Best Time(S)]])</f>
        <v>-</v>
      </c>
      <c r="K1715" t="str">
        <f>IF(StandardResults[[#This Row],[BT(SC)]]&lt;&gt;"-",IF(StandardResults[[#This Row],[BT(SC)]]&lt;=StandardResults[[#This Row],[AAs]],"AA",IF(StandardResults[[#This Row],[BT(SC)]]&lt;=StandardResults[[#This Row],[As]],"A",IF(StandardResults[[#This Row],[BT(SC)]]&lt;=StandardResults[[#This Row],[Bs]],"B","-"))),"")</f>
        <v/>
      </c>
      <c r="L1715" t="str">
        <f>IF(ISBLANK(TimeVR[[#This Row],[Best Time(L)]]),"-",TimeVR[[#This Row],[Best Time(L)]])</f>
        <v>-</v>
      </c>
      <c r="M1715" t="str">
        <f>IF(StandardResults[[#This Row],[BT(LC)]]&lt;&gt;"-",IF(StandardResults[[#This Row],[BT(LC)]]&lt;=StandardResults[[#This Row],[AA]],"AA",IF(StandardResults[[#This Row],[BT(LC)]]&lt;=StandardResults[[#This Row],[A]],"A",IF(StandardResults[[#This Row],[BT(LC)]]&lt;=StandardResults[[#This Row],[B]],"B","-"))),"")</f>
        <v/>
      </c>
      <c r="N1715" s="14"/>
      <c r="O1715" t="str">
        <f>IF(StandardResults[[#This Row],[BT(SC)]]&lt;&gt;"-",IF(StandardResults[[#This Row],[BT(SC)]]&lt;=StandardResults[[#This Row],[Ecs]],"EC","-"),"")</f>
        <v/>
      </c>
      <c r="Q1715" t="str">
        <f>IF(StandardResults[[#This Row],[Ind/Rel]]="Ind",LEFT(StandardResults[[#This Row],[Gender]],1)&amp;MIN(MAX(StandardResults[[#This Row],[Age]],11),17)&amp;"-"&amp;StandardResults[[#This Row],[Event]],"")</f>
        <v>011-0</v>
      </c>
      <c r="R1715" t="e">
        <f>IF(StandardResults[[#This Row],[Ind/Rel]]="Ind",_xlfn.XLOOKUP(StandardResults[[#This Row],[Code]],Std[Code],Std[AA]),"-")</f>
        <v>#N/A</v>
      </c>
      <c r="S1715" t="e">
        <f>IF(StandardResults[[#This Row],[Ind/Rel]]="Ind",_xlfn.XLOOKUP(StandardResults[[#This Row],[Code]],Std[Code],Std[A]),"-")</f>
        <v>#N/A</v>
      </c>
      <c r="T1715" t="e">
        <f>IF(StandardResults[[#This Row],[Ind/Rel]]="Ind",_xlfn.XLOOKUP(StandardResults[[#This Row],[Code]],Std[Code],Std[B]),"-")</f>
        <v>#N/A</v>
      </c>
      <c r="U1715" t="e">
        <f>IF(StandardResults[[#This Row],[Ind/Rel]]="Ind",_xlfn.XLOOKUP(StandardResults[[#This Row],[Code]],Std[Code],Std[AAs]),"-")</f>
        <v>#N/A</v>
      </c>
      <c r="V1715" t="e">
        <f>IF(StandardResults[[#This Row],[Ind/Rel]]="Ind",_xlfn.XLOOKUP(StandardResults[[#This Row],[Code]],Std[Code],Std[As]),"-")</f>
        <v>#N/A</v>
      </c>
      <c r="W1715" t="e">
        <f>IF(StandardResults[[#This Row],[Ind/Rel]]="Ind",_xlfn.XLOOKUP(StandardResults[[#This Row],[Code]],Std[Code],Std[Bs]),"-")</f>
        <v>#N/A</v>
      </c>
      <c r="X1715" t="e">
        <f>IF(StandardResults[[#This Row],[Ind/Rel]]="Ind",_xlfn.XLOOKUP(StandardResults[[#This Row],[Code]],Std[Code],Std[EC]),"-")</f>
        <v>#N/A</v>
      </c>
      <c r="Y1715" t="e">
        <f>IF(StandardResults[[#This Row],[Ind/Rel]]="Ind",_xlfn.XLOOKUP(StandardResults[[#This Row],[Code]],Std[Code],Std[Ecs]),"-")</f>
        <v>#N/A</v>
      </c>
      <c r="Z1715">
        <f>COUNTIFS(StandardResults[Name],StandardResults[[#This Row],[Name]],StandardResults[Entry
Std],"B")+COUNTIFS(StandardResults[Name],StandardResults[[#This Row],[Name]],StandardResults[Entry
Std],"A")+COUNTIFS(StandardResults[Name],StandardResults[[#This Row],[Name]],StandardResults[Entry
Std],"AA")</f>
        <v>0</v>
      </c>
      <c r="AA1715">
        <f>COUNTIFS(StandardResults[Name],StandardResults[[#This Row],[Name]],StandardResults[Entry
Std],"AA")</f>
        <v>0</v>
      </c>
    </row>
    <row r="1716" spans="1:27" x14ac:dyDescent="0.25">
      <c r="A1716">
        <f>TimeVR[[#This Row],[Club]]</f>
        <v>0</v>
      </c>
      <c r="B1716" t="str">
        <f>IF(OR(RIGHT(TimeVR[[#This Row],[Event]],3)="M.R", RIGHT(TimeVR[[#This Row],[Event]],3)="F.R"),"Relay","Ind")</f>
        <v>Ind</v>
      </c>
      <c r="C1716">
        <f>TimeVR[[#This Row],[gender]]</f>
        <v>0</v>
      </c>
      <c r="D1716">
        <f>TimeVR[[#This Row],[Age]]</f>
        <v>0</v>
      </c>
      <c r="E1716">
        <f>TimeVR[[#This Row],[name]]</f>
        <v>0</v>
      </c>
      <c r="F1716">
        <f>TimeVR[[#This Row],[Event]]</f>
        <v>0</v>
      </c>
      <c r="G1716" t="str">
        <f>IF(OR(StandardResults[[#This Row],[Entry]]="-",TimeVR[[#This Row],[validation]]="Validated"),"Y","N")</f>
        <v>N</v>
      </c>
      <c r="H1716">
        <f>IF(OR(LEFT(TimeVR[[#This Row],[Times]],8)="00:00.00", LEFT(TimeVR[[#This Row],[Times]],2)="NT"),"-",TimeVR[[#This Row],[Times]])</f>
        <v>0</v>
      </c>
      <c r="I17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6" t="str">
        <f>IF(ISBLANK(TimeVR[[#This Row],[Best Time(S)]]),"-",TimeVR[[#This Row],[Best Time(S)]])</f>
        <v>-</v>
      </c>
      <c r="K1716" t="str">
        <f>IF(StandardResults[[#This Row],[BT(SC)]]&lt;&gt;"-",IF(StandardResults[[#This Row],[BT(SC)]]&lt;=StandardResults[[#This Row],[AAs]],"AA",IF(StandardResults[[#This Row],[BT(SC)]]&lt;=StandardResults[[#This Row],[As]],"A",IF(StandardResults[[#This Row],[BT(SC)]]&lt;=StandardResults[[#This Row],[Bs]],"B","-"))),"")</f>
        <v/>
      </c>
      <c r="L1716" t="str">
        <f>IF(ISBLANK(TimeVR[[#This Row],[Best Time(L)]]),"-",TimeVR[[#This Row],[Best Time(L)]])</f>
        <v>-</v>
      </c>
      <c r="M1716" t="str">
        <f>IF(StandardResults[[#This Row],[BT(LC)]]&lt;&gt;"-",IF(StandardResults[[#This Row],[BT(LC)]]&lt;=StandardResults[[#This Row],[AA]],"AA",IF(StandardResults[[#This Row],[BT(LC)]]&lt;=StandardResults[[#This Row],[A]],"A",IF(StandardResults[[#This Row],[BT(LC)]]&lt;=StandardResults[[#This Row],[B]],"B","-"))),"")</f>
        <v/>
      </c>
      <c r="N1716" s="14"/>
      <c r="O1716" t="str">
        <f>IF(StandardResults[[#This Row],[BT(SC)]]&lt;&gt;"-",IF(StandardResults[[#This Row],[BT(SC)]]&lt;=StandardResults[[#This Row],[Ecs]],"EC","-"),"")</f>
        <v/>
      </c>
      <c r="Q1716" t="str">
        <f>IF(StandardResults[[#This Row],[Ind/Rel]]="Ind",LEFT(StandardResults[[#This Row],[Gender]],1)&amp;MIN(MAX(StandardResults[[#This Row],[Age]],11),17)&amp;"-"&amp;StandardResults[[#This Row],[Event]],"")</f>
        <v>011-0</v>
      </c>
      <c r="R1716" t="e">
        <f>IF(StandardResults[[#This Row],[Ind/Rel]]="Ind",_xlfn.XLOOKUP(StandardResults[[#This Row],[Code]],Std[Code],Std[AA]),"-")</f>
        <v>#N/A</v>
      </c>
      <c r="S1716" t="e">
        <f>IF(StandardResults[[#This Row],[Ind/Rel]]="Ind",_xlfn.XLOOKUP(StandardResults[[#This Row],[Code]],Std[Code],Std[A]),"-")</f>
        <v>#N/A</v>
      </c>
      <c r="T1716" t="e">
        <f>IF(StandardResults[[#This Row],[Ind/Rel]]="Ind",_xlfn.XLOOKUP(StandardResults[[#This Row],[Code]],Std[Code],Std[B]),"-")</f>
        <v>#N/A</v>
      </c>
      <c r="U1716" t="e">
        <f>IF(StandardResults[[#This Row],[Ind/Rel]]="Ind",_xlfn.XLOOKUP(StandardResults[[#This Row],[Code]],Std[Code],Std[AAs]),"-")</f>
        <v>#N/A</v>
      </c>
      <c r="V1716" t="e">
        <f>IF(StandardResults[[#This Row],[Ind/Rel]]="Ind",_xlfn.XLOOKUP(StandardResults[[#This Row],[Code]],Std[Code],Std[As]),"-")</f>
        <v>#N/A</v>
      </c>
      <c r="W1716" t="e">
        <f>IF(StandardResults[[#This Row],[Ind/Rel]]="Ind",_xlfn.XLOOKUP(StandardResults[[#This Row],[Code]],Std[Code],Std[Bs]),"-")</f>
        <v>#N/A</v>
      </c>
      <c r="X1716" t="e">
        <f>IF(StandardResults[[#This Row],[Ind/Rel]]="Ind",_xlfn.XLOOKUP(StandardResults[[#This Row],[Code]],Std[Code],Std[EC]),"-")</f>
        <v>#N/A</v>
      </c>
      <c r="Y1716" t="e">
        <f>IF(StandardResults[[#This Row],[Ind/Rel]]="Ind",_xlfn.XLOOKUP(StandardResults[[#This Row],[Code]],Std[Code],Std[Ecs]),"-")</f>
        <v>#N/A</v>
      </c>
      <c r="Z1716">
        <f>COUNTIFS(StandardResults[Name],StandardResults[[#This Row],[Name]],StandardResults[Entry
Std],"B")+COUNTIFS(StandardResults[Name],StandardResults[[#This Row],[Name]],StandardResults[Entry
Std],"A")+COUNTIFS(StandardResults[Name],StandardResults[[#This Row],[Name]],StandardResults[Entry
Std],"AA")</f>
        <v>0</v>
      </c>
      <c r="AA1716">
        <f>COUNTIFS(StandardResults[Name],StandardResults[[#This Row],[Name]],StandardResults[Entry
Std],"AA")</f>
        <v>0</v>
      </c>
    </row>
    <row r="1717" spans="1:27" x14ac:dyDescent="0.25">
      <c r="A1717">
        <f>TimeVR[[#This Row],[Club]]</f>
        <v>0</v>
      </c>
      <c r="B1717" t="str">
        <f>IF(OR(RIGHT(TimeVR[[#This Row],[Event]],3)="M.R", RIGHT(TimeVR[[#This Row],[Event]],3)="F.R"),"Relay","Ind")</f>
        <v>Ind</v>
      </c>
      <c r="C1717">
        <f>TimeVR[[#This Row],[gender]]</f>
        <v>0</v>
      </c>
      <c r="D1717">
        <f>TimeVR[[#This Row],[Age]]</f>
        <v>0</v>
      </c>
      <c r="E1717">
        <f>TimeVR[[#This Row],[name]]</f>
        <v>0</v>
      </c>
      <c r="F1717">
        <f>TimeVR[[#This Row],[Event]]</f>
        <v>0</v>
      </c>
      <c r="G1717" t="str">
        <f>IF(OR(StandardResults[[#This Row],[Entry]]="-",TimeVR[[#This Row],[validation]]="Validated"),"Y","N")</f>
        <v>N</v>
      </c>
      <c r="H1717">
        <f>IF(OR(LEFT(TimeVR[[#This Row],[Times]],8)="00:00.00", LEFT(TimeVR[[#This Row],[Times]],2)="NT"),"-",TimeVR[[#This Row],[Times]])</f>
        <v>0</v>
      </c>
      <c r="I17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7" t="str">
        <f>IF(ISBLANK(TimeVR[[#This Row],[Best Time(S)]]),"-",TimeVR[[#This Row],[Best Time(S)]])</f>
        <v>-</v>
      </c>
      <c r="K1717" t="str">
        <f>IF(StandardResults[[#This Row],[BT(SC)]]&lt;&gt;"-",IF(StandardResults[[#This Row],[BT(SC)]]&lt;=StandardResults[[#This Row],[AAs]],"AA",IF(StandardResults[[#This Row],[BT(SC)]]&lt;=StandardResults[[#This Row],[As]],"A",IF(StandardResults[[#This Row],[BT(SC)]]&lt;=StandardResults[[#This Row],[Bs]],"B","-"))),"")</f>
        <v/>
      </c>
      <c r="L1717" t="str">
        <f>IF(ISBLANK(TimeVR[[#This Row],[Best Time(L)]]),"-",TimeVR[[#This Row],[Best Time(L)]])</f>
        <v>-</v>
      </c>
      <c r="M1717" t="str">
        <f>IF(StandardResults[[#This Row],[BT(LC)]]&lt;&gt;"-",IF(StandardResults[[#This Row],[BT(LC)]]&lt;=StandardResults[[#This Row],[AA]],"AA",IF(StandardResults[[#This Row],[BT(LC)]]&lt;=StandardResults[[#This Row],[A]],"A",IF(StandardResults[[#This Row],[BT(LC)]]&lt;=StandardResults[[#This Row],[B]],"B","-"))),"")</f>
        <v/>
      </c>
      <c r="N1717" s="14"/>
      <c r="O1717" t="str">
        <f>IF(StandardResults[[#This Row],[BT(SC)]]&lt;&gt;"-",IF(StandardResults[[#This Row],[BT(SC)]]&lt;=StandardResults[[#This Row],[Ecs]],"EC","-"),"")</f>
        <v/>
      </c>
      <c r="Q1717" t="str">
        <f>IF(StandardResults[[#This Row],[Ind/Rel]]="Ind",LEFT(StandardResults[[#This Row],[Gender]],1)&amp;MIN(MAX(StandardResults[[#This Row],[Age]],11),17)&amp;"-"&amp;StandardResults[[#This Row],[Event]],"")</f>
        <v>011-0</v>
      </c>
      <c r="R1717" t="e">
        <f>IF(StandardResults[[#This Row],[Ind/Rel]]="Ind",_xlfn.XLOOKUP(StandardResults[[#This Row],[Code]],Std[Code],Std[AA]),"-")</f>
        <v>#N/A</v>
      </c>
      <c r="S1717" t="e">
        <f>IF(StandardResults[[#This Row],[Ind/Rel]]="Ind",_xlfn.XLOOKUP(StandardResults[[#This Row],[Code]],Std[Code],Std[A]),"-")</f>
        <v>#N/A</v>
      </c>
      <c r="T1717" t="e">
        <f>IF(StandardResults[[#This Row],[Ind/Rel]]="Ind",_xlfn.XLOOKUP(StandardResults[[#This Row],[Code]],Std[Code],Std[B]),"-")</f>
        <v>#N/A</v>
      </c>
      <c r="U1717" t="e">
        <f>IF(StandardResults[[#This Row],[Ind/Rel]]="Ind",_xlfn.XLOOKUP(StandardResults[[#This Row],[Code]],Std[Code],Std[AAs]),"-")</f>
        <v>#N/A</v>
      </c>
      <c r="V1717" t="e">
        <f>IF(StandardResults[[#This Row],[Ind/Rel]]="Ind",_xlfn.XLOOKUP(StandardResults[[#This Row],[Code]],Std[Code],Std[As]),"-")</f>
        <v>#N/A</v>
      </c>
      <c r="W1717" t="e">
        <f>IF(StandardResults[[#This Row],[Ind/Rel]]="Ind",_xlfn.XLOOKUP(StandardResults[[#This Row],[Code]],Std[Code],Std[Bs]),"-")</f>
        <v>#N/A</v>
      </c>
      <c r="X1717" t="e">
        <f>IF(StandardResults[[#This Row],[Ind/Rel]]="Ind",_xlfn.XLOOKUP(StandardResults[[#This Row],[Code]],Std[Code],Std[EC]),"-")</f>
        <v>#N/A</v>
      </c>
      <c r="Y1717" t="e">
        <f>IF(StandardResults[[#This Row],[Ind/Rel]]="Ind",_xlfn.XLOOKUP(StandardResults[[#This Row],[Code]],Std[Code],Std[Ecs]),"-")</f>
        <v>#N/A</v>
      </c>
      <c r="Z1717">
        <f>COUNTIFS(StandardResults[Name],StandardResults[[#This Row],[Name]],StandardResults[Entry
Std],"B")+COUNTIFS(StandardResults[Name],StandardResults[[#This Row],[Name]],StandardResults[Entry
Std],"A")+COUNTIFS(StandardResults[Name],StandardResults[[#This Row],[Name]],StandardResults[Entry
Std],"AA")</f>
        <v>0</v>
      </c>
      <c r="AA1717">
        <f>COUNTIFS(StandardResults[Name],StandardResults[[#This Row],[Name]],StandardResults[Entry
Std],"AA")</f>
        <v>0</v>
      </c>
    </row>
    <row r="1718" spans="1:27" x14ac:dyDescent="0.25">
      <c r="A1718">
        <f>TimeVR[[#This Row],[Club]]</f>
        <v>0</v>
      </c>
      <c r="B1718" t="str">
        <f>IF(OR(RIGHT(TimeVR[[#This Row],[Event]],3)="M.R", RIGHT(TimeVR[[#This Row],[Event]],3)="F.R"),"Relay","Ind")</f>
        <v>Ind</v>
      </c>
      <c r="C1718">
        <f>TimeVR[[#This Row],[gender]]</f>
        <v>0</v>
      </c>
      <c r="D1718">
        <f>TimeVR[[#This Row],[Age]]</f>
        <v>0</v>
      </c>
      <c r="E1718">
        <f>TimeVR[[#This Row],[name]]</f>
        <v>0</v>
      </c>
      <c r="F1718">
        <f>TimeVR[[#This Row],[Event]]</f>
        <v>0</v>
      </c>
      <c r="G1718" t="str">
        <f>IF(OR(StandardResults[[#This Row],[Entry]]="-",TimeVR[[#This Row],[validation]]="Validated"),"Y","N")</f>
        <v>N</v>
      </c>
      <c r="H1718">
        <f>IF(OR(LEFT(TimeVR[[#This Row],[Times]],8)="00:00.00", LEFT(TimeVR[[#This Row],[Times]],2)="NT"),"-",TimeVR[[#This Row],[Times]])</f>
        <v>0</v>
      </c>
      <c r="I17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8" t="str">
        <f>IF(ISBLANK(TimeVR[[#This Row],[Best Time(S)]]),"-",TimeVR[[#This Row],[Best Time(S)]])</f>
        <v>-</v>
      </c>
      <c r="K1718" t="str">
        <f>IF(StandardResults[[#This Row],[BT(SC)]]&lt;&gt;"-",IF(StandardResults[[#This Row],[BT(SC)]]&lt;=StandardResults[[#This Row],[AAs]],"AA",IF(StandardResults[[#This Row],[BT(SC)]]&lt;=StandardResults[[#This Row],[As]],"A",IF(StandardResults[[#This Row],[BT(SC)]]&lt;=StandardResults[[#This Row],[Bs]],"B","-"))),"")</f>
        <v/>
      </c>
      <c r="L1718" t="str">
        <f>IF(ISBLANK(TimeVR[[#This Row],[Best Time(L)]]),"-",TimeVR[[#This Row],[Best Time(L)]])</f>
        <v>-</v>
      </c>
      <c r="M1718" t="str">
        <f>IF(StandardResults[[#This Row],[BT(LC)]]&lt;&gt;"-",IF(StandardResults[[#This Row],[BT(LC)]]&lt;=StandardResults[[#This Row],[AA]],"AA",IF(StandardResults[[#This Row],[BT(LC)]]&lt;=StandardResults[[#This Row],[A]],"A",IF(StandardResults[[#This Row],[BT(LC)]]&lt;=StandardResults[[#This Row],[B]],"B","-"))),"")</f>
        <v/>
      </c>
      <c r="N1718" s="14"/>
      <c r="O1718" t="str">
        <f>IF(StandardResults[[#This Row],[BT(SC)]]&lt;&gt;"-",IF(StandardResults[[#This Row],[BT(SC)]]&lt;=StandardResults[[#This Row],[Ecs]],"EC","-"),"")</f>
        <v/>
      </c>
      <c r="Q1718" t="str">
        <f>IF(StandardResults[[#This Row],[Ind/Rel]]="Ind",LEFT(StandardResults[[#This Row],[Gender]],1)&amp;MIN(MAX(StandardResults[[#This Row],[Age]],11),17)&amp;"-"&amp;StandardResults[[#This Row],[Event]],"")</f>
        <v>011-0</v>
      </c>
      <c r="R1718" t="e">
        <f>IF(StandardResults[[#This Row],[Ind/Rel]]="Ind",_xlfn.XLOOKUP(StandardResults[[#This Row],[Code]],Std[Code],Std[AA]),"-")</f>
        <v>#N/A</v>
      </c>
      <c r="S1718" t="e">
        <f>IF(StandardResults[[#This Row],[Ind/Rel]]="Ind",_xlfn.XLOOKUP(StandardResults[[#This Row],[Code]],Std[Code],Std[A]),"-")</f>
        <v>#N/A</v>
      </c>
      <c r="T1718" t="e">
        <f>IF(StandardResults[[#This Row],[Ind/Rel]]="Ind",_xlfn.XLOOKUP(StandardResults[[#This Row],[Code]],Std[Code],Std[B]),"-")</f>
        <v>#N/A</v>
      </c>
      <c r="U1718" t="e">
        <f>IF(StandardResults[[#This Row],[Ind/Rel]]="Ind",_xlfn.XLOOKUP(StandardResults[[#This Row],[Code]],Std[Code],Std[AAs]),"-")</f>
        <v>#N/A</v>
      </c>
      <c r="V1718" t="e">
        <f>IF(StandardResults[[#This Row],[Ind/Rel]]="Ind",_xlfn.XLOOKUP(StandardResults[[#This Row],[Code]],Std[Code],Std[As]),"-")</f>
        <v>#N/A</v>
      </c>
      <c r="W1718" t="e">
        <f>IF(StandardResults[[#This Row],[Ind/Rel]]="Ind",_xlfn.XLOOKUP(StandardResults[[#This Row],[Code]],Std[Code],Std[Bs]),"-")</f>
        <v>#N/A</v>
      </c>
      <c r="X1718" t="e">
        <f>IF(StandardResults[[#This Row],[Ind/Rel]]="Ind",_xlfn.XLOOKUP(StandardResults[[#This Row],[Code]],Std[Code],Std[EC]),"-")</f>
        <v>#N/A</v>
      </c>
      <c r="Y1718" t="e">
        <f>IF(StandardResults[[#This Row],[Ind/Rel]]="Ind",_xlfn.XLOOKUP(StandardResults[[#This Row],[Code]],Std[Code],Std[Ecs]),"-")</f>
        <v>#N/A</v>
      </c>
      <c r="Z1718">
        <f>COUNTIFS(StandardResults[Name],StandardResults[[#This Row],[Name]],StandardResults[Entry
Std],"B")+COUNTIFS(StandardResults[Name],StandardResults[[#This Row],[Name]],StandardResults[Entry
Std],"A")+COUNTIFS(StandardResults[Name],StandardResults[[#This Row],[Name]],StandardResults[Entry
Std],"AA")</f>
        <v>0</v>
      </c>
      <c r="AA1718">
        <f>COUNTIFS(StandardResults[Name],StandardResults[[#This Row],[Name]],StandardResults[Entry
Std],"AA")</f>
        <v>0</v>
      </c>
    </row>
    <row r="1719" spans="1:27" x14ac:dyDescent="0.25">
      <c r="A1719">
        <f>TimeVR[[#This Row],[Club]]</f>
        <v>0</v>
      </c>
      <c r="B1719" t="str">
        <f>IF(OR(RIGHT(TimeVR[[#This Row],[Event]],3)="M.R", RIGHT(TimeVR[[#This Row],[Event]],3)="F.R"),"Relay","Ind")</f>
        <v>Ind</v>
      </c>
      <c r="C1719">
        <f>TimeVR[[#This Row],[gender]]</f>
        <v>0</v>
      </c>
      <c r="D1719">
        <f>TimeVR[[#This Row],[Age]]</f>
        <v>0</v>
      </c>
      <c r="E1719">
        <f>TimeVR[[#This Row],[name]]</f>
        <v>0</v>
      </c>
      <c r="F1719">
        <f>TimeVR[[#This Row],[Event]]</f>
        <v>0</v>
      </c>
      <c r="G1719" t="str">
        <f>IF(OR(StandardResults[[#This Row],[Entry]]="-",TimeVR[[#This Row],[validation]]="Validated"),"Y","N")</f>
        <v>N</v>
      </c>
      <c r="H1719">
        <f>IF(OR(LEFT(TimeVR[[#This Row],[Times]],8)="00:00.00", LEFT(TimeVR[[#This Row],[Times]],2)="NT"),"-",TimeVR[[#This Row],[Times]])</f>
        <v>0</v>
      </c>
      <c r="I17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19" t="str">
        <f>IF(ISBLANK(TimeVR[[#This Row],[Best Time(S)]]),"-",TimeVR[[#This Row],[Best Time(S)]])</f>
        <v>-</v>
      </c>
      <c r="K1719" t="str">
        <f>IF(StandardResults[[#This Row],[BT(SC)]]&lt;&gt;"-",IF(StandardResults[[#This Row],[BT(SC)]]&lt;=StandardResults[[#This Row],[AAs]],"AA",IF(StandardResults[[#This Row],[BT(SC)]]&lt;=StandardResults[[#This Row],[As]],"A",IF(StandardResults[[#This Row],[BT(SC)]]&lt;=StandardResults[[#This Row],[Bs]],"B","-"))),"")</f>
        <v/>
      </c>
      <c r="L1719" t="str">
        <f>IF(ISBLANK(TimeVR[[#This Row],[Best Time(L)]]),"-",TimeVR[[#This Row],[Best Time(L)]])</f>
        <v>-</v>
      </c>
      <c r="M1719" t="str">
        <f>IF(StandardResults[[#This Row],[BT(LC)]]&lt;&gt;"-",IF(StandardResults[[#This Row],[BT(LC)]]&lt;=StandardResults[[#This Row],[AA]],"AA",IF(StandardResults[[#This Row],[BT(LC)]]&lt;=StandardResults[[#This Row],[A]],"A",IF(StandardResults[[#This Row],[BT(LC)]]&lt;=StandardResults[[#This Row],[B]],"B","-"))),"")</f>
        <v/>
      </c>
      <c r="N1719" s="14"/>
      <c r="O1719" t="str">
        <f>IF(StandardResults[[#This Row],[BT(SC)]]&lt;&gt;"-",IF(StandardResults[[#This Row],[BT(SC)]]&lt;=StandardResults[[#This Row],[Ecs]],"EC","-"),"")</f>
        <v/>
      </c>
      <c r="Q1719" t="str">
        <f>IF(StandardResults[[#This Row],[Ind/Rel]]="Ind",LEFT(StandardResults[[#This Row],[Gender]],1)&amp;MIN(MAX(StandardResults[[#This Row],[Age]],11),17)&amp;"-"&amp;StandardResults[[#This Row],[Event]],"")</f>
        <v>011-0</v>
      </c>
      <c r="R1719" t="e">
        <f>IF(StandardResults[[#This Row],[Ind/Rel]]="Ind",_xlfn.XLOOKUP(StandardResults[[#This Row],[Code]],Std[Code],Std[AA]),"-")</f>
        <v>#N/A</v>
      </c>
      <c r="S1719" t="e">
        <f>IF(StandardResults[[#This Row],[Ind/Rel]]="Ind",_xlfn.XLOOKUP(StandardResults[[#This Row],[Code]],Std[Code],Std[A]),"-")</f>
        <v>#N/A</v>
      </c>
      <c r="T1719" t="e">
        <f>IF(StandardResults[[#This Row],[Ind/Rel]]="Ind",_xlfn.XLOOKUP(StandardResults[[#This Row],[Code]],Std[Code],Std[B]),"-")</f>
        <v>#N/A</v>
      </c>
      <c r="U1719" t="e">
        <f>IF(StandardResults[[#This Row],[Ind/Rel]]="Ind",_xlfn.XLOOKUP(StandardResults[[#This Row],[Code]],Std[Code],Std[AAs]),"-")</f>
        <v>#N/A</v>
      </c>
      <c r="V1719" t="e">
        <f>IF(StandardResults[[#This Row],[Ind/Rel]]="Ind",_xlfn.XLOOKUP(StandardResults[[#This Row],[Code]],Std[Code],Std[As]),"-")</f>
        <v>#N/A</v>
      </c>
      <c r="W1719" t="e">
        <f>IF(StandardResults[[#This Row],[Ind/Rel]]="Ind",_xlfn.XLOOKUP(StandardResults[[#This Row],[Code]],Std[Code],Std[Bs]),"-")</f>
        <v>#N/A</v>
      </c>
      <c r="X1719" t="e">
        <f>IF(StandardResults[[#This Row],[Ind/Rel]]="Ind",_xlfn.XLOOKUP(StandardResults[[#This Row],[Code]],Std[Code],Std[EC]),"-")</f>
        <v>#N/A</v>
      </c>
      <c r="Y1719" t="e">
        <f>IF(StandardResults[[#This Row],[Ind/Rel]]="Ind",_xlfn.XLOOKUP(StandardResults[[#This Row],[Code]],Std[Code],Std[Ecs]),"-")</f>
        <v>#N/A</v>
      </c>
      <c r="Z1719">
        <f>COUNTIFS(StandardResults[Name],StandardResults[[#This Row],[Name]],StandardResults[Entry
Std],"B")+COUNTIFS(StandardResults[Name],StandardResults[[#This Row],[Name]],StandardResults[Entry
Std],"A")+COUNTIFS(StandardResults[Name],StandardResults[[#This Row],[Name]],StandardResults[Entry
Std],"AA")</f>
        <v>0</v>
      </c>
      <c r="AA1719">
        <f>COUNTIFS(StandardResults[Name],StandardResults[[#This Row],[Name]],StandardResults[Entry
Std],"AA")</f>
        <v>0</v>
      </c>
    </row>
    <row r="1720" spans="1:27" x14ac:dyDescent="0.25">
      <c r="A1720">
        <f>TimeVR[[#This Row],[Club]]</f>
        <v>0</v>
      </c>
      <c r="B1720" t="str">
        <f>IF(OR(RIGHT(TimeVR[[#This Row],[Event]],3)="M.R", RIGHT(TimeVR[[#This Row],[Event]],3)="F.R"),"Relay","Ind")</f>
        <v>Ind</v>
      </c>
      <c r="C1720">
        <f>TimeVR[[#This Row],[gender]]</f>
        <v>0</v>
      </c>
      <c r="D1720">
        <f>TimeVR[[#This Row],[Age]]</f>
        <v>0</v>
      </c>
      <c r="E1720">
        <f>TimeVR[[#This Row],[name]]</f>
        <v>0</v>
      </c>
      <c r="F1720">
        <f>TimeVR[[#This Row],[Event]]</f>
        <v>0</v>
      </c>
      <c r="G1720" t="str">
        <f>IF(OR(StandardResults[[#This Row],[Entry]]="-",TimeVR[[#This Row],[validation]]="Validated"),"Y","N")</f>
        <v>N</v>
      </c>
      <c r="H1720">
        <f>IF(OR(LEFT(TimeVR[[#This Row],[Times]],8)="00:00.00", LEFT(TimeVR[[#This Row],[Times]],2)="NT"),"-",TimeVR[[#This Row],[Times]])</f>
        <v>0</v>
      </c>
      <c r="I17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0" t="str">
        <f>IF(ISBLANK(TimeVR[[#This Row],[Best Time(S)]]),"-",TimeVR[[#This Row],[Best Time(S)]])</f>
        <v>-</v>
      </c>
      <c r="K1720" t="str">
        <f>IF(StandardResults[[#This Row],[BT(SC)]]&lt;&gt;"-",IF(StandardResults[[#This Row],[BT(SC)]]&lt;=StandardResults[[#This Row],[AAs]],"AA",IF(StandardResults[[#This Row],[BT(SC)]]&lt;=StandardResults[[#This Row],[As]],"A",IF(StandardResults[[#This Row],[BT(SC)]]&lt;=StandardResults[[#This Row],[Bs]],"B","-"))),"")</f>
        <v/>
      </c>
      <c r="L1720" t="str">
        <f>IF(ISBLANK(TimeVR[[#This Row],[Best Time(L)]]),"-",TimeVR[[#This Row],[Best Time(L)]])</f>
        <v>-</v>
      </c>
      <c r="M1720" t="str">
        <f>IF(StandardResults[[#This Row],[BT(LC)]]&lt;&gt;"-",IF(StandardResults[[#This Row],[BT(LC)]]&lt;=StandardResults[[#This Row],[AA]],"AA",IF(StandardResults[[#This Row],[BT(LC)]]&lt;=StandardResults[[#This Row],[A]],"A",IF(StandardResults[[#This Row],[BT(LC)]]&lt;=StandardResults[[#This Row],[B]],"B","-"))),"")</f>
        <v/>
      </c>
      <c r="N1720" s="14"/>
      <c r="O1720" t="str">
        <f>IF(StandardResults[[#This Row],[BT(SC)]]&lt;&gt;"-",IF(StandardResults[[#This Row],[BT(SC)]]&lt;=StandardResults[[#This Row],[Ecs]],"EC","-"),"")</f>
        <v/>
      </c>
      <c r="Q1720" t="str">
        <f>IF(StandardResults[[#This Row],[Ind/Rel]]="Ind",LEFT(StandardResults[[#This Row],[Gender]],1)&amp;MIN(MAX(StandardResults[[#This Row],[Age]],11),17)&amp;"-"&amp;StandardResults[[#This Row],[Event]],"")</f>
        <v>011-0</v>
      </c>
      <c r="R1720" t="e">
        <f>IF(StandardResults[[#This Row],[Ind/Rel]]="Ind",_xlfn.XLOOKUP(StandardResults[[#This Row],[Code]],Std[Code],Std[AA]),"-")</f>
        <v>#N/A</v>
      </c>
      <c r="S1720" t="e">
        <f>IF(StandardResults[[#This Row],[Ind/Rel]]="Ind",_xlfn.XLOOKUP(StandardResults[[#This Row],[Code]],Std[Code],Std[A]),"-")</f>
        <v>#N/A</v>
      </c>
      <c r="T1720" t="e">
        <f>IF(StandardResults[[#This Row],[Ind/Rel]]="Ind",_xlfn.XLOOKUP(StandardResults[[#This Row],[Code]],Std[Code],Std[B]),"-")</f>
        <v>#N/A</v>
      </c>
      <c r="U1720" t="e">
        <f>IF(StandardResults[[#This Row],[Ind/Rel]]="Ind",_xlfn.XLOOKUP(StandardResults[[#This Row],[Code]],Std[Code],Std[AAs]),"-")</f>
        <v>#N/A</v>
      </c>
      <c r="V1720" t="e">
        <f>IF(StandardResults[[#This Row],[Ind/Rel]]="Ind",_xlfn.XLOOKUP(StandardResults[[#This Row],[Code]],Std[Code],Std[As]),"-")</f>
        <v>#N/A</v>
      </c>
      <c r="W1720" t="e">
        <f>IF(StandardResults[[#This Row],[Ind/Rel]]="Ind",_xlfn.XLOOKUP(StandardResults[[#This Row],[Code]],Std[Code],Std[Bs]),"-")</f>
        <v>#N/A</v>
      </c>
      <c r="X1720" t="e">
        <f>IF(StandardResults[[#This Row],[Ind/Rel]]="Ind",_xlfn.XLOOKUP(StandardResults[[#This Row],[Code]],Std[Code],Std[EC]),"-")</f>
        <v>#N/A</v>
      </c>
      <c r="Y1720" t="e">
        <f>IF(StandardResults[[#This Row],[Ind/Rel]]="Ind",_xlfn.XLOOKUP(StandardResults[[#This Row],[Code]],Std[Code],Std[Ecs]),"-")</f>
        <v>#N/A</v>
      </c>
      <c r="Z1720">
        <f>COUNTIFS(StandardResults[Name],StandardResults[[#This Row],[Name]],StandardResults[Entry
Std],"B")+COUNTIFS(StandardResults[Name],StandardResults[[#This Row],[Name]],StandardResults[Entry
Std],"A")+COUNTIFS(StandardResults[Name],StandardResults[[#This Row],[Name]],StandardResults[Entry
Std],"AA")</f>
        <v>0</v>
      </c>
      <c r="AA1720">
        <f>COUNTIFS(StandardResults[Name],StandardResults[[#This Row],[Name]],StandardResults[Entry
Std],"AA")</f>
        <v>0</v>
      </c>
    </row>
    <row r="1721" spans="1:27" x14ac:dyDescent="0.25">
      <c r="A1721">
        <f>TimeVR[[#This Row],[Club]]</f>
        <v>0</v>
      </c>
      <c r="B1721" t="str">
        <f>IF(OR(RIGHT(TimeVR[[#This Row],[Event]],3)="M.R", RIGHT(TimeVR[[#This Row],[Event]],3)="F.R"),"Relay","Ind")</f>
        <v>Ind</v>
      </c>
      <c r="C1721">
        <f>TimeVR[[#This Row],[gender]]</f>
        <v>0</v>
      </c>
      <c r="D1721">
        <f>TimeVR[[#This Row],[Age]]</f>
        <v>0</v>
      </c>
      <c r="E1721">
        <f>TimeVR[[#This Row],[name]]</f>
        <v>0</v>
      </c>
      <c r="F1721">
        <f>TimeVR[[#This Row],[Event]]</f>
        <v>0</v>
      </c>
      <c r="G1721" t="str">
        <f>IF(OR(StandardResults[[#This Row],[Entry]]="-",TimeVR[[#This Row],[validation]]="Validated"),"Y","N")</f>
        <v>N</v>
      </c>
      <c r="H1721">
        <f>IF(OR(LEFT(TimeVR[[#This Row],[Times]],8)="00:00.00", LEFT(TimeVR[[#This Row],[Times]],2)="NT"),"-",TimeVR[[#This Row],[Times]])</f>
        <v>0</v>
      </c>
      <c r="I17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1" t="str">
        <f>IF(ISBLANK(TimeVR[[#This Row],[Best Time(S)]]),"-",TimeVR[[#This Row],[Best Time(S)]])</f>
        <v>-</v>
      </c>
      <c r="K1721" t="str">
        <f>IF(StandardResults[[#This Row],[BT(SC)]]&lt;&gt;"-",IF(StandardResults[[#This Row],[BT(SC)]]&lt;=StandardResults[[#This Row],[AAs]],"AA",IF(StandardResults[[#This Row],[BT(SC)]]&lt;=StandardResults[[#This Row],[As]],"A",IF(StandardResults[[#This Row],[BT(SC)]]&lt;=StandardResults[[#This Row],[Bs]],"B","-"))),"")</f>
        <v/>
      </c>
      <c r="L1721" t="str">
        <f>IF(ISBLANK(TimeVR[[#This Row],[Best Time(L)]]),"-",TimeVR[[#This Row],[Best Time(L)]])</f>
        <v>-</v>
      </c>
      <c r="M1721" t="str">
        <f>IF(StandardResults[[#This Row],[BT(LC)]]&lt;&gt;"-",IF(StandardResults[[#This Row],[BT(LC)]]&lt;=StandardResults[[#This Row],[AA]],"AA",IF(StandardResults[[#This Row],[BT(LC)]]&lt;=StandardResults[[#This Row],[A]],"A",IF(StandardResults[[#This Row],[BT(LC)]]&lt;=StandardResults[[#This Row],[B]],"B","-"))),"")</f>
        <v/>
      </c>
      <c r="N1721" s="14"/>
      <c r="O1721" t="str">
        <f>IF(StandardResults[[#This Row],[BT(SC)]]&lt;&gt;"-",IF(StandardResults[[#This Row],[BT(SC)]]&lt;=StandardResults[[#This Row],[Ecs]],"EC","-"),"")</f>
        <v/>
      </c>
      <c r="Q1721" t="str">
        <f>IF(StandardResults[[#This Row],[Ind/Rel]]="Ind",LEFT(StandardResults[[#This Row],[Gender]],1)&amp;MIN(MAX(StandardResults[[#This Row],[Age]],11),17)&amp;"-"&amp;StandardResults[[#This Row],[Event]],"")</f>
        <v>011-0</v>
      </c>
      <c r="R1721" t="e">
        <f>IF(StandardResults[[#This Row],[Ind/Rel]]="Ind",_xlfn.XLOOKUP(StandardResults[[#This Row],[Code]],Std[Code],Std[AA]),"-")</f>
        <v>#N/A</v>
      </c>
      <c r="S1721" t="e">
        <f>IF(StandardResults[[#This Row],[Ind/Rel]]="Ind",_xlfn.XLOOKUP(StandardResults[[#This Row],[Code]],Std[Code],Std[A]),"-")</f>
        <v>#N/A</v>
      </c>
      <c r="T1721" t="e">
        <f>IF(StandardResults[[#This Row],[Ind/Rel]]="Ind",_xlfn.XLOOKUP(StandardResults[[#This Row],[Code]],Std[Code],Std[B]),"-")</f>
        <v>#N/A</v>
      </c>
      <c r="U1721" t="e">
        <f>IF(StandardResults[[#This Row],[Ind/Rel]]="Ind",_xlfn.XLOOKUP(StandardResults[[#This Row],[Code]],Std[Code],Std[AAs]),"-")</f>
        <v>#N/A</v>
      </c>
      <c r="V1721" t="e">
        <f>IF(StandardResults[[#This Row],[Ind/Rel]]="Ind",_xlfn.XLOOKUP(StandardResults[[#This Row],[Code]],Std[Code],Std[As]),"-")</f>
        <v>#N/A</v>
      </c>
      <c r="W1721" t="e">
        <f>IF(StandardResults[[#This Row],[Ind/Rel]]="Ind",_xlfn.XLOOKUP(StandardResults[[#This Row],[Code]],Std[Code],Std[Bs]),"-")</f>
        <v>#N/A</v>
      </c>
      <c r="X1721" t="e">
        <f>IF(StandardResults[[#This Row],[Ind/Rel]]="Ind",_xlfn.XLOOKUP(StandardResults[[#This Row],[Code]],Std[Code],Std[EC]),"-")</f>
        <v>#N/A</v>
      </c>
      <c r="Y1721" t="e">
        <f>IF(StandardResults[[#This Row],[Ind/Rel]]="Ind",_xlfn.XLOOKUP(StandardResults[[#This Row],[Code]],Std[Code],Std[Ecs]),"-")</f>
        <v>#N/A</v>
      </c>
      <c r="Z1721">
        <f>COUNTIFS(StandardResults[Name],StandardResults[[#This Row],[Name]],StandardResults[Entry
Std],"B")+COUNTIFS(StandardResults[Name],StandardResults[[#This Row],[Name]],StandardResults[Entry
Std],"A")+COUNTIFS(StandardResults[Name],StandardResults[[#This Row],[Name]],StandardResults[Entry
Std],"AA")</f>
        <v>0</v>
      </c>
      <c r="AA1721">
        <f>COUNTIFS(StandardResults[Name],StandardResults[[#This Row],[Name]],StandardResults[Entry
Std],"AA")</f>
        <v>0</v>
      </c>
    </row>
    <row r="1722" spans="1:27" x14ac:dyDescent="0.25">
      <c r="A1722">
        <f>TimeVR[[#This Row],[Club]]</f>
        <v>0</v>
      </c>
      <c r="B1722" t="str">
        <f>IF(OR(RIGHT(TimeVR[[#This Row],[Event]],3)="M.R", RIGHT(TimeVR[[#This Row],[Event]],3)="F.R"),"Relay","Ind")</f>
        <v>Ind</v>
      </c>
      <c r="C1722">
        <f>TimeVR[[#This Row],[gender]]</f>
        <v>0</v>
      </c>
      <c r="D1722">
        <f>TimeVR[[#This Row],[Age]]</f>
        <v>0</v>
      </c>
      <c r="E1722">
        <f>TimeVR[[#This Row],[name]]</f>
        <v>0</v>
      </c>
      <c r="F1722">
        <f>TimeVR[[#This Row],[Event]]</f>
        <v>0</v>
      </c>
      <c r="G1722" t="str">
        <f>IF(OR(StandardResults[[#This Row],[Entry]]="-",TimeVR[[#This Row],[validation]]="Validated"),"Y","N")</f>
        <v>N</v>
      </c>
      <c r="H1722">
        <f>IF(OR(LEFT(TimeVR[[#This Row],[Times]],8)="00:00.00", LEFT(TimeVR[[#This Row],[Times]],2)="NT"),"-",TimeVR[[#This Row],[Times]])</f>
        <v>0</v>
      </c>
      <c r="I17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2" t="str">
        <f>IF(ISBLANK(TimeVR[[#This Row],[Best Time(S)]]),"-",TimeVR[[#This Row],[Best Time(S)]])</f>
        <v>-</v>
      </c>
      <c r="K1722" t="str">
        <f>IF(StandardResults[[#This Row],[BT(SC)]]&lt;&gt;"-",IF(StandardResults[[#This Row],[BT(SC)]]&lt;=StandardResults[[#This Row],[AAs]],"AA",IF(StandardResults[[#This Row],[BT(SC)]]&lt;=StandardResults[[#This Row],[As]],"A",IF(StandardResults[[#This Row],[BT(SC)]]&lt;=StandardResults[[#This Row],[Bs]],"B","-"))),"")</f>
        <v/>
      </c>
      <c r="L1722" t="str">
        <f>IF(ISBLANK(TimeVR[[#This Row],[Best Time(L)]]),"-",TimeVR[[#This Row],[Best Time(L)]])</f>
        <v>-</v>
      </c>
      <c r="M1722" t="str">
        <f>IF(StandardResults[[#This Row],[BT(LC)]]&lt;&gt;"-",IF(StandardResults[[#This Row],[BT(LC)]]&lt;=StandardResults[[#This Row],[AA]],"AA",IF(StandardResults[[#This Row],[BT(LC)]]&lt;=StandardResults[[#This Row],[A]],"A",IF(StandardResults[[#This Row],[BT(LC)]]&lt;=StandardResults[[#This Row],[B]],"B","-"))),"")</f>
        <v/>
      </c>
      <c r="N1722" s="14"/>
      <c r="O1722" t="str">
        <f>IF(StandardResults[[#This Row],[BT(SC)]]&lt;&gt;"-",IF(StandardResults[[#This Row],[BT(SC)]]&lt;=StandardResults[[#This Row],[Ecs]],"EC","-"),"")</f>
        <v/>
      </c>
      <c r="Q1722" t="str">
        <f>IF(StandardResults[[#This Row],[Ind/Rel]]="Ind",LEFT(StandardResults[[#This Row],[Gender]],1)&amp;MIN(MAX(StandardResults[[#This Row],[Age]],11),17)&amp;"-"&amp;StandardResults[[#This Row],[Event]],"")</f>
        <v>011-0</v>
      </c>
      <c r="R1722" t="e">
        <f>IF(StandardResults[[#This Row],[Ind/Rel]]="Ind",_xlfn.XLOOKUP(StandardResults[[#This Row],[Code]],Std[Code],Std[AA]),"-")</f>
        <v>#N/A</v>
      </c>
      <c r="S1722" t="e">
        <f>IF(StandardResults[[#This Row],[Ind/Rel]]="Ind",_xlfn.XLOOKUP(StandardResults[[#This Row],[Code]],Std[Code],Std[A]),"-")</f>
        <v>#N/A</v>
      </c>
      <c r="T1722" t="e">
        <f>IF(StandardResults[[#This Row],[Ind/Rel]]="Ind",_xlfn.XLOOKUP(StandardResults[[#This Row],[Code]],Std[Code],Std[B]),"-")</f>
        <v>#N/A</v>
      </c>
      <c r="U1722" t="e">
        <f>IF(StandardResults[[#This Row],[Ind/Rel]]="Ind",_xlfn.XLOOKUP(StandardResults[[#This Row],[Code]],Std[Code],Std[AAs]),"-")</f>
        <v>#N/A</v>
      </c>
      <c r="V1722" t="e">
        <f>IF(StandardResults[[#This Row],[Ind/Rel]]="Ind",_xlfn.XLOOKUP(StandardResults[[#This Row],[Code]],Std[Code],Std[As]),"-")</f>
        <v>#N/A</v>
      </c>
      <c r="W1722" t="e">
        <f>IF(StandardResults[[#This Row],[Ind/Rel]]="Ind",_xlfn.XLOOKUP(StandardResults[[#This Row],[Code]],Std[Code],Std[Bs]),"-")</f>
        <v>#N/A</v>
      </c>
      <c r="X1722" t="e">
        <f>IF(StandardResults[[#This Row],[Ind/Rel]]="Ind",_xlfn.XLOOKUP(StandardResults[[#This Row],[Code]],Std[Code],Std[EC]),"-")</f>
        <v>#N/A</v>
      </c>
      <c r="Y1722" t="e">
        <f>IF(StandardResults[[#This Row],[Ind/Rel]]="Ind",_xlfn.XLOOKUP(StandardResults[[#This Row],[Code]],Std[Code],Std[Ecs]),"-")</f>
        <v>#N/A</v>
      </c>
      <c r="Z1722">
        <f>COUNTIFS(StandardResults[Name],StandardResults[[#This Row],[Name]],StandardResults[Entry
Std],"B")+COUNTIFS(StandardResults[Name],StandardResults[[#This Row],[Name]],StandardResults[Entry
Std],"A")+COUNTIFS(StandardResults[Name],StandardResults[[#This Row],[Name]],StandardResults[Entry
Std],"AA")</f>
        <v>0</v>
      </c>
      <c r="AA1722">
        <f>COUNTIFS(StandardResults[Name],StandardResults[[#This Row],[Name]],StandardResults[Entry
Std],"AA")</f>
        <v>0</v>
      </c>
    </row>
    <row r="1723" spans="1:27" x14ac:dyDescent="0.25">
      <c r="A1723">
        <f>TimeVR[[#This Row],[Club]]</f>
        <v>0</v>
      </c>
      <c r="B1723" t="str">
        <f>IF(OR(RIGHT(TimeVR[[#This Row],[Event]],3)="M.R", RIGHT(TimeVR[[#This Row],[Event]],3)="F.R"),"Relay","Ind")</f>
        <v>Ind</v>
      </c>
      <c r="C1723">
        <f>TimeVR[[#This Row],[gender]]</f>
        <v>0</v>
      </c>
      <c r="D1723">
        <f>TimeVR[[#This Row],[Age]]</f>
        <v>0</v>
      </c>
      <c r="E1723">
        <f>TimeVR[[#This Row],[name]]</f>
        <v>0</v>
      </c>
      <c r="F1723">
        <f>TimeVR[[#This Row],[Event]]</f>
        <v>0</v>
      </c>
      <c r="G1723" t="str">
        <f>IF(OR(StandardResults[[#This Row],[Entry]]="-",TimeVR[[#This Row],[validation]]="Validated"),"Y","N")</f>
        <v>N</v>
      </c>
      <c r="H1723">
        <f>IF(OR(LEFT(TimeVR[[#This Row],[Times]],8)="00:00.00", LEFT(TimeVR[[#This Row],[Times]],2)="NT"),"-",TimeVR[[#This Row],[Times]])</f>
        <v>0</v>
      </c>
      <c r="I17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3" t="str">
        <f>IF(ISBLANK(TimeVR[[#This Row],[Best Time(S)]]),"-",TimeVR[[#This Row],[Best Time(S)]])</f>
        <v>-</v>
      </c>
      <c r="K1723" t="str">
        <f>IF(StandardResults[[#This Row],[BT(SC)]]&lt;&gt;"-",IF(StandardResults[[#This Row],[BT(SC)]]&lt;=StandardResults[[#This Row],[AAs]],"AA",IF(StandardResults[[#This Row],[BT(SC)]]&lt;=StandardResults[[#This Row],[As]],"A",IF(StandardResults[[#This Row],[BT(SC)]]&lt;=StandardResults[[#This Row],[Bs]],"B","-"))),"")</f>
        <v/>
      </c>
      <c r="L1723" t="str">
        <f>IF(ISBLANK(TimeVR[[#This Row],[Best Time(L)]]),"-",TimeVR[[#This Row],[Best Time(L)]])</f>
        <v>-</v>
      </c>
      <c r="M1723" t="str">
        <f>IF(StandardResults[[#This Row],[BT(LC)]]&lt;&gt;"-",IF(StandardResults[[#This Row],[BT(LC)]]&lt;=StandardResults[[#This Row],[AA]],"AA",IF(StandardResults[[#This Row],[BT(LC)]]&lt;=StandardResults[[#This Row],[A]],"A",IF(StandardResults[[#This Row],[BT(LC)]]&lt;=StandardResults[[#This Row],[B]],"B","-"))),"")</f>
        <v/>
      </c>
      <c r="N1723" s="14"/>
      <c r="O1723" t="str">
        <f>IF(StandardResults[[#This Row],[BT(SC)]]&lt;&gt;"-",IF(StandardResults[[#This Row],[BT(SC)]]&lt;=StandardResults[[#This Row],[Ecs]],"EC","-"),"")</f>
        <v/>
      </c>
      <c r="Q1723" t="str">
        <f>IF(StandardResults[[#This Row],[Ind/Rel]]="Ind",LEFT(StandardResults[[#This Row],[Gender]],1)&amp;MIN(MAX(StandardResults[[#This Row],[Age]],11),17)&amp;"-"&amp;StandardResults[[#This Row],[Event]],"")</f>
        <v>011-0</v>
      </c>
      <c r="R1723" t="e">
        <f>IF(StandardResults[[#This Row],[Ind/Rel]]="Ind",_xlfn.XLOOKUP(StandardResults[[#This Row],[Code]],Std[Code],Std[AA]),"-")</f>
        <v>#N/A</v>
      </c>
      <c r="S1723" t="e">
        <f>IF(StandardResults[[#This Row],[Ind/Rel]]="Ind",_xlfn.XLOOKUP(StandardResults[[#This Row],[Code]],Std[Code],Std[A]),"-")</f>
        <v>#N/A</v>
      </c>
      <c r="T1723" t="e">
        <f>IF(StandardResults[[#This Row],[Ind/Rel]]="Ind",_xlfn.XLOOKUP(StandardResults[[#This Row],[Code]],Std[Code],Std[B]),"-")</f>
        <v>#N/A</v>
      </c>
      <c r="U1723" t="e">
        <f>IF(StandardResults[[#This Row],[Ind/Rel]]="Ind",_xlfn.XLOOKUP(StandardResults[[#This Row],[Code]],Std[Code],Std[AAs]),"-")</f>
        <v>#N/A</v>
      </c>
      <c r="V1723" t="e">
        <f>IF(StandardResults[[#This Row],[Ind/Rel]]="Ind",_xlfn.XLOOKUP(StandardResults[[#This Row],[Code]],Std[Code],Std[As]),"-")</f>
        <v>#N/A</v>
      </c>
      <c r="W1723" t="e">
        <f>IF(StandardResults[[#This Row],[Ind/Rel]]="Ind",_xlfn.XLOOKUP(StandardResults[[#This Row],[Code]],Std[Code],Std[Bs]),"-")</f>
        <v>#N/A</v>
      </c>
      <c r="X1723" t="e">
        <f>IF(StandardResults[[#This Row],[Ind/Rel]]="Ind",_xlfn.XLOOKUP(StandardResults[[#This Row],[Code]],Std[Code],Std[EC]),"-")</f>
        <v>#N/A</v>
      </c>
      <c r="Y1723" t="e">
        <f>IF(StandardResults[[#This Row],[Ind/Rel]]="Ind",_xlfn.XLOOKUP(StandardResults[[#This Row],[Code]],Std[Code],Std[Ecs]),"-")</f>
        <v>#N/A</v>
      </c>
      <c r="Z1723">
        <f>COUNTIFS(StandardResults[Name],StandardResults[[#This Row],[Name]],StandardResults[Entry
Std],"B")+COUNTIFS(StandardResults[Name],StandardResults[[#This Row],[Name]],StandardResults[Entry
Std],"A")+COUNTIFS(StandardResults[Name],StandardResults[[#This Row],[Name]],StandardResults[Entry
Std],"AA")</f>
        <v>0</v>
      </c>
      <c r="AA1723">
        <f>COUNTIFS(StandardResults[Name],StandardResults[[#This Row],[Name]],StandardResults[Entry
Std],"AA")</f>
        <v>0</v>
      </c>
    </row>
    <row r="1724" spans="1:27" x14ac:dyDescent="0.25">
      <c r="A1724">
        <f>TimeVR[[#This Row],[Club]]</f>
        <v>0</v>
      </c>
      <c r="B1724" t="str">
        <f>IF(OR(RIGHT(TimeVR[[#This Row],[Event]],3)="M.R", RIGHT(TimeVR[[#This Row],[Event]],3)="F.R"),"Relay","Ind")</f>
        <v>Ind</v>
      </c>
      <c r="C1724">
        <f>TimeVR[[#This Row],[gender]]</f>
        <v>0</v>
      </c>
      <c r="D1724">
        <f>TimeVR[[#This Row],[Age]]</f>
        <v>0</v>
      </c>
      <c r="E1724">
        <f>TimeVR[[#This Row],[name]]</f>
        <v>0</v>
      </c>
      <c r="F1724">
        <f>TimeVR[[#This Row],[Event]]</f>
        <v>0</v>
      </c>
      <c r="G1724" t="str">
        <f>IF(OR(StandardResults[[#This Row],[Entry]]="-",TimeVR[[#This Row],[validation]]="Validated"),"Y","N")</f>
        <v>N</v>
      </c>
      <c r="H1724">
        <f>IF(OR(LEFT(TimeVR[[#This Row],[Times]],8)="00:00.00", LEFT(TimeVR[[#This Row],[Times]],2)="NT"),"-",TimeVR[[#This Row],[Times]])</f>
        <v>0</v>
      </c>
      <c r="I17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4" t="str">
        <f>IF(ISBLANK(TimeVR[[#This Row],[Best Time(S)]]),"-",TimeVR[[#This Row],[Best Time(S)]])</f>
        <v>-</v>
      </c>
      <c r="K1724" t="str">
        <f>IF(StandardResults[[#This Row],[BT(SC)]]&lt;&gt;"-",IF(StandardResults[[#This Row],[BT(SC)]]&lt;=StandardResults[[#This Row],[AAs]],"AA",IF(StandardResults[[#This Row],[BT(SC)]]&lt;=StandardResults[[#This Row],[As]],"A",IF(StandardResults[[#This Row],[BT(SC)]]&lt;=StandardResults[[#This Row],[Bs]],"B","-"))),"")</f>
        <v/>
      </c>
      <c r="L1724" t="str">
        <f>IF(ISBLANK(TimeVR[[#This Row],[Best Time(L)]]),"-",TimeVR[[#This Row],[Best Time(L)]])</f>
        <v>-</v>
      </c>
      <c r="M1724" t="str">
        <f>IF(StandardResults[[#This Row],[BT(LC)]]&lt;&gt;"-",IF(StandardResults[[#This Row],[BT(LC)]]&lt;=StandardResults[[#This Row],[AA]],"AA",IF(StandardResults[[#This Row],[BT(LC)]]&lt;=StandardResults[[#This Row],[A]],"A",IF(StandardResults[[#This Row],[BT(LC)]]&lt;=StandardResults[[#This Row],[B]],"B","-"))),"")</f>
        <v/>
      </c>
      <c r="N1724" s="14"/>
      <c r="O1724" t="str">
        <f>IF(StandardResults[[#This Row],[BT(SC)]]&lt;&gt;"-",IF(StandardResults[[#This Row],[BT(SC)]]&lt;=StandardResults[[#This Row],[Ecs]],"EC","-"),"")</f>
        <v/>
      </c>
      <c r="Q1724" t="str">
        <f>IF(StandardResults[[#This Row],[Ind/Rel]]="Ind",LEFT(StandardResults[[#This Row],[Gender]],1)&amp;MIN(MAX(StandardResults[[#This Row],[Age]],11),17)&amp;"-"&amp;StandardResults[[#This Row],[Event]],"")</f>
        <v>011-0</v>
      </c>
      <c r="R1724" t="e">
        <f>IF(StandardResults[[#This Row],[Ind/Rel]]="Ind",_xlfn.XLOOKUP(StandardResults[[#This Row],[Code]],Std[Code],Std[AA]),"-")</f>
        <v>#N/A</v>
      </c>
      <c r="S1724" t="e">
        <f>IF(StandardResults[[#This Row],[Ind/Rel]]="Ind",_xlfn.XLOOKUP(StandardResults[[#This Row],[Code]],Std[Code],Std[A]),"-")</f>
        <v>#N/A</v>
      </c>
      <c r="T1724" t="e">
        <f>IF(StandardResults[[#This Row],[Ind/Rel]]="Ind",_xlfn.XLOOKUP(StandardResults[[#This Row],[Code]],Std[Code],Std[B]),"-")</f>
        <v>#N/A</v>
      </c>
      <c r="U1724" t="e">
        <f>IF(StandardResults[[#This Row],[Ind/Rel]]="Ind",_xlfn.XLOOKUP(StandardResults[[#This Row],[Code]],Std[Code],Std[AAs]),"-")</f>
        <v>#N/A</v>
      </c>
      <c r="V1724" t="e">
        <f>IF(StandardResults[[#This Row],[Ind/Rel]]="Ind",_xlfn.XLOOKUP(StandardResults[[#This Row],[Code]],Std[Code],Std[As]),"-")</f>
        <v>#N/A</v>
      </c>
      <c r="W1724" t="e">
        <f>IF(StandardResults[[#This Row],[Ind/Rel]]="Ind",_xlfn.XLOOKUP(StandardResults[[#This Row],[Code]],Std[Code],Std[Bs]),"-")</f>
        <v>#N/A</v>
      </c>
      <c r="X1724" t="e">
        <f>IF(StandardResults[[#This Row],[Ind/Rel]]="Ind",_xlfn.XLOOKUP(StandardResults[[#This Row],[Code]],Std[Code],Std[EC]),"-")</f>
        <v>#N/A</v>
      </c>
      <c r="Y1724" t="e">
        <f>IF(StandardResults[[#This Row],[Ind/Rel]]="Ind",_xlfn.XLOOKUP(StandardResults[[#This Row],[Code]],Std[Code],Std[Ecs]),"-")</f>
        <v>#N/A</v>
      </c>
      <c r="Z1724">
        <f>COUNTIFS(StandardResults[Name],StandardResults[[#This Row],[Name]],StandardResults[Entry
Std],"B")+COUNTIFS(StandardResults[Name],StandardResults[[#This Row],[Name]],StandardResults[Entry
Std],"A")+COUNTIFS(StandardResults[Name],StandardResults[[#This Row],[Name]],StandardResults[Entry
Std],"AA")</f>
        <v>0</v>
      </c>
      <c r="AA1724">
        <f>COUNTIFS(StandardResults[Name],StandardResults[[#This Row],[Name]],StandardResults[Entry
Std],"AA")</f>
        <v>0</v>
      </c>
    </row>
    <row r="1725" spans="1:27" x14ac:dyDescent="0.25">
      <c r="A1725">
        <f>TimeVR[[#This Row],[Club]]</f>
        <v>0</v>
      </c>
      <c r="B1725" t="str">
        <f>IF(OR(RIGHT(TimeVR[[#This Row],[Event]],3)="M.R", RIGHT(TimeVR[[#This Row],[Event]],3)="F.R"),"Relay","Ind")</f>
        <v>Ind</v>
      </c>
      <c r="C1725">
        <f>TimeVR[[#This Row],[gender]]</f>
        <v>0</v>
      </c>
      <c r="D1725">
        <f>TimeVR[[#This Row],[Age]]</f>
        <v>0</v>
      </c>
      <c r="E1725">
        <f>TimeVR[[#This Row],[name]]</f>
        <v>0</v>
      </c>
      <c r="F1725">
        <f>TimeVR[[#This Row],[Event]]</f>
        <v>0</v>
      </c>
      <c r="G1725" t="str">
        <f>IF(OR(StandardResults[[#This Row],[Entry]]="-",TimeVR[[#This Row],[validation]]="Validated"),"Y","N")</f>
        <v>N</v>
      </c>
      <c r="H1725">
        <f>IF(OR(LEFT(TimeVR[[#This Row],[Times]],8)="00:00.00", LEFT(TimeVR[[#This Row],[Times]],2)="NT"),"-",TimeVR[[#This Row],[Times]])</f>
        <v>0</v>
      </c>
      <c r="I17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5" t="str">
        <f>IF(ISBLANK(TimeVR[[#This Row],[Best Time(S)]]),"-",TimeVR[[#This Row],[Best Time(S)]])</f>
        <v>-</v>
      </c>
      <c r="K1725" t="str">
        <f>IF(StandardResults[[#This Row],[BT(SC)]]&lt;&gt;"-",IF(StandardResults[[#This Row],[BT(SC)]]&lt;=StandardResults[[#This Row],[AAs]],"AA",IF(StandardResults[[#This Row],[BT(SC)]]&lt;=StandardResults[[#This Row],[As]],"A",IF(StandardResults[[#This Row],[BT(SC)]]&lt;=StandardResults[[#This Row],[Bs]],"B","-"))),"")</f>
        <v/>
      </c>
      <c r="L1725" t="str">
        <f>IF(ISBLANK(TimeVR[[#This Row],[Best Time(L)]]),"-",TimeVR[[#This Row],[Best Time(L)]])</f>
        <v>-</v>
      </c>
      <c r="M1725" t="str">
        <f>IF(StandardResults[[#This Row],[BT(LC)]]&lt;&gt;"-",IF(StandardResults[[#This Row],[BT(LC)]]&lt;=StandardResults[[#This Row],[AA]],"AA",IF(StandardResults[[#This Row],[BT(LC)]]&lt;=StandardResults[[#This Row],[A]],"A",IF(StandardResults[[#This Row],[BT(LC)]]&lt;=StandardResults[[#This Row],[B]],"B","-"))),"")</f>
        <v/>
      </c>
      <c r="N1725" s="14"/>
      <c r="O1725" t="str">
        <f>IF(StandardResults[[#This Row],[BT(SC)]]&lt;&gt;"-",IF(StandardResults[[#This Row],[BT(SC)]]&lt;=StandardResults[[#This Row],[Ecs]],"EC","-"),"")</f>
        <v/>
      </c>
      <c r="Q1725" t="str">
        <f>IF(StandardResults[[#This Row],[Ind/Rel]]="Ind",LEFT(StandardResults[[#This Row],[Gender]],1)&amp;MIN(MAX(StandardResults[[#This Row],[Age]],11),17)&amp;"-"&amp;StandardResults[[#This Row],[Event]],"")</f>
        <v>011-0</v>
      </c>
      <c r="R1725" t="e">
        <f>IF(StandardResults[[#This Row],[Ind/Rel]]="Ind",_xlfn.XLOOKUP(StandardResults[[#This Row],[Code]],Std[Code],Std[AA]),"-")</f>
        <v>#N/A</v>
      </c>
      <c r="S1725" t="e">
        <f>IF(StandardResults[[#This Row],[Ind/Rel]]="Ind",_xlfn.XLOOKUP(StandardResults[[#This Row],[Code]],Std[Code],Std[A]),"-")</f>
        <v>#N/A</v>
      </c>
      <c r="T1725" t="e">
        <f>IF(StandardResults[[#This Row],[Ind/Rel]]="Ind",_xlfn.XLOOKUP(StandardResults[[#This Row],[Code]],Std[Code],Std[B]),"-")</f>
        <v>#N/A</v>
      </c>
      <c r="U1725" t="e">
        <f>IF(StandardResults[[#This Row],[Ind/Rel]]="Ind",_xlfn.XLOOKUP(StandardResults[[#This Row],[Code]],Std[Code],Std[AAs]),"-")</f>
        <v>#N/A</v>
      </c>
      <c r="V1725" t="e">
        <f>IF(StandardResults[[#This Row],[Ind/Rel]]="Ind",_xlfn.XLOOKUP(StandardResults[[#This Row],[Code]],Std[Code],Std[As]),"-")</f>
        <v>#N/A</v>
      </c>
      <c r="W1725" t="e">
        <f>IF(StandardResults[[#This Row],[Ind/Rel]]="Ind",_xlfn.XLOOKUP(StandardResults[[#This Row],[Code]],Std[Code],Std[Bs]),"-")</f>
        <v>#N/A</v>
      </c>
      <c r="X1725" t="e">
        <f>IF(StandardResults[[#This Row],[Ind/Rel]]="Ind",_xlfn.XLOOKUP(StandardResults[[#This Row],[Code]],Std[Code],Std[EC]),"-")</f>
        <v>#N/A</v>
      </c>
      <c r="Y1725" t="e">
        <f>IF(StandardResults[[#This Row],[Ind/Rel]]="Ind",_xlfn.XLOOKUP(StandardResults[[#This Row],[Code]],Std[Code],Std[Ecs]),"-")</f>
        <v>#N/A</v>
      </c>
      <c r="Z1725">
        <f>COUNTIFS(StandardResults[Name],StandardResults[[#This Row],[Name]],StandardResults[Entry
Std],"B")+COUNTIFS(StandardResults[Name],StandardResults[[#This Row],[Name]],StandardResults[Entry
Std],"A")+COUNTIFS(StandardResults[Name],StandardResults[[#This Row],[Name]],StandardResults[Entry
Std],"AA")</f>
        <v>0</v>
      </c>
      <c r="AA1725">
        <f>COUNTIFS(StandardResults[Name],StandardResults[[#This Row],[Name]],StandardResults[Entry
Std],"AA")</f>
        <v>0</v>
      </c>
    </row>
    <row r="1726" spans="1:27" x14ac:dyDescent="0.25">
      <c r="A1726">
        <f>TimeVR[[#This Row],[Club]]</f>
        <v>0</v>
      </c>
      <c r="B1726" t="str">
        <f>IF(OR(RIGHT(TimeVR[[#This Row],[Event]],3)="M.R", RIGHT(TimeVR[[#This Row],[Event]],3)="F.R"),"Relay","Ind")</f>
        <v>Ind</v>
      </c>
      <c r="C1726">
        <f>TimeVR[[#This Row],[gender]]</f>
        <v>0</v>
      </c>
      <c r="D1726">
        <f>TimeVR[[#This Row],[Age]]</f>
        <v>0</v>
      </c>
      <c r="E1726">
        <f>TimeVR[[#This Row],[name]]</f>
        <v>0</v>
      </c>
      <c r="F1726">
        <f>TimeVR[[#This Row],[Event]]</f>
        <v>0</v>
      </c>
      <c r="G1726" t="str">
        <f>IF(OR(StandardResults[[#This Row],[Entry]]="-",TimeVR[[#This Row],[validation]]="Validated"),"Y","N")</f>
        <v>N</v>
      </c>
      <c r="H1726">
        <f>IF(OR(LEFT(TimeVR[[#This Row],[Times]],8)="00:00.00", LEFT(TimeVR[[#This Row],[Times]],2)="NT"),"-",TimeVR[[#This Row],[Times]])</f>
        <v>0</v>
      </c>
      <c r="I17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6" t="str">
        <f>IF(ISBLANK(TimeVR[[#This Row],[Best Time(S)]]),"-",TimeVR[[#This Row],[Best Time(S)]])</f>
        <v>-</v>
      </c>
      <c r="K1726" t="str">
        <f>IF(StandardResults[[#This Row],[BT(SC)]]&lt;&gt;"-",IF(StandardResults[[#This Row],[BT(SC)]]&lt;=StandardResults[[#This Row],[AAs]],"AA",IF(StandardResults[[#This Row],[BT(SC)]]&lt;=StandardResults[[#This Row],[As]],"A",IF(StandardResults[[#This Row],[BT(SC)]]&lt;=StandardResults[[#This Row],[Bs]],"B","-"))),"")</f>
        <v/>
      </c>
      <c r="L1726" t="str">
        <f>IF(ISBLANK(TimeVR[[#This Row],[Best Time(L)]]),"-",TimeVR[[#This Row],[Best Time(L)]])</f>
        <v>-</v>
      </c>
      <c r="M1726" t="str">
        <f>IF(StandardResults[[#This Row],[BT(LC)]]&lt;&gt;"-",IF(StandardResults[[#This Row],[BT(LC)]]&lt;=StandardResults[[#This Row],[AA]],"AA",IF(StandardResults[[#This Row],[BT(LC)]]&lt;=StandardResults[[#This Row],[A]],"A",IF(StandardResults[[#This Row],[BT(LC)]]&lt;=StandardResults[[#This Row],[B]],"B","-"))),"")</f>
        <v/>
      </c>
      <c r="N1726" s="14"/>
      <c r="O1726" t="str">
        <f>IF(StandardResults[[#This Row],[BT(SC)]]&lt;&gt;"-",IF(StandardResults[[#This Row],[BT(SC)]]&lt;=StandardResults[[#This Row],[Ecs]],"EC","-"),"")</f>
        <v/>
      </c>
      <c r="Q1726" t="str">
        <f>IF(StandardResults[[#This Row],[Ind/Rel]]="Ind",LEFT(StandardResults[[#This Row],[Gender]],1)&amp;MIN(MAX(StandardResults[[#This Row],[Age]],11),17)&amp;"-"&amp;StandardResults[[#This Row],[Event]],"")</f>
        <v>011-0</v>
      </c>
      <c r="R1726" t="e">
        <f>IF(StandardResults[[#This Row],[Ind/Rel]]="Ind",_xlfn.XLOOKUP(StandardResults[[#This Row],[Code]],Std[Code],Std[AA]),"-")</f>
        <v>#N/A</v>
      </c>
      <c r="S1726" t="e">
        <f>IF(StandardResults[[#This Row],[Ind/Rel]]="Ind",_xlfn.XLOOKUP(StandardResults[[#This Row],[Code]],Std[Code],Std[A]),"-")</f>
        <v>#N/A</v>
      </c>
      <c r="T1726" t="e">
        <f>IF(StandardResults[[#This Row],[Ind/Rel]]="Ind",_xlfn.XLOOKUP(StandardResults[[#This Row],[Code]],Std[Code],Std[B]),"-")</f>
        <v>#N/A</v>
      </c>
      <c r="U1726" t="e">
        <f>IF(StandardResults[[#This Row],[Ind/Rel]]="Ind",_xlfn.XLOOKUP(StandardResults[[#This Row],[Code]],Std[Code],Std[AAs]),"-")</f>
        <v>#N/A</v>
      </c>
      <c r="V1726" t="e">
        <f>IF(StandardResults[[#This Row],[Ind/Rel]]="Ind",_xlfn.XLOOKUP(StandardResults[[#This Row],[Code]],Std[Code],Std[As]),"-")</f>
        <v>#N/A</v>
      </c>
      <c r="W1726" t="e">
        <f>IF(StandardResults[[#This Row],[Ind/Rel]]="Ind",_xlfn.XLOOKUP(StandardResults[[#This Row],[Code]],Std[Code],Std[Bs]),"-")</f>
        <v>#N/A</v>
      </c>
      <c r="X1726" t="e">
        <f>IF(StandardResults[[#This Row],[Ind/Rel]]="Ind",_xlfn.XLOOKUP(StandardResults[[#This Row],[Code]],Std[Code],Std[EC]),"-")</f>
        <v>#N/A</v>
      </c>
      <c r="Y1726" t="e">
        <f>IF(StandardResults[[#This Row],[Ind/Rel]]="Ind",_xlfn.XLOOKUP(StandardResults[[#This Row],[Code]],Std[Code],Std[Ecs]),"-")</f>
        <v>#N/A</v>
      </c>
      <c r="Z1726">
        <f>COUNTIFS(StandardResults[Name],StandardResults[[#This Row],[Name]],StandardResults[Entry
Std],"B")+COUNTIFS(StandardResults[Name],StandardResults[[#This Row],[Name]],StandardResults[Entry
Std],"A")+COUNTIFS(StandardResults[Name],StandardResults[[#This Row],[Name]],StandardResults[Entry
Std],"AA")</f>
        <v>0</v>
      </c>
      <c r="AA1726">
        <f>COUNTIFS(StandardResults[Name],StandardResults[[#This Row],[Name]],StandardResults[Entry
Std],"AA")</f>
        <v>0</v>
      </c>
    </row>
    <row r="1727" spans="1:27" x14ac:dyDescent="0.25">
      <c r="A1727">
        <f>TimeVR[[#This Row],[Club]]</f>
        <v>0</v>
      </c>
      <c r="B1727" t="str">
        <f>IF(OR(RIGHT(TimeVR[[#This Row],[Event]],3)="M.R", RIGHT(TimeVR[[#This Row],[Event]],3)="F.R"),"Relay","Ind")</f>
        <v>Ind</v>
      </c>
      <c r="C1727">
        <f>TimeVR[[#This Row],[gender]]</f>
        <v>0</v>
      </c>
      <c r="D1727">
        <f>TimeVR[[#This Row],[Age]]</f>
        <v>0</v>
      </c>
      <c r="E1727">
        <f>TimeVR[[#This Row],[name]]</f>
        <v>0</v>
      </c>
      <c r="F1727">
        <f>TimeVR[[#This Row],[Event]]</f>
        <v>0</v>
      </c>
      <c r="G1727" t="str">
        <f>IF(OR(StandardResults[[#This Row],[Entry]]="-",TimeVR[[#This Row],[validation]]="Validated"),"Y","N")</f>
        <v>N</v>
      </c>
      <c r="H1727">
        <f>IF(OR(LEFT(TimeVR[[#This Row],[Times]],8)="00:00.00", LEFT(TimeVR[[#This Row],[Times]],2)="NT"),"-",TimeVR[[#This Row],[Times]])</f>
        <v>0</v>
      </c>
      <c r="I17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7" t="str">
        <f>IF(ISBLANK(TimeVR[[#This Row],[Best Time(S)]]),"-",TimeVR[[#This Row],[Best Time(S)]])</f>
        <v>-</v>
      </c>
      <c r="K1727" t="str">
        <f>IF(StandardResults[[#This Row],[BT(SC)]]&lt;&gt;"-",IF(StandardResults[[#This Row],[BT(SC)]]&lt;=StandardResults[[#This Row],[AAs]],"AA",IF(StandardResults[[#This Row],[BT(SC)]]&lt;=StandardResults[[#This Row],[As]],"A",IF(StandardResults[[#This Row],[BT(SC)]]&lt;=StandardResults[[#This Row],[Bs]],"B","-"))),"")</f>
        <v/>
      </c>
      <c r="L1727" t="str">
        <f>IF(ISBLANK(TimeVR[[#This Row],[Best Time(L)]]),"-",TimeVR[[#This Row],[Best Time(L)]])</f>
        <v>-</v>
      </c>
      <c r="M1727" t="str">
        <f>IF(StandardResults[[#This Row],[BT(LC)]]&lt;&gt;"-",IF(StandardResults[[#This Row],[BT(LC)]]&lt;=StandardResults[[#This Row],[AA]],"AA",IF(StandardResults[[#This Row],[BT(LC)]]&lt;=StandardResults[[#This Row],[A]],"A",IF(StandardResults[[#This Row],[BT(LC)]]&lt;=StandardResults[[#This Row],[B]],"B","-"))),"")</f>
        <v/>
      </c>
      <c r="N1727" s="14"/>
      <c r="O1727" t="str">
        <f>IF(StandardResults[[#This Row],[BT(SC)]]&lt;&gt;"-",IF(StandardResults[[#This Row],[BT(SC)]]&lt;=StandardResults[[#This Row],[Ecs]],"EC","-"),"")</f>
        <v/>
      </c>
      <c r="Q1727" t="str">
        <f>IF(StandardResults[[#This Row],[Ind/Rel]]="Ind",LEFT(StandardResults[[#This Row],[Gender]],1)&amp;MIN(MAX(StandardResults[[#This Row],[Age]],11),17)&amp;"-"&amp;StandardResults[[#This Row],[Event]],"")</f>
        <v>011-0</v>
      </c>
      <c r="R1727" t="e">
        <f>IF(StandardResults[[#This Row],[Ind/Rel]]="Ind",_xlfn.XLOOKUP(StandardResults[[#This Row],[Code]],Std[Code],Std[AA]),"-")</f>
        <v>#N/A</v>
      </c>
      <c r="S1727" t="e">
        <f>IF(StandardResults[[#This Row],[Ind/Rel]]="Ind",_xlfn.XLOOKUP(StandardResults[[#This Row],[Code]],Std[Code],Std[A]),"-")</f>
        <v>#N/A</v>
      </c>
      <c r="T1727" t="e">
        <f>IF(StandardResults[[#This Row],[Ind/Rel]]="Ind",_xlfn.XLOOKUP(StandardResults[[#This Row],[Code]],Std[Code],Std[B]),"-")</f>
        <v>#N/A</v>
      </c>
      <c r="U1727" t="e">
        <f>IF(StandardResults[[#This Row],[Ind/Rel]]="Ind",_xlfn.XLOOKUP(StandardResults[[#This Row],[Code]],Std[Code],Std[AAs]),"-")</f>
        <v>#N/A</v>
      </c>
      <c r="V1727" t="e">
        <f>IF(StandardResults[[#This Row],[Ind/Rel]]="Ind",_xlfn.XLOOKUP(StandardResults[[#This Row],[Code]],Std[Code],Std[As]),"-")</f>
        <v>#N/A</v>
      </c>
      <c r="W1727" t="e">
        <f>IF(StandardResults[[#This Row],[Ind/Rel]]="Ind",_xlfn.XLOOKUP(StandardResults[[#This Row],[Code]],Std[Code],Std[Bs]),"-")</f>
        <v>#N/A</v>
      </c>
      <c r="X1727" t="e">
        <f>IF(StandardResults[[#This Row],[Ind/Rel]]="Ind",_xlfn.XLOOKUP(StandardResults[[#This Row],[Code]],Std[Code],Std[EC]),"-")</f>
        <v>#N/A</v>
      </c>
      <c r="Y1727" t="e">
        <f>IF(StandardResults[[#This Row],[Ind/Rel]]="Ind",_xlfn.XLOOKUP(StandardResults[[#This Row],[Code]],Std[Code],Std[Ecs]),"-")</f>
        <v>#N/A</v>
      </c>
      <c r="Z1727">
        <f>COUNTIFS(StandardResults[Name],StandardResults[[#This Row],[Name]],StandardResults[Entry
Std],"B")+COUNTIFS(StandardResults[Name],StandardResults[[#This Row],[Name]],StandardResults[Entry
Std],"A")+COUNTIFS(StandardResults[Name],StandardResults[[#This Row],[Name]],StandardResults[Entry
Std],"AA")</f>
        <v>0</v>
      </c>
      <c r="AA1727">
        <f>COUNTIFS(StandardResults[Name],StandardResults[[#This Row],[Name]],StandardResults[Entry
Std],"AA")</f>
        <v>0</v>
      </c>
    </row>
    <row r="1728" spans="1:27" x14ac:dyDescent="0.25">
      <c r="A1728">
        <f>TimeVR[[#This Row],[Club]]</f>
        <v>0</v>
      </c>
      <c r="B1728" t="str">
        <f>IF(OR(RIGHT(TimeVR[[#This Row],[Event]],3)="M.R", RIGHT(TimeVR[[#This Row],[Event]],3)="F.R"),"Relay","Ind")</f>
        <v>Ind</v>
      </c>
      <c r="C1728">
        <f>TimeVR[[#This Row],[gender]]</f>
        <v>0</v>
      </c>
      <c r="D1728">
        <f>TimeVR[[#This Row],[Age]]</f>
        <v>0</v>
      </c>
      <c r="E1728">
        <f>TimeVR[[#This Row],[name]]</f>
        <v>0</v>
      </c>
      <c r="F1728">
        <f>TimeVR[[#This Row],[Event]]</f>
        <v>0</v>
      </c>
      <c r="G1728" t="str">
        <f>IF(OR(StandardResults[[#This Row],[Entry]]="-",TimeVR[[#This Row],[validation]]="Validated"),"Y","N")</f>
        <v>N</v>
      </c>
      <c r="H1728">
        <f>IF(OR(LEFT(TimeVR[[#This Row],[Times]],8)="00:00.00", LEFT(TimeVR[[#This Row],[Times]],2)="NT"),"-",TimeVR[[#This Row],[Times]])</f>
        <v>0</v>
      </c>
      <c r="I17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8" t="str">
        <f>IF(ISBLANK(TimeVR[[#This Row],[Best Time(S)]]),"-",TimeVR[[#This Row],[Best Time(S)]])</f>
        <v>-</v>
      </c>
      <c r="K1728" t="str">
        <f>IF(StandardResults[[#This Row],[BT(SC)]]&lt;&gt;"-",IF(StandardResults[[#This Row],[BT(SC)]]&lt;=StandardResults[[#This Row],[AAs]],"AA",IF(StandardResults[[#This Row],[BT(SC)]]&lt;=StandardResults[[#This Row],[As]],"A",IF(StandardResults[[#This Row],[BT(SC)]]&lt;=StandardResults[[#This Row],[Bs]],"B","-"))),"")</f>
        <v/>
      </c>
      <c r="L1728" t="str">
        <f>IF(ISBLANK(TimeVR[[#This Row],[Best Time(L)]]),"-",TimeVR[[#This Row],[Best Time(L)]])</f>
        <v>-</v>
      </c>
      <c r="M1728" t="str">
        <f>IF(StandardResults[[#This Row],[BT(LC)]]&lt;&gt;"-",IF(StandardResults[[#This Row],[BT(LC)]]&lt;=StandardResults[[#This Row],[AA]],"AA",IF(StandardResults[[#This Row],[BT(LC)]]&lt;=StandardResults[[#This Row],[A]],"A",IF(StandardResults[[#This Row],[BT(LC)]]&lt;=StandardResults[[#This Row],[B]],"B","-"))),"")</f>
        <v/>
      </c>
      <c r="N1728" s="14"/>
      <c r="O1728" t="str">
        <f>IF(StandardResults[[#This Row],[BT(SC)]]&lt;&gt;"-",IF(StandardResults[[#This Row],[BT(SC)]]&lt;=StandardResults[[#This Row],[Ecs]],"EC","-"),"")</f>
        <v/>
      </c>
      <c r="Q1728" t="str">
        <f>IF(StandardResults[[#This Row],[Ind/Rel]]="Ind",LEFT(StandardResults[[#This Row],[Gender]],1)&amp;MIN(MAX(StandardResults[[#This Row],[Age]],11),17)&amp;"-"&amp;StandardResults[[#This Row],[Event]],"")</f>
        <v>011-0</v>
      </c>
      <c r="R1728" t="e">
        <f>IF(StandardResults[[#This Row],[Ind/Rel]]="Ind",_xlfn.XLOOKUP(StandardResults[[#This Row],[Code]],Std[Code],Std[AA]),"-")</f>
        <v>#N/A</v>
      </c>
      <c r="S1728" t="e">
        <f>IF(StandardResults[[#This Row],[Ind/Rel]]="Ind",_xlfn.XLOOKUP(StandardResults[[#This Row],[Code]],Std[Code],Std[A]),"-")</f>
        <v>#N/A</v>
      </c>
      <c r="T1728" t="e">
        <f>IF(StandardResults[[#This Row],[Ind/Rel]]="Ind",_xlfn.XLOOKUP(StandardResults[[#This Row],[Code]],Std[Code],Std[B]),"-")</f>
        <v>#N/A</v>
      </c>
      <c r="U1728" t="e">
        <f>IF(StandardResults[[#This Row],[Ind/Rel]]="Ind",_xlfn.XLOOKUP(StandardResults[[#This Row],[Code]],Std[Code],Std[AAs]),"-")</f>
        <v>#N/A</v>
      </c>
      <c r="V1728" t="e">
        <f>IF(StandardResults[[#This Row],[Ind/Rel]]="Ind",_xlfn.XLOOKUP(StandardResults[[#This Row],[Code]],Std[Code],Std[As]),"-")</f>
        <v>#N/A</v>
      </c>
      <c r="W1728" t="e">
        <f>IF(StandardResults[[#This Row],[Ind/Rel]]="Ind",_xlfn.XLOOKUP(StandardResults[[#This Row],[Code]],Std[Code],Std[Bs]),"-")</f>
        <v>#N/A</v>
      </c>
      <c r="X1728" t="e">
        <f>IF(StandardResults[[#This Row],[Ind/Rel]]="Ind",_xlfn.XLOOKUP(StandardResults[[#This Row],[Code]],Std[Code],Std[EC]),"-")</f>
        <v>#N/A</v>
      </c>
      <c r="Y1728" t="e">
        <f>IF(StandardResults[[#This Row],[Ind/Rel]]="Ind",_xlfn.XLOOKUP(StandardResults[[#This Row],[Code]],Std[Code],Std[Ecs]),"-")</f>
        <v>#N/A</v>
      </c>
      <c r="Z1728">
        <f>COUNTIFS(StandardResults[Name],StandardResults[[#This Row],[Name]],StandardResults[Entry
Std],"B")+COUNTIFS(StandardResults[Name],StandardResults[[#This Row],[Name]],StandardResults[Entry
Std],"A")+COUNTIFS(StandardResults[Name],StandardResults[[#This Row],[Name]],StandardResults[Entry
Std],"AA")</f>
        <v>0</v>
      </c>
      <c r="AA1728">
        <f>COUNTIFS(StandardResults[Name],StandardResults[[#This Row],[Name]],StandardResults[Entry
Std],"AA")</f>
        <v>0</v>
      </c>
    </row>
    <row r="1729" spans="1:27" x14ac:dyDescent="0.25">
      <c r="A1729">
        <f>TimeVR[[#This Row],[Club]]</f>
        <v>0</v>
      </c>
      <c r="B1729" t="str">
        <f>IF(OR(RIGHT(TimeVR[[#This Row],[Event]],3)="M.R", RIGHT(TimeVR[[#This Row],[Event]],3)="F.R"),"Relay","Ind")</f>
        <v>Ind</v>
      </c>
      <c r="C1729">
        <f>TimeVR[[#This Row],[gender]]</f>
        <v>0</v>
      </c>
      <c r="D1729">
        <f>TimeVR[[#This Row],[Age]]</f>
        <v>0</v>
      </c>
      <c r="E1729">
        <f>TimeVR[[#This Row],[name]]</f>
        <v>0</v>
      </c>
      <c r="F1729">
        <f>TimeVR[[#This Row],[Event]]</f>
        <v>0</v>
      </c>
      <c r="G1729" t="str">
        <f>IF(OR(StandardResults[[#This Row],[Entry]]="-",TimeVR[[#This Row],[validation]]="Validated"),"Y","N")</f>
        <v>N</v>
      </c>
      <c r="H1729">
        <f>IF(OR(LEFT(TimeVR[[#This Row],[Times]],8)="00:00.00", LEFT(TimeVR[[#This Row],[Times]],2)="NT"),"-",TimeVR[[#This Row],[Times]])</f>
        <v>0</v>
      </c>
      <c r="I17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29" t="str">
        <f>IF(ISBLANK(TimeVR[[#This Row],[Best Time(S)]]),"-",TimeVR[[#This Row],[Best Time(S)]])</f>
        <v>-</v>
      </c>
      <c r="K1729" t="str">
        <f>IF(StandardResults[[#This Row],[BT(SC)]]&lt;&gt;"-",IF(StandardResults[[#This Row],[BT(SC)]]&lt;=StandardResults[[#This Row],[AAs]],"AA",IF(StandardResults[[#This Row],[BT(SC)]]&lt;=StandardResults[[#This Row],[As]],"A",IF(StandardResults[[#This Row],[BT(SC)]]&lt;=StandardResults[[#This Row],[Bs]],"B","-"))),"")</f>
        <v/>
      </c>
      <c r="L1729" t="str">
        <f>IF(ISBLANK(TimeVR[[#This Row],[Best Time(L)]]),"-",TimeVR[[#This Row],[Best Time(L)]])</f>
        <v>-</v>
      </c>
      <c r="M1729" t="str">
        <f>IF(StandardResults[[#This Row],[BT(LC)]]&lt;&gt;"-",IF(StandardResults[[#This Row],[BT(LC)]]&lt;=StandardResults[[#This Row],[AA]],"AA",IF(StandardResults[[#This Row],[BT(LC)]]&lt;=StandardResults[[#This Row],[A]],"A",IF(StandardResults[[#This Row],[BT(LC)]]&lt;=StandardResults[[#This Row],[B]],"B","-"))),"")</f>
        <v/>
      </c>
      <c r="N1729" s="14"/>
      <c r="O1729" t="str">
        <f>IF(StandardResults[[#This Row],[BT(SC)]]&lt;&gt;"-",IF(StandardResults[[#This Row],[BT(SC)]]&lt;=StandardResults[[#This Row],[Ecs]],"EC","-"),"")</f>
        <v/>
      </c>
      <c r="Q1729" t="str">
        <f>IF(StandardResults[[#This Row],[Ind/Rel]]="Ind",LEFT(StandardResults[[#This Row],[Gender]],1)&amp;MIN(MAX(StandardResults[[#This Row],[Age]],11),17)&amp;"-"&amp;StandardResults[[#This Row],[Event]],"")</f>
        <v>011-0</v>
      </c>
      <c r="R1729" t="e">
        <f>IF(StandardResults[[#This Row],[Ind/Rel]]="Ind",_xlfn.XLOOKUP(StandardResults[[#This Row],[Code]],Std[Code],Std[AA]),"-")</f>
        <v>#N/A</v>
      </c>
      <c r="S1729" t="e">
        <f>IF(StandardResults[[#This Row],[Ind/Rel]]="Ind",_xlfn.XLOOKUP(StandardResults[[#This Row],[Code]],Std[Code],Std[A]),"-")</f>
        <v>#N/A</v>
      </c>
      <c r="T1729" t="e">
        <f>IF(StandardResults[[#This Row],[Ind/Rel]]="Ind",_xlfn.XLOOKUP(StandardResults[[#This Row],[Code]],Std[Code],Std[B]),"-")</f>
        <v>#N/A</v>
      </c>
      <c r="U1729" t="e">
        <f>IF(StandardResults[[#This Row],[Ind/Rel]]="Ind",_xlfn.XLOOKUP(StandardResults[[#This Row],[Code]],Std[Code],Std[AAs]),"-")</f>
        <v>#N/A</v>
      </c>
      <c r="V1729" t="e">
        <f>IF(StandardResults[[#This Row],[Ind/Rel]]="Ind",_xlfn.XLOOKUP(StandardResults[[#This Row],[Code]],Std[Code],Std[As]),"-")</f>
        <v>#N/A</v>
      </c>
      <c r="W1729" t="e">
        <f>IF(StandardResults[[#This Row],[Ind/Rel]]="Ind",_xlfn.XLOOKUP(StandardResults[[#This Row],[Code]],Std[Code],Std[Bs]),"-")</f>
        <v>#N/A</v>
      </c>
      <c r="X1729" t="e">
        <f>IF(StandardResults[[#This Row],[Ind/Rel]]="Ind",_xlfn.XLOOKUP(StandardResults[[#This Row],[Code]],Std[Code],Std[EC]),"-")</f>
        <v>#N/A</v>
      </c>
      <c r="Y1729" t="e">
        <f>IF(StandardResults[[#This Row],[Ind/Rel]]="Ind",_xlfn.XLOOKUP(StandardResults[[#This Row],[Code]],Std[Code],Std[Ecs]),"-")</f>
        <v>#N/A</v>
      </c>
      <c r="Z1729">
        <f>COUNTIFS(StandardResults[Name],StandardResults[[#This Row],[Name]],StandardResults[Entry
Std],"B")+COUNTIFS(StandardResults[Name],StandardResults[[#This Row],[Name]],StandardResults[Entry
Std],"A")+COUNTIFS(StandardResults[Name],StandardResults[[#This Row],[Name]],StandardResults[Entry
Std],"AA")</f>
        <v>0</v>
      </c>
      <c r="AA1729">
        <f>COUNTIFS(StandardResults[Name],StandardResults[[#This Row],[Name]],StandardResults[Entry
Std],"AA")</f>
        <v>0</v>
      </c>
    </row>
    <row r="1730" spans="1:27" x14ac:dyDescent="0.25">
      <c r="A1730">
        <f>TimeVR[[#This Row],[Club]]</f>
        <v>0</v>
      </c>
      <c r="B1730" t="str">
        <f>IF(OR(RIGHT(TimeVR[[#This Row],[Event]],3)="M.R", RIGHT(TimeVR[[#This Row],[Event]],3)="F.R"),"Relay","Ind")</f>
        <v>Ind</v>
      </c>
      <c r="C1730">
        <f>TimeVR[[#This Row],[gender]]</f>
        <v>0</v>
      </c>
      <c r="D1730">
        <f>TimeVR[[#This Row],[Age]]</f>
        <v>0</v>
      </c>
      <c r="E1730">
        <f>TimeVR[[#This Row],[name]]</f>
        <v>0</v>
      </c>
      <c r="F1730">
        <f>TimeVR[[#This Row],[Event]]</f>
        <v>0</v>
      </c>
      <c r="G1730" t="str">
        <f>IF(OR(StandardResults[[#This Row],[Entry]]="-",TimeVR[[#This Row],[validation]]="Validated"),"Y","N")</f>
        <v>N</v>
      </c>
      <c r="H1730">
        <f>IF(OR(LEFT(TimeVR[[#This Row],[Times]],8)="00:00.00", LEFT(TimeVR[[#This Row],[Times]],2)="NT"),"-",TimeVR[[#This Row],[Times]])</f>
        <v>0</v>
      </c>
      <c r="I17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0" t="str">
        <f>IF(ISBLANK(TimeVR[[#This Row],[Best Time(S)]]),"-",TimeVR[[#This Row],[Best Time(S)]])</f>
        <v>-</v>
      </c>
      <c r="K1730" t="str">
        <f>IF(StandardResults[[#This Row],[BT(SC)]]&lt;&gt;"-",IF(StandardResults[[#This Row],[BT(SC)]]&lt;=StandardResults[[#This Row],[AAs]],"AA",IF(StandardResults[[#This Row],[BT(SC)]]&lt;=StandardResults[[#This Row],[As]],"A",IF(StandardResults[[#This Row],[BT(SC)]]&lt;=StandardResults[[#This Row],[Bs]],"B","-"))),"")</f>
        <v/>
      </c>
      <c r="L1730" t="str">
        <f>IF(ISBLANK(TimeVR[[#This Row],[Best Time(L)]]),"-",TimeVR[[#This Row],[Best Time(L)]])</f>
        <v>-</v>
      </c>
      <c r="M1730" t="str">
        <f>IF(StandardResults[[#This Row],[BT(LC)]]&lt;&gt;"-",IF(StandardResults[[#This Row],[BT(LC)]]&lt;=StandardResults[[#This Row],[AA]],"AA",IF(StandardResults[[#This Row],[BT(LC)]]&lt;=StandardResults[[#This Row],[A]],"A",IF(StandardResults[[#This Row],[BT(LC)]]&lt;=StandardResults[[#This Row],[B]],"B","-"))),"")</f>
        <v/>
      </c>
      <c r="N1730" s="14"/>
      <c r="O1730" t="str">
        <f>IF(StandardResults[[#This Row],[BT(SC)]]&lt;&gt;"-",IF(StandardResults[[#This Row],[BT(SC)]]&lt;=StandardResults[[#This Row],[Ecs]],"EC","-"),"")</f>
        <v/>
      </c>
      <c r="Q1730" t="str">
        <f>IF(StandardResults[[#This Row],[Ind/Rel]]="Ind",LEFT(StandardResults[[#This Row],[Gender]],1)&amp;MIN(MAX(StandardResults[[#This Row],[Age]],11),17)&amp;"-"&amp;StandardResults[[#This Row],[Event]],"")</f>
        <v>011-0</v>
      </c>
      <c r="R1730" t="e">
        <f>IF(StandardResults[[#This Row],[Ind/Rel]]="Ind",_xlfn.XLOOKUP(StandardResults[[#This Row],[Code]],Std[Code],Std[AA]),"-")</f>
        <v>#N/A</v>
      </c>
      <c r="S1730" t="e">
        <f>IF(StandardResults[[#This Row],[Ind/Rel]]="Ind",_xlfn.XLOOKUP(StandardResults[[#This Row],[Code]],Std[Code],Std[A]),"-")</f>
        <v>#N/A</v>
      </c>
      <c r="T1730" t="e">
        <f>IF(StandardResults[[#This Row],[Ind/Rel]]="Ind",_xlfn.XLOOKUP(StandardResults[[#This Row],[Code]],Std[Code],Std[B]),"-")</f>
        <v>#N/A</v>
      </c>
      <c r="U1730" t="e">
        <f>IF(StandardResults[[#This Row],[Ind/Rel]]="Ind",_xlfn.XLOOKUP(StandardResults[[#This Row],[Code]],Std[Code],Std[AAs]),"-")</f>
        <v>#N/A</v>
      </c>
      <c r="V1730" t="e">
        <f>IF(StandardResults[[#This Row],[Ind/Rel]]="Ind",_xlfn.XLOOKUP(StandardResults[[#This Row],[Code]],Std[Code],Std[As]),"-")</f>
        <v>#N/A</v>
      </c>
      <c r="W1730" t="e">
        <f>IF(StandardResults[[#This Row],[Ind/Rel]]="Ind",_xlfn.XLOOKUP(StandardResults[[#This Row],[Code]],Std[Code],Std[Bs]),"-")</f>
        <v>#N/A</v>
      </c>
      <c r="X1730" t="e">
        <f>IF(StandardResults[[#This Row],[Ind/Rel]]="Ind",_xlfn.XLOOKUP(StandardResults[[#This Row],[Code]],Std[Code],Std[EC]),"-")</f>
        <v>#N/A</v>
      </c>
      <c r="Y1730" t="e">
        <f>IF(StandardResults[[#This Row],[Ind/Rel]]="Ind",_xlfn.XLOOKUP(StandardResults[[#This Row],[Code]],Std[Code],Std[Ecs]),"-")</f>
        <v>#N/A</v>
      </c>
      <c r="Z1730">
        <f>COUNTIFS(StandardResults[Name],StandardResults[[#This Row],[Name]],StandardResults[Entry
Std],"B")+COUNTIFS(StandardResults[Name],StandardResults[[#This Row],[Name]],StandardResults[Entry
Std],"A")+COUNTIFS(StandardResults[Name],StandardResults[[#This Row],[Name]],StandardResults[Entry
Std],"AA")</f>
        <v>0</v>
      </c>
      <c r="AA1730">
        <f>COUNTIFS(StandardResults[Name],StandardResults[[#This Row],[Name]],StandardResults[Entry
Std],"AA")</f>
        <v>0</v>
      </c>
    </row>
    <row r="1731" spans="1:27" x14ac:dyDescent="0.25">
      <c r="A1731">
        <f>TimeVR[[#This Row],[Club]]</f>
        <v>0</v>
      </c>
      <c r="B1731" t="str">
        <f>IF(OR(RIGHT(TimeVR[[#This Row],[Event]],3)="M.R", RIGHT(TimeVR[[#This Row],[Event]],3)="F.R"),"Relay","Ind")</f>
        <v>Ind</v>
      </c>
      <c r="C1731">
        <f>TimeVR[[#This Row],[gender]]</f>
        <v>0</v>
      </c>
      <c r="D1731">
        <f>TimeVR[[#This Row],[Age]]</f>
        <v>0</v>
      </c>
      <c r="E1731">
        <f>TimeVR[[#This Row],[name]]</f>
        <v>0</v>
      </c>
      <c r="F1731">
        <f>TimeVR[[#This Row],[Event]]</f>
        <v>0</v>
      </c>
      <c r="G1731" t="str">
        <f>IF(OR(StandardResults[[#This Row],[Entry]]="-",TimeVR[[#This Row],[validation]]="Validated"),"Y","N")</f>
        <v>N</v>
      </c>
      <c r="H1731">
        <f>IF(OR(LEFT(TimeVR[[#This Row],[Times]],8)="00:00.00", LEFT(TimeVR[[#This Row],[Times]],2)="NT"),"-",TimeVR[[#This Row],[Times]])</f>
        <v>0</v>
      </c>
      <c r="I17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1" t="str">
        <f>IF(ISBLANK(TimeVR[[#This Row],[Best Time(S)]]),"-",TimeVR[[#This Row],[Best Time(S)]])</f>
        <v>-</v>
      </c>
      <c r="K1731" t="str">
        <f>IF(StandardResults[[#This Row],[BT(SC)]]&lt;&gt;"-",IF(StandardResults[[#This Row],[BT(SC)]]&lt;=StandardResults[[#This Row],[AAs]],"AA",IF(StandardResults[[#This Row],[BT(SC)]]&lt;=StandardResults[[#This Row],[As]],"A",IF(StandardResults[[#This Row],[BT(SC)]]&lt;=StandardResults[[#This Row],[Bs]],"B","-"))),"")</f>
        <v/>
      </c>
      <c r="L1731" t="str">
        <f>IF(ISBLANK(TimeVR[[#This Row],[Best Time(L)]]),"-",TimeVR[[#This Row],[Best Time(L)]])</f>
        <v>-</v>
      </c>
      <c r="M1731" t="str">
        <f>IF(StandardResults[[#This Row],[BT(LC)]]&lt;&gt;"-",IF(StandardResults[[#This Row],[BT(LC)]]&lt;=StandardResults[[#This Row],[AA]],"AA",IF(StandardResults[[#This Row],[BT(LC)]]&lt;=StandardResults[[#This Row],[A]],"A",IF(StandardResults[[#This Row],[BT(LC)]]&lt;=StandardResults[[#This Row],[B]],"B","-"))),"")</f>
        <v/>
      </c>
      <c r="N1731" s="14"/>
      <c r="O1731" t="str">
        <f>IF(StandardResults[[#This Row],[BT(SC)]]&lt;&gt;"-",IF(StandardResults[[#This Row],[BT(SC)]]&lt;=StandardResults[[#This Row],[Ecs]],"EC","-"),"")</f>
        <v/>
      </c>
      <c r="Q1731" t="str">
        <f>IF(StandardResults[[#This Row],[Ind/Rel]]="Ind",LEFT(StandardResults[[#This Row],[Gender]],1)&amp;MIN(MAX(StandardResults[[#This Row],[Age]],11),17)&amp;"-"&amp;StandardResults[[#This Row],[Event]],"")</f>
        <v>011-0</v>
      </c>
      <c r="R1731" t="e">
        <f>IF(StandardResults[[#This Row],[Ind/Rel]]="Ind",_xlfn.XLOOKUP(StandardResults[[#This Row],[Code]],Std[Code],Std[AA]),"-")</f>
        <v>#N/A</v>
      </c>
      <c r="S1731" t="e">
        <f>IF(StandardResults[[#This Row],[Ind/Rel]]="Ind",_xlfn.XLOOKUP(StandardResults[[#This Row],[Code]],Std[Code],Std[A]),"-")</f>
        <v>#N/A</v>
      </c>
      <c r="T1731" t="e">
        <f>IF(StandardResults[[#This Row],[Ind/Rel]]="Ind",_xlfn.XLOOKUP(StandardResults[[#This Row],[Code]],Std[Code],Std[B]),"-")</f>
        <v>#N/A</v>
      </c>
      <c r="U1731" t="e">
        <f>IF(StandardResults[[#This Row],[Ind/Rel]]="Ind",_xlfn.XLOOKUP(StandardResults[[#This Row],[Code]],Std[Code],Std[AAs]),"-")</f>
        <v>#N/A</v>
      </c>
      <c r="V1731" t="e">
        <f>IF(StandardResults[[#This Row],[Ind/Rel]]="Ind",_xlfn.XLOOKUP(StandardResults[[#This Row],[Code]],Std[Code],Std[As]),"-")</f>
        <v>#N/A</v>
      </c>
      <c r="W1731" t="e">
        <f>IF(StandardResults[[#This Row],[Ind/Rel]]="Ind",_xlfn.XLOOKUP(StandardResults[[#This Row],[Code]],Std[Code],Std[Bs]),"-")</f>
        <v>#N/A</v>
      </c>
      <c r="X1731" t="e">
        <f>IF(StandardResults[[#This Row],[Ind/Rel]]="Ind",_xlfn.XLOOKUP(StandardResults[[#This Row],[Code]],Std[Code],Std[EC]),"-")</f>
        <v>#N/A</v>
      </c>
      <c r="Y1731" t="e">
        <f>IF(StandardResults[[#This Row],[Ind/Rel]]="Ind",_xlfn.XLOOKUP(StandardResults[[#This Row],[Code]],Std[Code],Std[Ecs]),"-")</f>
        <v>#N/A</v>
      </c>
      <c r="Z1731">
        <f>COUNTIFS(StandardResults[Name],StandardResults[[#This Row],[Name]],StandardResults[Entry
Std],"B")+COUNTIFS(StandardResults[Name],StandardResults[[#This Row],[Name]],StandardResults[Entry
Std],"A")+COUNTIFS(StandardResults[Name],StandardResults[[#This Row],[Name]],StandardResults[Entry
Std],"AA")</f>
        <v>0</v>
      </c>
      <c r="AA1731">
        <f>COUNTIFS(StandardResults[Name],StandardResults[[#This Row],[Name]],StandardResults[Entry
Std],"AA")</f>
        <v>0</v>
      </c>
    </row>
    <row r="1732" spans="1:27" x14ac:dyDescent="0.25">
      <c r="A1732">
        <f>TimeVR[[#This Row],[Club]]</f>
        <v>0</v>
      </c>
      <c r="B1732" t="str">
        <f>IF(OR(RIGHT(TimeVR[[#This Row],[Event]],3)="M.R", RIGHT(TimeVR[[#This Row],[Event]],3)="F.R"),"Relay","Ind")</f>
        <v>Ind</v>
      </c>
      <c r="C1732">
        <f>TimeVR[[#This Row],[gender]]</f>
        <v>0</v>
      </c>
      <c r="D1732">
        <f>TimeVR[[#This Row],[Age]]</f>
        <v>0</v>
      </c>
      <c r="E1732">
        <f>TimeVR[[#This Row],[name]]</f>
        <v>0</v>
      </c>
      <c r="F1732">
        <f>TimeVR[[#This Row],[Event]]</f>
        <v>0</v>
      </c>
      <c r="G1732" t="str">
        <f>IF(OR(StandardResults[[#This Row],[Entry]]="-",TimeVR[[#This Row],[validation]]="Validated"),"Y","N")</f>
        <v>N</v>
      </c>
      <c r="H1732">
        <f>IF(OR(LEFT(TimeVR[[#This Row],[Times]],8)="00:00.00", LEFT(TimeVR[[#This Row],[Times]],2)="NT"),"-",TimeVR[[#This Row],[Times]])</f>
        <v>0</v>
      </c>
      <c r="I17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2" t="str">
        <f>IF(ISBLANK(TimeVR[[#This Row],[Best Time(S)]]),"-",TimeVR[[#This Row],[Best Time(S)]])</f>
        <v>-</v>
      </c>
      <c r="K1732" t="str">
        <f>IF(StandardResults[[#This Row],[BT(SC)]]&lt;&gt;"-",IF(StandardResults[[#This Row],[BT(SC)]]&lt;=StandardResults[[#This Row],[AAs]],"AA",IF(StandardResults[[#This Row],[BT(SC)]]&lt;=StandardResults[[#This Row],[As]],"A",IF(StandardResults[[#This Row],[BT(SC)]]&lt;=StandardResults[[#This Row],[Bs]],"B","-"))),"")</f>
        <v/>
      </c>
      <c r="L1732" t="str">
        <f>IF(ISBLANK(TimeVR[[#This Row],[Best Time(L)]]),"-",TimeVR[[#This Row],[Best Time(L)]])</f>
        <v>-</v>
      </c>
      <c r="M1732" t="str">
        <f>IF(StandardResults[[#This Row],[BT(LC)]]&lt;&gt;"-",IF(StandardResults[[#This Row],[BT(LC)]]&lt;=StandardResults[[#This Row],[AA]],"AA",IF(StandardResults[[#This Row],[BT(LC)]]&lt;=StandardResults[[#This Row],[A]],"A",IF(StandardResults[[#This Row],[BT(LC)]]&lt;=StandardResults[[#This Row],[B]],"B","-"))),"")</f>
        <v/>
      </c>
      <c r="N1732" s="14"/>
      <c r="O1732" t="str">
        <f>IF(StandardResults[[#This Row],[BT(SC)]]&lt;&gt;"-",IF(StandardResults[[#This Row],[BT(SC)]]&lt;=StandardResults[[#This Row],[Ecs]],"EC","-"),"")</f>
        <v/>
      </c>
      <c r="Q1732" t="str">
        <f>IF(StandardResults[[#This Row],[Ind/Rel]]="Ind",LEFT(StandardResults[[#This Row],[Gender]],1)&amp;MIN(MAX(StandardResults[[#This Row],[Age]],11),17)&amp;"-"&amp;StandardResults[[#This Row],[Event]],"")</f>
        <v>011-0</v>
      </c>
      <c r="R1732" t="e">
        <f>IF(StandardResults[[#This Row],[Ind/Rel]]="Ind",_xlfn.XLOOKUP(StandardResults[[#This Row],[Code]],Std[Code],Std[AA]),"-")</f>
        <v>#N/A</v>
      </c>
      <c r="S1732" t="e">
        <f>IF(StandardResults[[#This Row],[Ind/Rel]]="Ind",_xlfn.XLOOKUP(StandardResults[[#This Row],[Code]],Std[Code],Std[A]),"-")</f>
        <v>#N/A</v>
      </c>
      <c r="T1732" t="e">
        <f>IF(StandardResults[[#This Row],[Ind/Rel]]="Ind",_xlfn.XLOOKUP(StandardResults[[#This Row],[Code]],Std[Code],Std[B]),"-")</f>
        <v>#N/A</v>
      </c>
      <c r="U1732" t="e">
        <f>IF(StandardResults[[#This Row],[Ind/Rel]]="Ind",_xlfn.XLOOKUP(StandardResults[[#This Row],[Code]],Std[Code],Std[AAs]),"-")</f>
        <v>#N/A</v>
      </c>
      <c r="V1732" t="e">
        <f>IF(StandardResults[[#This Row],[Ind/Rel]]="Ind",_xlfn.XLOOKUP(StandardResults[[#This Row],[Code]],Std[Code],Std[As]),"-")</f>
        <v>#N/A</v>
      </c>
      <c r="W1732" t="e">
        <f>IF(StandardResults[[#This Row],[Ind/Rel]]="Ind",_xlfn.XLOOKUP(StandardResults[[#This Row],[Code]],Std[Code],Std[Bs]),"-")</f>
        <v>#N/A</v>
      </c>
      <c r="X1732" t="e">
        <f>IF(StandardResults[[#This Row],[Ind/Rel]]="Ind",_xlfn.XLOOKUP(StandardResults[[#This Row],[Code]],Std[Code],Std[EC]),"-")</f>
        <v>#N/A</v>
      </c>
      <c r="Y1732" t="e">
        <f>IF(StandardResults[[#This Row],[Ind/Rel]]="Ind",_xlfn.XLOOKUP(StandardResults[[#This Row],[Code]],Std[Code],Std[Ecs]),"-")</f>
        <v>#N/A</v>
      </c>
      <c r="Z1732">
        <f>COUNTIFS(StandardResults[Name],StandardResults[[#This Row],[Name]],StandardResults[Entry
Std],"B")+COUNTIFS(StandardResults[Name],StandardResults[[#This Row],[Name]],StandardResults[Entry
Std],"A")+COUNTIFS(StandardResults[Name],StandardResults[[#This Row],[Name]],StandardResults[Entry
Std],"AA")</f>
        <v>0</v>
      </c>
      <c r="AA1732">
        <f>COUNTIFS(StandardResults[Name],StandardResults[[#This Row],[Name]],StandardResults[Entry
Std],"AA")</f>
        <v>0</v>
      </c>
    </row>
    <row r="1733" spans="1:27" x14ac:dyDescent="0.25">
      <c r="A1733">
        <f>TimeVR[[#This Row],[Club]]</f>
        <v>0</v>
      </c>
      <c r="B1733" t="str">
        <f>IF(OR(RIGHT(TimeVR[[#This Row],[Event]],3)="M.R", RIGHT(TimeVR[[#This Row],[Event]],3)="F.R"),"Relay","Ind")</f>
        <v>Ind</v>
      </c>
      <c r="C1733">
        <f>TimeVR[[#This Row],[gender]]</f>
        <v>0</v>
      </c>
      <c r="D1733">
        <f>TimeVR[[#This Row],[Age]]</f>
        <v>0</v>
      </c>
      <c r="E1733">
        <f>TimeVR[[#This Row],[name]]</f>
        <v>0</v>
      </c>
      <c r="F1733">
        <f>TimeVR[[#This Row],[Event]]</f>
        <v>0</v>
      </c>
      <c r="G1733" t="str">
        <f>IF(OR(StandardResults[[#This Row],[Entry]]="-",TimeVR[[#This Row],[validation]]="Validated"),"Y","N")</f>
        <v>N</v>
      </c>
      <c r="H1733">
        <f>IF(OR(LEFT(TimeVR[[#This Row],[Times]],8)="00:00.00", LEFT(TimeVR[[#This Row],[Times]],2)="NT"),"-",TimeVR[[#This Row],[Times]])</f>
        <v>0</v>
      </c>
      <c r="I17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3" t="str">
        <f>IF(ISBLANK(TimeVR[[#This Row],[Best Time(S)]]),"-",TimeVR[[#This Row],[Best Time(S)]])</f>
        <v>-</v>
      </c>
      <c r="K1733" t="str">
        <f>IF(StandardResults[[#This Row],[BT(SC)]]&lt;&gt;"-",IF(StandardResults[[#This Row],[BT(SC)]]&lt;=StandardResults[[#This Row],[AAs]],"AA",IF(StandardResults[[#This Row],[BT(SC)]]&lt;=StandardResults[[#This Row],[As]],"A",IF(StandardResults[[#This Row],[BT(SC)]]&lt;=StandardResults[[#This Row],[Bs]],"B","-"))),"")</f>
        <v/>
      </c>
      <c r="L1733" t="str">
        <f>IF(ISBLANK(TimeVR[[#This Row],[Best Time(L)]]),"-",TimeVR[[#This Row],[Best Time(L)]])</f>
        <v>-</v>
      </c>
      <c r="M1733" t="str">
        <f>IF(StandardResults[[#This Row],[BT(LC)]]&lt;&gt;"-",IF(StandardResults[[#This Row],[BT(LC)]]&lt;=StandardResults[[#This Row],[AA]],"AA",IF(StandardResults[[#This Row],[BT(LC)]]&lt;=StandardResults[[#This Row],[A]],"A",IF(StandardResults[[#This Row],[BT(LC)]]&lt;=StandardResults[[#This Row],[B]],"B","-"))),"")</f>
        <v/>
      </c>
      <c r="N1733" s="14"/>
      <c r="O1733" t="str">
        <f>IF(StandardResults[[#This Row],[BT(SC)]]&lt;&gt;"-",IF(StandardResults[[#This Row],[BT(SC)]]&lt;=StandardResults[[#This Row],[Ecs]],"EC","-"),"")</f>
        <v/>
      </c>
      <c r="Q1733" t="str">
        <f>IF(StandardResults[[#This Row],[Ind/Rel]]="Ind",LEFT(StandardResults[[#This Row],[Gender]],1)&amp;MIN(MAX(StandardResults[[#This Row],[Age]],11),17)&amp;"-"&amp;StandardResults[[#This Row],[Event]],"")</f>
        <v>011-0</v>
      </c>
      <c r="R1733" t="e">
        <f>IF(StandardResults[[#This Row],[Ind/Rel]]="Ind",_xlfn.XLOOKUP(StandardResults[[#This Row],[Code]],Std[Code],Std[AA]),"-")</f>
        <v>#N/A</v>
      </c>
      <c r="S1733" t="e">
        <f>IF(StandardResults[[#This Row],[Ind/Rel]]="Ind",_xlfn.XLOOKUP(StandardResults[[#This Row],[Code]],Std[Code],Std[A]),"-")</f>
        <v>#N/A</v>
      </c>
      <c r="T1733" t="e">
        <f>IF(StandardResults[[#This Row],[Ind/Rel]]="Ind",_xlfn.XLOOKUP(StandardResults[[#This Row],[Code]],Std[Code],Std[B]),"-")</f>
        <v>#N/A</v>
      </c>
      <c r="U1733" t="e">
        <f>IF(StandardResults[[#This Row],[Ind/Rel]]="Ind",_xlfn.XLOOKUP(StandardResults[[#This Row],[Code]],Std[Code],Std[AAs]),"-")</f>
        <v>#N/A</v>
      </c>
      <c r="V1733" t="e">
        <f>IF(StandardResults[[#This Row],[Ind/Rel]]="Ind",_xlfn.XLOOKUP(StandardResults[[#This Row],[Code]],Std[Code],Std[As]),"-")</f>
        <v>#N/A</v>
      </c>
      <c r="W1733" t="e">
        <f>IF(StandardResults[[#This Row],[Ind/Rel]]="Ind",_xlfn.XLOOKUP(StandardResults[[#This Row],[Code]],Std[Code],Std[Bs]),"-")</f>
        <v>#N/A</v>
      </c>
      <c r="X1733" t="e">
        <f>IF(StandardResults[[#This Row],[Ind/Rel]]="Ind",_xlfn.XLOOKUP(StandardResults[[#This Row],[Code]],Std[Code],Std[EC]),"-")</f>
        <v>#N/A</v>
      </c>
      <c r="Y1733" t="e">
        <f>IF(StandardResults[[#This Row],[Ind/Rel]]="Ind",_xlfn.XLOOKUP(StandardResults[[#This Row],[Code]],Std[Code],Std[Ecs]),"-")</f>
        <v>#N/A</v>
      </c>
      <c r="Z1733">
        <f>COUNTIFS(StandardResults[Name],StandardResults[[#This Row],[Name]],StandardResults[Entry
Std],"B")+COUNTIFS(StandardResults[Name],StandardResults[[#This Row],[Name]],StandardResults[Entry
Std],"A")+COUNTIFS(StandardResults[Name],StandardResults[[#This Row],[Name]],StandardResults[Entry
Std],"AA")</f>
        <v>0</v>
      </c>
      <c r="AA1733">
        <f>COUNTIFS(StandardResults[Name],StandardResults[[#This Row],[Name]],StandardResults[Entry
Std],"AA")</f>
        <v>0</v>
      </c>
    </row>
    <row r="1734" spans="1:27" x14ac:dyDescent="0.25">
      <c r="A1734">
        <f>TimeVR[[#This Row],[Club]]</f>
        <v>0</v>
      </c>
      <c r="B1734" t="str">
        <f>IF(OR(RIGHT(TimeVR[[#This Row],[Event]],3)="M.R", RIGHT(TimeVR[[#This Row],[Event]],3)="F.R"),"Relay","Ind")</f>
        <v>Ind</v>
      </c>
      <c r="C1734">
        <f>TimeVR[[#This Row],[gender]]</f>
        <v>0</v>
      </c>
      <c r="D1734">
        <f>TimeVR[[#This Row],[Age]]</f>
        <v>0</v>
      </c>
      <c r="E1734">
        <f>TimeVR[[#This Row],[name]]</f>
        <v>0</v>
      </c>
      <c r="F1734">
        <f>TimeVR[[#This Row],[Event]]</f>
        <v>0</v>
      </c>
      <c r="G1734" t="str">
        <f>IF(OR(StandardResults[[#This Row],[Entry]]="-",TimeVR[[#This Row],[validation]]="Validated"),"Y","N")</f>
        <v>N</v>
      </c>
      <c r="H1734">
        <f>IF(OR(LEFT(TimeVR[[#This Row],[Times]],8)="00:00.00", LEFT(TimeVR[[#This Row],[Times]],2)="NT"),"-",TimeVR[[#This Row],[Times]])</f>
        <v>0</v>
      </c>
      <c r="I17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4" t="str">
        <f>IF(ISBLANK(TimeVR[[#This Row],[Best Time(S)]]),"-",TimeVR[[#This Row],[Best Time(S)]])</f>
        <v>-</v>
      </c>
      <c r="K1734" t="str">
        <f>IF(StandardResults[[#This Row],[BT(SC)]]&lt;&gt;"-",IF(StandardResults[[#This Row],[BT(SC)]]&lt;=StandardResults[[#This Row],[AAs]],"AA",IF(StandardResults[[#This Row],[BT(SC)]]&lt;=StandardResults[[#This Row],[As]],"A",IF(StandardResults[[#This Row],[BT(SC)]]&lt;=StandardResults[[#This Row],[Bs]],"B","-"))),"")</f>
        <v/>
      </c>
      <c r="L1734" t="str">
        <f>IF(ISBLANK(TimeVR[[#This Row],[Best Time(L)]]),"-",TimeVR[[#This Row],[Best Time(L)]])</f>
        <v>-</v>
      </c>
      <c r="M1734" t="str">
        <f>IF(StandardResults[[#This Row],[BT(LC)]]&lt;&gt;"-",IF(StandardResults[[#This Row],[BT(LC)]]&lt;=StandardResults[[#This Row],[AA]],"AA",IF(StandardResults[[#This Row],[BT(LC)]]&lt;=StandardResults[[#This Row],[A]],"A",IF(StandardResults[[#This Row],[BT(LC)]]&lt;=StandardResults[[#This Row],[B]],"B","-"))),"")</f>
        <v/>
      </c>
      <c r="N1734" s="14"/>
      <c r="O1734" t="str">
        <f>IF(StandardResults[[#This Row],[BT(SC)]]&lt;&gt;"-",IF(StandardResults[[#This Row],[BT(SC)]]&lt;=StandardResults[[#This Row],[Ecs]],"EC","-"),"")</f>
        <v/>
      </c>
      <c r="Q1734" t="str">
        <f>IF(StandardResults[[#This Row],[Ind/Rel]]="Ind",LEFT(StandardResults[[#This Row],[Gender]],1)&amp;MIN(MAX(StandardResults[[#This Row],[Age]],11),17)&amp;"-"&amp;StandardResults[[#This Row],[Event]],"")</f>
        <v>011-0</v>
      </c>
      <c r="R1734" t="e">
        <f>IF(StandardResults[[#This Row],[Ind/Rel]]="Ind",_xlfn.XLOOKUP(StandardResults[[#This Row],[Code]],Std[Code],Std[AA]),"-")</f>
        <v>#N/A</v>
      </c>
      <c r="S1734" t="e">
        <f>IF(StandardResults[[#This Row],[Ind/Rel]]="Ind",_xlfn.XLOOKUP(StandardResults[[#This Row],[Code]],Std[Code],Std[A]),"-")</f>
        <v>#N/A</v>
      </c>
      <c r="T1734" t="e">
        <f>IF(StandardResults[[#This Row],[Ind/Rel]]="Ind",_xlfn.XLOOKUP(StandardResults[[#This Row],[Code]],Std[Code],Std[B]),"-")</f>
        <v>#N/A</v>
      </c>
      <c r="U1734" t="e">
        <f>IF(StandardResults[[#This Row],[Ind/Rel]]="Ind",_xlfn.XLOOKUP(StandardResults[[#This Row],[Code]],Std[Code],Std[AAs]),"-")</f>
        <v>#N/A</v>
      </c>
      <c r="V1734" t="e">
        <f>IF(StandardResults[[#This Row],[Ind/Rel]]="Ind",_xlfn.XLOOKUP(StandardResults[[#This Row],[Code]],Std[Code],Std[As]),"-")</f>
        <v>#N/A</v>
      </c>
      <c r="W1734" t="e">
        <f>IF(StandardResults[[#This Row],[Ind/Rel]]="Ind",_xlfn.XLOOKUP(StandardResults[[#This Row],[Code]],Std[Code],Std[Bs]),"-")</f>
        <v>#N/A</v>
      </c>
      <c r="X1734" t="e">
        <f>IF(StandardResults[[#This Row],[Ind/Rel]]="Ind",_xlfn.XLOOKUP(StandardResults[[#This Row],[Code]],Std[Code],Std[EC]),"-")</f>
        <v>#N/A</v>
      </c>
      <c r="Y1734" t="e">
        <f>IF(StandardResults[[#This Row],[Ind/Rel]]="Ind",_xlfn.XLOOKUP(StandardResults[[#This Row],[Code]],Std[Code],Std[Ecs]),"-")</f>
        <v>#N/A</v>
      </c>
      <c r="Z1734">
        <f>COUNTIFS(StandardResults[Name],StandardResults[[#This Row],[Name]],StandardResults[Entry
Std],"B")+COUNTIFS(StandardResults[Name],StandardResults[[#This Row],[Name]],StandardResults[Entry
Std],"A")+COUNTIFS(StandardResults[Name],StandardResults[[#This Row],[Name]],StandardResults[Entry
Std],"AA")</f>
        <v>0</v>
      </c>
      <c r="AA1734">
        <f>COUNTIFS(StandardResults[Name],StandardResults[[#This Row],[Name]],StandardResults[Entry
Std],"AA")</f>
        <v>0</v>
      </c>
    </row>
    <row r="1735" spans="1:27" x14ac:dyDescent="0.25">
      <c r="A1735">
        <f>TimeVR[[#This Row],[Club]]</f>
        <v>0</v>
      </c>
      <c r="B1735" t="str">
        <f>IF(OR(RIGHT(TimeVR[[#This Row],[Event]],3)="M.R", RIGHT(TimeVR[[#This Row],[Event]],3)="F.R"),"Relay","Ind")</f>
        <v>Ind</v>
      </c>
      <c r="C1735">
        <f>TimeVR[[#This Row],[gender]]</f>
        <v>0</v>
      </c>
      <c r="D1735">
        <f>TimeVR[[#This Row],[Age]]</f>
        <v>0</v>
      </c>
      <c r="E1735">
        <f>TimeVR[[#This Row],[name]]</f>
        <v>0</v>
      </c>
      <c r="F1735">
        <f>TimeVR[[#This Row],[Event]]</f>
        <v>0</v>
      </c>
      <c r="G1735" t="str">
        <f>IF(OR(StandardResults[[#This Row],[Entry]]="-",TimeVR[[#This Row],[validation]]="Validated"),"Y","N")</f>
        <v>N</v>
      </c>
      <c r="H1735">
        <f>IF(OR(LEFT(TimeVR[[#This Row],[Times]],8)="00:00.00", LEFT(TimeVR[[#This Row],[Times]],2)="NT"),"-",TimeVR[[#This Row],[Times]])</f>
        <v>0</v>
      </c>
      <c r="I17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5" t="str">
        <f>IF(ISBLANK(TimeVR[[#This Row],[Best Time(S)]]),"-",TimeVR[[#This Row],[Best Time(S)]])</f>
        <v>-</v>
      </c>
      <c r="K1735" t="str">
        <f>IF(StandardResults[[#This Row],[BT(SC)]]&lt;&gt;"-",IF(StandardResults[[#This Row],[BT(SC)]]&lt;=StandardResults[[#This Row],[AAs]],"AA",IF(StandardResults[[#This Row],[BT(SC)]]&lt;=StandardResults[[#This Row],[As]],"A",IF(StandardResults[[#This Row],[BT(SC)]]&lt;=StandardResults[[#This Row],[Bs]],"B","-"))),"")</f>
        <v/>
      </c>
      <c r="L1735" t="str">
        <f>IF(ISBLANK(TimeVR[[#This Row],[Best Time(L)]]),"-",TimeVR[[#This Row],[Best Time(L)]])</f>
        <v>-</v>
      </c>
      <c r="M1735" t="str">
        <f>IF(StandardResults[[#This Row],[BT(LC)]]&lt;&gt;"-",IF(StandardResults[[#This Row],[BT(LC)]]&lt;=StandardResults[[#This Row],[AA]],"AA",IF(StandardResults[[#This Row],[BT(LC)]]&lt;=StandardResults[[#This Row],[A]],"A",IF(StandardResults[[#This Row],[BT(LC)]]&lt;=StandardResults[[#This Row],[B]],"B","-"))),"")</f>
        <v/>
      </c>
      <c r="N1735" s="14"/>
      <c r="O1735" t="str">
        <f>IF(StandardResults[[#This Row],[BT(SC)]]&lt;&gt;"-",IF(StandardResults[[#This Row],[BT(SC)]]&lt;=StandardResults[[#This Row],[Ecs]],"EC","-"),"")</f>
        <v/>
      </c>
      <c r="Q1735" t="str">
        <f>IF(StandardResults[[#This Row],[Ind/Rel]]="Ind",LEFT(StandardResults[[#This Row],[Gender]],1)&amp;MIN(MAX(StandardResults[[#This Row],[Age]],11),17)&amp;"-"&amp;StandardResults[[#This Row],[Event]],"")</f>
        <v>011-0</v>
      </c>
      <c r="R1735" t="e">
        <f>IF(StandardResults[[#This Row],[Ind/Rel]]="Ind",_xlfn.XLOOKUP(StandardResults[[#This Row],[Code]],Std[Code],Std[AA]),"-")</f>
        <v>#N/A</v>
      </c>
      <c r="S1735" t="e">
        <f>IF(StandardResults[[#This Row],[Ind/Rel]]="Ind",_xlfn.XLOOKUP(StandardResults[[#This Row],[Code]],Std[Code],Std[A]),"-")</f>
        <v>#N/A</v>
      </c>
      <c r="T1735" t="e">
        <f>IF(StandardResults[[#This Row],[Ind/Rel]]="Ind",_xlfn.XLOOKUP(StandardResults[[#This Row],[Code]],Std[Code],Std[B]),"-")</f>
        <v>#N/A</v>
      </c>
      <c r="U1735" t="e">
        <f>IF(StandardResults[[#This Row],[Ind/Rel]]="Ind",_xlfn.XLOOKUP(StandardResults[[#This Row],[Code]],Std[Code],Std[AAs]),"-")</f>
        <v>#N/A</v>
      </c>
      <c r="V1735" t="e">
        <f>IF(StandardResults[[#This Row],[Ind/Rel]]="Ind",_xlfn.XLOOKUP(StandardResults[[#This Row],[Code]],Std[Code],Std[As]),"-")</f>
        <v>#N/A</v>
      </c>
      <c r="W1735" t="e">
        <f>IF(StandardResults[[#This Row],[Ind/Rel]]="Ind",_xlfn.XLOOKUP(StandardResults[[#This Row],[Code]],Std[Code],Std[Bs]),"-")</f>
        <v>#N/A</v>
      </c>
      <c r="X1735" t="e">
        <f>IF(StandardResults[[#This Row],[Ind/Rel]]="Ind",_xlfn.XLOOKUP(StandardResults[[#This Row],[Code]],Std[Code],Std[EC]),"-")</f>
        <v>#N/A</v>
      </c>
      <c r="Y1735" t="e">
        <f>IF(StandardResults[[#This Row],[Ind/Rel]]="Ind",_xlfn.XLOOKUP(StandardResults[[#This Row],[Code]],Std[Code],Std[Ecs]),"-")</f>
        <v>#N/A</v>
      </c>
      <c r="Z1735">
        <f>COUNTIFS(StandardResults[Name],StandardResults[[#This Row],[Name]],StandardResults[Entry
Std],"B")+COUNTIFS(StandardResults[Name],StandardResults[[#This Row],[Name]],StandardResults[Entry
Std],"A")+COUNTIFS(StandardResults[Name],StandardResults[[#This Row],[Name]],StandardResults[Entry
Std],"AA")</f>
        <v>0</v>
      </c>
      <c r="AA1735">
        <f>COUNTIFS(StandardResults[Name],StandardResults[[#This Row],[Name]],StandardResults[Entry
Std],"AA")</f>
        <v>0</v>
      </c>
    </row>
    <row r="1736" spans="1:27" x14ac:dyDescent="0.25">
      <c r="A1736">
        <f>TimeVR[[#This Row],[Club]]</f>
        <v>0</v>
      </c>
      <c r="B1736" t="str">
        <f>IF(OR(RIGHT(TimeVR[[#This Row],[Event]],3)="M.R", RIGHT(TimeVR[[#This Row],[Event]],3)="F.R"),"Relay","Ind")</f>
        <v>Ind</v>
      </c>
      <c r="C1736">
        <f>TimeVR[[#This Row],[gender]]</f>
        <v>0</v>
      </c>
      <c r="D1736">
        <f>TimeVR[[#This Row],[Age]]</f>
        <v>0</v>
      </c>
      <c r="E1736">
        <f>TimeVR[[#This Row],[name]]</f>
        <v>0</v>
      </c>
      <c r="F1736">
        <f>TimeVR[[#This Row],[Event]]</f>
        <v>0</v>
      </c>
      <c r="G1736" t="str">
        <f>IF(OR(StandardResults[[#This Row],[Entry]]="-",TimeVR[[#This Row],[validation]]="Validated"),"Y","N")</f>
        <v>N</v>
      </c>
      <c r="H1736">
        <f>IF(OR(LEFT(TimeVR[[#This Row],[Times]],8)="00:00.00", LEFT(TimeVR[[#This Row],[Times]],2)="NT"),"-",TimeVR[[#This Row],[Times]])</f>
        <v>0</v>
      </c>
      <c r="I17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6" t="str">
        <f>IF(ISBLANK(TimeVR[[#This Row],[Best Time(S)]]),"-",TimeVR[[#This Row],[Best Time(S)]])</f>
        <v>-</v>
      </c>
      <c r="K1736" t="str">
        <f>IF(StandardResults[[#This Row],[BT(SC)]]&lt;&gt;"-",IF(StandardResults[[#This Row],[BT(SC)]]&lt;=StandardResults[[#This Row],[AAs]],"AA",IF(StandardResults[[#This Row],[BT(SC)]]&lt;=StandardResults[[#This Row],[As]],"A",IF(StandardResults[[#This Row],[BT(SC)]]&lt;=StandardResults[[#This Row],[Bs]],"B","-"))),"")</f>
        <v/>
      </c>
      <c r="L1736" t="str">
        <f>IF(ISBLANK(TimeVR[[#This Row],[Best Time(L)]]),"-",TimeVR[[#This Row],[Best Time(L)]])</f>
        <v>-</v>
      </c>
      <c r="M1736" t="str">
        <f>IF(StandardResults[[#This Row],[BT(LC)]]&lt;&gt;"-",IF(StandardResults[[#This Row],[BT(LC)]]&lt;=StandardResults[[#This Row],[AA]],"AA",IF(StandardResults[[#This Row],[BT(LC)]]&lt;=StandardResults[[#This Row],[A]],"A",IF(StandardResults[[#This Row],[BT(LC)]]&lt;=StandardResults[[#This Row],[B]],"B","-"))),"")</f>
        <v/>
      </c>
      <c r="N1736" s="14"/>
      <c r="O1736" t="str">
        <f>IF(StandardResults[[#This Row],[BT(SC)]]&lt;&gt;"-",IF(StandardResults[[#This Row],[BT(SC)]]&lt;=StandardResults[[#This Row],[Ecs]],"EC","-"),"")</f>
        <v/>
      </c>
      <c r="Q1736" t="str">
        <f>IF(StandardResults[[#This Row],[Ind/Rel]]="Ind",LEFT(StandardResults[[#This Row],[Gender]],1)&amp;MIN(MAX(StandardResults[[#This Row],[Age]],11),17)&amp;"-"&amp;StandardResults[[#This Row],[Event]],"")</f>
        <v>011-0</v>
      </c>
      <c r="R1736" t="e">
        <f>IF(StandardResults[[#This Row],[Ind/Rel]]="Ind",_xlfn.XLOOKUP(StandardResults[[#This Row],[Code]],Std[Code],Std[AA]),"-")</f>
        <v>#N/A</v>
      </c>
      <c r="S1736" t="e">
        <f>IF(StandardResults[[#This Row],[Ind/Rel]]="Ind",_xlfn.XLOOKUP(StandardResults[[#This Row],[Code]],Std[Code],Std[A]),"-")</f>
        <v>#N/A</v>
      </c>
      <c r="T1736" t="e">
        <f>IF(StandardResults[[#This Row],[Ind/Rel]]="Ind",_xlfn.XLOOKUP(StandardResults[[#This Row],[Code]],Std[Code],Std[B]),"-")</f>
        <v>#N/A</v>
      </c>
      <c r="U1736" t="e">
        <f>IF(StandardResults[[#This Row],[Ind/Rel]]="Ind",_xlfn.XLOOKUP(StandardResults[[#This Row],[Code]],Std[Code],Std[AAs]),"-")</f>
        <v>#N/A</v>
      </c>
      <c r="V1736" t="e">
        <f>IF(StandardResults[[#This Row],[Ind/Rel]]="Ind",_xlfn.XLOOKUP(StandardResults[[#This Row],[Code]],Std[Code],Std[As]),"-")</f>
        <v>#N/A</v>
      </c>
      <c r="W1736" t="e">
        <f>IF(StandardResults[[#This Row],[Ind/Rel]]="Ind",_xlfn.XLOOKUP(StandardResults[[#This Row],[Code]],Std[Code],Std[Bs]),"-")</f>
        <v>#N/A</v>
      </c>
      <c r="X1736" t="e">
        <f>IF(StandardResults[[#This Row],[Ind/Rel]]="Ind",_xlfn.XLOOKUP(StandardResults[[#This Row],[Code]],Std[Code],Std[EC]),"-")</f>
        <v>#N/A</v>
      </c>
      <c r="Y1736" t="e">
        <f>IF(StandardResults[[#This Row],[Ind/Rel]]="Ind",_xlfn.XLOOKUP(StandardResults[[#This Row],[Code]],Std[Code],Std[Ecs]),"-")</f>
        <v>#N/A</v>
      </c>
      <c r="Z1736">
        <f>COUNTIFS(StandardResults[Name],StandardResults[[#This Row],[Name]],StandardResults[Entry
Std],"B")+COUNTIFS(StandardResults[Name],StandardResults[[#This Row],[Name]],StandardResults[Entry
Std],"A")+COUNTIFS(StandardResults[Name],StandardResults[[#This Row],[Name]],StandardResults[Entry
Std],"AA")</f>
        <v>0</v>
      </c>
      <c r="AA1736">
        <f>COUNTIFS(StandardResults[Name],StandardResults[[#This Row],[Name]],StandardResults[Entry
Std],"AA")</f>
        <v>0</v>
      </c>
    </row>
    <row r="1737" spans="1:27" x14ac:dyDescent="0.25">
      <c r="A1737">
        <f>TimeVR[[#This Row],[Club]]</f>
        <v>0</v>
      </c>
      <c r="B1737" t="str">
        <f>IF(OR(RIGHT(TimeVR[[#This Row],[Event]],3)="M.R", RIGHT(TimeVR[[#This Row],[Event]],3)="F.R"),"Relay","Ind")</f>
        <v>Ind</v>
      </c>
      <c r="C1737">
        <f>TimeVR[[#This Row],[gender]]</f>
        <v>0</v>
      </c>
      <c r="D1737">
        <f>TimeVR[[#This Row],[Age]]</f>
        <v>0</v>
      </c>
      <c r="E1737">
        <f>TimeVR[[#This Row],[name]]</f>
        <v>0</v>
      </c>
      <c r="F1737">
        <f>TimeVR[[#This Row],[Event]]</f>
        <v>0</v>
      </c>
      <c r="G1737" t="str">
        <f>IF(OR(StandardResults[[#This Row],[Entry]]="-",TimeVR[[#This Row],[validation]]="Validated"),"Y","N")</f>
        <v>N</v>
      </c>
      <c r="H1737">
        <f>IF(OR(LEFT(TimeVR[[#This Row],[Times]],8)="00:00.00", LEFT(TimeVR[[#This Row],[Times]],2)="NT"),"-",TimeVR[[#This Row],[Times]])</f>
        <v>0</v>
      </c>
      <c r="I17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7" t="str">
        <f>IF(ISBLANK(TimeVR[[#This Row],[Best Time(S)]]),"-",TimeVR[[#This Row],[Best Time(S)]])</f>
        <v>-</v>
      </c>
      <c r="K1737" t="str">
        <f>IF(StandardResults[[#This Row],[BT(SC)]]&lt;&gt;"-",IF(StandardResults[[#This Row],[BT(SC)]]&lt;=StandardResults[[#This Row],[AAs]],"AA",IF(StandardResults[[#This Row],[BT(SC)]]&lt;=StandardResults[[#This Row],[As]],"A",IF(StandardResults[[#This Row],[BT(SC)]]&lt;=StandardResults[[#This Row],[Bs]],"B","-"))),"")</f>
        <v/>
      </c>
      <c r="L1737" t="str">
        <f>IF(ISBLANK(TimeVR[[#This Row],[Best Time(L)]]),"-",TimeVR[[#This Row],[Best Time(L)]])</f>
        <v>-</v>
      </c>
      <c r="M1737" t="str">
        <f>IF(StandardResults[[#This Row],[BT(LC)]]&lt;&gt;"-",IF(StandardResults[[#This Row],[BT(LC)]]&lt;=StandardResults[[#This Row],[AA]],"AA",IF(StandardResults[[#This Row],[BT(LC)]]&lt;=StandardResults[[#This Row],[A]],"A",IF(StandardResults[[#This Row],[BT(LC)]]&lt;=StandardResults[[#This Row],[B]],"B","-"))),"")</f>
        <v/>
      </c>
      <c r="N1737" s="14"/>
      <c r="O1737" t="str">
        <f>IF(StandardResults[[#This Row],[BT(SC)]]&lt;&gt;"-",IF(StandardResults[[#This Row],[BT(SC)]]&lt;=StandardResults[[#This Row],[Ecs]],"EC","-"),"")</f>
        <v/>
      </c>
      <c r="Q1737" t="str">
        <f>IF(StandardResults[[#This Row],[Ind/Rel]]="Ind",LEFT(StandardResults[[#This Row],[Gender]],1)&amp;MIN(MAX(StandardResults[[#This Row],[Age]],11),17)&amp;"-"&amp;StandardResults[[#This Row],[Event]],"")</f>
        <v>011-0</v>
      </c>
      <c r="R1737" t="e">
        <f>IF(StandardResults[[#This Row],[Ind/Rel]]="Ind",_xlfn.XLOOKUP(StandardResults[[#This Row],[Code]],Std[Code],Std[AA]),"-")</f>
        <v>#N/A</v>
      </c>
      <c r="S1737" t="e">
        <f>IF(StandardResults[[#This Row],[Ind/Rel]]="Ind",_xlfn.XLOOKUP(StandardResults[[#This Row],[Code]],Std[Code],Std[A]),"-")</f>
        <v>#N/A</v>
      </c>
      <c r="T1737" t="e">
        <f>IF(StandardResults[[#This Row],[Ind/Rel]]="Ind",_xlfn.XLOOKUP(StandardResults[[#This Row],[Code]],Std[Code],Std[B]),"-")</f>
        <v>#N/A</v>
      </c>
      <c r="U1737" t="e">
        <f>IF(StandardResults[[#This Row],[Ind/Rel]]="Ind",_xlfn.XLOOKUP(StandardResults[[#This Row],[Code]],Std[Code],Std[AAs]),"-")</f>
        <v>#N/A</v>
      </c>
      <c r="V1737" t="e">
        <f>IF(StandardResults[[#This Row],[Ind/Rel]]="Ind",_xlfn.XLOOKUP(StandardResults[[#This Row],[Code]],Std[Code],Std[As]),"-")</f>
        <v>#N/A</v>
      </c>
      <c r="W1737" t="e">
        <f>IF(StandardResults[[#This Row],[Ind/Rel]]="Ind",_xlfn.XLOOKUP(StandardResults[[#This Row],[Code]],Std[Code],Std[Bs]),"-")</f>
        <v>#N/A</v>
      </c>
      <c r="X1737" t="e">
        <f>IF(StandardResults[[#This Row],[Ind/Rel]]="Ind",_xlfn.XLOOKUP(StandardResults[[#This Row],[Code]],Std[Code],Std[EC]),"-")</f>
        <v>#N/A</v>
      </c>
      <c r="Y1737" t="e">
        <f>IF(StandardResults[[#This Row],[Ind/Rel]]="Ind",_xlfn.XLOOKUP(StandardResults[[#This Row],[Code]],Std[Code],Std[Ecs]),"-")</f>
        <v>#N/A</v>
      </c>
      <c r="Z1737">
        <f>COUNTIFS(StandardResults[Name],StandardResults[[#This Row],[Name]],StandardResults[Entry
Std],"B")+COUNTIFS(StandardResults[Name],StandardResults[[#This Row],[Name]],StandardResults[Entry
Std],"A")+COUNTIFS(StandardResults[Name],StandardResults[[#This Row],[Name]],StandardResults[Entry
Std],"AA")</f>
        <v>0</v>
      </c>
      <c r="AA1737">
        <f>COUNTIFS(StandardResults[Name],StandardResults[[#This Row],[Name]],StandardResults[Entry
Std],"AA")</f>
        <v>0</v>
      </c>
    </row>
    <row r="1738" spans="1:27" x14ac:dyDescent="0.25">
      <c r="A1738">
        <f>TimeVR[[#This Row],[Club]]</f>
        <v>0</v>
      </c>
      <c r="B1738" t="str">
        <f>IF(OR(RIGHT(TimeVR[[#This Row],[Event]],3)="M.R", RIGHT(TimeVR[[#This Row],[Event]],3)="F.R"),"Relay","Ind")</f>
        <v>Ind</v>
      </c>
      <c r="C1738">
        <f>TimeVR[[#This Row],[gender]]</f>
        <v>0</v>
      </c>
      <c r="D1738">
        <f>TimeVR[[#This Row],[Age]]</f>
        <v>0</v>
      </c>
      <c r="E1738">
        <f>TimeVR[[#This Row],[name]]</f>
        <v>0</v>
      </c>
      <c r="F1738">
        <f>TimeVR[[#This Row],[Event]]</f>
        <v>0</v>
      </c>
      <c r="G1738" t="str">
        <f>IF(OR(StandardResults[[#This Row],[Entry]]="-",TimeVR[[#This Row],[validation]]="Validated"),"Y","N")</f>
        <v>N</v>
      </c>
      <c r="H1738">
        <f>IF(OR(LEFT(TimeVR[[#This Row],[Times]],8)="00:00.00", LEFT(TimeVR[[#This Row],[Times]],2)="NT"),"-",TimeVR[[#This Row],[Times]])</f>
        <v>0</v>
      </c>
      <c r="I17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8" t="str">
        <f>IF(ISBLANK(TimeVR[[#This Row],[Best Time(S)]]),"-",TimeVR[[#This Row],[Best Time(S)]])</f>
        <v>-</v>
      </c>
      <c r="K1738" t="str">
        <f>IF(StandardResults[[#This Row],[BT(SC)]]&lt;&gt;"-",IF(StandardResults[[#This Row],[BT(SC)]]&lt;=StandardResults[[#This Row],[AAs]],"AA",IF(StandardResults[[#This Row],[BT(SC)]]&lt;=StandardResults[[#This Row],[As]],"A",IF(StandardResults[[#This Row],[BT(SC)]]&lt;=StandardResults[[#This Row],[Bs]],"B","-"))),"")</f>
        <v/>
      </c>
      <c r="L1738" t="str">
        <f>IF(ISBLANK(TimeVR[[#This Row],[Best Time(L)]]),"-",TimeVR[[#This Row],[Best Time(L)]])</f>
        <v>-</v>
      </c>
      <c r="M1738" t="str">
        <f>IF(StandardResults[[#This Row],[BT(LC)]]&lt;&gt;"-",IF(StandardResults[[#This Row],[BT(LC)]]&lt;=StandardResults[[#This Row],[AA]],"AA",IF(StandardResults[[#This Row],[BT(LC)]]&lt;=StandardResults[[#This Row],[A]],"A",IF(StandardResults[[#This Row],[BT(LC)]]&lt;=StandardResults[[#This Row],[B]],"B","-"))),"")</f>
        <v/>
      </c>
      <c r="N1738" s="14"/>
      <c r="O1738" t="str">
        <f>IF(StandardResults[[#This Row],[BT(SC)]]&lt;&gt;"-",IF(StandardResults[[#This Row],[BT(SC)]]&lt;=StandardResults[[#This Row],[Ecs]],"EC","-"),"")</f>
        <v/>
      </c>
      <c r="Q1738" t="str">
        <f>IF(StandardResults[[#This Row],[Ind/Rel]]="Ind",LEFT(StandardResults[[#This Row],[Gender]],1)&amp;MIN(MAX(StandardResults[[#This Row],[Age]],11),17)&amp;"-"&amp;StandardResults[[#This Row],[Event]],"")</f>
        <v>011-0</v>
      </c>
      <c r="R1738" t="e">
        <f>IF(StandardResults[[#This Row],[Ind/Rel]]="Ind",_xlfn.XLOOKUP(StandardResults[[#This Row],[Code]],Std[Code],Std[AA]),"-")</f>
        <v>#N/A</v>
      </c>
      <c r="S1738" t="e">
        <f>IF(StandardResults[[#This Row],[Ind/Rel]]="Ind",_xlfn.XLOOKUP(StandardResults[[#This Row],[Code]],Std[Code],Std[A]),"-")</f>
        <v>#N/A</v>
      </c>
      <c r="T1738" t="e">
        <f>IF(StandardResults[[#This Row],[Ind/Rel]]="Ind",_xlfn.XLOOKUP(StandardResults[[#This Row],[Code]],Std[Code],Std[B]),"-")</f>
        <v>#N/A</v>
      </c>
      <c r="U1738" t="e">
        <f>IF(StandardResults[[#This Row],[Ind/Rel]]="Ind",_xlfn.XLOOKUP(StandardResults[[#This Row],[Code]],Std[Code],Std[AAs]),"-")</f>
        <v>#N/A</v>
      </c>
      <c r="V1738" t="e">
        <f>IF(StandardResults[[#This Row],[Ind/Rel]]="Ind",_xlfn.XLOOKUP(StandardResults[[#This Row],[Code]],Std[Code],Std[As]),"-")</f>
        <v>#N/A</v>
      </c>
      <c r="W1738" t="e">
        <f>IF(StandardResults[[#This Row],[Ind/Rel]]="Ind",_xlfn.XLOOKUP(StandardResults[[#This Row],[Code]],Std[Code],Std[Bs]),"-")</f>
        <v>#N/A</v>
      </c>
      <c r="X1738" t="e">
        <f>IF(StandardResults[[#This Row],[Ind/Rel]]="Ind",_xlfn.XLOOKUP(StandardResults[[#This Row],[Code]],Std[Code],Std[EC]),"-")</f>
        <v>#N/A</v>
      </c>
      <c r="Y1738" t="e">
        <f>IF(StandardResults[[#This Row],[Ind/Rel]]="Ind",_xlfn.XLOOKUP(StandardResults[[#This Row],[Code]],Std[Code],Std[Ecs]),"-")</f>
        <v>#N/A</v>
      </c>
      <c r="Z1738">
        <f>COUNTIFS(StandardResults[Name],StandardResults[[#This Row],[Name]],StandardResults[Entry
Std],"B")+COUNTIFS(StandardResults[Name],StandardResults[[#This Row],[Name]],StandardResults[Entry
Std],"A")+COUNTIFS(StandardResults[Name],StandardResults[[#This Row],[Name]],StandardResults[Entry
Std],"AA")</f>
        <v>0</v>
      </c>
      <c r="AA1738">
        <f>COUNTIFS(StandardResults[Name],StandardResults[[#This Row],[Name]],StandardResults[Entry
Std],"AA")</f>
        <v>0</v>
      </c>
    </row>
    <row r="1739" spans="1:27" x14ac:dyDescent="0.25">
      <c r="A1739">
        <f>TimeVR[[#This Row],[Club]]</f>
        <v>0</v>
      </c>
      <c r="B1739" t="str">
        <f>IF(OR(RIGHT(TimeVR[[#This Row],[Event]],3)="M.R", RIGHT(TimeVR[[#This Row],[Event]],3)="F.R"),"Relay","Ind")</f>
        <v>Ind</v>
      </c>
      <c r="C1739">
        <f>TimeVR[[#This Row],[gender]]</f>
        <v>0</v>
      </c>
      <c r="D1739">
        <f>TimeVR[[#This Row],[Age]]</f>
        <v>0</v>
      </c>
      <c r="E1739">
        <f>TimeVR[[#This Row],[name]]</f>
        <v>0</v>
      </c>
      <c r="F1739">
        <f>TimeVR[[#This Row],[Event]]</f>
        <v>0</v>
      </c>
      <c r="G1739" t="str">
        <f>IF(OR(StandardResults[[#This Row],[Entry]]="-",TimeVR[[#This Row],[validation]]="Validated"),"Y","N")</f>
        <v>N</v>
      </c>
      <c r="H1739">
        <f>IF(OR(LEFT(TimeVR[[#This Row],[Times]],8)="00:00.00", LEFT(TimeVR[[#This Row],[Times]],2)="NT"),"-",TimeVR[[#This Row],[Times]])</f>
        <v>0</v>
      </c>
      <c r="I17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39" t="str">
        <f>IF(ISBLANK(TimeVR[[#This Row],[Best Time(S)]]),"-",TimeVR[[#This Row],[Best Time(S)]])</f>
        <v>-</v>
      </c>
      <c r="K1739" t="str">
        <f>IF(StandardResults[[#This Row],[BT(SC)]]&lt;&gt;"-",IF(StandardResults[[#This Row],[BT(SC)]]&lt;=StandardResults[[#This Row],[AAs]],"AA",IF(StandardResults[[#This Row],[BT(SC)]]&lt;=StandardResults[[#This Row],[As]],"A",IF(StandardResults[[#This Row],[BT(SC)]]&lt;=StandardResults[[#This Row],[Bs]],"B","-"))),"")</f>
        <v/>
      </c>
      <c r="L1739" t="str">
        <f>IF(ISBLANK(TimeVR[[#This Row],[Best Time(L)]]),"-",TimeVR[[#This Row],[Best Time(L)]])</f>
        <v>-</v>
      </c>
      <c r="M1739" t="str">
        <f>IF(StandardResults[[#This Row],[BT(LC)]]&lt;&gt;"-",IF(StandardResults[[#This Row],[BT(LC)]]&lt;=StandardResults[[#This Row],[AA]],"AA",IF(StandardResults[[#This Row],[BT(LC)]]&lt;=StandardResults[[#This Row],[A]],"A",IF(StandardResults[[#This Row],[BT(LC)]]&lt;=StandardResults[[#This Row],[B]],"B","-"))),"")</f>
        <v/>
      </c>
      <c r="N1739" s="14"/>
      <c r="O1739" t="str">
        <f>IF(StandardResults[[#This Row],[BT(SC)]]&lt;&gt;"-",IF(StandardResults[[#This Row],[BT(SC)]]&lt;=StandardResults[[#This Row],[Ecs]],"EC","-"),"")</f>
        <v/>
      </c>
      <c r="Q1739" t="str">
        <f>IF(StandardResults[[#This Row],[Ind/Rel]]="Ind",LEFT(StandardResults[[#This Row],[Gender]],1)&amp;MIN(MAX(StandardResults[[#This Row],[Age]],11),17)&amp;"-"&amp;StandardResults[[#This Row],[Event]],"")</f>
        <v>011-0</v>
      </c>
      <c r="R1739" t="e">
        <f>IF(StandardResults[[#This Row],[Ind/Rel]]="Ind",_xlfn.XLOOKUP(StandardResults[[#This Row],[Code]],Std[Code],Std[AA]),"-")</f>
        <v>#N/A</v>
      </c>
      <c r="S1739" t="e">
        <f>IF(StandardResults[[#This Row],[Ind/Rel]]="Ind",_xlfn.XLOOKUP(StandardResults[[#This Row],[Code]],Std[Code],Std[A]),"-")</f>
        <v>#N/A</v>
      </c>
      <c r="T1739" t="e">
        <f>IF(StandardResults[[#This Row],[Ind/Rel]]="Ind",_xlfn.XLOOKUP(StandardResults[[#This Row],[Code]],Std[Code],Std[B]),"-")</f>
        <v>#N/A</v>
      </c>
      <c r="U1739" t="e">
        <f>IF(StandardResults[[#This Row],[Ind/Rel]]="Ind",_xlfn.XLOOKUP(StandardResults[[#This Row],[Code]],Std[Code],Std[AAs]),"-")</f>
        <v>#N/A</v>
      </c>
      <c r="V1739" t="e">
        <f>IF(StandardResults[[#This Row],[Ind/Rel]]="Ind",_xlfn.XLOOKUP(StandardResults[[#This Row],[Code]],Std[Code],Std[As]),"-")</f>
        <v>#N/A</v>
      </c>
      <c r="W1739" t="e">
        <f>IF(StandardResults[[#This Row],[Ind/Rel]]="Ind",_xlfn.XLOOKUP(StandardResults[[#This Row],[Code]],Std[Code],Std[Bs]),"-")</f>
        <v>#N/A</v>
      </c>
      <c r="X1739" t="e">
        <f>IF(StandardResults[[#This Row],[Ind/Rel]]="Ind",_xlfn.XLOOKUP(StandardResults[[#This Row],[Code]],Std[Code],Std[EC]),"-")</f>
        <v>#N/A</v>
      </c>
      <c r="Y1739" t="e">
        <f>IF(StandardResults[[#This Row],[Ind/Rel]]="Ind",_xlfn.XLOOKUP(StandardResults[[#This Row],[Code]],Std[Code],Std[Ecs]),"-")</f>
        <v>#N/A</v>
      </c>
      <c r="Z1739">
        <f>COUNTIFS(StandardResults[Name],StandardResults[[#This Row],[Name]],StandardResults[Entry
Std],"B")+COUNTIFS(StandardResults[Name],StandardResults[[#This Row],[Name]],StandardResults[Entry
Std],"A")+COUNTIFS(StandardResults[Name],StandardResults[[#This Row],[Name]],StandardResults[Entry
Std],"AA")</f>
        <v>0</v>
      </c>
      <c r="AA1739">
        <f>COUNTIFS(StandardResults[Name],StandardResults[[#This Row],[Name]],StandardResults[Entry
Std],"AA")</f>
        <v>0</v>
      </c>
    </row>
    <row r="1740" spans="1:27" x14ac:dyDescent="0.25">
      <c r="A1740">
        <f>TimeVR[[#This Row],[Club]]</f>
        <v>0</v>
      </c>
      <c r="B1740" t="str">
        <f>IF(OR(RIGHT(TimeVR[[#This Row],[Event]],3)="M.R", RIGHT(TimeVR[[#This Row],[Event]],3)="F.R"),"Relay","Ind")</f>
        <v>Ind</v>
      </c>
      <c r="C1740">
        <f>TimeVR[[#This Row],[gender]]</f>
        <v>0</v>
      </c>
      <c r="D1740">
        <f>TimeVR[[#This Row],[Age]]</f>
        <v>0</v>
      </c>
      <c r="E1740">
        <f>TimeVR[[#This Row],[name]]</f>
        <v>0</v>
      </c>
      <c r="F1740">
        <f>TimeVR[[#This Row],[Event]]</f>
        <v>0</v>
      </c>
      <c r="G1740" t="str">
        <f>IF(OR(StandardResults[[#This Row],[Entry]]="-",TimeVR[[#This Row],[validation]]="Validated"),"Y","N")</f>
        <v>N</v>
      </c>
      <c r="H1740">
        <f>IF(OR(LEFT(TimeVR[[#This Row],[Times]],8)="00:00.00", LEFT(TimeVR[[#This Row],[Times]],2)="NT"),"-",TimeVR[[#This Row],[Times]])</f>
        <v>0</v>
      </c>
      <c r="I17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0" t="str">
        <f>IF(ISBLANK(TimeVR[[#This Row],[Best Time(S)]]),"-",TimeVR[[#This Row],[Best Time(S)]])</f>
        <v>-</v>
      </c>
      <c r="K1740" t="str">
        <f>IF(StandardResults[[#This Row],[BT(SC)]]&lt;&gt;"-",IF(StandardResults[[#This Row],[BT(SC)]]&lt;=StandardResults[[#This Row],[AAs]],"AA",IF(StandardResults[[#This Row],[BT(SC)]]&lt;=StandardResults[[#This Row],[As]],"A",IF(StandardResults[[#This Row],[BT(SC)]]&lt;=StandardResults[[#This Row],[Bs]],"B","-"))),"")</f>
        <v/>
      </c>
      <c r="L1740" t="str">
        <f>IF(ISBLANK(TimeVR[[#This Row],[Best Time(L)]]),"-",TimeVR[[#This Row],[Best Time(L)]])</f>
        <v>-</v>
      </c>
      <c r="M1740" t="str">
        <f>IF(StandardResults[[#This Row],[BT(LC)]]&lt;&gt;"-",IF(StandardResults[[#This Row],[BT(LC)]]&lt;=StandardResults[[#This Row],[AA]],"AA",IF(StandardResults[[#This Row],[BT(LC)]]&lt;=StandardResults[[#This Row],[A]],"A",IF(StandardResults[[#This Row],[BT(LC)]]&lt;=StandardResults[[#This Row],[B]],"B","-"))),"")</f>
        <v/>
      </c>
      <c r="N1740" s="14"/>
      <c r="O1740" t="str">
        <f>IF(StandardResults[[#This Row],[BT(SC)]]&lt;&gt;"-",IF(StandardResults[[#This Row],[BT(SC)]]&lt;=StandardResults[[#This Row],[Ecs]],"EC","-"),"")</f>
        <v/>
      </c>
      <c r="Q1740" t="str">
        <f>IF(StandardResults[[#This Row],[Ind/Rel]]="Ind",LEFT(StandardResults[[#This Row],[Gender]],1)&amp;MIN(MAX(StandardResults[[#This Row],[Age]],11),17)&amp;"-"&amp;StandardResults[[#This Row],[Event]],"")</f>
        <v>011-0</v>
      </c>
      <c r="R1740" t="e">
        <f>IF(StandardResults[[#This Row],[Ind/Rel]]="Ind",_xlfn.XLOOKUP(StandardResults[[#This Row],[Code]],Std[Code],Std[AA]),"-")</f>
        <v>#N/A</v>
      </c>
      <c r="S1740" t="e">
        <f>IF(StandardResults[[#This Row],[Ind/Rel]]="Ind",_xlfn.XLOOKUP(StandardResults[[#This Row],[Code]],Std[Code],Std[A]),"-")</f>
        <v>#N/A</v>
      </c>
      <c r="T1740" t="e">
        <f>IF(StandardResults[[#This Row],[Ind/Rel]]="Ind",_xlfn.XLOOKUP(StandardResults[[#This Row],[Code]],Std[Code],Std[B]),"-")</f>
        <v>#N/A</v>
      </c>
      <c r="U1740" t="e">
        <f>IF(StandardResults[[#This Row],[Ind/Rel]]="Ind",_xlfn.XLOOKUP(StandardResults[[#This Row],[Code]],Std[Code],Std[AAs]),"-")</f>
        <v>#N/A</v>
      </c>
      <c r="V1740" t="e">
        <f>IF(StandardResults[[#This Row],[Ind/Rel]]="Ind",_xlfn.XLOOKUP(StandardResults[[#This Row],[Code]],Std[Code],Std[As]),"-")</f>
        <v>#N/A</v>
      </c>
      <c r="W1740" t="e">
        <f>IF(StandardResults[[#This Row],[Ind/Rel]]="Ind",_xlfn.XLOOKUP(StandardResults[[#This Row],[Code]],Std[Code],Std[Bs]),"-")</f>
        <v>#N/A</v>
      </c>
      <c r="X1740" t="e">
        <f>IF(StandardResults[[#This Row],[Ind/Rel]]="Ind",_xlfn.XLOOKUP(StandardResults[[#This Row],[Code]],Std[Code],Std[EC]),"-")</f>
        <v>#N/A</v>
      </c>
      <c r="Y1740" t="e">
        <f>IF(StandardResults[[#This Row],[Ind/Rel]]="Ind",_xlfn.XLOOKUP(StandardResults[[#This Row],[Code]],Std[Code],Std[Ecs]),"-")</f>
        <v>#N/A</v>
      </c>
      <c r="Z1740">
        <f>COUNTIFS(StandardResults[Name],StandardResults[[#This Row],[Name]],StandardResults[Entry
Std],"B")+COUNTIFS(StandardResults[Name],StandardResults[[#This Row],[Name]],StandardResults[Entry
Std],"A")+COUNTIFS(StandardResults[Name],StandardResults[[#This Row],[Name]],StandardResults[Entry
Std],"AA")</f>
        <v>0</v>
      </c>
      <c r="AA1740">
        <f>COUNTIFS(StandardResults[Name],StandardResults[[#This Row],[Name]],StandardResults[Entry
Std],"AA")</f>
        <v>0</v>
      </c>
    </row>
    <row r="1741" spans="1:27" x14ac:dyDescent="0.25">
      <c r="A1741">
        <f>TimeVR[[#This Row],[Club]]</f>
        <v>0</v>
      </c>
      <c r="B1741" t="str">
        <f>IF(OR(RIGHT(TimeVR[[#This Row],[Event]],3)="M.R", RIGHT(TimeVR[[#This Row],[Event]],3)="F.R"),"Relay","Ind")</f>
        <v>Ind</v>
      </c>
      <c r="C1741">
        <f>TimeVR[[#This Row],[gender]]</f>
        <v>0</v>
      </c>
      <c r="D1741">
        <f>TimeVR[[#This Row],[Age]]</f>
        <v>0</v>
      </c>
      <c r="E1741">
        <f>TimeVR[[#This Row],[name]]</f>
        <v>0</v>
      </c>
      <c r="F1741">
        <f>TimeVR[[#This Row],[Event]]</f>
        <v>0</v>
      </c>
      <c r="G1741" t="str">
        <f>IF(OR(StandardResults[[#This Row],[Entry]]="-",TimeVR[[#This Row],[validation]]="Validated"),"Y","N")</f>
        <v>N</v>
      </c>
      <c r="H1741">
        <f>IF(OR(LEFT(TimeVR[[#This Row],[Times]],8)="00:00.00", LEFT(TimeVR[[#This Row],[Times]],2)="NT"),"-",TimeVR[[#This Row],[Times]])</f>
        <v>0</v>
      </c>
      <c r="I17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1" t="str">
        <f>IF(ISBLANK(TimeVR[[#This Row],[Best Time(S)]]),"-",TimeVR[[#This Row],[Best Time(S)]])</f>
        <v>-</v>
      </c>
      <c r="K1741" t="str">
        <f>IF(StandardResults[[#This Row],[BT(SC)]]&lt;&gt;"-",IF(StandardResults[[#This Row],[BT(SC)]]&lt;=StandardResults[[#This Row],[AAs]],"AA",IF(StandardResults[[#This Row],[BT(SC)]]&lt;=StandardResults[[#This Row],[As]],"A",IF(StandardResults[[#This Row],[BT(SC)]]&lt;=StandardResults[[#This Row],[Bs]],"B","-"))),"")</f>
        <v/>
      </c>
      <c r="L1741" t="str">
        <f>IF(ISBLANK(TimeVR[[#This Row],[Best Time(L)]]),"-",TimeVR[[#This Row],[Best Time(L)]])</f>
        <v>-</v>
      </c>
      <c r="M1741" t="str">
        <f>IF(StandardResults[[#This Row],[BT(LC)]]&lt;&gt;"-",IF(StandardResults[[#This Row],[BT(LC)]]&lt;=StandardResults[[#This Row],[AA]],"AA",IF(StandardResults[[#This Row],[BT(LC)]]&lt;=StandardResults[[#This Row],[A]],"A",IF(StandardResults[[#This Row],[BT(LC)]]&lt;=StandardResults[[#This Row],[B]],"B","-"))),"")</f>
        <v/>
      </c>
      <c r="N1741" s="14"/>
      <c r="O1741" t="str">
        <f>IF(StandardResults[[#This Row],[BT(SC)]]&lt;&gt;"-",IF(StandardResults[[#This Row],[BT(SC)]]&lt;=StandardResults[[#This Row],[Ecs]],"EC","-"),"")</f>
        <v/>
      </c>
      <c r="Q1741" t="str">
        <f>IF(StandardResults[[#This Row],[Ind/Rel]]="Ind",LEFT(StandardResults[[#This Row],[Gender]],1)&amp;MIN(MAX(StandardResults[[#This Row],[Age]],11),17)&amp;"-"&amp;StandardResults[[#This Row],[Event]],"")</f>
        <v>011-0</v>
      </c>
      <c r="R1741" t="e">
        <f>IF(StandardResults[[#This Row],[Ind/Rel]]="Ind",_xlfn.XLOOKUP(StandardResults[[#This Row],[Code]],Std[Code],Std[AA]),"-")</f>
        <v>#N/A</v>
      </c>
      <c r="S1741" t="e">
        <f>IF(StandardResults[[#This Row],[Ind/Rel]]="Ind",_xlfn.XLOOKUP(StandardResults[[#This Row],[Code]],Std[Code],Std[A]),"-")</f>
        <v>#N/A</v>
      </c>
      <c r="T1741" t="e">
        <f>IF(StandardResults[[#This Row],[Ind/Rel]]="Ind",_xlfn.XLOOKUP(StandardResults[[#This Row],[Code]],Std[Code],Std[B]),"-")</f>
        <v>#N/A</v>
      </c>
      <c r="U1741" t="e">
        <f>IF(StandardResults[[#This Row],[Ind/Rel]]="Ind",_xlfn.XLOOKUP(StandardResults[[#This Row],[Code]],Std[Code],Std[AAs]),"-")</f>
        <v>#N/A</v>
      </c>
      <c r="V1741" t="e">
        <f>IF(StandardResults[[#This Row],[Ind/Rel]]="Ind",_xlfn.XLOOKUP(StandardResults[[#This Row],[Code]],Std[Code],Std[As]),"-")</f>
        <v>#N/A</v>
      </c>
      <c r="W1741" t="e">
        <f>IF(StandardResults[[#This Row],[Ind/Rel]]="Ind",_xlfn.XLOOKUP(StandardResults[[#This Row],[Code]],Std[Code],Std[Bs]),"-")</f>
        <v>#N/A</v>
      </c>
      <c r="X1741" t="e">
        <f>IF(StandardResults[[#This Row],[Ind/Rel]]="Ind",_xlfn.XLOOKUP(StandardResults[[#This Row],[Code]],Std[Code],Std[EC]),"-")</f>
        <v>#N/A</v>
      </c>
      <c r="Y1741" t="e">
        <f>IF(StandardResults[[#This Row],[Ind/Rel]]="Ind",_xlfn.XLOOKUP(StandardResults[[#This Row],[Code]],Std[Code],Std[Ecs]),"-")</f>
        <v>#N/A</v>
      </c>
      <c r="Z1741">
        <f>COUNTIFS(StandardResults[Name],StandardResults[[#This Row],[Name]],StandardResults[Entry
Std],"B")+COUNTIFS(StandardResults[Name],StandardResults[[#This Row],[Name]],StandardResults[Entry
Std],"A")+COUNTIFS(StandardResults[Name],StandardResults[[#This Row],[Name]],StandardResults[Entry
Std],"AA")</f>
        <v>0</v>
      </c>
      <c r="AA1741">
        <f>COUNTIFS(StandardResults[Name],StandardResults[[#This Row],[Name]],StandardResults[Entry
Std],"AA")</f>
        <v>0</v>
      </c>
    </row>
    <row r="1742" spans="1:27" x14ac:dyDescent="0.25">
      <c r="A1742">
        <f>TimeVR[[#This Row],[Club]]</f>
        <v>0</v>
      </c>
      <c r="B1742" t="str">
        <f>IF(OR(RIGHT(TimeVR[[#This Row],[Event]],3)="M.R", RIGHT(TimeVR[[#This Row],[Event]],3)="F.R"),"Relay","Ind")</f>
        <v>Ind</v>
      </c>
      <c r="C1742">
        <f>TimeVR[[#This Row],[gender]]</f>
        <v>0</v>
      </c>
      <c r="D1742">
        <f>TimeVR[[#This Row],[Age]]</f>
        <v>0</v>
      </c>
      <c r="E1742">
        <f>TimeVR[[#This Row],[name]]</f>
        <v>0</v>
      </c>
      <c r="F1742">
        <f>TimeVR[[#This Row],[Event]]</f>
        <v>0</v>
      </c>
      <c r="G1742" t="str">
        <f>IF(OR(StandardResults[[#This Row],[Entry]]="-",TimeVR[[#This Row],[validation]]="Validated"),"Y","N")</f>
        <v>N</v>
      </c>
      <c r="H1742">
        <f>IF(OR(LEFT(TimeVR[[#This Row],[Times]],8)="00:00.00", LEFT(TimeVR[[#This Row],[Times]],2)="NT"),"-",TimeVR[[#This Row],[Times]])</f>
        <v>0</v>
      </c>
      <c r="I17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2" t="str">
        <f>IF(ISBLANK(TimeVR[[#This Row],[Best Time(S)]]),"-",TimeVR[[#This Row],[Best Time(S)]])</f>
        <v>-</v>
      </c>
      <c r="K1742" t="str">
        <f>IF(StandardResults[[#This Row],[BT(SC)]]&lt;&gt;"-",IF(StandardResults[[#This Row],[BT(SC)]]&lt;=StandardResults[[#This Row],[AAs]],"AA",IF(StandardResults[[#This Row],[BT(SC)]]&lt;=StandardResults[[#This Row],[As]],"A",IF(StandardResults[[#This Row],[BT(SC)]]&lt;=StandardResults[[#This Row],[Bs]],"B","-"))),"")</f>
        <v/>
      </c>
      <c r="L1742" t="str">
        <f>IF(ISBLANK(TimeVR[[#This Row],[Best Time(L)]]),"-",TimeVR[[#This Row],[Best Time(L)]])</f>
        <v>-</v>
      </c>
      <c r="M1742" t="str">
        <f>IF(StandardResults[[#This Row],[BT(LC)]]&lt;&gt;"-",IF(StandardResults[[#This Row],[BT(LC)]]&lt;=StandardResults[[#This Row],[AA]],"AA",IF(StandardResults[[#This Row],[BT(LC)]]&lt;=StandardResults[[#This Row],[A]],"A",IF(StandardResults[[#This Row],[BT(LC)]]&lt;=StandardResults[[#This Row],[B]],"B","-"))),"")</f>
        <v/>
      </c>
      <c r="N1742" s="14"/>
      <c r="O1742" t="str">
        <f>IF(StandardResults[[#This Row],[BT(SC)]]&lt;&gt;"-",IF(StandardResults[[#This Row],[BT(SC)]]&lt;=StandardResults[[#This Row],[Ecs]],"EC","-"),"")</f>
        <v/>
      </c>
      <c r="Q1742" t="str">
        <f>IF(StandardResults[[#This Row],[Ind/Rel]]="Ind",LEFT(StandardResults[[#This Row],[Gender]],1)&amp;MIN(MAX(StandardResults[[#This Row],[Age]],11),17)&amp;"-"&amp;StandardResults[[#This Row],[Event]],"")</f>
        <v>011-0</v>
      </c>
      <c r="R1742" t="e">
        <f>IF(StandardResults[[#This Row],[Ind/Rel]]="Ind",_xlfn.XLOOKUP(StandardResults[[#This Row],[Code]],Std[Code],Std[AA]),"-")</f>
        <v>#N/A</v>
      </c>
      <c r="S1742" t="e">
        <f>IF(StandardResults[[#This Row],[Ind/Rel]]="Ind",_xlfn.XLOOKUP(StandardResults[[#This Row],[Code]],Std[Code],Std[A]),"-")</f>
        <v>#N/A</v>
      </c>
      <c r="T1742" t="e">
        <f>IF(StandardResults[[#This Row],[Ind/Rel]]="Ind",_xlfn.XLOOKUP(StandardResults[[#This Row],[Code]],Std[Code],Std[B]),"-")</f>
        <v>#N/A</v>
      </c>
      <c r="U1742" t="e">
        <f>IF(StandardResults[[#This Row],[Ind/Rel]]="Ind",_xlfn.XLOOKUP(StandardResults[[#This Row],[Code]],Std[Code],Std[AAs]),"-")</f>
        <v>#N/A</v>
      </c>
      <c r="V1742" t="e">
        <f>IF(StandardResults[[#This Row],[Ind/Rel]]="Ind",_xlfn.XLOOKUP(StandardResults[[#This Row],[Code]],Std[Code],Std[As]),"-")</f>
        <v>#N/A</v>
      </c>
      <c r="W1742" t="e">
        <f>IF(StandardResults[[#This Row],[Ind/Rel]]="Ind",_xlfn.XLOOKUP(StandardResults[[#This Row],[Code]],Std[Code],Std[Bs]),"-")</f>
        <v>#N/A</v>
      </c>
      <c r="X1742" t="e">
        <f>IF(StandardResults[[#This Row],[Ind/Rel]]="Ind",_xlfn.XLOOKUP(StandardResults[[#This Row],[Code]],Std[Code],Std[EC]),"-")</f>
        <v>#N/A</v>
      </c>
      <c r="Y1742" t="e">
        <f>IF(StandardResults[[#This Row],[Ind/Rel]]="Ind",_xlfn.XLOOKUP(StandardResults[[#This Row],[Code]],Std[Code],Std[Ecs]),"-")</f>
        <v>#N/A</v>
      </c>
      <c r="Z1742">
        <f>COUNTIFS(StandardResults[Name],StandardResults[[#This Row],[Name]],StandardResults[Entry
Std],"B")+COUNTIFS(StandardResults[Name],StandardResults[[#This Row],[Name]],StandardResults[Entry
Std],"A")+COUNTIFS(StandardResults[Name],StandardResults[[#This Row],[Name]],StandardResults[Entry
Std],"AA")</f>
        <v>0</v>
      </c>
      <c r="AA1742">
        <f>COUNTIFS(StandardResults[Name],StandardResults[[#This Row],[Name]],StandardResults[Entry
Std],"AA")</f>
        <v>0</v>
      </c>
    </row>
    <row r="1743" spans="1:27" x14ac:dyDescent="0.25">
      <c r="A1743">
        <f>TimeVR[[#This Row],[Club]]</f>
        <v>0</v>
      </c>
      <c r="B1743" t="str">
        <f>IF(OR(RIGHT(TimeVR[[#This Row],[Event]],3)="M.R", RIGHT(TimeVR[[#This Row],[Event]],3)="F.R"),"Relay","Ind")</f>
        <v>Ind</v>
      </c>
      <c r="C1743">
        <f>TimeVR[[#This Row],[gender]]</f>
        <v>0</v>
      </c>
      <c r="D1743">
        <f>TimeVR[[#This Row],[Age]]</f>
        <v>0</v>
      </c>
      <c r="E1743">
        <f>TimeVR[[#This Row],[name]]</f>
        <v>0</v>
      </c>
      <c r="F1743">
        <f>TimeVR[[#This Row],[Event]]</f>
        <v>0</v>
      </c>
      <c r="G1743" t="str">
        <f>IF(OR(StandardResults[[#This Row],[Entry]]="-",TimeVR[[#This Row],[validation]]="Validated"),"Y","N")</f>
        <v>N</v>
      </c>
      <c r="H1743">
        <f>IF(OR(LEFT(TimeVR[[#This Row],[Times]],8)="00:00.00", LEFT(TimeVR[[#This Row],[Times]],2)="NT"),"-",TimeVR[[#This Row],[Times]])</f>
        <v>0</v>
      </c>
      <c r="I17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3" t="str">
        <f>IF(ISBLANK(TimeVR[[#This Row],[Best Time(S)]]),"-",TimeVR[[#This Row],[Best Time(S)]])</f>
        <v>-</v>
      </c>
      <c r="K1743" t="str">
        <f>IF(StandardResults[[#This Row],[BT(SC)]]&lt;&gt;"-",IF(StandardResults[[#This Row],[BT(SC)]]&lt;=StandardResults[[#This Row],[AAs]],"AA",IF(StandardResults[[#This Row],[BT(SC)]]&lt;=StandardResults[[#This Row],[As]],"A",IF(StandardResults[[#This Row],[BT(SC)]]&lt;=StandardResults[[#This Row],[Bs]],"B","-"))),"")</f>
        <v/>
      </c>
      <c r="L1743" t="str">
        <f>IF(ISBLANK(TimeVR[[#This Row],[Best Time(L)]]),"-",TimeVR[[#This Row],[Best Time(L)]])</f>
        <v>-</v>
      </c>
      <c r="M1743" t="str">
        <f>IF(StandardResults[[#This Row],[BT(LC)]]&lt;&gt;"-",IF(StandardResults[[#This Row],[BT(LC)]]&lt;=StandardResults[[#This Row],[AA]],"AA",IF(StandardResults[[#This Row],[BT(LC)]]&lt;=StandardResults[[#This Row],[A]],"A",IF(StandardResults[[#This Row],[BT(LC)]]&lt;=StandardResults[[#This Row],[B]],"B","-"))),"")</f>
        <v/>
      </c>
      <c r="N1743" s="14"/>
      <c r="O1743" t="str">
        <f>IF(StandardResults[[#This Row],[BT(SC)]]&lt;&gt;"-",IF(StandardResults[[#This Row],[BT(SC)]]&lt;=StandardResults[[#This Row],[Ecs]],"EC","-"),"")</f>
        <v/>
      </c>
      <c r="Q1743" t="str">
        <f>IF(StandardResults[[#This Row],[Ind/Rel]]="Ind",LEFT(StandardResults[[#This Row],[Gender]],1)&amp;MIN(MAX(StandardResults[[#This Row],[Age]],11),17)&amp;"-"&amp;StandardResults[[#This Row],[Event]],"")</f>
        <v>011-0</v>
      </c>
      <c r="R1743" t="e">
        <f>IF(StandardResults[[#This Row],[Ind/Rel]]="Ind",_xlfn.XLOOKUP(StandardResults[[#This Row],[Code]],Std[Code],Std[AA]),"-")</f>
        <v>#N/A</v>
      </c>
      <c r="S1743" t="e">
        <f>IF(StandardResults[[#This Row],[Ind/Rel]]="Ind",_xlfn.XLOOKUP(StandardResults[[#This Row],[Code]],Std[Code],Std[A]),"-")</f>
        <v>#N/A</v>
      </c>
      <c r="T1743" t="e">
        <f>IF(StandardResults[[#This Row],[Ind/Rel]]="Ind",_xlfn.XLOOKUP(StandardResults[[#This Row],[Code]],Std[Code],Std[B]),"-")</f>
        <v>#N/A</v>
      </c>
      <c r="U1743" t="e">
        <f>IF(StandardResults[[#This Row],[Ind/Rel]]="Ind",_xlfn.XLOOKUP(StandardResults[[#This Row],[Code]],Std[Code],Std[AAs]),"-")</f>
        <v>#N/A</v>
      </c>
      <c r="V1743" t="e">
        <f>IF(StandardResults[[#This Row],[Ind/Rel]]="Ind",_xlfn.XLOOKUP(StandardResults[[#This Row],[Code]],Std[Code],Std[As]),"-")</f>
        <v>#N/A</v>
      </c>
      <c r="W1743" t="e">
        <f>IF(StandardResults[[#This Row],[Ind/Rel]]="Ind",_xlfn.XLOOKUP(StandardResults[[#This Row],[Code]],Std[Code],Std[Bs]),"-")</f>
        <v>#N/A</v>
      </c>
      <c r="X1743" t="e">
        <f>IF(StandardResults[[#This Row],[Ind/Rel]]="Ind",_xlfn.XLOOKUP(StandardResults[[#This Row],[Code]],Std[Code],Std[EC]),"-")</f>
        <v>#N/A</v>
      </c>
      <c r="Y1743" t="e">
        <f>IF(StandardResults[[#This Row],[Ind/Rel]]="Ind",_xlfn.XLOOKUP(StandardResults[[#This Row],[Code]],Std[Code],Std[Ecs]),"-")</f>
        <v>#N/A</v>
      </c>
      <c r="Z1743">
        <f>COUNTIFS(StandardResults[Name],StandardResults[[#This Row],[Name]],StandardResults[Entry
Std],"B")+COUNTIFS(StandardResults[Name],StandardResults[[#This Row],[Name]],StandardResults[Entry
Std],"A")+COUNTIFS(StandardResults[Name],StandardResults[[#This Row],[Name]],StandardResults[Entry
Std],"AA")</f>
        <v>0</v>
      </c>
      <c r="AA1743">
        <f>COUNTIFS(StandardResults[Name],StandardResults[[#This Row],[Name]],StandardResults[Entry
Std],"AA")</f>
        <v>0</v>
      </c>
    </row>
    <row r="1744" spans="1:27" x14ac:dyDescent="0.25">
      <c r="A1744">
        <f>TimeVR[[#This Row],[Club]]</f>
        <v>0</v>
      </c>
      <c r="B1744" t="str">
        <f>IF(OR(RIGHT(TimeVR[[#This Row],[Event]],3)="M.R", RIGHT(TimeVR[[#This Row],[Event]],3)="F.R"),"Relay","Ind")</f>
        <v>Ind</v>
      </c>
      <c r="C1744">
        <f>TimeVR[[#This Row],[gender]]</f>
        <v>0</v>
      </c>
      <c r="D1744">
        <f>TimeVR[[#This Row],[Age]]</f>
        <v>0</v>
      </c>
      <c r="E1744">
        <f>TimeVR[[#This Row],[name]]</f>
        <v>0</v>
      </c>
      <c r="F1744">
        <f>TimeVR[[#This Row],[Event]]</f>
        <v>0</v>
      </c>
      <c r="G1744" t="str">
        <f>IF(OR(StandardResults[[#This Row],[Entry]]="-",TimeVR[[#This Row],[validation]]="Validated"),"Y","N")</f>
        <v>N</v>
      </c>
      <c r="H1744">
        <f>IF(OR(LEFT(TimeVR[[#This Row],[Times]],8)="00:00.00", LEFT(TimeVR[[#This Row],[Times]],2)="NT"),"-",TimeVR[[#This Row],[Times]])</f>
        <v>0</v>
      </c>
      <c r="I17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4" t="str">
        <f>IF(ISBLANK(TimeVR[[#This Row],[Best Time(S)]]),"-",TimeVR[[#This Row],[Best Time(S)]])</f>
        <v>-</v>
      </c>
      <c r="K1744" t="str">
        <f>IF(StandardResults[[#This Row],[BT(SC)]]&lt;&gt;"-",IF(StandardResults[[#This Row],[BT(SC)]]&lt;=StandardResults[[#This Row],[AAs]],"AA",IF(StandardResults[[#This Row],[BT(SC)]]&lt;=StandardResults[[#This Row],[As]],"A",IF(StandardResults[[#This Row],[BT(SC)]]&lt;=StandardResults[[#This Row],[Bs]],"B","-"))),"")</f>
        <v/>
      </c>
      <c r="L1744" t="str">
        <f>IF(ISBLANK(TimeVR[[#This Row],[Best Time(L)]]),"-",TimeVR[[#This Row],[Best Time(L)]])</f>
        <v>-</v>
      </c>
      <c r="M1744" t="str">
        <f>IF(StandardResults[[#This Row],[BT(LC)]]&lt;&gt;"-",IF(StandardResults[[#This Row],[BT(LC)]]&lt;=StandardResults[[#This Row],[AA]],"AA",IF(StandardResults[[#This Row],[BT(LC)]]&lt;=StandardResults[[#This Row],[A]],"A",IF(StandardResults[[#This Row],[BT(LC)]]&lt;=StandardResults[[#This Row],[B]],"B","-"))),"")</f>
        <v/>
      </c>
      <c r="N1744" s="14"/>
      <c r="O1744" t="str">
        <f>IF(StandardResults[[#This Row],[BT(SC)]]&lt;&gt;"-",IF(StandardResults[[#This Row],[BT(SC)]]&lt;=StandardResults[[#This Row],[Ecs]],"EC","-"),"")</f>
        <v/>
      </c>
      <c r="Q1744" t="str">
        <f>IF(StandardResults[[#This Row],[Ind/Rel]]="Ind",LEFT(StandardResults[[#This Row],[Gender]],1)&amp;MIN(MAX(StandardResults[[#This Row],[Age]],11),17)&amp;"-"&amp;StandardResults[[#This Row],[Event]],"")</f>
        <v>011-0</v>
      </c>
      <c r="R1744" t="e">
        <f>IF(StandardResults[[#This Row],[Ind/Rel]]="Ind",_xlfn.XLOOKUP(StandardResults[[#This Row],[Code]],Std[Code],Std[AA]),"-")</f>
        <v>#N/A</v>
      </c>
      <c r="S1744" t="e">
        <f>IF(StandardResults[[#This Row],[Ind/Rel]]="Ind",_xlfn.XLOOKUP(StandardResults[[#This Row],[Code]],Std[Code],Std[A]),"-")</f>
        <v>#N/A</v>
      </c>
      <c r="T1744" t="e">
        <f>IF(StandardResults[[#This Row],[Ind/Rel]]="Ind",_xlfn.XLOOKUP(StandardResults[[#This Row],[Code]],Std[Code],Std[B]),"-")</f>
        <v>#N/A</v>
      </c>
      <c r="U1744" t="e">
        <f>IF(StandardResults[[#This Row],[Ind/Rel]]="Ind",_xlfn.XLOOKUP(StandardResults[[#This Row],[Code]],Std[Code],Std[AAs]),"-")</f>
        <v>#N/A</v>
      </c>
      <c r="V1744" t="e">
        <f>IF(StandardResults[[#This Row],[Ind/Rel]]="Ind",_xlfn.XLOOKUP(StandardResults[[#This Row],[Code]],Std[Code],Std[As]),"-")</f>
        <v>#N/A</v>
      </c>
      <c r="W1744" t="e">
        <f>IF(StandardResults[[#This Row],[Ind/Rel]]="Ind",_xlfn.XLOOKUP(StandardResults[[#This Row],[Code]],Std[Code],Std[Bs]),"-")</f>
        <v>#N/A</v>
      </c>
      <c r="X1744" t="e">
        <f>IF(StandardResults[[#This Row],[Ind/Rel]]="Ind",_xlfn.XLOOKUP(StandardResults[[#This Row],[Code]],Std[Code],Std[EC]),"-")</f>
        <v>#N/A</v>
      </c>
      <c r="Y1744" t="e">
        <f>IF(StandardResults[[#This Row],[Ind/Rel]]="Ind",_xlfn.XLOOKUP(StandardResults[[#This Row],[Code]],Std[Code],Std[Ecs]),"-")</f>
        <v>#N/A</v>
      </c>
      <c r="Z1744">
        <f>COUNTIFS(StandardResults[Name],StandardResults[[#This Row],[Name]],StandardResults[Entry
Std],"B")+COUNTIFS(StandardResults[Name],StandardResults[[#This Row],[Name]],StandardResults[Entry
Std],"A")+COUNTIFS(StandardResults[Name],StandardResults[[#This Row],[Name]],StandardResults[Entry
Std],"AA")</f>
        <v>0</v>
      </c>
      <c r="AA1744">
        <f>COUNTIFS(StandardResults[Name],StandardResults[[#This Row],[Name]],StandardResults[Entry
Std],"AA")</f>
        <v>0</v>
      </c>
    </row>
    <row r="1745" spans="1:27" x14ac:dyDescent="0.25">
      <c r="A1745">
        <f>TimeVR[[#This Row],[Club]]</f>
        <v>0</v>
      </c>
      <c r="B1745" t="str">
        <f>IF(OR(RIGHT(TimeVR[[#This Row],[Event]],3)="M.R", RIGHT(TimeVR[[#This Row],[Event]],3)="F.R"),"Relay","Ind")</f>
        <v>Ind</v>
      </c>
      <c r="C1745">
        <f>TimeVR[[#This Row],[gender]]</f>
        <v>0</v>
      </c>
      <c r="D1745">
        <f>TimeVR[[#This Row],[Age]]</f>
        <v>0</v>
      </c>
      <c r="E1745">
        <f>TimeVR[[#This Row],[name]]</f>
        <v>0</v>
      </c>
      <c r="F1745">
        <f>TimeVR[[#This Row],[Event]]</f>
        <v>0</v>
      </c>
      <c r="G1745" t="str">
        <f>IF(OR(StandardResults[[#This Row],[Entry]]="-",TimeVR[[#This Row],[validation]]="Validated"),"Y","N")</f>
        <v>N</v>
      </c>
      <c r="H1745">
        <f>IF(OR(LEFT(TimeVR[[#This Row],[Times]],8)="00:00.00", LEFT(TimeVR[[#This Row],[Times]],2)="NT"),"-",TimeVR[[#This Row],[Times]])</f>
        <v>0</v>
      </c>
      <c r="I17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5" t="str">
        <f>IF(ISBLANK(TimeVR[[#This Row],[Best Time(S)]]),"-",TimeVR[[#This Row],[Best Time(S)]])</f>
        <v>-</v>
      </c>
      <c r="K1745" t="str">
        <f>IF(StandardResults[[#This Row],[BT(SC)]]&lt;&gt;"-",IF(StandardResults[[#This Row],[BT(SC)]]&lt;=StandardResults[[#This Row],[AAs]],"AA",IF(StandardResults[[#This Row],[BT(SC)]]&lt;=StandardResults[[#This Row],[As]],"A",IF(StandardResults[[#This Row],[BT(SC)]]&lt;=StandardResults[[#This Row],[Bs]],"B","-"))),"")</f>
        <v/>
      </c>
      <c r="L1745" t="str">
        <f>IF(ISBLANK(TimeVR[[#This Row],[Best Time(L)]]),"-",TimeVR[[#This Row],[Best Time(L)]])</f>
        <v>-</v>
      </c>
      <c r="M1745" t="str">
        <f>IF(StandardResults[[#This Row],[BT(LC)]]&lt;&gt;"-",IF(StandardResults[[#This Row],[BT(LC)]]&lt;=StandardResults[[#This Row],[AA]],"AA",IF(StandardResults[[#This Row],[BT(LC)]]&lt;=StandardResults[[#This Row],[A]],"A",IF(StandardResults[[#This Row],[BT(LC)]]&lt;=StandardResults[[#This Row],[B]],"B","-"))),"")</f>
        <v/>
      </c>
      <c r="N1745" s="14"/>
      <c r="O1745" t="str">
        <f>IF(StandardResults[[#This Row],[BT(SC)]]&lt;&gt;"-",IF(StandardResults[[#This Row],[BT(SC)]]&lt;=StandardResults[[#This Row],[Ecs]],"EC","-"),"")</f>
        <v/>
      </c>
      <c r="Q1745" t="str">
        <f>IF(StandardResults[[#This Row],[Ind/Rel]]="Ind",LEFT(StandardResults[[#This Row],[Gender]],1)&amp;MIN(MAX(StandardResults[[#This Row],[Age]],11),17)&amp;"-"&amp;StandardResults[[#This Row],[Event]],"")</f>
        <v>011-0</v>
      </c>
      <c r="R1745" t="e">
        <f>IF(StandardResults[[#This Row],[Ind/Rel]]="Ind",_xlfn.XLOOKUP(StandardResults[[#This Row],[Code]],Std[Code],Std[AA]),"-")</f>
        <v>#N/A</v>
      </c>
      <c r="S1745" t="e">
        <f>IF(StandardResults[[#This Row],[Ind/Rel]]="Ind",_xlfn.XLOOKUP(StandardResults[[#This Row],[Code]],Std[Code],Std[A]),"-")</f>
        <v>#N/A</v>
      </c>
      <c r="T1745" t="e">
        <f>IF(StandardResults[[#This Row],[Ind/Rel]]="Ind",_xlfn.XLOOKUP(StandardResults[[#This Row],[Code]],Std[Code],Std[B]),"-")</f>
        <v>#N/A</v>
      </c>
      <c r="U1745" t="e">
        <f>IF(StandardResults[[#This Row],[Ind/Rel]]="Ind",_xlfn.XLOOKUP(StandardResults[[#This Row],[Code]],Std[Code],Std[AAs]),"-")</f>
        <v>#N/A</v>
      </c>
      <c r="V1745" t="e">
        <f>IF(StandardResults[[#This Row],[Ind/Rel]]="Ind",_xlfn.XLOOKUP(StandardResults[[#This Row],[Code]],Std[Code],Std[As]),"-")</f>
        <v>#N/A</v>
      </c>
      <c r="W1745" t="e">
        <f>IF(StandardResults[[#This Row],[Ind/Rel]]="Ind",_xlfn.XLOOKUP(StandardResults[[#This Row],[Code]],Std[Code],Std[Bs]),"-")</f>
        <v>#N/A</v>
      </c>
      <c r="X1745" t="e">
        <f>IF(StandardResults[[#This Row],[Ind/Rel]]="Ind",_xlfn.XLOOKUP(StandardResults[[#This Row],[Code]],Std[Code],Std[EC]),"-")</f>
        <v>#N/A</v>
      </c>
      <c r="Y1745" t="e">
        <f>IF(StandardResults[[#This Row],[Ind/Rel]]="Ind",_xlfn.XLOOKUP(StandardResults[[#This Row],[Code]],Std[Code],Std[Ecs]),"-")</f>
        <v>#N/A</v>
      </c>
      <c r="Z1745">
        <f>COUNTIFS(StandardResults[Name],StandardResults[[#This Row],[Name]],StandardResults[Entry
Std],"B")+COUNTIFS(StandardResults[Name],StandardResults[[#This Row],[Name]],StandardResults[Entry
Std],"A")+COUNTIFS(StandardResults[Name],StandardResults[[#This Row],[Name]],StandardResults[Entry
Std],"AA")</f>
        <v>0</v>
      </c>
      <c r="AA1745">
        <f>COUNTIFS(StandardResults[Name],StandardResults[[#This Row],[Name]],StandardResults[Entry
Std],"AA")</f>
        <v>0</v>
      </c>
    </row>
    <row r="1746" spans="1:27" x14ac:dyDescent="0.25">
      <c r="A1746">
        <f>TimeVR[[#This Row],[Club]]</f>
        <v>0</v>
      </c>
      <c r="B1746" t="str">
        <f>IF(OR(RIGHT(TimeVR[[#This Row],[Event]],3)="M.R", RIGHT(TimeVR[[#This Row],[Event]],3)="F.R"),"Relay","Ind")</f>
        <v>Ind</v>
      </c>
      <c r="C1746">
        <f>TimeVR[[#This Row],[gender]]</f>
        <v>0</v>
      </c>
      <c r="D1746">
        <f>TimeVR[[#This Row],[Age]]</f>
        <v>0</v>
      </c>
      <c r="E1746">
        <f>TimeVR[[#This Row],[name]]</f>
        <v>0</v>
      </c>
      <c r="F1746">
        <f>TimeVR[[#This Row],[Event]]</f>
        <v>0</v>
      </c>
      <c r="G1746" t="str">
        <f>IF(OR(StandardResults[[#This Row],[Entry]]="-",TimeVR[[#This Row],[validation]]="Validated"),"Y","N")</f>
        <v>N</v>
      </c>
      <c r="H1746">
        <f>IF(OR(LEFT(TimeVR[[#This Row],[Times]],8)="00:00.00", LEFT(TimeVR[[#This Row],[Times]],2)="NT"),"-",TimeVR[[#This Row],[Times]])</f>
        <v>0</v>
      </c>
      <c r="I17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6" t="str">
        <f>IF(ISBLANK(TimeVR[[#This Row],[Best Time(S)]]),"-",TimeVR[[#This Row],[Best Time(S)]])</f>
        <v>-</v>
      </c>
      <c r="K1746" t="str">
        <f>IF(StandardResults[[#This Row],[BT(SC)]]&lt;&gt;"-",IF(StandardResults[[#This Row],[BT(SC)]]&lt;=StandardResults[[#This Row],[AAs]],"AA",IF(StandardResults[[#This Row],[BT(SC)]]&lt;=StandardResults[[#This Row],[As]],"A",IF(StandardResults[[#This Row],[BT(SC)]]&lt;=StandardResults[[#This Row],[Bs]],"B","-"))),"")</f>
        <v/>
      </c>
      <c r="L1746" t="str">
        <f>IF(ISBLANK(TimeVR[[#This Row],[Best Time(L)]]),"-",TimeVR[[#This Row],[Best Time(L)]])</f>
        <v>-</v>
      </c>
      <c r="M1746" t="str">
        <f>IF(StandardResults[[#This Row],[BT(LC)]]&lt;&gt;"-",IF(StandardResults[[#This Row],[BT(LC)]]&lt;=StandardResults[[#This Row],[AA]],"AA",IF(StandardResults[[#This Row],[BT(LC)]]&lt;=StandardResults[[#This Row],[A]],"A",IF(StandardResults[[#This Row],[BT(LC)]]&lt;=StandardResults[[#This Row],[B]],"B","-"))),"")</f>
        <v/>
      </c>
      <c r="N1746" s="14"/>
      <c r="O1746" t="str">
        <f>IF(StandardResults[[#This Row],[BT(SC)]]&lt;&gt;"-",IF(StandardResults[[#This Row],[BT(SC)]]&lt;=StandardResults[[#This Row],[Ecs]],"EC","-"),"")</f>
        <v/>
      </c>
      <c r="Q1746" t="str">
        <f>IF(StandardResults[[#This Row],[Ind/Rel]]="Ind",LEFT(StandardResults[[#This Row],[Gender]],1)&amp;MIN(MAX(StandardResults[[#This Row],[Age]],11),17)&amp;"-"&amp;StandardResults[[#This Row],[Event]],"")</f>
        <v>011-0</v>
      </c>
      <c r="R1746" t="e">
        <f>IF(StandardResults[[#This Row],[Ind/Rel]]="Ind",_xlfn.XLOOKUP(StandardResults[[#This Row],[Code]],Std[Code],Std[AA]),"-")</f>
        <v>#N/A</v>
      </c>
      <c r="S1746" t="e">
        <f>IF(StandardResults[[#This Row],[Ind/Rel]]="Ind",_xlfn.XLOOKUP(StandardResults[[#This Row],[Code]],Std[Code],Std[A]),"-")</f>
        <v>#N/A</v>
      </c>
      <c r="T1746" t="e">
        <f>IF(StandardResults[[#This Row],[Ind/Rel]]="Ind",_xlfn.XLOOKUP(StandardResults[[#This Row],[Code]],Std[Code],Std[B]),"-")</f>
        <v>#N/A</v>
      </c>
      <c r="U1746" t="e">
        <f>IF(StandardResults[[#This Row],[Ind/Rel]]="Ind",_xlfn.XLOOKUP(StandardResults[[#This Row],[Code]],Std[Code],Std[AAs]),"-")</f>
        <v>#N/A</v>
      </c>
      <c r="V1746" t="e">
        <f>IF(StandardResults[[#This Row],[Ind/Rel]]="Ind",_xlfn.XLOOKUP(StandardResults[[#This Row],[Code]],Std[Code],Std[As]),"-")</f>
        <v>#N/A</v>
      </c>
      <c r="W1746" t="e">
        <f>IF(StandardResults[[#This Row],[Ind/Rel]]="Ind",_xlfn.XLOOKUP(StandardResults[[#This Row],[Code]],Std[Code],Std[Bs]),"-")</f>
        <v>#N/A</v>
      </c>
      <c r="X1746" t="e">
        <f>IF(StandardResults[[#This Row],[Ind/Rel]]="Ind",_xlfn.XLOOKUP(StandardResults[[#This Row],[Code]],Std[Code],Std[EC]),"-")</f>
        <v>#N/A</v>
      </c>
      <c r="Y1746" t="e">
        <f>IF(StandardResults[[#This Row],[Ind/Rel]]="Ind",_xlfn.XLOOKUP(StandardResults[[#This Row],[Code]],Std[Code],Std[Ecs]),"-")</f>
        <v>#N/A</v>
      </c>
      <c r="Z1746">
        <f>COUNTIFS(StandardResults[Name],StandardResults[[#This Row],[Name]],StandardResults[Entry
Std],"B")+COUNTIFS(StandardResults[Name],StandardResults[[#This Row],[Name]],StandardResults[Entry
Std],"A")+COUNTIFS(StandardResults[Name],StandardResults[[#This Row],[Name]],StandardResults[Entry
Std],"AA")</f>
        <v>0</v>
      </c>
      <c r="AA1746">
        <f>COUNTIFS(StandardResults[Name],StandardResults[[#This Row],[Name]],StandardResults[Entry
Std],"AA")</f>
        <v>0</v>
      </c>
    </row>
    <row r="1747" spans="1:27" x14ac:dyDescent="0.25">
      <c r="A1747">
        <f>TimeVR[[#This Row],[Club]]</f>
        <v>0</v>
      </c>
      <c r="B1747" t="str">
        <f>IF(OR(RIGHT(TimeVR[[#This Row],[Event]],3)="M.R", RIGHT(TimeVR[[#This Row],[Event]],3)="F.R"),"Relay","Ind")</f>
        <v>Ind</v>
      </c>
      <c r="C1747">
        <f>TimeVR[[#This Row],[gender]]</f>
        <v>0</v>
      </c>
      <c r="D1747">
        <f>TimeVR[[#This Row],[Age]]</f>
        <v>0</v>
      </c>
      <c r="E1747">
        <f>TimeVR[[#This Row],[name]]</f>
        <v>0</v>
      </c>
      <c r="F1747">
        <f>TimeVR[[#This Row],[Event]]</f>
        <v>0</v>
      </c>
      <c r="G1747" t="str">
        <f>IF(OR(StandardResults[[#This Row],[Entry]]="-",TimeVR[[#This Row],[validation]]="Validated"),"Y","N")</f>
        <v>N</v>
      </c>
      <c r="H1747">
        <f>IF(OR(LEFT(TimeVR[[#This Row],[Times]],8)="00:00.00", LEFT(TimeVR[[#This Row],[Times]],2)="NT"),"-",TimeVR[[#This Row],[Times]])</f>
        <v>0</v>
      </c>
      <c r="I17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7" t="str">
        <f>IF(ISBLANK(TimeVR[[#This Row],[Best Time(S)]]),"-",TimeVR[[#This Row],[Best Time(S)]])</f>
        <v>-</v>
      </c>
      <c r="K1747" t="str">
        <f>IF(StandardResults[[#This Row],[BT(SC)]]&lt;&gt;"-",IF(StandardResults[[#This Row],[BT(SC)]]&lt;=StandardResults[[#This Row],[AAs]],"AA",IF(StandardResults[[#This Row],[BT(SC)]]&lt;=StandardResults[[#This Row],[As]],"A",IF(StandardResults[[#This Row],[BT(SC)]]&lt;=StandardResults[[#This Row],[Bs]],"B","-"))),"")</f>
        <v/>
      </c>
      <c r="L1747" t="str">
        <f>IF(ISBLANK(TimeVR[[#This Row],[Best Time(L)]]),"-",TimeVR[[#This Row],[Best Time(L)]])</f>
        <v>-</v>
      </c>
      <c r="M1747" t="str">
        <f>IF(StandardResults[[#This Row],[BT(LC)]]&lt;&gt;"-",IF(StandardResults[[#This Row],[BT(LC)]]&lt;=StandardResults[[#This Row],[AA]],"AA",IF(StandardResults[[#This Row],[BT(LC)]]&lt;=StandardResults[[#This Row],[A]],"A",IF(StandardResults[[#This Row],[BT(LC)]]&lt;=StandardResults[[#This Row],[B]],"B","-"))),"")</f>
        <v/>
      </c>
      <c r="N1747" s="14"/>
      <c r="O1747" t="str">
        <f>IF(StandardResults[[#This Row],[BT(SC)]]&lt;&gt;"-",IF(StandardResults[[#This Row],[BT(SC)]]&lt;=StandardResults[[#This Row],[Ecs]],"EC","-"),"")</f>
        <v/>
      </c>
      <c r="Q1747" t="str">
        <f>IF(StandardResults[[#This Row],[Ind/Rel]]="Ind",LEFT(StandardResults[[#This Row],[Gender]],1)&amp;MIN(MAX(StandardResults[[#This Row],[Age]],11),17)&amp;"-"&amp;StandardResults[[#This Row],[Event]],"")</f>
        <v>011-0</v>
      </c>
      <c r="R1747" t="e">
        <f>IF(StandardResults[[#This Row],[Ind/Rel]]="Ind",_xlfn.XLOOKUP(StandardResults[[#This Row],[Code]],Std[Code],Std[AA]),"-")</f>
        <v>#N/A</v>
      </c>
      <c r="S1747" t="e">
        <f>IF(StandardResults[[#This Row],[Ind/Rel]]="Ind",_xlfn.XLOOKUP(StandardResults[[#This Row],[Code]],Std[Code],Std[A]),"-")</f>
        <v>#N/A</v>
      </c>
      <c r="T1747" t="e">
        <f>IF(StandardResults[[#This Row],[Ind/Rel]]="Ind",_xlfn.XLOOKUP(StandardResults[[#This Row],[Code]],Std[Code],Std[B]),"-")</f>
        <v>#N/A</v>
      </c>
      <c r="U1747" t="e">
        <f>IF(StandardResults[[#This Row],[Ind/Rel]]="Ind",_xlfn.XLOOKUP(StandardResults[[#This Row],[Code]],Std[Code],Std[AAs]),"-")</f>
        <v>#N/A</v>
      </c>
      <c r="V1747" t="e">
        <f>IF(StandardResults[[#This Row],[Ind/Rel]]="Ind",_xlfn.XLOOKUP(StandardResults[[#This Row],[Code]],Std[Code],Std[As]),"-")</f>
        <v>#N/A</v>
      </c>
      <c r="W1747" t="e">
        <f>IF(StandardResults[[#This Row],[Ind/Rel]]="Ind",_xlfn.XLOOKUP(StandardResults[[#This Row],[Code]],Std[Code],Std[Bs]),"-")</f>
        <v>#N/A</v>
      </c>
      <c r="X1747" t="e">
        <f>IF(StandardResults[[#This Row],[Ind/Rel]]="Ind",_xlfn.XLOOKUP(StandardResults[[#This Row],[Code]],Std[Code],Std[EC]),"-")</f>
        <v>#N/A</v>
      </c>
      <c r="Y1747" t="e">
        <f>IF(StandardResults[[#This Row],[Ind/Rel]]="Ind",_xlfn.XLOOKUP(StandardResults[[#This Row],[Code]],Std[Code],Std[Ecs]),"-")</f>
        <v>#N/A</v>
      </c>
      <c r="Z1747">
        <f>COUNTIFS(StandardResults[Name],StandardResults[[#This Row],[Name]],StandardResults[Entry
Std],"B")+COUNTIFS(StandardResults[Name],StandardResults[[#This Row],[Name]],StandardResults[Entry
Std],"A")+COUNTIFS(StandardResults[Name],StandardResults[[#This Row],[Name]],StandardResults[Entry
Std],"AA")</f>
        <v>0</v>
      </c>
      <c r="AA1747">
        <f>COUNTIFS(StandardResults[Name],StandardResults[[#This Row],[Name]],StandardResults[Entry
Std],"AA")</f>
        <v>0</v>
      </c>
    </row>
    <row r="1748" spans="1:27" x14ac:dyDescent="0.25">
      <c r="A1748">
        <f>TimeVR[[#This Row],[Club]]</f>
        <v>0</v>
      </c>
      <c r="B1748" t="str">
        <f>IF(OR(RIGHT(TimeVR[[#This Row],[Event]],3)="M.R", RIGHT(TimeVR[[#This Row],[Event]],3)="F.R"),"Relay","Ind")</f>
        <v>Ind</v>
      </c>
      <c r="C1748">
        <f>TimeVR[[#This Row],[gender]]</f>
        <v>0</v>
      </c>
      <c r="D1748">
        <f>TimeVR[[#This Row],[Age]]</f>
        <v>0</v>
      </c>
      <c r="E1748">
        <f>TimeVR[[#This Row],[name]]</f>
        <v>0</v>
      </c>
      <c r="F1748">
        <f>TimeVR[[#This Row],[Event]]</f>
        <v>0</v>
      </c>
      <c r="G1748" t="str">
        <f>IF(OR(StandardResults[[#This Row],[Entry]]="-",TimeVR[[#This Row],[validation]]="Validated"),"Y","N")</f>
        <v>N</v>
      </c>
      <c r="H1748">
        <f>IF(OR(LEFT(TimeVR[[#This Row],[Times]],8)="00:00.00", LEFT(TimeVR[[#This Row],[Times]],2)="NT"),"-",TimeVR[[#This Row],[Times]])</f>
        <v>0</v>
      </c>
      <c r="I17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8" t="str">
        <f>IF(ISBLANK(TimeVR[[#This Row],[Best Time(S)]]),"-",TimeVR[[#This Row],[Best Time(S)]])</f>
        <v>-</v>
      </c>
      <c r="K1748" t="str">
        <f>IF(StandardResults[[#This Row],[BT(SC)]]&lt;&gt;"-",IF(StandardResults[[#This Row],[BT(SC)]]&lt;=StandardResults[[#This Row],[AAs]],"AA",IF(StandardResults[[#This Row],[BT(SC)]]&lt;=StandardResults[[#This Row],[As]],"A",IF(StandardResults[[#This Row],[BT(SC)]]&lt;=StandardResults[[#This Row],[Bs]],"B","-"))),"")</f>
        <v/>
      </c>
      <c r="L1748" t="str">
        <f>IF(ISBLANK(TimeVR[[#This Row],[Best Time(L)]]),"-",TimeVR[[#This Row],[Best Time(L)]])</f>
        <v>-</v>
      </c>
      <c r="M1748" t="str">
        <f>IF(StandardResults[[#This Row],[BT(LC)]]&lt;&gt;"-",IF(StandardResults[[#This Row],[BT(LC)]]&lt;=StandardResults[[#This Row],[AA]],"AA",IF(StandardResults[[#This Row],[BT(LC)]]&lt;=StandardResults[[#This Row],[A]],"A",IF(StandardResults[[#This Row],[BT(LC)]]&lt;=StandardResults[[#This Row],[B]],"B","-"))),"")</f>
        <v/>
      </c>
      <c r="N1748" s="14"/>
      <c r="O1748" t="str">
        <f>IF(StandardResults[[#This Row],[BT(SC)]]&lt;&gt;"-",IF(StandardResults[[#This Row],[BT(SC)]]&lt;=StandardResults[[#This Row],[Ecs]],"EC","-"),"")</f>
        <v/>
      </c>
      <c r="Q1748" t="str">
        <f>IF(StandardResults[[#This Row],[Ind/Rel]]="Ind",LEFT(StandardResults[[#This Row],[Gender]],1)&amp;MIN(MAX(StandardResults[[#This Row],[Age]],11),17)&amp;"-"&amp;StandardResults[[#This Row],[Event]],"")</f>
        <v>011-0</v>
      </c>
      <c r="R1748" t="e">
        <f>IF(StandardResults[[#This Row],[Ind/Rel]]="Ind",_xlfn.XLOOKUP(StandardResults[[#This Row],[Code]],Std[Code],Std[AA]),"-")</f>
        <v>#N/A</v>
      </c>
      <c r="S1748" t="e">
        <f>IF(StandardResults[[#This Row],[Ind/Rel]]="Ind",_xlfn.XLOOKUP(StandardResults[[#This Row],[Code]],Std[Code],Std[A]),"-")</f>
        <v>#N/A</v>
      </c>
      <c r="T1748" t="e">
        <f>IF(StandardResults[[#This Row],[Ind/Rel]]="Ind",_xlfn.XLOOKUP(StandardResults[[#This Row],[Code]],Std[Code],Std[B]),"-")</f>
        <v>#N/A</v>
      </c>
      <c r="U1748" t="e">
        <f>IF(StandardResults[[#This Row],[Ind/Rel]]="Ind",_xlfn.XLOOKUP(StandardResults[[#This Row],[Code]],Std[Code],Std[AAs]),"-")</f>
        <v>#N/A</v>
      </c>
      <c r="V1748" t="e">
        <f>IF(StandardResults[[#This Row],[Ind/Rel]]="Ind",_xlfn.XLOOKUP(StandardResults[[#This Row],[Code]],Std[Code],Std[As]),"-")</f>
        <v>#N/A</v>
      </c>
      <c r="W1748" t="e">
        <f>IF(StandardResults[[#This Row],[Ind/Rel]]="Ind",_xlfn.XLOOKUP(StandardResults[[#This Row],[Code]],Std[Code],Std[Bs]),"-")</f>
        <v>#N/A</v>
      </c>
      <c r="X1748" t="e">
        <f>IF(StandardResults[[#This Row],[Ind/Rel]]="Ind",_xlfn.XLOOKUP(StandardResults[[#This Row],[Code]],Std[Code],Std[EC]),"-")</f>
        <v>#N/A</v>
      </c>
      <c r="Y1748" t="e">
        <f>IF(StandardResults[[#This Row],[Ind/Rel]]="Ind",_xlfn.XLOOKUP(StandardResults[[#This Row],[Code]],Std[Code],Std[Ecs]),"-")</f>
        <v>#N/A</v>
      </c>
      <c r="Z1748">
        <f>COUNTIFS(StandardResults[Name],StandardResults[[#This Row],[Name]],StandardResults[Entry
Std],"B")+COUNTIFS(StandardResults[Name],StandardResults[[#This Row],[Name]],StandardResults[Entry
Std],"A")+COUNTIFS(StandardResults[Name],StandardResults[[#This Row],[Name]],StandardResults[Entry
Std],"AA")</f>
        <v>0</v>
      </c>
      <c r="AA1748">
        <f>COUNTIFS(StandardResults[Name],StandardResults[[#This Row],[Name]],StandardResults[Entry
Std],"AA")</f>
        <v>0</v>
      </c>
    </row>
    <row r="1749" spans="1:27" x14ac:dyDescent="0.25">
      <c r="A1749">
        <f>TimeVR[[#This Row],[Club]]</f>
        <v>0</v>
      </c>
      <c r="B1749" t="str">
        <f>IF(OR(RIGHT(TimeVR[[#This Row],[Event]],3)="M.R", RIGHT(TimeVR[[#This Row],[Event]],3)="F.R"),"Relay","Ind")</f>
        <v>Ind</v>
      </c>
      <c r="C1749">
        <f>TimeVR[[#This Row],[gender]]</f>
        <v>0</v>
      </c>
      <c r="D1749">
        <f>TimeVR[[#This Row],[Age]]</f>
        <v>0</v>
      </c>
      <c r="E1749">
        <f>TimeVR[[#This Row],[name]]</f>
        <v>0</v>
      </c>
      <c r="F1749">
        <f>TimeVR[[#This Row],[Event]]</f>
        <v>0</v>
      </c>
      <c r="G1749" t="str">
        <f>IF(OR(StandardResults[[#This Row],[Entry]]="-",TimeVR[[#This Row],[validation]]="Validated"),"Y","N")</f>
        <v>N</v>
      </c>
      <c r="H1749">
        <f>IF(OR(LEFT(TimeVR[[#This Row],[Times]],8)="00:00.00", LEFT(TimeVR[[#This Row],[Times]],2)="NT"),"-",TimeVR[[#This Row],[Times]])</f>
        <v>0</v>
      </c>
      <c r="I17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49" t="str">
        <f>IF(ISBLANK(TimeVR[[#This Row],[Best Time(S)]]),"-",TimeVR[[#This Row],[Best Time(S)]])</f>
        <v>-</v>
      </c>
      <c r="K1749" t="str">
        <f>IF(StandardResults[[#This Row],[BT(SC)]]&lt;&gt;"-",IF(StandardResults[[#This Row],[BT(SC)]]&lt;=StandardResults[[#This Row],[AAs]],"AA",IF(StandardResults[[#This Row],[BT(SC)]]&lt;=StandardResults[[#This Row],[As]],"A",IF(StandardResults[[#This Row],[BT(SC)]]&lt;=StandardResults[[#This Row],[Bs]],"B","-"))),"")</f>
        <v/>
      </c>
      <c r="L1749" t="str">
        <f>IF(ISBLANK(TimeVR[[#This Row],[Best Time(L)]]),"-",TimeVR[[#This Row],[Best Time(L)]])</f>
        <v>-</v>
      </c>
      <c r="M1749" t="str">
        <f>IF(StandardResults[[#This Row],[BT(LC)]]&lt;&gt;"-",IF(StandardResults[[#This Row],[BT(LC)]]&lt;=StandardResults[[#This Row],[AA]],"AA",IF(StandardResults[[#This Row],[BT(LC)]]&lt;=StandardResults[[#This Row],[A]],"A",IF(StandardResults[[#This Row],[BT(LC)]]&lt;=StandardResults[[#This Row],[B]],"B","-"))),"")</f>
        <v/>
      </c>
      <c r="N1749" s="14"/>
      <c r="O1749" t="str">
        <f>IF(StandardResults[[#This Row],[BT(SC)]]&lt;&gt;"-",IF(StandardResults[[#This Row],[BT(SC)]]&lt;=StandardResults[[#This Row],[Ecs]],"EC","-"),"")</f>
        <v/>
      </c>
      <c r="Q1749" t="str">
        <f>IF(StandardResults[[#This Row],[Ind/Rel]]="Ind",LEFT(StandardResults[[#This Row],[Gender]],1)&amp;MIN(MAX(StandardResults[[#This Row],[Age]],11),17)&amp;"-"&amp;StandardResults[[#This Row],[Event]],"")</f>
        <v>011-0</v>
      </c>
      <c r="R1749" t="e">
        <f>IF(StandardResults[[#This Row],[Ind/Rel]]="Ind",_xlfn.XLOOKUP(StandardResults[[#This Row],[Code]],Std[Code],Std[AA]),"-")</f>
        <v>#N/A</v>
      </c>
      <c r="S1749" t="e">
        <f>IF(StandardResults[[#This Row],[Ind/Rel]]="Ind",_xlfn.XLOOKUP(StandardResults[[#This Row],[Code]],Std[Code],Std[A]),"-")</f>
        <v>#N/A</v>
      </c>
      <c r="T1749" t="e">
        <f>IF(StandardResults[[#This Row],[Ind/Rel]]="Ind",_xlfn.XLOOKUP(StandardResults[[#This Row],[Code]],Std[Code],Std[B]),"-")</f>
        <v>#N/A</v>
      </c>
      <c r="U1749" t="e">
        <f>IF(StandardResults[[#This Row],[Ind/Rel]]="Ind",_xlfn.XLOOKUP(StandardResults[[#This Row],[Code]],Std[Code],Std[AAs]),"-")</f>
        <v>#N/A</v>
      </c>
      <c r="V1749" t="e">
        <f>IF(StandardResults[[#This Row],[Ind/Rel]]="Ind",_xlfn.XLOOKUP(StandardResults[[#This Row],[Code]],Std[Code],Std[As]),"-")</f>
        <v>#N/A</v>
      </c>
      <c r="W1749" t="e">
        <f>IF(StandardResults[[#This Row],[Ind/Rel]]="Ind",_xlfn.XLOOKUP(StandardResults[[#This Row],[Code]],Std[Code],Std[Bs]),"-")</f>
        <v>#N/A</v>
      </c>
      <c r="X1749" t="e">
        <f>IF(StandardResults[[#This Row],[Ind/Rel]]="Ind",_xlfn.XLOOKUP(StandardResults[[#This Row],[Code]],Std[Code],Std[EC]),"-")</f>
        <v>#N/A</v>
      </c>
      <c r="Y1749" t="e">
        <f>IF(StandardResults[[#This Row],[Ind/Rel]]="Ind",_xlfn.XLOOKUP(StandardResults[[#This Row],[Code]],Std[Code],Std[Ecs]),"-")</f>
        <v>#N/A</v>
      </c>
      <c r="Z1749">
        <f>COUNTIFS(StandardResults[Name],StandardResults[[#This Row],[Name]],StandardResults[Entry
Std],"B")+COUNTIFS(StandardResults[Name],StandardResults[[#This Row],[Name]],StandardResults[Entry
Std],"A")+COUNTIFS(StandardResults[Name],StandardResults[[#This Row],[Name]],StandardResults[Entry
Std],"AA")</f>
        <v>0</v>
      </c>
      <c r="AA1749">
        <f>COUNTIFS(StandardResults[Name],StandardResults[[#This Row],[Name]],StandardResults[Entry
Std],"AA")</f>
        <v>0</v>
      </c>
    </row>
    <row r="1750" spans="1:27" x14ac:dyDescent="0.25">
      <c r="A1750">
        <f>TimeVR[[#This Row],[Club]]</f>
        <v>0</v>
      </c>
      <c r="B1750" t="str">
        <f>IF(OR(RIGHT(TimeVR[[#This Row],[Event]],3)="M.R", RIGHT(TimeVR[[#This Row],[Event]],3)="F.R"),"Relay","Ind")</f>
        <v>Ind</v>
      </c>
      <c r="C1750">
        <f>TimeVR[[#This Row],[gender]]</f>
        <v>0</v>
      </c>
      <c r="D1750">
        <f>TimeVR[[#This Row],[Age]]</f>
        <v>0</v>
      </c>
      <c r="E1750">
        <f>TimeVR[[#This Row],[name]]</f>
        <v>0</v>
      </c>
      <c r="F1750">
        <f>TimeVR[[#This Row],[Event]]</f>
        <v>0</v>
      </c>
      <c r="G1750" t="str">
        <f>IF(OR(StandardResults[[#This Row],[Entry]]="-",TimeVR[[#This Row],[validation]]="Validated"),"Y","N")</f>
        <v>N</v>
      </c>
      <c r="H1750">
        <f>IF(OR(LEFT(TimeVR[[#This Row],[Times]],8)="00:00.00", LEFT(TimeVR[[#This Row],[Times]],2)="NT"),"-",TimeVR[[#This Row],[Times]])</f>
        <v>0</v>
      </c>
      <c r="I17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0" t="str">
        <f>IF(ISBLANK(TimeVR[[#This Row],[Best Time(S)]]),"-",TimeVR[[#This Row],[Best Time(S)]])</f>
        <v>-</v>
      </c>
      <c r="K1750" t="str">
        <f>IF(StandardResults[[#This Row],[BT(SC)]]&lt;&gt;"-",IF(StandardResults[[#This Row],[BT(SC)]]&lt;=StandardResults[[#This Row],[AAs]],"AA",IF(StandardResults[[#This Row],[BT(SC)]]&lt;=StandardResults[[#This Row],[As]],"A",IF(StandardResults[[#This Row],[BT(SC)]]&lt;=StandardResults[[#This Row],[Bs]],"B","-"))),"")</f>
        <v/>
      </c>
      <c r="L1750" t="str">
        <f>IF(ISBLANK(TimeVR[[#This Row],[Best Time(L)]]),"-",TimeVR[[#This Row],[Best Time(L)]])</f>
        <v>-</v>
      </c>
      <c r="M1750" t="str">
        <f>IF(StandardResults[[#This Row],[BT(LC)]]&lt;&gt;"-",IF(StandardResults[[#This Row],[BT(LC)]]&lt;=StandardResults[[#This Row],[AA]],"AA",IF(StandardResults[[#This Row],[BT(LC)]]&lt;=StandardResults[[#This Row],[A]],"A",IF(StandardResults[[#This Row],[BT(LC)]]&lt;=StandardResults[[#This Row],[B]],"B","-"))),"")</f>
        <v/>
      </c>
      <c r="N1750" s="14"/>
      <c r="O1750" t="str">
        <f>IF(StandardResults[[#This Row],[BT(SC)]]&lt;&gt;"-",IF(StandardResults[[#This Row],[BT(SC)]]&lt;=StandardResults[[#This Row],[Ecs]],"EC","-"),"")</f>
        <v/>
      </c>
      <c r="Q1750" t="str">
        <f>IF(StandardResults[[#This Row],[Ind/Rel]]="Ind",LEFT(StandardResults[[#This Row],[Gender]],1)&amp;MIN(MAX(StandardResults[[#This Row],[Age]],11),17)&amp;"-"&amp;StandardResults[[#This Row],[Event]],"")</f>
        <v>011-0</v>
      </c>
      <c r="R1750" t="e">
        <f>IF(StandardResults[[#This Row],[Ind/Rel]]="Ind",_xlfn.XLOOKUP(StandardResults[[#This Row],[Code]],Std[Code],Std[AA]),"-")</f>
        <v>#N/A</v>
      </c>
      <c r="S1750" t="e">
        <f>IF(StandardResults[[#This Row],[Ind/Rel]]="Ind",_xlfn.XLOOKUP(StandardResults[[#This Row],[Code]],Std[Code],Std[A]),"-")</f>
        <v>#N/A</v>
      </c>
      <c r="T1750" t="e">
        <f>IF(StandardResults[[#This Row],[Ind/Rel]]="Ind",_xlfn.XLOOKUP(StandardResults[[#This Row],[Code]],Std[Code],Std[B]),"-")</f>
        <v>#N/A</v>
      </c>
      <c r="U1750" t="e">
        <f>IF(StandardResults[[#This Row],[Ind/Rel]]="Ind",_xlfn.XLOOKUP(StandardResults[[#This Row],[Code]],Std[Code],Std[AAs]),"-")</f>
        <v>#N/A</v>
      </c>
      <c r="V1750" t="e">
        <f>IF(StandardResults[[#This Row],[Ind/Rel]]="Ind",_xlfn.XLOOKUP(StandardResults[[#This Row],[Code]],Std[Code],Std[As]),"-")</f>
        <v>#N/A</v>
      </c>
      <c r="W1750" t="e">
        <f>IF(StandardResults[[#This Row],[Ind/Rel]]="Ind",_xlfn.XLOOKUP(StandardResults[[#This Row],[Code]],Std[Code],Std[Bs]),"-")</f>
        <v>#N/A</v>
      </c>
      <c r="X1750" t="e">
        <f>IF(StandardResults[[#This Row],[Ind/Rel]]="Ind",_xlfn.XLOOKUP(StandardResults[[#This Row],[Code]],Std[Code],Std[EC]),"-")</f>
        <v>#N/A</v>
      </c>
      <c r="Y1750" t="e">
        <f>IF(StandardResults[[#This Row],[Ind/Rel]]="Ind",_xlfn.XLOOKUP(StandardResults[[#This Row],[Code]],Std[Code],Std[Ecs]),"-")</f>
        <v>#N/A</v>
      </c>
      <c r="Z1750">
        <f>COUNTIFS(StandardResults[Name],StandardResults[[#This Row],[Name]],StandardResults[Entry
Std],"B")+COUNTIFS(StandardResults[Name],StandardResults[[#This Row],[Name]],StandardResults[Entry
Std],"A")+COUNTIFS(StandardResults[Name],StandardResults[[#This Row],[Name]],StandardResults[Entry
Std],"AA")</f>
        <v>0</v>
      </c>
      <c r="AA1750">
        <f>COUNTIFS(StandardResults[Name],StandardResults[[#This Row],[Name]],StandardResults[Entry
Std],"AA")</f>
        <v>0</v>
      </c>
    </row>
    <row r="1751" spans="1:27" x14ac:dyDescent="0.25">
      <c r="A1751">
        <f>TimeVR[[#This Row],[Club]]</f>
        <v>0</v>
      </c>
      <c r="B1751" t="str">
        <f>IF(OR(RIGHT(TimeVR[[#This Row],[Event]],3)="M.R", RIGHT(TimeVR[[#This Row],[Event]],3)="F.R"),"Relay","Ind")</f>
        <v>Ind</v>
      </c>
      <c r="C1751">
        <f>TimeVR[[#This Row],[gender]]</f>
        <v>0</v>
      </c>
      <c r="D1751">
        <f>TimeVR[[#This Row],[Age]]</f>
        <v>0</v>
      </c>
      <c r="E1751">
        <f>TimeVR[[#This Row],[name]]</f>
        <v>0</v>
      </c>
      <c r="F1751">
        <f>TimeVR[[#This Row],[Event]]</f>
        <v>0</v>
      </c>
      <c r="G1751" t="str">
        <f>IF(OR(StandardResults[[#This Row],[Entry]]="-",TimeVR[[#This Row],[validation]]="Validated"),"Y","N")</f>
        <v>N</v>
      </c>
      <c r="H1751">
        <f>IF(OR(LEFT(TimeVR[[#This Row],[Times]],8)="00:00.00", LEFT(TimeVR[[#This Row],[Times]],2)="NT"),"-",TimeVR[[#This Row],[Times]])</f>
        <v>0</v>
      </c>
      <c r="I17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1" t="str">
        <f>IF(ISBLANK(TimeVR[[#This Row],[Best Time(S)]]),"-",TimeVR[[#This Row],[Best Time(S)]])</f>
        <v>-</v>
      </c>
      <c r="K1751" t="str">
        <f>IF(StandardResults[[#This Row],[BT(SC)]]&lt;&gt;"-",IF(StandardResults[[#This Row],[BT(SC)]]&lt;=StandardResults[[#This Row],[AAs]],"AA",IF(StandardResults[[#This Row],[BT(SC)]]&lt;=StandardResults[[#This Row],[As]],"A",IF(StandardResults[[#This Row],[BT(SC)]]&lt;=StandardResults[[#This Row],[Bs]],"B","-"))),"")</f>
        <v/>
      </c>
      <c r="L1751" t="str">
        <f>IF(ISBLANK(TimeVR[[#This Row],[Best Time(L)]]),"-",TimeVR[[#This Row],[Best Time(L)]])</f>
        <v>-</v>
      </c>
      <c r="M1751" t="str">
        <f>IF(StandardResults[[#This Row],[BT(LC)]]&lt;&gt;"-",IF(StandardResults[[#This Row],[BT(LC)]]&lt;=StandardResults[[#This Row],[AA]],"AA",IF(StandardResults[[#This Row],[BT(LC)]]&lt;=StandardResults[[#This Row],[A]],"A",IF(StandardResults[[#This Row],[BT(LC)]]&lt;=StandardResults[[#This Row],[B]],"B","-"))),"")</f>
        <v/>
      </c>
      <c r="N1751" s="14"/>
      <c r="O1751" t="str">
        <f>IF(StandardResults[[#This Row],[BT(SC)]]&lt;&gt;"-",IF(StandardResults[[#This Row],[BT(SC)]]&lt;=StandardResults[[#This Row],[Ecs]],"EC","-"),"")</f>
        <v/>
      </c>
      <c r="Q1751" t="str">
        <f>IF(StandardResults[[#This Row],[Ind/Rel]]="Ind",LEFT(StandardResults[[#This Row],[Gender]],1)&amp;MIN(MAX(StandardResults[[#This Row],[Age]],11),17)&amp;"-"&amp;StandardResults[[#This Row],[Event]],"")</f>
        <v>011-0</v>
      </c>
      <c r="R1751" t="e">
        <f>IF(StandardResults[[#This Row],[Ind/Rel]]="Ind",_xlfn.XLOOKUP(StandardResults[[#This Row],[Code]],Std[Code],Std[AA]),"-")</f>
        <v>#N/A</v>
      </c>
      <c r="S1751" t="e">
        <f>IF(StandardResults[[#This Row],[Ind/Rel]]="Ind",_xlfn.XLOOKUP(StandardResults[[#This Row],[Code]],Std[Code],Std[A]),"-")</f>
        <v>#N/A</v>
      </c>
      <c r="T1751" t="e">
        <f>IF(StandardResults[[#This Row],[Ind/Rel]]="Ind",_xlfn.XLOOKUP(StandardResults[[#This Row],[Code]],Std[Code],Std[B]),"-")</f>
        <v>#N/A</v>
      </c>
      <c r="U1751" t="e">
        <f>IF(StandardResults[[#This Row],[Ind/Rel]]="Ind",_xlfn.XLOOKUP(StandardResults[[#This Row],[Code]],Std[Code],Std[AAs]),"-")</f>
        <v>#N/A</v>
      </c>
      <c r="V1751" t="e">
        <f>IF(StandardResults[[#This Row],[Ind/Rel]]="Ind",_xlfn.XLOOKUP(StandardResults[[#This Row],[Code]],Std[Code],Std[As]),"-")</f>
        <v>#N/A</v>
      </c>
      <c r="W1751" t="e">
        <f>IF(StandardResults[[#This Row],[Ind/Rel]]="Ind",_xlfn.XLOOKUP(StandardResults[[#This Row],[Code]],Std[Code],Std[Bs]),"-")</f>
        <v>#N/A</v>
      </c>
      <c r="X1751" t="e">
        <f>IF(StandardResults[[#This Row],[Ind/Rel]]="Ind",_xlfn.XLOOKUP(StandardResults[[#This Row],[Code]],Std[Code],Std[EC]),"-")</f>
        <v>#N/A</v>
      </c>
      <c r="Y1751" t="e">
        <f>IF(StandardResults[[#This Row],[Ind/Rel]]="Ind",_xlfn.XLOOKUP(StandardResults[[#This Row],[Code]],Std[Code],Std[Ecs]),"-")</f>
        <v>#N/A</v>
      </c>
      <c r="Z1751">
        <f>COUNTIFS(StandardResults[Name],StandardResults[[#This Row],[Name]],StandardResults[Entry
Std],"B")+COUNTIFS(StandardResults[Name],StandardResults[[#This Row],[Name]],StandardResults[Entry
Std],"A")+COUNTIFS(StandardResults[Name],StandardResults[[#This Row],[Name]],StandardResults[Entry
Std],"AA")</f>
        <v>0</v>
      </c>
      <c r="AA1751">
        <f>COUNTIFS(StandardResults[Name],StandardResults[[#This Row],[Name]],StandardResults[Entry
Std],"AA")</f>
        <v>0</v>
      </c>
    </row>
    <row r="1752" spans="1:27" x14ac:dyDescent="0.25">
      <c r="A1752">
        <f>TimeVR[[#This Row],[Club]]</f>
        <v>0</v>
      </c>
      <c r="B1752" t="str">
        <f>IF(OR(RIGHT(TimeVR[[#This Row],[Event]],3)="M.R", RIGHT(TimeVR[[#This Row],[Event]],3)="F.R"),"Relay","Ind")</f>
        <v>Ind</v>
      </c>
      <c r="C1752">
        <f>TimeVR[[#This Row],[gender]]</f>
        <v>0</v>
      </c>
      <c r="D1752">
        <f>TimeVR[[#This Row],[Age]]</f>
        <v>0</v>
      </c>
      <c r="E1752">
        <f>TimeVR[[#This Row],[name]]</f>
        <v>0</v>
      </c>
      <c r="F1752">
        <f>TimeVR[[#This Row],[Event]]</f>
        <v>0</v>
      </c>
      <c r="G1752" t="str">
        <f>IF(OR(StandardResults[[#This Row],[Entry]]="-",TimeVR[[#This Row],[validation]]="Validated"),"Y","N")</f>
        <v>N</v>
      </c>
      <c r="H1752">
        <f>IF(OR(LEFT(TimeVR[[#This Row],[Times]],8)="00:00.00", LEFT(TimeVR[[#This Row],[Times]],2)="NT"),"-",TimeVR[[#This Row],[Times]])</f>
        <v>0</v>
      </c>
      <c r="I17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2" t="str">
        <f>IF(ISBLANK(TimeVR[[#This Row],[Best Time(S)]]),"-",TimeVR[[#This Row],[Best Time(S)]])</f>
        <v>-</v>
      </c>
      <c r="K1752" t="str">
        <f>IF(StandardResults[[#This Row],[BT(SC)]]&lt;&gt;"-",IF(StandardResults[[#This Row],[BT(SC)]]&lt;=StandardResults[[#This Row],[AAs]],"AA",IF(StandardResults[[#This Row],[BT(SC)]]&lt;=StandardResults[[#This Row],[As]],"A",IF(StandardResults[[#This Row],[BT(SC)]]&lt;=StandardResults[[#This Row],[Bs]],"B","-"))),"")</f>
        <v/>
      </c>
      <c r="L1752" t="str">
        <f>IF(ISBLANK(TimeVR[[#This Row],[Best Time(L)]]),"-",TimeVR[[#This Row],[Best Time(L)]])</f>
        <v>-</v>
      </c>
      <c r="M1752" t="str">
        <f>IF(StandardResults[[#This Row],[BT(LC)]]&lt;&gt;"-",IF(StandardResults[[#This Row],[BT(LC)]]&lt;=StandardResults[[#This Row],[AA]],"AA",IF(StandardResults[[#This Row],[BT(LC)]]&lt;=StandardResults[[#This Row],[A]],"A",IF(StandardResults[[#This Row],[BT(LC)]]&lt;=StandardResults[[#This Row],[B]],"B","-"))),"")</f>
        <v/>
      </c>
      <c r="N1752" s="14"/>
      <c r="O1752" t="str">
        <f>IF(StandardResults[[#This Row],[BT(SC)]]&lt;&gt;"-",IF(StandardResults[[#This Row],[BT(SC)]]&lt;=StandardResults[[#This Row],[Ecs]],"EC","-"),"")</f>
        <v/>
      </c>
      <c r="Q1752" t="str">
        <f>IF(StandardResults[[#This Row],[Ind/Rel]]="Ind",LEFT(StandardResults[[#This Row],[Gender]],1)&amp;MIN(MAX(StandardResults[[#This Row],[Age]],11),17)&amp;"-"&amp;StandardResults[[#This Row],[Event]],"")</f>
        <v>011-0</v>
      </c>
      <c r="R1752" t="e">
        <f>IF(StandardResults[[#This Row],[Ind/Rel]]="Ind",_xlfn.XLOOKUP(StandardResults[[#This Row],[Code]],Std[Code],Std[AA]),"-")</f>
        <v>#N/A</v>
      </c>
      <c r="S1752" t="e">
        <f>IF(StandardResults[[#This Row],[Ind/Rel]]="Ind",_xlfn.XLOOKUP(StandardResults[[#This Row],[Code]],Std[Code],Std[A]),"-")</f>
        <v>#N/A</v>
      </c>
      <c r="T1752" t="e">
        <f>IF(StandardResults[[#This Row],[Ind/Rel]]="Ind",_xlfn.XLOOKUP(StandardResults[[#This Row],[Code]],Std[Code],Std[B]),"-")</f>
        <v>#N/A</v>
      </c>
      <c r="U1752" t="e">
        <f>IF(StandardResults[[#This Row],[Ind/Rel]]="Ind",_xlfn.XLOOKUP(StandardResults[[#This Row],[Code]],Std[Code],Std[AAs]),"-")</f>
        <v>#N/A</v>
      </c>
      <c r="V1752" t="e">
        <f>IF(StandardResults[[#This Row],[Ind/Rel]]="Ind",_xlfn.XLOOKUP(StandardResults[[#This Row],[Code]],Std[Code],Std[As]),"-")</f>
        <v>#N/A</v>
      </c>
      <c r="W1752" t="e">
        <f>IF(StandardResults[[#This Row],[Ind/Rel]]="Ind",_xlfn.XLOOKUP(StandardResults[[#This Row],[Code]],Std[Code],Std[Bs]),"-")</f>
        <v>#N/A</v>
      </c>
      <c r="X1752" t="e">
        <f>IF(StandardResults[[#This Row],[Ind/Rel]]="Ind",_xlfn.XLOOKUP(StandardResults[[#This Row],[Code]],Std[Code],Std[EC]),"-")</f>
        <v>#N/A</v>
      </c>
      <c r="Y1752" t="e">
        <f>IF(StandardResults[[#This Row],[Ind/Rel]]="Ind",_xlfn.XLOOKUP(StandardResults[[#This Row],[Code]],Std[Code],Std[Ecs]),"-")</f>
        <v>#N/A</v>
      </c>
      <c r="Z1752">
        <f>COUNTIFS(StandardResults[Name],StandardResults[[#This Row],[Name]],StandardResults[Entry
Std],"B")+COUNTIFS(StandardResults[Name],StandardResults[[#This Row],[Name]],StandardResults[Entry
Std],"A")+COUNTIFS(StandardResults[Name],StandardResults[[#This Row],[Name]],StandardResults[Entry
Std],"AA")</f>
        <v>0</v>
      </c>
      <c r="AA1752">
        <f>COUNTIFS(StandardResults[Name],StandardResults[[#This Row],[Name]],StandardResults[Entry
Std],"AA")</f>
        <v>0</v>
      </c>
    </row>
    <row r="1753" spans="1:27" x14ac:dyDescent="0.25">
      <c r="A1753">
        <f>TimeVR[[#This Row],[Club]]</f>
        <v>0</v>
      </c>
      <c r="B1753" t="str">
        <f>IF(OR(RIGHT(TimeVR[[#This Row],[Event]],3)="M.R", RIGHT(TimeVR[[#This Row],[Event]],3)="F.R"),"Relay","Ind")</f>
        <v>Ind</v>
      </c>
      <c r="C1753">
        <f>TimeVR[[#This Row],[gender]]</f>
        <v>0</v>
      </c>
      <c r="D1753">
        <f>TimeVR[[#This Row],[Age]]</f>
        <v>0</v>
      </c>
      <c r="E1753">
        <f>TimeVR[[#This Row],[name]]</f>
        <v>0</v>
      </c>
      <c r="F1753">
        <f>TimeVR[[#This Row],[Event]]</f>
        <v>0</v>
      </c>
      <c r="G1753" t="str">
        <f>IF(OR(StandardResults[[#This Row],[Entry]]="-",TimeVR[[#This Row],[validation]]="Validated"),"Y","N")</f>
        <v>N</v>
      </c>
      <c r="H1753">
        <f>IF(OR(LEFT(TimeVR[[#This Row],[Times]],8)="00:00.00", LEFT(TimeVR[[#This Row],[Times]],2)="NT"),"-",TimeVR[[#This Row],[Times]])</f>
        <v>0</v>
      </c>
      <c r="I17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3" t="str">
        <f>IF(ISBLANK(TimeVR[[#This Row],[Best Time(S)]]),"-",TimeVR[[#This Row],[Best Time(S)]])</f>
        <v>-</v>
      </c>
      <c r="K1753" t="str">
        <f>IF(StandardResults[[#This Row],[BT(SC)]]&lt;&gt;"-",IF(StandardResults[[#This Row],[BT(SC)]]&lt;=StandardResults[[#This Row],[AAs]],"AA",IF(StandardResults[[#This Row],[BT(SC)]]&lt;=StandardResults[[#This Row],[As]],"A",IF(StandardResults[[#This Row],[BT(SC)]]&lt;=StandardResults[[#This Row],[Bs]],"B","-"))),"")</f>
        <v/>
      </c>
      <c r="L1753" t="str">
        <f>IF(ISBLANK(TimeVR[[#This Row],[Best Time(L)]]),"-",TimeVR[[#This Row],[Best Time(L)]])</f>
        <v>-</v>
      </c>
      <c r="M1753" t="str">
        <f>IF(StandardResults[[#This Row],[BT(LC)]]&lt;&gt;"-",IF(StandardResults[[#This Row],[BT(LC)]]&lt;=StandardResults[[#This Row],[AA]],"AA",IF(StandardResults[[#This Row],[BT(LC)]]&lt;=StandardResults[[#This Row],[A]],"A",IF(StandardResults[[#This Row],[BT(LC)]]&lt;=StandardResults[[#This Row],[B]],"B","-"))),"")</f>
        <v/>
      </c>
      <c r="N1753" s="14"/>
      <c r="O1753" t="str">
        <f>IF(StandardResults[[#This Row],[BT(SC)]]&lt;&gt;"-",IF(StandardResults[[#This Row],[BT(SC)]]&lt;=StandardResults[[#This Row],[Ecs]],"EC","-"),"")</f>
        <v/>
      </c>
      <c r="Q1753" t="str">
        <f>IF(StandardResults[[#This Row],[Ind/Rel]]="Ind",LEFT(StandardResults[[#This Row],[Gender]],1)&amp;MIN(MAX(StandardResults[[#This Row],[Age]],11),17)&amp;"-"&amp;StandardResults[[#This Row],[Event]],"")</f>
        <v>011-0</v>
      </c>
      <c r="R1753" t="e">
        <f>IF(StandardResults[[#This Row],[Ind/Rel]]="Ind",_xlfn.XLOOKUP(StandardResults[[#This Row],[Code]],Std[Code],Std[AA]),"-")</f>
        <v>#N/A</v>
      </c>
      <c r="S1753" t="e">
        <f>IF(StandardResults[[#This Row],[Ind/Rel]]="Ind",_xlfn.XLOOKUP(StandardResults[[#This Row],[Code]],Std[Code],Std[A]),"-")</f>
        <v>#N/A</v>
      </c>
      <c r="T1753" t="e">
        <f>IF(StandardResults[[#This Row],[Ind/Rel]]="Ind",_xlfn.XLOOKUP(StandardResults[[#This Row],[Code]],Std[Code],Std[B]),"-")</f>
        <v>#N/A</v>
      </c>
      <c r="U1753" t="e">
        <f>IF(StandardResults[[#This Row],[Ind/Rel]]="Ind",_xlfn.XLOOKUP(StandardResults[[#This Row],[Code]],Std[Code],Std[AAs]),"-")</f>
        <v>#N/A</v>
      </c>
      <c r="V1753" t="e">
        <f>IF(StandardResults[[#This Row],[Ind/Rel]]="Ind",_xlfn.XLOOKUP(StandardResults[[#This Row],[Code]],Std[Code],Std[As]),"-")</f>
        <v>#N/A</v>
      </c>
      <c r="W1753" t="e">
        <f>IF(StandardResults[[#This Row],[Ind/Rel]]="Ind",_xlfn.XLOOKUP(StandardResults[[#This Row],[Code]],Std[Code],Std[Bs]),"-")</f>
        <v>#N/A</v>
      </c>
      <c r="X1753" t="e">
        <f>IF(StandardResults[[#This Row],[Ind/Rel]]="Ind",_xlfn.XLOOKUP(StandardResults[[#This Row],[Code]],Std[Code],Std[EC]),"-")</f>
        <v>#N/A</v>
      </c>
      <c r="Y1753" t="e">
        <f>IF(StandardResults[[#This Row],[Ind/Rel]]="Ind",_xlfn.XLOOKUP(StandardResults[[#This Row],[Code]],Std[Code],Std[Ecs]),"-")</f>
        <v>#N/A</v>
      </c>
      <c r="Z1753">
        <f>COUNTIFS(StandardResults[Name],StandardResults[[#This Row],[Name]],StandardResults[Entry
Std],"B")+COUNTIFS(StandardResults[Name],StandardResults[[#This Row],[Name]],StandardResults[Entry
Std],"A")+COUNTIFS(StandardResults[Name],StandardResults[[#This Row],[Name]],StandardResults[Entry
Std],"AA")</f>
        <v>0</v>
      </c>
      <c r="AA1753">
        <f>COUNTIFS(StandardResults[Name],StandardResults[[#This Row],[Name]],StandardResults[Entry
Std],"AA")</f>
        <v>0</v>
      </c>
    </row>
    <row r="1754" spans="1:27" x14ac:dyDescent="0.25">
      <c r="A1754">
        <f>TimeVR[[#This Row],[Club]]</f>
        <v>0</v>
      </c>
      <c r="B1754" t="str">
        <f>IF(OR(RIGHT(TimeVR[[#This Row],[Event]],3)="M.R", RIGHT(TimeVR[[#This Row],[Event]],3)="F.R"),"Relay","Ind")</f>
        <v>Ind</v>
      </c>
      <c r="C1754">
        <f>TimeVR[[#This Row],[gender]]</f>
        <v>0</v>
      </c>
      <c r="D1754">
        <f>TimeVR[[#This Row],[Age]]</f>
        <v>0</v>
      </c>
      <c r="E1754">
        <f>TimeVR[[#This Row],[name]]</f>
        <v>0</v>
      </c>
      <c r="F1754">
        <f>TimeVR[[#This Row],[Event]]</f>
        <v>0</v>
      </c>
      <c r="G1754" t="str">
        <f>IF(OR(StandardResults[[#This Row],[Entry]]="-",TimeVR[[#This Row],[validation]]="Validated"),"Y","N")</f>
        <v>N</v>
      </c>
      <c r="H1754">
        <f>IF(OR(LEFT(TimeVR[[#This Row],[Times]],8)="00:00.00", LEFT(TimeVR[[#This Row],[Times]],2)="NT"),"-",TimeVR[[#This Row],[Times]])</f>
        <v>0</v>
      </c>
      <c r="I17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4" t="str">
        <f>IF(ISBLANK(TimeVR[[#This Row],[Best Time(S)]]),"-",TimeVR[[#This Row],[Best Time(S)]])</f>
        <v>-</v>
      </c>
      <c r="K1754" t="str">
        <f>IF(StandardResults[[#This Row],[BT(SC)]]&lt;&gt;"-",IF(StandardResults[[#This Row],[BT(SC)]]&lt;=StandardResults[[#This Row],[AAs]],"AA",IF(StandardResults[[#This Row],[BT(SC)]]&lt;=StandardResults[[#This Row],[As]],"A",IF(StandardResults[[#This Row],[BT(SC)]]&lt;=StandardResults[[#This Row],[Bs]],"B","-"))),"")</f>
        <v/>
      </c>
      <c r="L1754" t="str">
        <f>IF(ISBLANK(TimeVR[[#This Row],[Best Time(L)]]),"-",TimeVR[[#This Row],[Best Time(L)]])</f>
        <v>-</v>
      </c>
      <c r="M1754" t="str">
        <f>IF(StandardResults[[#This Row],[BT(LC)]]&lt;&gt;"-",IF(StandardResults[[#This Row],[BT(LC)]]&lt;=StandardResults[[#This Row],[AA]],"AA",IF(StandardResults[[#This Row],[BT(LC)]]&lt;=StandardResults[[#This Row],[A]],"A",IF(StandardResults[[#This Row],[BT(LC)]]&lt;=StandardResults[[#This Row],[B]],"B","-"))),"")</f>
        <v/>
      </c>
      <c r="N1754" s="14"/>
      <c r="O1754" t="str">
        <f>IF(StandardResults[[#This Row],[BT(SC)]]&lt;&gt;"-",IF(StandardResults[[#This Row],[BT(SC)]]&lt;=StandardResults[[#This Row],[Ecs]],"EC","-"),"")</f>
        <v/>
      </c>
      <c r="Q1754" t="str">
        <f>IF(StandardResults[[#This Row],[Ind/Rel]]="Ind",LEFT(StandardResults[[#This Row],[Gender]],1)&amp;MIN(MAX(StandardResults[[#This Row],[Age]],11),17)&amp;"-"&amp;StandardResults[[#This Row],[Event]],"")</f>
        <v>011-0</v>
      </c>
      <c r="R1754" t="e">
        <f>IF(StandardResults[[#This Row],[Ind/Rel]]="Ind",_xlfn.XLOOKUP(StandardResults[[#This Row],[Code]],Std[Code],Std[AA]),"-")</f>
        <v>#N/A</v>
      </c>
      <c r="S1754" t="e">
        <f>IF(StandardResults[[#This Row],[Ind/Rel]]="Ind",_xlfn.XLOOKUP(StandardResults[[#This Row],[Code]],Std[Code],Std[A]),"-")</f>
        <v>#N/A</v>
      </c>
      <c r="T1754" t="e">
        <f>IF(StandardResults[[#This Row],[Ind/Rel]]="Ind",_xlfn.XLOOKUP(StandardResults[[#This Row],[Code]],Std[Code],Std[B]),"-")</f>
        <v>#N/A</v>
      </c>
      <c r="U1754" t="e">
        <f>IF(StandardResults[[#This Row],[Ind/Rel]]="Ind",_xlfn.XLOOKUP(StandardResults[[#This Row],[Code]],Std[Code],Std[AAs]),"-")</f>
        <v>#N/A</v>
      </c>
      <c r="V1754" t="e">
        <f>IF(StandardResults[[#This Row],[Ind/Rel]]="Ind",_xlfn.XLOOKUP(StandardResults[[#This Row],[Code]],Std[Code],Std[As]),"-")</f>
        <v>#N/A</v>
      </c>
      <c r="W1754" t="e">
        <f>IF(StandardResults[[#This Row],[Ind/Rel]]="Ind",_xlfn.XLOOKUP(StandardResults[[#This Row],[Code]],Std[Code],Std[Bs]),"-")</f>
        <v>#N/A</v>
      </c>
      <c r="X1754" t="e">
        <f>IF(StandardResults[[#This Row],[Ind/Rel]]="Ind",_xlfn.XLOOKUP(StandardResults[[#This Row],[Code]],Std[Code],Std[EC]),"-")</f>
        <v>#N/A</v>
      </c>
      <c r="Y1754" t="e">
        <f>IF(StandardResults[[#This Row],[Ind/Rel]]="Ind",_xlfn.XLOOKUP(StandardResults[[#This Row],[Code]],Std[Code],Std[Ecs]),"-")</f>
        <v>#N/A</v>
      </c>
      <c r="Z1754">
        <f>COUNTIFS(StandardResults[Name],StandardResults[[#This Row],[Name]],StandardResults[Entry
Std],"B")+COUNTIFS(StandardResults[Name],StandardResults[[#This Row],[Name]],StandardResults[Entry
Std],"A")+COUNTIFS(StandardResults[Name],StandardResults[[#This Row],[Name]],StandardResults[Entry
Std],"AA")</f>
        <v>0</v>
      </c>
      <c r="AA1754">
        <f>COUNTIFS(StandardResults[Name],StandardResults[[#This Row],[Name]],StandardResults[Entry
Std],"AA")</f>
        <v>0</v>
      </c>
    </row>
    <row r="1755" spans="1:27" x14ac:dyDescent="0.25">
      <c r="A1755">
        <f>TimeVR[[#This Row],[Club]]</f>
        <v>0</v>
      </c>
      <c r="B1755" t="str">
        <f>IF(OR(RIGHT(TimeVR[[#This Row],[Event]],3)="M.R", RIGHT(TimeVR[[#This Row],[Event]],3)="F.R"),"Relay","Ind")</f>
        <v>Ind</v>
      </c>
      <c r="C1755">
        <f>TimeVR[[#This Row],[gender]]</f>
        <v>0</v>
      </c>
      <c r="D1755">
        <f>TimeVR[[#This Row],[Age]]</f>
        <v>0</v>
      </c>
      <c r="E1755">
        <f>TimeVR[[#This Row],[name]]</f>
        <v>0</v>
      </c>
      <c r="F1755">
        <f>TimeVR[[#This Row],[Event]]</f>
        <v>0</v>
      </c>
      <c r="G1755" t="str">
        <f>IF(OR(StandardResults[[#This Row],[Entry]]="-",TimeVR[[#This Row],[validation]]="Validated"),"Y","N")</f>
        <v>N</v>
      </c>
      <c r="H1755">
        <f>IF(OR(LEFT(TimeVR[[#This Row],[Times]],8)="00:00.00", LEFT(TimeVR[[#This Row],[Times]],2)="NT"),"-",TimeVR[[#This Row],[Times]])</f>
        <v>0</v>
      </c>
      <c r="I17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5" t="str">
        <f>IF(ISBLANK(TimeVR[[#This Row],[Best Time(S)]]),"-",TimeVR[[#This Row],[Best Time(S)]])</f>
        <v>-</v>
      </c>
      <c r="K1755" t="str">
        <f>IF(StandardResults[[#This Row],[BT(SC)]]&lt;&gt;"-",IF(StandardResults[[#This Row],[BT(SC)]]&lt;=StandardResults[[#This Row],[AAs]],"AA",IF(StandardResults[[#This Row],[BT(SC)]]&lt;=StandardResults[[#This Row],[As]],"A",IF(StandardResults[[#This Row],[BT(SC)]]&lt;=StandardResults[[#This Row],[Bs]],"B","-"))),"")</f>
        <v/>
      </c>
      <c r="L1755" t="str">
        <f>IF(ISBLANK(TimeVR[[#This Row],[Best Time(L)]]),"-",TimeVR[[#This Row],[Best Time(L)]])</f>
        <v>-</v>
      </c>
      <c r="M1755" t="str">
        <f>IF(StandardResults[[#This Row],[BT(LC)]]&lt;&gt;"-",IF(StandardResults[[#This Row],[BT(LC)]]&lt;=StandardResults[[#This Row],[AA]],"AA",IF(StandardResults[[#This Row],[BT(LC)]]&lt;=StandardResults[[#This Row],[A]],"A",IF(StandardResults[[#This Row],[BT(LC)]]&lt;=StandardResults[[#This Row],[B]],"B","-"))),"")</f>
        <v/>
      </c>
      <c r="N1755" s="14"/>
      <c r="O1755" t="str">
        <f>IF(StandardResults[[#This Row],[BT(SC)]]&lt;&gt;"-",IF(StandardResults[[#This Row],[BT(SC)]]&lt;=StandardResults[[#This Row],[Ecs]],"EC","-"),"")</f>
        <v/>
      </c>
      <c r="Q1755" t="str">
        <f>IF(StandardResults[[#This Row],[Ind/Rel]]="Ind",LEFT(StandardResults[[#This Row],[Gender]],1)&amp;MIN(MAX(StandardResults[[#This Row],[Age]],11),17)&amp;"-"&amp;StandardResults[[#This Row],[Event]],"")</f>
        <v>011-0</v>
      </c>
      <c r="R1755" t="e">
        <f>IF(StandardResults[[#This Row],[Ind/Rel]]="Ind",_xlfn.XLOOKUP(StandardResults[[#This Row],[Code]],Std[Code],Std[AA]),"-")</f>
        <v>#N/A</v>
      </c>
      <c r="S1755" t="e">
        <f>IF(StandardResults[[#This Row],[Ind/Rel]]="Ind",_xlfn.XLOOKUP(StandardResults[[#This Row],[Code]],Std[Code],Std[A]),"-")</f>
        <v>#N/A</v>
      </c>
      <c r="T1755" t="e">
        <f>IF(StandardResults[[#This Row],[Ind/Rel]]="Ind",_xlfn.XLOOKUP(StandardResults[[#This Row],[Code]],Std[Code],Std[B]),"-")</f>
        <v>#N/A</v>
      </c>
      <c r="U1755" t="e">
        <f>IF(StandardResults[[#This Row],[Ind/Rel]]="Ind",_xlfn.XLOOKUP(StandardResults[[#This Row],[Code]],Std[Code],Std[AAs]),"-")</f>
        <v>#N/A</v>
      </c>
      <c r="V1755" t="e">
        <f>IF(StandardResults[[#This Row],[Ind/Rel]]="Ind",_xlfn.XLOOKUP(StandardResults[[#This Row],[Code]],Std[Code],Std[As]),"-")</f>
        <v>#N/A</v>
      </c>
      <c r="W1755" t="e">
        <f>IF(StandardResults[[#This Row],[Ind/Rel]]="Ind",_xlfn.XLOOKUP(StandardResults[[#This Row],[Code]],Std[Code],Std[Bs]),"-")</f>
        <v>#N/A</v>
      </c>
      <c r="X1755" t="e">
        <f>IF(StandardResults[[#This Row],[Ind/Rel]]="Ind",_xlfn.XLOOKUP(StandardResults[[#This Row],[Code]],Std[Code],Std[EC]),"-")</f>
        <v>#N/A</v>
      </c>
      <c r="Y1755" t="e">
        <f>IF(StandardResults[[#This Row],[Ind/Rel]]="Ind",_xlfn.XLOOKUP(StandardResults[[#This Row],[Code]],Std[Code],Std[Ecs]),"-")</f>
        <v>#N/A</v>
      </c>
      <c r="Z1755">
        <f>COUNTIFS(StandardResults[Name],StandardResults[[#This Row],[Name]],StandardResults[Entry
Std],"B")+COUNTIFS(StandardResults[Name],StandardResults[[#This Row],[Name]],StandardResults[Entry
Std],"A")+COUNTIFS(StandardResults[Name],StandardResults[[#This Row],[Name]],StandardResults[Entry
Std],"AA")</f>
        <v>0</v>
      </c>
      <c r="AA1755">
        <f>COUNTIFS(StandardResults[Name],StandardResults[[#This Row],[Name]],StandardResults[Entry
Std],"AA")</f>
        <v>0</v>
      </c>
    </row>
    <row r="1756" spans="1:27" x14ac:dyDescent="0.25">
      <c r="A1756">
        <f>TimeVR[[#This Row],[Club]]</f>
        <v>0</v>
      </c>
      <c r="B1756" t="str">
        <f>IF(OR(RIGHT(TimeVR[[#This Row],[Event]],3)="M.R", RIGHT(TimeVR[[#This Row],[Event]],3)="F.R"),"Relay","Ind")</f>
        <v>Ind</v>
      </c>
      <c r="C1756">
        <f>TimeVR[[#This Row],[gender]]</f>
        <v>0</v>
      </c>
      <c r="D1756">
        <f>TimeVR[[#This Row],[Age]]</f>
        <v>0</v>
      </c>
      <c r="E1756">
        <f>TimeVR[[#This Row],[name]]</f>
        <v>0</v>
      </c>
      <c r="F1756">
        <f>TimeVR[[#This Row],[Event]]</f>
        <v>0</v>
      </c>
      <c r="G1756" t="str">
        <f>IF(OR(StandardResults[[#This Row],[Entry]]="-",TimeVR[[#This Row],[validation]]="Validated"),"Y","N")</f>
        <v>N</v>
      </c>
      <c r="H1756">
        <f>IF(OR(LEFT(TimeVR[[#This Row],[Times]],8)="00:00.00", LEFT(TimeVR[[#This Row],[Times]],2)="NT"),"-",TimeVR[[#This Row],[Times]])</f>
        <v>0</v>
      </c>
      <c r="I17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6" t="str">
        <f>IF(ISBLANK(TimeVR[[#This Row],[Best Time(S)]]),"-",TimeVR[[#This Row],[Best Time(S)]])</f>
        <v>-</v>
      </c>
      <c r="K1756" t="str">
        <f>IF(StandardResults[[#This Row],[BT(SC)]]&lt;&gt;"-",IF(StandardResults[[#This Row],[BT(SC)]]&lt;=StandardResults[[#This Row],[AAs]],"AA",IF(StandardResults[[#This Row],[BT(SC)]]&lt;=StandardResults[[#This Row],[As]],"A",IF(StandardResults[[#This Row],[BT(SC)]]&lt;=StandardResults[[#This Row],[Bs]],"B","-"))),"")</f>
        <v/>
      </c>
      <c r="L1756" t="str">
        <f>IF(ISBLANK(TimeVR[[#This Row],[Best Time(L)]]),"-",TimeVR[[#This Row],[Best Time(L)]])</f>
        <v>-</v>
      </c>
      <c r="M1756" t="str">
        <f>IF(StandardResults[[#This Row],[BT(LC)]]&lt;&gt;"-",IF(StandardResults[[#This Row],[BT(LC)]]&lt;=StandardResults[[#This Row],[AA]],"AA",IF(StandardResults[[#This Row],[BT(LC)]]&lt;=StandardResults[[#This Row],[A]],"A",IF(StandardResults[[#This Row],[BT(LC)]]&lt;=StandardResults[[#This Row],[B]],"B","-"))),"")</f>
        <v/>
      </c>
      <c r="N1756" s="14"/>
      <c r="O1756" t="str">
        <f>IF(StandardResults[[#This Row],[BT(SC)]]&lt;&gt;"-",IF(StandardResults[[#This Row],[BT(SC)]]&lt;=StandardResults[[#This Row],[Ecs]],"EC","-"),"")</f>
        <v/>
      </c>
      <c r="Q1756" t="str">
        <f>IF(StandardResults[[#This Row],[Ind/Rel]]="Ind",LEFT(StandardResults[[#This Row],[Gender]],1)&amp;MIN(MAX(StandardResults[[#This Row],[Age]],11),17)&amp;"-"&amp;StandardResults[[#This Row],[Event]],"")</f>
        <v>011-0</v>
      </c>
      <c r="R1756" t="e">
        <f>IF(StandardResults[[#This Row],[Ind/Rel]]="Ind",_xlfn.XLOOKUP(StandardResults[[#This Row],[Code]],Std[Code],Std[AA]),"-")</f>
        <v>#N/A</v>
      </c>
      <c r="S1756" t="e">
        <f>IF(StandardResults[[#This Row],[Ind/Rel]]="Ind",_xlfn.XLOOKUP(StandardResults[[#This Row],[Code]],Std[Code],Std[A]),"-")</f>
        <v>#N/A</v>
      </c>
      <c r="T1756" t="e">
        <f>IF(StandardResults[[#This Row],[Ind/Rel]]="Ind",_xlfn.XLOOKUP(StandardResults[[#This Row],[Code]],Std[Code],Std[B]),"-")</f>
        <v>#N/A</v>
      </c>
      <c r="U1756" t="e">
        <f>IF(StandardResults[[#This Row],[Ind/Rel]]="Ind",_xlfn.XLOOKUP(StandardResults[[#This Row],[Code]],Std[Code],Std[AAs]),"-")</f>
        <v>#N/A</v>
      </c>
      <c r="V1756" t="e">
        <f>IF(StandardResults[[#This Row],[Ind/Rel]]="Ind",_xlfn.XLOOKUP(StandardResults[[#This Row],[Code]],Std[Code],Std[As]),"-")</f>
        <v>#N/A</v>
      </c>
      <c r="W1756" t="e">
        <f>IF(StandardResults[[#This Row],[Ind/Rel]]="Ind",_xlfn.XLOOKUP(StandardResults[[#This Row],[Code]],Std[Code],Std[Bs]),"-")</f>
        <v>#N/A</v>
      </c>
      <c r="X1756" t="e">
        <f>IF(StandardResults[[#This Row],[Ind/Rel]]="Ind",_xlfn.XLOOKUP(StandardResults[[#This Row],[Code]],Std[Code],Std[EC]),"-")</f>
        <v>#N/A</v>
      </c>
      <c r="Y1756" t="e">
        <f>IF(StandardResults[[#This Row],[Ind/Rel]]="Ind",_xlfn.XLOOKUP(StandardResults[[#This Row],[Code]],Std[Code],Std[Ecs]),"-")</f>
        <v>#N/A</v>
      </c>
      <c r="Z1756">
        <f>COUNTIFS(StandardResults[Name],StandardResults[[#This Row],[Name]],StandardResults[Entry
Std],"B")+COUNTIFS(StandardResults[Name],StandardResults[[#This Row],[Name]],StandardResults[Entry
Std],"A")+COUNTIFS(StandardResults[Name],StandardResults[[#This Row],[Name]],StandardResults[Entry
Std],"AA")</f>
        <v>0</v>
      </c>
      <c r="AA1756">
        <f>COUNTIFS(StandardResults[Name],StandardResults[[#This Row],[Name]],StandardResults[Entry
Std],"AA")</f>
        <v>0</v>
      </c>
    </row>
    <row r="1757" spans="1:27" x14ac:dyDescent="0.25">
      <c r="A1757">
        <f>TimeVR[[#This Row],[Club]]</f>
        <v>0</v>
      </c>
      <c r="B1757" t="str">
        <f>IF(OR(RIGHT(TimeVR[[#This Row],[Event]],3)="M.R", RIGHT(TimeVR[[#This Row],[Event]],3)="F.R"),"Relay","Ind")</f>
        <v>Ind</v>
      </c>
      <c r="C1757">
        <f>TimeVR[[#This Row],[gender]]</f>
        <v>0</v>
      </c>
      <c r="D1757">
        <f>TimeVR[[#This Row],[Age]]</f>
        <v>0</v>
      </c>
      <c r="E1757">
        <f>TimeVR[[#This Row],[name]]</f>
        <v>0</v>
      </c>
      <c r="F1757">
        <f>TimeVR[[#This Row],[Event]]</f>
        <v>0</v>
      </c>
      <c r="G1757" t="str">
        <f>IF(OR(StandardResults[[#This Row],[Entry]]="-",TimeVR[[#This Row],[validation]]="Validated"),"Y","N")</f>
        <v>N</v>
      </c>
      <c r="H1757">
        <f>IF(OR(LEFT(TimeVR[[#This Row],[Times]],8)="00:00.00", LEFT(TimeVR[[#This Row],[Times]],2)="NT"),"-",TimeVR[[#This Row],[Times]])</f>
        <v>0</v>
      </c>
      <c r="I17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7" t="str">
        <f>IF(ISBLANK(TimeVR[[#This Row],[Best Time(S)]]),"-",TimeVR[[#This Row],[Best Time(S)]])</f>
        <v>-</v>
      </c>
      <c r="K1757" t="str">
        <f>IF(StandardResults[[#This Row],[BT(SC)]]&lt;&gt;"-",IF(StandardResults[[#This Row],[BT(SC)]]&lt;=StandardResults[[#This Row],[AAs]],"AA",IF(StandardResults[[#This Row],[BT(SC)]]&lt;=StandardResults[[#This Row],[As]],"A",IF(StandardResults[[#This Row],[BT(SC)]]&lt;=StandardResults[[#This Row],[Bs]],"B","-"))),"")</f>
        <v/>
      </c>
      <c r="L1757" t="str">
        <f>IF(ISBLANK(TimeVR[[#This Row],[Best Time(L)]]),"-",TimeVR[[#This Row],[Best Time(L)]])</f>
        <v>-</v>
      </c>
      <c r="M1757" t="str">
        <f>IF(StandardResults[[#This Row],[BT(LC)]]&lt;&gt;"-",IF(StandardResults[[#This Row],[BT(LC)]]&lt;=StandardResults[[#This Row],[AA]],"AA",IF(StandardResults[[#This Row],[BT(LC)]]&lt;=StandardResults[[#This Row],[A]],"A",IF(StandardResults[[#This Row],[BT(LC)]]&lt;=StandardResults[[#This Row],[B]],"B","-"))),"")</f>
        <v/>
      </c>
      <c r="N1757" s="14"/>
      <c r="O1757" t="str">
        <f>IF(StandardResults[[#This Row],[BT(SC)]]&lt;&gt;"-",IF(StandardResults[[#This Row],[BT(SC)]]&lt;=StandardResults[[#This Row],[Ecs]],"EC","-"),"")</f>
        <v/>
      </c>
      <c r="Q1757" t="str">
        <f>IF(StandardResults[[#This Row],[Ind/Rel]]="Ind",LEFT(StandardResults[[#This Row],[Gender]],1)&amp;MIN(MAX(StandardResults[[#This Row],[Age]],11),17)&amp;"-"&amp;StandardResults[[#This Row],[Event]],"")</f>
        <v>011-0</v>
      </c>
      <c r="R1757" t="e">
        <f>IF(StandardResults[[#This Row],[Ind/Rel]]="Ind",_xlfn.XLOOKUP(StandardResults[[#This Row],[Code]],Std[Code],Std[AA]),"-")</f>
        <v>#N/A</v>
      </c>
      <c r="S1757" t="e">
        <f>IF(StandardResults[[#This Row],[Ind/Rel]]="Ind",_xlfn.XLOOKUP(StandardResults[[#This Row],[Code]],Std[Code],Std[A]),"-")</f>
        <v>#N/A</v>
      </c>
      <c r="T1757" t="e">
        <f>IF(StandardResults[[#This Row],[Ind/Rel]]="Ind",_xlfn.XLOOKUP(StandardResults[[#This Row],[Code]],Std[Code],Std[B]),"-")</f>
        <v>#N/A</v>
      </c>
      <c r="U1757" t="e">
        <f>IF(StandardResults[[#This Row],[Ind/Rel]]="Ind",_xlfn.XLOOKUP(StandardResults[[#This Row],[Code]],Std[Code],Std[AAs]),"-")</f>
        <v>#N/A</v>
      </c>
      <c r="V1757" t="e">
        <f>IF(StandardResults[[#This Row],[Ind/Rel]]="Ind",_xlfn.XLOOKUP(StandardResults[[#This Row],[Code]],Std[Code],Std[As]),"-")</f>
        <v>#N/A</v>
      </c>
      <c r="W1757" t="e">
        <f>IF(StandardResults[[#This Row],[Ind/Rel]]="Ind",_xlfn.XLOOKUP(StandardResults[[#This Row],[Code]],Std[Code],Std[Bs]),"-")</f>
        <v>#N/A</v>
      </c>
      <c r="X1757" t="e">
        <f>IF(StandardResults[[#This Row],[Ind/Rel]]="Ind",_xlfn.XLOOKUP(StandardResults[[#This Row],[Code]],Std[Code],Std[EC]),"-")</f>
        <v>#N/A</v>
      </c>
      <c r="Y1757" t="e">
        <f>IF(StandardResults[[#This Row],[Ind/Rel]]="Ind",_xlfn.XLOOKUP(StandardResults[[#This Row],[Code]],Std[Code],Std[Ecs]),"-")</f>
        <v>#N/A</v>
      </c>
      <c r="Z1757">
        <f>COUNTIFS(StandardResults[Name],StandardResults[[#This Row],[Name]],StandardResults[Entry
Std],"B")+COUNTIFS(StandardResults[Name],StandardResults[[#This Row],[Name]],StandardResults[Entry
Std],"A")+COUNTIFS(StandardResults[Name],StandardResults[[#This Row],[Name]],StandardResults[Entry
Std],"AA")</f>
        <v>0</v>
      </c>
      <c r="AA1757">
        <f>COUNTIFS(StandardResults[Name],StandardResults[[#This Row],[Name]],StandardResults[Entry
Std],"AA")</f>
        <v>0</v>
      </c>
    </row>
    <row r="1758" spans="1:27" x14ac:dyDescent="0.25">
      <c r="A1758">
        <f>TimeVR[[#This Row],[Club]]</f>
        <v>0</v>
      </c>
      <c r="B1758" t="str">
        <f>IF(OR(RIGHT(TimeVR[[#This Row],[Event]],3)="M.R", RIGHT(TimeVR[[#This Row],[Event]],3)="F.R"),"Relay","Ind")</f>
        <v>Ind</v>
      </c>
      <c r="C1758">
        <f>TimeVR[[#This Row],[gender]]</f>
        <v>0</v>
      </c>
      <c r="D1758">
        <f>TimeVR[[#This Row],[Age]]</f>
        <v>0</v>
      </c>
      <c r="E1758">
        <f>TimeVR[[#This Row],[name]]</f>
        <v>0</v>
      </c>
      <c r="F1758">
        <f>TimeVR[[#This Row],[Event]]</f>
        <v>0</v>
      </c>
      <c r="G1758" t="str">
        <f>IF(OR(StandardResults[[#This Row],[Entry]]="-",TimeVR[[#This Row],[validation]]="Validated"),"Y","N")</f>
        <v>N</v>
      </c>
      <c r="H1758">
        <f>IF(OR(LEFT(TimeVR[[#This Row],[Times]],8)="00:00.00", LEFT(TimeVR[[#This Row],[Times]],2)="NT"),"-",TimeVR[[#This Row],[Times]])</f>
        <v>0</v>
      </c>
      <c r="I17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8" t="str">
        <f>IF(ISBLANK(TimeVR[[#This Row],[Best Time(S)]]),"-",TimeVR[[#This Row],[Best Time(S)]])</f>
        <v>-</v>
      </c>
      <c r="K1758" t="str">
        <f>IF(StandardResults[[#This Row],[BT(SC)]]&lt;&gt;"-",IF(StandardResults[[#This Row],[BT(SC)]]&lt;=StandardResults[[#This Row],[AAs]],"AA",IF(StandardResults[[#This Row],[BT(SC)]]&lt;=StandardResults[[#This Row],[As]],"A",IF(StandardResults[[#This Row],[BT(SC)]]&lt;=StandardResults[[#This Row],[Bs]],"B","-"))),"")</f>
        <v/>
      </c>
      <c r="L1758" t="str">
        <f>IF(ISBLANK(TimeVR[[#This Row],[Best Time(L)]]),"-",TimeVR[[#This Row],[Best Time(L)]])</f>
        <v>-</v>
      </c>
      <c r="M1758" t="str">
        <f>IF(StandardResults[[#This Row],[BT(LC)]]&lt;&gt;"-",IF(StandardResults[[#This Row],[BT(LC)]]&lt;=StandardResults[[#This Row],[AA]],"AA",IF(StandardResults[[#This Row],[BT(LC)]]&lt;=StandardResults[[#This Row],[A]],"A",IF(StandardResults[[#This Row],[BT(LC)]]&lt;=StandardResults[[#This Row],[B]],"B","-"))),"")</f>
        <v/>
      </c>
      <c r="N1758" s="14"/>
      <c r="O1758" t="str">
        <f>IF(StandardResults[[#This Row],[BT(SC)]]&lt;&gt;"-",IF(StandardResults[[#This Row],[BT(SC)]]&lt;=StandardResults[[#This Row],[Ecs]],"EC","-"),"")</f>
        <v/>
      </c>
      <c r="Q1758" t="str">
        <f>IF(StandardResults[[#This Row],[Ind/Rel]]="Ind",LEFT(StandardResults[[#This Row],[Gender]],1)&amp;MIN(MAX(StandardResults[[#This Row],[Age]],11),17)&amp;"-"&amp;StandardResults[[#This Row],[Event]],"")</f>
        <v>011-0</v>
      </c>
      <c r="R1758" t="e">
        <f>IF(StandardResults[[#This Row],[Ind/Rel]]="Ind",_xlfn.XLOOKUP(StandardResults[[#This Row],[Code]],Std[Code],Std[AA]),"-")</f>
        <v>#N/A</v>
      </c>
      <c r="S1758" t="e">
        <f>IF(StandardResults[[#This Row],[Ind/Rel]]="Ind",_xlfn.XLOOKUP(StandardResults[[#This Row],[Code]],Std[Code],Std[A]),"-")</f>
        <v>#N/A</v>
      </c>
      <c r="T1758" t="e">
        <f>IF(StandardResults[[#This Row],[Ind/Rel]]="Ind",_xlfn.XLOOKUP(StandardResults[[#This Row],[Code]],Std[Code],Std[B]),"-")</f>
        <v>#N/A</v>
      </c>
      <c r="U1758" t="e">
        <f>IF(StandardResults[[#This Row],[Ind/Rel]]="Ind",_xlfn.XLOOKUP(StandardResults[[#This Row],[Code]],Std[Code],Std[AAs]),"-")</f>
        <v>#N/A</v>
      </c>
      <c r="V1758" t="e">
        <f>IF(StandardResults[[#This Row],[Ind/Rel]]="Ind",_xlfn.XLOOKUP(StandardResults[[#This Row],[Code]],Std[Code],Std[As]),"-")</f>
        <v>#N/A</v>
      </c>
      <c r="W1758" t="e">
        <f>IF(StandardResults[[#This Row],[Ind/Rel]]="Ind",_xlfn.XLOOKUP(StandardResults[[#This Row],[Code]],Std[Code],Std[Bs]),"-")</f>
        <v>#N/A</v>
      </c>
      <c r="X1758" t="e">
        <f>IF(StandardResults[[#This Row],[Ind/Rel]]="Ind",_xlfn.XLOOKUP(StandardResults[[#This Row],[Code]],Std[Code],Std[EC]),"-")</f>
        <v>#N/A</v>
      </c>
      <c r="Y1758" t="e">
        <f>IF(StandardResults[[#This Row],[Ind/Rel]]="Ind",_xlfn.XLOOKUP(StandardResults[[#This Row],[Code]],Std[Code],Std[Ecs]),"-")</f>
        <v>#N/A</v>
      </c>
      <c r="Z1758">
        <f>COUNTIFS(StandardResults[Name],StandardResults[[#This Row],[Name]],StandardResults[Entry
Std],"B")+COUNTIFS(StandardResults[Name],StandardResults[[#This Row],[Name]],StandardResults[Entry
Std],"A")+COUNTIFS(StandardResults[Name],StandardResults[[#This Row],[Name]],StandardResults[Entry
Std],"AA")</f>
        <v>0</v>
      </c>
      <c r="AA1758">
        <f>COUNTIFS(StandardResults[Name],StandardResults[[#This Row],[Name]],StandardResults[Entry
Std],"AA")</f>
        <v>0</v>
      </c>
    </row>
    <row r="1759" spans="1:27" x14ac:dyDescent="0.25">
      <c r="A1759">
        <f>TimeVR[[#This Row],[Club]]</f>
        <v>0</v>
      </c>
      <c r="B1759" t="str">
        <f>IF(OR(RIGHT(TimeVR[[#This Row],[Event]],3)="M.R", RIGHT(TimeVR[[#This Row],[Event]],3)="F.R"),"Relay","Ind")</f>
        <v>Ind</v>
      </c>
      <c r="C1759">
        <f>TimeVR[[#This Row],[gender]]</f>
        <v>0</v>
      </c>
      <c r="D1759">
        <f>TimeVR[[#This Row],[Age]]</f>
        <v>0</v>
      </c>
      <c r="E1759">
        <f>TimeVR[[#This Row],[name]]</f>
        <v>0</v>
      </c>
      <c r="F1759">
        <f>TimeVR[[#This Row],[Event]]</f>
        <v>0</v>
      </c>
      <c r="G1759" t="str">
        <f>IF(OR(StandardResults[[#This Row],[Entry]]="-",TimeVR[[#This Row],[validation]]="Validated"),"Y","N")</f>
        <v>N</v>
      </c>
      <c r="H1759">
        <f>IF(OR(LEFT(TimeVR[[#This Row],[Times]],8)="00:00.00", LEFT(TimeVR[[#This Row],[Times]],2)="NT"),"-",TimeVR[[#This Row],[Times]])</f>
        <v>0</v>
      </c>
      <c r="I17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59" t="str">
        <f>IF(ISBLANK(TimeVR[[#This Row],[Best Time(S)]]),"-",TimeVR[[#This Row],[Best Time(S)]])</f>
        <v>-</v>
      </c>
      <c r="K1759" t="str">
        <f>IF(StandardResults[[#This Row],[BT(SC)]]&lt;&gt;"-",IF(StandardResults[[#This Row],[BT(SC)]]&lt;=StandardResults[[#This Row],[AAs]],"AA",IF(StandardResults[[#This Row],[BT(SC)]]&lt;=StandardResults[[#This Row],[As]],"A",IF(StandardResults[[#This Row],[BT(SC)]]&lt;=StandardResults[[#This Row],[Bs]],"B","-"))),"")</f>
        <v/>
      </c>
      <c r="L1759" t="str">
        <f>IF(ISBLANK(TimeVR[[#This Row],[Best Time(L)]]),"-",TimeVR[[#This Row],[Best Time(L)]])</f>
        <v>-</v>
      </c>
      <c r="M1759" t="str">
        <f>IF(StandardResults[[#This Row],[BT(LC)]]&lt;&gt;"-",IF(StandardResults[[#This Row],[BT(LC)]]&lt;=StandardResults[[#This Row],[AA]],"AA",IF(StandardResults[[#This Row],[BT(LC)]]&lt;=StandardResults[[#This Row],[A]],"A",IF(StandardResults[[#This Row],[BT(LC)]]&lt;=StandardResults[[#This Row],[B]],"B","-"))),"")</f>
        <v/>
      </c>
      <c r="N1759" s="14"/>
      <c r="O1759" t="str">
        <f>IF(StandardResults[[#This Row],[BT(SC)]]&lt;&gt;"-",IF(StandardResults[[#This Row],[BT(SC)]]&lt;=StandardResults[[#This Row],[Ecs]],"EC","-"),"")</f>
        <v/>
      </c>
      <c r="Q1759" t="str">
        <f>IF(StandardResults[[#This Row],[Ind/Rel]]="Ind",LEFT(StandardResults[[#This Row],[Gender]],1)&amp;MIN(MAX(StandardResults[[#This Row],[Age]],11),17)&amp;"-"&amp;StandardResults[[#This Row],[Event]],"")</f>
        <v>011-0</v>
      </c>
      <c r="R1759" t="e">
        <f>IF(StandardResults[[#This Row],[Ind/Rel]]="Ind",_xlfn.XLOOKUP(StandardResults[[#This Row],[Code]],Std[Code],Std[AA]),"-")</f>
        <v>#N/A</v>
      </c>
      <c r="S1759" t="e">
        <f>IF(StandardResults[[#This Row],[Ind/Rel]]="Ind",_xlfn.XLOOKUP(StandardResults[[#This Row],[Code]],Std[Code],Std[A]),"-")</f>
        <v>#N/A</v>
      </c>
      <c r="T1759" t="e">
        <f>IF(StandardResults[[#This Row],[Ind/Rel]]="Ind",_xlfn.XLOOKUP(StandardResults[[#This Row],[Code]],Std[Code],Std[B]),"-")</f>
        <v>#N/A</v>
      </c>
      <c r="U1759" t="e">
        <f>IF(StandardResults[[#This Row],[Ind/Rel]]="Ind",_xlfn.XLOOKUP(StandardResults[[#This Row],[Code]],Std[Code],Std[AAs]),"-")</f>
        <v>#N/A</v>
      </c>
      <c r="V1759" t="e">
        <f>IF(StandardResults[[#This Row],[Ind/Rel]]="Ind",_xlfn.XLOOKUP(StandardResults[[#This Row],[Code]],Std[Code],Std[As]),"-")</f>
        <v>#N/A</v>
      </c>
      <c r="W1759" t="e">
        <f>IF(StandardResults[[#This Row],[Ind/Rel]]="Ind",_xlfn.XLOOKUP(StandardResults[[#This Row],[Code]],Std[Code],Std[Bs]),"-")</f>
        <v>#N/A</v>
      </c>
      <c r="X1759" t="e">
        <f>IF(StandardResults[[#This Row],[Ind/Rel]]="Ind",_xlfn.XLOOKUP(StandardResults[[#This Row],[Code]],Std[Code],Std[EC]),"-")</f>
        <v>#N/A</v>
      </c>
      <c r="Y1759" t="e">
        <f>IF(StandardResults[[#This Row],[Ind/Rel]]="Ind",_xlfn.XLOOKUP(StandardResults[[#This Row],[Code]],Std[Code],Std[Ecs]),"-")</f>
        <v>#N/A</v>
      </c>
      <c r="Z1759">
        <f>COUNTIFS(StandardResults[Name],StandardResults[[#This Row],[Name]],StandardResults[Entry
Std],"B")+COUNTIFS(StandardResults[Name],StandardResults[[#This Row],[Name]],StandardResults[Entry
Std],"A")+COUNTIFS(StandardResults[Name],StandardResults[[#This Row],[Name]],StandardResults[Entry
Std],"AA")</f>
        <v>0</v>
      </c>
      <c r="AA1759">
        <f>COUNTIFS(StandardResults[Name],StandardResults[[#This Row],[Name]],StandardResults[Entry
Std],"AA")</f>
        <v>0</v>
      </c>
    </row>
    <row r="1760" spans="1:27" x14ac:dyDescent="0.25">
      <c r="A1760">
        <f>TimeVR[[#This Row],[Club]]</f>
        <v>0</v>
      </c>
      <c r="B1760" t="str">
        <f>IF(OR(RIGHT(TimeVR[[#This Row],[Event]],3)="M.R", RIGHT(TimeVR[[#This Row],[Event]],3)="F.R"),"Relay","Ind")</f>
        <v>Ind</v>
      </c>
      <c r="C1760">
        <f>TimeVR[[#This Row],[gender]]</f>
        <v>0</v>
      </c>
      <c r="D1760">
        <f>TimeVR[[#This Row],[Age]]</f>
        <v>0</v>
      </c>
      <c r="E1760">
        <f>TimeVR[[#This Row],[name]]</f>
        <v>0</v>
      </c>
      <c r="F1760">
        <f>TimeVR[[#This Row],[Event]]</f>
        <v>0</v>
      </c>
      <c r="G1760" t="str">
        <f>IF(OR(StandardResults[[#This Row],[Entry]]="-",TimeVR[[#This Row],[validation]]="Validated"),"Y","N")</f>
        <v>N</v>
      </c>
      <c r="H1760">
        <f>IF(OR(LEFT(TimeVR[[#This Row],[Times]],8)="00:00.00", LEFT(TimeVR[[#This Row],[Times]],2)="NT"),"-",TimeVR[[#This Row],[Times]])</f>
        <v>0</v>
      </c>
      <c r="I17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0" t="str">
        <f>IF(ISBLANK(TimeVR[[#This Row],[Best Time(S)]]),"-",TimeVR[[#This Row],[Best Time(S)]])</f>
        <v>-</v>
      </c>
      <c r="K1760" t="str">
        <f>IF(StandardResults[[#This Row],[BT(SC)]]&lt;&gt;"-",IF(StandardResults[[#This Row],[BT(SC)]]&lt;=StandardResults[[#This Row],[AAs]],"AA",IF(StandardResults[[#This Row],[BT(SC)]]&lt;=StandardResults[[#This Row],[As]],"A",IF(StandardResults[[#This Row],[BT(SC)]]&lt;=StandardResults[[#This Row],[Bs]],"B","-"))),"")</f>
        <v/>
      </c>
      <c r="L1760" t="str">
        <f>IF(ISBLANK(TimeVR[[#This Row],[Best Time(L)]]),"-",TimeVR[[#This Row],[Best Time(L)]])</f>
        <v>-</v>
      </c>
      <c r="M1760" t="str">
        <f>IF(StandardResults[[#This Row],[BT(LC)]]&lt;&gt;"-",IF(StandardResults[[#This Row],[BT(LC)]]&lt;=StandardResults[[#This Row],[AA]],"AA",IF(StandardResults[[#This Row],[BT(LC)]]&lt;=StandardResults[[#This Row],[A]],"A",IF(StandardResults[[#This Row],[BT(LC)]]&lt;=StandardResults[[#This Row],[B]],"B","-"))),"")</f>
        <v/>
      </c>
      <c r="N1760" s="14"/>
      <c r="O1760" t="str">
        <f>IF(StandardResults[[#This Row],[BT(SC)]]&lt;&gt;"-",IF(StandardResults[[#This Row],[BT(SC)]]&lt;=StandardResults[[#This Row],[Ecs]],"EC","-"),"")</f>
        <v/>
      </c>
      <c r="Q1760" t="str">
        <f>IF(StandardResults[[#This Row],[Ind/Rel]]="Ind",LEFT(StandardResults[[#This Row],[Gender]],1)&amp;MIN(MAX(StandardResults[[#This Row],[Age]],11),17)&amp;"-"&amp;StandardResults[[#This Row],[Event]],"")</f>
        <v>011-0</v>
      </c>
      <c r="R1760" t="e">
        <f>IF(StandardResults[[#This Row],[Ind/Rel]]="Ind",_xlfn.XLOOKUP(StandardResults[[#This Row],[Code]],Std[Code],Std[AA]),"-")</f>
        <v>#N/A</v>
      </c>
      <c r="S1760" t="e">
        <f>IF(StandardResults[[#This Row],[Ind/Rel]]="Ind",_xlfn.XLOOKUP(StandardResults[[#This Row],[Code]],Std[Code],Std[A]),"-")</f>
        <v>#N/A</v>
      </c>
      <c r="T1760" t="e">
        <f>IF(StandardResults[[#This Row],[Ind/Rel]]="Ind",_xlfn.XLOOKUP(StandardResults[[#This Row],[Code]],Std[Code],Std[B]),"-")</f>
        <v>#N/A</v>
      </c>
      <c r="U1760" t="e">
        <f>IF(StandardResults[[#This Row],[Ind/Rel]]="Ind",_xlfn.XLOOKUP(StandardResults[[#This Row],[Code]],Std[Code],Std[AAs]),"-")</f>
        <v>#N/A</v>
      </c>
      <c r="V1760" t="e">
        <f>IF(StandardResults[[#This Row],[Ind/Rel]]="Ind",_xlfn.XLOOKUP(StandardResults[[#This Row],[Code]],Std[Code],Std[As]),"-")</f>
        <v>#N/A</v>
      </c>
      <c r="W1760" t="e">
        <f>IF(StandardResults[[#This Row],[Ind/Rel]]="Ind",_xlfn.XLOOKUP(StandardResults[[#This Row],[Code]],Std[Code],Std[Bs]),"-")</f>
        <v>#N/A</v>
      </c>
      <c r="X1760" t="e">
        <f>IF(StandardResults[[#This Row],[Ind/Rel]]="Ind",_xlfn.XLOOKUP(StandardResults[[#This Row],[Code]],Std[Code],Std[EC]),"-")</f>
        <v>#N/A</v>
      </c>
      <c r="Y1760" t="e">
        <f>IF(StandardResults[[#This Row],[Ind/Rel]]="Ind",_xlfn.XLOOKUP(StandardResults[[#This Row],[Code]],Std[Code],Std[Ecs]),"-")</f>
        <v>#N/A</v>
      </c>
      <c r="Z1760">
        <f>COUNTIFS(StandardResults[Name],StandardResults[[#This Row],[Name]],StandardResults[Entry
Std],"B")+COUNTIFS(StandardResults[Name],StandardResults[[#This Row],[Name]],StandardResults[Entry
Std],"A")+COUNTIFS(StandardResults[Name],StandardResults[[#This Row],[Name]],StandardResults[Entry
Std],"AA")</f>
        <v>0</v>
      </c>
      <c r="AA1760">
        <f>COUNTIFS(StandardResults[Name],StandardResults[[#This Row],[Name]],StandardResults[Entry
Std],"AA")</f>
        <v>0</v>
      </c>
    </row>
    <row r="1761" spans="1:27" x14ac:dyDescent="0.25">
      <c r="A1761">
        <f>TimeVR[[#This Row],[Club]]</f>
        <v>0</v>
      </c>
      <c r="B1761" t="str">
        <f>IF(OR(RIGHT(TimeVR[[#This Row],[Event]],3)="M.R", RIGHT(TimeVR[[#This Row],[Event]],3)="F.R"),"Relay","Ind")</f>
        <v>Ind</v>
      </c>
      <c r="C1761">
        <f>TimeVR[[#This Row],[gender]]</f>
        <v>0</v>
      </c>
      <c r="D1761">
        <f>TimeVR[[#This Row],[Age]]</f>
        <v>0</v>
      </c>
      <c r="E1761">
        <f>TimeVR[[#This Row],[name]]</f>
        <v>0</v>
      </c>
      <c r="F1761">
        <f>TimeVR[[#This Row],[Event]]</f>
        <v>0</v>
      </c>
      <c r="G1761" t="str">
        <f>IF(OR(StandardResults[[#This Row],[Entry]]="-",TimeVR[[#This Row],[validation]]="Validated"),"Y","N")</f>
        <v>N</v>
      </c>
      <c r="H1761">
        <f>IF(OR(LEFT(TimeVR[[#This Row],[Times]],8)="00:00.00", LEFT(TimeVR[[#This Row],[Times]],2)="NT"),"-",TimeVR[[#This Row],[Times]])</f>
        <v>0</v>
      </c>
      <c r="I17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1" t="str">
        <f>IF(ISBLANK(TimeVR[[#This Row],[Best Time(S)]]),"-",TimeVR[[#This Row],[Best Time(S)]])</f>
        <v>-</v>
      </c>
      <c r="K1761" t="str">
        <f>IF(StandardResults[[#This Row],[BT(SC)]]&lt;&gt;"-",IF(StandardResults[[#This Row],[BT(SC)]]&lt;=StandardResults[[#This Row],[AAs]],"AA",IF(StandardResults[[#This Row],[BT(SC)]]&lt;=StandardResults[[#This Row],[As]],"A",IF(StandardResults[[#This Row],[BT(SC)]]&lt;=StandardResults[[#This Row],[Bs]],"B","-"))),"")</f>
        <v/>
      </c>
      <c r="L1761" t="str">
        <f>IF(ISBLANK(TimeVR[[#This Row],[Best Time(L)]]),"-",TimeVR[[#This Row],[Best Time(L)]])</f>
        <v>-</v>
      </c>
      <c r="M1761" t="str">
        <f>IF(StandardResults[[#This Row],[BT(LC)]]&lt;&gt;"-",IF(StandardResults[[#This Row],[BT(LC)]]&lt;=StandardResults[[#This Row],[AA]],"AA",IF(StandardResults[[#This Row],[BT(LC)]]&lt;=StandardResults[[#This Row],[A]],"A",IF(StandardResults[[#This Row],[BT(LC)]]&lt;=StandardResults[[#This Row],[B]],"B","-"))),"")</f>
        <v/>
      </c>
      <c r="N1761" s="14"/>
      <c r="O1761" t="str">
        <f>IF(StandardResults[[#This Row],[BT(SC)]]&lt;&gt;"-",IF(StandardResults[[#This Row],[BT(SC)]]&lt;=StandardResults[[#This Row],[Ecs]],"EC","-"),"")</f>
        <v/>
      </c>
      <c r="Q1761" t="str">
        <f>IF(StandardResults[[#This Row],[Ind/Rel]]="Ind",LEFT(StandardResults[[#This Row],[Gender]],1)&amp;MIN(MAX(StandardResults[[#This Row],[Age]],11),17)&amp;"-"&amp;StandardResults[[#This Row],[Event]],"")</f>
        <v>011-0</v>
      </c>
      <c r="R1761" t="e">
        <f>IF(StandardResults[[#This Row],[Ind/Rel]]="Ind",_xlfn.XLOOKUP(StandardResults[[#This Row],[Code]],Std[Code],Std[AA]),"-")</f>
        <v>#N/A</v>
      </c>
      <c r="S1761" t="e">
        <f>IF(StandardResults[[#This Row],[Ind/Rel]]="Ind",_xlfn.XLOOKUP(StandardResults[[#This Row],[Code]],Std[Code],Std[A]),"-")</f>
        <v>#N/A</v>
      </c>
      <c r="T1761" t="e">
        <f>IF(StandardResults[[#This Row],[Ind/Rel]]="Ind",_xlfn.XLOOKUP(StandardResults[[#This Row],[Code]],Std[Code],Std[B]),"-")</f>
        <v>#N/A</v>
      </c>
      <c r="U1761" t="e">
        <f>IF(StandardResults[[#This Row],[Ind/Rel]]="Ind",_xlfn.XLOOKUP(StandardResults[[#This Row],[Code]],Std[Code],Std[AAs]),"-")</f>
        <v>#N/A</v>
      </c>
      <c r="V1761" t="e">
        <f>IF(StandardResults[[#This Row],[Ind/Rel]]="Ind",_xlfn.XLOOKUP(StandardResults[[#This Row],[Code]],Std[Code],Std[As]),"-")</f>
        <v>#N/A</v>
      </c>
      <c r="W1761" t="e">
        <f>IF(StandardResults[[#This Row],[Ind/Rel]]="Ind",_xlfn.XLOOKUP(StandardResults[[#This Row],[Code]],Std[Code],Std[Bs]),"-")</f>
        <v>#N/A</v>
      </c>
      <c r="X1761" t="e">
        <f>IF(StandardResults[[#This Row],[Ind/Rel]]="Ind",_xlfn.XLOOKUP(StandardResults[[#This Row],[Code]],Std[Code],Std[EC]),"-")</f>
        <v>#N/A</v>
      </c>
      <c r="Y1761" t="e">
        <f>IF(StandardResults[[#This Row],[Ind/Rel]]="Ind",_xlfn.XLOOKUP(StandardResults[[#This Row],[Code]],Std[Code],Std[Ecs]),"-")</f>
        <v>#N/A</v>
      </c>
      <c r="Z1761">
        <f>COUNTIFS(StandardResults[Name],StandardResults[[#This Row],[Name]],StandardResults[Entry
Std],"B")+COUNTIFS(StandardResults[Name],StandardResults[[#This Row],[Name]],StandardResults[Entry
Std],"A")+COUNTIFS(StandardResults[Name],StandardResults[[#This Row],[Name]],StandardResults[Entry
Std],"AA")</f>
        <v>0</v>
      </c>
      <c r="AA1761">
        <f>COUNTIFS(StandardResults[Name],StandardResults[[#This Row],[Name]],StandardResults[Entry
Std],"AA")</f>
        <v>0</v>
      </c>
    </row>
    <row r="1762" spans="1:27" x14ac:dyDescent="0.25">
      <c r="A1762">
        <f>TimeVR[[#This Row],[Club]]</f>
        <v>0</v>
      </c>
      <c r="B1762" t="str">
        <f>IF(OR(RIGHT(TimeVR[[#This Row],[Event]],3)="M.R", RIGHT(TimeVR[[#This Row],[Event]],3)="F.R"),"Relay","Ind")</f>
        <v>Ind</v>
      </c>
      <c r="C1762">
        <f>TimeVR[[#This Row],[gender]]</f>
        <v>0</v>
      </c>
      <c r="D1762">
        <f>TimeVR[[#This Row],[Age]]</f>
        <v>0</v>
      </c>
      <c r="E1762">
        <f>TimeVR[[#This Row],[name]]</f>
        <v>0</v>
      </c>
      <c r="F1762">
        <f>TimeVR[[#This Row],[Event]]</f>
        <v>0</v>
      </c>
      <c r="G1762" t="str">
        <f>IF(OR(StandardResults[[#This Row],[Entry]]="-",TimeVR[[#This Row],[validation]]="Validated"),"Y","N")</f>
        <v>N</v>
      </c>
      <c r="H1762">
        <f>IF(OR(LEFT(TimeVR[[#This Row],[Times]],8)="00:00.00", LEFT(TimeVR[[#This Row],[Times]],2)="NT"),"-",TimeVR[[#This Row],[Times]])</f>
        <v>0</v>
      </c>
      <c r="I17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2" t="str">
        <f>IF(ISBLANK(TimeVR[[#This Row],[Best Time(S)]]),"-",TimeVR[[#This Row],[Best Time(S)]])</f>
        <v>-</v>
      </c>
      <c r="K1762" t="str">
        <f>IF(StandardResults[[#This Row],[BT(SC)]]&lt;&gt;"-",IF(StandardResults[[#This Row],[BT(SC)]]&lt;=StandardResults[[#This Row],[AAs]],"AA",IF(StandardResults[[#This Row],[BT(SC)]]&lt;=StandardResults[[#This Row],[As]],"A",IF(StandardResults[[#This Row],[BT(SC)]]&lt;=StandardResults[[#This Row],[Bs]],"B","-"))),"")</f>
        <v/>
      </c>
      <c r="L1762" t="str">
        <f>IF(ISBLANK(TimeVR[[#This Row],[Best Time(L)]]),"-",TimeVR[[#This Row],[Best Time(L)]])</f>
        <v>-</v>
      </c>
      <c r="M1762" t="str">
        <f>IF(StandardResults[[#This Row],[BT(LC)]]&lt;&gt;"-",IF(StandardResults[[#This Row],[BT(LC)]]&lt;=StandardResults[[#This Row],[AA]],"AA",IF(StandardResults[[#This Row],[BT(LC)]]&lt;=StandardResults[[#This Row],[A]],"A",IF(StandardResults[[#This Row],[BT(LC)]]&lt;=StandardResults[[#This Row],[B]],"B","-"))),"")</f>
        <v/>
      </c>
      <c r="N1762" s="14"/>
      <c r="O1762" t="str">
        <f>IF(StandardResults[[#This Row],[BT(SC)]]&lt;&gt;"-",IF(StandardResults[[#This Row],[BT(SC)]]&lt;=StandardResults[[#This Row],[Ecs]],"EC","-"),"")</f>
        <v/>
      </c>
      <c r="Q1762" t="str">
        <f>IF(StandardResults[[#This Row],[Ind/Rel]]="Ind",LEFT(StandardResults[[#This Row],[Gender]],1)&amp;MIN(MAX(StandardResults[[#This Row],[Age]],11),17)&amp;"-"&amp;StandardResults[[#This Row],[Event]],"")</f>
        <v>011-0</v>
      </c>
      <c r="R1762" t="e">
        <f>IF(StandardResults[[#This Row],[Ind/Rel]]="Ind",_xlfn.XLOOKUP(StandardResults[[#This Row],[Code]],Std[Code],Std[AA]),"-")</f>
        <v>#N/A</v>
      </c>
      <c r="S1762" t="e">
        <f>IF(StandardResults[[#This Row],[Ind/Rel]]="Ind",_xlfn.XLOOKUP(StandardResults[[#This Row],[Code]],Std[Code],Std[A]),"-")</f>
        <v>#N/A</v>
      </c>
      <c r="T1762" t="e">
        <f>IF(StandardResults[[#This Row],[Ind/Rel]]="Ind",_xlfn.XLOOKUP(StandardResults[[#This Row],[Code]],Std[Code],Std[B]),"-")</f>
        <v>#N/A</v>
      </c>
      <c r="U1762" t="e">
        <f>IF(StandardResults[[#This Row],[Ind/Rel]]="Ind",_xlfn.XLOOKUP(StandardResults[[#This Row],[Code]],Std[Code],Std[AAs]),"-")</f>
        <v>#N/A</v>
      </c>
      <c r="V1762" t="e">
        <f>IF(StandardResults[[#This Row],[Ind/Rel]]="Ind",_xlfn.XLOOKUP(StandardResults[[#This Row],[Code]],Std[Code],Std[As]),"-")</f>
        <v>#N/A</v>
      </c>
      <c r="W1762" t="e">
        <f>IF(StandardResults[[#This Row],[Ind/Rel]]="Ind",_xlfn.XLOOKUP(StandardResults[[#This Row],[Code]],Std[Code],Std[Bs]),"-")</f>
        <v>#N/A</v>
      </c>
      <c r="X1762" t="e">
        <f>IF(StandardResults[[#This Row],[Ind/Rel]]="Ind",_xlfn.XLOOKUP(StandardResults[[#This Row],[Code]],Std[Code],Std[EC]),"-")</f>
        <v>#N/A</v>
      </c>
      <c r="Y1762" t="e">
        <f>IF(StandardResults[[#This Row],[Ind/Rel]]="Ind",_xlfn.XLOOKUP(StandardResults[[#This Row],[Code]],Std[Code],Std[Ecs]),"-")</f>
        <v>#N/A</v>
      </c>
      <c r="Z1762">
        <f>COUNTIFS(StandardResults[Name],StandardResults[[#This Row],[Name]],StandardResults[Entry
Std],"B")+COUNTIFS(StandardResults[Name],StandardResults[[#This Row],[Name]],StandardResults[Entry
Std],"A")+COUNTIFS(StandardResults[Name],StandardResults[[#This Row],[Name]],StandardResults[Entry
Std],"AA")</f>
        <v>0</v>
      </c>
      <c r="AA1762">
        <f>COUNTIFS(StandardResults[Name],StandardResults[[#This Row],[Name]],StandardResults[Entry
Std],"AA")</f>
        <v>0</v>
      </c>
    </row>
    <row r="1763" spans="1:27" x14ac:dyDescent="0.25">
      <c r="A1763">
        <f>TimeVR[[#This Row],[Club]]</f>
        <v>0</v>
      </c>
      <c r="B1763" t="str">
        <f>IF(OR(RIGHT(TimeVR[[#This Row],[Event]],3)="M.R", RIGHT(TimeVR[[#This Row],[Event]],3)="F.R"),"Relay","Ind")</f>
        <v>Ind</v>
      </c>
      <c r="C1763">
        <f>TimeVR[[#This Row],[gender]]</f>
        <v>0</v>
      </c>
      <c r="D1763">
        <f>TimeVR[[#This Row],[Age]]</f>
        <v>0</v>
      </c>
      <c r="E1763">
        <f>TimeVR[[#This Row],[name]]</f>
        <v>0</v>
      </c>
      <c r="F1763">
        <f>TimeVR[[#This Row],[Event]]</f>
        <v>0</v>
      </c>
      <c r="G1763" t="str">
        <f>IF(OR(StandardResults[[#This Row],[Entry]]="-",TimeVR[[#This Row],[validation]]="Validated"),"Y","N")</f>
        <v>N</v>
      </c>
      <c r="H1763">
        <f>IF(OR(LEFT(TimeVR[[#This Row],[Times]],8)="00:00.00", LEFT(TimeVR[[#This Row],[Times]],2)="NT"),"-",TimeVR[[#This Row],[Times]])</f>
        <v>0</v>
      </c>
      <c r="I17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3" t="str">
        <f>IF(ISBLANK(TimeVR[[#This Row],[Best Time(S)]]),"-",TimeVR[[#This Row],[Best Time(S)]])</f>
        <v>-</v>
      </c>
      <c r="K1763" t="str">
        <f>IF(StandardResults[[#This Row],[BT(SC)]]&lt;&gt;"-",IF(StandardResults[[#This Row],[BT(SC)]]&lt;=StandardResults[[#This Row],[AAs]],"AA",IF(StandardResults[[#This Row],[BT(SC)]]&lt;=StandardResults[[#This Row],[As]],"A",IF(StandardResults[[#This Row],[BT(SC)]]&lt;=StandardResults[[#This Row],[Bs]],"B","-"))),"")</f>
        <v/>
      </c>
      <c r="L1763" t="str">
        <f>IF(ISBLANK(TimeVR[[#This Row],[Best Time(L)]]),"-",TimeVR[[#This Row],[Best Time(L)]])</f>
        <v>-</v>
      </c>
      <c r="M1763" t="str">
        <f>IF(StandardResults[[#This Row],[BT(LC)]]&lt;&gt;"-",IF(StandardResults[[#This Row],[BT(LC)]]&lt;=StandardResults[[#This Row],[AA]],"AA",IF(StandardResults[[#This Row],[BT(LC)]]&lt;=StandardResults[[#This Row],[A]],"A",IF(StandardResults[[#This Row],[BT(LC)]]&lt;=StandardResults[[#This Row],[B]],"B","-"))),"")</f>
        <v/>
      </c>
      <c r="N1763" s="14"/>
      <c r="O1763" t="str">
        <f>IF(StandardResults[[#This Row],[BT(SC)]]&lt;&gt;"-",IF(StandardResults[[#This Row],[BT(SC)]]&lt;=StandardResults[[#This Row],[Ecs]],"EC","-"),"")</f>
        <v/>
      </c>
      <c r="Q1763" t="str">
        <f>IF(StandardResults[[#This Row],[Ind/Rel]]="Ind",LEFT(StandardResults[[#This Row],[Gender]],1)&amp;MIN(MAX(StandardResults[[#This Row],[Age]],11),17)&amp;"-"&amp;StandardResults[[#This Row],[Event]],"")</f>
        <v>011-0</v>
      </c>
      <c r="R1763" t="e">
        <f>IF(StandardResults[[#This Row],[Ind/Rel]]="Ind",_xlfn.XLOOKUP(StandardResults[[#This Row],[Code]],Std[Code],Std[AA]),"-")</f>
        <v>#N/A</v>
      </c>
      <c r="S1763" t="e">
        <f>IF(StandardResults[[#This Row],[Ind/Rel]]="Ind",_xlfn.XLOOKUP(StandardResults[[#This Row],[Code]],Std[Code],Std[A]),"-")</f>
        <v>#N/A</v>
      </c>
      <c r="T1763" t="e">
        <f>IF(StandardResults[[#This Row],[Ind/Rel]]="Ind",_xlfn.XLOOKUP(StandardResults[[#This Row],[Code]],Std[Code],Std[B]),"-")</f>
        <v>#N/A</v>
      </c>
      <c r="U1763" t="e">
        <f>IF(StandardResults[[#This Row],[Ind/Rel]]="Ind",_xlfn.XLOOKUP(StandardResults[[#This Row],[Code]],Std[Code],Std[AAs]),"-")</f>
        <v>#N/A</v>
      </c>
      <c r="V1763" t="e">
        <f>IF(StandardResults[[#This Row],[Ind/Rel]]="Ind",_xlfn.XLOOKUP(StandardResults[[#This Row],[Code]],Std[Code],Std[As]),"-")</f>
        <v>#N/A</v>
      </c>
      <c r="W1763" t="e">
        <f>IF(StandardResults[[#This Row],[Ind/Rel]]="Ind",_xlfn.XLOOKUP(StandardResults[[#This Row],[Code]],Std[Code],Std[Bs]),"-")</f>
        <v>#N/A</v>
      </c>
      <c r="X1763" t="e">
        <f>IF(StandardResults[[#This Row],[Ind/Rel]]="Ind",_xlfn.XLOOKUP(StandardResults[[#This Row],[Code]],Std[Code],Std[EC]),"-")</f>
        <v>#N/A</v>
      </c>
      <c r="Y1763" t="e">
        <f>IF(StandardResults[[#This Row],[Ind/Rel]]="Ind",_xlfn.XLOOKUP(StandardResults[[#This Row],[Code]],Std[Code],Std[Ecs]),"-")</f>
        <v>#N/A</v>
      </c>
      <c r="Z1763">
        <f>COUNTIFS(StandardResults[Name],StandardResults[[#This Row],[Name]],StandardResults[Entry
Std],"B")+COUNTIFS(StandardResults[Name],StandardResults[[#This Row],[Name]],StandardResults[Entry
Std],"A")+COUNTIFS(StandardResults[Name],StandardResults[[#This Row],[Name]],StandardResults[Entry
Std],"AA")</f>
        <v>0</v>
      </c>
      <c r="AA1763">
        <f>COUNTIFS(StandardResults[Name],StandardResults[[#This Row],[Name]],StandardResults[Entry
Std],"AA")</f>
        <v>0</v>
      </c>
    </row>
    <row r="1764" spans="1:27" x14ac:dyDescent="0.25">
      <c r="A1764">
        <f>TimeVR[[#This Row],[Club]]</f>
        <v>0</v>
      </c>
      <c r="B1764" t="str">
        <f>IF(OR(RIGHT(TimeVR[[#This Row],[Event]],3)="M.R", RIGHT(TimeVR[[#This Row],[Event]],3)="F.R"),"Relay","Ind")</f>
        <v>Ind</v>
      </c>
      <c r="C1764">
        <f>TimeVR[[#This Row],[gender]]</f>
        <v>0</v>
      </c>
      <c r="D1764">
        <f>TimeVR[[#This Row],[Age]]</f>
        <v>0</v>
      </c>
      <c r="E1764">
        <f>TimeVR[[#This Row],[name]]</f>
        <v>0</v>
      </c>
      <c r="F1764">
        <f>TimeVR[[#This Row],[Event]]</f>
        <v>0</v>
      </c>
      <c r="G1764" t="str">
        <f>IF(OR(StandardResults[[#This Row],[Entry]]="-",TimeVR[[#This Row],[validation]]="Validated"),"Y","N")</f>
        <v>N</v>
      </c>
      <c r="H1764">
        <f>IF(OR(LEFT(TimeVR[[#This Row],[Times]],8)="00:00.00", LEFT(TimeVR[[#This Row],[Times]],2)="NT"),"-",TimeVR[[#This Row],[Times]])</f>
        <v>0</v>
      </c>
      <c r="I17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4" t="str">
        <f>IF(ISBLANK(TimeVR[[#This Row],[Best Time(S)]]),"-",TimeVR[[#This Row],[Best Time(S)]])</f>
        <v>-</v>
      </c>
      <c r="K1764" t="str">
        <f>IF(StandardResults[[#This Row],[BT(SC)]]&lt;&gt;"-",IF(StandardResults[[#This Row],[BT(SC)]]&lt;=StandardResults[[#This Row],[AAs]],"AA",IF(StandardResults[[#This Row],[BT(SC)]]&lt;=StandardResults[[#This Row],[As]],"A",IF(StandardResults[[#This Row],[BT(SC)]]&lt;=StandardResults[[#This Row],[Bs]],"B","-"))),"")</f>
        <v/>
      </c>
      <c r="L1764" t="str">
        <f>IF(ISBLANK(TimeVR[[#This Row],[Best Time(L)]]),"-",TimeVR[[#This Row],[Best Time(L)]])</f>
        <v>-</v>
      </c>
      <c r="M1764" t="str">
        <f>IF(StandardResults[[#This Row],[BT(LC)]]&lt;&gt;"-",IF(StandardResults[[#This Row],[BT(LC)]]&lt;=StandardResults[[#This Row],[AA]],"AA",IF(StandardResults[[#This Row],[BT(LC)]]&lt;=StandardResults[[#This Row],[A]],"A",IF(StandardResults[[#This Row],[BT(LC)]]&lt;=StandardResults[[#This Row],[B]],"B","-"))),"")</f>
        <v/>
      </c>
      <c r="N1764" s="14"/>
      <c r="O1764" t="str">
        <f>IF(StandardResults[[#This Row],[BT(SC)]]&lt;&gt;"-",IF(StandardResults[[#This Row],[BT(SC)]]&lt;=StandardResults[[#This Row],[Ecs]],"EC","-"),"")</f>
        <v/>
      </c>
      <c r="Q1764" t="str">
        <f>IF(StandardResults[[#This Row],[Ind/Rel]]="Ind",LEFT(StandardResults[[#This Row],[Gender]],1)&amp;MIN(MAX(StandardResults[[#This Row],[Age]],11),17)&amp;"-"&amp;StandardResults[[#This Row],[Event]],"")</f>
        <v>011-0</v>
      </c>
      <c r="R1764" t="e">
        <f>IF(StandardResults[[#This Row],[Ind/Rel]]="Ind",_xlfn.XLOOKUP(StandardResults[[#This Row],[Code]],Std[Code],Std[AA]),"-")</f>
        <v>#N/A</v>
      </c>
      <c r="S1764" t="e">
        <f>IF(StandardResults[[#This Row],[Ind/Rel]]="Ind",_xlfn.XLOOKUP(StandardResults[[#This Row],[Code]],Std[Code],Std[A]),"-")</f>
        <v>#N/A</v>
      </c>
      <c r="T1764" t="e">
        <f>IF(StandardResults[[#This Row],[Ind/Rel]]="Ind",_xlfn.XLOOKUP(StandardResults[[#This Row],[Code]],Std[Code],Std[B]),"-")</f>
        <v>#N/A</v>
      </c>
      <c r="U1764" t="e">
        <f>IF(StandardResults[[#This Row],[Ind/Rel]]="Ind",_xlfn.XLOOKUP(StandardResults[[#This Row],[Code]],Std[Code],Std[AAs]),"-")</f>
        <v>#N/A</v>
      </c>
      <c r="V1764" t="e">
        <f>IF(StandardResults[[#This Row],[Ind/Rel]]="Ind",_xlfn.XLOOKUP(StandardResults[[#This Row],[Code]],Std[Code],Std[As]),"-")</f>
        <v>#N/A</v>
      </c>
      <c r="W1764" t="e">
        <f>IF(StandardResults[[#This Row],[Ind/Rel]]="Ind",_xlfn.XLOOKUP(StandardResults[[#This Row],[Code]],Std[Code],Std[Bs]),"-")</f>
        <v>#N/A</v>
      </c>
      <c r="X1764" t="e">
        <f>IF(StandardResults[[#This Row],[Ind/Rel]]="Ind",_xlfn.XLOOKUP(StandardResults[[#This Row],[Code]],Std[Code],Std[EC]),"-")</f>
        <v>#N/A</v>
      </c>
      <c r="Y1764" t="e">
        <f>IF(StandardResults[[#This Row],[Ind/Rel]]="Ind",_xlfn.XLOOKUP(StandardResults[[#This Row],[Code]],Std[Code],Std[Ecs]),"-")</f>
        <v>#N/A</v>
      </c>
      <c r="Z1764">
        <f>COUNTIFS(StandardResults[Name],StandardResults[[#This Row],[Name]],StandardResults[Entry
Std],"B")+COUNTIFS(StandardResults[Name],StandardResults[[#This Row],[Name]],StandardResults[Entry
Std],"A")+COUNTIFS(StandardResults[Name],StandardResults[[#This Row],[Name]],StandardResults[Entry
Std],"AA")</f>
        <v>0</v>
      </c>
      <c r="AA1764">
        <f>COUNTIFS(StandardResults[Name],StandardResults[[#This Row],[Name]],StandardResults[Entry
Std],"AA")</f>
        <v>0</v>
      </c>
    </row>
    <row r="1765" spans="1:27" x14ac:dyDescent="0.25">
      <c r="A1765">
        <f>TimeVR[[#This Row],[Club]]</f>
        <v>0</v>
      </c>
      <c r="B1765" t="str">
        <f>IF(OR(RIGHT(TimeVR[[#This Row],[Event]],3)="M.R", RIGHT(TimeVR[[#This Row],[Event]],3)="F.R"),"Relay","Ind")</f>
        <v>Ind</v>
      </c>
      <c r="C1765">
        <f>TimeVR[[#This Row],[gender]]</f>
        <v>0</v>
      </c>
      <c r="D1765">
        <f>TimeVR[[#This Row],[Age]]</f>
        <v>0</v>
      </c>
      <c r="E1765">
        <f>TimeVR[[#This Row],[name]]</f>
        <v>0</v>
      </c>
      <c r="F1765">
        <f>TimeVR[[#This Row],[Event]]</f>
        <v>0</v>
      </c>
      <c r="G1765" t="str">
        <f>IF(OR(StandardResults[[#This Row],[Entry]]="-",TimeVR[[#This Row],[validation]]="Validated"),"Y","N")</f>
        <v>N</v>
      </c>
      <c r="H1765">
        <f>IF(OR(LEFT(TimeVR[[#This Row],[Times]],8)="00:00.00", LEFT(TimeVR[[#This Row],[Times]],2)="NT"),"-",TimeVR[[#This Row],[Times]])</f>
        <v>0</v>
      </c>
      <c r="I17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5" t="str">
        <f>IF(ISBLANK(TimeVR[[#This Row],[Best Time(S)]]),"-",TimeVR[[#This Row],[Best Time(S)]])</f>
        <v>-</v>
      </c>
      <c r="K1765" t="str">
        <f>IF(StandardResults[[#This Row],[BT(SC)]]&lt;&gt;"-",IF(StandardResults[[#This Row],[BT(SC)]]&lt;=StandardResults[[#This Row],[AAs]],"AA",IF(StandardResults[[#This Row],[BT(SC)]]&lt;=StandardResults[[#This Row],[As]],"A",IF(StandardResults[[#This Row],[BT(SC)]]&lt;=StandardResults[[#This Row],[Bs]],"B","-"))),"")</f>
        <v/>
      </c>
      <c r="L1765" t="str">
        <f>IF(ISBLANK(TimeVR[[#This Row],[Best Time(L)]]),"-",TimeVR[[#This Row],[Best Time(L)]])</f>
        <v>-</v>
      </c>
      <c r="M1765" t="str">
        <f>IF(StandardResults[[#This Row],[BT(LC)]]&lt;&gt;"-",IF(StandardResults[[#This Row],[BT(LC)]]&lt;=StandardResults[[#This Row],[AA]],"AA",IF(StandardResults[[#This Row],[BT(LC)]]&lt;=StandardResults[[#This Row],[A]],"A",IF(StandardResults[[#This Row],[BT(LC)]]&lt;=StandardResults[[#This Row],[B]],"B","-"))),"")</f>
        <v/>
      </c>
      <c r="N1765" s="14"/>
      <c r="O1765" t="str">
        <f>IF(StandardResults[[#This Row],[BT(SC)]]&lt;&gt;"-",IF(StandardResults[[#This Row],[BT(SC)]]&lt;=StandardResults[[#This Row],[Ecs]],"EC","-"),"")</f>
        <v/>
      </c>
      <c r="Q1765" t="str">
        <f>IF(StandardResults[[#This Row],[Ind/Rel]]="Ind",LEFT(StandardResults[[#This Row],[Gender]],1)&amp;MIN(MAX(StandardResults[[#This Row],[Age]],11),17)&amp;"-"&amp;StandardResults[[#This Row],[Event]],"")</f>
        <v>011-0</v>
      </c>
      <c r="R1765" t="e">
        <f>IF(StandardResults[[#This Row],[Ind/Rel]]="Ind",_xlfn.XLOOKUP(StandardResults[[#This Row],[Code]],Std[Code],Std[AA]),"-")</f>
        <v>#N/A</v>
      </c>
      <c r="S1765" t="e">
        <f>IF(StandardResults[[#This Row],[Ind/Rel]]="Ind",_xlfn.XLOOKUP(StandardResults[[#This Row],[Code]],Std[Code],Std[A]),"-")</f>
        <v>#N/A</v>
      </c>
      <c r="T1765" t="e">
        <f>IF(StandardResults[[#This Row],[Ind/Rel]]="Ind",_xlfn.XLOOKUP(StandardResults[[#This Row],[Code]],Std[Code],Std[B]),"-")</f>
        <v>#N/A</v>
      </c>
      <c r="U1765" t="e">
        <f>IF(StandardResults[[#This Row],[Ind/Rel]]="Ind",_xlfn.XLOOKUP(StandardResults[[#This Row],[Code]],Std[Code],Std[AAs]),"-")</f>
        <v>#N/A</v>
      </c>
      <c r="V1765" t="e">
        <f>IF(StandardResults[[#This Row],[Ind/Rel]]="Ind",_xlfn.XLOOKUP(StandardResults[[#This Row],[Code]],Std[Code],Std[As]),"-")</f>
        <v>#N/A</v>
      </c>
      <c r="W1765" t="e">
        <f>IF(StandardResults[[#This Row],[Ind/Rel]]="Ind",_xlfn.XLOOKUP(StandardResults[[#This Row],[Code]],Std[Code],Std[Bs]),"-")</f>
        <v>#N/A</v>
      </c>
      <c r="X1765" t="e">
        <f>IF(StandardResults[[#This Row],[Ind/Rel]]="Ind",_xlfn.XLOOKUP(StandardResults[[#This Row],[Code]],Std[Code],Std[EC]),"-")</f>
        <v>#N/A</v>
      </c>
      <c r="Y1765" t="e">
        <f>IF(StandardResults[[#This Row],[Ind/Rel]]="Ind",_xlfn.XLOOKUP(StandardResults[[#This Row],[Code]],Std[Code],Std[Ecs]),"-")</f>
        <v>#N/A</v>
      </c>
      <c r="Z1765">
        <f>COUNTIFS(StandardResults[Name],StandardResults[[#This Row],[Name]],StandardResults[Entry
Std],"B")+COUNTIFS(StandardResults[Name],StandardResults[[#This Row],[Name]],StandardResults[Entry
Std],"A")+COUNTIFS(StandardResults[Name],StandardResults[[#This Row],[Name]],StandardResults[Entry
Std],"AA")</f>
        <v>0</v>
      </c>
      <c r="AA1765">
        <f>COUNTIFS(StandardResults[Name],StandardResults[[#This Row],[Name]],StandardResults[Entry
Std],"AA")</f>
        <v>0</v>
      </c>
    </row>
    <row r="1766" spans="1:27" x14ac:dyDescent="0.25">
      <c r="A1766">
        <f>TimeVR[[#This Row],[Club]]</f>
        <v>0</v>
      </c>
      <c r="B1766" t="str">
        <f>IF(OR(RIGHT(TimeVR[[#This Row],[Event]],3)="M.R", RIGHT(TimeVR[[#This Row],[Event]],3)="F.R"),"Relay","Ind")</f>
        <v>Ind</v>
      </c>
      <c r="C1766">
        <f>TimeVR[[#This Row],[gender]]</f>
        <v>0</v>
      </c>
      <c r="D1766">
        <f>TimeVR[[#This Row],[Age]]</f>
        <v>0</v>
      </c>
      <c r="E1766">
        <f>TimeVR[[#This Row],[name]]</f>
        <v>0</v>
      </c>
      <c r="F1766">
        <f>TimeVR[[#This Row],[Event]]</f>
        <v>0</v>
      </c>
      <c r="G1766" t="str">
        <f>IF(OR(StandardResults[[#This Row],[Entry]]="-",TimeVR[[#This Row],[validation]]="Validated"),"Y","N")</f>
        <v>N</v>
      </c>
      <c r="H1766">
        <f>IF(OR(LEFT(TimeVR[[#This Row],[Times]],8)="00:00.00", LEFT(TimeVR[[#This Row],[Times]],2)="NT"),"-",TimeVR[[#This Row],[Times]])</f>
        <v>0</v>
      </c>
      <c r="I17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6" t="str">
        <f>IF(ISBLANK(TimeVR[[#This Row],[Best Time(S)]]),"-",TimeVR[[#This Row],[Best Time(S)]])</f>
        <v>-</v>
      </c>
      <c r="K1766" t="str">
        <f>IF(StandardResults[[#This Row],[BT(SC)]]&lt;&gt;"-",IF(StandardResults[[#This Row],[BT(SC)]]&lt;=StandardResults[[#This Row],[AAs]],"AA",IF(StandardResults[[#This Row],[BT(SC)]]&lt;=StandardResults[[#This Row],[As]],"A",IF(StandardResults[[#This Row],[BT(SC)]]&lt;=StandardResults[[#This Row],[Bs]],"B","-"))),"")</f>
        <v/>
      </c>
      <c r="L1766" t="str">
        <f>IF(ISBLANK(TimeVR[[#This Row],[Best Time(L)]]),"-",TimeVR[[#This Row],[Best Time(L)]])</f>
        <v>-</v>
      </c>
      <c r="M1766" t="str">
        <f>IF(StandardResults[[#This Row],[BT(LC)]]&lt;&gt;"-",IF(StandardResults[[#This Row],[BT(LC)]]&lt;=StandardResults[[#This Row],[AA]],"AA",IF(StandardResults[[#This Row],[BT(LC)]]&lt;=StandardResults[[#This Row],[A]],"A",IF(StandardResults[[#This Row],[BT(LC)]]&lt;=StandardResults[[#This Row],[B]],"B","-"))),"")</f>
        <v/>
      </c>
      <c r="N1766" s="14"/>
      <c r="O1766" t="str">
        <f>IF(StandardResults[[#This Row],[BT(SC)]]&lt;&gt;"-",IF(StandardResults[[#This Row],[BT(SC)]]&lt;=StandardResults[[#This Row],[Ecs]],"EC","-"),"")</f>
        <v/>
      </c>
      <c r="Q1766" t="str">
        <f>IF(StandardResults[[#This Row],[Ind/Rel]]="Ind",LEFT(StandardResults[[#This Row],[Gender]],1)&amp;MIN(MAX(StandardResults[[#This Row],[Age]],11),17)&amp;"-"&amp;StandardResults[[#This Row],[Event]],"")</f>
        <v>011-0</v>
      </c>
      <c r="R1766" t="e">
        <f>IF(StandardResults[[#This Row],[Ind/Rel]]="Ind",_xlfn.XLOOKUP(StandardResults[[#This Row],[Code]],Std[Code],Std[AA]),"-")</f>
        <v>#N/A</v>
      </c>
      <c r="S1766" t="e">
        <f>IF(StandardResults[[#This Row],[Ind/Rel]]="Ind",_xlfn.XLOOKUP(StandardResults[[#This Row],[Code]],Std[Code],Std[A]),"-")</f>
        <v>#N/A</v>
      </c>
      <c r="T1766" t="e">
        <f>IF(StandardResults[[#This Row],[Ind/Rel]]="Ind",_xlfn.XLOOKUP(StandardResults[[#This Row],[Code]],Std[Code],Std[B]),"-")</f>
        <v>#N/A</v>
      </c>
      <c r="U1766" t="e">
        <f>IF(StandardResults[[#This Row],[Ind/Rel]]="Ind",_xlfn.XLOOKUP(StandardResults[[#This Row],[Code]],Std[Code],Std[AAs]),"-")</f>
        <v>#N/A</v>
      </c>
      <c r="V1766" t="e">
        <f>IF(StandardResults[[#This Row],[Ind/Rel]]="Ind",_xlfn.XLOOKUP(StandardResults[[#This Row],[Code]],Std[Code],Std[As]),"-")</f>
        <v>#N/A</v>
      </c>
      <c r="W1766" t="e">
        <f>IF(StandardResults[[#This Row],[Ind/Rel]]="Ind",_xlfn.XLOOKUP(StandardResults[[#This Row],[Code]],Std[Code],Std[Bs]),"-")</f>
        <v>#N/A</v>
      </c>
      <c r="X1766" t="e">
        <f>IF(StandardResults[[#This Row],[Ind/Rel]]="Ind",_xlfn.XLOOKUP(StandardResults[[#This Row],[Code]],Std[Code],Std[EC]),"-")</f>
        <v>#N/A</v>
      </c>
      <c r="Y1766" t="e">
        <f>IF(StandardResults[[#This Row],[Ind/Rel]]="Ind",_xlfn.XLOOKUP(StandardResults[[#This Row],[Code]],Std[Code],Std[Ecs]),"-")</f>
        <v>#N/A</v>
      </c>
      <c r="Z1766">
        <f>COUNTIFS(StandardResults[Name],StandardResults[[#This Row],[Name]],StandardResults[Entry
Std],"B")+COUNTIFS(StandardResults[Name],StandardResults[[#This Row],[Name]],StandardResults[Entry
Std],"A")+COUNTIFS(StandardResults[Name],StandardResults[[#This Row],[Name]],StandardResults[Entry
Std],"AA")</f>
        <v>0</v>
      </c>
      <c r="AA1766">
        <f>COUNTIFS(StandardResults[Name],StandardResults[[#This Row],[Name]],StandardResults[Entry
Std],"AA")</f>
        <v>0</v>
      </c>
    </row>
    <row r="1767" spans="1:27" x14ac:dyDescent="0.25">
      <c r="A1767">
        <f>TimeVR[[#This Row],[Club]]</f>
        <v>0</v>
      </c>
      <c r="B1767" t="str">
        <f>IF(OR(RIGHT(TimeVR[[#This Row],[Event]],3)="M.R", RIGHT(TimeVR[[#This Row],[Event]],3)="F.R"),"Relay","Ind")</f>
        <v>Ind</v>
      </c>
      <c r="C1767">
        <f>TimeVR[[#This Row],[gender]]</f>
        <v>0</v>
      </c>
      <c r="D1767">
        <f>TimeVR[[#This Row],[Age]]</f>
        <v>0</v>
      </c>
      <c r="E1767">
        <f>TimeVR[[#This Row],[name]]</f>
        <v>0</v>
      </c>
      <c r="F1767">
        <f>TimeVR[[#This Row],[Event]]</f>
        <v>0</v>
      </c>
      <c r="G1767" t="str">
        <f>IF(OR(StandardResults[[#This Row],[Entry]]="-",TimeVR[[#This Row],[validation]]="Validated"),"Y","N")</f>
        <v>N</v>
      </c>
      <c r="H1767">
        <f>IF(OR(LEFT(TimeVR[[#This Row],[Times]],8)="00:00.00", LEFT(TimeVR[[#This Row],[Times]],2)="NT"),"-",TimeVR[[#This Row],[Times]])</f>
        <v>0</v>
      </c>
      <c r="I17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7" t="str">
        <f>IF(ISBLANK(TimeVR[[#This Row],[Best Time(S)]]),"-",TimeVR[[#This Row],[Best Time(S)]])</f>
        <v>-</v>
      </c>
      <c r="K1767" t="str">
        <f>IF(StandardResults[[#This Row],[BT(SC)]]&lt;&gt;"-",IF(StandardResults[[#This Row],[BT(SC)]]&lt;=StandardResults[[#This Row],[AAs]],"AA",IF(StandardResults[[#This Row],[BT(SC)]]&lt;=StandardResults[[#This Row],[As]],"A",IF(StandardResults[[#This Row],[BT(SC)]]&lt;=StandardResults[[#This Row],[Bs]],"B","-"))),"")</f>
        <v/>
      </c>
      <c r="L1767" t="str">
        <f>IF(ISBLANK(TimeVR[[#This Row],[Best Time(L)]]),"-",TimeVR[[#This Row],[Best Time(L)]])</f>
        <v>-</v>
      </c>
      <c r="M1767" t="str">
        <f>IF(StandardResults[[#This Row],[BT(LC)]]&lt;&gt;"-",IF(StandardResults[[#This Row],[BT(LC)]]&lt;=StandardResults[[#This Row],[AA]],"AA",IF(StandardResults[[#This Row],[BT(LC)]]&lt;=StandardResults[[#This Row],[A]],"A",IF(StandardResults[[#This Row],[BT(LC)]]&lt;=StandardResults[[#This Row],[B]],"B","-"))),"")</f>
        <v/>
      </c>
      <c r="N1767" s="14"/>
      <c r="O1767" t="str">
        <f>IF(StandardResults[[#This Row],[BT(SC)]]&lt;&gt;"-",IF(StandardResults[[#This Row],[BT(SC)]]&lt;=StandardResults[[#This Row],[Ecs]],"EC","-"),"")</f>
        <v/>
      </c>
      <c r="Q1767" t="str">
        <f>IF(StandardResults[[#This Row],[Ind/Rel]]="Ind",LEFT(StandardResults[[#This Row],[Gender]],1)&amp;MIN(MAX(StandardResults[[#This Row],[Age]],11),17)&amp;"-"&amp;StandardResults[[#This Row],[Event]],"")</f>
        <v>011-0</v>
      </c>
      <c r="R1767" t="e">
        <f>IF(StandardResults[[#This Row],[Ind/Rel]]="Ind",_xlfn.XLOOKUP(StandardResults[[#This Row],[Code]],Std[Code],Std[AA]),"-")</f>
        <v>#N/A</v>
      </c>
      <c r="S1767" t="e">
        <f>IF(StandardResults[[#This Row],[Ind/Rel]]="Ind",_xlfn.XLOOKUP(StandardResults[[#This Row],[Code]],Std[Code],Std[A]),"-")</f>
        <v>#N/A</v>
      </c>
      <c r="T1767" t="e">
        <f>IF(StandardResults[[#This Row],[Ind/Rel]]="Ind",_xlfn.XLOOKUP(StandardResults[[#This Row],[Code]],Std[Code],Std[B]),"-")</f>
        <v>#N/A</v>
      </c>
      <c r="U1767" t="e">
        <f>IF(StandardResults[[#This Row],[Ind/Rel]]="Ind",_xlfn.XLOOKUP(StandardResults[[#This Row],[Code]],Std[Code],Std[AAs]),"-")</f>
        <v>#N/A</v>
      </c>
      <c r="V1767" t="e">
        <f>IF(StandardResults[[#This Row],[Ind/Rel]]="Ind",_xlfn.XLOOKUP(StandardResults[[#This Row],[Code]],Std[Code],Std[As]),"-")</f>
        <v>#N/A</v>
      </c>
      <c r="W1767" t="e">
        <f>IF(StandardResults[[#This Row],[Ind/Rel]]="Ind",_xlfn.XLOOKUP(StandardResults[[#This Row],[Code]],Std[Code],Std[Bs]),"-")</f>
        <v>#N/A</v>
      </c>
      <c r="X1767" t="e">
        <f>IF(StandardResults[[#This Row],[Ind/Rel]]="Ind",_xlfn.XLOOKUP(StandardResults[[#This Row],[Code]],Std[Code],Std[EC]),"-")</f>
        <v>#N/A</v>
      </c>
      <c r="Y1767" t="e">
        <f>IF(StandardResults[[#This Row],[Ind/Rel]]="Ind",_xlfn.XLOOKUP(StandardResults[[#This Row],[Code]],Std[Code],Std[Ecs]),"-")</f>
        <v>#N/A</v>
      </c>
      <c r="Z1767">
        <f>COUNTIFS(StandardResults[Name],StandardResults[[#This Row],[Name]],StandardResults[Entry
Std],"B")+COUNTIFS(StandardResults[Name],StandardResults[[#This Row],[Name]],StandardResults[Entry
Std],"A")+COUNTIFS(StandardResults[Name],StandardResults[[#This Row],[Name]],StandardResults[Entry
Std],"AA")</f>
        <v>0</v>
      </c>
      <c r="AA1767">
        <f>COUNTIFS(StandardResults[Name],StandardResults[[#This Row],[Name]],StandardResults[Entry
Std],"AA")</f>
        <v>0</v>
      </c>
    </row>
    <row r="1768" spans="1:27" x14ac:dyDescent="0.25">
      <c r="A1768">
        <f>TimeVR[[#This Row],[Club]]</f>
        <v>0</v>
      </c>
      <c r="B1768" t="str">
        <f>IF(OR(RIGHT(TimeVR[[#This Row],[Event]],3)="M.R", RIGHT(TimeVR[[#This Row],[Event]],3)="F.R"),"Relay","Ind")</f>
        <v>Ind</v>
      </c>
      <c r="C1768">
        <f>TimeVR[[#This Row],[gender]]</f>
        <v>0</v>
      </c>
      <c r="D1768">
        <f>TimeVR[[#This Row],[Age]]</f>
        <v>0</v>
      </c>
      <c r="E1768">
        <f>TimeVR[[#This Row],[name]]</f>
        <v>0</v>
      </c>
      <c r="F1768">
        <f>TimeVR[[#This Row],[Event]]</f>
        <v>0</v>
      </c>
      <c r="G1768" t="str">
        <f>IF(OR(StandardResults[[#This Row],[Entry]]="-",TimeVR[[#This Row],[validation]]="Validated"),"Y","N")</f>
        <v>N</v>
      </c>
      <c r="H1768">
        <f>IF(OR(LEFT(TimeVR[[#This Row],[Times]],8)="00:00.00", LEFT(TimeVR[[#This Row],[Times]],2)="NT"),"-",TimeVR[[#This Row],[Times]])</f>
        <v>0</v>
      </c>
      <c r="I17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8" t="str">
        <f>IF(ISBLANK(TimeVR[[#This Row],[Best Time(S)]]),"-",TimeVR[[#This Row],[Best Time(S)]])</f>
        <v>-</v>
      </c>
      <c r="K1768" t="str">
        <f>IF(StandardResults[[#This Row],[BT(SC)]]&lt;&gt;"-",IF(StandardResults[[#This Row],[BT(SC)]]&lt;=StandardResults[[#This Row],[AAs]],"AA",IF(StandardResults[[#This Row],[BT(SC)]]&lt;=StandardResults[[#This Row],[As]],"A",IF(StandardResults[[#This Row],[BT(SC)]]&lt;=StandardResults[[#This Row],[Bs]],"B","-"))),"")</f>
        <v/>
      </c>
      <c r="L1768" t="str">
        <f>IF(ISBLANK(TimeVR[[#This Row],[Best Time(L)]]),"-",TimeVR[[#This Row],[Best Time(L)]])</f>
        <v>-</v>
      </c>
      <c r="M1768" t="str">
        <f>IF(StandardResults[[#This Row],[BT(LC)]]&lt;&gt;"-",IF(StandardResults[[#This Row],[BT(LC)]]&lt;=StandardResults[[#This Row],[AA]],"AA",IF(StandardResults[[#This Row],[BT(LC)]]&lt;=StandardResults[[#This Row],[A]],"A",IF(StandardResults[[#This Row],[BT(LC)]]&lt;=StandardResults[[#This Row],[B]],"B","-"))),"")</f>
        <v/>
      </c>
      <c r="N1768" s="14"/>
      <c r="O1768" t="str">
        <f>IF(StandardResults[[#This Row],[BT(SC)]]&lt;&gt;"-",IF(StandardResults[[#This Row],[BT(SC)]]&lt;=StandardResults[[#This Row],[Ecs]],"EC","-"),"")</f>
        <v/>
      </c>
      <c r="Q1768" t="str">
        <f>IF(StandardResults[[#This Row],[Ind/Rel]]="Ind",LEFT(StandardResults[[#This Row],[Gender]],1)&amp;MIN(MAX(StandardResults[[#This Row],[Age]],11),17)&amp;"-"&amp;StandardResults[[#This Row],[Event]],"")</f>
        <v>011-0</v>
      </c>
      <c r="R1768" t="e">
        <f>IF(StandardResults[[#This Row],[Ind/Rel]]="Ind",_xlfn.XLOOKUP(StandardResults[[#This Row],[Code]],Std[Code],Std[AA]),"-")</f>
        <v>#N/A</v>
      </c>
      <c r="S1768" t="e">
        <f>IF(StandardResults[[#This Row],[Ind/Rel]]="Ind",_xlfn.XLOOKUP(StandardResults[[#This Row],[Code]],Std[Code],Std[A]),"-")</f>
        <v>#N/A</v>
      </c>
      <c r="T1768" t="e">
        <f>IF(StandardResults[[#This Row],[Ind/Rel]]="Ind",_xlfn.XLOOKUP(StandardResults[[#This Row],[Code]],Std[Code],Std[B]),"-")</f>
        <v>#N/A</v>
      </c>
      <c r="U1768" t="e">
        <f>IF(StandardResults[[#This Row],[Ind/Rel]]="Ind",_xlfn.XLOOKUP(StandardResults[[#This Row],[Code]],Std[Code],Std[AAs]),"-")</f>
        <v>#N/A</v>
      </c>
      <c r="V1768" t="e">
        <f>IF(StandardResults[[#This Row],[Ind/Rel]]="Ind",_xlfn.XLOOKUP(StandardResults[[#This Row],[Code]],Std[Code],Std[As]),"-")</f>
        <v>#N/A</v>
      </c>
      <c r="W1768" t="e">
        <f>IF(StandardResults[[#This Row],[Ind/Rel]]="Ind",_xlfn.XLOOKUP(StandardResults[[#This Row],[Code]],Std[Code],Std[Bs]),"-")</f>
        <v>#N/A</v>
      </c>
      <c r="X1768" t="e">
        <f>IF(StandardResults[[#This Row],[Ind/Rel]]="Ind",_xlfn.XLOOKUP(StandardResults[[#This Row],[Code]],Std[Code],Std[EC]),"-")</f>
        <v>#N/A</v>
      </c>
      <c r="Y1768" t="e">
        <f>IF(StandardResults[[#This Row],[Ind/Rel]]="Ind",_xlfn.XLOOKUP(StandardResults[[#This Row],[Code]],Std[Code],Std[Ecs]),"-")</f>
        <v>#N/A</v>
      </c>
      <c r="Z1768">
        <f>COUNTIFS(StandardResults[Name],StandardResults[[#This Row],[Name]],StandardResults[Entry
Std],"B")+COUNTIFS(StandardResults[Name],StandardResults[[#This Row],[Name]],StandardResults[Entry
Std],"A")+COUNTIFS(StandardResults[Name],StandardResults[[#This Row],[Name]],StandardResults[Entry
Std],"AA")</f>
        <v>0</v>
      </c>
      <c r="AA1768">
        <f>COUNTIFS(StandardResults[Name],StandardResults[[#This Row],[Name]],StandardResults[Entry
Std],"AA")</f>
        <v>0</v>
      </c>
    </row>
    <row r="1769" spans="1:27" x14ac:dyDescent="0.25">
      <c r="A1769">
        <f>TimeVR[[#This Row],[Club]]</f>
        <v>0</v>
      </c>
      <c r="B1769" t="str">
        <f>IF(OR(RIGHT(TimeVR[[#This Row],[Event]],3)="M.R", RIGHT(TimeVR[[#This Row],[Event]],3)="F.R"),"Relay","Ind")</f>
        <v>Ind</v>
      </c>
      <c r="C1769">
        <f>TimeVR[[#This Row],[gender]]</f>
        <v>0</v>
      </c>
      <c r="D1769">
        <f>TimeVR[[#This Row],[Age]]</f>
        <v>0</v>
      </c>
      <c r="E1769">
        <f>TimeVR[[#This Row],[name]]</f>
        <v>0</v>
      </c>
      <c r="F1769">
        <f>TimeVR[[#This Row],[Event]]</f>
        <v>0</v>
      </c>
      <c r="G1769" t="str">
        <f>IF(OR(StandardResults[[#This Row],[Entry]]="-",TimeVR[[#This Row],[validation]]="Validated"),"Y","N")</f>
        <v>N</v>
      </c>
      <c r="H1769">
        <f>IF(OR(LEFT(TimeVR[[#This Row],[Times]],8)="00:00.00", LEFT(TimeVR[[#This Row],[Times]],2)="NT"),"-",TimeVR[[#This Row],[Times]])</f>
        <v>0</v>
      </c>
      <c r="I17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69" t="str">
        <f>IF(ISBLANK(TimeVR[[#This Row],[Best Time(S)]]),"-",TimeVR[[#This Row],[Best Time(S)]])</f>
        <v>-</v>
      </c>
      <c r="K1769" t="str">
        <f>IF(StandardResults[[#This Row],[BT(SC)]]&lt;&gt;"-",IF(StandardResults[[#This Row],[BT(SC)]]&lt;=StandardResults[[#This Row],[AAs]],"AA",IF(StandardResults[[#This Row],[BT(SC)]]&lt;=StandardResults[[#This Row],[As]],"A",IF(StandardResults[[#This Row],[BT(SC)]]&lt;=StandardResults[[#This Row],[Bs]],"B","-"))),"")</f>
        <v/>
      </c>
      <c r="L1769" t="str">
        <f>IF(ISBLANK(TimeVR[[#This Row],[Best Time(L)]]),"-",TimeVR[[#This Row],[Best Time(L)]])</f>
        <v>-</v>
      </c>
      <c r="M1769" t="str">
        <f>IF(StandardResults[[#This Row],[BT(LC)]]&lt;&gt;"-",IF(StandardResults[[#This Row],[BT(LC)]]&lt;=StandardResults[[#This Row],[AA]],"AA",IF(StandardResults[[#This Row],[BT(LC)]]&lt;=StandardResults[[#This Row],[A]],"A",IF(StandardResults[[#This Row],[BT(LC)]]&lt;=StandardResults[[#This Row],[B]],"B","-"))),"")</f>
        <v/>
      </c>
      <c r="N1769" s="14"/>
      <c r="O1769" t="str">
        <f>IF(StandardResults[[#This Row],[BT(SC)]]&lt;&gt;"-",IF(StandardResults[[#This Row],[BT(SC)]]&lt;=StandardResults[[#This Row],[Ecs]],"EC","-"),"")</f>
        <v/>
      </c>
      <c r="Q1769" t="str">
        <f>IF(StandardResults[[#This Row],[Ind/Rel]]="Ind",LEFT(StandardResults[[#This Row],[Gender]],1)&amp;MIN(MAX(StandardResults[[#This Row],[Age]],11),17)&amp;"-"&amp;StandardResults[[#This Row],[Event]],"")</f>
        <v>011-0</v>
      </c>
      <c r="R1769" t="e">
        <f>IF(StandardResults[[#This Row],[Ind/Rel]]="Ind",_xlfn.XLOOKUP(StandardResults[[#This Row],[Code]],Std[Code],Std[AA]),"-")</f>
        <v>#N/A</v>
      </c>
      <c r="S1769" t="e">
        <f>IF(StandardResults[[#This Row],[Ind/Rel]]="Ind",_xlfn.XLOOKUP(StandardResults[[#This Row],[Code]],Std[Code],Std[A]),"-")</f>
        <v>#N/A</v>
      </c>
      <c r="T1769" t="e">
        <f>IF(StandardResults[[#This Row],[Ind/Rel]]="Ind",_xlfn.XLOOKUP(StandardResults[[#This Row],[Code]],Std[Code],Std[B]),"-")</f>
        <v>#N/A</v>
      </c>
      <c r="U1769" t="e">
        <f>IF(StandardResults[[#This Row],[Ind/Rel]]="Ind",_xlfn.XLOOKUP(StandardResults[[#This Row],[Code]],Std[Code],Std[AAs]),"-")</f>
        <v>#N/A</v>
      </c>
      <c r="V1769" t="e">
        <f>IF(StandardResults[[#This Row],[Ind/Rel]]="Ind",_xlfn.XLOOKUP(StandardResults[[#This Row],[Code]],Std[Code],Std[As]),"-")</f>
        <v>#N/A</v>
      </c>
      <c r="W1769" t="e">
        <f>IF(StandardResults[[#This Row],[Ind/Rel]]="Ind",_xlfn.XLOOKUP(StandardResults[[#This Row],[Code]],Std[Code],Std[Bs]),"-")</f>
        <v>#N/A</v>
      </c>
      <c r="X1769" t="e">
        <f>IF(StandardResults[[#This Row],[Ind/Rel]]="Ind",_xlfn.XLOOKUP(StandardResults[[#This Row],[Code]],Std[Code],Std[EC]),"-")</f>
        <v>#N/A</v>
      </c>
      <c r="Y1769" t="e">
        <f>IF(StandardResults[[#This Row],[Ind/Rel]]="Ind",_xlfn.XLOOKUP(StandardResults[[#This Row],[Code]],Std[Code],Std[Ecs]),"-")</f>
        <v>#N/A</v>
      </c>
      <c r="Z1769">
        <f>COUNTIFS(StandardResults[Name],StandardResults[[#This Row],[Name]],StandardResults[Entry
Std],"B")+COUNTIFS(StandardResults[Name],StandardResults[[#This Row],[Name]],StandardResults[Entry
Std],"A")+COUNTIFS(StandardResults[Name],StandardResults[[#This Row],[Name]],StandardResults[Entry
Std],"AA")</f>
        <v>0</v>
      </c>
      <c r="AA1769">
        <f>COUNTIFS(StandardResults[Name],StandardResults[[#This Row],[Name]],StandardResults[Entry
Std],"AA")</f>
        <v>0</v>
      </c>
    </row>
    <row r="1770" spans="1:27" x14ac:dyDescent="0.25">
      <c r="A1770">
        <f>TimeVR[[#This Row],[Club]]</f>
        <v>0</v>
      </c>
      <c r="B1770" t="str">
        <f>IF(OR(RIGHT(TimeVR[[#This Row],[Event]],3)="M.R", RIGHT(TimeVR[[#This Row],[Event]],3)="F.R"),"Relay","Ind")</f>
        <v>Ind</v>
      </c>
      <c r="C1770">
        <f>TimeVR[[#This Row],[gender]]</f>
        <v>0</v>
      </c>
      <c r="D1770">
        <f>TimeVR[[#This Row],[Age]]</f>
        <v>0</v>
      </c>
      <c r="E1770">
        <f>TimeVR[[#This Row],[name]]</f>
        <v>0</v>
      </c>
      <c r="F1770">
        <f>TimeVR[[#This Row],[Event]]</f>
        <v>0</v>
      </c>
      <c r="G1770" t="str">
        <f>IF(OR(StandardResults[[#This Row],[Entry]]="-",TimeVR[[#This Row],[validation]]="Validated"),"Y","N")</f>
        <v>N</v>
      </c>
      <c r="H1770">
        <f>IF(OR(LEFT(TimeVR[[#This Row],[Times]],8)="00:00.00", LEFT(TimeVR[[#This Row],[Times]],2)="NT"),"-",TimeVR[[#This Row],[Times]])</f>
        <v>0</v>
      </c>
      <c r="I17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0" t="str">
        <f>IF(ISBLANK(TimeVR[[#This Row],[Best Time(S)]]),"-",TimeVR[[#This Row],[Best Time(S)]])</f>
        <v>-</v>
      </c>
      <c r="K1770" t="str">
        <f>IF(StandardResults[[#This Row],[BT(SC)]]&lt;&gt;"-",IF(StandardResults[[#This Row],[BT(SC)]]&lt;=StandardResults[[#This Row],[AAs]],"AA",IF(StandardResults[[#This Row],[BT(SC)]]&lt;=StandardResults[[#This Row],[As]],"A",IF(StandardResults[[#This Row],[BT(SC)]]&lt;=StandardResults[[#This Row],[Bs]],"B","-"))),"")</f>
        <v/>
      </c>
      <c r="L1770" t="str">
        <f>IF(ISBLANK(TimeVR[[#This Row],[Best Time(L)]]),"-",TimeVR[[#This Row],[Best Time(L)]])</f>
        <v>-</v>
      </c>
      <c r="M1770" t="str">
        <f>IF(StandardResults[[#This Row],[BT(LC)]]&lt;&gt;"-",IF(StandardResults[[#This Row],[BT(LC)]]&lt;=StandardResults[[#This Row],[AA]],"AA",IF(StandardResults[[#This Row],[BT(LC)]]&lt;=StandardResults[[#This Row],[A]],"A",IF(StandardResults[[#This Row],[BT(LC)]]&lt;=StandardResults[[#This Row],[B]],"B","-"))),"")</f>
        <v/>
      </c>
      <c r="N1770" s="14"/>
      <c r="O1770" t="str">
        <f>IF(StandardResults[[#This Row],[BT(SC)]]&lt;&gt;"-",IF(StandardResults[[#This Row],[BT(SC)]]&lt;=StandardResults[[#This Row],[Ecs]],"EC","-"),"")</f>
        <v/>
      </c>
      <c r="Q1770" t="str">
        <f>IF(StandardResults[[#This Row],[Ind/Rel]]="Ind",LEFT(StandardResults[[#This Row],[Gender]],1)&amp;MIN(MAX(StandardResults[[#This Row],[Age]],11),17)&amp;"-"&amp;StandardResults[[#This Row],[Event]],"")</f>
        <v>011-0</v>
      </c>
      <c r="R1770" t="e">
        <f>IF(StandardResults[[#This Row],[Ind/Rel]]="Ind",_xlfn.XLOOKUP(StandardResults[[#This Row],[Code]],Std[Code],Std[AA]),"-")</f>
        <v>#N/A</v>
      </c>
      <c r="S1770" t="e">
        <f>IF(StandardResults[[#This Row],[Ind/Rel]]="Ind",_xlfn.XLOOKUP(StandardResults[[#This Row],[Code]],Std[Code],Std[A]),"-")</f>
        <v>#N/A</v>
      </c>
      <c r="T1770" t="e">
        <f>IF(StandardResults[[#This Row],[Ind/Rel]]="Ind",_xlfn.XLOOKUP(StandardResults[[#This Row],[Code]],Std[Code],Std[B]),"-")</f>
        <v>#N/A</v>
      </c>
      <c r="U1770" t="e">
        <f>IF(StandardResults[[#This Row],[Ind/Rel]]="Ind",_xlfn.XLOOKUP(StandardResults[[#This Row],[Code]],Std[Code],Std[AAs]),"-")</f>
        <v>#N/A</v>
      </c>
      <c r="V1770" t="e">
        <f>IF(StandardResults[[#This Row],[Ind/Rel]]="Ind",_xlfn.XLOOKUP(StandardResults[[#This Row],[Code]],Std[Code],Std[As]),"-")</f>
        <v>#N/A</v>
      </c>
      <c r="W1770" t="e">
        <f>IF(StandardResults[[#This Row],[Ind/Rel]]="Ind",_xlfn.XLOOKUP(StandardResults[[#This Row],[Code]],Std[Code],Std[Bs]),"-")</f>
        <v>#N/A</v>
      </c>
      <c r="X1770" t="e">
        <f>IF(StandardResults[[#This Row],[Ind/Rel]]="Ind",_xlfn.XLOOKUP(StandardResults[[#This Row],[Code]],Std[Code],Std[EC]),"-")</f>
        <v>#N/A</v>
      </c>
      <c r="Y1770" t="e">
        <f>IF(StandardResults[[#This Row],[Ind/Rel]]="Ind",_xlfn.XLOOKUP(StandardResults[[#This Row],[Code]],Std[Code],Std[Ecs]),"-")</f>
        <v>#N/A</v>
      </c>
      <c r="Z1770">
        <f>COUNTIFS(StandardResults[Name],StandardResults[[#This Row],[Name]],StandardResults[Entry
Std],"B")+COUNTIFS(StandardResults[Name],StandardResults[[#This Row],[Name]],StandardResults[Entry
Std],"A")+COUNTIFS(StandardResults[Name],StandardResults[[#This Row],[Name]],StandardResults[Entry
Std],"AA")</f>
        <v>0</v>
      </c>
      <c r="AA1770">
        <f>COUNTIFS(StandardResults[Name],StandardResults[[#This Row],[Name]],StandardResults[Entry
Std],"AA")</f>
        <v>0</v>
      </c>
    </row>
    <row r="1771" spans="1:27" x14ac:dyDescent="0.25">
      <c r="A1771">
        <f>TimeVR[[#This Row],[Club]]</f>
        <v>0</v>
      </c>
      <c r="B1771" t="str">
        <f>IF(OR(RIGHT(TimeVR[[#This Row],[Event]],3)="M.R", RIGHT(TimeVR[[#This Row],[Event]],3)="F.R"),"Relay","Ind")</f>
        <v>Ind</v>
      </c>
      <c r="C1771">
        <f>TimeVR[[#This Row],[gender]]</f>
        <v>0</v>
      </c>
      <c r="D1771">
        <f>TimeVR[[#This Row],[Age]]</f>
        <v>0</v>
      </c>
      <c r="E1771">
        <f>TimeVR[[#This Row],[name]]</f>
        <v>0</v>
      </c>
      <c r="F1771">
        <f>TimeVR[[#This Row],[Event]]</f>
        <v>0</v>
      </c>
      <c r="G1771" t="str">
        <f>IF(OR(StandardResults[[#This Row],[Entry]]="-",TimeVR[[#This Row],[validation]]="Validated"),"Y","N")</f>
        <v>N</v>
      </c>
      <c r="H1771">
        <f>IF(OR(LEFT(TimeVR[[#This Row],[Times]],8)="00:00.00", LEFT(TimeVR[[#This Row],[Times]],2)="NT"),"-",TimeVR[[#This Row],[Times]])</f>
        <v>0</v>
      </c>
      <c r="I17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1" t="str">
        <f>IF(ISBLANK(TimeVR[[#This Row],[Best Time(S)]]),"-",TimeVR[[#This Row],[Best Time(S)]])</f>
        <v>-</v>
      </c>
      <c r="K1771" t="str">
        <f>IF(StandardResults[[#This Row],[BT(SC)]]&lt;&gt;"-",IF(StandardResults[[#This Row],[BT(SC)]]&lt;=StandardResults[[#This Row],[AAs]],"AA",IF(StandardResults[[#This Row],[BT(SC)]]&lt;=StandardResults[[#This Row],[As]],"A",IF(StandardResults[[#This Row],[BT(SC)]]&lt;=StandardResults[[#This Row],[Bs]],"B","-"))),"")</f>
        <v/>
      </c>
      <c r="L1771" t="str">
        <f>IF(ISBLANK(TimeVR[[#This Row],[Best Time(L)]]),"-",TimeVR[[#This Row],[Best Time(L)]])</f>
        <v>-</v>
      </c>
      <c r="M1771" t="str">
        <f>IF(StandardResults[[#This Row],[BT(LC)]]&lt;&gt;"-",IF(StandardResults[[#This Row],[BT(LC)]]&lt;=StandardResults[[#This Row],[AA]],"AA",IF(StandardResults[[#This Row],[BT(LC)]]&lt;=StandardResults[[#This Row],[A]],"A",IF(StandardResults[[#This Row],[BT(LC)]]&lt;=StandardResults[[#This Row],[B]],"B","-"))),"")</f>
        <v/>
      </c>
      <c r="N1771" s="14"/>
      <c r="O1771" t="str">
        <f>IF(StandardResults[[#This Row],[BT(SC)]]&lt;&gt;"-",IF(StandardResults[[#This Row],[BT(SC)]]&lt;=StandardResults[[#This Row],[Ecs]],"EC","-"),"")</f>
        <v/>
      </c>
      <c r="Q1771" t="str">
        <f>IF(StandardResults[[#This Row],[Ind/Rel]]="Ind",LEFT(StandardResults[[#This Row],[Gender]],1)&amp;MIN(MAX(StandardResults[[#This Row],[Age]],11),17)&amp;"-"&amp;StandardResults[[#This Row],[Event]],"")</f>
        <v>011-0</v>
      </c>
      <c r="R1771" t="e">
        <f>IF(StandardResults[[#This Row],[Ind/Rel]]="Ind",_xlfn.XLOOKUP(StandardResults[[#This Row],[Code]],Std[Code],Std[AA]),"-")</f>
        <v>#N/A</v>
      </c>
      <c r="S1771" t="e">
        <f>IF(StandardResults[[#This Row],[Ind/Rel]]="Ind",_xlfn.XLOOKUP(StandardResults[[#This Row],[Code]],Std[Code],Std[A]),"-")</f>
        <v>#N/A</v>
      </c>
      <c r="T1771" t="e">
        <f>IF(StandardResults[[#This Row],[Ind/Rel]]="Ind",_xlfn.XLOOKUP(StandardResults[[#This Row],[Code]],Std[Code],Std[B]),"-")</f>
        <v>#N/A</v>
      </c>
      <c r="U1771" t="e">
        <f>IF(StandardResults[[#This Row],[Ind/Rel]]="Ind",_xlfn.XLOOKUP(StandardResults[[#This Row],[Code]],Std[Code],Std[AAs]),"-")</f>
        <v>#N/A</v>
      </c>
      <c r="V1771" t="e">
        <f>IF(StandardResults[[#This Row],[Ind/Rel]]="Ind",_xlfn.XLOOKUP(StandardResults[[#This Row],[Code]],Std[Code],Std[As]),"-")</f>
        <v>#N/A</v>
      </c>
      <c r="W1771" t="e">
        <f>IF(StandardResults[[#This Row],[Ind/Rel]]="Ind",_xlfn.XLOOKUP(StandardResults[[#This Row],[Code]],Std[Code],Std[Bs]),"-")</f>
        <v>#N/A</v>
      </c>
      <c r="X1771" t="e">
        <f>IF(StandardResults[[#This Row],[Ind/Rel]]="Ind",_xlfn.XLOOKUP(StandardResults[[#This Row],[Code]],Std[Code],Std[EC]),"-")</f>
        <v>#N/A</v>
      </c>
      <c r="Y1771" t="e">
        <f>IF(StandardResults[[#This Row],[Ind/Rel]]="Ind",_xlfn.XLOOKUP(StandardResults[[#This Row],[Code]],Std[Code],Std[Ecs]),"-")</f>
        <v>#N/A</v>
      </c>
      <c r="Z1771">
        <f>COUNTIFS(StandardResults[Name],StandardResults[[#This Row],[Name]],StandardResults[Entry
Std],"B")+COUNTIFS(StandardResults[Name],StandardResults[[#This Row],[Name]],StandardResults[Entry
Std],"A")+COUNTIFS(StandardResults[Name],StandardResults[[#This Row],[Name]],StandardResults[Entry
Std],"AA")</f>
        <v>0</v>
      </c>
      <c r="AA1771">
        <f>COUNTIFS(StandardResults[Name],StandardResults[[#This Row],[Name]],StandardResults[Entry
Std],"AA")</f>
        <v>0</v>
      </c>
    </row>
    <row r="1772" spans="1:27" x14ac:dyDescent="0.25">
      <c r="A1772">
        <f>TimeVR[[#This Row],[Club]]</f>
        <v>0</v>
      </c>
      <c r="B1772" t="str">
        <f>IF(OR(RIGHT(TimeVR[[#This Row],[Event]],3)="M.R", RIGHT(TimeVR[[#This Row],[Event]],3)="F.R"),"Relay","Ind")</f>
        <v>Ind</v>
      </c>
      <c r="C1772">
        <f>TimeVR[[#This Row],[gender]]</f>
        <v>0</v>
      </c>
      <c r="D1772">
        <f>TimeVR[[#This Row],[Age]]</f>
        <v>0</v>
      </c>
      <c r="E1772">
        <f>TimeVR[[#This Row],[name]]</f>
        <v>0</v>
      </c>
      <c r="F1772">
        <f>TimeVR[[#This Row],[Event]]</f>
        <v>0</v>
      </c>
      <c r="G1772" t="str">
        <f>IF(OR(StandardResults[[#This Row],[Entry]]="-",TimeVR[[#This Row],[validation]]="Validated"),"Y","N")</f>
        <v>N</v>
      </c>
      <c r="H1772">
        <f>IF(OR(LEFT(TimeVR[[#This Row],[Times]],8)="00:00.00", LEFT(TimeVR[[#This Row],[Times]],2)="NT"),"-",TimeVR[[#This Row],[Times]])</f>
        <v>0</v>
      </c>
      <c r="I17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2" t="str">
        <f>IF(ISBLANK(TimeVR[[#This Row],[Best Time(S)]]),"-",TimeVR[[#This Row],[Best Time(S)]])</f>
        <v>-</v>
      </c>
      <c r="K1772" t="str">
        <f>IF(StandardResults[[#This Row],[BT(SC)]]&lt;&gt;"-",IF(StandardResults[[#This Row],[BT(SC)]]&lt;=StandardResults[[#This Row],[AAs]],"AA",IF(StandardResults[[#This Row],[BT(SC)]]&lt;=StandardResults[[#This Row],[As]],"A",IF(StandardResults[[#This Row],[BT(SC)]]&lt;=StandardResults[[#This Row],[Bs]],"B","-"))),"")</f>
        <v/>
      </c>
      <c r="L1772" t="str">
        <f>IF(ISBLANK(TimeVR[[#This Row],[Best Time(L)]]),"-",TimeVR[[#This Row],[Best Time(L)]])</f>
        <v>-</v>
      </c>
      <c r="M1772" t="str">
        <f>IF(StandardResults[[#This Row],[BT(LC)]]&lt;&gt;"-",IF(StandardResults[[#This Row],[BT(LC)]]&lt;=StandardResults[[#This Row],[AA]],"AA",IF(StandardResults[[#This Row],[BT(LC)]]&lt;=StandardResults[[#This Row],[A]],"A",IF(StandardResults[[#This Row],[BT(LC)]]&lt;=StandardResults[[#This Row],[B]],"B","-"))),"")</f>
        <v/>
      </c>
      <c r="N1772" s="14"/>
      <c r="O1772" t="str">
        <f>IF(StandardResults[[#This Row],[BT(SC)]]&lt;&gt;"-",IF(StandardResults[[#This Row],[BT(SC)]]&lt;=StandardResults[[#This Row],[Ecs]],"EC","-"),"")</f>
        <v/>
      </c>
      <c r="Q1772" t="str">
        <f>IF(StandardResults[[#This Row],[Ind/Rel]]="Ind",LEFT(StandardResults[[#This Row],[Gender]],1)&amp;MIN(MAX(StandardResults[[#This Row],[Age]],11),17)&amp;"-"&amp;StandardResults[[#This Row],[Event]],"")</f>
        <v>011-0</v>
      </c>
      <c r="R1772" t="e">
        <f>IF(StandardResults[[#This Row],[Ind/Rel]]="Ind",_xlfn.XLOOKUP(StandardResults[[#This Row],[Code]],Std[Code],Std[AA]),"-")</f>
        <v>#N/A</v>
      </c>
      <c r="S1772" t="e">
        <f>IF(StandardResults[[#This Row],[Ind/Rel]]="Ind",_xlfn.XLOOKUP(StandardResults[[#This Row],[Code]],Std[Code],Std[A]),"-")</f>
        <v>#N/A</v>
      </c>
      <c r="T1772" t="e">
        <f>IF(StandardResults[[#This Row],[Ind/Rel]]="Ind",_xlfn.XLOOKUP(StandardResults[[#This Row],[Code]],Std[Code],Std[B]),"-")</f>
        <v>#N/A</v>
      </c>
      <c r="U1772" t="e">
        <f>IF(StandardResults[[#This Row],[Ind/Rel]]="Ind",_xlfn.XLOOKUP(StandardResults[[#This Row],[Code]],Std[Code],Std[AAs]),"-")</f>
        <v>#N/A</v>
      </c>
      <c r="V1772" t="e">
        <f>IF(StandardResults[[#This Row],[Ind/Rel]]="Ind",_xlfn.XLOOKUP(StandardResults[[#This Row],[Code]],Std[Code],Std[As]),"-")</f>
        <v>#N/A</v>
      </c>
      <c r="W1772" t="e">
        <f>IF(StandardResults[[#This Row],[Ind/Rel]]="Ind",_xlfn.XLOOKUP(StandardResults[[#This Row],[Code]],Std[Code],Std[Bs]),"-")</f>
        <v>#N/A</v>
      </c>
      <c r="X1772" t="e">
        <f>IF(StandardResults[[#This Row],[Ind/Rel]]="Ind",_xlfn.XLOOKUP(StandardResults[[#This Row],[Code]],Std[Code],Std[EC]),"-")</f>
        <v>#N/A</v>
      </c>
      <c r="Y1772" t="e">
        <f>IF(StandardResults[[#This Row],[Ind/Rel]]="Ind",_xlfn.XLOOKUP(StandardResults[[#This Row],[Code]],Std[Code],Std[Ecs]),"-")</f>
        <v>#N/A</v>
      </c>
      <c r="Z1772">
        <f>COUNTIFS(StandardResults[Name],StandardResults[[#This Row],[Name]],StandardResults[Entry
Std],"B")+COUNTIFS(StandardResults[Name],StandardResults[[#This Row],[Name]],StandardResults[Entry
Std],"A")+COUNTIFS(StandardResults[Name],StandardResults[[#This Row],[Name]],StandardResults[Entry
Std],"AA")</f>
        <v>0</v>
      </c>
      <c r="AA1772">
        <f>COUNTIFS(StandardResults[Name],StandardResults[[#This Row],[Name]],StandardResults[Entry
Std],"AA")</f>
        <v>0</v>
      </c>
    </row>
    <row r="1773" spans="1:27" x14ac:dyDescent="0.25">
      <c r="A1773">
        <f>TimeVR[[#This Row],[Club]]</f>
        <v>0</v>
      </c>
      <c r="B1773" t="str">
        <f>IF(OR(RIGHT(TimeVR[[#This Row],[Event]],3)="M.R", RIGHT(TimeVR[[#This Row],[Event]],3)="F.R"),"Relay","Ind")</f>
        <v>Ind</v>
      </c>
      <c r="C1773">
        <f>TimeVR[[#This Row],[gender]]</f>
        <v>0</v>
      </c>
      <c r="D1773">
        <f>TimeVR[[#This Row],[Age]]</f>
        <v>0</v>
      </c>
      <c r="E1773">
        <f>TimeVR[[#This Row],[name]]</f>
        <v>0</v>
      </c>
      <c r="F1773">
        <f>TimeVR[[#This Row],[Event]]</f>
        <v>0</v>
      </c>
      <c r="G1773" t="str">
        <f>IF(OR(StandardResults[[#This Row],[Entry]]="-",TimeVR[[#This Row],[validation]]="Validated"),"Y","N")</f>
        <v>N</v>
      </c>
      <c r="H1773">
        <f>IF(OR(LEFT(TimeVR[[#This Row],[Times]],8)="00:00.00", LEFT(TimeVR[[#This Row],[Times]],2)="NT"),"-",TimeVR[[#This Row],[Times]])</f>
        <v>0</v>
      </c>
      <c r="I17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3" t="str">
        <f>IF(ISBLANK(TimeVR[[#This Row],[Best Time(S)]]),"-",TimeVR[[#This Row],[Best Time(S)]])</f>
        <v>-</v>
      </c>
      <c r="K1773" t="str">
        <f>IF(StandardResults[[#This Row],[BT(SC)]]&lt;&gt;"-",IF(StandardResults[[#This Row],[BT(SC)]]&lt;=StandardResults[[#This Row],[AAs]],"AA",IF(StandardResults[[#This Row],[BT(SC)]]&lt;=StandardResults[[#This Row],[As]],"A",IF(StandardResults[[#This Row],[BT(SC)]]&lt;=StandardResults[[#This Row],[Bs]],"B","-"))),"")</f>
        <v/>
      </c>
      <c r="L1773" t="str">
        <f>IF(ISBLANK(TimeVR[[#This Row],[Best Time(L)]]),"-",TimeVR[[#This Row],[Best Time(L)]])</f>
        <v>-</v>
      </c>
      <c r="M1773" t="str">
        <f>IF(StandardResults[[#This Row],[BT(LC)]]&lt;&gt;"-",IF(StandardResults[[#This Row],[BT(LC)]]&lt;=StandardResults[[#This Row],[AA]],"AA",IF(StandardResults[[#This Row],[BT(LC)]]&lt;=StandardResults[[#This Row],[A]],"A",IF(StandardResults[[#This Row],[BT(LC)]]&lt;=StandardResults[[#This Row],[B]],"B","-"))),"")</f>
        <v/>
      </c>
      <c r="N1773" s="14"/>
      <c r="O1773" t="str">
        <f>IF(StandardResults[[#This Row],[BT(SC)]]&lt;&gt;"-",IF(StandardResults[[#This Row],[BT(SC)]]&lt;=StandardResults[[#This Row],[Ecs]],"EC","-"),"")</f>
        <v/>
      </c>
      <c r="Q1773" t="str">
        <f>IF(StandardResults[[#This Row],[Ind/Rel]]="Ind",LEFT(StandardResults[[#This Row],[Gender]],1)&amp;MIN(MAX(StandardResults[[#This Row],[Age]],11),17)&amp;"-"&amp;StandardResults[[#This Row],[Event]],"")</f>
        <v>011-0</v>
      </c>
      <c r="R1773" t="e">
        <f>IF(StandardResults[[#This Row],[Ind/Rel]]="Ind",_xlfn.XLOOKUP(StandardResults[[#This Row],[Code]],Std[Code],Std[AA]),"-")</f>
        <v>#N/A</v>
      </c>
      <c r="S1773" t="e">
        <f>IF(StandardResults[[#This Row],[Ind/Rel]]="Ind",_xlfn.XLOOKUP(StandardResults[[#This Row],[Code]],Std[Code],Std[A]),"-")</f>
        <v>#N/A</v>
      </c>
      <c r="T1773" t="e">
        <f>IF(StandardResults[[#This Row],[Ind/Rel]]="Ind",_xlfn.XLOOKUP(StandardResults[[#This Row],[Code]],Std[Code],Std[B]),"-")</f>
        <v>#N/A</v>
      </c>
      <c r="U1773" t="e">
        <f>IF(StandardResults[[#This Row],[Ind/Rel]]="Ind",_xlfn.XLOOKUP(StandardResults[[#This Row],[Code]],Std[Code],Std[AAs]),"-")</f>
        <v>#N/A</v>
      </c>
      <c r="V1773" t="e">
        <f>IF(StandardResults[[#This Row],[Ind/Rel]]="Ind",_xlfn.XLOOKUP(StandardResults[[#This Row],[Code]],Std[Code],Std[As]),"-")</f>
        <v>#N/A</v>
      </c>
      <c r="W1773" t="e">
        <f>IF(StandardResults[[#This Row],[Ind/Rel]]="Ind",_xlfn.XLOOKUP(StandardResults[[#This Row],[Code]],Std[Code],Std[Bs]),"-")</f>
        <v>#N/A</v>
      </c>
      <c r="X1773" t="e">
        <f>IF(StandardResults[[#This Row],[Ind/Rel]]="Ind",_xlfn.XLOOKUP(StandardResults[[#This Row],[Code]],Std[Code],Std[EC]),"-")</f>
        <v>#N/A</v>
      </c>
      <c r="Y1773" t="e">
        <f>IF(StandardResults[[#This Row],[Ind/Rel]]="Ind",_xlfn.XLOOKUP(StandardResults[[#This Row],[Code]],Std[Code],Std[Ecs]),"-")</f>
        <v>#N/A</v>
      </c>
      <c r="Z1773">
        <f>COUNTIFS(StandardResults[Name],StandardResults[[#This Row],[Name]],StandardResults[Entry
Std],"B")+COUNTIFS(StandardResults[Name],StandardResults[[#This Row],[Name]],StandardResults[Entry
Std],"A")+COUNTIFS(StandardResults[Name],StandardResults[[#This Row],[Name]],StandardResults[Entry
Std],"AA")</f>
        <v>0</v>
      </c>
      <c r="AA1773">
        <f>COUNTIFS(StandardResults[Name],StandardResults[[#This Row],[Name]],StandardResults[Entry
Std],"AA")</f>
        <v>0</v>
      </c>
    </row>
    <row r="1774" spans="1:27" x14ac:dyDescent="0.25">
      <c r="A1774">
        <f>TimeVR[[#This Row],[Club]]</f>
        <v>0</v>
      </c>
      <c r="B1774" t="str">
        <f>IF(OR(RIGHT(TimeVR[[#This Row],[Event]],3)="M.R", RIGHT(TimeVR[[#This Row],[Event]],3)="F.R"),"Relay","Ind")</f>
        <v>Ind</v>
      </c>
      <c r="C1774">
        <f>TimeVR[[#This Row],[gender]]</f>
        <v>0</v>
      </c>
      <c r="D1774">
        <f>TimeVR[[#This Row],[Age]]</f>
        <v>0</v>
      </c>
      <c r="E1774">
        <f>TimeVR[[#This Row],[name]]</f>
        <v>0</v>
      </c>
      <c r="F1774">
        <f>TimeVR[[#This Row],[Event]]</f>
        <v>0</v>
      </c>
      <c r="G1774" t="str">
        <f>IF(OR(StandardResults[[#This Row],[Entry]]="-",TimeVR[[#This Row],[validation]]="Validated"),"Y","N")</f>
        <v>N</v>
      </c>
      <c r="H1774">
        <f>IF(OR(LEFT(TimeVR[[#This Row],[Times]],8)="00:00.00", LEFT(TimeVR[[#This Row],[Times]],2)="NT"),"-",TimeVR[[#This Row],[Times]])</f>
        <v>0</v>
      </c>
      <c r="I17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4" t="str">
        <f>IF(ISBLANK(TimeVR[[#This Row],[Best Time(S)]]),"-",TimeVR[[#This Row],[Best Time(S)]])</f>
        <v>-</v>
      </c>
      <c r="K1774" t="str">
        <f>IF(StandardResults[[#This Row],[BT(SC)]]&lt;&gt;"-",IF(StandardResults[[#This Row],[BT(SC)]]&lt;=StandardResults[[#This Row],[AAs]],"AA",IF(StandardResults[[#This Row],[BT(SC)]]&lt;=StandardResults[[#This Row],[As]],"A",IF(StandardResults[[#This Row],[BT(SC)]]&lt;=StandardResults[[#This Row],[Bs]],"B","-"))),"")</f>
        <v/>
      </c>
      <c r="L1774" t="str">
        <f>IF(ISBLANK(TimeVR[[#This Row],[Best Time(L)]]),"-",TimeVR[[#This Row],[Best Time(L)]])</f>
        <v>-</v>
      </c>
      <c r="M1774" t="str">
        <f>IF(StandardResults[[#This Row],[BT(LC)]]&lt;&gt;"-",IF(StandardResults[[#This Row],[BT(LC)]]&lt;=StandardResults[[#This Row],[AA]],"AA",IF(StandardResults[[#This Row],[BT(LC)]]&lt;=StandardResults[[#This Row],[A]],"A",IF(StandardResults[[#This Row],[BT(LC)]]&lt;=StandardResults[[#This Row],[B]],"B","-"))),"")</f>
        <v/>
      </c>
      <c r="N1774" s="14"/>
      <c r="O1774" t="str">
        <f>IF(StandardResults[[#This Row],[BT(SC)]]&lt;&gt;"-",IF(StandardResults[[#This Row],[BT(SC)]]&lt;=StandardResults[[#This Row],[Ecs]],"EC","-"),"")</f>
        <v/>
      </c>
      <c r="Q1774" t="str">
        <f>IF(StandardResults[[#This Row],[Ind/Rel]]="Ind",LEFT(StandardResults[[#This Row],[Gender]],1)&amp;MIN(MAX(StandardResults[[#This Row],[Age]],11),17)&amp;"-"&amp;StandardResults[[#This Row],[Event]],"")</f>
        <v>011-0</v>
      </c>
      <c r="R1774" t="e">
        <f>IF(StandardResults[[#This Row],[Ind/Rel]]="Ind",_xlfn.XLOOKUP(StandardResults[[#This Row],[Code]],Std[Code],Std[AA]),"-")</f>
        <v>#N/A</v>
      </c>
      <c r="S1774" t="e">
        <f>IF(StandardResults[[#This Row],[Ind/Rel]]="Ind",_xlfn.XLOOKUP(StandardResults[[#This Row],[Code]],Std[Code],Std[A]),"-")</f>
        <v>#N/A</v>
      </c>
      <c r="T1774" t="e">
        <f>IF(StandardResults[[#This Row],[Ind/Rel]]="Ind",_xlfn.XLOOKUP(StandardResults[[#This Row],[Code]],Std[Code],Std[B]),"-")</f>
        <v>#N/A</v>
      </c>
      <c r="U1774" t="e">
        <f>IF(StandardResults[[#This Row],[Ind/Rel]]="Ind",_xlfn.XLOOKUP(StandardResults[[#This Row],[Code]],Std[Code],Std[AAs]),"-")</f>
        <v>#N/A</v>
      </c>
      <c r="V1774" t="e">
        <f>IF(StandardResults[[#This Row],[Ind/Rel]]="Ind",_xlfn.XLOOKUP(StandardResults[[#This Row],[Code]],Std[Code],Std[As]),"-")</f>
        <v>#N/A</v>
      </c>
      <c r="W1774" t="e">
        <f>IF(StandardResults[[#This Row],[Ind/Rel]]="Ind",_xlfn.XLOOKUP(StandardResults[[#This Row],[Code]],Std[Code],Std[Bs]),"-")</f>
        <v>#N/A</v>
      </c>
      <c r="X1774" t="e">
        <f>IF(StandardResults[[#This Row],[Ind/Rel]]="Ind",_xlfn.XLOOKUP(StandardResults[[#This Row],[Code]],Std[Code],Std[EC]),"-")</f>
        <v>#N/A</v>
      </c>
      <c r="Y1774" t="e">
        <f>IF(StandardResults[[#This Row],[Ind/Rel]]="Ind",_xlfn.XLOOKUP(StandardResults[[#This Row],[Code]],Std[Code],Std[Ecs]),"-")</f>
        <v>#N/A</v>
      </c>
      <c r="Z1774">
        <f>COUNTIFS(StandardResults[Name],StandardResults[[#This Row],[Name]],StandardResults[Entry
Std],"B")+COUNTIFS(StandardResults[Name],StandardResults[[#This Row],[Name]],StandardResults[Entry
Std],"A")+COUNTIFS(StandardResults[Name],StandardResults[[#This Row],[Name]],StandardResults[Entry
Std],"AA")</f>
        <v>0</v>
      </c>
      <c r="AA1774">
        <f>COUNTIFS(StandardResults[Name],StandardResults[[#This Row],[Name]],StandardResults[Entry
Std],"AA")</f>
        <v>0</v>
      </c>
    </row>
    <row r="1775" spans="1:27" x14ac:dyDescent="0.25">
      <c r="A1775">
        <f>TimeVR[[#This Row],[Club]]</f>
        <v>0</v>
      </c>
      <c r="B1775" t="str">
        <f>IF(OR(RIGHT(TimeVR[[#This Row],[Event]],3)="M.R", RIGHT(TimeVR[[#This Row],[Event]],3)="F.R"),"Relay","Ind")</f>
        <v>Ind</v>
      </c>
      <c r="C1775">
        <f>TimeVR[[#This Row],[gender]]</f>
        <v>0</v>
      </c>
      <c r="D1775">
        <f>TimeVR[[#This Row],[Age]]</f>
        <v>0</v>
      </c>
      <c r="E1775">
        <f>TimeVR[[#This Row],[name]]</f>
        <v>0</v>
      </c>
      <c r="F1775">
        <f>TimeVR[[#This Row],[Event]]</f>
        <v>0</v>
      </c>
      <c r="G1775" t="str">
        <f>IF(OR(StandardResults[[#This Row],[Entry]]="-",TimeVR[[#This Row],[validation]]="Validated"),"Y","N")</f>
        <v>N</v>
      </c>
      <c r="H1775">
        <f>IF(OR(LEFT(TimeVR[[#This Row],[Times]],8)="00:00.00", LEFT(TimeVR[[#This Row],[Times]],2)="NT"),"-",TimeVR[[#This Row],[Times]])</f>
        <v>0</v>
      </c>
      <c r="I17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5" t="str">
        <f>IF(ISBLANK(TimeVR[[#This Row],[Best Time(S)]]),"-",TimeVR[[#This Row],[Best Time(S)]])</f>
        <v>-</v>
      </c>
      <c r="K1775" t="str">
        <f>IF(StandardResults[[#This Row],[BT(SC)]]&lt;&gt;"-",IF(StandardResults[[#This Row],[BT(SC)]]&lt;=StandardResults[[#This Row],[AAs]],"AA",IF(StandardResults[[#This Row],[BT(SC)]]&lt;=StandardResults[[#This Row],[As]],"A",IF(StandardResults[[#This Row],[BT(SC)]]&lt;=StandardResults[[#This Row],[Bs]],"B","-"))),"")</f>
        <v/>
      </c>
      <c r="L1775" t="str">
        <f>IF(ISBLANK(TimeVR[[#This Row],[Best Time(L)]]),"-",TimeVR[[#This Row],[Best Time(L)]])</f>
        <v>-</v>
      </c>
      <c r="M1775" t="str">
        <f>IF(StandardResults[[#This Row],[BT(LC)]]&lt;&gt;"-",IF(StandardResults[[#This Row],[BT(LC)]]&lt;=StandardResults[[#This Row],[AA]],"AA",IF(StandardResults[[#This Row],[BT(LC)]]&lt;=StandardResults[[#This Row],[A]],"A",IF(StandardResults[[#This Row],[BT(LC)]]&lt;=StandardResults[[#This Row],[B]],"B","-"))),"")</f>
        <v/>
      </c>
      <c r="N1775" s="14"/>
      <c r="O1775" t="str">
        <f>IF(StandardResults[[#This Row],[BT(SC)]]&lt;&gt;"-",IF(StandardResults[[#This Row],[BT(SC)]]&lt;=StandardResults[[#This Row],[Ecs]],"EC","-"),"")</f>
        <v/>
      </c>
      <c r="Q1775" t="str">
        <f>IF(StandardResults[[#This Row],[Ind/Rel]]="Ind",LEFT(StandardResults[[#This Row],[Gender]],1)&amp;MIN(MAX(StandardResults[[#This Row],[Age]],11),17)&amp;"-"&amp;StandardResults[[#This Row],[Event]],"")</f>
        <v>011-0</v>
      </c>
      <c r="R1775" t="e">
        <f>IF(StandardResults[[#This Row],[Ind/Rel]]="Ind",_xlfn.XLOOKUP(StandardResults[[#This Row],[Code]],Std[Code],Std[AA]),"-")</f>
        <v>#N/A</v>
      </c>
      <c r="S1775" t="e">
        <f>IF(StandardResults[[#This Row],[Ind/Rel]]="Ind",_xlfn.XLOOKUP(StandardResults[[#This Row],[Code]],Std[Code],Std[A]),"-")</f>
        <v>#N/A</v>
      </c>
      <c r="T1775" t="e">
        <f>IF(StandardResults[[#This Row],[Ind/Rel]]="Ind",_xlfn.XLOOKUP(StandardResults[[#This Row],[Code]],Std[Code],Std[B]),"-")</f>
        <v>#N/A</v>
      </c>
      <c r="U1775" t="e">
        <f>IF(StandardResults[[#This Row],[Ind/Rel]]="Ind",_xlfn.XLOOKUP(StandardResults[[#This Row],[Code]],Std[Code],Std[AAs]),"-")</f>
        <v>#N/A</v>
      </c>
      <c r="V1775" t="e">
        <f>IF(StandardResults[[#This Row],[Ind/Rel]]="Ind",_xlfn.XLOOKUP(StandardResults[[#This Row],[Code]],Std[Code],Std[As]),"-")</f>
        <v>#N/A</v>
      </c>
      <c r="W1775" t="e">
        <f>IF(StandardResults[[#This Row],[Ind/Rel]]="Ind",_xlfn.XLOOKUP(StandardResults[[#This Row],[Code]],Std[Code],Std[Bs]),"-")</f>
        <v>#N/A</v>
      </c>
      <c r="X1775" t="e">
        <f>IF(StandardResults[[#This Row],[Ind/Rel]]="Ind",_xlfn.XLOOKUP(StandardResults[[#This Row],[Code]],Std[Code],Std[EC]),"-")</f>
        <v>#N/A</v>
      </c>
      <c r="Y1775" t="e">
        <f>IF(StandardResults[[#This Row],[Ind/Rel]]="Ind",_xlfn.XLOOKUP(StandardResults[[#This Row],[Code]],Std[Code],Std[Ecs]),"-")</f>
        <v>#N/A</v>
      </c>
      <c r="Z1775">
        <f>COUNTIFS(StandardResults[Name],StandardResults[[#This Row],[Name]],StandardResults[Entry
Std],"B")+COUNTIFS(StandardResults[Name],StandardResults[[#This Row],[Name]],StandardResults[Entry
Std],"A")+COUNTIFS(StandardResults[Name],StandardResults[[#This Row],[Name]],StandardResults[Entry
Std],"AA")</f>
        <v>0</v>
      </c>
      <c r="AA1775">
        <f>COUNTIFS(StandardResults[Name],StandardResults[[#This Row],[Name]],StandardResults[Entry
Std],"AA")</f>
        <v>0</v>
      </c>
    </row>
    <row r="1776" spans="1:27" x14ac:dyDescent="0.25">
      <c r="A1776">
        <f>TimeVR[[#This Row],[Club]]</f>
        <v>0</v>
      </c>
      <c r="B1776" t="str">
        <f>IF(OR(RIGHT(TimeVR[[#This Row],[Event]],3)="M.R", RIGHT(TimeVR[[#This Row],[Event]],3)="F.R"),"Relay","Ind")</f>
        <v>Ind</v>
      </c>
      <c r="C1776">
        <f>TimeVR[[#This Row],[gender]]</f>
        <v>0</v>
      </c>
      <c r="D1776">
        <f>TimeVR[[#This Row],[Age]]</f>
        <v>0</v>
      </c>
      <c r="E1776">
        <f>TimeVR[[#This Row],[name]]</f>
        <v>0</v>
      </c>
      <c r="F1776">
        <f>TimeVR[[#This Row],[Event]]</f>
        <v>0</v>
      </c>
      <c r="G1776" t="str">
        <f>IF(OR(StandardResults[[#This Row],[Entry]]="-",TimeVR[[#This Row],[validation]]="Validated"),"Y","N")</f>
        <v>N</v>
      </c>
      <c r="H1776">
        <f>IF(OR(LEFT(TimeVR[[#This Row],[Times]],8)="00:00.00", LEFT(TimeVR[[#This Row],[Times]],2)="NT"),"-",TimeVR[[#This Row],[Times]])</f>
        <v>0</v>
      </c>
      <c r="I17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6" t="str">
        <f>IF(ISBLANK(TimeVR[[#This Row],[Best Time(S)]]),"-",TimeVR[[#This Row],[Best Time(S)]])</f>
        <v>-</v>
      </c>
      <c r="K1776" t="str">
        <f>IF(StandardResults[[#This Row],[BT(SC)]]&lt;&gt;"-",IF(StandardResults[[#This Row],[BT(SC)]]&lt;=StandardResults[[#This Row],[AAs]],"AA",IF(StandardResults[[#This Row],[BT(SC)]]&lt;=StandardResults[[#This Row],[As]],"A",IF(StandardResults[[#This Row],[BT(SC)]]&lt;=StandardResults[[#This Row],[Bs]],"B","-"))),"")</f>
        <v/>
      </c>
      <c r="L1776" t="str">
        <f>IF(ISBLANK(TimeVR[[#This Row],[Best Time(L)]]),"-",TimeVR[[#This Row],[Best Time(L)]])</f>
        <v>-</v>
      </c>
      <c r="M1776" t="str">
        <f>IF(StandardResults[[#This Row],[BT(LC)]]&lt;&gt;"-",IF(StandardResults[[#This Row],[BT(LC)]]&lt;=StandardResults[[#This Row],[AA]],"AA",IF(StandardResults[[#This Row],[BT(LC)]]&lt;=StandardResults[[#This Row],[A]],"A",IF(StandardResults[[#This Row],[BT(LC)]]&lt;=StandardResults[[#This Row],[B]],"B","-"))),"")</f>
        <v/>
      </c>
      <c r="N1776" s="14"/>
      <c r="O1776" t="str">
        <f>IF(StandardResults[[#This Row],[BT(SC)]]&lt;&gt;"-",IF(StandardResults[[#This Row],[BT(SC)]]&lt;=StandardResults[[#This Row],[Ecs]],"EC","-"),"")</f>
        <v/>
      </c>
      <c r="Q1776" t="str">
        <f>IF(StandardResults[[#This Row],[Ind/Rel]]="Ind",LEFT(StandardResults[[#This Row],[Gender]],1)&amp;MIN(MAX(StandardResults[[#This Row],[Age]],11),17)&amp;"-"&amp;StandardResults[[#This Row],[Event]],"")</f>
        <v>011-0</v>
      </c>
      <c r="R1776" t="e">
        <f>IF(StandardResults[[#This Row],[Ind/Rel]]="Ind",_xlfn.XLOOKUP(StandardResults[[#This Row],[Code]],Std[Code],Std[AA]),"-")</f>
        <v>#N/A</v>
      </c>
      <c r="S1776" t="e">
        <f>IF(StandardResults[[#This Row],[Ind/Rel]]="Ind",_xlfn.XLOOKUP(StandardResults[[#This Row],[Code]],Std[Code],Std[A]),"-")</f>
        <v>#N/A</v>
      </c>
      <c r="T1776" t="e">
        <f>IF(StandardResults[[#This Row],[Ind/Rel]]="Ind",_xlfn.XLOOKUP(StandardResults[[#This Row],[Code]],Std[Code],Std[B]),"-")</f>
        <v>#N/A</v>
      </c>
      <c r="U1776" t="e">
        <f>IF(StandardResults[[#This Row],[Ind/Rel]]="Ind",_xlfn.XLOOKUP(StandardResults[[#This Row],[Code]],Std[Code],Std[AAs]),"-")</f>
        <v>#N/A</v>
      </c>
      <c r="V1776" t="e">
        <f>IF(StandardResults[[#This Row],[Ind/Rel]]="Ind",_xlfn.XLOOKUP(StandardResults[[#This Row],[Code]],Std[Code],Std[As]),"-")</f>
        <v>#N/A</v>
      </c>
      <c r="W1776" t="e">
        <f>IF(StandardResults[[#This Row],[Ind/Rel]]="Ind",_xlfn.XLOOKUP(StandardResults[[#This Row],[Code]],Std[Code],Std[Bs]),"-")</f>
        <v>#N/A</v>
      </c>
      <c r="X1776" t="e">
        <f>IF(StandardResults[[#This Row],[Ind/Rel]]="Ind",_xlfn.XLOOKUP(StandardResults[[#This Row],[Code]],Std[Code],Std[EC]),"-")</f>
        <v>#N/A</v>
      </c>
      <c r="Y1776" t="e">
        <f>IF(StandardResults[[#This Row],[Ind/Rel]]="Ind",_xlfn.XLOOKUP(StandardResults[[#This Row],[Code]],Std[Code],Std[Ecs]),"-")</f>
        <v>#N/A</v>
      </c>
      <c r="Z1776">
        <f>COUNTIFS(StandardResults[Name],StandardResults[[#This Row],[Name]],StandardResults[Entry
Std],"B")+COUNTIFS(StandardResults[Name],StandardResults[[#This Row],[Name]],StandardResults[Entry
Std],"A")+COUNTIFS(StandardResults[Name],StandardResults[[#This Row],[Name]],StandardResults[Entry
Std],"AA")</f>
        <v>0</v>
      </c>
      <c r="AA1776">
        <f>COUNTIFS(StandardResults[Name],StandardResults[[#This Row],[Name]],StandardResults[Entry
Std],"AA")</f>
        <v>0</v>
      </c>
    </row>
    <row r="1777" spans="1:27" x14ac:dyDescent="0.25">
      <c r="A1777">
        <f>TimeVR[[#This Row],[Club]]</f>
        <v>0</v>
      </c>
      <c r="B1777" t="str">
        <f>IF(OR(RIGHT(TimeVR[[#This Row],[Event]],3)="M.R", RIGHT(TimeVR[[#This Row],[Event]],3)="F.R"),"Relay","Ind")</f>
        <v>Ind</v>
      </c>
      <c r="C1777">
        <f>TimeVR[[#This Row],[gender]]</f>
        <v>0</v>
      </c>
      <c r="D1777">
        <f>TimeVR[[#This Row],[Age]]</f>
        <v>0</v>
      </c>
      <c r="E1777">
        <f>TimeVR[[#This Row],[name]]</f>
        <v>0</v>
      </c>
      <c r="F1777">
        <f>TimeVR[[#This Row],[Event]]</f>
        <v>0</v>
      </c>
      <c r="G1777" t="str">
        <f>IF(OR(StandardResults[[#This Row],[Entry]]="-",TimeVR[[#This Row],[validation]]="Validated"),"Y","N")</f>
        <v>N</v>
      </c>
      <c r="H1777">
        <f>IF(OR(LEFT(TimeVR[[#This Row],[Times]],8)="00:00.00", LEFT(TimeVR[[#This Row],[Times]],2)="NT"),"-",TimeVR[[#This Row],[Times]])</f>
        <v>0</v>
      </c>
      <c r="I17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7" t="str">
        <f>IF(ISBLANK(TimeVR[[#This Row],[Best Time(S)]]),"-",TimeVR[[#This Row],[Best Time(S)]])</f>
        <v>-</v>
      </c>
      <c r="K1777" t="str">
        <f>IF(StandardResults[[#This Row],[BT(SC)]]&lt;&gt;"-",IF(StandardResults[[#This Row],[BT(SC)]]&lt;=StandardResults[[#This Row],[AAs]],"AA",IF(StandardResults[[#This Row],[BT(SC)]]&lt;=StandardResults[[#This Row],[As]],"A",IF(StandardResults[[#This Row],[BT(SC)]]&lt;=StandardResults[[#This Row],[Bs]],"B","-"))),"")</f>
        <v/>
      </c>
      <c r="L1777" t="str">
        <f>IF(ISBLANK(TimeVR[[#This Row],[Best Time(L)]]),"-",TimeVR[[#This Row],[Best Time(L)]])</f>
        <v>-</v>
      </c>
      <c r="M1777" t="str">
        <f>IF(StandardResults[[#This Row],[BT(LC)]]&lt;&gt;"-",IF(StandardResults[[#This Row],[BT(LC)]]&lt;=StandardResults[[#This Row],[AA]],"AA",IF(StandardResults[[#This Row],[BT(LC)]]&lt;=StandardResults[[#This Row],[A]],"A",IF(StandardResults[[#This Row],[BT(LC)]]&lt;=StandardResults[[#This Row],[B]],"B","-"))),"")</f>
        <v/>
      </c>
      <c r="N1777" s="14"/>
      <c r="O1777" t="str">
        <f>IF(StandardResults[[#This Row],[BT(SC)]]&lt;&gt;"-",IF(StandardResults[[#This Row],[BT(SC)]]&lt;=StandardResults[[#This Row],[Ecs]],"EC","-"),"")</f>
        <v/>
      </c>
      <c r="Q1777" t="str">
        <f>IF(StandardResults[[#This Row],[Ind/Rel]]="Ind",LEFT(StandardResults[[#This Row],[Gender]],1)&amp;MIN(MAX(StandardResults[[#This Row],[Age]],11),17)&amp;"-"&amp;StandardResults[[#This Row],[Event]],"")</f>
        <v>011-0</v>
      </c>
      <c r="R1777" t="e">
        <f>IF(StandardResults[[#This Row],[Ind/Rel]]="Ind",_xlfn.XLOOKUP(StandardResults[[#This Row],[Code]],Std[Code],Std[AA]),"-")</f>
        <v>#N/A</v>
      </c>
      <c r="S1777" t="e">
        <f>IF(StandardResults[[#This Row],[Ind/Rel]]="Ind",_xlfn.XLOOKUP(StandardResults[[#This Row],[Code]],Std[Code],Std[A]),"-")</f>
        <v>#N/A</v>
      </c>
      <c r="T1777" t="e">
        <f>IF(StandardResults[[#This Row],[Ind/Rel]]="Ind",_xlfn.XLOOKUP(StandardResults[[#This Row],[Code]],Std[Code],Std[B]),"-")</f>
        <v>#N/A</v>
      </c>
      <c r="U1777" t="e">
        <f>IF(StandardResults[[#This Row],[Ind/Rel]]="Ind",_xlfn.XLOOKUP(StandardResults[[#This Row],[Code]],Std[Code],Std[AAs]),"-")</f>
        <v>#N/A</v>
      </c>
      <c r="V1777" t="e">
        <f>IF(StandardResults[[#This Row],[Ind/Rel]]="Ind",_xlfn.XLOOKUP(StandardResults[[#This Row],[Code]],Std[Code],Std[As]),"-")</f>
        <v>#N/A</v>
      </c>
      <c r="W1777" t="e">
        <f>IF(StandardResults[[#This Row],[Ind/Rel]]="Ind",_xlfn.XLOOKUP(StandardResults[[#This Row],[Code]],Std[Code],Std[Bs]),"-")</f>
        <v>#N/A</v>
      </c>
      <c r="X1777" t="e">
        <f>IF(StandardResults[[#This Row],[Ind/Rel]]="Ind",_xlfn.XLOOKUP(StandardResults[[#This Row],[Code]],Std[Code],Std[EC]),"-")</f>
        <v>#N/A</v>
      </c>
      <c r="Y1777" t="e">
        <f>IF(StandardResults[[#This Row],[Ind/Rel]]="Ind",_xlfn.XLOOKUP(StandardResults[[#This Row],[Code]],Std[Code],Std[Ecs]),"-")</f>
        <v>#N/A</v>
      </c>
      <c r="Z1777">
        <f>COUNTIFS(StandardResults[Name],StandardResults[[#This Row],[Name]],StandardResults[Entry
Std],"B")+COUNTIFS(StandardResults[Name],StandardResults[[#This Row],[Name]],StandardResults[Entry
Std],"A")+COUNTIFS(StandardResults[Name],StandardResults[[#This Row],[Name]],StandardResults[Entry
Std],"AA")</f>
        <v>0</v>
      </c>
      <c r="AA1777">
        <f>COUNTIFS(StandardResults[Name],StandardResults[[#This Row],[Name]],StandardResults[Entry
Std],"AA")</f>
        <v>0</v>
      </c>
    </row>
    <row r="1778" spans="1:27" x14ac:dyDescent="0.25">
      <c r="A1778">
        <f>TimeVR[[#This Row],[Club]]</f>
        <v>0</v>
      </c>
      <c r="B1778" t="str">
        <f>IF(OR(RIGHT(TimeVR[[#This Row],[Event]],3)="M.R", RIGHT(TimeVR[[#This Row],[Event]],3)="F.R"),"Relay","Ind")</f>
        <v>Ind</v>
      </c>
      <c r="C1778">
        <f>TimeVR[[#This Row],[gender]]</f>
        <v>0</v>
      </c>
      <c r="D1778">
        <f>TimeVR[[#This Row],[Age]]</f>
        <v>0</v>
      </c>
      <c r="E1778">
        <f>TimeVR[[#This Row],[name]]</f>
        <v>0</v>
      </c>
      <c r="F1778">
        <f>TimeVR[[#This Row],[Event]]</f>
        <v>0</v>
      </c>
      <c r="G1778" t="str">
        <f>IF(OR(StandardResults[[#This Row],[Entry]]="-",TimeVR[[#This Row],[validation]]="Validated"),"Y","N")</f>
        <v>N</v>
      </c>
      <c r="H1778">
        <f>IF(OR(LEFT(TimeVR[[#This Row],[Times]],8)="00:00.00", LEFT(TimeVR[[#This Row],[Times]],2)="NT"),"-",TimeVR[[#This Row],[Times]])</f>
        <v>0</v>
      </c>
      <c r="I17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8" t="str">
        <f>IF(ISBLANK(TimeVR[[#This Row],[Best Time(S)]]),"-",TimeVR[[#This Row],[Best Time(S)]])</f>
        <v>-</v>
      </c>
      <c r="K1778" t="str">
        <f>IF(StandardResults[[#This Row],[BT(SC)]]&lt;&gt;"-",IF(StandardResults[[#This Row],[BT(SC)]]&lt;=StandardResults[[#This Row],[AAs]],"AA",IF(StandardResults[[#This Row],[BT(SC)]]&lt;=StandardResults[[#This Row],[As]],"A",IF(StandardResults[[#This Row],[BT(SC)]]&lt;=StandardResults[[#This Row],[Bs]],"B","-"))),"")</f>
        <v/>
      </c>
      <c r="L1778" t="str">
        <f>IF(ISBLANK(TimeVR[[#This Row],[Best Time(L)]]),"-",TimeVR[[#This Row],[Best Time(L)]])</f>
        <v>-</v>
      </c>
      <c r="M1778" t="str">
        <f>IF(StandardResults[[#This Row],[BT(LC)]]&lt;&gt;"-",IF(StandardResults[[#This Row],[BT(LC)]]&lt;=StandardResults[[#This Row],[AA]],"AA",IF(StandardResults[[#This Row],[BT(LC)]]&lt;=StandardResults[[#This Row],[A]],"A",IF(StandardResults[[#This Row],[BT(LC)]]&lt;=StandardResults[[#This Row],[B]],"B","-"))),"")</f>
        <v/>
      </c>
      <c r="N1778" s="14"/>
      <c r="O1778" t="str">
        <f>IF(StandardResults[[#This Row],[BT(SC)]]&lt;&gt;"-",IF(StandardResults[[#This Row],[BT(SC)]]&lt;=StandardResults[[#This Row],[Ecs]],"EC","-"),"")</f>
        <v/>
      </c>
      <c r="Q1778" t="str">
        <f>IF(StandardResults[[#This Row],[Ind/Rel]]="Ind",LEFT(StandardResults[[#This Row],[Gender]],1)&amp;MIN(MAX(StandardResults[[#This Row],[Age]],11),17)&amp;"-"&amp;StandardResults[[#This Row],[Event]],"")</f>
        <v>011-0</v>
      </c>
      <c r="R1778" t="e">
        <f>IF(StandardResults[[#This Row],[Ind/Rel]]="Ind",_xlfn.XLOOKUP(StandardResults[[#This Row],[Code]],Std[Code],Std[AA]),"-")</f>
        <v>#N/A</v>
      </c>
      <c r="S1778" t="e">
        <f>IF(StandardResults[[#This Row],[Ind/Rel]]="Ind",_xlfn.XLOOKUP(StandardResults[[#This Row],[Code]],Std[Code],Std[A]),"-")</f>
        <v>#N/A</v>
      </c>
      <c r="T1778" t="e">
        <f>IF(StandardResults[[#This Row],[Ind/Rel]]="Ind",_xlfn.XLOOKUP(StandardResults[[#This Row],[Code]],Std[Code],Std[B]),"-")</f>
        <v>#N/A</v>
      </c>
      <c r="U1778" t="e">
        <f>IF(StandardResults[[#This Row],[Ind/Rel]]="Ind",_xlfn.XLOOKUP(StandardResults[[#This Row],[Code]],Std[Code],Std[AAs]),"-")</f>
        <v>#N/A</v>
      </c>
      <c r="V1778" t="e">
        <f>IF(StandardResults[[#This Row],[Ind/Rel]]="Ind",_xlfn.XLOOKUP(StandardResults[[#This Row],[Code]],Std[Code],Std[As]),"-")</f>
        <v>#N/A</v>
      </c>
      <c r="W1778" t="e">
        <f>IF(StandardResults[[#This Row],[Ind/Rel]]="Ind",_xlfn.XLOOKUP(StandardResults[[#This Row],[Code]],Std[Code],Std[Bs]),"-")</f>
        <v>#N/A</v>
      </c>
      <c r="X1778" t="e">
        <f>IF(StandardResults[[#This Row],[Ind/Rel]]="Ind",_xlfn.XLOOKUP(StandardResults[[#This Row],[Code]],Std[Code],Std[EC]),"-")</f>
        <v>#N/A</v>
      </c>
      <c r="Y1778" t="e">
        <f>IF(StandardResults[[#This Row],[Ind/Rel]]="Ind",_xlfn.XLOOKUP(StandardResults[[#This Row],[Code]],Std[Code],Std[Ecs]),"-")</f>
        <v>#N/A</v>
      </c>
      <c r="Z1778">
        <f>COUNTIFS(StandardResults[Name],StandardResults[[#This Row],[Name]],StandardResults[Entry
Std],"B")+COUNTIFS(StandardResults[Name],StandardResults[[#This Row],[Name]],StandardResults[Entry
Std],"A")+COUNTIFS(StandardResults[Name],StandardResults[[#This Row],[Name]],StandardResults[Entry
Std],"AA")</f>
        <v>0</v>
      </c>
      <c r="AA1778">
        <f>COUNTIFS(StandardResults[Name],StandardResults[[#This Row],[Name]],StandardResults[Entry
Std],"AA")</f>
        <v>0</v>
      </c>
    </row>
    <row r="1779" spans="1:27" x14ac:dyDescent="0.25">
      <c r="A1779">
        <f>TimeVR[[#This Row],[Club]]</f>
        <v>0</v>
      </c>
      <c r="B1779" t="str">
        <f>IF(OR(RIGHT(TimeVR[[#This Row],[Event]],3)="M.R", RIGHT(TimeVR[[#This Row],[Event]],3)="F.R"),"Relay","Ind")</f>
        <v>Ind</v>
      </c>
      <c r="C1779">
        <f>TimeVR[[#This Row],[gender]]</f>
        <v>0</v>
      </c>
      <c r="D1779">
        <f>TimeVR[[#This Row],[Age]]</f>
        <v>0</v>
      </c>
      <c r="E1779">
        <f>TimeVR[[#This Row],[name]]</f>
        <v>0</v>
      </c>
      <c r="F1779">
        <f>TimeVR[[#This Row],[Event]]</f>
        <v>0</v>
      </c>
      <c r="G1779" t="str">
        <f>IF(OR(StandardResults[[#This Row],[Entry]]="-",TimeVR[[#This Row],[validation]]="Validated"),"Y","N")</f>
        <v>N</v>
      </c>
      <c r="H1779">
        <f>IF(OR(LEFT(TimeVR[[#This Row],[Times]],8)="00:00.00", LEFT(TimeVR[[#This Row],[Times]],2)="NT"),"-",TimeVR[[#This Row],[Times]])</f>
        <v>0</v>
      </c>
      <c r="I17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79" t="str">
        <f>IF(ISBLANK(TimeVR[[#This Row],[Best Time(S)]]),"-",TimeVR[[#This Row],[Best Time(S)]])</f>
        <v>-</v>
      </c>
      <c r="K1779" t="str">
        <f>IF(StandardResults[[#This Row],[BT(SC)]]&lt;&gt;"-",IF(StandardResults[[#This Row],[BT(SC)]]&lt;=StandardResults[[#This Row],[AAs]],"AA",IF(StandardResults[[#This Row],[BT(SC)]]&lt;=StandardResults[[#This Row],[As]],"A",IF(StandardResults[[#This Row],[BT(SC)]]&lt;=StandardResults[[#This Row],[Bs]],"B","-"))),"")</f>
        <v/>
      </c>
      <c r="L1779" t="str">
        <f>IF(ISBLANK(TimeVR[[#This Row],[Best Time(L)]]),"-",TimeVR[[#This Row],[Best Time(L)]])</f>
        <v>-</v>
      </c>
      <c r="M1779" t="str">
        <f>IF(StandardResults[[#This Row],[BT(LC)]]&lt;&gt;"-",IF(StandardResults[[#This Row],[BT(LC)]]&lt;=StandardResults[[#This Row],[AA]],"AA",IF(StandardResults[[#This Row],[BT(LC)]]&lt;=StandardResults[[#This Row],[A]],"A",IF(StandardResults[[#This Row],[BT(LC)]]&lt;=StandardResults[[#This Row],[B]],"B","-"))),"")</f>
        <v/>
      </c>
      <c r="N1779" s="14"/>
      <c r="O1779" t="str">
        <f>IF(StandardResults[[#This Row],[BT(SC)]]&lt;&gt;"-",IF(StandardResults[[#This Row],[BT(SC)]]&lt;=StandardResults[[#This Row],[Ecs]],"EC","-"),"")</f>
        <v/>
      </c>
      <c r="Q1779" t="str">
        <f>IF(StandardResults[[#This Row],[Ind/Rel]]="Ind",LEFT(StandardResults[[#This Row],[Gender]],1)&amp;MIN(MAX(StandardResults[[#This Row],[Age]],11),17)&amp;"-"&amp;StandardResults[[#This Row],[Event]],"")</f>
        <v>011-0</v>
      </c>
      <c r="R1779" t="e">
        <f>IF(StandardResults[[#This Row],[Ind/Rel]]="Ind",_xlfn.XLOOKUP(StandardResults[[#This Row],[Code]],Std[Code],Std[AA]),"-")</f>
        <v>#N/A</v>
      </c>
      <c r="S1779" t="e">
        <f>IF(StandardResults[[#This Row],[Ind/Rel]]="Ind",_xlfn.XLOOKUP(StandardResults[[#This Row],[Code]],Std[Code],Std[A]),"-")</f>
        <v>#N/A</v>
      </c>
      <c r="T1779" t="e">
        <f>IF(StandardResults[[#This Row],[Ind/Rel]]="Ind",_xlfn.XLOOKUP(StandardResults[[#This Row],[Code]],Std[Code],Std[B]),"-")</f>
        <v>#N/A</v>
      </c>
      <c r="U1779" t="e">
        <f>IF(StandardResults[[#This Row],[Ind/Rel]]="Ind",_xlfn.XLOOKUP(StandardResults[[#This Row],[Code]],Std[Code],Std[AAs]),"-")</f>
        <v>#N/A</v>
      </c>
      <c r="V1779" t="e">
        <f>IF(StandardResults[[#This Row],[Ind/Rel]]="Ind",_xlfn.XLOOKUP(StandardResults[[#This Row],[Code]],Std[Code],Std[As]),"-")</f>
        <v>#N/A</v>
      </c>
      <c r="W1779" t="e">
        <f>IF(StandardResults[[#This Row],[Ind/Rel]]="Ind",_xlfn.XLOOKUP(StandardResults[[#This Row],[Code]],Std[Code],Std[Bs]),"-")</f>
        <v>#N/A</v>
      </c>
      <c r="X1779" t="e">
        <f>IF(StandardResults[[#This Row],[Ind/Rel]]="Ind",_xlfn.XLOOKUP(StandardResults[[#This Row],[Code]],Std[Code],Std[EC]),"-")</f>
        <v>#N/A</v>
      </c>
      <c r="Y1779" t="e">
        <f>IF(StandardResults[[#This Row],[Ind/Rel]]="Ind",_xlfn.XLOOKUP(StandardResults[[#This Row],[Code]],Std[Code],Std[Ecs]),"-")</f>
        <v>#N/A</v>
      </c>
      <c r="Z1779">
        <f>COUNTIFS(StandardResults[Name],StandardResults[[#This Row],[Name]],StandardResults[Entry
Std],"B")+COUNTIFS(StandardResults[Name],StandardResults[[#This Row],[Name]],StandardResults[Entry
Std],"A")+COUNTIFS(StandardResults[Name],StandardResults[[#This Row],[Name]],StandardResults[Entry
Std],"AA")</f>
        <v>0</v>
      </c>
      <c r="AA1779">
        <f>COUNTIFS(StandardResults[Name],StandardResults[[#This Row],[Name]],StandardResults[Entry
Std],"AA")</f>
        <v>0</v>
      </c>
    </row>
    <row r="1780" spans="1:27" x14ac:dyDescent="0.25">
      <c r="A1780">
        <f>TimeVR[[#This Row],[Club]]</f>
        <v>0</v>
      </c>
      <c r="B1780" t="str">
        <f>IF(OR(RIGHT(TimeVR[[#This Row],[Event]],3)="M.R", RIGHT(TimeVR[[#This Row],[Event]],3)="F.R"),"Relay","Ind")</f>
        <v>Ind</v>
      </c>
      <c r="C1780">
        <f>TimeVR[[#This Row],[gender]]</f>
        <v>0</v>
      </c>
      <c r="D1780">
        <f>TimeVR[[#This Row],[Age]]</f>
        <v>0</v>
      </c>
      <c r="E1780">
        <f>TimeVR[[#This Row],[name]]</f>
        <v>0</v>
      </c>
      <c r="F1780">
        <f>TimeVR[[#This Row],[Event]]</f>
        <v>0</v>
      </c>
      <c r="G1780" t="str">
        <f>IF(OR(StandardResults[[#This Row],[Entry]]="-",TimeVR[[#This Row],[validation]]="Validated"),"Y","N")</f>
        <v>N</v>
      </c>
      <c r="H1780">
        <f>IF(OR(LEFT(TimeVR[[#This Row],[Times]],8)="00:00.00", LEFT(TimeVR[[#This Row],[Times]],2)="NT"),"-",TimeVR[[#This Row],[Times]])</f>
        <v>0</v>
      </c>
      <c r="I17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0" t="str">
        <f>IF(ISBLANK(TimeVR[[#This Row],[Best Time(S)]]),"-",TimeVR[[#This Row],[Best Time(S)]])</f>
        <v>-</v>
      </c>
      <c r="K1780" t="str">
        <f>IF(StandardResults[[#This Row],[BT(SC)]]&lt;&gt;"-",IF(StandardResults[[#This Row],[BT(SC)]]&lt;=StandardResults[[#This Row],[AAs]],"AA",IF(StandardResults[[#This Row],[BT(SC)]]&lt;=StandardResults[[#This Row],[As]],"A",IF(StandardResults[[#This Row],[BT(SC)]]&lt;=StandardResults[[#This Row],[Bs]],"B","-"))),"")</f>
        <v/>
      </c>
      <c r="L1780" t="str">
        <f>IF(ISBLANK(TimeVR[[#This Row],[Best Time(L)]]),"-",TimeVR[[#This Row],[Best Time(L)]])</f>
        <v>-</v>
      </c>
      <c r="M1780" t="str">
        <f>IF(StandardResults[[#This Row],[BT(LC)]]&lt;&gt;"-",IF(StandardResults[[#This Row],[BT(LC)]]&lt;=StandardResults[[#This Row],[AA]],"AA",IF(StandardResults[[#This Row],[BT(LC)]]&lt;=StandardResults[[#This Row],[A]],"A",IF(StandardResults[[#This Row],[BT(LC)]]&lt;=StandardResults[[#This Row],[B]],"B","-"))),"")</f>
        <v/>
      </c>
      <c r="N1780" s="14"/>
      <c r="O1780" t="str">
        <f>IF(StandardResults[[#This Row],[BT(SC)]]&lt;&gt;"-",IF(StandardResults[[#This Row],[BT(SC)]]&lt;=StandardResults[[#This Row],[Ecs]],"EC","-"),"")</f>
        <v/>
      </c>
      <c r="Q1780" t="str">
        <f>IF(StandardResults[[#This Row],[Ind/Rel]]="Ind",LEFT(StandardResults[[#This Row],[Gender]],1)&amp;MIN(MAX(StandardResults[[#This Row],[Age]],11),17)&amp;"-"&amp;StandardResults[[#This Row],[Event]],"")</f>
        <v>011-0</v>
      </c>
      <c r="R1780" t="e">
        <f>IF(StandardResults[[#This Row],[Ind/Rel]]="Ind",_xlfn.XLOOKUP(StandardResults[[#This Row],[Code]],Std[Code],Std[AA]),"-")</f>
        <v>#N/A</v>
      </c>
      <c r="S1780" t="e">
        <f>IF(StandardResults[[#This Row],[Ind/Rel]]="Ind",_xlfn.XLOOKUP(StandardResults[[#This Row],[Code]],Std[Code],Std[A]),"-")</f>
        <v>#N/A</v>
      </c>
      <c r="T1780" t="e">
        <f>IF(StandardResults[[#This Row],[Ind/Rel]]="Ind",_xlfn.XLOOKUP(StandardResults[[#This Row],[Code]],Std[Code],Std[B]),"-")</f>
        <v>#N/A</v>
      </c>
      <c r="U1780" t="e">
        <f>IF(StandardResults[[#This Row],[Ind/Rel]]="Ind",_xlfn.XLOOKUP(StandardResults[[#This Row],[Code]],Std[Code],Std[AAs]),"-")</f>
        <v>#N/A</v>
      </c>
      <c r="V1780" t="e">
        <f>IF(StandardResults[[#This Row],[Ind/Rel]]="Ind",_xlfn.XLOOKUP(StandardResults[[#This Row],[Code]],Std[Code],Std[As]),"-")</f>
        <v>#N/A</v>
      </c>
      <c r="W1780" t="e">
        <f>IF(StandardResults[[#This Row],[Ind/Rel]]="Ind",_xlfn.XLOOKUP(StandardResults[[#This Row],[Code]],Std[Code],Std[Bs]),"-")</f>
        <v>#N/A</v>
      </c>
      <c r="X1780" t="e">
        <f>IF(StandardResults[[#This Row],[Ind/Rel]]="Ind",_xlfn.XLOOKUP(StandardResults[[#This Row],[Code]],Std[Code],Std[EC]),"-")</f>
        <v>#N/A</v>
      </c>
      <c r="Y1780" t="e">
        <f>IF(StandardResults[[#This Row],[Ind/Rel]]="Ind",_xlfn.XLOOKUP(StandardResults[[#This Row],[Code]],Std[Code],Std[Ecs]),"-")</f>
        <v>#N/A</v>
      </c>
      <c r="Z1780">
        <f>COUNTIFS(StandardResults[Name],StandardResults[[#This Row],[Name]],StandardResults[Entry
Std],"B")+COUNTIFS(StandardResults[Name],StandardResults[[#This Row],[Name]],StandardResults[Entry
Std],"A")+COUNTIFS(StandardResults[Name],StandardResults[[#This Row],[Name]],StandardResults[Entry
Std],"AA")</f>
        <v>0</v>
      </c>
      <c r="AA1780">
        <f>COUNTIFS(StandardResults[Name],StandardResults[[#This Row],[Name]],StandardResults[Entry
Std],"AA")</f>
        <v>0</v>
      </c>
    </row>
    <row r="1781" spans="1:27" x14ac:dyDescent="0.25">
      <c r="A1781">
        <f>TimeVR[[#This Row],[Club]]</f>
        <v>0</v>
      </c>
      <c r="B1781" t="str">
        <f>IF(OR(RIGHT(TimeVR[[#This Row],[Event]],3)="M.R", RIGHT(TimeVR[[#This Row],[Event]],3)="F.R"),"Relay","Ind")</f>
        <v>Ind</v>
      </c>
      <c r="C1781">
        <f>TimeVR[[#This Row],[gender]]</f>
        <v>0</v>
      </c>
      <c r="D1781">
        <f>TimeVR[[#This Row],[Age]]</f>
        <v>0</v>
      </c>
      <c r="E1781">
        <f>TimeVR[[#This Row],[name]]</f>
        <v>0</v>
      </c>
      <c r="F1781">
        <f>TimeVR[[#This Row],[Event]]</f>
        <v>0</v>
      </c>
      <c r="G1781" t="str">
        <f>IF(OR(StandardResults[[#This Row],[Entry]]="-",TimeVR[[#This Row],[validation]]="Validated"),"Y","N")</f>
        <v>N</v>
      </c>
      <c r="H1781">
        <f>IF(OR(LEFT(TimeVR[[#This Row],[Times]],8)="00:00.00", LEFT(TimeVR[[#This Row],[Times]],2)="NT"),"-",TimeVR[[#This Row],[Times]])</f>
        <v>0</v>
      </c>
      <c r="I17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1" t="str">
        <f>IF(ISBLANK(TimeVR[[#This Row],[Best Time(S)]]),"-",TimeVR[[#This Row],[Best Time(S)]])</f>
        <v>-</v>
      </c>
      <c r="K1781" t="str">
        <f>IF(StandardResults[[#This Row],[BT(SC)]]&lt;&gt;"-",IF(StandardResults[[#This Row],[BT(SC)]]&lt;=StandardResults[[#This Row],[AAs]],"AA",IF(StandardResults[[#This Row],[BT(SC)]]&lt;=StandardResults[[#This Row],[As]],"A",IF(StandardResults[[#This Row],[BT(SC)]]&lt;=StandardResults[[#This Row],[Bs]],"B","-"))),"")</f>
        <v/>
      </c>
      <c r="L1781" t="str">
        <f>IF(ISBLANK(TimeVR[[#This Row],[Best Time(L)]]),"-",TimeVR[[#This Row],[Best Time(L)]])</f>
        <v>-</v>
      </c>
      <c r="M1781" t="str">
        <f>IF(StandardResults[[#This Row],[BT(LC)]]&lt;&gt;"-",IF(StandardResults[[#This Row],[BT(LC)]]&lt;=StandardResults[[#This Row],[AA]],"AA",IF(StandardResults[[#This Row],[BT(LC)]]&lt;=StandardResults[[#This Row],[A]],"A",IF(StandardResults[[#This Row],[BT(LC)]]&lt;=StandardResults[[#This Row],[B]],"B","-"))),"")</f>
        <v/>
      </c>
      <c r="N1781" s="14"/>
      <c r="O1781" t="str">
        <f>IF(StandardResults[[#This Row],[BT(SC)]]&lt;&gt;"-",IF(StandardResults[[#This Row],[BT(SC)]]&lt;=StandardResults[[#This Row],[Ecs]],"EC","-"),"")</f>
        <v/>
      </c>
      <c r="Q1781" t="str">
        <f>IF(StandardResults[[#This Row],[Ind/Rel]]="Ind",LEFT(StandardResults[[#This Row],[Gender]],1)&amp;MIN(MAX(StandardResults[[#This Row],[Age]],11),17)&amp;"-"&amp;StandardResults[[#This Row],[Event]],"")</f>
        <v>011-0</v>
      </c>
      <c r="R1781" t="e">
        <f>IF(StandardResults[[#This Row],[Ind/Rel]]="Ind",_xlfn.XLOOKUP(StandardResults[[#This Row],[Code]],Std[Code],Std[AA]),"-")</f>
        <v>#N/A</v>
      </c>
      <c r="S1781" t="e">
        <f>IF(StandardResults[[#This Row],[Ind/Rel]]="Ind",_xlfn.XLOOKUP(StandardResults[[#This Row],[Code]],Std[Code],Std[A]),"-")</f>
        <v>#N/A</v>
      </c>
      <c r="T1781" t="e">
        <f>IF(StandardResults[[#This Row],[Ind/Rel]]="Ind",_xlfn.XLOOKUP(StandardResults[[#This Row],[Code]],Std[Code],Std[B]),"-")</f>
        <v>#N/A</v>
      </c>
      <c r="U1781" t="e">
        <f>IF(StandardResults[[#This Row],[Ind/Rel]]="Ind",_xlfn.XLOOKUP(StandardResults[[#This Row],[Code]],Std[Code],Std[AAs]),"-")</f>
        <v>#N/A</v>
      </c>
      <c r="V1781" t="e">
        <f>IF(StandardResults[[#This Row],[Ind/Rel]]="Ind",_xlfn.XLOOKUP(StandardResults[[#This Row],[Code]],Std[Code],Std[As]),"-")</f>
        <v>#N/A</v>
      </c>
      <c r="W1781" t="e">
        <f>IF(StandardResults[[#This Row],[Ind/Rel]]="Ind",_xlfn.XLOOKUP(StandardResults[[#This Row],[Code]],Std[Code],Std[Bs]),"-")</f>
        <v>#N/A</v>
      </c>
      <c r="X1781" t="e">
        <f>IF(StandardResults[[#This Row],[Ind/Rel]]="Ind",_xlfn.XLOOKUP(StandardResults[[#This Row],[Code]],Std[Code],Std[EC]),"-")</f>
        <v>#N/A</v>
      </c>
      <c r="Y1781" t="e">
        <f>IF(StandardResults[[#This Row],[Ind/Rel]]="Ind",_xlfn.XLOOKUP(StandardResults[[#This Row],[Code]],Std[Code],Std[Ecs]),"-")</f>
        <v>#N/A</v>
      </c>
      <c r="Z1781">
        <f>COUNTIFS(StandardResults[Name],StandardResults[[#This Row],[Name]],StandardResults[Entry
Std],"B")+COUNTIFS(StandardResults[Name],StandardResults[[#This Row],[Name]],StandardResults[Entry
Std],"A")+COUNTIFS(StandardResults[Name],StandardResults[[#This Row],[Name]],StandardResults[Entry
Std],"AA")</f>
        <v>0</v>
      </c>
      <c r="AA1781">
        <f>COUNTIFS(StandardResults[Name],StandardResults[[#This Row],[Name]],StandardResults[Entry
Std],"AA")</f>
        <v>0</v>
      </c>
    </row>
    <row r="1782" spans="1:27" x14ac:dyDescent="0.25">
      <c r="A1782">
        <f>TimeVR[[#This Row],[Club]]</f>
        <v>0</v>
      </c>
      <c r="B1782" t="str">
        <f>IF(OR(RIGHT(TimeVR[[#This Row],[Event]],3)="M.R", RIGHT(TimeVR[[#This Row],[Event]],3)="F.R"),"Relay","Ind")</f>
        <v>Ind</v>
      </c>
      <c r="C1782">
        <f>TimeVR[[#This Row],[gender]]</f>
        <v>0</v>
      </c>
      <c r="D1782">
        <f>TimeVR[[#This Row],[Age]]</f>
        <v>0</v>
      </c>
      <c r="E1782">
        <f>TimeVR[[#This Row],[name]]</f>
        <v>0</v>
      </c>
      <c r="F1782">
        <f>TimeVR[[#This Row],[Event]]</f>
        <v>0</v>
      </c>
      <c r="G1782" t="str">
        <f>IF(OR(StandardResults[[#This Row],[Entry]]="-",TimeVR[[#This Row],[validation]]="Validated"),"Y","N")</f>
        <v>N</v>
      </c>
      <c r="H1782">
        <f>IF(OR(LEFT(TimeVR[[#This Row],[Times]],8)="00:00.00", LEFT(TimeVR[[#This Row],[Times]],2)="NT"),"-",TimeVR[[#This Row],[Times]])</f>
        <v>0</v>
      </c>
      <c r="I17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2" t="str">
        <f>IF(ISBLANK(TimeVR[[#This Row],[Best Time(S)]]),"-",TimeVR[[#This Row],[Best Time(S)]])</f>
        <v>-</v>
      </c>
      <c r="K1782" t="str">
        <f>IF(StandardResults[[#This Row],[BT(SC)]]&lt;&gt;"-",IF(StandardResults[[#This Row],[BT(SC)]]&lt;=StandardResults[[#This Row],[AAs]],"AA",IF(StandardResults[[#This Row],[BT(SC)]]&lt;=StandardResults[[#This Row],[As]],"A",IF(StandardResults[[#This Row],[BT(SC)]]&lt;=StandardResults[[#This Row],[Bs]],"B","-"))),"")</f>
        <v/>
      </c>
      <c r="L1782" t="str">
        <f>IF(ISBLANK(TimeVR[[#This Row],[Best Time(L)]]),"-",TimeVR[[#This Row],[Best Time(L)]])</f>
        <v>-</v>
      </c>
      <c r="M1782" t="str">
        <f>IF(StandardResults[[#This Row],[BT(LC)]]&lt;&gt;"-",IF(StandardResults[[#This Row],[BT(LC)]]&lt;=StandardResults[[#This Row],[AA]],"AA",IF(StandardResults[[#This Row],[BT(LC)]]&lt;=StandardResults[[#This Row],[A]],"A",IF(StandardResults[[#This Row],[BT(LC)]]&lt;=StandardResults[[#This Row],[B]],"B","-"))),"")</f>
        <v/>
      </c>
      <c r="N1782" s="14"/>
      <c r="O1782" t="str">
        <f>IF(StandardResults[[#This Row],[BT(SC)]]&lt;&gt;"-",IF(StandardResults[[#This Row],[BT(SC)]]&lt;=StandardResults[[#This Row],[Ecs]],"EC","-"),"")</f>
        <v/>
      </c>
      <c r="Q1782" t="str">
        <f>IF(StandardResults[[#This Row],[Ind/Rel]]="Ind",LEFT(StandardResults[[#This Row],[Gender]],1)&amp;MIN(MAX(StandardResults[[#This Row],[Age]],11),17)&amp;"-"&amp;StandardResults[[#This Row],[Event]],"")</f>
        <v>011-0</v>
      </c>
      <c r="R1782" t="e">
        <f>IF(StandardResults[[#This Row],[Ind/Rel]]="Ind",_xlfn.XLOOKUP(StandardResults[[#This Row],[Code]],Std[Code],Std[AA]),"-")</f>
        <v>#N/A</v>
      </c>
      <c r="S1782" t="e">
        <f>IF(StandardResults[[#This Row],[Ind/Rel]]="Ind",_xlfn.XLOOKUP(StandardResults[[#This Row],[Code]],Std[Code],Std[A]),"-")</f>
        <v>#N/A</v>
      </c>
      <c r="T1782" t="e">
        <f>IF(StandardResults[[#This Row],[Ind/Rel]]="Ind",_xlfn.XLOOKUP(StandardResults[[#This Row],[Code]],Std[Code],Std[B]),"-")</f>
        <v>#N/A</v>
      </c>
      <c r="U1782" t="e">
        <f>IF(StandardResults[[#This Row],[Ind/Rel]]="Ind",_xlfn.XLOOKUP(StandardResults[[#This Row],[Code]],Std[Code],Std[AAs]),"-")</f>
        <v>#N/A</v>
      </c>
      <c r="V1782" t="e">
        <f>IF(StandardResults[[#This Row],[Ind/Rel]]="Ind",_xlfn.XLOOKUP(StandardResults[[#This Row],[Code]],Std[Code],Std[As]),"-")</f>
        <v>#N/A</v>
      </c>
      <c r="W1782" t="e">
        <f>IF(StandardResults[[#This Row],[Ind/Rel]]="Ind",_xlfn.XLOOKUP(StandardResults[[#This Row],[Code]],Std[Code],Std[Bs]),"-")</f>
        <v>#N/A</v>
      </c>
      <c r="X1782" t="e">
        <f>IF(StandardResults[[#This Row],[Ind/Rel]]="Ind",_xlfn.XLOOKUP(StandardResults[[#This Row],[Code]],Std[Code],Std[EC]),"-")</f>
        <v>#N/A</v>
      </c>
      <c r="Y1782" t="e">
        <f>IF(StandardResults[[#This Row],[Ind/Rel]]="Ind",_xlfn.XLOOKUP(StandardResults[[#This Row],[Code]],Std[Code],Std[Ecs]),"-")</f>
        <v>#N/A</v>
      </c>
      <c r="Z1782">
        <f>COUNTIFS(StandardResults[Name],StandardResults[[#This Row],[Name]],StandardResults[Entry
Std],"B")+COUNTIFS(StandardResults[Name],StandardResults[[#This Row],[Name]],StandardResults[Entry
Std],"A")+COUNTIFS(StandardResults[Name],StandardResults[[#This Row],[Name]],StandardResults[Entry
Std],"AA")</f>
        <v>0</v>
      </c>
      <c r="AA1782">
        <f>COUNTIFS(StandardResults[Name],StandardResults[[#This Row],[Name]],StandardResults[Entry
Std],"AA")</f>
        <v>0</v>
      </c>
    </row>
    <row r="1783" spans="1:27" x14ac:dyDescent="0.25">
      <c r="A1783">
        <f>TimeVR[[#This Row],[Club]]</f>
        <v>0</v>
      </c>
      <c r="B1783" t="str">
        <f>IF(OR(RIGHT(TimeVR[[#This Row],[Event]],3)="M.R", RIGHT(TimeVR[[#This Row],[Event]],3)="F.R"),"Relay","Ind")</f>
        <v>Ind</v>
      </c>
      <c r="C1783">
        <f>TimeVR[[#This Row],[gender]]</f>
        <v>0</v>
      </c>
      <c r="D1783">
        <f>TimeVR[[#This Row],[Age]]</f>
        <v>0</v>
      </c>
      <c r="E1783">
        <f>TimeVR[[#This Row],[name]]</f>
        <v>0</v>
      </c>
      <c r="F1783">
        <f>TimeVR[[#This Row],[Event]]</f>
        <v>0</v>
      </c>
      <c r="G1783" t="str">
        <f>IF(OR(StandardResults[[#This Row],[Entry]]="-",TimeVR[[#This Row],[validation]]="Validated"),"Y","N")</f>
        <v>N</v>
      </c>
      <c r="H1783">
        <f>IF(OR(LEFT(TimeVR[[#This Row],[Times]],8)="00:00.00", LEFT(TimeVR[[#This Row],[Times]],2)="NT"),"-",TimeVR[[#This Row],[Times]])</f>
        <v>0</v>
      </c>
      <c r="I17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3" t="str">
        <f>IF(ISBLANK(TimeVR[[#This Row],[Best Time(S)]]),"-",TimeVR[[#This Row],[Best Time(S)]])</f>
        <v>-</v>
      </c>
      <c r="K1783" t="str">
        <f>IF(StandardResults[[#This Row],[BT(SC)]]&lt;&gt;"-",IF(StandardResults[[#This Row],[BT(SC)]]&lt;=StandardResults[[#This Row],[AAs]],"AA",IF(StandardResults[[#This Row],[BT(SC)]]&lt;=StandardResults[[#This Row],[As]],"A",IF(StandardResults[[#This Row],[BT(SC)]]&lt;=StandardResults[[#This Row],[Bs]],"B","-"))),"")</f>
        <v/>
      </c>
      <c r="L1783" t="str">
        <f>IF(ISBLANK(TimeVR[[#This Row],[Best Time(L)]]),"-",TimeVR[[#This Row],[Best Time(L)]])</f>
        <v>-</v>
      </c>
      <c r="M1783" t="str">
        <f>IF(StandardResults[[#This Row],[BT(LC)]]&lt;&gt;"-",IF(StandardResults[[#This Row],[BT(LC)]]&lt;=StandardResults[[#This Row],[AA]],"AA",IF(StandardResults[[#This Row],[BT(LC)]]&lt;=StandardResults[[#This Row],[A]],"A",IF(StandardResults[[#This Row],[BT(LC)]]&lt;=StandardResults[[#This Row],[B]],"B","-"))),"")</f>
        <v/>
      </c>
      <c r="N1783" s="14"/>
      <c r="O1783" t="str">
        <f>IF(StandardResults[[#This Row],[BT(SC)]]&lt;&gt;"-",IF(StandardResults[[#This Row],[BT(SC)]]&lt;=StandardResults[[#This Row],[Ecs]],"EC","-"),"")</f>
        <v/>
      </c>
      <c r="Q1783" t="str">
        <f>IF(StandardResults[[#This Row],[Ind/Rel]]="Ind",LEFT(StandardResults[[#This Row],[Gender]],1)&amp;MIN(MAX(StandardResults[[#This Row],[Age]],11),17)&amp;"-"&amp;StandardResults[[#This Row],[Event]],"")</f>
        <v>011-0</v>
      </c>
      <c r="R1783" t="e">
        <f>IF(StandardResults[[#This Row],[Ind/Rel]]="Ind",_xlfn.XLOOKUP(StandardResults[[#This Row],[Code]],Std[Code],Std[AA]),"-")</f>
        <v>#N/A</v>
      </c>
      <c r="S1783" t="e">
        <f>IF(StandardResults[[#This Row],[Ind/Rel]]="Ind",_xlfn.XLOOKUP(StandardResults[[#This Row],[Code]],Std[Code],Std[A]),"-")</f>
        <v>#N/A</v>
      </c>
      <c r="T1783" t="e">
        <f>IF(StandardResults[[#This Row],[Ind/Rel]]="Ind",_xlfn.XLOOKUP(StandardResults[[#This Row],[Code]],Std[Code],Std[B]),"-")</f>
        <v>#N/A</v>
      </c>
      <c r="U1783" t="e">
        <f>IF(StandardResults[[#This Row],[Ind/Rel]]="Ind",_xlfn.XLOOKUP(StandardResults[[#This Row],[Code]],Std[Code],Std[AAs]),"-")</f>
        <v>#N/A</v>
      </c>
      <c r="V1783" t="e">
        <f>IF(StandardResults[[#This Row],[Ind/Rel]]="Ind",_xlfn.XLOOKUP(StandardResults[[#This Row],[Code]],Std[Code],Std[As]),"-")</f>
        <v>#N/A</v>
      </c>
      <c r="W1783" t="e">
        <f>IF(StandardResults[[#This Row],[Ind/Rel]]="Ind",_xlfn.XLOOKUP(StandardResults[[#This Row],[Code]],Std[Code],Std[Bs]),"-")</f>
        <v>#N/A</v>
      </c>
      <c r="X1783" t="e">
        <f>IF(StandardResults[[#This Row],[Ind/Rel]]="Ind",_xlfn.XLOOKUP(StandardResults[[#This Row],[Code]],Std[Code],Std[EC]),"-")</f>
        <v>#N/A</v>
      </c>
      <c r="Y1783" t="e">
        <f>IF(StandardResults[[#This Row],[Ind/Rel]]="Ind",_xlfn.XLOOKUP(StandardResults[[#This Row],[Code]],Std[Code],Std[Ecs]),"-")</f>
        <v>#N/A</v>
      </c>
      <c r="Z1783">
        <f>COUNTIFS(StandardResults[Name],StandardResults[[#This Row],[Name]],StandardResults[Entry
Std],"B")+COUNTIFS(StandardResults[Name],StandardResults[[#This Row],[Name]],StandardResults[Entry
Std],"A")+COUNTIFS(StandardResults[Name],StandardResults[[#This Row],[Name]],StandardResults[Entry
Std],"AA")</f>
        <v>0</v>
      </c>
      <c r="AA1783">
        <f>COUNTIFS(StandardResults[Name],StandardResults[[#This Row],[Name]],StandardResults[Entry
Std],"AA")</f>
        <v>0</v>
      </c>
    </row>
    <row r="1784" spans="1:27" x14ac:dyDescent="0.25">
      <c r="A1784">
        <f>TimeVR[[#This Row],[Club]]</f>
        <v>0</v>
      </c>
      <c r="B1784" t="str">
        <f>IF(OR(RIGHT(TimeVR[[#This Row],[Event]],3)="M.R", RIGHT(TimeVR[[#This Row],[Event]],3)="F.R"),"Relay","Ind")</f>
        <v>Ind</v>
      </c>
      <c r="C1784">
        <f>TimeVR[[#This Row],[gender]]</f>
        <v>0</v>
      </c>
      <c r="D1784">
        <f>TimeVR[[#This Row],[Age]]</f>
        <v>0</v>
      </c>
      <c r="E1784">
        <f>TimeVR[[#This Row],[name]]</f>
        <v>0</v>
      </c>
      <c r="F1784">
        <f>TimeVR[[#This Row],[Event]]</f>
        <v>0</v>
      </c>
      <c r="G1784" t="str">
        <f>IF(OR(StandardResults[[#This Row],[Entry]]="-",TimeVR[[#This Row],[validation]]="Validated"),"Y","N")</f>
        <v>N</v>
      </c>
      <c r="H1784">
        <f>IF(OR(LEFT(TimeVR[[#This Row],[Times]],8)="00:00.00", LEFT(TimeVR[[#This Row],[Times]],2)="NT"),"-",TimeVR[[#This Row],[Times]])</f>
        <v>0</v>
      </c>
      <c r="I17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4" t="str">
        <f>IF(ISBLANK(TimeVR[[#This Row],[Best Time(S)]]),"-",TimeVR[[#This Row],[Best Time(S)]])</f>
        <v>-</v>
      </c>
      <c r="K1784" t="str">
        <f>IF(StandardResults[[#This Row],[BT(SC)]]&lt;&gt;"-",IF(StandardResults[[#This Row],[BT(SC)]]&lt;=StandardResults[[#This Row],[AAs]],"AA",IF(StandardResults[[#This Row],[BT(SC)]]&lt;=StandardResults[[#This Row],[As]],"A",IF(StandardResults[[#This Row],[BT(SC)]]&lt;=StandardResults[[#This Row],[Bs]],"B","-"))),"")</f>
        <v/>
      </c>
      <c r="L1784" t="str">
        <f>IF(ISBLANK(TimeVR[[#This Row],[Best Time(L)]]),"-",TimeVR[[#This Row],[Best Time(L)]])</f>
        <v>-</v>
      </c>
      <c r="M1784" t="str">
        <f>IF(StandardResults[[#This Row],[BT(LC)]]&lt;&gt;"-",IF(StandardResults[[#This Row],[BT(LC)]]&lt;=StandardResults[[#This Row],[AA]],"AA",IF(StandardResults[[#This Row],[BT(LC)]]&lt;=StandardResults[[#This Row],[A]],"A",IF(StandardResults[[#This Row],[BT(LC)]]&lt;=StandardResults[[#This Row],[B]],"B","-"))),"")</f>
        <v/>
      </c>
      <c r="N1784" s="14"/>
      <c r="O1784" t="str">
        <f>IF(StandardResults[[#This Row],[BT(SC)]]&lt;&gt;"-",IF(StandardResults[[#This Row],[BT(SC)]]&lt;=StandardResults[[#This Row],[Ecs]],"EC","-"),"")</f>
        <v/>
      </c>
      <c r="Q1784" t="str">
        <f>IF(StandardResults[[#This Row],[Ind/Rel]]="Ind",LEFT(StandardResults[[#This Row],[Gender]],1)&amp;MIN(MAX(StandardResults[[#This Row],[Age]],11),17)&amp;"-"&amp;StandardResults[[#This Row],[Event]],"")</f>
        <v>011-0</v>
      </c>
      <c r="R1784" t="e">
        <f>IF(StandardResults[[#This Row],[Ind/Rel]]="Ind",_xlfn.XLOOKUP(StandardResults[[#This Row],[Code]],Std[Code],Std[AA]),"-")</f>
        <v>#N/A</v>
      </c>
      <c r="S1784" t="e">
        <f>IF(StandardResults[[#This Row],[Ind/Rel]]="Ind",_xlfn.XLOOKUP(StandardResults[[#This Row],[Code]],Std[Code],Std[A]),"-")</f>
        <v>#N/A</v>
      </c>
      <c r="T1784" t="e">
        <f>IF(StandardResults[[#This Row],[Ind/Rel]]="Ind",_xlfn.XLOOKUP(StandardResults[[#This Row],[Code]],Std[Code],Std[B]),"-")</f>
        <v>#N/A</v>
      </c>
      <c r="U1784" t="e">
        <f>IF(StandardResults[[#This Row],[Ind/Rel]]="Ind",_xlfn.XLOOKUP(StandardResults[[#This Row],[Code]],Std[Code],Std[AAs]),"-")</f>
        <v>#N/A</v>
      </c>
      <c r="V1784" t="e">
        <f>IF(StandardResults[[#This Row],[Ind/Rel]]="Ind",_xlfn.XLOOKUP(StandardResults[[#This Row],[Code]],Std[Code],Std[As]),"-")</f>
        <v>#N/A</v>
      </c>
      <c r="W1784" t="e">
        <f>IF(StandardResults[[#This Row],[Ind/Rel]]="Ind",_xlfn.XLOOKUP(StandardResults[[#This Row],[Code]],Std[Code],Std[Bs]),"-")</f>
        <v>#N/A</v>
      </c>
      <c r="X1784" t="e">
        <f>IF(StandardResults[[#This Row],[Ind/Rel]]="Ind",_xlfn.XLOOKUP(StandardResults[[#This Row],[Code]],Std[Code],Std[EC]),"-")</f>
        <v>#N/A</v>
      </c>
      <c r="Y1784" t="e">
        <f>IF(StandardResults[[#This Row],[Ind/Rel]]="Ind",_xlfn.XLOOKUP(StandardResults[[#This Row],[Code]],Std[Code],Std[Ecs]),"-")</f>
        <v>#N/A</v>
      </c>
      <c r="Z1784">
        <f>COUNTIFS(StandardResults[Name],StandardResults[[#This Row],[Name]],StandardResults[Entry
Std],"B")+COUNTIFS(StandardResults[Name],StandardResults[[#This Row],[Name]],StandardResults[Entry
Std],"A")+COUNTIFS(StandardResults[Name],StandardResults[[#This Row],[Name]],StandardResults[Entry
Std],"AA")</f>
        <v>0</v>
      </c>
      <c r="AA1784">
        <f>COUNTIFS(StandardResults[Name],StandardResults[[#This Row],[Name]],StandardResults[Entry
Std],"AA")</f>
        <v>0</v>
      </c>
    </row>
    <row r="1785" spans="1:27" x14ac:dyDescent="0.25">
      <c r="A1785">
        <f>TimeVR[[#This Row],[Club]]</f>
        <v>0</v>
      </c>
      <c r="B1785" t="str">
        <f>IF(OR(RIGHT(TimeVR[[#This Row],[Event]],3)="M.R", RIGHT(TimeVR[[#This Row],[Event]],3)="F.R"),"Relay","Ind")</f>
        <v>Ind</v>
      </c>
      <c r="C1785">
        <f>TimeVR[[#This Row],[gender]]</f>
        <v>0</v>
      </c>
      <c r="D1785">
        <f>TimeVR[[#This Row],[Age]]</f>
        <v>0</v>
      </c>
      <c r="E1785">
        <f>TimeVR[[#This Row],[name]]</f>
        <v>0</v>
      </c>
      <c r="F1785">
        <f>TimeVR[[#This Row],[Event]]</f>
        <v>0</v>
      </c>
      <c r="G1785" t="str">
        <f>IF(OR(StandardResults[[#This Row],[Entry]]="-",TimeVR[[#This Row],[validation]]="Validated"),"Y","N")</f>
        <v>N</v>
      </c>
      <c r="H1785">
        <f>IF(OR(LEFT(TimeVR[[#This Row],[Times]],8)="00:00.00", LEFT(TimeVR[[#This Row],[Times]],2)="NT"),"-",TimeVR[[#This Row],[Times]])</f>
        <v>0</v>
      </c>
      <c r="I17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5" t="str">
        <f>IF(ISBLANK(TimeVR[[#This Row],[Best Time(S)]]),"-",TimeVR[[#This Row],[Best Time(S)]])</f>
        <v>-</v>
      </c>
      <c r="K1785" t="str">
        <f>IF(StandardResults[[#This Row],[BT(SC)]]&lt;&gt;"-",IF(StandardResults[[#This Row],[BT(SC)]]&lt;=StandardResults[[#This Row],[AAs]],"AA",IF(StandardResults[[#This Row],[BT(SC)]]&lt;=StandardResults[[#This Row],[As]],"A",IF(StandardResults[[#This Row],[BT(SC)]]&lt;=StandardResults[[#This Row],[Bs]],"B","-"))),"")</f>
        <v/>
      </c>
      <c r="L1785" t="str">
        <f>IF(ISBLANK(TimeVR[[#This Row],[Best Time(L)]]),"-",TimeVR[[#This Row],[Best Time(L)]])</f>
        <v>-</v>
      </c>
      <c r="M1785" t="str">
        <f>IF(StandardResults[[#This Row],[BT(LC)]]&lt;&gt;"-",IF(StandardResults[[#This Row],[BT(LC)]]&lt;=StandardResults[[#This Row],[AA]],"AA",IF(StandardResults[[#This Row],[BT(LC)]]&lt;=StandardResults[[#This Row],[A]],"A",IF(StandardResults[[#This Row],[BT(LC)]]&lt;=StandardResults[[#This Row],[B]],"B","-"))),"")</f>
        <v/>
      </c>
      <c r="N1785" s="14"/>
      <c r="O1785" t="str">
        <f>IF(StandardResults[[#This Row],[BT(SC)]]&lt;&gt;"-",IF(StandardResults[[#This Row],[BT(SC)]]&lt;=StandardResults[[#This Row],[Ecs]],"EC","-"),"")</f>
        <v/>
      </c>
      <c r="Q1785" t="str">
        <f>IF(StandardResults[[#This Row],[Ind/Rel]]="Ind",LEFT(StandardResults[[#This Row],[Gender]],1)&amp;MIN(MAX(StandardResults[[#This Row],[Age]],11),17)&amp;"-"&amp;StandardResults[[#This Row],[Event]],"")</f>
        <v>011-0</v>
      </c>
      <c r="R1785" t="e">
        <f>IF(StandardResults[[#This Row],[Ind/Rel]]="Ind",_xlfn.XLOOKUP(StandardResults[[#This Row],[Code]],Std[Code],Std[AA]),"-")</f>
        <v>#N/A</v>
      </c>
      <c r="S1785" t="e">
        <f>IF(StandardResults[[#This Row],[Ind/Rel]]="Ind",_xlfn.XLOOKUP(StandardResults[[#This Row],[Code]],Std[Code],Std[A]),"-")</f>
        <v>#N/A</v>
      </c>
      <c r="T1785" t="e">
        <f>IF(StandardResults[[#This Row],[Ind/Rel]]="Ind",_xlfn.XLOOKUP(StandardResults[[#This Row],[Code]],Std[Code],Std[B]),"-")</f>
        <v>#N/A</v>
      </c>
      <c r="U1785" t="e">
        <f>IF(StandardResults[[#This Row],[Ind/Rel]]="Ind",_xlfn.XLOOKUP(StandardResults[[#This Row],[Code]],Std[Code],Std[AAs]),"-")</f>
        <v>#N/A</v>
      </c>
      <c r="V1785" t="e">
        <f>IF(StandardResults[[#This Row],[Ind/Rel]]="Ind",_xlfn.XLOOKUP(StandardResults[[#This Row],[Code]],Std[Code],Std[As]),"-")</f>
        <v>#N/A</v>
      </c>
      <c r="W1785" t="e">
        <f>IF(StandardResults[[#This Row],[Ind/Rel]]="Ind",_xlfn.XLOOKUP(StandardResults[[#This Row],[Code]],Std[Code],Std[Bs]),"-")</f>
        <v>#N/A</v>
      </c>
      <c r="X1785" t="e">
        <f>IF(StandardResults[[#This Row],[Ind/Rel]]="Ind",_xlfn.XLOOKUP(StandardResults[[#This Row],[Code]],Std[Code],Std[EC]),"-")</f>
        <v>#N/A</v>
      </c>
      <c r="Y1785" t="e">
        <f>IF(StandardResults[[#This Row],[Ind/Rel]]="Ind",_xlfn.XLOOKUP(StandardResults[[#This Row],[Code]],Std[Code],Std[Ecs]),"-")</f>
        <v>#N/A</v>
      </c>
      <c r="Z1785">
        <f>COUNTIFS(StandardResults[Name],StandardResults[[#This Row],[Name]],StandardResults[Entry
Std],"B")+COUNTIFS(StandardResults[Name],StandardResults[[#This Row],[Name]],StandardResults[Entry
Std],"A")+COUNTIFS(StandardResults[Name],StandardResults[[#This Row],[Name]],StandardResults[Entry
Std],"AA")</f>
        <v>0</v>
      </c>
      <c r="AA1785">
        <f>COUNTIFS(StandardResults[Name],StandardResults[[#This Row],[Name]],StandardResults[Entry
Std],"AA")</f>
        <v>0</v>
      </c>
    </row>
    <row r="1786" spans="1:27" x14ac:dyDescent="0.25">
      <c r="A1786">
        <f>TimeVR[[#This Row],[Club]]</f>
        <v>0</v>
      </c>
      <c r="B1786" t="str">
        <f>IF(OR(RIGHT(TimeVR[[#This Row],[Event]],3)="M.R", RIGHT(TimeVR[[#This Row],[Event]],3)="F.R"),"Relay","Ind")</f>
        <v>Ind</v>
      </c>
      <c r="C1786">
        <f>TimeVR[[#This Row],[gender]]</f>
        <v>0</v>
      </c>
      <c r="D1786">
        <f>TimeVR[[#This Row],[Age]]</f>
        <v>0</v>
      </c>
      <c r="E1786">
        <f>TimeVR[[#This Row],[name]]</f>
        <v>0</v>
      </c>
      <c r="F1786">
        <f>TimeVR[[#This Row],[Event]]</f>
        <v>0</v>
      </c>
      <c r="G1786" t="str">
        <f>IF(OR(StandardResults[[#This Row],[Entry]]="-",TimeVR[[#This Row],[validation]]="Validated"),"Y","N")</f>
        <v>N</v>
      </c>
      <c r="H1786">
        <f>IF(OR(LEFT(TimeVR[[#This Row],[Times]],8)="00:00.00", LEFT(TimeVR[[#This Row],[Times]],2)="NT"),"-",TimeVR[[#This Row],[Times]])</f>
        <v>0</v>
      </c>
      <c r="I17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6" t="str">
        <f>IF(ISBLANK(TimeVR[[#This Row],[Best Time(S)]]),"-",TimeVR[[#This Row],[Best Time(S)]])</f>
        <v>-</v>
      </c>
      <c r="K1786" t="str">
        <f>IF(StandardResults[[#This Row],[BT(SC)]]&lt;&gt;"-",IF(StandardResults[[#This Row],[BT(SC)]]&lt;=StandardResults[[#This Row],[AAs]],"AA",IF(StandardResults[[#This Row],[BT(SC)]]&lt;=StandardResults[[#This Row],[As]],"A",IF(StandardResults[[#This Row],[BT(SC)]]&lt;=StandardResults[[#This Row],[Bs]],"B","-"))),"")</f>
        <v/>
      </c>
      <c r="L1786" t="str">
        <f>IF(ISBLANK(TimeVR[[#This Row],[Best Time(L)]]),"-",TimeVR[[#This Row],[Best Time(L)]])</f>
        <v>-</v>
      </c>
      <c r="M1786" t="str">
        <f>IF(StandardResults[[#This Row],[BT(LC)]]&lt;&gt;"-",IF(StandardResults[[#This Row],[BT(LC)]]&lt;=StandardResults[[#This Row],[AA]],"AA",IF(StandardResults[[#This Row],[BT(LC)]]&lt;=StandardResults[[#This Row],[A]],"A",IF(StandardResults[[#This Row],[BT(LC)]]&lt;=StandardResults[[#This Row],[B]],"B","-"))),"")</f>
        <v/>
      </c>
      <c r="N1786" s="14"/>
      <c r="O1786" t="str">
        <f>IF(StandardResults[[#This Row],[BT(SC)]]&lt;&gt;"-",IF(StandardResults[[#This Row],[BT(SC)]]&lt;=StandardResults[[#This Row],[Ecs]],"EC","-"),"")</f>
        <v/>
      </c>
      <c r="Q1786" t="str">
        <f>IF(StandardResults[[#This Row],[Ind/Rel]]="Ind",LEFT(StandardResults[[#This Row],[Gender]],1)&amp;MIN(MAX(StandardResults[[#This Row],[Age]],11),17)&amp;"-"&amp;StandardResults[[#This Row],[Event]],"")</f>
        <v>011-0</v>
      </c>
      <c r="R1786" t="e">
        <f>IF(StandardResults[[#This Row],[Ind/Rel]]="Ind",_xlfn.XLOOKUP(StandardResults[[#This Row],[Code]],Std[Code],Std[AA]),"-")</f>
        <v>#N/A</v>
      </c>
      <c r="S1786" t="e">
        <f>IF(StandardResults[[#This Row],[Ind/Rel]]="Ind",_xlfn.XLOOKUP(StandardResults[[#This Row],[Code]],Std[Code],Std[A]),"-")</f>
        <v>#N/A</v>
      </c>
      <c r="T1786" t="e">
        <f>IF(StandardResults[[#This Row],[Ind/Rel]]="Ind",_xlfn.XLOOKUP(StandardResults[[#This Row],[Code]],Std[Code],Std[B]),"-")</f>
        <v>#N/A</v>
      </c>
      <c r="U1786" t="e">
        <f>IF(StandardResults[[#This Row],[Ind/Rel]]="Ind",_xlfn.XLOOKUP(StandardResults[[#This Row],[Code]],Std[Code],Std[AAs]),"-")</f>
        <v>#N/A</v>
      </c>
      <c r="V1786" t="e">
        <f>IF(StandardResults[[#This Row],[Ind/Rel]]="Ind",_xlfn.XLOOKUP(StandardResults[[#This Row],[Code]],Std[Code],Std[As]),"-")</f>
        <v>#N/A</v>
      </c>
      <c r="W1786" t="e">
        <f>IF(StandardResults[[#This Row],[Ind/Rel]]="Ind",_xlfn.XLOOKUP(StandardResults[[#This Row],[Code]],Std[Code],Std[Bs]),"-")</f>
        <v>#N/A</v>
      </c>
      <c r="X1786" t="e">
        <f>IF(StandardResults[[#This Row],[Ind/Rel]]="Ind",_xlfn.XLOOKUP(StandardResults[[#This Row],[Code]],Std[Code],Std[EC]),"-")</f>
        <v>#N/A</v>
      </c>
      <c r="Y1786" t="e">
        <f>IF(StandardResults[[#This Row],[Ind/Rel]]="Ind",_xlfn.XLOOKUP(StandardResults[[#This Row],[Code]],Std[Code],Std[Ecs]),"-")</f>
        <v>#N/A</v>
      </c>
      <c r="Z1786">
        <f>COUNTIFS(StandardResults[Name],StandardResults[[#This Row],[Name]],StandardResults[Entry
Std],"B")+COUNTIFS(StandardResults[Name],StandardResults[[#This Row],[Name]],StandardResults[Entry
Std],"A")+COUNTIFS(StandardResults[Name],StandardResults[[#This Row],[Name]],StandardResults[Entry
Std],"AA")</f>
        <v>0</v>
      </c>
      <c r="AA1786">
        <f>COUNTIFS(StandardResults[Name],StandardResults[[#This Row],[Name]],StandardResults[Entry
Std],"AA")</f>
        <v>0</v>
      </c>
    </row>
    <row r="1787" spans="1:27" x14ac:dyDescent="0.25">
      <c r="A1787">
        <f>TimeVR[[#This Row],[Club]]</f>
        <v>0</v>
      </c>
      <c r="B1787" t="str">
        <f>IF(OR(RIGHT(TimeVR[[#This Row],[Event]],3)="M.R", RIGHT(TimeVR[[#This Row],[Event]],3)="F.R"),"Relay","Ind")</f>
        <v>Ind</v>
      </c>
      <c r="C1787">
        <f>TimeVR[[#This Row],[gender]]</f>
        <v>0</v>
      </c>
      <c r="D1787">
        <f>TimeVR[[#This Row],[Age]]</f>
        <v>0</v>
      </c>
      <c r="E1787">
        <f>TimeVR[[#This Row],[name]]</f>
        <v>0</v>
      </c>
      <c r="F1787">
        <f>TimeVR[[#This Row],[Event]]</f>
        <v>0</v>
      </c>
      <c r="G1787" t="str">
        <f>IF(OR(StandardResults[[#This Row],[Entry]]="-",TimeVR[[#This Row],[validation]]="Validated"),"Y","N")</f>
        <v>N</v>
      </c>
      <c r="H1787">
        <f>IF(OR(LEFT(TimeVR[[#This Row],[Times]],8)="00:00.00", LEFT(TimeVR[[#This Row],[Times]],2)="NT"),"-",TimeVR[[#This Row],[Times]])</f>
        <v>0</v>
      </c>
      <c r="I17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7" t="str">
        <f>IF(ISBLANK(TimeVR[[#This Row],[Best Time(S)]]),"-",TimeVR[[#This Row],[Best Time(S)]])</f>
        <v>-</v>
      </c>
      <c r="K1787" t="str">
        <f>IF(StandardResults[[#This Row],[BT(SC)]]&lt;&gt;"-",IF(StandardResults[[#This Row],[BT(SC)]]&lt;=StandardResults[[#This Row],[AAs]],"AA",IF(StandardResults[[#This Row],[BT(SC)]]&lt;=StandardResults[[#This Row],[As]],"A",IF(StandardResults[[#This Row],[BT(SC)]]&lt;=StandardResults[[#This Row],[Bs]],"B","-"))),"")</f>
        <v/>
      </c>
      <c r="L1787" t="str">
        <f>IF(ISBLANK(TimeVR[[#This Row],[Best Time(L)]]),"-",TimeVR[[#This Row],[Best Time(L)]])</f>
        <v>-</v>
      </c>
      <c r="M1787" t="str">
        <f>IF(StandardResults[[#This Row],[BT(LC)]]&lt;&gt;"-",IF(StandardResults[[#This Row],[BT(LC)]]&lt;=StandardResults[[#This Row],[AA]],"AA",IF(StandardResults[[#This Row],[BT(LC)]]&lt;=StandardResults[[#This Row],[A]],"A",IF(StandardResults[[#This Row],[BT(LC)]]&lt;=StandardResults[[#This Row],[B]],"B","-"))),"")</f>
        <v/>
      </c>
      <c r="N1787" s="14"/>
      <c r="O1787" t="str">
        <f>IF(StandardResults[[#This Row],[BT(SC)]]&lt;&gt;"-",IF(StandardResults[[#This Row],[BT(SC)]]&lt;=StandardResults[[#This Row],[Ecs]],"EC","-"),"")</f>
        <v/>
      </c>
      <c r="Q1787" t="str">
        <f>IF(StandardResults[[#This Row],[Ind/Rel]]="Ind",LEFT(StandardResults[[#This Row],[Gender]],1)&amp;MIN(MAX(StandardResults[[#This Row],[Age]],11),17)&amp;"-"&amp;StandardResults[[#This Row],[Event]],"")</f>
        <v>011-0</v>
      </c>
      <c r="R1787" t="e">
        <f>IF(StandardResults[[#This Row],[Ind/Rel]]="Ind",_xlfn.XLOOKUP(StandardResults[[#This Row],[Code]],Std[Code],Std[AA]),"-")</f>
        <v>#N/A</v>
      </c>
      <c r="S1787" t="e">
        <f>IF(StandardResults[[#This Row],[Ind/Rel]]="Ind",_xlfn.XLOOKUP(StandardResults[[#This Row],[Code]],Std[Code],Std[A]),"-")</f>
        <v>#N/A</v>
      </c>
      <c r="T1787" t="e">
        <f>IF(StandardResults[[#This Row],[Ind/Rel]]="Ind",_xlfn.XLOOKUP(StandardResults[[#This Row],[Code]],Std[Code],Std[B]),"-")</f>
        <v>#N/A</v>
      </c>
      <c r="U1787" t="e">
        <f>IF(StandardResults[[#This Row],[Ind/Rel]]="Ind",_xlfn.XLOOKUP(StandardResults[[#This Row],[Code]],Std[Code],Std[AAs]),"-")</f>
        <v>#N/A</v>
      </c>
      <c r="V1787" t="e">
        <f>IF(StandardResults[[#This Row],[Ind/Rel]]="Ind",_xlfn.XLOOKUP(StandardResults[[#This Row],[Code]],Std[Code],Std[As]),"-")</f>
        <v>#N/A</v>
      </c>
      <c r="W1787" t="e">
        <f>IF(StandardResults[[#This Row],[Ind/Rel]]="Ind",_xlfn.XLOOKUP(StandardResults[[#This Row],[Code]],Std[Code],Std[Bs]),"-")</f>
        <v>#N/A</v>
      </c>
      <c r="X1787" t="e">
        <f>IF(StandardResults[[#This Row],[Ind/Rel]]="Ind",_xlfn.XLOOKUP(StandardResults[[#This Row],[Code]],Std[Code],Std[EC]),"-")</f>
        <v>#N/A</v>
      </c>
      <c r="Y1787" t="e">
        <f>IF(StandardResults[[#This Row],[Ind/Rel]]="Ind",_xlfn.XLOOKUP(StandardResults[[#This Row],[Code]],Std[Code],Std[Ecs]),"-")</f>
        <v>#N/A</v>
      </c>
      <c r="Z1787">
        <f>COUNTIFS(StandardResults[Name],StandardResults[[#This Row],[Name]],StandardResults[Entry
Std],"B")+COUNTIFS(StandardResults[Name],StandardResults[[#This Row],[Name]],StandardResults[Entry
Std],"A")+COUNTIFS(StandardResults[Name],StandardResults[[#This Row],[Name]],StandardResults[Entry
Std],"AA")</f>
        <v>0</v>
      </c>
      <c r="AA1787">
        <f>COUNTIFS(StandardResults[Name],StandardResults[[#This Row],[Name]],StandardResults[Entry
Std],"AA")</f>
        <v>0</v>
      </c>
    </row>
    <row r="1788" spans="1:27" x14ac:dyDescent="0.25">
      <c r="A1788">
        <f>TimeVR[[#This Row],[Club]]</f>
        <v>0</v>
      </c>
      <c r="B1788" t="str">
        <f>IF(OR(RIGHT(TimeVR[[#This Row],[Event]],3)="M.R", RIGHT(TimeVR[[#This Row],[Event]],3)="F.R"),"Relay","Ind")</f>
        <v>Ind</v>
      </c>
      <c r="C1788">
        <f>TimeVR[[#This Row],[gender]]</f>
        <v>0</v>
      </c>
      <c r="D1788">
        <f>TimeVR[[#This Row],[Age]]</f>
        <v>0</v>
      </c>
      <c r="E1788">
        <f>TimeVR[[#This Row],[name]]</f>
        <v>0</v>
      </c>
      <c r="F1788">
        <f>TimeVR[[#This Row],[Event]]</f>
        <v>0</v>
      </c>
      <c r="G1788" t="str">
        <f>IF(OR(StandardResults[[#This Row],[Entry]]="-",TimeVR[[#This Row],[validation]]="Validated"),"Y","N")</f>
        <v>N</v>
      </c>
      <c r="H1788">
        <f>IF(OR(LEFT(TimeVR[[#This Row],[Times]],8)="00:00.00", LEFT(TimeVR[[#This Row],[Times]],2)="NT"),"-",TimeVR[[#This Row],[Times]])</f>
        <v>0</v>
      </c>
      <c r="I17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8" t="str">
        <f>IF(ISBLANK(TimeVR[[#This Row],[Best Time(S)]]),"-",TimeVR[[#This Row],[Best Time(S)]])</f>
        <v>-</v>
      </c>
      <c r="K1788" t="str">
        <f>IF(StandardResults[[#This Row],[BT(SC)]]&lt;&gt;"-",IF(StandardResults[[#This Row],[BT(SC)]]&lt;=StandardResults[[#This Row],[AAs]],"AA",IF(StandardResults[[#This Row],[BT(SC)]]&lt;=StandardResults[[#This Row],[As]],"A",IF(StandardResults[[#This Row],[BT(SC)]]&lt;=StandardResults[[#This Row],[Bs]],"B","-"))),"")</f>
        <v/>
      </c>
      <c r="L1788" t="str">
        <f>IF(ISBLANK(TimeVR[[#This Row],[Best Time(L)]]),"-",TimeVR[[#This Row],[Best Time(L)]])</f>
        <v>-</v>
      </c>
      <c r="M1788" t="str">
        <f>IF(StandardResults[[#This Row],[BT(LC)]]&lt;&gt;"-",IF(StandardResults[[#This Row],[BT(LC)]]&lt;=StandardResults[[#This Row],[AA]],"AA",IF(StandardResults[[#This Row],[BT(LC)]]&lt;=StandardResults[[#This Row],[A]],"A",IF(StandardResults[[#This Row],[BT(LC)]]&lt;=StandardResults[[#This Row],[B]],"B","-"))),"")</f>
        <v/>
      </c>
      <c r="N1788" s="14"/>
      <c r="O1788" t="str">
        <f>IF(StandardResults[[#This Row],[BT(SC)]]&lt;&gt;"-",IF(StandardResults[[#This Row],[BT(SC)]]&lt;=StandardResults[[#This Row],[Ecs]],"EC","-"),"")</f>
        <v/>
      </c>
      <c r="Q1788" t="str">
        <f>IF(StandardResults[[#This Row],[Ind/Rel]]="Ind",LEFT(StandardResults[[#This Row],[Gender]],1)&amp;MIN(MAX(StandardResults[[#This Row],[Age]],11),17)&amp;"-"&amp;StandardResults[[#This Row],[Event]],"")</f>
        <v>011-0</v>
      </c>
      <c r="R1788" t="e">
        <f>IF(StandardResults[[#This Row],[Ind/Rel]]="Ind",_xlfn.XLOOKUP(StandardResults[[#This Row],[Code]],Std[Code],Std[AA]),"-")</f>
        <v>#N/A</v>
      </c>
      <c r="S1788" t="e">
        <f>IF(StandardResults[[#This Row],[Ind/Rel]]="Ind",_xlfn.XLOOKUP(StandardResults[[#This Row],[Code]],Std[Code],Std[A]),"-")</f>
        <v>#N/A</v>
      </c>
      <c r="T1788" t="e">
        <f>IF(StandardResults[[#This Row],[Ind/Rel]]="Ind",_xlfn.XLOOKUP(StandardResults[[#This Row],[Code]],Std[Code],Std[B]),"-")</f>
        <v>#N/A</v>
      </c>
      <c r="U1788" t="e">
        <f>IF(StandardResults[[#This Row],[Ind/Rel]]="Ind",_xlfn.XLOOKUP(StandardResults[[#This Row],[Code]],Std[Code],Std[AAs]),"-")</f>
        <v>#N/A</v>
      </c>
      <c r="V1788" t="e">
        <f>IF(StandardResults[[#This Row],[Ind/Rel]]="Ind",_xlfn.XLOOKUP(StandardResults[[#This Row],[Code]],Std[Code],Std[As]),"-")</f>
        <v>#N/A</v>
      </c>
      <c r="W1788" t="e">
        <f>IF(StandardResults[[#This Row],[Ind/Rel]]="Ind",_xlfn.XLOOKUP(StandardResults[[#This Row],[Code]],Std[Code],Std[Bs]),"-")</f>
        <v>#N/A</v>
      </c>
      <c r="X1788" t="e">
        <f>IF(StandardResults[[#This Row],[Ind/Rel]]="Ind",_xlfn.XLOOKUP(StandardResults[[#This Row],[Code]],Std[Code],Std[EC]),"-")</f>
        <v>#N/A</v>
      </c>
      <c r="Y1788" t="e">
        <f>IF(StandardResults[[#This Row],[Ind/Rel]]="Ind",_xlfn.XLOOKUP(StandardResults[[#This Row],[Code]],Std[Code],Std[Ecs]),"-")</f>
        <v>#N/A</v>
      </c>
      <c r="Z1788">
        <f>COUNTIFS(StandardResults[Name],StandardResults[[#This Row],[Name]],StandardResults[Entry
Std],"B")+COUNTIFS(StandardResults[Name],StandardResults[[#This Row],[Name]],StandardResults[Entry
Std],"A")+COUNTIFS(StandardResults[Name],StandardResults[[#This Row],[Name]],StandardResults[Entry
Std],"AA")</f>
        <v>0</v>
      </c>
      <c r="AA1788">
        <f>COUNTIFS(StandardResults[Name],StandardResults[[#This Row],[Name]],StandardResults[Entry
Std],"AA")</f>
        <v>0</v>
      </c>
    </row>
    <row r="1789" spans="1:27" x14ac:dyDescent="0.25">
      <c r="A1789">
        <f>TimeVR[[#This Row],[Club]]</f>
        <v>0</v>
      </c>
      <c r="B1789" t="str">
        <f>IF(OR(RIGHT(TimeVR[[#This Row],[Event]],3)="M.R", RIGHT(TimeVR[[#This Row],[Event]],3)="F.R"),"Relay","Ind")</f>
        <v>Ind</v>
      </c>
      <c r="C1789">
        <f>TimeVR[[#This Row],[gender]]</f>
        <v>0</v>
      </c>
      <c r="D1789">
        <f>TimeVR[[#This Row],[Age]]</f>
        <v>0</v>
      </c>
      <c r="E1789">
        <f>TimeVR[[#This Row],[name]]</f>
        <v>0</v>
      </c>
      <c r="F1789">
        <f>TimeVR[[#This Row],[Event]]</f>
        <v>0</v>
      </c>
      <c r="G1789" t="str">
        <f>IF(OR(StandardResults[[#This Row],[Entry]]="-",TimeVR[[#This Row],[validation]]="Validated"),"Y","N")</f>
        <v>N</v>
      </c>
      <c r="H1789">
        <f>IF(OR(LEFT(TimeVR[[#This Row],[Times]],8)="00:00.00", LEFT(TimeVR[[#This Row],[Times]],2)="NT"),"-",TimeVR[[#This Row],[Times]])</f>
        <v>0</v>
      </c>
      <c r="I17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89" t="str">
        <f>IF(ISBLANK(TimeVR[[#This Row],[Best Time(S)]]),"-",TimeVR[[#This Row],[Best Time(S)]])</f>
        <v>-</v>
      </c>
      <c r="K1789" t="str">
        <f>IF(StandardResults[[#This Row],[BT(SC)]]&lt;&gt;"-",IF(StandardResults[[#This Row],[BT(SC)]]&lt;=StandardResults[[#This Row],[AAs]],"AA",IF(StandardResults[[#This Row],[BT(SC)]]&lt;=StandardResults[[#This Row],[As]],"A",IF(StandardResults[[#This Row],[BT(SC)]]&lt;=StandardResults[[#This Row],[Bs]],"B","-"))),"")</f>
        <v/>
      </c>
      <c r="L1789" t="str">
        <f>IF(ISBLANK(TimeVR[[#This Row],[Best Time(L)]]),"-",TimeVR[[#This Row],[Best Time(L)]])</f>
        <v>-</v>
      </c>
      <c r="M1789" t="str">
        <f>IF(StandardResults[[#This Row],[BT(LC)]]&lt;&gt;"-",IF(StandardResults[[#This Row],[BT(LC)]]&lt;=StandardResults[[#This Row],[AA]],"AA",IF(StandardResults[[#This Row],[BT(LC)]]&lt;=StandardResults[[#This Row],[A]],"A",IF(StandardResults[[#This Row],[BT(LC)]]&lt;=StandardResults[[#This Row],[B]],"B","-"))),"")</f>
        <v/>
      </c>
      <c r="N1789" s="14"/>
      <c r="O1789" t="str">
        <f>IF(StandardResults[[#This Row],[BT(SC)]]&lt;&gt;"-",IF(StandardResults[[#This Row],[BT(SC)]]&lt;=StandardResults[[#This Row],[Ecs]],"EC","-"),"")</f>
        <v/>
      </c>
      <c r="Q1789" t="str">
        <f>IF(StandardResults[[#This Row],[Ind/Rel]]="Ind",LEFT(StandardResults[[#This Row],[Gender]],1)&amp;MIN(MAX(StandardResults[[#This Row],[Age]],11),17)&amp;"-"&amp;StandardResults[[#This Row],[Event]],"")</f>
        <v>011-0</v>
      </c>
      <c r="R1789" t="e">
        <f>IF(StandardResults[[#This Row],[Ind/Rel]]="Ind",_xlfn.XLOOKUP(StandardResults[[#This Row],[Code]],Std[Code],Std[AA]),"-")</f>
        <v>#N/A</v>
      </c>
      <c r="S1789" t="e">
        <f>IF(StandardResults[[#This Row],[Ind/Rel]]="Ind",_xlfn.XLOOKUP(StandardResults[[#This Row],[Code]],Std[Code],Std[A]),"-")</f>
        <v>#N/A</v>
      </c>
      <c r="T1789" t="e">
        <f>IF(StandardResults[[#This Row],[Ind/Rel]]="Ind",_xlfn.XLOOKUP(StandardResults[[#This Row],[Code]],Std[Code],Std[B]),"-")</f>
        <v>#N/A</v>
      </c>
      <c r="U1789" t="e">
        <f>IF(StandardResults[[#This Row],[Ind/Rel]]="Ind",_xlfn.XLOOKUP(StandardResults[[#This Row],[Code]],Std[Code],Std[AAs]),"-")</f>
        <v>#N/A</v>
      </c>
      <c r="V1789" t="e">
        <f>IF(StandardResults[[#This Row],[Ind/Rel]]="Ind",_xlfn.XLOOKUP(StandardResults[[#This Row],[Code]],Std[Code],Std[As]),"-")</f>
        <v>#N/A</v>
      </c>
      <c r="W1789" t="e">
        <f>IF(StandardResults[[#This Row],[Ind/Rel]]="Ind",_xlfn.XLOOKUP(StandardResults[[#This Row],[Code]],Std[Code],Std[Bs]),"-")</f>
        <v>#N/A</v>
      </c>
      <c r="X1789" t="e">
        <f>IF(StandardResults[[#This Row],[Ind/Rel]]="Ind",_xlfn.XLOOKUP(StandardResults[[#This Row],[Code]],Std[Code],Std[EC]),"-")</f>
        <v>#N/A</v>
      </c>
      <c r="Y1789" t="e">
        <f>IF(StandardResults[[#This Row],[Ind/Rel]]="Ind",_xlfn.XLOOKUP(StandardResults[[#This Row],[Code]],Std[Code],Std[Ecs]),"-")</f>
        <v>#N/A</v>
      </c>
      <c r="Z1789">
        <f>COUNTIFS(StandardResults[Name],StandardResults[[#This Row],[Name]],StandardResults[Entry
Std],"B")+COUNTIFS(StandardResults[Name],StandardResults[[#This Row],[Name]],StandardResults[Entry
Std],"A")+COUNTIFS(StandardResults[Name],StandardResults[[#This Row],[Name]],StandardResults[Entry
Std],"AA")</f>
        <v>0</v>
      </c>
      <c r="AA1789">
        <f>COUNTIFS(StandardResults[Name],StandardResults[[#This Row],[Name]],StandardResults[Entry
Std],"AA")</f>
        <v>0</v>
      </c>
    </row>
    <row r="1790" spans="1:27" x14ac:dyDescent="0.25">
      <c r="A1790">
        <f>TimeVR[[#This Row],[Club]]</f>
        <v>0</v>
      </c>
      <c r="B1790" t="str">
        <f>IF(OR(RIGHT(TimeVR[[#This Row],[Event]],3)="M.R", RIGHT(TimeVR[[#This Row],[Event]],3)="F.R"),"Relay","Ind")</f>
        <v>Ind</v>
      </c>
      <c r="C1790">
        <f>TimeVR[[#This Row],[gender]]</f>
        <v>0</v>
      </c>
      <c r="D1790">
        <f>TimeVR[[#This Row],[Age]]</f>
        <v>0</v>
      </c>
      <c r="E1790">
        <f>TimeVR[[#This Row],[name]]</f>
        <v>0</v>
      </c>
      <c r="F1790">
        <f>TimeVR[[#This Row],[Event]]</f>
        <v>0</v>
      </c>
      <c r="G1790" t="str">
        <f>IF(OR(StandardResults[[#This Row],[Entry]]="-",TimeVR[[#This Row],[validation]]="Validated"),"Y","N")</f>
        <v>N</v>
      </c>
      <c r="H1790">
        <f>IF(OR(LEFT(TimeVR[[#This Row],[Times]],8)="00:00.00", LEFT(TimeVR[[#This Row],[Times]],2)="NT"),"-",TimeVR[[#This Row],[Times]])</f>
        <v>0</v>
      </c>
      <c r="I17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0" t="str">
        <f>IF(ISBLANK(TimeVR[[#This Row],[Best Time(S)]]),"-",TimeVR[[#This Row],[Best Time(S)]])</f>
        <v>-</v>
      </c>
      <c r="K1790" t="str">
        <f>IF(StandardResults[[#This Row],[BT(SC)]]&lt;&gt;"-",IF(StandardResults[[#This Row],[BT(SC)]]&lt;=StandardResults[[#This Row],[AAs]],"AA",IF(StandardResults[[#This Row],[BT(SC)]]&lt;=StandardResults[[#This Row],[As]],"A",IF(StandardResults[[#This Row],[BT(SC)]]&lt;=StandardResults[[#This Row],[Bs]],"B","-"))),"")</f>
        <v/>
      </c>
      <c r="L1790" t="str">
        <f>IF(ISBLANK(TimeVR[[#This Row],[Best Time(L)]]),"-",TimeVR[[#This Row],[Best Time(L)]])</f>
        <v>-</v>
      </c>
      <c r="M1790" t="str">
        <f>IF(StandardResults[[#This Row],[BT(LC)]]&lt;&gt;"-",IF(StandardResults[[#This Row],[BT(LC)]]&lt;=StandardResults[[#This Row],[AA]],"AA",IF(StandardResults[[#This Row],[BT(LC)]]&lt;=StandardResults[[#This Row],[A]],"A",IF(StandardResults[[#This Row],[BT(LC)]]&lt;=StandardResults[[#This Row],[B]],"B","-"))),"")</f>
        <v/>
      </c>
      <c r="N1790" s="14"/>
      <c r="O1790" t="str">
        <f>IF(StandardResults[[#This Row],[BT(SC)]]&lt;&gt;"-",IF(StandardResults[[#This Row],[BT(SC)]]&lt;=StandardResults[[#This Row],[Ecs]],"EC","-"),"")</f>
        <v/>
      </c>
      <c r="Q1790" t="str">
        <f>IF(StandardResults[[#This Row],[Ind/Rel]]="Ind",LEFT(StandardResults[[#This Row],[Gender]],1)&amp;MIN(MAX(StandardResults[[#This Row],[Age]],11),17)&amp;"-"&amp;StandardResults[[#This Row],[Event]],"")</f>
        <v>011-0</v>
      </c>
      <c r="R1790" t="e">
        <f>IF(StandardResults[[#This Row],[Ind/Rel]]="Ind",_xlfn.XLOOKUP(StandardResults[[#This Row],[Code]],Std[Code],Std[AA]),"-")</f>
        <v>#N/A</v>
      </c>
      <c r="S1790" t="e">
        <f>IF(StandardResults[[#This Row],[Ind/Rel]]="Ind",_xlfn.XLOOKUP(StandardResults[[#This Row],[Code]],Std[Code],Std[A]),"-")</f>
        <v>#N/A</v>
      </c>
      <c r="T1790" t="e">
        <f>IF(StandardResults[[#This Row],[Ind/Rel]]="Ind",_xlfn.XLOOKUP(StandardResults[[#This Row],[Code]],Std[Code],Std[B]),"-")</f>
        <v>#N/A</v>
      </c>
      <c r="U1790" t="e">
        <f>IF(StandardResults[[#This Row],[Ind/Rel]]="Ind",_xlfn.XLOOKUP(StandardResults[[#This Row],[Code]],Std[Code],Std[AAs]),"-")</f>
        <v>#N/A</v>
      </c>
      <c r="V1790" t="e">
        <f>IF(StandardResults[[#This Row],[Ind/Rel]]="Ind",_xlfn.XLOOKUP(StandardResults[[#This Row],[Code]],Std[Code],Std[As]),"-")</f>
        <v>#N/A</v>
      </c>
      <c r="W1790" t="e">
        <f>IF(StandardResults[[#This Row],[Ind/Rel]]="Ind",_xlfn.XLOOKUP(StandardResults[[#This Row],[Code]],Std[Code],Std[Bs]),"-")</f>
        <v>#N/A</v>
      </c>
      <c r="X1790" t="e">
        <f>IF(StandardResults[[#This Row],[Ind/Rel]]="Ind",_xlfn.XLOOKUP(StandardResults[[#This Row],[Code]],Std[Code],Std[EC]),"-")</f>
        <v>#N/A</v>
      </c>
      <c r="Y1790" t="e">
        <f>IF(StandardResults[[#This Row],[Ind/Rel]]="Ind",_xlfn.XLOOKUP(StandardResults[[#This Row],[Code]],Std[Code],Std[Ecs]),"-")</f>
        <v>#N/A</v>
      </c>
      <c r="Z1790">
        <f>COUNTIFS(StandardResults[Name],StandardResults[[#This Row],[Name]],StandardResults[Entry
Std],"B")+COUNTIFS(StandardResults[Name],StandardResults[[#This Row],[Name]],StandardResults[Entry
Std],"A")+COUNTIFS(StandardResults[Name],StandardResults[[#This Row],[Name]],StandardResults[Entry
Std],"AA")</f>
        <v>0</v>
      </c>
      <c r="AA1790">
        <f>COUNTIFS(StandardResults[Name],StandardResults[[#This Row],[Name]],StandardResults[Entry
Std],"AA")</f>
        <v>0</v>
      </c>
    </row>
    <row r="1791" spans="1:27" x14ac:dyDescent="0.25">
      <c r="A1791">
        <f>TimeVR[[#This Row],[Club]]</f>
        <v>0</v>
      </c>
      <c r="B1791" t="str">
        <f>IF(OR(RIGHT(TimeVR[[#This Row],[Event]],3)="M.R", RIGHT(TimeVR[[#This Row],[Event]],3)="F.R"),"Relay","Ind")</f>
        <v>Ind</v>
      </c>
      <c r="C1791">
        <f>TimeVR[[#This Row],[gender]]</f>
        <v>0</v>
      </c>
      <c r="D1791">
        <f>TimeVR[[#This Row],[Age]]</f>
        <v>0</v>
      </c>
      <c r="E1791">
        <f>TimeVR[[#This Row],[name]]</f>
        <v>0</v>
      </c>
      <c r="F1791">
        <f>TimeVR[[#This Row],[Event]]</f>
        <v>0</v>
      </c>
      <c r="G1791" t="str">
        <f>IF(OR(StandardResults[[#This Row],[Entry]]="-",TimeVR[[#This Row],[validation]]="Validated"),"Y","N")</f>
        <v>N</v>
      </c>
      <c r="H1791">
        <f>IF(OR(LEFT(TimeVR[[#This Row],[Times]],8)="00:00.00", LEFT(TimeVR[[#This Row],[Times]],2)="NT"),"-",TimeVR[[#This Row],[Times]])</f>
        <v>0</v>
      </c>
      <c r="I17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1" t="str">
        <f>IF(ISBLANK(TimeVR[[#This Row],[Best Time(S)]]),"-",TimeVR[[#This Row],[Best Time(S)]])</f>
        <v>-</v>
      </c>
      <c r="K1791" t="str">
        <f>IF(StandardResults[[#This Row],[BT(SC)]]&lt;&gt;"-",IF(StandardResults[[#This Row],[BT(SC)]]&lt;=StandardResults[[#This Row],[AAs]],"AA",IF(StandardResults[[#This Row],[BT(SC)]]&lt;=StandardResults[[#This Row],[As]],"A",IF(StandardResults[[#This Row],[BT(SC)]]&lt;=StandardResults[[#This Row],[Bs]],"B","-"))),"")</f>
        <v/>
      </c>
      <c r="L1791" t="str">
        <f>IF(ISBLANK(TimeVR[[#This Row],[Best Time(L)]]),"-",TimeVR[[#This Row],[Best Time(L)]])</f>
        <v>-</v>
      </c>
      <c r="M1791" t="str">
        <f>IF(StandardResults[[#This Row],[BT(LC)]]&lt;&gt;"-",IF(StandardResults[[#This Row],[BT(LC)]]&lt;=StandardResults[[#This Row],[AA]],"AA",IF(StandardResults[[#This Row],[BT(LC)]]&lt;=StandardResults[[#This Row],[A]],"A",IF(StandardResults[[#This Row],[BT(LC)]]&lt;=StandardResults[[#This Row],[B]],"B","-"))),"")</f>
        <v/>
      </c>
      <c r="N1791" s="14"/>
      <c r="O1791" t="str">
        <f>IF(StandardResults[[#This Row],[BT(SC)]]&lt;&gt;"-",IF(StandardResults[[#This Row],[BT(SC)]]&lt;=StandardResults[[#This Row],[Ecs]],"EC","-"),"")</f>
        <v/>
      </c>
      <c r="Q1791" t="str">
        <f>IF(StandardResults[[#This Row],[Ind/Rel]]="Ind",LEFT(StandardResults[[#This Row],[Gender]],1)&amp;MIN(MAX(StandardResults[[#This Row],[Age]],11),17)&amp;"-"&amp;StandardResults[[#This Row],[Event]],"")</f>
        <v>011-0</v>
      </c>
      <c r="R1791" t="e">
        <f>IF(StandardResults[[#This Row],[Ind/Rel]]="Ind",_xlfn.XLOOKUP(StandardResults[[#This Row],[Code]],Std[Code],Std[AA]),"-")</f>
        <v>#N/A</v>
      </c>
      <c r="S1791" t="e">
        <f>IF(StandardResults[[#This Row],[Ind/Rel]]="Ind",_xlfn.XLOOKUP(StandardResults[[#This Row],[Code]],Std[Code],Std[A]),"-")</f>
        <v>#N/A</v>
      </c>
      <c r="T1791" t="e">
        <f>IF(StandardResults[[#This Row],[Ind/Rel]]="Ind",_xlfn.XLOOKUP(StandardResults[[#This Row],[Code]],Std[Code],Std[B]),"-")</f>
        <v>#N/A</v>
      </c>
      <c r="U1791" t="e">
        <f>IF(StandardResults[[#This Row],[Ind/Rel]]="Ind",_xlfn.XLOOKUP(StandardResults[[#This Row],[Code]],Std[Code],Std[AAs]),"-")</f>
        <v>#N/A</v>
      </c>
      <c r="V1791" t="e">
        <f>IF(StandardResults[[#This Row],[Ind/Rel]]="Ind",_xlfn.XLOOKUP(StandardResults[[#This Row],[Code]],Std[Code],Std[As]),"-")</f>
        <v>#N/A</v>
      </c>
      <c r="W1791" t="e">
        <f>IF(StandardResults[[#This Row],[Ind/Rel]]="Ind",_xlfn.XLOOKUP(StandardResults[[#This Row],[Code]],Std[Code],Std[Bs]),"-")</f>
        <v>#N/A</v>
      </c>
      <c r="X1791" t="e">
        <f>IF(StandardResults[[#This Row],[Ind/Rel]]="Ind",_xlfn.XLOOKUP(StandardResults[[#This Row],[Code]],Std[Code],Std[EC]),"-")</f>
        <v>#N/A</v>
      </c>
      <c r="Y1791" t="e">
        <f>IF(StandardResults[[#This Row],[Ind/Rel]]="Ind",_xlfn.XLOOKUP(StandardResults[[#This Row],[Code]],Std[Code],Std[Ecs]),"-")</f>
        <v>#N/A</v>
      </c>
      <c r="Z1791">
        <f>COUNTIFS(StandardResults[Name],StandardResults[[#This Row],[Name]],StandardResults[Entry
Std],"B")+COUNTIFS(StandardResults[Name],StandardResults[[#This Row],[Name]],StandardResults[Entry
Std],"A")+COUNTIFS(StandardResults[Name],StandardResults[[#This Row],[Name]],StandardResults[Entry
Std],"AA")</f>
        <v>0</v>
      </c>
      <c r="AA1791">
        <f>COUNTIFS(StandardResults[Name],StandardResults[[#This Row],[Name]],StandardResults[Entry
Std],"AA")</f>
        <v>0</v>
      </c>
    </row>
    <row r="1792" spans="1:27" x14ac:dyDescent="0.25">
      <c r="A1792">
        <f>TimeVR[[#This Row],[Club]]</f>
        <v>0</v>
      </c>
      <c r="B1792" t="str">
        <f>IF(OR(RIGHT(TimeVR[[#This Row],[Event]],3)="M.R", RIGHT(TimeVR[[#This Row],[Event]],3)="F.R"),"Relay","Ind")</f>
        <v>Ind</v>
      </c>
      <c r="C1792">
        <f>TimeVR[[#This Row],[gender]]</f>
        <v>0</v>
      </c>
      <c r="D1792">
        <f>TimeVR[[#This Row],[Age]]</f>
        <v>0</v>
      </c>
      <c r="E1792">
        <f>TimeVR[[#This Row],[name]]</f>
        <v>0</v>
      </c>
      <c r="F1792">
        <f>TimeVR[[#This Row],[Event]]</f>
        <v>0</v>
      </c>
      <c r="G1792" t="str">
        <f>IF(OR(StandardResults[[#This Row],[Entry]]="-",TimeVR[[#This Row],[validation]]="Validated"),"Y","N")</f>
        <v>N</v>
      </c>
      <c r="H1792">
        <f>IF(OR(LEFT(TimeVR[[#This Row],[Times]],8)="00:00.00", LEFT(TimeVR[[#This Row],[Times]],2)="NT"),"-",TimeVR[[#This Row],[Times]])</f>
        <v>0</v>
      </c>
      <c r="I17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2" t="str">
        <f>IF(ISBLANK(TimeVR[[#This Row],[Best Time(S)]]),"-",TimeVR[[#This Row],[Best Time(S)]])</f>
        <v>-</v>
      </c>
      <c r="K1792" t="str">
        <f>IF(StandardResults[[#This Row],[BT(SC)]]&lt;&gt;"-",IF(StandardResults[[#This Row],[BT(SC)]]&lt;=StandardResults[[#This Row],[AAs]],"AA",IF(StandardResults[[#This Row],[BT(SC)]]&lt;=StandardResults[[#This Row],[As]],"A",IF(StandardResults[[#This Row],[BT(SC)]]&lt;=StandardResults[[#This Row],[Bs]],"B","-"))),"")</f>
        <v/>
      </c>
      <c r="L1792" t="str">
        <f>IF(ISBLANK(TimeVR[[#This Row],[Best Time(L)]]),"-",TimeVR[[#This Row],[Best Time(L)]])</f>
        <v>-</v>
      </c>
      <c r="M1792" t="str">
        <f>IF(StandardResults[[#This Row],[BT(LC)]]&lt;&gt;"-",IF(StandardResults[[#This Row],[BT(LC)]]&lt;=StandardResults[[#This Row],[AA]],"AA",IF(StandardResults[[#This Row],[BT(LC)]]&lt;=StandardResults[[#This Row],[A]],"A",IF(StandardResults[[#This Row],[BT(LC)]]&lt;=StandardResults[[#This Row],[B]],"B","-"))),"")</f>
        <v/>
      </c>
      <c r="N1792" s="14"/>
      <c r="O1792" t="str">
        <f>IF(StandardResults[[#This Row],[BT(SC)]]&lt;&gt;"-",IF(StandardResults[[#This Row],[BT(SC)]]&lt;=StandardResults[[#This Row],[Ecs]],"EC","-"),"")</f>
        <v/>
      </c>
      <c r="Q1792" t="str">
        <f>IF(StandardResults[[#This Row],[Ind/Rel]]="Ind",LEFT(StandardResults[[#This Row],[Gender]],1)&amp;MIN(MAX(StandardResults[[#This Row],[Age]],11),17)&amp;"-"&amp;StandardResults[[#This Row],[Event]],"")</f>
        <v>011-0</v>
      </c>
      <c r="R1792" t="e">
        <f>IF(StandardResults[[#This Row],[Ind/Rel]]="Ind",_xlfn.XLOOKUP(StandardResults[[#This Row],[Code]],Std[Code],Std[AA]),"-")</f>
        <v>#N/A</v>
      </c>
      <c r="S1792" t="e">
        <f>IF(StandardResults[[#This Row],[Ind/Rel]]="Ind",_xlfn.XLOOKUP(StandardResults[[#This Row],[Code]],Std[Code],Std[A]),"-")</f>
        <v>#N/A</v>
      </c>
      <c r="T1792" t="e">
        <f>IF(StandardResults[[#This Row],[Ind/Rel]]="Ind",_xlfn.XLOOKUP(StandardResults[[#This Row],[Code]],Std[Code],Std[B]),"-")</f>
        <v>#N/A</v>
      </c>
      <c r="U1792" t="e">
        <f>IF(StandardResults[[#This Row],[Ind/Rel]]="Ind",_xlfn.XLOOKUP(StandardResults[[#This Row],[Code]],Std[Code],Std[AAs]),"-")</f>
        <v>#N/A</v>
      </c>
      <c r="V1792" t="e">
        <f>IF(StandardResults[[#This Row],[Ind/Rel]]="Ind",_xlfn.XLOOKUP(StandardResults[[#This Row],[Code]],Std[Code],Std[As]),"-")</f>
        <v>#N/A</v>
      </c>
      <c r="W1792" t="e">
        <f>IF(StandardResults[[#This Row],[Ind/Rel]]="Ind",_xlfn.XLOOKUP(StandardResults[[#This Row],[Code]],Std[Code],Std[Bs]),"-")</f>
        <v>#N/A</v>
      </c>
      <c r="X1792" t="e">
        <f>IF(StandardResults[[#This Row],[Ind/Rel]]="Ind",_xlfn.XLOOKUP(StandardResults[[#This Row],[Code]],Std[Code],Std[EC]),"-")</f>
        <v>#N/A</v>
      </c>
      <c r="Y1792" t="e">
        <f>IF(StandardResults[[#This Row],[Ind/Rel]]="Ind",_xlfn.XLOOKUP(StandardResults[[#This Row],[Code]],Std[Code],Std[Ecs]),"-")</f>
        <v>#N/A</v>
      </c>
      <c r="Z1792">
        <f>COUNTIFS(StandardResults[Name],StandardResults[[#This Row],[Name]],StandardResults[Entry
Std],"B")+COUNTIFS(StandardResults[Name],StandardResults[[#This Row],[Name]],StandardResults[Entry
Std],"A")+COUNTIFS(StandardResults[Name],StandardResults[[#This Row],[Name]],StandardResults[Entry
Std],"AA")</f>
        <v>0</v>
      </c>
      <c r="AA1792">
        <f>COUNTIFS(StandardResults[Name],StandardResults[[#This Row],[Name]],StandardResults[Entry
Std],"AA")</f>
        <v>0</v>
      </c>
    </row>
    <row r="1793" spans="1:27" x14ac:dyDescent="0.25">
      <c r="A1793">
        <f>TimeVR[[#This Row],[Club]]</f>
        <v>0</v>
      </c>
      <c r="B1793" t="str">
        <f>IF(OR(RIGHT(TimeVR[[#This Row],[Event]],3)="M.R", RIGHT(TimeVR[[#This Row],[Event]],3)="F.R"),"Relay","Ind")</f>
        <v>Ind</v>
      </c>
      <c r="C1793">
        <f>TimeVR[[#This Row],[gender]]</f>
        <v>0</v>
      </c>
      <c r="D1793">
        <f>TimeVR[[#This Row],[Age]]</f>
        <v>0</v>
      </c>
      <c r="E1793">
        <f>TimeVR[[#This Row],[name]]</f>
        <v>0</v>
      </c>
      <c r="F1793">
        <f>TimeVR[[#This Row],[Event]]</f>
        <v>0</v>
      </c>
      <c r="G1793" t="str">
        <f>IF(OR(StandardResults[[#This Row],[Entry]]="-",TimeVR[[#This Row],[validation]]="Validated"),"Y","N")</f>
        <v>N</v>
      </c>
      <c r="H1793">
        <f>IF(OR(LEFT(TimeVR[[#This Row],[Times]],8)="00:00.00", LEFT(TimeVR[[#This Row],[Times]],2)="NT"),"-",TimeVR[[#This Row],[Times]])</f>
        <v>0</v>
      </c>
      <c r="I17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3" t="str">
        <f>IF(ISBLANK(TimeVR[[#This Row],[Best Time(S)]]),"-",TimeVR[[#This Row],[Best Time(S)]])</f>
        <v>-</v>
      </c>
      <c r="K1793" t="str">
        <f>IF(StandardResults[[#This Row],[BT(SC)]]&lt;&gt;"-",IF(StandardResults[[#This Row],[BT(SC)]]&lt;=StandardResults[[#This Row],[AAs]],"AA",IF(StandardResults[[#This Row],[BT(SC)]]&lt;=StandardResults[[#This Row],[As]],"A",IF(StandardResults[[#This Row],[BT(SC)]]&lt;=StandardResults[[#This Row],[Bs]],"B","-"))),"")</f>
        <v/>
      </c>
      <c r="L1793" t="str">
        <f>IF(ISBLANK(TimeVR[[#This Row],[Best Time(L)]]),"-",TimeVR[[#This Row],[Best Time(L)]])</f>
        <v>-</v>
      </c>
      <c r="M1793" t="str">
        <f>IF(StandardResults[[#This Row],[BT(LC)]]&lt;&gt;"-",IF(StandardResults[[#This Row],[BT(LC)]]&lt;=StandardResults[[#This Row],[AA]],"AA",IF(StandardResults[[#This Row],[BT(LC)]]&lt;=StandardResults[[#This Row],[A]],"A",IF(StandardResults[[#This Row],[BT(LC)]]&lt;=StandardResults[[#This Row],[B]],"B","-"))),"")</f>
        <v/>
      </c>
      <c r="N1793" s="14"/>
      <c r="O1793" t="str">
        <f>IF(StandardResults[[#This Row],[BT(SC)]]&lt;&gt;"-",IF(StandardResults[[#This Row],[BT(SC)]]&lt;=StandardResults[[#This Row],[Ecs]],"EC","-"),"")</f>
        <v/>
      </c>
      <c r="Q1793" t="str">
        <f>IF(StandardResults[[#This Row],[Ind/Rel]]="Ind",LEFT(StandardResults[[#This Row],[Gender]],1)&amp;MIN(MAX(StandardResults[[#This Row],[Age]],11),17)&amp;"-"&amp;StandardResults[[#This Row],[Event]],"")</f>
        <v>011-0</v>
      </c>
      <c r="R1793" t="e">
        <f>IF(StandardResults[[#This Row],[Ind/Rel]]="Ind",_xlfn.XLOOKUP(StandardResults[[#This Row],[Code]],Std[Code],Std[AA]),"-")</f>
        <v>#N/A</v>
      </c>
      <c r="S1793" t="e">
        <f>IF(StandardResults[[#This Row],[Ind/Rel]]="Ind",_xlfn.XLOOKUP(StandardResults[[#This Row],[Code]],Std[Code],Std[A]),"-")</f>
        <v>#N/A</v>
      </c>
      <c r="T1793" t="e">
        <f>IF(StandardResults[[#This Row],[Ind/Rel]]="Ind",_xlfn.XLOOKUP(StandardResults[[#This Row],[Code]],Std[Code],Std[B]),"-")</f>
        <v>#N/A</v>
      </c>
      <c r="U1793" t="e">
        <f>IF(StandardResults[[#This Row],[Ind/Rel]]="Ind",_xlfn.XLOOKUP(StandardResults[[#This Row],[Code]],Std[Code],Std[AAs]),"-")</f>
        <v>#N/A</v>
      </c>
      <c r="V1793" t="e">
        <f>IF(StandardResults[[#This Row],[Ind/Rel]]="Ind",_xlfn.XLOOKUP(StandardResults[[#This Row],[Code]],Std[Code],Std[As]),"-")</f>
        <v>#N/A</v>
      </c>
      <c r="W1793" t="e">
        <f>IF(StandardResults[[#This Row],[Ind/Rel]]="Ind",_xlfn.XLOOKUP(StandardResults[[#This Row],[Code]],Std[Code],Std[Bs]),"-")</f>
        <v>#N/A</v>
      </c>
      <c r="X1793" t="e">
        <f>IF(StandardResults[[#This Row],[Ind/Rel]]="Ind",_xlfn.XLOOKUP(StandardResults[[#This Row],[Code]],Std[Code],Std[EC]),"-")</f>
        <v>#N/A</v>
      </c>
      <c r="Y1793" t="e">
        <f>IF(StandardResults[[#This Row],[Ind/Rel]]="Ind",_xlfn.XLOOKUP(StandardResults[[#This Row],[Code]],Std[Code],Std[Ecs]),"-")</f>
        <v>#N/A</v>
      </c>
      <c r="Z1793">
        <f>COUNTIFS(StandardResults[Name],StandardResults[[#This Row],[Name]],StandardResults[Entry
Std],"B")+COUNTIFS(StandardResults[Name],StandardResults[[#This Row],[Name]],StandardResults[Entry
Std],"A")+COUNTIFS(StandardResults[Name],StandardResults[[#This Row],[Name]],StandardResults[Entry
Std],"AA")</f>
        <v>0</v>
      </c>
      <c r="AA1793">
        <f>COUNTIFS(StandardResults[Name],StandardResults[[#This Row],[Name]],StandardResults[Entry
Std],"AA")</f>
        <v>0</v>
      </c>
    </row>
    <row r="1794" spans="1:27" x14ac:dyDescent="0.25">
      <c r="A1794">
        <f>TimeVR[[#This Row],[Club]]</f>
        <v>0</v>
      </c>
      <c r="B1794" t="str">
        <f>IF(OR(RIGHT(TimeVR[[#This Row],[Event]],3)="M.R", RIGHT(TimeVR[[#This Row],[Event]],3)="F.R"),"Relay","Ind")</f>
        <v>Ind</v>
      </c>
      <c r="C1794">
        <f>TimeVR[[#This Row],[gender]]</f>
        <v>0</v>
      </c>
      <c r="D1794">
        <f>TimeVR[[#This Row],[Age]]</f>
        <v>0</v>
      </c>
      <c r="E1794">
        <f>TimeVR[[#This Row],[name]]</f>
        <v>0</v>
      </c>
      <c r="F1794">
        <f>TimeVR[[#This Row],[Event]]</f>
        <v>0</v>
      </c>
      <c r="G1794" t="str">
        <f>IF(OR(StandardResults[[#This Row],[Entry]]="-",TimeVR[[#This Row],[validation]]="Validated"),"Y","N")</f>
        <v>N</v>
      </c>
      <c r="H1794">
        <f>IF(OR(LEFT(TimeVR[[#This Row],[Times]],8)="00:00.00", LEFT(TimeVR[[#This Row],[Times]],2)="NT"),"-",TimeVR[[#This Row],[Times]])</f>
        <v>0</v>
      </c>
      <c r="I17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4" t="str">
        <f>IF(ISBLANK(TimeVR[[#This Row],[Best Time(S)]]),"-",TimeVR[[#This Row],[Best Time(S)]])</f>
        <v>-</v>
      </c>
      <c r="K1794" t="str">
        <f>IF(StandardResults[[#This Row],[BT(SC)]]&lt;&gt;"-",IF(StandardResults[[#This Row],[BT(SC)]]&lt;=StandardResults[[#This Row],[AAs]],"AA",IF(StandardResults[[#This Row],[BT(SC)]]&lt;=StandardResults[[#This Row],[As]],"A",IF(StandardResults[[#This Row],[BT(SC)]]&lt;=StandardResults[[#This Row],[Bs]],"B","-"))),"")</f>
        <v/>
      </c>
      <c r="L1794" t="str">
        <f>IF(ISBLANK(TimeVR[[#This Row],[Best Time(L)]]),"-",TimeVR[[#This Row],[Best Time(L)]])</f>
        <v>-</v>
      </c>
      <c r="M1794" t="str">
        <f>IF(StandardResults[[#This Row],[BT(LC)]]&lt;&gt;"-",IF(StandardResults[[#This Row],[BT(LC)]]&lt;=StandardResults[[#This Row],[AA]],"AA",IF(StandardResults[[#This Row],[BT(LC)]]&lt;=StandardResults[[#This Row],[A]],"A",IF(StandardResults[[#This Row],[BT(LC)]]&lt;=StandardResults[[#This Row],[B]],"B","-"))),"")</f>
        <v/>
      </c>
      <c r="N1794" s="14"/>
      <c r="O1794" t="str">
        <f>IF(StandardResults[[#This Row],[BT(SC)]]&lt;&gt;"-",IF(StandardResults[[#This Row],[BT(SC)]]&lt;=StandardResults[[#This Row],[Ecs]],"EC","-"),"")</f>
        <v/>
      </c>
      <c r="Q1794" t="str">
        <f>IF(StandardResults[[#This Row],[Ind/Rel]]="Ind",LEFT(StandardResults[[#This Row],[Gender]],1)&amp;MIN(MAX(StandardResults[[#This Row],[Age]],11),17)&amp;"-"&amp;StandardResults[[#This Row],[Event]],"")</f>
        <v>011-0</v>
      </c>
      <c r="R1794" t="e">
        <f>IF(StandardResults[[#This Row],[Ind/Rel]]="Ind",_xlfn.XLOOKUP(StandardResults[[#This Row],[Code]],Std[Code],Std[AA]),"-")</f>
        <v>#N/A</v>
      </c>
      <c r="S1794" t="e">
        <f>IF(StandardResults[[#This Row],[Ind/Rel]]="Ind",_xlfn.XLOOKUP(StandardResults[[#This Row],[Code]],Std[Code],Std[A]),"-")</f>
        <v>#N/A</v>
      </c>
      <c r="T1794" t="e">
        <f>IF(StandardResults[[#This Row],[Ind/Rel]]="Ind",_xlfn.XLOOKUP(StandardResults[[#This Row],[Code]],Std[Code],Std[B]),"-")</f>
        <v>#N/A</v>
      </c>
      <c r="U1794" t="e">
        <f>IF(StandardResults[[#This Row],[Ind/Rel]]="Ind",_xlfn.XLOOKUP(StandardResults[[#This Row],[Code]],Std[Code],Std[AAs]),"-")</f>
        <v>#N/A</v>
      </c>
      <c r="V1794" t="e">
        <f>IF(StandardResults[[#This Row],[Ind/Rel]]="Ind",_xlfn.XLOOKUP(StandardResults[[#This Row],[Code]],Std[Code],Std[As]),"-")</f>
        <v>#N/A</v>
      </c>
      <c r="W1794" t="e">
        <f>IF(StandardResults[[#This Row],[Ind/Rel]]="Ind",_xlfn.XLOOKUP(StandardResults[[#This Row],[Code]],Std[Code],Std[Bs]),"-")</f>
        <v>#N/A</v>
      </c>
      <c r="X1794" t="e">
        <f>IF(StandardResults[[#This Row],[Ind/Rel]]="Ind",_xlfn.XLOOKUP(StandardResults[[#This Row],[Code]],Std[Code],Std[EC]),"-")</f>
        <v>#N/A</v>
      </c>
      <c r="Y1794" t="e">
        <f>IF(StandardResults[[#This Row],[Ind/Rel]]="Ind",_xlfn.XLOOKUP(StandardResults[[#This Row],[Code]],Std[Code],Std[Ecs]),"-")</f>
        <v>#N/A</v>
      </c>
      <c r="Z1794">
        <f>COUNTIFS(StandardResults[Name],StandardResults[[#This Row],[Name]],StandardResults[Entry
Std],"B")+COUNTIFS(StandardResults[Name],StandardResults[[#This Row],[Name]],StandardResults[Entry
Std],"A")+COUNTIFS(StandardResults[Name],StandardResults[[#This Row],[Name]],StandardResults[Entry
Std],"AA")</f>
        <v>0</v>
      </c>
      <c r="AA1794">
        <f>COUNTIFS(StandardResults[Name],StandardResults[[#This Row],[Name]],StandardResults[Entry
Std],"AA")</f>
        <v>0</v>
      </c>
    </row>
    <row r="1795" spans="1:27" x14ac:dyDescent="0.25">
      <c r="A1795">
        <f>TimeVR[[#This Row],[Club]]</f>
        <v>0</v>
      </c>
      <c r="B1795" t="str">
        <f>IF(OR(RIGHT(TimeVR[[#This Row],[Event]],3)="M.R", RIGHT(TimeVR[[#This Row],[Event]],3)="F.R"),"Relay","Ind")</f>
        <v>Ind</v>
      </c>
      <c r="C1795">
        <f>TimeVR[[#This Row],[gender]]</f>
        <v>0</v>
      </c>
      <c r="D1795">
        <f>TimeVR[[#This Row],[Age]]</f>
        <v>0</v>
      </c>
      <c r="E1795">
        <f>TimeVR[[#This Row],[name]]</f>
        <v>0</v>
      </c>
      <c r="F1795">
        <f>TimeVR[[#This Row],[Event]]</f>
        <v>0</v>
      </c>
      <c r="G1795" t="str">
        <f>IF(OR(StandardResults[[#This Row],[Entry]]="-",TimeVR[[#This Row],[validation]]="Validated"),"Y","N")</f>
        <v>N</v>
      </c>
      <c r="H1795">
        <f>IF(OR(LEFT(TimeVR[[#This Row],[Times]],8)="00:00.00", LEFT(TimeVR[[#This Row],[Times]],2)="NT"),"-",TimeVR[[#This Row],[Times]])</f>
        <v>0</v>
      </c>
      <c r="I17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5" t="str">
        <f>IF(ISBLANK(TimeVR[[#This Row],[Best Time(S)]]),"-",TimeVR[[#This Row],[Best Time(S)]])</f>
        <v>-</v>
      </c>
      <c r="K1795" t="str">
        <f>IF(StandardResults[[#This Row],[BT(SC)]]&lt;&gt;"-",IF(StandardResults[[#This Row],[BT(SC)]]&lt;=StandardResults[[#This Row],[AAs]],"AA",IF(StandardResults[[#This Row],[BT(SC)]]&lt;=StandardResults[[#This Row],[As]],"A",IF(StandardResults[[#This Row],[BT(SC)]]&lt;=StandardResults[[#This Row],[Bs]],"B","-"))),"")</f>
        <v/>
      </c>
      <c r="L1795" t="str">
        <f>IF(ISBLANK(TimeVR[[#This Row],[Best Time(L)]]),"-",TimeVR[[#This Row],[Best Time(L)]])</f>
        <v>-</v>
      </c>
      <c r="M1795" t="str">
        <f>IF(StandardResults[[#This Row],[BT(LC)]]&lt;&gt;"-",IF(StandardResults[[#This Row],[BT(LC)]]&lt;=StandardResults[[#This Row],[AA]],"AA",IF(StandardResults[[#This Row],[BT(LC)]]&lt;=StandardResults[[#This Row],[A]],"A",IF(StandardResults[[#This Row],[BT(LC)]]&lt;=StandardResults[[#This Row],[B]],"B","-"))),"")</f>
        <v/>
      </c>
      <c r="N1795" s="14"/>
      <c r="O1795" t="str">
        <f>IF(StandardResults[[#This Row],[BT(SC)]]&lt;&gt;"-",IF(StandardResults[[#This Row],[BT(SC)]]&lt;=StandardResults[[#This Row],[Ecs]],"EC","-"),"")</f>
        <v/>
      </c>
      <c r="Q1795" t="str">
        <f>IF(StandardResults[[#This Row],[Ind/Rel]]="Ind",LEFT(StandardResults[[#This Row],[Gender]],1)&amp;MIN(MAX(StandardResults[[#This Row],[Age]],11),17)&amp;"-"&amp;StandardResults[[#This Row],[Event]],"")</f>
        <v>011-0</v>
      </c>
      <c r="R1795" t="e">
        <f>IF(StandardResults[[#This Row],[Ind/Rel]]="Ind",_xlfn.XLOOKUP(StandardResults[[#This Row],[Code]],Std[Code],Std[AA]),"-")</f>
        <v>#N/A</v>
      </c>
      <c r="S1795" t="e">
        <f>IF(StandardResults[[#This Row],[Ind/Rel]]="Ind",_xlfn.XLOOKUP(StandardResults[[#This Row],[Code]],Std[Code],Std[A]),"-")</f>
        <v>#N/A</v>
      </c>
      <c r="T1795" t="e">
        <f>IF(StandardResults[[#This Row],[Ind/Rel]]="Ind",_xlfn.XLOOKUP(StandardResults[[#This Row],[Code]],Std[Code],Std[B]),"-")</f>
        <v>#N/A</v>
      </c>
      <c r="U1795" t="e">
        <f>IF(StandardResults[[#This Row],[Ind/Rel]]="Ind",_xlfn.XLOOKUP(StandardResults[[#This Row],[Code]],Std[Code],Std[AAs]),"-")</f>
        <v>#N/A</v>
      </c>
      <c r="V1795" t="e">
        <f>IF(StandardResults[[#This Row],[Ind/Rel]]="Ind",_xlfn.XLOOKUP(StandardResults[[#This Row],[Code]],Std[Code],Std[As]),"-")</f>
        <v>#N/A</v>
      </c>
      <c r="W1795" t="e">
        <f>IF(StandardResults[[#This Row],[Ind/Rel]]="Ind",_xlfn.XLOOKUP(StandardResults[[#This Row],[Code]],Std[Code],Std[Bs]),"-")</f>
        <v>#N/A</v>
      </c>
      <c r="X1795" t="e">
        <f>IF(StandardResults[[#This Row],[Ind/Rel]]="Ind",_xlfn.XLOOKUP(StandardResults[[#This Row],[Code]],Std[Code],Std[EC]),"-")</f>
        <v>#N/A</v>
      </c>
      <c r="Y1795" t="e">
        <f>IF(StandardResults[[#This Row],[Ind/Rel]]="Ind",_xlfn.XLOOKUP(StandardResults[[#This Row],[Code]],Std[Code],Std[Ecs]),"-")</f>
        <v>#N/A</v>
      </c>
      <c r="Z1795">
        <f>COUNTIFS(StandardResults[Name],StandardResults[[#This Row],[Name]],StandardResults[Entry
Std],"B")+COUNTIFS(StandardResults[Name],StandardResults[[#This Row],[Name]],StandardResults[Entry
Std],"A")+COUNTIFS(StandardResults[Name],StandardResults[[#This Row],[Name]],StandardResults[Entry
Std],"AA")</f>
        <v>0</v>
      </c>
      <c r="AA1795">
        <f>COUNTIFS(StandardResults[Name],StandardResults[[#This Row],[Name]],StandardResults[Entry
Std],"AA")</f>
        <v>0</v>
      </c>
    </row>
    <row r="1796" spans="1:27" x14ac:dyDescent="0.25">
      <c r="A1796">
        <f>TimeVR[[#This Row],[Club]]</f>
        <v>0</v>
      </c>
      <c r="B1796" t="str">
        <f>IF(OR(RIGHT(TimeVR[[#This Row],[Event]],3)="M.R", RIGHT(TimeVR[[#This Row],[Event]],3)="F.R"),"Relay","Ind")</f>
        <v>Ind</v>
      </c>
      <c r="C1796">
        <f>TimeVR[[#This Row],[gender]]</f>
        <v>0</v>
      </c>
      <c r="D1796">
        <f>TimeVR[[#This Row],[Age]]</f>
        <v>0</v>
      </c>
      <c r="E1796">
        <f>TimeVR[[#This Row],[name]]</f>
        <v>0</v>
      </c>
      <c r="F1796">
        <f>TimeVR[[#This Row],[Event]]</f>
        <v>0</v>
      </c>
      <c r="G1796" t="str">
        <f>IF(OR(StandardResults[[#This Row],[Entry]]="-",TimeVR[[#This Row],[validation]]="Validated"),"Y","N")</f>
        <v>N</v>
      </c>
      <c r="H1796">
        <f>IF(OR(LEFT(TimeVR[[#This Row],[Times]],8)="00:00.00", LEFT(TimeVR[[#This Row],[Times]],2)="NT"),"-",TimeVR[[#This Row],[Times]])</f>
        <v>0</v>
      </c>
      <c r="I17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6" t="str">
        <f>IF(ISBLANK(TimeVR[[#This Row],[Best Time(S)]]),"-",TimeVR[[#This Row],[Best Time(S)]])</f>
        <v>-</v>
      </c>
      <c r="K1796" t="str">
        <f>IF(StandardResults[[#This Row],[BT(SC)]]&lt;&gt;"-",IF(StandardResults[[#This Row],[BT(SC)]]&lt;=StandardResults[[#This Row],[AAs]],"AA",IF(StandardResults[[#This Row],[BT(SC)]]&lt;=StandardResults[[#This Row],[As]],"A",IF(StandardResults[[#This Row],[BT(SC)]]&lt;=StandardResults[[#This Row],[Bs]],"B","-"))),"")</f>
        <v/>
      </c>
      <c r="L1796" t="str">
        <f>IF(ISBLANK(TimeVR[[#This Row],[Best Time(L)]]),"-",TimeVR[[#This Row],[Best Time(L)]])</f>
        <v>-</v>
      </c>
      <c r="M1796" t="str">
        <f>IF(StandardResults[[#This Row],[BT(LC)]]&lt;&gt;"-",IF(StandardResults[[#This Row],[BT(LC)]]&lt;=StandardResults[[#This Row],[AA]],"AA",IF(StandardResults[[#This Row],[BT(LC)]]&lt;=StandardResults[[#This Row],[A]],"A",IF(StandardResults[[#This Row],[BT(LC)]]&lt;=StandardResults[[#This Row],[B]],"B","-"))),"")</f>
        <v/>
      </c>
      <c r="N1796" s="14"/>
      <c r="O1796" t="str">
        <f>IF(StandardResults[[#This Row],[BT(SC)]]&lt;&gt;"-",IF(StandardResults[[#This Row],[BT(SC)]]&lt;=StandardResults[[#This Row],[Ecs]],"EC","-"),"")</f>
        <v/>
      </c>
      <c r="Q1796" t="str">
        <f>IF(StandardResults[[#This Row],[Ind/Rel]]="Ind",LEFT(StandardResults[[#This Row],[Gender]],1)&amp;MIN(MAX(StandardResults[[#This Row],[Age]],11),17)&amp;"-"&amp;StandardResults[[#This Row],[Event]],"")</f>
        <v>011-0</v>
      </c>
      <c r="R1796" t="e">
        <f>IF(StandardResults[[#This Row],[Ind/Rel]]="Ind",_xlfn.XLOOKUP(StandardResults[[#This Row],[Code]],Std[Code],Std[AA]),"-")</f>
        <v>#N/A</v>
      </c>
      <c r="S1796" t="e">
        <f>IF(StandardResults[[#This Row],[Ind/Rel]]="Ind",_xlfn.XLOOKUP(StandardResults[[#This Row],[Code]],Std[Code],Std[A]),"-")</f>
        <v>#N/A</v>
      </c>
      <c r="T1796" t="e">
        <f>IF(StandardResults[[#This Row],[Ind/Rel]]="Ind",_xlfn.XLOOKUP(StandardResults[[#This Row],[Code]],Std[Code],Std[B]),"-")</f>
        <v>#N/A</v>
      </c>
      <c r="U1796" t="e">
        <f>IF(StandardResults[[#This Row],[Ind/Rel]]="Ind",_xlfn.XLOOKUP(StandardResults[[#This Row],[Code]],Std[Code],Std[AAs]),"-")</f>
        <v>#N/A</v>
      </c>
      <c r="V1796" t="e">
        <f>IF(StandardResults[[#This Row],[Ind/Rel]]="Ind",_xlfn.XLOOKUP(StandardResults[[#This Row],[Code]],Std[Code],Std[As]),"-")</f>
        <v>#N/A</v>
      </c>
      <c r="W1796" t="e">
        <f>IF(StandardResults[[#This Row],[Ind/Rel]]="Ind",_xlfn.XLOOKUP(StandardResults[[#This Row],[Code]],Std[Code],Std[Bs]),"-")</f>
        <v>#N/A</v>
      </c>
      <c r="X1796" t="e">
        <f>IF(StandardResults[[#This Row],[Ind/Rel]]="Ind",_xlfn.XLOOKUP(StandardResults[[#This Row],[Code]],Std[Code],Std[EC]),"-")</f>
        <v>#N/A</v>
      </c>
      <c r="Y1796" t="e">
        <f>IF(StandardResults[[#This Row],[Ind/Rel]]="Ind",_xlfn.XLOOKUP(StandardResults[[#This Row],[Code]],Std[Code],Std[Ecs]),"-")</f>
        <v>#N/A</v>
      </c>
      <c r="Z1796">
        <f>COUNTIFS(StandardResults[Name],StandardResults[[#This Row],[Name]],StandardResults[Entry
Std],"B")+COUNTIFS(StandardResults[Name],StandardResults[[#This Row],[Name]],StandardResults[Entry
Std],"A")+COUNTIFS(StandardResults[Name],StandardResults[[#This Row],[Name]],StandardResults[Entry
Std],"AA")</f>
        <v>0</v>
      </c>
      <c r="AA1796">
        <f>COUNTIFS(StandardResults[Name],StandardResults[[#This Row],[Name]],StandardResults[Entry
Std],"AA")</f>
        <v>0</v>
      </c>
    </row>
    <row r="1797" spans="1:27" x14ac:dyDescent="0.25">
      <c r="A1797">
        <f>TimeVR[[#This Row],[Club]]</f>
        <v>0</v>
      </c>
      <c r="B1797" t="str">
        <f>IF(OR(RIGHT(TimeVR[[#This Row],[Event]],3)="M.R", RIGHT(TimeVR[[#This Row],[Event]],3)="F.R"),"Relay","Ind")</f>
        <v>Ind</v>
      </c>
      <c r="C1797">
        <f>TimeVR[[#This Row],[gender]]</f>
        <v>0</v>
      </c>
      <c r="D1797">
        <f>TimeVR[[#This Row],[Age]]</f>
        <v>0</v>
      </c>
      <c r="E1797">
        <f>TimeVR[[#This Row],[name]]</f>
        <v>0</v>
      </c>
      <c r="F1797">
        <f>TimeVR[[#This Row],[Event]]</f>
        <v>0</v>
      </c>
      <c r="G1797" t="str">
        <f>IF(OR(StandardResults[[#This Row],[Entry]]="-",TimeVR[[#This Row],[validation]]="Validated"),"Y","N")</f>
        <v>N</v>
      </c>
      <c r="H1797">
        <f>IF(OR(LEFT(TimeVR[[#This Row],[Times]],8)="00:00.00", LEFT(TimeVR[[#This Row],[Times]],2)="NT"),"-",TimeVR[[#This Row],[Times]])</f>
        <v>0</v>
      </c>
      <c r="I17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7" t="str">
        <f>IF(ISBLANK(TimeVR[[#This Row],[Best Time(S)]]),"-",TimeVR[[#This Row],[Best Time(S)]])</f>
        <v>-</v>
      </c>
      <c r="K1797" t="str">
        <f>IF(StandardResults[[#This Row],[BT(SC)]]&lt;&gt;"-",IF(StandardResults[[#This Row],[BT(SC)]]&lt;=StandardResults[[#This Row],[AAs]],"AA",IF(StandardResults[[#This Row],[BT(SC)]]&lt;=StandardResults[[#This Row],[As]],"A",IF(StandardResults[[#This Row],[BT(SC)]]&lt;=StandardResults[[#This Row],[Bs]],"B","-"))),"")</f>
        <v/>
      </c>
      <c r="L1797" t="str">
        <f>IF(ISBLANK(TimeVR[[#This Row],[Best Time(L)]]),"-",TimeVR[[#This Row],[Best Time(L)]])</f>
        <v>-</v>
      </c>
      <c r="M1797" t="str">
        <f>IF(StandardResults[[#This Row],[BT(LC)]]&lt;&gt;"-",IF(StandardResults[[#This Row],[BT(LC)]]&lt;=StandardResults[[#This Row],[AA]],"AA",IF(StandardResults[[#This Row],[BT(LC)]]&lt;=StandardResults[[#This Row],[A]],"A",IF(StandardResults[[#This Row],[BT(LC)]]&lt;=StandardResults[[#This Row],[B]],"B","-"))),"")</f>
        <v/>
      </c>
      <c r="N1797" s="14"/>
      <c r="O1797" t="str">
        <f>IF(StandardResults[[#This Row],[BT(SC)]]&lt;&gt;"-",IF(StandardResults[[#This Row],[BT(SC)]]&lt;=StandardResults[[#This Row],[Ecs]],"EC","-"),"")</f>
        <v/>
      </c>
      <c r="Q1797" t="str">
        <f>IF(StandardResults[[#This Row],[Ind/Rel]]="Ind",LEFT(StandardResults[[#This Row],[Gender]],1)&amp;MIN(MAX(StandardResults[[#This Row],[Age]],11),17)&amp;"-"&amp;StandardResults[[#This Row],[Event]],"")</f>
        <v>011-0</v>
      </c>
      <c r="R1797" t="e">
        <f>IF(StandardResults[[#This Row],[Ind/Rel]]="Ind",_xlfn.XLOOKUP(StandardResults[[#This Row],[Code]],Std[Code],Std[AA]),"-")</f>
        <v>#N/A</v>
      </c>
      <c r="S1797" t="e">
        <f>IF(StandardResults[[#This Row],[Ind/Rel]]="Ind",_xlfn.XLOOKUP(StandardResults[[#This Row],[Code]],Std[Code],Std[A]),"-")</f>
        <v>#N/A</v>
      </c>
      <c r="T1797" t="e">
        <f>IF(StandardResults[[#This Row],[Ind/Rel]]="Ind",_xlfn.XLOOKUP(StandardResults[[#This Row],[Code]],Std[Code],Std[B]),"-")</f>
        <v>#N/A</v>
      </c>
      <c r="U1797" t="e">
        <f>IF(StandardResults[[#This Row],[Ind/Rel]]="Ind",_xlfn.XLOOKUP(StandardResults[[#This Row],[Code]],Std[Code],Std[AAs]),"-")</f>
        <v>#N/A</v>
      </c>
      <c r="V1797" t="e">
        <f>IF(StandardResults[[#This Row],[Ind/Rel]]="Ind",_xlfn.XLOOKUP(StandardResults[[#This Row],[Code]],Std[Code],Std[As]),"-")</f>
        <v>#N/A</v>
      </c>
      <c r="W1797" t="e">
        <f>IF(StandardResults[[#This Row],[Ind/Rel]]="Ind",_xlfn.XLOOKUP(StandardResults[[#This Row],[Code]],Std[Code],Std[Bs]),"-")</f>
        <v>#N/A</v>
      </c>
      <c r="X1797" t="e">
        <f>IF(StandardResults[[#This Row],[Ind/Rel]]="Ind",_xlfn.XLOOKUP(StandardResults[[#This Row],[Code]],Std[Code],Std[EC]),"-")</f>
        <v>#N/A</v>
      </c>
      <c r="Y1797" t="e">
        <f>IF(StandardResults[[#This Row],[Ind/Rel]]="Ind",_xlfn.XLOOKUP(StandardResults[[#This Row],[Code]],Std[Code],Std[Ecs]),"-")</f>
        <v>#N/A</v>
      </c>
      <c r="Z1797">
        <f>COUNTIFS(StandardResults[Name],StandardResults[[#This Row],[Name]],StandardResults[Entry
Std],"B")+COUNTIFS(StandardResults[Name],StandardResults[[#This Row],[Name]],StandardResults[Entry
Std],"A")+COUNTIFS(StandardResults[Name],StandardResults[[#This Row],[Name]],StandardResults[Entry
Std],"AA")</f>
        <v>0</v>
      </c>
      <c r="AA1797">
        <f>COUNTIFS(StandardResults[Name],StandardResults[[#This Row],[Name]],StandardResults[Entry
Std],"AA")</f>
        <v>0</v>
      </c>
    </row>
    <row r="1798" spans="1:27" x14ac:dyDescent="0.25">
      <c r="A1798">
        <f>TimeVR[[#This Row],[Club]]</f>
        <v>0</v>
      </c>
      <c r="B1798" t="str">
        <f>IF(OR(RIGHT(TimeVR[[#This Row],[Event]],3)="M.R", RIGHT(TimeVR[[#This Row],[Event]],3)="F.R"),"Relay","Ind")</f>
        <v>Ind</v>
      </c>
      <c r="C1798">
        <f>TimeVR[[#This Row],[gender]]</f>
        <v>0</v>
      </c>
      <c r="D1798">
        <f>TimeVR[[#This Row],[Age]]</f>
        <v>0</v>
      </c>
      <c r="E1798">
        <f>TimeVR[[#This Row],[name]]</f>
        <v>0</v>
      </c>
      <c r="F1798">
        <f>TimeVR[[#This Row],[Event]]</f>
        <v>0</v>
      </c>
      <c r="G1798" t="str">
        <f>IF(OR(StandardResults[[#This Row],[Entry]]="-",TimeVR[[#This Row],[validation]]="Validated"),"Y","N")</f>
        <v>N</v>
      </c>
      <c r="H1798">
        <f>IF(OR(LEFT(TimeVR[[#This Row],[Times]],8)="00:00.00", LEFT(TimeVR[[#This Row],[Times]],2)="NT"),"-",TimeVR[[#This Row],[Times]])</f>
        <v>0</v>
      </c>
      <c r="I17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8" t="str">
        <f>IF(ISBLANK(TimeVR[[#This Row],[Best Time(S)]]),"-",TimeVR[[#This Row],[Best Time(S)]])</f>
        <v>-</v>
      </c>
      <c r="K1798" t="str">
        <f>IF(StandardResults[[#This Row],[BT(SC)]]&lt;&gt;"-",IF(StandardResults[[#This Row],[BT(SC)]]&lt;=StandardResults[[#This Row],[AAs]],"AA",IF(StandardResults[[#This Row],[BT(SC)]]&lt;=StandardResults[[#This Row],[As]],"A",IF(StandardResults[[#This Row],[BT(SC)]]&lt;=StandardResults[[#This Row],[Bs]],"B","-"))),"")</f>
        <v/>
      </c>
      <c r="L1798" t="str">
        <f>IF(ISBLANK(TimeVR[[#This Row],[Best Time(L)]]),"-",TimeVR[[#This Row],[Best Time(L)]])</f>
        <v>-</v>
      </c>
      <c r="M1798" t="str">
        <f>IF(StandardResults[[#This Row],[BT(LC)]]&lt;&gt;"-",IF(StandardResults[[#This Row],[BT(LC)]]&lt;=StandardResults[[#This Row],[AA]],"AA",IF(StandardResults[[#This Row],[BT(LC)]]&lt;=StandardResults[[#This Row],[A]],"A",IF(StandardResults[[#This Row],[BT(LC)]]&lt;=StandardResults[[#This Row],[B]],"B","-"))),"")</f>
        <v/>
      </c>
      <c r="N1798" s="14"/>
      <c r="O1798" t="str">
        <f>IF(StandardResults[[#This Row],[BT(SC)]]&lt;&gt;"-",IF(StandardResults[[#This Row],[BT(SC)]]&lt;=StandardResults[[#This Row],[Ecs]],"EC","-"),"")</f>
        <v/>
      </c>
      <c r="Q1798" t="str">
        <f>IF(StandardResults[[#This Row],[Ind/Rel]]="Ind",LEFT(StandardResults[[#This Row],[Gender]],1)&amp;MIN(MAX(StandardResults[[#This Row],[Age]],11),17)&amp;"-"&amp;StandardResults[[#This Row],[Event]],"")</f>
        <v>011-0</v>
      </c>
      <c r="R1798" t="e">
        <f>IF(StandardResults[[#This Row],[Ind/Rel]]="Ind",_xlfn.XLOOKUP(StandardResults[[#This Row],[Code]],Std[Code],Std[AA]),"-")</f>
        <v>#N/A</v>
      </c>
      <c r="S1798" t="e">
        <f>IF(StandardResults[[#This Row],[Ind/Rel]]="Ind",_xlfn.XLOOKUP(StandardResults[[#This Row],[Code]],Std[Code],Std[A]),"-")</f>
        <v>#N/A</v>
      </c>
      <c r="T1798" t="e">
        <f>IF(StandardResults[[#This Row],[Ind/Rel]]="Ind",_xlfn.XLOOKUP(StandardResults[[#This Row],[Code]],Std[Code],Std[B]),"-")</f>
        <v>#N/A</v>
      </c>
      <c r="U1798" t="e">
        <f>IF(StandardResults[[#This Row],[Ind/Rel]]="Ind",_xlfn.XLOOKUP(StandardResults[[#This Row],[Code]],Std[Code],Std[AAs]),"-")</f>
        <v>#N/A</v>
      </c>
      <c r="V1798" t="e">
        <f>IF(StandardResults[[#This Row],[Ind/Rel]]="Ind",_xlfn.XLOOKUP(StandardResults[[#This Row],[Code]],Std[Code],Std[As]),"-")</f>
        <v>#N/A</v>
      </c>
      <c r="W1798" t="e">
        <f>IF(StandardResults[[#This Row],[Ind/Rel]]="Ind",_xlfn.XLOOKUP(StandardResults[[#This Row],[Code]],Std[Code],Std[Bs]),"-")</f>
        <v>#N/A</v>
      </c>
      <c r="X1798" t="e">
        <f>IF(StandardResults[[#This Row],[Ind/Rel]]="Ind",_xlfn.XLOOKUP(StandardResults[[#This Row],[Code]],Std[Code],Std[EC]),"-")</f>
        <v>#N/A</v>
      </c>
      <c r="Y1798" t="e">
        <f>IF(StandardResults[[#This Row],[Ind/Rel]]="Ind",_xlfn.XLOOKUP(StandardResults[[#This Row],[Code]],Std[Code],Std[Ecs]),"-")</f>
        <v>#N/A</v>
      </c>
      <c r="Z1798">
        <f>COUNTIFS(StandardResults[Name],StandardResults[[#This Row],[Name]],StandardResults[Entry
Std],"B")+COUNTIFS(StandardResults[Name],StandardResults[[#This Row],[Name]],StandardResults[Entry
Std],"A")+COUNTIFS(StandardResults[Name],StandardResults[[#This Row],[Name]],StandardResults[Entry
Std],"AA")</f>
        <v>0</v>
      </c>
      <c r="AA1798">
        <f>COUNTIFS(StandardResults[Name],StandardResults[[#This Row],[Name]],StandardResults[Entry
Std],"AA")</f>
        <v>0</v>
      </c>
    </row>
    <row r="1799" spans="1:27" x14ac:dyDescent="0.25">
      <c r="A1799">
        <f>TimeVR[[#This Row],[Club]]</f>
        <v>0</v>
      </c>
      <c r="B1799" t="str">
        <f>IF(OR(RIGHT(TimeVR[[#This Row],[Event]],3)="M.R", RIGHT(TimeVR[[#This Row],[Event]],3)="F.R"),"Relay","Ind")</f>
        <v>Ind</v>
      </c>
      <c r="C1799">
        <f>TimeVR[[#This Row],[gender]]</f>
        <v>0</v>
      </c>
      <c r="D1799">
        <f>TimeVR[[#This Row],[Age]]</f>
        <v>0</v>
      </c>
      <c r="E1799">
        <f>TimeVR[[#This Row],[name]]</f>
        <v>0</v>
      </c>
      <c r="F1799">
        <f>TimeVR[[#This Row],[Event]]</f>
        <v>0</v>
      </c>
      <c r="G1799" t="str">
        <f>IF(OR(StandardResults[[#This Row],[Entry]]="-",TimeVR[[#This Row],[validation]]="Validated"),"Y","N")</f>
        <v>N</v>
      </c>
      <c r="H1799">
        <f>IF(OR(LEFT(TimeVR[[#This Row],[Times]],8)="00:00.00", LEFT(TimeVR[[#This Row],[Times]],2)="NT"),"-",TimeVR[[#This Row],[Times]])</f>
        <v>0</v>
      </c>
      <c r="I17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799" t="str">
        <f>IF(ISBLANK(TimeVR[[#This Row],[Best Time(S)]]),"-",TimeVR[[#This Row],[Best Time(S)]])</f>
        <v>-</v>
      </c>
      <c r="K1799" t="str">
        <f>IF(StandardResults[[#This Row],[BT(SC)]]&lt;&gt;"-",IF(StandardResults[[#This Row],[BT(SC)]]&lt;=StandardResults[[#This Row],[AAs]],"AA",IF(StandardResults[[#This Row],[BT(SC)]]&lt;=StandardResults[[#This Row],[As]],"A",IF(StandardResults[[#This Row],[BT(SC)]]&lt;=StandardResults[[#This Row],[Bs]],"B","-"))),"")</f>
        <v/>
      </c>
      <c r="L1799" t="str">
        <f>IF(ISBLANK(TimeVR[[#This Row],[Best Time(L)]]),"-",TimeVR[[#This Row],[Best Time(L)]])</f>
        <v>-</v>
      </c>
      <c r="M1799" t="str">
        <f>IF(StandardResults[[#This Row],[BT(LC)]]&lt;&gt;"-",IF(StandardResults[[#This Row],[BT(LC)]]&lt;=StandardResults[[#This Row],[AA]],"AA",IF(StandardResults[[#This Row],[BT(LC)]]&lt;=StandardResults[[#This Row],[A]],"A",IF(StandardResults[[#This Row],[BT(LC)]]&lt;=StandardResults[[#This Row],[B]],"B","-"))),"")</f>
        <v/>
      </c>
      <c r="N1799" s="14"/>
      <c r="O1799" t="str">
        <f>IF(StandardResults[[#This Row],[BT(SC)]]&lt;&gt;"-",IF(StandardResults[[#This Row],[BT(SC)]]&lt;=StandardResults[[#This Row],[Ecs]],"EC","-"),"")</f>
        <v/>
      </c>
      <c r="Q1799" t="str">
        <f>IF(StandardResults[[#This Row],[Ind/Rel]]="Ind",LEFT(StandardResults[[#This Row],[Gender]],1)&amp;MIN(MAX(StandardResults[[#This Row],[Age]],11),17)&amp;"-"&amp;StandardResults[[#This Row],[Event]],"")</f>
        <v>011-0</v>
      </c>
      <c r="R1799" t="e">
        <f>IF(StandardResults[[#This Row],[Ind/Rel]]="Ind",_xlfn.XLOOKUP(StandardResults[[#This Row],[Code]],Std[Code],Std[AA]),"-")</f>
        <v>#N/A</v>
      </c>
      <c r="S1799" t="e">
        <f>IF(StandardResults[[#This Row],[Ind/Rel]]="Ind",_xlfn.XLOOKUP(StandardResults[[#This Row],[Code]],Std[Code],Std[A]),"-")</f>
        <v>#N/A</v>
      </c>
      <c r="T1799" t="e">
        <f>IF(StandardResults[[#This Row],[Ind/Rel]]="Ind",_xlfn.XLOOKUP(StandardResults[[#This Row],[Code]],Std[Code],Std[B]),"-")</f>
        <v>#N/A</v>
      </c>
      <c r="U1799" t="e">
        <f>IF(StandardResults[[#This Row],[Ind/Rel]]="Ind",_xlfn.XLOOKUP(StandardResults[[#This Row],[Code]],Std[Code],Std[AAs]),"-")</f>
        <v>#N/A</v>
      </c>
      <c r="V1799" t="e">
        <f>IF(StandardResults[[#This Row],[Ind/Rel]]="Ind",_xlfn.XLOOKUP(StandardResults[[#This Row],[Code]],Std[Code],Std[As]),"-")</f>
        <v>#N/A</v>
      </c>
      <c r="W1799" t="e">
        <f>IF(StandardResults[[#This Row],[Ind/Rel]]="Ind",_xlfn.XLOOKUP(StandardResults[[#This Row],[Code]],Std[Code],Std[Bs]),"-")</f>
        <v>#N/A</v>
      </c>
      <c r="X1799" t="e">
        <f>IF(StandardResults[[#This Row],[Ind/Rel]]="Ind",_xlfn.XLOOKUP(StandardResults[[#This Row],[Code]],Std[Code],Std[EC]),"-")</f>
        <v>#N/A</v>
      </c>
      <c r="Y1799" t="e">
        <f>IF(StandardResults[[#This Row],[Ind/Rel]]="Ind",_xlfn.XLOOKUP(StandardResults[[#This Row],[Code]],Std[Code],Std[Ecs]),"-")</f>
        <v>#N/A</v>
      </c>
      <c r="Z1799">
        <f>COUNTIFS(StandardResults[Name],StandardResults[[#This Row],[Name]],StandardResults[Entry
Std],"B")+COUNTIFS(StandardResults[Name],StandardResults[[#This Row],[Name]],StandardResults[Entry
Std],"A")+COUNTIFS(StandardResults[Name],StandardResults[[#This Row],[Name]],StandardResults[Entry
Std],"AA")</f>
        <v>0</v>
      </c>
      <c r="AA1799">
        <f>COUNTIFS(StandardResults[Name],StandardResults[[#This Row],[Name]],StandardResults[Entry
Std],"AA")</f>
        <v>0</v>
      </c>
    </row>
    <row r="1800" spans="1:27" x14ac:dyDescent="0.25">
      <c r="A1800">
        <f>TimeVR[[#This Row],[Club]]</f>
        <v>0</v>
      </c>
      <c r="B1800" t="str">
        <f>IF(OR(RIGHT(TimeVR[[#This Row],[Event]],3)="M.R", RIGHT(TimeVR[[#This Row],[Event]],3)="F.R"),"Relay","Ind")</f>
        <v>Ind</v>
      </c>
      <c r="C1800">
        <f>TimeVR[[#This Row],[gender]]</f>
        <v>0</v>
      </c>
      <c r="D1800">
        <f>TimeVR[[#This Row],[Age]]</f>
        <v>0</v>
      </c>
      <c r="E1800">
        <f>TimeVR[[#This Row],[name]]</f>
        <v>0</v>
      </c>
      <c r="F1800">
        <f>TimeVR[[#This Row],[Event]]</f>
        <v>0</v>
      </c>
      <c r="G1800" t="str">
        <f>IF(OR(StandardResults[[#This Row],[Entry]]="-",TimeVR[[#This Row],[validation]]="Validated"),"Y","N")</f>
        <v>N</v>
      </c>
      <c r="H1800">
        <f>IF(OR(LEFT(TimeVR[[#This Row],[Times]],8)="00:00.00", LEFT(TimeVR[[#This Row],[Times]],2)="NT"),"-",TimeVR[[#This Row],[Times]])</f>
        <v>0</v>
      </c>
      <c r="I18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0" t="str">
        <f>IF(ISBLANK(TimeVR[[#This Row],[Best Time(S)]]),"-",TimeVR[[#This Row],[Best Time(S)]])</f>
        <v>-</v>
      </c>
      <c r="K1800" t="str">
        <f>IF(StandardResults[[#This Row],[BT(SC)]]&lt;&gt;"-",IF(StandardResults[[#This Row],[BT(SC)]]&lt;=StandardResults[[#This Row],[AAs]],"AA",IF(StandardResults[[#This Row],[BT(SC)]]&lt;=StandardResults[[#This Row],[As]],"A",IF(StandardResults[[#This Row],[BT(SC)]]&lt;=StandardResults[[#This Row],[Bs]],"B","-"))),"")</f>
        <v/>
      </c>
      <c r="L1800" t="str">
        <f>IF(ISBLANK(TimeVR[[#This Row],[Best Time(L)]]),"-",TimeVR[[#This Row],[Best Time(L)]])</f>
        <v>-</v>
      </c>
      <c r="M1800" t="str">
        <f>IF(StandardResults[[#This Row],[BT(LC)]]&lt;&gt;"-",IF(StandardResults[[#This Row],[BT(LC)]]&lt;=StandardResults[[#This Row],[AA]],"AA",IF(StandardResults[[#This Row],[BT(LC)]]&lt;=StandardResults[[#This Row],[A]],"A",IF(StandardResults[[#This Row],[BT(LC)]]&lt;=StandardResults[[#This Row],[B]],"B","-"))),"")</f>
        <v/>
      </c>
      <c r="N1800" s="14"/>
      <c r="O1800" t="str">
        <f>IF(StandardResults[[#This Row],[BT(SC)]]&lt;&gt;"-",IF(StandardResults[[#This Row],[BT(SC)]]&lt;=StandardResults[[#This Row],[Ecs]],"EC","-"),"")</f>
        <v/>
      </c>
      <c r="Q1800" t="str">
        <f>IF(StandardResults[[#This Row],[Ind/Rel]]="Ind",LEFT(StandardResults[[#This Row],[Gender]],1)&amp;MIN(MAX(StandardResults[[#This Row],[Age]],11),17)&amp;"-"&amp;StandardResults[[#This Row],[Event]],"")</f>
        <v>011-0</v>
      </c>
      <c r="R1800" t="e">
        <f>IF(StandardResults[[#This Row],[Ind/Rel]]="Ind",_xlfn.XLOOKUP(StandardResults[[#This Row],[Code]],Std[Code],Std[AA]),"-")</f>
        <v>#N/A</v>
      </c>
      <c r="S1800" t="e">
        <f>IF(StandardResults[[#This Row],[Ind/Rel]]="Ind",_xlfn.XLOOKUP(StandardResults[[#This Row],[Code]],Std[Code],Std[A]),"-")</f>
        <v>#N/A</v>
      </c>
      <c r="T1800" t="e">
        <f>IF(StandardResults[[#This Row],[Ind/Rel]]="Ind",_xlfn.XLOOKUP(StandardResults[[#This Row],[Code]],Std[Code],Std[B]),"-")</f>
        <v>#N/A</v>
      </c>
      <c r="U1800" t="e">
        <f>IF(StandardResults[[#This Row],[Ind/Rel]]="Ind",_xlfn.XLOOKUP(StandardResults[[#This Row],[Code]],Std[Code],Std[AAs]),"-")</f>
        <v>#N/A</v>
      </c>
      <c r="V1800" t="e">
        <f>IF(StandardResults[[#This Row],[Ind/Rel]]="Ind",_xlfn.XLOOKUP(StandardResults[[#This Row],[Code]],Std[Code],Std[As]),"-")</f>
        <v>#N/A</v>
      </c>
      <c r="W1800" t="e">
        <f>IF(StandardResults[[#This Row],[Ind/Rel]]="Ind",_xlfn.XLOOKUP(StandardResults[[#This Row],[Code]],Std[Code],Std[Bs]),"-")</f>
        <v>#N/A</v>
      </c>
      <c r="X1800" t="e">
        <f>IF(StandardResults[[#This Row],[Ind/Rel]]="Ind",_xlfn.XLOOKUP(StandardResults[[#This Row],[Code]],Std[Code],Std[EC]),"-")</f>
        <v>#N/A</v>
      </c>
      <c r="Y1800" t="e">
        <f>IF(StandardResults[[#This Row],[Ind/Rel]]="Ind",_xlfn.XLOOKUP(StandardResults[[#This Row],[Code]],Std[Code],Std[Ecs]),"-")</f>
        <v>#N/A</v>
      </c>
      <c r="Z1800">
        <f>COUNTIFS(StandardResults[Name],StandardResults[[#This Row],[Name]],StandardResults[Entry
Std],"B")+COUNTIFS(StandardResults[Name],StandardResults[[#This Row],[Name]],StandardResults[Entry
Std],"A")+COUNTIFS(StandardResults[Name],StandardResults[[#This Row],[Name]],StandardResults[Entry
Std],"AA")</f>
        <v>0</v>
      </c>
      <c r="AA1800">
        <f>COUNTIFS(StandardResults[Name],StandardResults[[#This Row],[Name]],StandardResults[Entry
Std],"AA")</f>
        <v>0</v>
      </c>
    </row>
    <row r="1801" spans="1:27" x14ac:dyDescent="0.25">
      <c r="A1801">
        <f>TimeVR[[#This Row],[Club]]</f>
        <v>0</v>
      </c>
      <c r="B1801" t="str">
        <f>IF(OR(RIGHT(TimeVR[[#This Row],[Event]],3)="M.R", RIGHT(TimeVR[[#This Row],[Event]],3)="F.R"),"Relay","Ind")</f>
        <v>Ind</v>
      </c>
      <c r="C1801">
        <f>TimeVR[[#This Row],[gender]]</f>
        <v>0</v>
      </c>
      <c r="D1801">
        <f>TimeVR[[#This Row],[Age]]</f>
        <v>0</v>
      </c>
      <c r="E1801">
        <f>TimeVR[[#This Row],[name]]</f>
        <v>0</v>
      </c>
      <c r="F1801">
        <f>TimeVR[[#This Row],[Event]]</f>
        <v>0</v>
      </c>
      <c r="G1801" t="str">
        <f>IF(OR(StandardResults[[#This Row],[Entry]]="-",TimeVR[[#This Row],[validation]]="Validated"),"Y","N")</f>
        <v>N</v>
      </c>
      <c r="H1801">
        <f>IF(OR(LEFT(TimeVR[[#This Row],[Times]],8)="00:00.00", LEFT(TimeVR[[#This Row],[Times]],2)="NT"),"-",TimeVR[[#This Row],[Times]])</f>
        <v>0</v>
      </c>
      <c r="I18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1" t="str">
        <f>IF(ISBLANK(TimeVR[[#This Row],[Best Time(S)]]),"-",TimeVR[[#This Row],[Best Time(S)]])</f>
        <v>-</v>
      </c>
      <c r="K1801" t="str">
        <f>IF(StandardResults[[#This Row],[BT(SC)]]&lt;&gt;"-",IF(StandardResults[[#This Row],[BT(SC)]]&lt;=StandardResults[[#This Row],[AAs]],"AA",IF(StandardResults[[#This Row],[BT(SC)]]&lt;=StandardResults[[#This Row],[As]],"A",IF(StandardResults[[#This Row],[BT(SC)]]&lt;=StandardResults[[#This Row],[Bs]],"B","-"))),"")</f>
        <v/>
      </c>
      <c r="L1801" t="str">
        <f>IF(ISBLANK(TimeVR[[#This Row],[Best Time(L)]]),"-",TimeVR[[#This Row],[Best Time(L)]])</f>
        <v>-</v>
      </c>
      <c r="M1801" t="str">
        <f>IF(StandardResults[[#This Row],[BT(LC)]]&lt;&gt;"-",IF(StandardResults[[#This Row],[BT(LC)]]&lt;=StandardResults[[#This Row],[AA]],"AA",IF(StandardResults[[#This Row],[BT(LC)]]&lt;=StandardResults[[#This Row],[A]],"A",IF(StandardResults[[#This Row],[BT(LC)]]&lt;=StandardResults[[#This Row],[B]],"B","-"))),"")</f>
        <v/>
      </c>
      <c r="N1801" s="14"/>
      <c r="O1801" t="str">
        <f>IF(StandardResults[[#This Row],[BT(SC)]]&lt;&gt;"-",IF(StandardResults[[#This Row],[BT(SC)]]&lt;=StandardResults[[#This Row],[Ecs]],"EC","-"),"")</f>
        <v/>
      </c>
      <c r="Q1801" t="str">
        <f>IF(StandardResults[[#This Row],[Ind/Rel]]="Ind",LEFT(StandardResults[[#This Row],[Gender]],1)&amp;MIN(MAX(StandardResults[[#This Row],[Age]],11),17)&amp;"-"&amp;StandardResults[[#This Row],[Event]],"")</f>
        <v>011-0</v>
      </c>
      <c r="R1801" t="e">
        <f>IF(StandardResults[[#This Row],[Ind/Rel]]="Ind",_xlfn.XLOOKUP(StandardResults[[#This Row],[Code]],Std[Code],Std[AA]),"-")</f>
        <v>#N/A</v>
      </c>
      <c r="S1801" t="e">
        <f>IF(StandardResults[[#This Row],[Ind/Rel]]="Ind",_xlfn.XLOOKUP(StandardResults[[#This Row],[Code]],Std[Code],Std[A]),"-")</f>
        <v>#N/A</v>
      </c>
      <c r="T1801" t="e">
        <f>IF(StandardResults[[#This Row],[Ind/Rel]]="Ind",_xlfn.XLOOKUP(StandardResults[[#This Row],[Code]],Std[Code],Std[B]),"-")</f>
        <v>#N/A</v>
      </c>
      <c r="U1801" t="e">
        <f>IF(StandardResults[[#This Row],[Ind/Rel]]="Ind",_xlfn.XLOOKUP(StandardResults[[#This Row],[Code]],Std[Code],Std[AAs]),"-")</f>
        <v>#N/A</v>
      </c>
      <c r="V1801" t="e">
        <f>IF(StandardResults[[#This Row],[Ind/Rel]]="Ind",_xlfn.XLOOKUP(StandardResults[[#This Row],[Code]],Std[Code],Std[As]),"-")</f>
        <v>#N/A</v>
      </c>
      <c r="W1801" t="e">
        <f>IF(StandardResults[[#This Row],[Ind/Rel]]="Ind",_xlfn.XLOOKUP(StandardResults[[#This Row],[Code]],Std[Code],Std[Bs]),"-")</f>
        <v>#N/A</v>
      </c>
      <c r="X1801" t="e">
        <f>IF(StandardResults[[#This Row],[Ind/Rel]]="Ind",_xlfn.XLOOKUP(StandardResults[[#This Row],[Code]],Std[Code],Std[EC]),"-")</f>
        <v>#N/A</v>
      </c>
      <c r="Y1801" t="e">
        <f>IF(StandardResults[[#This Row],[Ind/Rel]]="Ind",_xlfn.XLOOKUP(StandardResults[[#This Row],[Code]],Std[Code],Std[Ecs]),"-")</f>
        <v>#N/A</v>
      </c>
      <c r="Z1801">
        <f>COUNTIFS(StandardResults[Name],StandardResults[[#This Row],[Name]],StandardResults[Entry
Std],"B")+COUNTIFS(StandardResults[Name],StandardResults[[#This Row],[Name]],StandardResults[Entry
Std],"A")+COUNTIFS(StandardResults[Name],StandardResults[[#This Row],[Name]],StandardResults[Entry
Std],"AA")</f>
        <v>0</v>
      </c>
      <c r="AA1801">
        <f>COUNTIFS(StandardResults[Name],StandardResults[[#This Row],[Name]],StandardResults[Entry
Std],"AA")</f>
        <v>0</v>
      </c>
    </row>
    <row r="1802" spans="1:27" x14ac:dyDescent="0.25">
      <c r="A1802">
        <f>TimeVR[[#This Row],[Club]]</f>
        <v>0</v>
      </c>
      <c r="B1802" t="str">
        <f>IF(OR(RIGHT(TimeVR[[#This Row],[Event]],3)="M.R", RIGHT(TimeVR[[#This Row],[Event]],3)="F.R"),"Relay","Ind")</f>
        <v>Ind</v>
      </c>
      <c r="C1802">
        <f>TimeVR[[#This Row],[gender]]</f>
        <v>0</v>
      </c>
      <c r="D1802">
        <f>TimeVR[[#This Row],[Age]]</f>
        <v>0</v>
      </c>
      <c r="E1802">
        <f>TimeVR[[#This Row],[name]]</f>
        <v>0</v>
      </c>
      <c r="F1802">
        <f>TimeVR[[#This Row],[Event]]</f>
        <v>0</v>
      </c>
      <c r="G1802" t="str">
        <f>IF(OR(StandardResults[[#This Row],[Entry]]="-",TimeVR[[#This Row],[validation]]="Validated"),"Y","N")</f>
        <v>N</v>
      </c>
      <c r="H1802">
        <f>IF(OR(LEFT(TimeVR[[#This Row],[Times]],8)="00:00.00", LEFT(TimeVR[[#This Row],[Times]],2)="NT"),"-",TimeVR[[#This Row],[Times]])</f>
        <v>0</v>
      </c>
      <c r="I18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2" t="str">
        <f>IF(ISBLANK(TimeVR[[#This Row],[Best Time(S)]]),"-",TimeVR[[#This Row],[Best Time(S)]])</f>
        <v>-</v>
      </c>
      <c r="K1802" t="str">
        <f>IF(StandardResults[[#This Row],[BT(SC)]]&lt;&gt;"-",IF(StandardResults[[#This Row],[BT(SC)]]&lt;=StandardResults[[#This Row],[AAs]],"AA",IF(StandardResults[[#This Row],[BT(SC)]]&lt;=StandardResults[[#This Row],[As]],"A",IF(StandardResults[[#This Row],[BT(SC)]]&lt;=StandardResults[[#This Row],[Bs]],"B","-"))),"")</f>
        <v/>
      </c>
      <c r="L1802" t="str">
        <f>IF(ISBLANK(TimeVR[[#This Row],[Best Time(L)]]),"-",TimeVR[[#This Row],[Best Time(L)]])</f>
        <v>-</v>
      </c>
      <c r="M1802" t="str">
        <f>IF(StandardResults[[#This Row],[BT(LC)]]&lt;&gt;"-",IF(StandardResults[[#This Row],[BT(LC)]]&lt;=StandardResults[[#This Row],[AA]],"AA",IF(StandardResults[[#This Row],[BT(LC)]]&lt;=StandardResults[[#This Row],[A]],"A",IF(StandardResults[[#This Row],[BT(LC)]]&lt;=StandardResults[[#This Row],[B]],"B","-"))),"")</f>
        <v/>
      </c>
      <c r="N1802" s="14"/>
      <c r="O1802" t="str">
        <f>IF(StandardResults[[#This Row],[BT(SC)]]&lt;&gt;"-",IF(StandardResults[[#This Row],[BT(SC)]]&lt;=StandardResults[[#This Row],[Ecs]],"EC","-"),"")</f>
        <v/>
      </c>
      <c r="Q1802" t="str">
        <f>IF(StandardResults[[#This Row],[Ind/Rel]]="Ind",LEFT(StandardResults[[#This Row],[Gender]],1)&amp;MIN(MAX(StandardResults[[#This Row],[Age]],11),17)&amp;"-"&amp;StandardResults[[#This Row],[Event]],"")</f>
        <v>011-0</v>
      </c>
      <c r="R1802" t="e">
        <f>IF(StandardResults[[#This Row],[Ind/Rel]]="Ind",_xlfn.XLOOKUP(StandardResults[[#This Row],[Code]],Std[Code],Std[AA]),"-")</f>
        <v>#N/A</v>
      </c>
      <c r="S1802" t="e">
        <f>IF(StandardResults[[#This Row],[Ind/Rel]]="Ind",_xlfn.XLOOKUP(StandardResults[[#This Row],[Code]],Std[Code],Std[A]),"-")</f>
        <v>#N/A</v>
      </c>
      <c r="T1802" t="e">
        <f>IF(StandardResults[[#This Row],[Ind/Rel]]="Ind",_xlfn.XLOOKUP(StandardResults[[#This Row],[Code]],Std[Code],Std[B]),"-")</f>
        <v>#N/A</v>
      </c>
      <c r="U1802" t="e">
        <f>IF(StandardResults[[#This Row],[Ind/Rel]]="Ind",_xlfn.XLOOKUP(StandardResults[[#This Row],[Code]],Std[Code],Std[AAs]),"-")</f>
        <v>#N/A</v>
      </c>
      <c r="V1802" t="e">
        <f>IF(StandardResults[[#This Row],[Ind/Rel]]="Ind",_xlfn.XLOOKUP(StandardResults[[#This Row],[Code]],Std[Code],Std[As]),"-")</f>
        <v>#N/A</v>
      </c>
      <c r="W1802" t="e">
        <f>IF(StandardResults[[#This Row],[Ind/Rel]]="Ind",_xlfn.XLOOKUP(StandardResults[[#This Row],[Code]],Std[Code],Std[Bs]),"-")</f>
        <v>#N/A</v>
      </c>
      <c r="X1802" t="e">
        <f>IF(StandardResults[[#This Row],[Ind/Rel]]="Ind",_xlfn.XLOOKUP(StandardResults[[#This Row],[Code]],Std[Code],Std[EC]),"-")</f>
        <v>#N/A</v>
      </c>
      <c r="Y1802" t="e">
        <f>IF(StandardResults[[#This Row],[Ind/Rel]]="Ind",_xlfn.XLOOKUP(StandardResults[[#This Row],[Code]],Std[Code],Std[Ecs]),"-")</f>
        <v>#N/A</v>
      </c>
      <c r="Z1802">
        <f>COUNTIFS(StandardResults[Name],StandardResults[[#This Row],[Name]],StandardResults[Entry
Std],"B")+COUNTIFS(StandardResults[Name],StandardResults[[#This Row],[Name]],StandardResults[Entry
Std],"A")+COUNTIFS(StandardResults[Name],StandardResults[[#This Row],[Name]],StandardResults[Entry
Std],"AA")</f>
        <v>0</v>
      </c>
      <c r="AA1802">
        <f>COUNTIFS(StandardResults[Name],StandardResults[[#This Row],[Name]],StandardResults[Entry
Std],"AA")</f>
        <v>0</v>
      </c>
    </row>
    <row r="1803" spans="1:27" x14ac:dyDescent="0.25">
      <c r="A1803">
        <f>TimeVR[[#This Row],[Club]]</f>
        <v>0</v>
      </c>
      <c r="B1803" t="str">
        <f>IF(OR(RIGHT(TimeVR[[#This Row],[Event]],3)="M.R", RIGHT(TimeVR[[#This Row],[Event]],3)="F.R"),"Relay","Ind")</f>
        <v>Ind</v>
      </c>
      <c r="C1803">
        <f>TimeVR[[#This Row],[gender]]</f>
        <v>0</v>
      </c>
      <c r="D1803">
        <f>TimeVR[[#This Row],[Age]]</f>
        <v>0</v>
      </c>
      <c r="E1803">
        <f>TimeVR[[#This Row],[name]]</f>
        <v>0</v>
      </c>
      <c r="F1803">
        <f>TimeVR[[#This Row],[Event]]</f>
        <v>0</v>
      </c>
      <c r="G1803" t="str">
        <f>IF(OR(StandardResults[[#This Row],[Entry]]="-",TimeVR[[#This Row],[validation]]="Validated"),"Y","N")</f>
        <v>N</v>
      </c>
      <c r="H1803">
        <f>IF(OR(LEFT(TimeVR[[#This Row],[Times]],8)="00:00.00", LEFT(TimeVR[[#This Row],[Times]],2)="NT"),"-",TimeVR[[#This Row],[Times]])</f>
        <v>0</v>
      </c>
      <c r="I18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3" t="str">
        <f>IF(ISBLANK(TimeVR[[#This Row],[Best Time(S)]]),"-",TimeVR[[#This Row],[Best Time(S)]])</f>
        <v>-</v>
      </c>
      <c r="K1803" t="str">
        <f>IF(StandardResults[[#This Row],[BT(SC)]]&lt;&gt;"-",IF(StandardResults[[#This Row],[BT(SC)]]&lt;=StandardResults[[#This Row],[AAs]],"AA",IF(StandardResults[[#This Row],[BT(SC)]]&lt;=StandardResults[[#This Row],[As]],"A",IF(StandardResults[[#This Row],[BT(SC)]]&lt;=StandardResults[[#This Row],[Bs]],"B","-"))),"")</f>
        <v/>
      </c>
      <c r="L1803" t="str">
        <f>IF(ISBLANK(TimeVR[[#This Row],[Best Time(L)]]),"-",TimeVR[[#This Row],[Best Time(L)]])</f>
        <v>-</v>
      </c>
      <c r="M1803" t="str">
        <f>IF(StandardResults[[#This Row],[BT(LC)]]&lt;&gt;"-",IF(StandardResults[[#This Row],[BT(LC)]]&lt;=StandardResults[[#This Row],[AA]],"AA",IF(StandardResults[[#This Row],[BT(LC)]]&lt;=StandardResults[[#This Row],[A]],"A",IF(StandardResults[[#This Row],[BT(LC)]]&lt;=StandardResults[[#This Row],[B]],"B","-"))),"")</f>
        <v/>
      </c>
      <c r="N1803" s="14"/>
      <c r="O1803" t="str">
        <f>IF(StandardResults[[#This Row],[BT(SC)]]&lt;&gt;"-",IF(StandardResults[[#This Row],[BT(SC)]]&lt;=StandardResults[[#This Row],[Ecs]],"EC","-"),"")</f>
        <v/>
      </c>
      <c r="Q1803" t="str">
        <f>IF(StandardResults[[#This Row],[Ind/Rel]]="Ind",LEFT(StandardResults[[#This Row],[Gender]],1)&amp;MIN(MAX(StandardResults[[#This Row],[Age]],11),17)&amp;"-"&amp;StandardResults[[#This Row],[Event]],"")</f>
        <v>011-0</v>
      </c>
      <c r="R1803" t="e">
        <f>IF(StandardResults[[#This Row],[Ind/Rel]]="Ind",_xlfn.XLOOKUP(StandardResults[[#This Row],[Code]],Std[Code],Std[AA]),"-")</f>
        <v>#N/A</v>
      </c>
      <c r="S1803" t="e">
        <f>IF(StandardResults[[#This Row],[Ind/Rel]]="Ind",_xlfn.XLOOKUP(StandardResults[[#This Row],[Code]],Std[Code],Std[A]),"-")</f>
        <v>#N/A</v>
      </c>
      <c r="T1803" t="e">
        <f>IF(StandardResults[[#This Row],[Ind/Rel]]="Ind",_xlfn.XLOOKUP(StandardResults[[#This Row],[Code]],Std[Code],Std[B]),"-")</f>
        <v>#N/A</v>
      </c>
      <c r="U1803" t="e">
        <f>IF(StandardResults[[#This Row],[Ind/Rel]]="Ind",_xlfn.XLOOKUP(StandardResults[[#This Row],[Code]],Std[Code],Std[AAs]),"-")</f>
        <v>#N/A</v>
      </c>
      <c r="V1803" t="e">
        <f>IF(StandardResults[[#This Row],[Ind/Rel]]="Ind",_xlfn.XLOOKUP(StandardResults[[#This Row],[Code]],Std[Code],Std[As]),"-")</f>
        <v>#N/A</v>
      </c>
      <c r="W1803" t="e">
        <f>IF(StandardResults[[#This Row],[Ind/Rel]]="Ind",_xlfn.XLOOKUP(StandardResults[[#This Row],[Code]],Std[Code],Std[Bs]),"-")</f>
        <v>#N/A</v>
      </c>
      <c r="X1803" t="e">
        <f>IF(StandardResults[[#This Row],[Ind/Rel]]="Ind",_xlfn.XLOOKUP(StandardResults[[#This Row],[Code]],Std[Code],Std[EC]),"-")</f>
        <v>#N/A</v>
      </c>
      <c r="Y1803" t="e">
        <f>IF(StandardResults[[#This Row],[Ind/Rel]]="Ind",_xlfn.XLOOKUP(StandardResults[[#This Row],[Code]],Std[Code],Std[Ecs]),"-")</f>
        <v>#N/A</v>
      </c>
      <c r="Z1803">
        <f>COUNTIFS(StandardResults[Name],StandardResults[[#This Row],[Name]],StandardResults[Entry
Std],"B")+COUNTIFS(StandardResults[Name],StandardResults[[#This Row],[Name]],StandardResults[Entry
Std],"A")+COUNTIFS(StandardResults[Name],StandardResults[[#This Row],[Name]],StandardResults[Entry
Std],"AA")</f>
        <v>0</v>
      </c>
      <c r="AA1803">
        <f>COUNTIFS(StandardResults[Name],StandardResults[[#This Row],[Name]],StandardResults[Entry
Std],"AA")</f>
        <v>0</v>
      </c>
    </row>
    <row r="1804" spans="1:27" x14ac:dyDescent="0.25">
      <c r="A1804">
        <f>TimeVR[[#This Row],[Club]]</f>
        <v>0</v>
      </c>
      <c r="B1804" t="str">
        <f>IF(OR(RIGHT(TimeVR[[#This Row],[Event]],3)="M.R", RIGHT(TimeVR[[#This Row],[Event]],3)="F.R"),"Relay","Ind")</f>
        <v>Ind</v>
      </c>
      <c r="C1804">
        <f>TimeVR[[#This Row],[gender]]</f>
        <v>0</v>
      </c>
      <c r="D1804">
        <f>TimeVR[[#This Row],[Age]]</f>
        <v>0</v>
      </c>
      <c r="E1804">
        <f>TimeVR[[#This Row],[name]]</f>
        <v>0</v>
      </c>
      <c r="F1804">
        <f>TimeVR[[#This Row],[Event]]</f>
        <v>0</v>
      </c>
      <c r="G1804" t="str">
        <f>IF(OR(StandardResults[[#This Row],[Entry]]="-",TimeVR[[#This Row],[validation]]="Validated"),"Y","N")</f>
        <v>N</v>
      </c>
      <c r="H1804">
        <f>IF(OR(LEFT(TimeVR[[#This Row],[Times]],8)="00:00.00", LEFT(TimeVR[[#This Row],[Times]],2)="NT"),"-",TimeVR[[#This Row],[Times]])</f>
        <v>0</v>
      </c>
      <c r="I18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4" t="str">
        <f>IF(ISBLANK(TimeVR[[#This Row],[Best Time(S)]]),"-",TimeVR[[#This Row],[Best Time(S)]])</f>
        <v>-</v>
      </c>
      <c r="K1804" t="str">
        <f>IF(StandardResults[[#This Row],[BT(SC)]]&lt;&gt;"-",IF(StandardResults[[#This Row],[BT(SC)]]&lt;=StandardResults[[#This Row],[AAs]],"AA",IF(StandardResults[[#This Row],[BT(SC)]]&lt;=StandardResults[[#This Row],[As]],"A",IF(StandardResults[[#This Row],[BT(SC)]]&lt;=StandardResults[[#This Row],[Bs]],"B","-"))),"")</f>
        <v/>
      </c>
      <c r="L1804" t="str">
        <f>IF(ISBLANK(TimeVR[[#This Row],[Best Time(L)]]),"-",TimeVR[[#This Row],[Best Time(L)]])</f>
        <v>-</v>
      </c>
      <c r="M1804" t="str">
        <f>IF(StandardResults[[#This Row],[BT(LC)]]&lt;&gt;"-",IF(StandardResults[[#This Row],[BT(LC)]]&lt;=StandardResults[[#This Row],[AA]],"AA",IF(StandardResults[[#This Row],[BT(LC)]]&lt;=StandardResults[[#This Row],[A]],"A",IF(StandardResults[[#This Row],[BT(LC)]]&lt;=StandardResults[[#This Row],[B]],"B","-"))),"")</f>
        <v/>
      </c>
      <c r="N1804" s="14"/>
      <c r="O1804" t="str">
        <f>IF(StandardResults[[#This Row],[BT(SC)]]&lt;&gt;"-",IF(StandardResults[[#This Row],[BT(SC)]]&lt;=StandardResults[[#This Row],[Ecs]],"EC","-"),"")</f>
        <v/>
      </c>
      <c r="Q1804" t="str">
        <f>IF(StandardResults[[#This Row],[Ind/Rel]]="Ind",LEFT(StandardResults[[#This Row],[Gender]],1)&amp;MIN(MAX(StandardResults[[#This Row],[Age]],11),17)&amp;"-"&amp;StandardResults[[#This Row],[Event]],"")</f>
        <v>011-0</v>
      </c>
      <c r="R1804" t="e">
        <f>IF(StandardResults[[#This Row],[Ind/Rel]]="Ind",_xlfn.XLOOKUP(StandardResults[[#This Row],[Code]],Std[Code],Std[AA]),"-")</f>
        <v>#N/A</v>
      </c>
      <c r="S1804" t="e">
        <f>IF(StandardResults[[#This Row],[Ind/Rel]]="Ind",_xlfn.XLOOKUP(StandardResults[[#This Row],[Code]],Std[Code],Std[A]),"-")</f>
        <v>#N/A</v>
      </c>
      <c r="T1804" t="e">
        <f>IF(StandardResults[[#This Row],[Ind/Rel]]="Ind",_xlfn.XLOOKUP(StandardResults[[#This Row],[Code]],Std[Code],Std[B]),"-")</f>
        <v>#N/A</v>
      </c>
      <c r="U1804" t="e">
        <f>IF(StandardResults[[#This Row],[Ind/Rel]]="Ind",_xlfn.XLOOKUP(StandardResults[[#This Row],[Code]],Std[Code],Std[AAs]),"-")</f>
        <v>#N/A</v>
      </c>
      <c r="V1804" t="e">
        <f>IF(StandardResults[[#This Row],[Ind/Rel]]="Ind",_xlfn.XLOOKUP(StandardResults[[#This Row],[Code]],Std[Code],Std[As]),"-")</f>
        <v>#N/A</v>
      </c>
      <c r="W1804" t="e">
        <f>IF(StandardResults[[#This Row],[Ind/Rel]]="Ind",_xlfn.XLOOKUP(StandardResults[[#This Row],[Code]],Std[Code],Std[Bs]),"-")</f>
        <v>#N/A</v>
      </c>
      <c r="X1804" t="e">
        <f>IF(StandardResults[[#This Row],[Ind/Rel]]="Ind",_xlfn.XLOOKUP(StandardResults[[#This Row],[Code]],Std[Code],Std[EC]),"-")</f>
        <v>#N/A</v>
      </c>
      <c r="Y1804" t="e">
        <f>IF(StandardResults[[#This Row],[Ind/Rel]]="Ind",_xlfn.XLOOKUP(StandardResults[[#This Row],[Code]],Std[Code],Std[Ecs]),"-")</f>
        <v>#N/A</v>
      </c>
      <c r="Z1804">
        <f>COUNTIFS(StandardResults[Name],StandardResults[[#This Row],[Name]],StandardResults[Entry
Std],"B")+COUNTIFS(StandardResults[Name],StandardResults[[#This Row],[Name]],StandardResults[Entry
Std],"A")+COUNTIFS(StandardResults[Name],StandardResults[[#This Row],[Name]],StandardResults[Entry
Std],"AA")</f>
        <v>0</v>
      </c>
      <c r="AA1804">
        <f>COUNTIFS(StandardResults[Name],StandardResults[[#This Row],[Name]],StandardResults[Entry
Std],"AA")</f>
        <v>0</v>
      </c>
    </row>
    <row r="1805" spans="1:27" x14ac:dyDescent="0.25">
      <c r="A1805">
        <f>TimeVR[[#This Row],[Club]]</f>
        <v>0</v>
      </c>
      <c r="B1805" t="str">
        <f>IF(OR(RIGHT(TimeVR[[#This Row],[Event]],3)="M.R", RIGHT(TimeVR[[#This Row],[Event]],3)="F.R"),"Relay","Ind")</f>
        <v>Ind</v>
      </c>
      <c r="C1805">
        <f>TimeVR[[#This Row],[gender]]</f>
        <v>0</v>
      </c>
      <c r="D1805">
        <f>TimeVR[[#This Row],[Age]]</f>
        <v>0</v>
      </c>
      <c r="E1805">
        <f>TimeVR[[#This Row],[name]]</f>
        <v>0</v>
      </c>
      <c r="F1805">
        <f>TimeVR[[#This Row],[Event]]</f>
        <v>0</v>
      </c>
      <c r="G1805" t="str">
        <f>IF(OR(StandardResults[[#This Row],[Entry]]="-",TimeVR[[#This Row],[validation]]="Validated"),"Y","N")</f>
        <v>N</v>
      </c>
      <c r="H1805">
        <f>IF(OR(LEFT(TimeVR[[#This Row],[Times]],8)="00:00.00", LEFT(TimeVR[[#This Row],[Times]],2)="NT"),"-",TimeVR[[#This Row],[Times]])</f>
        <v>0</v>
      </c>
      <c r="I18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5" t="str">
        <f>IF(ISBLANK(TimeVR[[#This Row],[Best Time(S)]]),"-",TimeVR[[#This Row],[Best Time(S)]])</f>
        <v>-</v>
      </c>
      <c r="K1805" t="str">
        <f>IF(StandardResults[[#This Row],[BT(SC)]]&lt;&gt;"-",IF(StandardResults[[#This Row],[BT(SC)]]&lt;=StandardResults[[#This Row],[AAs]],"AA",IF(StandardResults[[#This Row],[BT(SC)]]&lt;=StandardResults[[#This Row],[As]],"A",IF(StandardResults[[#This Row],[BT(SC)]]&lt;=StandardResults[[#This Row],[Bs]],"B","-"))),"")</f>
        <v/>
      </c>
      <c r="L1805" t="str">
        <f>IF(ISBLANK(TimeVR[[#This Row],[Best Time(L)]]),"-",TimeVR[[#This Row],[Best Time(L)]])</f>
        <v>-</v>
      </c>
      <c r="M1805" t="str">
        <f>IF(StandardResults[[#This Row],[BT(LC)]]&lt;&gt;"-",IF(StandardResults[[#This Row],[BT(LC)]]&lt;=StandardResults[[#This Row],[AA]],"AA",IF(StandardResults[[#This Row],[BT(LC)]]&lt;=StandardResults[[#This Row],[A]],"A",IF(StandardResults[[#This Row],[BT(LC)]]&lt;=StandardResults[[#This Row],[B]],"B","-"))),"")</f>
        <v/>
      </c>
      <c r="N1805" s="14"/>
      <c r="O1805" t="str">
        <f>IF(StandardResults[[#This Row],[BT(SC)]]&lt;&gt;"-",IF(StandardResults[[#This Row],[BT(SC)]]&lt;=StandardResults[[#This Row],[Ecs]],"EC","-"),"")</f>
        <v/>
      </c>
      <c r="Q1805" t="str">
        <f>IF(StandardResults[[#This Row],[Ind/Rel]]="Ind",LEFT(StandardResults[[#This Row],[Gender]],1)&amp;MIN(MAX(StandardResults[[#This Row],[Age]],11),17)&amp;"-"&amp;StandardResults[[#This Row],[Event]],"")</f>
        <v>011-0</v>
      </c>
      <c r="R1805" t="e">
        <f>IF(StandardResults[[#This Row],[Ind/Rel]]="Ind",_xlfn.XLOOKUP(StandardResults[[#This Row],[Code]],Std[Code],Std[AA]),"-")</f>
        <v>#N/A</v>
      </c>
      <c r="S1805" t="e">
        <f>IF(StandardResults[[#This Row],[Ind/Rel]]="Ind",_xlfn.XLOOKUP(StandardResults[[#This Row],[Code]],Std[Code],Std[A]),"-")</f>
        <v>#N/A</v>
      </c>
      <c r="T1805" t="e">
        <f>IF(StandardResults[[#This Row],[Ind/Rel]]="Ind",_xlfn.XLOOKUP(StandardResults[[#This Row],[Code]],Std[Code],Std[B]),"-")</f>
        <v>#N/A</v>
      </c>
      <c r="U1805" t="e">
        <f>IF(StandardResults[[#This Row],[Ind/Rel]]="Ind",_xlfn.XLOOKUP(StandardResults[[#This Row],[Code]],Std[Code],Std[AAs]),"-")</f>
        <v>#N/A</v>
      </c>
      <c r="V1805" t="e">
        <f>IF(StandardResults[[#This Row],[Ind/Rel]]="Ind",_xlfn.XLOOKUP(StandardResults[[#This Row],[Code]],Std[Code],Std[As]),"-")</f>
        <v>#N/A</v>
      </c>
      <c r="W1805" t="e">
        <f>IF(StandardResults[[#This Row],[Ind/Rel]]="Ind",_xlfn.XLOOKUP(StandardResults[[#This Row],[Code]],Std[Code],Std[Bs]),"-")</f>
        <v>#N/A</v>
      </c>
      <c r="X1805" t="e">
        <f>IF(StandardResults[[#This Row],[Ind/Rel]]="Ind",_xlfn.XLOOKUP(StandardResults[[#This Row],[Code]],Std[Code],Std[EC]),"-")</f>
        <v>#N/A</v>
      </c>
      <c r="Y1805" t="e">
        <f>IF(StandardResults[[#This Row],[Ind/Rel]]="Ind",_xlfn.XLOOKUP(StandardResults[[#This Row],[Code]],Std[Code],Std[Ecs]),"-")</f>
        <v>#N/A</v>
      </c>
      <c r="Z1805">
        <f>COUNTIFS(StandardResults[Name],StandardResults[[#This Row],[Name]],StandardResults[Entry
Std],"B")+COUNTIFS(StandardResults[Name],StandardResults[[#This Row],[Name]],StandardResults[Entry
Std],"A")+COUNTIFS(StandardResults[Name],StandardResults[[#This Row],[Name]],StandardResults[Entry
Std],"AA")</f>
        <v>0</v>
      </c>
      <c r="AA1805">
        <f>COUNTIFS(StandardResults[Name],StandardResults[[#This Row],[Name]],StandardResults[Entry
Std],"AA")</f>
        <v>0</v>
      </c>
    </row>
    <row r="1806" spans="1:27" x14ac:dyDescent="0.25">
      <c r="A1806">
        <f>TimeVR[[#This Row],[Club]]</f>
        <v>0</v>
      </c>
      <c r="B1806" t="str">
        <f>IF(OR(RIGHT(TimeVR[[#This Row],[Event]],3)="M.R", RIGHT(TimeVR[[#This Row],[Event]],3)="F.R"),"Relay","Ind")</f>
        <v>Ind</v>
      </c>
      <c r="C1806">
        <f>TimeVR[[#This Row],[gender]]</f>
        <v>0</v>
      </c>
      <c r="D1806">
        <f>TimeVR[[#This Row],[Age]]</f>
        <v>0</v>
      </c>
      <c r="E1806">
        <f>TimeVR[[#This Row],[name]]</f>
        <v>0</v>
      </c>
      <c r="F1806">
        <f>TimeVR[[#This Row],[Event]]</f>
        <v>0</v>
      </c>
      <c r="G1806" t="str">
        <f>IF(OR(StandardResults[[#This Row],[Entry]]="-",TimeVR[[#This Row],[validation]]="Validated"),"Y","N")</f>
        <v>N</v>
      </c>
      <c r="H1806">
        <f>IF(OR(LEFT(TimeVR[[#This Row],[Times]],8)="00:00.00", LEFT(TimeVR[[#This Row],[Times]],2)="NT"),"-",TimeVR[[#This Row],[Times]])</f>
        <v>0</v>
      </c>
      <c r="I18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6" t="str">
        <f>IF(ISBLANK(TimeVR[[#This Row],[Best Time(S)]]),"-",TimeVR[[#This Row],[Best Time(S)]])</f>
        <v>-</v>
      </c>
      <c r="K1806" t="str">
        <f>IF(StandardResults[[#This Row],[BT(SC)]]&lt;&gt;"-",IF(StandardResults[[#This Row],[BT(SC)]]&lt;=StandardResults[[#This Row],[AAs]],"AA",IF(StandardResults[[#This Row],[BT(SC)]]&lt;=StandardResults[[#This Row],[As]],"A",IF(StandardResults[[#This Row],[BT(SC)]]&lt;=StandardResults[[#This Row],[Bs]],"B","-"))),"")</f>
        <v/>
      </c>
      <c r="L1806" t="str">
        <f>IF(ISBLANK(TimeVR[[#This Row],[Best Time(L)]]),"-",TimeVR[[#This Row],[Best Time(L)]])</f>
        <v>-</v>
      </c>
      <c r="M1806" t="str">
        <f>IF(StandardResults[[#This Row],[BT(LC)]]&lt;&gt;"-",IF(StandardResults[[#This Row],[BT(LC)]]&lt;=StandardResults[[#This Row],[AA]],"AA",IF(StandardResults[[#This Row],[BT(LC)]]&lt;=StandardResults[[#This Row],[A]],"A",IF(StandardResults[[#This Row],[BT(LC)]]&lt;=StandardResults[[#This Row],[B]],"B","-"))),"")</f>
        <v/>
      </c>
      <c r="N1806" s="14"/>
      <c r="O1806" t="str">
        <f>IF(StandardResults[[#This Row],[BT(SC)]]&lt;&gt;"-",IF(StandardResults[[#This Row],[BT(SC)]]&lt;=StandardResults[[#This Row],[Ecs]],"EC","-"),"")</f>
        <v/>
      </c>
      <c r="Q1806" t="str">
        <f>IF(StandardResults[[#This Row],[Ind/Rel]]="Ind",LEFT(StandardResults[[#This Row],[Gender]],1)&amp;MIN(MAX(StandardResults[[#This Row],[Age]],11),17)&amp;"-"&amp;StandardResults[[#This Row],[Event]],"")</f>
        <v>011-0</v>
      </c>
      <c r="R1806" t="e">
        <f>IF(StandardResults[[#This Row],[Ind/Rel]]="Ind",_xlfn.XLOOKUP(StandardResults[[#This Row],[Code]],Std[Code],Std[AA]),"-")</f>
        <v>#N/A</v>
      </c>
      <c r="S1806" t="e">
        <f>IF(StandardResults[[#This Row],[Ind/Rel]]="Ind",_xlfn.XLOOKUP(StandardResults[[#This Row],[Code]],Std[Code],Std[A]),"-")</f>
        <v>#N/A</v>
      </c>
      <c r="T1806" t="e">
        <f>IF(StandardResults[[#This Row],[Ind/Rel]]="Ind",_xlfn.XLOOKUP(StandardResults[[#This Row],[Code]],Std[Code],Std[B]),"-")</f>
        <v>#N/A</v>
      </c>
      <c r="U1806" t="e">
        <f>IF(StandardResults[[#This Row],[Ind/Rel]]="Ind",_xlfn.XLOOKUP(StandardResults[[#This Row],[Code]],Std[Code],Std[AAs]),"-")</f>
        <v>#N/A</v>
      </c>
      <c r="V1806" t="e">
        <f>IF(StandardResults[[#This Row],[Ind/Rel]]="Ind",_xlfn.XLOOKUP(StandardResults[[#This Row],[Code]],Std[Code],Std[As]),"-")</f>
        <v>#N/A</v>
      </c>
      <c r="W1806" t="e">
        <f>IF(StandardResults[[#This Row],[Ind/Rel]]="Ind",_xlfn.XLOOKUP(StandardResults[[#This Row],[Code]],Std[Code],Std[Bs]),"-")</f>
        <v>#N/A</v>
      </c>
      <c r="X1806" t="e">
        <f>IF(StandardResults[[#This Row],[Ind/Rel]]="Ind",_xlfn.XLOOKUP(StandardResults[[#This Row],[Code]],Std[Code],Std[EC]),"-")</f>
        <v>#N/A</v>
      </c>
      <c r="Y1806" t="e">
        <f>IF(StandardResults[[#This Row],[Ind/Rel]]="Ind",_xlfn.XLOOKUP(StandardResults[[#This Row],[Code]],Std[Code],Std[Ecs]),"-")</f>
        <v>#N/A</v>
      </c>
      <c r="Z1806">
        <f>COUNTIFS(StandardResults[Name],StandardResults[[#This Row],[Name]],StandardResults[Entry
Std],"B")+COUNTIFS(StandardResults[Name],StandardResults[[#This Row],[Name]],StandardResults[Entry
Std],"A")+COUNTIFS(StandardResults[Name],StandardResults[[#This Row],[Name]],StandardResults[Entry
Std],"AA")</f>
        <v>0</v>
      </c>
      <c r="AA1806">
        <f>COUNTIFS(StandardResults[Name],StandardResults[[#This Row],[Name]],StandardResults[Entry
Std],"AA")</f>
        <v>0</v>
      </c>
    </row>
    <row r="1807" spans="1:27" x14ac:dyDescent="0.25">
      <c r="A1807">
        <f>TimeVR[[#This Row],[Club]]</f>
        <v>0</v>
      </c>
      <c r="B1807" t="str">
        <f>IF(OR(RIGHT(TimeVR[[#This Row],[Event]],3)="M.R", RIGHT(TimeVR[[#This Row],[Event]],3)="F.R"),"Relay","Ind")</f>
        <v>Ind</v>
      </c>
      <c r="C1807">
        <f>TimeVR[[#This Row],[gender]]</f>
        <v>0</v>
      </c>
      <c r="D1807">
        <f>TimeVR[[#This Row],[Age]]</f>
        <v>0</v>
      </c>
      <c r="E1807">
        <f>TimeVR[[#This Row],[name]]</f>
        <v>0</v>
      </c>
      <c r="F1807">
        <f>TimeVR[[#This Row],[Event]]</f>
        <v>0</v>
      </c>
      <c r="G1807" t="str">
        <f>IF(OR(StandardResults[[#This Row],[Entry]]="-",TimeVR[[#This Row],[validation]]="Validated"),"Y","N")</f>
        <v>N</v>
      </c>
      <c r="H1807">
        <f>IF(OR(LEFT(TimeVR[[#This Row],[Times]],8)="00:00.00", LEFT(TimeVR[[#This Row],[Times]],2)="NT"),"-",TimeVR[[#This Row],[Times]])</f>
        <v>0</v>
      </c>
      <c r="I18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7" t="str">
        <f>IF(ISBLANK(TimeVR[[#This Row],[Best Time(S)]]),"-",TimeVR[[#This Row],[Best Time(S)]])</f>
        <v>-</v>
      </c>
      <c r="K1807" t="str">
        <f>IF(StandardResults[[#This Row],[BT(SC)]]&lt;&gt;"-",IF(StandardResults[[#This Row],[BT(SC)]]&lt;=StandardResults[[#This Row],[AAs]],"AA",IF(StandardResults[[#This Row],[BT(SC)]]&lt;=StandardResults[[#This Row],[As]],"A",IF(StandardResults[[#This Row],[BT(SC)]]&lt;=StandardResults[[#This Row],[Bs]],"B","-"))),"")</f>
        <v/>
      </c>
      <c r="L1807" t="str">
        <f>IF(ISBLANK(TimeVR[[#This Row],[Best Time(L)]]),"-",TimeVR[[#This Row],[Best Time(L)]])</f>
        <v>-</v>
      </c>
      <c r="M1807" t="str">
        <f>IF(StandardResults[[#This Row],[BT(LC)]]&lt;&gt;"-",IF(StandardResults[[#This Row],[BT(LC)]]&lt;=StandardResults[[#This Row],[AA]],"AA",IF(StandardResults[[#This Row],[BT(LC)]]&lt;=StandardResults[[#This Row],[A]],"A",IF(StandardResults[[#This Row],[BT(LC)]]&lt;=StandardResults[[#This Row],[B]],"B","-"))),"")</f>
        <v/>
      </c>
      <c r="N1807" s="14"/>
      <c r="O1807" t="str">
        <f>IF(StandardResults[[#This Row],[BT(SC)]]&lt;&gt;"-",IF(StandardResults[[#This Row],[BT(SC)]]&lt;=StandardResults[[#This Row],[Ecs]],"EC","-"),"")</f>
        <v/>
      </c>
      <c r="Q1807" t="str">
        <f>IF(StandardResults[[#This Row],[Ind/Rel]]="Ind",LEFT(StandardResults[[#This Row],[Gender]],1)&amp;MIN(MAX(StandardResults[[#This Row],[Age]],11),17)&amp;"-"&amp;StandardResults[[#This Row],[Event]],"")</f>
        <v>011-0</v>
      </c>
      <c r="R1807" t="e">
        <f>IF(StandardResults[[#This Row],[Ind/Rel]]="Ind",_xlfn.XLOOKUP(StandardResults[[#This Row],[Code]],Std[Code],Std[AA]),"-")</f>
        <v>#N/A</v>
      </c>
      <c r="S1807" t="e">
        <f>IF(StandardResults[[#This Row],[Ind/Rel]]="Ind",_xlfn.XLOOKUP(StandardResults[[#This Row],[Code]],Std[Code],Std[A]),"-")</f>
        <v>#N/A</v>
      </c>
      <c r="T1807" t="e">
        <f>IF(StandardResults[[#This Row],[Ind/Rel]]="Ind",_xlfn.XLOOKUP(StandardResults[[#This Row],[Code]],Std[Code],Std[B]),"-")</f>
        <v>#N/A</v>
      </c>
      <c r="U1807" t="e">
        <f>IF(StandardResults[[#This Row],[Ind/Rel]]="Ind",_xlfn.XLOOKUP(StandardResults[[#This Row],[Code]],Std[Code],Std[AAs]),"-")</f>
        <v>#N/A</v>
      </c>
      <c r="V1807" t="e">
        <f>IF(StandardResults[[#This Row],[Ind/Rel]]="Ind",_xlfn.XLOOKUP(StandardResults[[#This Row],[Code]],Std[Code],Std[As]),"-")</f>
        <v>#N/A</v>
      </c>
      <c r="W1807" t="e">
        <f>IF(StandardResults[[#This Row],[Ind/Rel]]="Ind",_xlfn.XLOOKUP(StandardResults[[#This Row],[Code]],Std[Code],Std[Bs]),"-")</f>
        <v>#N/A</v>
      </c>
      <c r="X1807" t="e">
        <f>IF(StandardResults[[#This Row],[Ind/Rel]]="Ind",_xlfn.XLOOKUP(StandardResults[[#This Row],[Code]],Std[Code],Std[EC]),"-")</f>
        <v>#N/A</v>
      </c>
      <c r="Y1807" t="e">
        <f>IF(StandardResults[[#This Row],[Ind/Rel]]="Ind",_xlfn.XLOOKUP(StandardResults[[#This Row],[Code]],Std[Code],Std[Ecs]),"-")</f>
        <v>#N/A</v>
      </c>
      <c r="Z1807">
        <f>COUNTIFS(StandardResults[Name],StandardResults[[#This Row],[Name]],StandardResults[Entry
Std],"B")+COUNTIFS(StandardResults[Name],StandardResults[[#This Row],[Name]],StandardResults[Entry
Std],"A")+COUNTIFS(StandardResults[Name],StandardResults[[#This Row],[Name]],StandardResults[Entry
Std],"AA")</f>
        <v>0</v>
      </c>
      <c r="AA1807">
        <f>COUNTIFS(StandardResults[Name],StandardResults[[#This Row],[Name]],StandardResults[Entry
Std],"AA")</f>
        <v>0</v>
      </c>
    </row>
    <row r="1808" spans="1:27" x14ac:dyDescent="0.25">
      <c r="A1808">
        <f>TimeVR[[#This Row],[Club]]</f>
        <v>0</v>
      </c>
      <c r="B1808" t="str">
        <f>IF(OR(RIGHT(TimeVR[[#This Row],[Event]],3)="M.R", RIGHT(TimeVR[[#This Row],[Event]],3)="F.R"),"Relay","Ind")</f>
        <v>Ind</v>
      </c>
      <c r="C1808">
        <f>TimeVR[[#This Row],[gender]]</f>
        <v>0</v>
      </c>
      <c r="D1808">
        <f>TimeVR[[#This Row],[Age]]</f>
        <v>0</v>
      </c>
      <c r="E1808">
        <f>TimeVR[[#This Row],[name]]</f>
        <v>0</v>
      </c>
      <c r="F1808">
        <f>TimeVR[[#This Row],[Event]]</f>
        <v>0</v>
      </c>
      <c r="G1808" t="str">
        <f>IF(OR(StandardResults[[#This Row],[Entry]]="-",TimeVR[[#This Row],[validation]]="Validated"),"Y","N")</f>
        <v>N</v>
      </c>
      <c r="H1808">
        <f>IF(OR(LEFT(TimeVR[[#This Row],[Times]],8)="00:00.00", LEFT(TimeVR[[#This Row],[Times]],2)="NT"),"-",TimeVR[[#This Row],[Times]])</f>
        <v>0</v>
      </c>
      <c r="I18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8" t="str">
        <f>IF(ISBLANK(TimeVR[[#This Row],[Best Time(S)]]),"-",TimeVR[[#This Row],[Best Time(S)]])</f>
        <v>-</v>
      </c>
      <c r="K1808" t="str">
        <f>IF(StandardResults[[#This Row],[BT(SC)]]&lt;&gt;"-",IF(StandardResults[[#This Row],[BT(SC)]]&lt;=StandardResults[[#This Row],[AAs]],"AA",IF(StandardResults[[#This Row],[BT(SC)]]&lt;=StandardResults[[#This Row],[As]],"A",IF(StandardResults[[#This Row],[BT(SC)]]&lt;=StandardResults[[#This Row],[Bs]],"B","-"))),"")</f>
        <v/>
      </c>
      <c r="L1808" t="str">
        <f>IF(ISBLANK(TimeVR[[#This Row],[Best Time(L)]]),"-",TimeVR[[#This Row],[Best Time(L)]])</f>
        <v>-</v>
      </c>
      <c r="M1808" t="str">
        <f>IF(StandardResults[[#This Row],[BT(LC)]]&lt;&gt;"-",IF(StandardResults[[#This Row],[BT(LC)]]&lt;=StandardResults[[#This Row],[AA]],"AA",IF(StandardResults[[#This Row],[BT(LC)]]&lt;=StandardResults[[#This Row],[A]],"A",IF(StandardResults[[#This Row],[BT(LC)]]&lt;=StandardResults[[#This Row],[B]],"B","-"))),"")</f>
        <v/>
      </c>
      <c r="N1808" s="14"/>
      <c r="O1808" t="str">
        <f>IF(StandardResults[[#This Row],[BT(SC)]]&lt;&gt;"-",IF(StandardResults[[#This Row],[BT(SC)]]&lt;=StandardResults[[#This Row],[Ecs]],"EC","-"),"")</f>
        <v/>
      </c>
      <c r="Q1808" t="str">
        <f>IF(StandardResults[[#This Row],[Ind/Rel]]="Ind",LEFT(StandardResults[[#This Row],[Gender]],1)&amp;MIN(MAX(StandardResults[[#This Row],[Age]],11),17)&amp;"-"&amp;StandardResults[[#This Row],[Event]],"")</f>
        <v>011-0</v>
      </c>
      <c r="R1808" t="e">
        <f>IF(StandardResults[[#This Row],[Ind/Rel]]="Ind",_xlfn.XLOOKUP(StandardResults[[#This Row],[Code]],Std[Code],Std[AA]),"-")</f>
        <v>#N/A</v>
      </c>
      <c r="S1808" t="e">
        <f>IF(StandardResults[[#This Row],[Ind/Rel]]="Ind",_xlfn.XLOOKUP(StandardResults[[#This Row],[Code]],Std[Code],Std[A]),"-")</f>
        <v>#N/A</v>
      </c>
      <c r="T1808" t="e">
        <f>IF(StandardResults[[#This Row],[Ind/Rel]]="Ind",_xlfn.XLOOKUP(StandardResults[[#This Row],[Code]],Std[Code],Std[B]),"-")</f>
        <v>#N/A</v>
      </c>
      <c r="U1808" t="e">
        <f>IF(StandardResults[[#This Row],[Ind/Rel]]="Ind",_xlfn.XLOOKUP(StandardResults[[#This Row],[Code]],Std[Code],Std[AAs]),"-")</f>
        <v>#N/A</v>
      </c>
      <c r="V1808" t="e">
        <f>IF(StandardResults[[#This Row],[Ind/Rel]]="Ind",_xlfn.XLOOKUP(StandardResults[[#This Row],[Code]],Std[Code],Std[As]),"-")</f>
        <v>#N/A</v>
      </c>
      <c r="W1808" t="e">
        <f>IF(StandardResults[[#This Row],[Ind/Rel]]="Ind",_xlfn.XLOOKUP(StandardResults[[#This Row],[Code]],Std[Code],Std[Bs]),"-")</f>
        <v>#N/A</v>
      </c>
      <c r="X1808" t="e">
        <f>IF(StandardResults[[#This Row],[Ind/Rel]]="Ind",_xlfn.XLOOKUP(StandardResults[[#This Row],[Code]],Std[Code],Std[EC]),"-")</f>
        <v>#N/A</v>
      </c>
      <c r="Y1808" t="e">
        <f>IF(StandardResults[[#This Row],[Ind/Rel]]="Ind",_xlfn.XLOOKUP(StandardResults[[#This Row],[Code]],Std[Code],Std[Ecs]),"-")</f>
        <v>#N/A</v>
      </c>
      <c r="Z1808">
        <f>COUNTIFS(StandardResults[Name],StandardResults[[#This Row],[Name]],StandardResults[Entry
Std],"B")+COUNTIFS(StandardResults[Name],StandardResults[[#This Row],[Name]],StandardResults[Entry
Std],"A")+COUNTIFS(StandardResults[Name],StandardResults[[#This Row],[Name]],StandardResults[Entry
Std],"AA")</f>
        <v>0</v>
      </c>
      <c r="AA1808">
        <f>COUNTIFS(StandardResults[Name],StandardResults[[#This Row],[Name]],StandardResults[Entry
Std],"AA")</f>
        <v>0</v>
      </c>
    </row>
    <row r="1809" spans="1:27" x14ac:dyDescent="0.25">
      <c r="A1809">
        <f>TimeVR[[#This Row],[Club]]</f>
        <v>0</v>
      </c>
      <c r="B1809" t="str">
        <f>IF(OR(RIGHT(TimeVR[[#This Row],[Event]],3)="M.R", RIGHT(TimeVR[[#This Row],[Event]],3)="F.R"),"Relay","Ind")</f>
        <v>Ind</v>
      </c>
      <c r="C1809">
        <f>TimeVR[[#This Row],[gender]]</f>
        <v>0</v>
      </c>
      <c r="D1809">
        <f>TimeVR[[#This Row],[Age]]</f>
        <v>0</v>
      </c>
      <c r="E1809">
        <f>TimeVR[[#This Row],[name]]</f>
        <v>0</v>
      </c>
      <c r="F1809">
        <f>TimeVR[[#This Row],[Event]]</f>
        <v>0</v>
      </c>
      <c r="G1809" t="str">
        <f>IF(OR(StandardResults[[#This Row],[Entry]]="-",TimeVR[[#This Row],[validation]]="Validated"),"Y","N")</f>
        <v>N</v>
      </c>
      <c r="H1809">
        <f>IF(OR(LEFT(TimeVR[[#This Row],[Times]],8)="00:00.00", LEFT(TimeVR[[#This Row],[Times]],2)="NT"),"-",TimeVR[[#This Row],[Times]])</f>
        <v>0</v>
      </c>
      <c r="I18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09" t="str">
        <f>IF(ISBLANK(TimeVR[[#This Row],[Best Time(S)]]),"-",TimeVR[[#This Row],[Best Time(S)]])</f>
        <v>-</v>
      </c>
      <c r="K1809" t="str">
        <f>IF(StandardResults[[#This Row],[BT(SC)]]&lt;&gt;"-",IF(StandardResults[[#This Row],[BT(SC)]]&lt;=StandardResults[[#This Row],[AAs]],"AA",IF(StandardResults[[#This Row],[BT(SC)]]&lt;=StandardResults[[#This Row],[As]],"A",IF(StandardResults[[#This Row],[BT(SC)]]&lt;=StandardResults[[#This Row],[Bs]],"B","-"))),"")</f>
        <v/>
      </c>
      <c r="L1809" t="str">
        <f>IF(ISBLANK(TimeVR[[#This Row],[Best Time(L)]]),"-",TimeVR[[#This Row],[Best Time(L)]])</f>
        <v>-</v>
      </c>
      <c r="M1809" t="str">
        <f>IF(StandardResults[[#This Row],[BT(LC)]]&lt;&gt;"-",IF(StandardResults[[#This Row],[BT(LC)]]&lt;=StandardResults[[#This Row],[AA]],"AA",IF(StandardResults[[#This Row],[BT(LC)]]&lt;=StandardResults[[#This Row],[A]],"A",IF(StandardResults[[#This Row],[BT(LC)]]&lt;=StandardResults[[#This Row],[B]],"B","-"))),"")</f>
        <v/>
      </c>
      <c r="N1809" s="14"/>
      <c r="O1809" t="str">
        <f>IF(StandardResults[[#This Row],[BT(SC)]]&lt;&gt;"-",IF(StandardResults[[#This Row],[BT(SC)]]&lt;=StandardResults[[#This Row],[Ecs]],"EC","-"),"")</f>
        <v/>
      </c>
      <c r="Q1809" t="str">
        <f>IF(StandardResults[[#This Row],[Ind/Rel]]="Ind",LEFT(StandardResults[[#This Row],[Gender]],1)&amp;MIN(MAX(StandardResults[[#This Row],[Age]],11),17)&amp;"-"&amp;StandardResults[[#This Row],[Event]],"")</f>
        <v>011-0</v>
      </c>
      <c r="R1809" t="e">
        <f>IF(StandardResults[[#This Row],[Ind/Rel]]="Ind",_xlfn.XLOOKUP(StandardResults[[#This Row],[Code]],Std[Code],Std[AA]),"-")</f>
        <v>#N/A</v>
      </c>
      <c r="S1809" t="e">
        <f>IF(StandardResults[[#This Row],[Ind/Rel]]="Ind",_xlfn.XLOOKUP(StandardResults[[#This Row],[Code]],Std[Code],Std[A]),"-")</f>
        <v>#N/A</v>
      </c>
      <c r="T1809" t="e">
        <f>IF(StandardResults[[#This Row],[Ind/Rel]]="Ind",_xlfn.XLOOKUP(StandardResults[[#This Row],[Code]],Std[Code],Std[B]),"-")</f>
        <v>#N/A</v>
      </c>
      <c r="U1809" t="e">
        <f>IF(StandardResults[[#This Row],[Ind/Rel]]="Ind",_xlfn.XLOOKUP(StandardResults[[#This Row],[Code]],Std[Code],Std[AAs]),"-")</f>
        <v>#N/A</v>
      </c>
      <c r="V1809" t="e">
        <f>IF(StandardResults[[#This Row],[Ind/Rel]]="Ind",_xlfn.XLOOKUP(StandardResults[[#This Row],[Code]],Std[Code],Std[As]),"-")</f>
        <v>#N/A</v>
      </c>
      <c r="W1809" t="e">
        <f>IF(StandardResults[[#This Row],[Ind/Rel]]="Ind",_xlfn.XLOOKUP(StandardResults[[#This Row],[Code]],Std[Code],Std[Bs]),"-")</f>
        <v>#N/A</v>
      </c>
      <c r="X1809" t="e">
        <f>IF(StandardResults[[#This Row],[Ind/Rel]]="Ind",_xlfn.XLOOKUP(StandardResults[[#This Row],[Code]],Std[Code],Std[EC]),"-")</f>
        <v>#N/A</v>
      </c>
      <c r="Y1809" t="e">
        <f>IF(StandardResults[[#This Row],[Ind/Rel]]="Ind",_xlfn.XLOOKUP(StandardResults[[#This Row],[Code]],Std[Code],Std[Ecs]),"-")</f>
        <v>#N/A</v>
      </c>
      <c r="Z1809">
        <f>COUNTIFS(StandardResults[Name],StandardResults[[#This Row],[Name]],StandardResults[Entry
Std],"B")+COUNTIFS(StandardResults[Name],StandardResults[[#This Row],[Name]],StandardResults[Entry
Std],"A")+COUNTIFS(StandardResults[Name],StandardResults[[#This Row],[Name]],StandardResults[Entry
Std],"AA")</f>
        <v>0</v>
      </c>
      <c r="AA1809">
        <f>COUNTIFS(StandardResults[Name],StandardResults[[#This Row],[Name]],StandardResults[Entry
Std],"AA")</f>
        <v>0</v>
      </c>
    </row>
    <row r="1810" spans="1:27" x14ac:dyDescent="0.25">
      <c r="A1810">
        <f>TimeVR[[#This Row],[Club]]</f>
        <v>0</v>
      </c>
      <c r="B1810" t="str">
        <f>IF(OR(RIGHT(TimeVR[[#This Row],[Event]],3)="M.R", RIGHT(TimeVR[[#This Row],[Event]],3)="F.R"),"Relay","Ind")</f>
        <v>Ind</v>
      </c>
      <c r="C1810">
        <f>TimeVR[[#This Row],[gender]]</f>
        <v>0</v>
      </c>
      <c r="D1810">
        <f>TimeVR[[#This Row],[Age]]</f>
        <v>0</v>
      </c>
      <c r="E1810">
        <f>TimeVR[[#This Row],[name]]</f>
        <v>0</v>
      </c>
      <c r="F1810">
        <f>TimeVR[[#This Row],[Event]]</f>
        <v>0</v>
      </c>
      <c r="G1810" t="str">
        <f>IF(OR(StandardResults[[#This Row],[Entry]]="-",TimeVR[[#This Row],[validation]]="Validated"),"Y","N")</f>
        <v>N</v>
      </c>
      <c r="H1810">
        <f>IF(OR(LEFT(TimeVR[[#This Row],[Times]],8)="00:00.00", LEFT(TimeVR[[#This Row],[Times]],2)="NT"),"-",TimeVR[[#This Row],[Times]])</f>
        <v>0</v>
      </c>
      <c r="I18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0" t="str">
        <f>IF(ISBLANK(TimeVR[[#This Row],[Best Time(S)]]),"-",TimeVR[[#This Row],[Best Time(S)]])</f>
        <v>-</v>
      </c>
      <c r="K1810" t="str">
        <f>IF(StandardResults[[#This Row],[BT(SC)]]&lt;&gt;"-",IF(StandardResults[[#This Row],[BT(SC)]]&lt;=StandardResults[[#This Row],[AAs]],"AA",IF(StandardResults[[#This Row],[BT(SC)]]&lt;=StandardResults[[#This Row],[As]],"A",IF(StandardResults[[#This Row],[BT(SC)]]&lt;=StandardResults[[#This Row],[Bs]],"B","-"))),"")</f>
        <v/>
      </c>
      <c r="L1810" t="str">
        <f>IF(ISBLANK(TimeVR[[#This Row],[Best Time(L)]]),"-",TimeVR[[#This Row],[Best Time(L)]])</f>
        <v>-</v>
      </c>
      <c r="M1810" t="str">
        <f>IF(StandardResults[[#This Row],[BT(LC)]]&lt;&gt;"-",IF(StandardResults[[#This Row],[BT(LC)]]&lt;=StandardResults[[#This Row],[AA]],"AA",IF(StandardResults[[#This Row],[BT(LC)]]&lt;=StandardResults[[#This Row],[A]],"A",IF(StandardResults[[#This Row],[BT(LC)]]&lt;=StandardResults[[#This Row],[B]],"B","-"))),"")</f>
        <v/>
      </c>
      <c r="N1810" s="14"/>
      <c r="O1810" t="str">
        <f>IF(StandardResults[[#This Row],[BT(SC)]]&lt;&gt;"-",IF(StandardResults[[#This Row],[BT(SC)]]&lt;=StandardResults[[#This Row],[Ecs]],"EC","-"),"")</f>
        <v/>
      </c>
      <c r="Q1810" t="str">
        <f>IF(StandardResults[[#This Row],[Ind/Rel]]="Ind",LEFT(StandardResults[[#This Row],[Gender]],1)&amp;MIN(MAX(StandardResults[[#This Row],[Age]],11),17)&amp;"-"&amp;StandardResults[[#This Row],[Event]],"")</f>
        <v>011-0</v>
      </c>
      <c r="R1810" t="e">
        <f>IF(StandardResults[[#This Row],[Ind/Rel]]="Ind",_xlfn.XLOOKUP(StandardResults[[#This Row],[Code]],Std[Code],Std[AA]),"-")</f>
        <v>#N/A</v>
      </c>
      <c r="S1810" t="e">
        <f>IF(StandardResults[[#This Row],[Ind/Rel]]="Ind",_xlfn.XLOOKUP(StandardResults[[#This Row],[Code]],Std[Code],Std[A]),"-")</f>
        <v>#N/A</v>
      </c>
      <c r="T1810" t="e">
        <f>IF(StandardResults[[#This Row],[Ind/Rel]]="Ind",_xlfn.XLOOKUP(StandardResults[[#This Row],[Code]],Std[Code],Std[B]),"-")</f>
        <v>#N/A</v>
      </c>
      <c r="U1810" t="e">
        <f>IF(StandardResults[[#This Row],[Ind/Rel]]="Ind",_xlfn.XLOOKUP(StandardResults[[#This Row],[Code]],Std[Code],Std[AAs]),"-")</f>
        <v>#N/A</v>
      </c>
      <c r="V1810" t="e">
        <f>IF(StandardResults[[#This Row],[Ind/Rel]]="Ind",_xlfn.XLOOKUP(StandardResults[[#This Row],[Code]],Std[Code],Std[As]),"-")</f>
        <v>#N/A</v>
      </c>
      <c r="W1810" t="e">
        <f>IF(StandardResults[[#This Row],[Ind/Rel]]="Ind",_xlfn.XLOOKUP(StandardResults[[#This Row],[Code]],Std[Code],Std[Bs]),"-")</f>
        <v>#N/A</v>
      </c>
      <c r="X1810" t="e">
        <f>IF(StandardResults[[#This Row],[Ind/Rel]]="Ind",_xlfn.XLOOKUP(StandardResults[[#This Row],[Code]],Std[Code],Std[EC]),"-")</f>
        <v>#N/A</v>
      </c>
      <c r="Y1810" t="e">
        <f>IF(StandardResults[[#This Row],[Ind/Rel]]="Ind",_xlfn.XLOOKUP(StandardResults[[#This Row],[Code]],Std[Code],Std[Ecs]),"-")</f>
        <v>#N/A</v>
      </c>
      <c r="Z1810">
        <f>COUNTIFS(StandardResults[Name],StandardResults[[#This Row],[Name]],StandardResults[Entry
Std],"B")+COUNTIFS(StandardResults[Name],StandardResults[[#This Row],[Name]],StandardResults[Entry
Std],"A")+COUNTIFS(StandardResults[Name],StandardResults[[#This Row],[Name]],StandardResults[Entry
Std],"AA")</f>
        <v>0</v>
      </c>
      <c r="AA1810">
        <f>COUNTIFS(StandardResults[Name],StandardResults[[#This Row],[Name]],StandardResults[Entry
Std],"AA")</f>
        <v>0</v>
      </c>
    </row>
    <row r="1811" spans="1:27" x14ac:dyDescent="0.25">
      <c r="A1811">
        <f>TimeVR[[#This Row],[Club]]</f>
        <v>0</v>
      </c>
      <c r="B1811" t="str">
        <f>IF(OR(RIGHT(TimeVR[[#This Row],[Event]],3)="M.R", RIGHT(TimeVR[[#This Row],[Event]],3)="F.R"),"Relay","Ind")</f>
        <v>Ind</v>
      </c>
      <c r="C1811">
        <f>TimeVR[[#This Row],[gender]]</f>
        <v>0</v>
      </c>
      <c r="D1811">
        <f>TimeVR[[#This Row],[Age]]</f>
        <v>0</v>
      </c>
      <c r="E1811">
        <f>TimeVR[[#This Row],[name]]</f>
        <v>0</v>
      </c>
      <c r="F1811">
        <f>TimeVR[[#This Row],[Event]]</f>
        <v>0</v>
      </c>
      <c r="G1811" t="str">
        <f>IF(OR(StandardResults[[#This Row],[Entry]]="-",TimeVR[[#This Row],[validation]]="Validated"),"Y","N")</f>
        <v>N</v>
      </c>
      <c r="H1811">
        <f>IF(OR(LEFT(TimeVR[[#This Row],[Times]],8)="00:00.00", LEFT(TimeVR[[#This Row],[Times]],2)="NT"),"-",TimeVR[[#This Row],[Times]])</f>
        <v>0</v>
      </c>
      <c r="I18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1" t="str">
        <f>IF(ISBLANK(TimeVR[[#This Row],[Best Time(S)]]),"-",TimeVR[[#This Row],[Best Time(S)]])</f>
        <v>-</v>
      </c>
      <c r="K1811" t="str">
        <f>IF(StandardResults[[#This Row],[BT(SC)]]&lt;&gt;"-",IF(StandardResults[[#This Row],[BT(SC)]]&lt;=StandardResults[[#This Row],[AAs]],"AA",IF(StandardResults[[#This Row],[BT(SC)]]&lt;=StandardResults[[#This Row],[As]],"A",IF(StandardResults[[#This Row],[BT(SC)]]&lt;=StandardResults[[#This Row],[Bs]],"B","-"))),"")</f>
        <v/>
      </c>
      <c r="L1811" t="str">
        <f>IF(ISBLANK(TimeVR[[#This Row],[Best Time(L)]]),"-",TimeVR[[#This Row],[Best Time(L)]])</f>
        <v>-</v>
      </c>
      <c r="M1811" t="str">
        <f>IF(StandardResults[[#This Row],[BT(LC)]]&lt;&gt;"-",IF(StandardResults[[#This Row],[BT(LC)]]&lt;=StandardResults[[#This Row],[AA]],"AA",IF(StandardResults[[#This Row],[BT(LC)]]&lt;=StandardResults[[#This Row],[A]],"A",IF(StandardResults[[#This Row],[BT(LC)]]&lt;=StandardResults[[#This Row],[B]],"B","-"))),"")</f>
        <v/>
      </c>
      <c r="N1811" s="14"/>
      <c r="O1811" t="str">
        <f>IF(StandardResults[[#This Row],[BT(SC)]]&lt;&gt;"-",IF(StandardResults[[#This Row],[BT(SC)]]&lt;=StandardResults[[#This Row],[Ecs]],"EC","-"),"")</f>
        <v/>
      </c>
      <c r="Q1811" t="str">
        <f>IF(StandardResults[[#This Row],[Ind/Rel]]="Ind",LEFT(StandardResults[[#This Row],[Gender]],1)&amp;MIN(MAX(StandardResults[[#This Row],[Age]],11),17)&amp;"-"&amp;StandardResults[[#This Row],[Event]],"")</f>
        <v>011-0</v>
      </c>
      <c r="R1811" t="e">
        <f>IF(StandardResults[[#This Row],[Ind/Rel]]="Ind",_xlfn.XLOOKUP(StandardResults[[#This Row],[Code]],Std[Code],Std[AA]),"-")</f>
        <v>#N/A</v>
      </c>
      <c r="S1811" t="e">
        <f>IF(StandardResults[[#This Row],[Ind/Rel]]="Ind",_xlfn.XLOOKUP(StandardResults[[#This Row],[Code]],Std[Code],Std[A]),"-")</f>
        <v>#N/A</v>
      </c>
      <c r="T1811" t="e">
        <f>IF(StandardResults[[#This Row],[Ind/Rel]]="Ind",_xlfn.XLOOKUP(StandardResults[[#This Row],[Code]],Std[Code],Std[B]),"-")</f>
        <v>#N/A</v>
      </c>
      <c r="U1811" t="e">
        <f>IF(StandardResults[[#This Row],[Ind/Rel]]="Ind",_xlfn.XLOOKUP(StandardResults[[#This Row],[Code]],Std[Code],Std[AAs]),"-")</f>
        <v>#N/A</v>
      </c>
      <c r="V1811" t="e">
        <f>IF(StandardResults[[#This Row],[Ind/Rel]]="Ind",_xlfn.XLOOKUP(StandardResults[[#This Row],[Code]],Std[Code],Std[As]),"-")</f>
        <v>#N/A</v>
      </c>
      <c r="W1811" t="e">
        <f>IF(StandardResults[[#This Row],[Ind/Rel]]="Ind",_xlfn.XLOOKUP(StandardResults[[#This Row],[Code]],Std[Code],Std[Bs]),"-")</f>
        <v>#N/A</v>
      </c>
      <c r="X1811" t="e">
        <f>IF(StandardResults[[#This Row],[Ind/Rel]]="Ind",_xlfn.XLOOKUP(StandardResults[[#This Row],[Code]],Std[Code],Std[EC]),"-")</f>
        <v>#N/A</v>
      </c>
      <c r="Y1811" t="e">
        <f>IF(StandardResults[[#This Row],[Ind/Rel]]="Ind",_xlfn.XLOOKUP(StandardResults[[#This Row],[Code]],Std[Code],Std[Ecs]),"-")</f>
        <v>#N/A</v>
      </c>
      <c r="Z1811">
        <f>COUNTIFS(StandardResults[Name],StandardResults[[#This Row],[Name]],StandardResults[Entry
Std],"B")+COUNTIFS(StandardResults[Name],StandardResults[[#This Row],[Name]],StandardResults[Entry
Std],"A")+COUNTIFS(StandardResults[Name],StandardResults[[#This Row],[Name]],StandardResults[Entry
Std],"AA")</f>
        <v>0</v>
      </c>
      <c r="AA1811">
        <f>COUNTIFS(StandardResults[Name],StandardResults[[#This Row],[Name]],StandardResults[Entry
Std],"AA")</f>
        <v>0</v>
      </c>
    </row>
    <row r="1812" spans="1:27" x14ac:dyDescent="0.25">
      <c r="A1812">
        <f>TimeVR[[#This Row],[Club]]</f>
        <v>0</v>
      </c>
      <c r="B1812" t="str">
        <f>IF(OR(RIGHT(TimeVR[[#This Row],[Event]],3)="M.R", RIGHT(TimeVR[[#This Row],[Event]],3)="F.R"),"Relay","Ind")</f>
        <v>Ind</v>
      </c>
      <c r="C1812">
        <f>TimeVR[[#This Row],[gender]]</f>
        <v>0</v>
      </c>
      <c r="D1812">
        <f>TimeVR[[#This Row],[Age]]</f>
        <v>0</v>
      </c>
      <c r="E1812">
        <f>TimeVR[[#This Row],[name]]</f>
        <v>0</v>
      </c>
      <c r="F1812">
        <f>TimeVR[[#This Row],[Event]]</f>
        <v>0</v>
      </c>
      <c r="G1812" t="str">
        <f>IF(OR(StandardResults[[#This Row],[Entry]]="-",TimeVR[[#This Row],[validation]]="Validated"),"Y","N")</f>
        <v>N</v>
      </c>
      <c r="H1812">
        <f>IF(OR(LEFT(TimeVR[[#This Row],[Times]],8)="00:00.00", LEFT(TimeVR[[#This Row],[Times]],2)="NT"),"-",TimeVR[[#This Row],[Times]])</f>
        <v>0</v>
      </c>
      <c r="I18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2" t="str">
        <f>IF(ISBLANK(TimeVR[[#This Row],[Best Time(S)]]),"-",TimeVR[[#This Row],[Best Time(S)]])</f>
        <v>-</v>
      </c>
      <c r="K1812" t="str">
        <f>IF(StandardResults[[#This Row],[BT(SC)]]&lt;&gt;"-",IF(StandardResults[[#This Row],[BT(SC)]]&lt;=StandardResults[[#This Row],[AAs]],"AA",IF(StandardResults[[#This Row],[BT(SC)]]&lt;=StandardResults[[#This Row],[As]],"A",IF(StandardResults[[#This Row],[BT(SC)]]&lt;=StandardResults[[#This Row],[Bs]],"B","-"))),"")</f>
        <v/>
      </c>
      <c r="L1812" t="str">
        <f>IF(ISBLANK(TimeVR[[#This Row],[Best Time(L)]]),"-",TimeVR[[#This Row],[Best Time(L)]])</f>
        <v>-</v>
      </c>
      <c r="M1812" t="str">
        <f>IF(StandardResults[[#This Row],[BT(LC)]]&lt;&gt;"-",IF(StandardResults[[#This Row],[BT(LC)]]&lt;=StandardResults[[#This Row],[AA]],"AA",IF(StandardResults[[#This Row],[BT(LC)]]&lt;=StandardResults[[#This Row],[A]],"A",IF(StandardResults[[#This Row],[BT(LC)]]&lt;=StandardResults[[#This Row],[B]],"B","-"))),"")</f>
        <v/>
      </c>
      <c r="N1812" s="14"/>
      <c r="O1812" t="str">
        <f>IF(StandardResults[[#This Row],[BT(SC)]]&lt;&gt;"-",IF(StandardResults[[#This Row],[BT(SC)]]&lt;=StandardResults[[#This Row],[Ecs]],"EC","-"),"")</f>
        <v/>
      </c>
      <c r="Q1812" t="str">
        <f>IF(StandardResults[[#This Row],[Ind/Rel]]="Ind",LEFT(StandardResults[[#This Row],[Gender]],1)&amp;MIN(MAX(StandardResults[[#This Row],[Age]],11),17)&amp;"-"&amp;StandardResults[[#This Row],[Event]],"")</f>
        <v>011-0</v>
      </c>
      <c r="R1812" t="e">
        <f>IF(StandardResults[[#This Row],[Ind/Rel]]="Ind",_xlfn.XLOOKUP(StandardResults[[#This Row],[Code]],Std[Code],Std[AA]),"-")</f>
        <v>#N/A</v>
      </c>
      <c r="S1812" t="e">
        <f>IF(StandardResults[[#This Row],[Ind/Rel]]="Ind",_xlfn.XLOOKUP(StandardResults[[#This Row],[Code]],Std[Code],Std[A]),"-")</f>
        <v>#N/A</v>
      </c>
      <c r="T1812" t="e">
        <f>IF(StandardResults[[#This Row],[Ind/Rel]]="Ind",_xlfn.XLOOKUP(StandardResults[[#This Row],[Code]],Std[Code],Std[B]),"-")</f>
        <v>#N/A</v>
      </c>
      <c r="U1812" t="e">
        <f>IF(StandardResults[[#This Row],[Ind/Rel]]="Ind",_xlfn.XLOOKUP(StandardResults[[#This Row],[Code]],Std[Code],Std[AAs]),"-")</f>
        <v>#N/A</v>
      </c>
      <c r="V1812" t="e">
        <f>IF(StandardResults[[#This Row],[Ind/Rel]]="Ind",_xlfn.XLOOKUP(StandardResults[[#This Row],[Code]],Std[Code],Std[As]),"-")</f>
        <v>#N/A</v>
      </c>
      <c r="W1812" t="e">
        <f>IF(StandardResults[[#This Row],[Ind/Rel]]="Ind",_xlfn.XLOOKUP(StandardResults[[#This Row],[Code]],Std[Code],Std[Bs]),"-")</f>
        <v>#N/A</v>
      </c>
      <c r="X1812" t="e">
        <f>IF(StandardResults[[#This Row],[Ind/Rel]]="Ind",_xlfn.XLOOKUP(StandardResults[[#This Row],[Code]],Std[Code],Std[EC]),"-")</f>
        <v>#N/A</v>
      </c>
      <c r="Y1812" t="e">
        <f>IF(StandardResults[[#This Row],[Ind/Rel]]="Ind",_xlfn.XLOOKUP(StandardResults[[#This Row],[Code]],Std[Code],Std[Ecs]),"-")</f>
        <v>#N/A</v>
      </c>
      <c r="Z1812">
        <f>COUNTIFS(StandardResults[Name],StandardResults[[#This Row],[Name]],StandardResults[Entry
Std],"B")+COUNTIFS(StandardResults[Name],StandardResults[[#This Row],[Name]],StandardResults[Entry
Std],"A")+COUNTIFS(StandardResults[Name],StandardResults[[#This Row],[Name]],StandardResults[Entry
Std],"AA")</f>
        <v>0</v>
      </c>
      <c r="AA1812">
        <f>COUNTIFS(StandardResults[Name],StandardResults[[#This Row],[Name]],StandardResults[Entry
Std],"AA")</f>
        <v>0</v>
      </c>
    </row>
    <row r="1813" spans="1:27" x14ac:dyDescent="0.25">
      <c r="A1813">
        <f>TimeVR[[#This Row],[Club]]</f>
        <v>0</v>
      </c>
      <c r="B1813" t="str">
        <f>IF(OR(RIGHT(TimeVR[[#This Row],[Event]],3)="M.R", RIGHT(TimeVR[[#This Row],[Event]],3)="F.R"),"Relay","Ind")</f>
        <v>Ind</v>
      </c>
      <c r="C1813">
        <f>TimeVR[[#This Row],[gender]]</f>
        <v>0</v>
      </c>
      <c r="D1813">
        <f>TimeVR[[#This Row],[Age]]</f>
        <v>0</v>
      </c>
      <c r="E1813">
        <f>TimeVR[[#This Row],[name]]</f>
        <v>0</v>
      </c>
      <c r="F1813">
        <f>TimeVR[[#This Row],[Event]]</f>
        <v>0</v>
      </c>
      <c r="G1813" t="str">
        <f>IF(OR(StandardResults[[#This Row],[Entry]]="-",TimeVR[[#This Row],[validation]]="Validated"),"Y","N")</f>
        <v>N</v>
      </c>
      <c r="H1813">
        <f>IF(OR(LEFT(TimeVR[[#This Row],[Times]],8)="00:00.00", LEFT(TimeVR[[#This Row],[Times]],2)="NT"),"-",TimeVR[[#This Row],[Times]])</f>
        <v>0</v>
      </c>
      <c r="I18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3" t="str">
        <f>IF(ISBLANK(TimeVR[[#This Row],[Best Time(S)]]),"-",TimeVR[[#This Row],[Best Time(S)]])</f>
        <v>-</v>
      </c>
      <c r="K1813" t="str">
        <f>IF(StandardResults[[#This Row],[BT(SC)]]&lt;&gt;"-",IF(StandardResults[[#This Row],[BT(SC)]]&lt;=StandardResults[[#This Row],[AAs]],"AA",IF(StandardResults[[#This Row],[BT(SC)]]&lt;=StandardResults[[#This Row],[As]],"A",IF(StandardResults[[#This Row],[BT(SC)]]&lt;=StandardResults[[#This Row],[Bs]],"B","-"))),"")</f>
        <v/>
      </c>
      <c r="L1813" t="str">
        <f>IF(ISBLANK(TimeVR[[#This Row],[Best Time(L)]]),"-",TimeVR[[#This Row],[Best Time(L)]])</f>
        <v>-</v>
      </c>
      <c r="M1813" t="str">
        <f>IF(StandardResults[[#This Row],[BT(LC)]]&lt;&gt;"-",IF(StandardResults[[#This Row],[BT(LC)]]&lt;=StandardResults[[#This Row],[AA]],"AA",IF(StandardResults[[#This Row],[BT(LC)]]&lt;=StandardResults[[#This Row],[A]],"A",IF(StandardResults[[#This Row],[BT(LC)]]&lt;=StandardResults[[#This Row],[B]],"B","-"))),"")</f>
        <v/>
      </c>
      <c r="N1813" s="14"/>
      <c r="O1813" t="str">
        <f>IF(StandardResults[[#This Row],[BT(SC)]]&lt;&gt;"-",IF(StandardResults[[#This Row],[BT(SC)]]&lt;=StandardResults[[#This Row],[Ecs]],"EC","-"),"")</f>
        <v/>
      </c>
      <c r="Q1813" t="str">
        <f>IF(StandardResults[[#This Row],[Ind/Rel]]="Ind",LEFT(StandardResults[[#This Row],[Gender]],1)&amp;MIN(MAX(StandardResults[[#This Row],[Age]],11),17)&amp;"-"&amp;StandardResults[[#This Row],[Event]],"")</f>
        <v>011-0</v>
      </c>
      <c r="R1813" t="e">
        <f>IF(StandardResults[[#This Row],[Ind/Rel]]="Ind",_xlfn.XLOOKUP(StandardResults[[#This Row],[Code]],Std[Code],Std[AA]),"-")</f>
        <v>#N/A</v>
      </c>
      <c r="S1813" t="e">
        <f>IF(StandardResults[[#This Row],[Ind/Rel]]="Ind",_xlfn.XLOOKUP(StandardResults[[#This Row],[Code]],Std[Code],Std[A]),"-")</f>
        <v>#N/A</v>
      </c>
      <c r="T1813" t="e">
        <f>IF(StandardResults[[#This Row],[Ind/Rel]]="Ind",_xlfn.XLOOKUP(StandardResults[[#This Row],[Code]],Std[Code],Std[B]),"-")</f>
        <v>#N/A</v>
      </c>
      <c r="U1813" t="e">
        <f>IF(StandardResults[[#This Row],[Ind/Rel]]="Ind",_xlfn.XLOOKUP(StandardResults[[#This Row],[Code]],Std[Code],Std[AAs]),"-")</f>
        <v>#N/A</v>
      </c>
      <c r="V1813" t="e">
        <f>IF(StandardResults[[#This Row],[Ind/Rel]]="Ind",_xlfn.XLOOKUP(StandardResults[[#This Row],[Code]],Std[Code],Std[As]),"-")</f>
        <v>#N/A</v>
      </c>
      <c r="W1813" t="e">
        <f>IF(StandardResults[[#This Row],[Ind/Rel]]="Ind",_xlfn.XLOOKUP(StandardResults[[#This Row],[Code]],Std[Code],Std[Bs]),"-")</f>
        <v>#N/A</v>
      </c>
      <c r="X1813" t="e">
        <f>IF(StandardResults[[#This Row],[Ind/Rel]]="Ind",_xlfn.XLOOKUP(StandardResults[[#This Row],[Code]],Std[Code],Std[EC]),"-")</f>
        <v>#N/A</v>
      </c>
      <c r="Y1813" t="e">
        <f>IF(StandardResults[[#This Row],[Ind/Rel]]="Ind",_xlfn.XLOOKUP(StandardResults[[#This Row],[Code]],Std[Code],Std[Ecs]),"-")</f>
        <v>#N/A</v>
      </c>
      <c r="Z1813">
        <f>COUNTIFS(StandardResults[Name],StandardResults[[#This Row],[Name]],StandardResults[Entry
Std],"B")+COUNTIFS(StandardResults[Name],StandardResults[[#This Row],[Name]],StandardResults[Entry
Std],"A")+COUNTIFS(StandardResults[Name],StandardResults[[#This Row],[Name]],StandardResults[Entry
Std],"AA")</f>
        <v>0</v>
      </c>
      <c r="AA1813">
        <f>COUNTIFS(StandardResults[Name],StandardResults[[#This Row],[Name]],StandardResults[Entry
Std],"AA")</f>
        <v>0</v>
      </c>
    </row>
    <row r="1814" spans="1:27" x14ac:dyDescent="0.25">
      <c r="A1814">
        <f>TimeVR[[#This Row],[Club]]</f>
        <v>0</v>
      </c>
      <c r="B1814" t="str">
        <f>IF(OR(RIGHT(TimeVR[[#This Row],[Event]],3)="M.R", RIGHT(TimeVR[[#This Row],[Event]],3)="F.R"),"Relay","Ind")</f>
        <v>Ind</v>
      </c>
      <c r="C1814">
        <f>TimeVR[[#This Row],[gender]]</f>
        <v>0</v>
      </c>
      <c r="D1814">
        <f>TimeVR[[#This Row],[Age]]</f>
        <v>0</v>
      </c>
      <c r="E1814">
        <f>TimeVR[[#This Row],[name]]</f>
        <v>0</v>
      </c>
      <c r="F1814">
        <f>TimeVR[[#This Row],[Event]]</f>
        <v>0</v>
      </c>
      <c r="G1814" t="str">
        <f>IF(OR(StandardResults[[#This Row],[Entry]]="-",TimeVR[[#This Row],[validation]]="Validated"),"Y","N")</f>
        <v>N</v>
      </c>
      <c r="H1814">
        <f>IF(OR(LEFT(TimeVR[[#This Row],[Times]],8)="00:00.00", LEFT(TimeVR[[#This Row],[Times]],2)="NT"),"-",TimeVR[[#This Row],[Times]])</f>
        <v>0</v>
      </c>
      <c r="I18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4" t="str">
        <f>IF(ISBLANK(TimeVR[[#This Row],[Best Time(S)]]),"-",TimeVR[[#This Row],[Best Time(S)]])</f>
        <v>-</v>
      </c>
      <c r="K1814" t="str">
        <f>IF(StandardResults[[#This Row],[BT(SC)]]&lt;&gt;"-",IF(StandardResults[[#This Row],[BT(SC)]]&lt;=StandardResults[[#This Row],[AAs]],"AA",IF(StandardResults[[#This Row],[BT(SC)]]&lt;=StandardResults[[#This Row],[As]],"A",IF(StandardResults[[#This Row],[BT(SC)]]&lt;=StandardResults[[#This Row],[Bs]],"B","-"))),"")</f>
        <v/>
      </c>
      <c r="L1814" t="str">
        <f>IF(ISBLANK(TimeVR[[#This Row],[Best Time(L)]]),"-",TimeVR[[#This Row],[Best Time(L)]])</f>
        <v>-</v>
      </c>
      <c r="M1814" t="str">
        <f>IF(StandardResults[[#This Row],[BT(LC)]]&lt;&gt;"-",IF(StandardResults[[#This Row],[BT(LC)]]&lt;=StandardResults[[#This Row],[AA]],"AA",IF(StandardResults[[#This Row],[BT(LC)]]&lt;=StandardResults[[#This Row],[A]],"A",IF(StandardResults[[#This Row],[BT(LC)]]&lt;=StandardResults[[#This Row],[B]],"B","-"))),"")</f>
        <v/>
      </c>
      <c r="N1814" s="14"/>
      <c r="O1814" t="str">
        <f>IF(StandardResults[[#This Row],[BT(SC)]]&lt;&gt;"-",IF(StandardResults[[#This Row],[BT(SC)]]&lt;=StandardResults[[#This Row],[Ecs]],"EC","-"),"")</f>
        <v/>
      </c>
      <c r="Q1814" t="str">
        <f>IF(StandardResults[[#This Row],[Ind/Rel]]="Ind",LEFT(StandardResults[[#This Row],[Gender]],1)&amp;MIN(MAX(StandardResults[[#This Row],[Age]],11),17)&amp;"-"&amp;StandardResults[[#This Row],[Event]],"")</f>
        <v>011-0</v>
      </c>
      <c r="R1814" t="e">
        <f>IF(StandardResults[[#This Row],[Ind/Rel]]="Ind",_xlfn.XLOOKUP(StandardResults[[#This Row],[Code]],Std[Code],Std[AA]),"-")</f>
        <v>#N/A</v>
      </c>
      <c r="S1814" t="e">
        <f>IF(StandardResults[[#This Row],[Ind/Rel]]="Ind",_xlfn.XLOOKUP(StandardResults[[#This Row],[Code]],Std[Code],Std[A]),"-")</f>
        <v>#N/A</v>
      </c>
      <c r="T1814" t="e">
        <f>IF(StandardResults[[#This Row],[Ind/Rel]]="Ind",_xlfn.XLOOKUP(StandardResults[[#This Row],[Code]],Std[Code],Std[B]),"-")</f>
        <v>#N/A</v>
      </c>
      <c r="U1814" t="e">
        <f>IF(StandardResults[[#This Row],[Ind/Rel]]="Ind",_xlfn.XLOOKUP(StandardResults[[#This Row],[Code]],Std[Code],Std[AAs]),"-")</f>
        <v>#N/A</v>
      </c>
      <c r="V1814" t="e">
        <f>IF(StandardResults[[#This Row],[Ind/Rel]]="Ind",_xlfn.XLOOKUP(StandardResults[[#This Row],[Code]],Std[Code],Std[As]),"-")</f>
        <v>#N/A</v>
      </c>
      <c r="W1814" t="e">
        <f>IF(StandardResults[[#This Row],[Ind/Rel]]="Ind",_xlfn.XLOOKUP(StandardResults[[#This Row],[Code]],Std[Code],Std[Bs]),"-")</f>
        <v>#N/A</v>
      </c>
      <c r="X1814" t="e">
        <f>IF(StandardResults[[#This Row],[Ind/Rel]]="Ind",_xlfn.XLOOKUP(StandardResults[[#This Row],[Code]],Std[Code],Std[EC]),"-")</f>
        <v>#N/A</v>
      </c>
      <c r="Y1814" t="e">
        <f>IF(StandardResults[[#This Row],[Ind/Rel]]="Ind",_xlfn.XLOOKUP(StandardResults[[#This Row],[Code]],Std[Code],Std[Ecs]),"-")</f>
        <v>#N/A</v>
      </c>
      <c r="Z1814">
        <f>COUNTIFS(StandardResults[Name],StandardResults[[#This Row],[Name]],StandardResults[Entry
Std],"B")+COUNTIFS(StandardResults[Name],StandardResults[[#This Row],[Name]],StandardResults[Entry
Std],"A")+COUNTIFS(StandardResults[Name],StandardResults[[#This Row],[Name]],StandardResults[Entry
Std],"AA")</f>
        <v>0</v>
      </c>
      <c r="AA1814">
        <f>COUNTIFS(StandardResults[Name],StandardResults[[#This Row],[Name]],StandardResults[Entry
Std],"AA")</f>
        <v>0</v>
      </c>
    </row>
    <row r="1815" spans="1:27" x14ac:dyDescent="0.25">
      <c r="A1815">
        <f>TimeVR[[#This Row],[Club]]</f>
        <v>0</v>
      </c>
      <c r="B1815" t="str">
        <f>IF(OR(RIGHT(TimeVR[[#This Row],[Event]],3)="M.R", RIGHT(TimeVR[[#This Row],[Event]],3)="F.R"),"Relay","Ind")</f>
        <v>Ind</v>
      </c>
      <c r="C1815">
        <f>TimeVR[[#This Row],[gender]]</f>
        <v>0</v>
      </c>
      <c r="D1815">
        <f>TimeVR[[#This Row],[Age]]</f>
        <v>0</v>
      </c>
      <c r="E1815">
        <f>TimeVR[[#This Row],[name]]</f>
        <v>0</v>
      </c>
      <c r="F1815">
        <f>TimeVR[[#This Row],[Event]]</f>
        <v>0</v>
      </c>
      <c r="G1815" t="str">
        <f>IF(OR(StandardResults[[#This Row],[Entry]]="-",TimeVR[[#This Row],[validation]]="Validated"),"Y","N")</f>
        <v>N</v>
      </c>
      <c r="H1815">
        <f>IF(OR(LEFT(TimeVR[[#This Row],[Times]],8)="00:00.00", LEFT(TimeVR[[#This Row],[Times]],2)="NT"),"-",TimeVR[[#This Row],[Times]])</f>
        <v>0</v>
      </c>
      <c r="I18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5" t="str">
        <f>IF(ISBLANK(TimeVR[[#This Row],[Best Time(S)]]),"-",TimeVR[[#This Row],[Best Time(S)]])</f>
        <v>-</v>
      </c>
      <c r="K1815" t="str">
        <f>IF(StandardResults[[#This Row],[BT(SC)]]&lt;&gt;"-",IF(StandardResults[[#This Row],[BT(SC)]]&lt;=StandardResults[[#This Row],[AAs]],"AA",IF(StandardResults[[#This Row],[BT(SC)]]&lt;=StandardResults[[#This Row],[As]],"A",IF(StandardResults[[#This Row],[BT(SC)]]&lt;=StandardResults[[#This Row],[Bs]],"B","-"))),"")</f>
        <v/>
      </c>
      <c r="L1815" t="str">
        <f>IF(ISBLANK(TimeVR[[#This Row],[Best Time(L)]]),"-",TimeVR[[#This Row],[Best Time(L)]])</f>
        <v>-</v>
      </c>
      <c r="M1815" t="str">
        <f>IF(StandardResults[[#This Row],[BT(LC)]]&lt;&gt;"-",IF(StandardResults[[#This Row],[BT(LC)]]&lt;=StandardResults[[#This Row],[AA]],"AA",IF(StandardResults[[#This Row],[BT(LC)]]&lt;=StandardResults[[#This Row],[A]],"A",IF(StandardResults[[#This Row],[BT(LC)]]&lt;=StandardResults[[#This Row],[B]],"B","-"))),"")</f>
        <v/>
      </c>
      <c r="N1815" s="14"/>
      <c r="O1815" t="str">
        <f>IF(StandardResults[[#This Row],[BT(SC)]]&lt;&gt;"-",IF(StandardResults[[#This Row],[BT(SC)]]&lt;=StandardResults[[#This Row],[Ecs]],"EC","-"),"")</f>
        <v/>
      </c>
      <c r="Q1815" t="str">
        <f>IF(StandardResults[[#This Row],[Ind/Rel]]="Ind",LEFT(StandardResults[[#This Row],[Gender]],1)&amp;MIN(MAX(StandardResults[[#This Row],[Age]],11),17)&amp;"-"&amp;StandardResults[[#This Row],[Event]],"")</f>
        <v>011-0</v>
      </c>
      <c r="R1815" t="e">
        <f>IF(StandardResults[[#This Row],[Ind/Rel]]="Ind",_xlfn.XLOOKUP(StandardResults[[#This Row],[Code]],Std[Code],Std[AA]),"-")</f>
        <v>#N/A</v>
      </c>
      <c r="S1815" t="e">
        <f>IF(StandardResults[[#This Row],[Ind/Rel]]="Ind",_xlfn.XLOOKUP(StandardResults[[#This Row],[Code]],Std[Code],Std[A]),"-")</f>
        <v>#N/A</v>
      </c>
      <c r="T1815" t="e">
        <f>IF(StandardResults[[#This Row],[Ind/Rel]]="Ind",_xlfn.XLOOKUP(StandardResults[[#This Row],[Code]],Std[Code],Std[B]),"-")</f>
        <v>#N/A</v>
      </c>
      <c r="U1815" t="e">
        <f>IF(StandardResults[[#This Row],[Ind/Rel]]="Ind",_xlfn.XLOOKUP(StandardResults[[#This Row],[Code]],Std[Code],Std[AAs]),"-")</f>
        <v>#N/A</v>
      </c>
      <c r="V1815" t="e">
        <f>IF(StandardResults[[#This Row],[Ind/Rel]]="Ind",_xlfn.XLOOKUP(StandardResults[[#This Row],[Code]],Std[Code],Std[As]),"-")</f>
        <v>#N/A</v>
      </c>
      <c r="W1815" t="e">
        <f>IF(StandardResults[[#This Row],[Ind/Rel]]="Ind",_xlfn.XLOOKUP(StandardResults[[#This Row],[Code]],Std[Code],Std[Bs]),"-")</f>
        <v>#N/A</v>
      </c>
      <c r="X1815" t="e">
        <f>IF(StandardResults[[#This Row],[Ind/Rel]]="Ind",_xlfn.XLOOKUP(StandardResults[[#This Row],[Code]],Std[Code],Std[EC]),"-")</f>
        <v>#N/A</v>
      </c>
      <c r="Y1815" t="e">
        <f>IF(StandardResults[[#This Row],[Ind/Rel]]="Ind",_xlfn.XLOOKUP(StandardResults[[#This Row],[Code]],Std[Code],Std[Ecs]),"-")</f>
        <v>#N/A</v>
      </c>
      <c r="Z1815">
        <f>COUNTIFS(StandardResults[Name],StandardResults[[#This Row],[Name]],StandardResults[Entry
Std],"B")+COUNTIFS(StandardResults[Name],StandardResults[[#This Row],[Name]],StandardResults[Entry
Std],"A")+COUNTIFS(StandardResults[Name],StandardResults[[#This Row],[Name]],StandardResults[Entry
Std],"AA")</f>
        <v>0</v>
      </c>
      <c r="AA1815">
        <f>COUNTIFS(StandardResults[Name],StandardResults[[#This Row],[Name]],StandardResults[Entry
Std],"AA")</f>
        <v>0</v>
      </c>
    </row>
    <row r="1816" spans="1:27" x14ac:dyDescent="0.25">
      <c r="A1816">
        <f>TimeVR[[#This Row],[Club]]</f>
        <v>0</v>
      </c>
      <c r="B1816" t="str">
        <f>IF(OR(RIGHT(TimeVR[[#This Row],[Event]],3)="M.R", RIGHT(TimeVR[[#This Row],[Event]],3)="F.R"),"Relay","Ind")</f>
        <v>Ind</v>
      </c>
      <c r="C1816">
        <f>TimeVR[[#This Row],[gender]]</f>
        <v>0</v>
      </c>
      <c r="D1816">
        <f>TimeVR[[#This Row],[Age]]</f>
        <v>0</v>
      </c>
      <c r="E1816">
        <f>TimeVR[[#This Row],[name]]</f>
        <v>0</v>
      </c>
      <c r="F1816">
        <f>TimeVR[[#This Row],[Event]]</f>
        <v>0</v>
      </c>
      <c r="G1816" t="str">
        <f>IF(OR(StandardResults[[#This Row],[Entry]]="-",TimeVR[[#This Row],[validation]]="Validated"),"Y","N")</f>
        <v>N</v>
      </c>
      <c r="H1816">
        <f>IF(OR(LEFT(TimeVR[[#This Row],[Times]],8)="00:00.00", LEFT(TimeVR[[#This Row],[Times]],2)="NT"),"-",TimeVR[[#This Row],[Times]])</f>
        <v>0</v>
      </c>
      <c r="I18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6" t="str">
        <f>IF(ISBLANK(TimeVR[[#This Row],[Best Time(S)]]),"-",TimeVR[[#This Row],[Best Time(S)]])</f>
        <v>-</v>
      </c>
      <c r="K1816" t="str">
        <f>IF(StandardResults[[#This Row],[BT(SC)]]&lt;&gt;"-",IF(StandardResults[[#This Row],[BT(SC)]]&lt;=StandardResults[[#This Row],[AAs]],"AA",IF(StandardResults[[#This Row],[BT(SC)]]&lt;=StandardResults[[#This Row],[As]],"A",IF(StandardResults[[#This Row],[BT(SC)]]&lt;=StandardResults[[#This Row],[Bs]],"B","-"))),"")</f>
        <v/>
      </c>
      <c r="L1816" t="str">
        <f>IF(ISBLANK(TimeVR[[#This Row],[Best Time(L)]]),"-",TimeVR[[#This Row],[Best Time(L)]])</f>
        <v>-</v>
      </c>
      <c r="M1816" t="str">
        <f>IF(StandardResults[[#This Row],[BT(LC)]]&lt;&gt;"-",IF(StandardResults[[#This Row],[BT(LC)]]&lt;=StandardResults[[#This Row],[AA]],"AA",IF(StandardResults[[#This Row],[BT(LC)]]&lt;=StandardResults[[#This Row],[A]],"A",IF(StandardResults[[#This Row],[BT(LC)]]&lt;=StandardResults[[#This Row],[B]],"B","-"))),"")</f>
        <v/>
      </c>
      <c r="N1816" s="14"/>
      <c r="O1816" t="str">
        <f>IF(StandardResults[[#This Row],[BT(SC)]]&lt;&gt;"-",IF(StandardResults[[#This Row],[BT(SC)]]&lt;=StandardResults[[#This Row],[Ecs]],"EC","-"),"")</f>
        <v/>
      </c>
      <c r="Q1816" t="str">
        <f>IF(StandardResults[[#This Row],[Ind/Rel]]="Ind",LEFT(StandardResults[[#This Row],[Gender]],1)&amp;MIN(MAX(StandardResults[[#This Row],[Age]],11),17)&amp;"-"&amp;StandardResults[[#This Row],[Event]],"")</f>
        <v>011-0</v>
      </c>
      <c r="R1816" t="e">
        <f>IF(StandardResults[[#This Row],[Ind/Rel]]="Ind",_xlfn.XLOOKUP(StandardResults[[#This Row],[Code]],Std[Code],Std[AA]),"-")</f>
        <v>#N/A</v>
      </c>
      <c r="S1816" t="e">
        <f>IF(StandardResults[[#This Row],[Ind/Rel]]="Ind",_xlfn.XLOOKUP(StandardResults[[#This Row],[Code]],Std[Code],Std[A]),"-")</f>
        <v>#N/A</v>
      </c>
      <c r="T1816" t="e">
        <f>IF(StandardResults[[#This Row],[Ind/Rel]]="Ind",_xlfn.XLOOKUP(StandardResults[[#This Row],[Code]],Std[Code],Std[B]),"-")</f>
        <v>#N/A</v>
      </c>
      <c r="U1816" t="e">
        <f>IF(StandardResults[[#This Row],[Ind/Rel]]="Ind",_xlfn.XLOOKUP(StandardResults[[#This Row],[Code]],Std[Code],Std[AAs]),"-")</f>
        <v>#N/A</v>
      </c>
      <c r="V1816" t="e">
        <f>IF(StandardResults[[#This Row],[Ind/Rel]]="Ind",_xlfn.XLOOKUP(StandardResults[[#This Row],[Code]],Std[Code],Std[As]),"-")</f>
        <v>#N/A</v>
      </c>
      <c r="W1816" t="e">
        <f>IF(StandardResults[[#This Row],[Ind/Rel]]="Ind",_xlfn.XLOOKUP(StandardResults[[#This Row],[Code]],Std[Code],Std[Bs]),"-")</f>
        <v>#N/A</v>
      </c>
      <c r="X1816" t="e">
        <f>IF(StandardResults[[#This Row],[Ind/Rel]]="Ind",_xlfn.XLOOKUP(StandardResults[[#This Row],[Code]],Std[Code],Std[EC]),"-")</f>
        <v>#N/A</v>
      </c>
      <c r="Y1816" t="e">
        <f>IF(StandardResults[[#This Row],[Ind/Rel]]="Ind",_xlfn.XLOOKUP(StandardResults[[#This Row],[Code]],Std[Code],Std[Ecs]),"-")</f>
        <v>#N/A</v>
      </c>
      <c r="Z1816">
        <f>COUNTIFS(StandardResults[Name],StandardResults[[#This Row],[Name]],StandardResults[Entry
Std],"B")+COUNTIFS(StandardResults[Name],StandardResults[[#This Row],[Name]],StandardResults[Entry
Std],"A")+COUNTIFS(StandardResults[Name],StandardResults[[#This Row],[Name]],StandardResults[Entry
Std],"AA")</f>
        <v>0</v>
      </c>
      <c r="AA1816">
        <f>COUNTIFS(StandardResults[Name],StandardResults[[#This Row],[Name]],StandardResults[Entry
Std],"AA")</f>
        <v>0</v>
      </c>
    </row>
    <row r="1817" spans="1:27" x14ac:dyDescent="0.25">
      <c r="A1817">
        <f>TimeVR[[#This Row],[Club]]</f>
        <v>0</v>
      </c>
      <c r="B1817" t="str">
        <f>IF(OR(RIGHT(TimeVR[[#This Row],[Event]],3)="M.R", RIGHT(TimeVR[[#This Row],[Event]],3)="F.R"),"Relay","Ind")</f>
        <v>Ind</v>
      </c>
      <c r="C1817">
        <f>TimeVR[[#This Row],[gender]]</f>
        <v>0</v>
      </c>
      <c r="D1817">
        <f>TimeVR[[#This Row],[Age]]</f>
        <v>0</v>
      </c>
      <c r="E1817">
        <f>TimeVR[[#This Row],[name]]</f>
        <v>0</v>
      </c>
      <c r="F1817">
        <f>TimeVR[[#This Row],[Event]]</f>
        <v>0</v>
      </c>
      <c r="G1817" t="str">
        <f>IF(OR(StandardResults[[#This Row],[Entry]]="-",TimeVR[[#This Row],[validation]]="Validated"),"Y","N")</f>
        <v>N</v>
      </c>
      <c r="H1817">
        <f>IF(OR(LEFT(TimeVR[[#This Row],[Times]],8)="00:00.00", LEFT(TimeVR[[#This Row],[Times]],2)="NT"),"-",TimeVR[[#This Row],[Times]])</f>
        <v>0</v>
      </c>
      <c r="I18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7" t="str">
        <f>IF(ISBLANK(TimeVR[[#This Row],[Best Time(S)]]),"-",TimeVR[[#This Row],[Best Time(S)]])</f>
        <v>-</v>
      </c>
      <c r="K1817" t="str">
        <f>IF(StandardResults[[#This Row],[BT(SC)]]&lt;&gt;"-",IF(StandardResults[[#This Row],[BT(SC)]]&lt;=StandardResults[[#This Row],[AAs]],"AA",IF(StandardResults[[#This Row],[BT(SC)]]&lt;=StandardResults[[#This Row],[As]],"A",IF(StandardResults[[#This Row],[BT(SC)]]&lt;=StandardResults[[#This Row],[Bs]],"B","-"))),"")</f>
        <v/>
      </c>
      <c r="L1817" t="str">
        <f>IF(ISBLANK(TimeVR[[#This Row],[Best Time(L)]]),"-",TimeVR[[#This Row],[Best Time(L)]])</f>
        <v>-</v>
      </c>
      <c r="M1817" t="str">
        <f>IF(StandardResults[[#This Row],[BT(LC)]]&lt;&gt;"-",IF(StandardResults[[#This Row],[BT(LC)]]&lt;=StandardResults[[#This Row],[AA]],"AA",IF(StandardResults[[#This Row],[BT(LC)]]&lt;=StandardResults[[#This Row],[A]],"A",IF(StandardResults[[#This Row],[BT(LC)]]&lt;=StandardResults[[#This Row],[B]],"B","-"))),"")</f>
        <v/>
      </c>
      <c r="N1817" s="14"/>
      <c r="O1817" t="str">
        <f>IF(StandardResults[[#This Row],[BT(SC)]]&lt;&gt;"-",IF(StandardResults[[#This Row],[BT(SC)]]&lt;=StandardResults[[#This Row],[Ecs]],"EC","-"),"")</f>
        <v/>
      </c>
      <c r="Q1817" t="str">
        <f>IF(StandardResults[[#This Row],[Ind/Rel]]="Ind",LEFT(StandardResults[[#This Row],[Gender]],1)&amp;MIN(MAX(StandardResults[[#This Row],[Age]],11),17)&amp;"-"&amp;StandardResults[[#This Row],[Event]],"")</f>
        <v>011-0</v>
      </c>
      <c r="R1817" t="e">
        <f>IF(StandardResults[[#This Row],[Ind/Rel]]="Ind",_xlfn.XLOOKUP(StandardResults[[#This Row],[Code]],Std[Code],Std[AA]),"-")</f>
        <v>#N/A</v>
      </c>
      <c r="S1817" t="e">
        <f>IF(StandardResults[[#This Row],[Ind/Rel]]="Ind",_xlfn.XLOOKUP(StandardResults[[#This Row],[Code]],Std[Code],Std[A]),"-")</f>
        <v>#N/A</v>
      </c>
      <c r="T1817" t="e">
        <f>IF(StandardResults[[#This Row],[Ind/Rel]]="Ind",_xlfn.XLOOKUP(StandardResults[[#This Row],[Code]],Std[Code],Std[B]),"-")</f>
        <v>#N/A</v>
      </c>
      <c r="U1817" t="e">
        <f>IF(StandardResults[[#This Row],[Ind/Rel]]="Ind",_xlfn.XLOOKUP(StandardResults[[#This Row],[Code]],Std[Code],Std[AAs]),"-")</f>
        <v>#N/A</v>
      </c>
      <c r="V1817" t="e">
        <f>IF(StandardResults[[#This Row],[Ind/Rel]]="Ind",_xlfn.XLOOKUP(StandardResults[[#This Row],[Code]],Std[Code],Std[As]),"-")</f>
        <v>#N/A</v>
      </c>
      <c r="W1817" t="e">
        <f>IF(StandardResults[[#This Row],[Ind/Rel]]="Ind",_xlfn.XLOOKUP(StandardResults[[#This Row],[Code]],Std[Code],Std[Bs]),"-")</f>
        <v>#N/A</v>
      </c>
      <c r="X1817" t="e">
        <f>IF(StandardResults[[#This Row],[Ind/Rel]]="Ind",_xlfn.XLOOKUP(StandardResults[[#This Row],[Code]],Std[Code],Std[EC]),"-")</f>
        <v>#N/A</v>
      </c>
      <c r="Y1817" t="e">
        <f>IF(StandardResults[[#This Row],[Ind/Rel]]="Ind",_xlfn.XLOOKUP(StandardResults[[#This Row],[Code]],Std[Code],Std[Ecs]),"-")</f>
        <v>#N/A</v>
      </c>
      <c r="Z1817">
        <f>COUNTIFS(StandardResults[Name],StandardResults[[#This Row],[Name]],StandardResults[Entry
Std],"B")+COUNTIFS(StandardResults[Name],StandardResults[[#This Row],[Name]],StandardResults[Entry
Std],"A")+COUNTIFS(StandardResults[Name],StandardResults[[#This Row],[Name]],StandardResults[Entry
Std],"AA")</f>
        <v>0</v>
      </c>
      <c r="AA1817">
        <f>COUNTIFS(StandardResults[Name],StandardResults[[#This Row],[Name]],StandardResults[Entry
Std],"AA")</f>
        <v>0</v>
      </c>
    </row>
    <row r="1818" spans="1:27" x14ac:dyDescent="0.25">
      <c r="A1818">
        <f>TimeVR[[#This Row],[Club]]</f>
        <v>0</v>
      </c>
      <c r="B1818" t="str">
        <f>IF(OR(RIGHT(TimeVR[[#This Row],[Event]],3)="M.R", RIGHT(TimeVR[[#This Row],[Event]],3)="F.R"),"Relay","Ind")</f>
        <v>Ind</v>
      </c>
      <c r="C1818">
        <f>TimeVR[[#This Row],[gender]]</f>
        <v>0</v>
      </c>
      <c r="D1818">
        <f>TimeVR[[#This Row],[Age]]</f>
        <v>0</v>
      </c>
      <c r="E1818">
        <f>TimeVR[[#This Row],[name]]</f>
        <v>0</v>
      </c>
      <c r="F1818">
        <f>TimeVR[[#This Row],[Event]]</f>
        <v>0</v>
      </c>
      <c r="G1818" t="str">
        <f>IF(OR(StandardResults[[#This Row],[Entry]]="-",TimeVR[[#This Row],[validation]]="Validated"),"Y","N")</f>
        <v>N</v>
      </c>
      <c r="H1818">
        <f>IF(OR(LEFT(TimeVR[[#This Row],[Times]],8)="00:00.00", LEFT(TimeVR[[#This Row],[Times]],2)="NT"),"-",TimeVR[[#This Row],[Times]])</f>
        <v>0</v>
      </c>
      <c r="I18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8" t="str">
        <f>IF(ISBLANK(TimeVR[[#This Row],[Best Time(S)]]),"-",TimeVR[[#This Row],[Best Time(S)]])</f>
        <v>-</v>
      </c>
      <c r="K1818" t="str">
        <f>IF(StandardResults[[#This Row],[BT(SC)]]&lt;&gt;"-",IF(StandardResults[[#This Row],[BT(SC)]]&lt;=StandardResults[[#This Row],[AAs]],"AA",IF(StandardResults[[#This Row],[BT(SC)]]&lt;=StandardResults[[#This Row],[As]],"A",IF(StandardResults[[#This Row],[BT(SC)]]&lt;=StandardResults[[#This Row],[Bs]],"B","-"))),"")</f>
        <v/>
      </c>
      <c r="L1818" t="str">
        <f>IF(ISBLANK(TimeVR[[#This Row],[Best Time(L)]]),"-",TimeVR[[#This Row],[Best Time(L)]])</f>
        <v>-</v>
      </c>
      <c r="M1818" t="str">
        <f>IF(StandardResults[[#This Row],[BT(LC)]]&lt;&gt;"-",IF(StandardResults[[#This Row],[BT(LC)]]&lt;=StandardResults[[#This Row],[AA]],"AA",IF(StandardResults[[#This Row],[BT(LC)]]&lt;=StandardResults[[#This Row],[A]],"A",IF(StandardResults[[#This Row],[BT(LC)]]&lt;=StandardResults[[#This Row],[B]],"B","-"))),"")</f>
        <v/>
      </c>
      <c r="N1818" s="14"/>
      <c r="O1818" t="str">
        <f>IF(StandardResults[[#This Row],[BT(SC)]]&lt;&gt;"-",IF(StandardResults[[#This Row],[BT(SC)]]&lt;=StandardResults[[#This Row],[Ecs]],"EC","-"),"")</f>
        <v/>
      </c>
      <c r="Q1818" t="str">
        <f>IF(StandardResults[[#This Row],[Ind/Rel]]="Ind",LEFT(StandardResults[[#This Row],[Gender]],1)&amp;MIN(MAX(StandardResults[[#This Row],[Age]],11),17)&amp;"-"&amp;StandardResults[[#This Row],[Event]],"")</f>
        <v>011-0</v>
      </c>
      <c r="R1818" t="e">
        <f>IF(StandardResults[[#This Row],[Ind/Rel]]="Ind",_xlfn.XLOOKUP(StandardResults[[#This Row],[Code]],Std[Code],Std[AA]),"-")</f>
        <v>#N/A</v>
      </c>
      <c r="S1818" t="e">
        <f>IF(StandardResults[[#This Row],[Ind/Rel]]="Ind",_xlfn.XLOOKUP(StandardResults[[#This Row],[Code]],Std[Code],Std[A]),"-")</f>
        <v>#N/A</v>
      </c>
      <c r="T1818" t="e">
        <f>IF(StandardResults[[#This Row],[Ind/Rel]]="Ind",_xlfn.XLOOKUP(StandardResults[[#This Row],[Code]],Std[Code],Std[B]),"-")</f>
        <v>#N/A</v>
      </c>
      <c r="U1818" t="e">
        <f>IF(StandardResults[[#This Row],[Ind/Rel]]="Ind",_xlfn.XLOOKUP(StandardResults[[#This Row],[Code]],Std[Code],Std[AAs]),"-")</f>
        <v>#N/A</v>
      </c>
      <c r="V1818" t="e">
        <f>IF(StandardResults[[#This Row],[Ind/Rel]]="Ind",_xlfn.XLOOKUP(StandardResults[[#This Row],[Code]],Std[Code],Std[As]),"-")</f>
        <v>#N/A</v>
      </c>
      <c r="W1818" t="e">
        <f>IF(StandardResults[[#This Row],[Ind/Rel]]="Ind",_xlfn.XLOOKUP(StandardResults[[#This Row],[Code]],Std[Code],Std[Bs]),"-")</f>
        <v>#N/A</v>
      </c>
      <c r="X1818" t="e">
        <f>IF(StandardResults[[#This Row],[Ind/Rel]]="Ind",_xlfn.XLOOKUP(StandardResults[[#This Row],[Code]],Std[Code],Std[EC]),"-")</f>
        <v>#N/A</v>
      </c>
      <c r="Y1818" t="e">
        <f>IF(StandardResults[[#This Row],[Ind/Rel]]="Ind",_xlfn.XLOOKUP(StandardResults[[#This Row],[Code]],Std[Code],Std[Ecs]),"-")</f>
        <v>#N/A</v>
      </c>
      <c r="Z1818">
        <f>COUNTIFS(StandardResults[Name],StandardResults[[#This Row],[Name]],StandardResults[Entry
Std],"B")+COUNTIFS(StandardResults[Name],StandardResults[[#This Row],[Name]],StandardResults[Entry
Std],"A")+COUNTIFS(StandardResults[Name],StandardResults[[#This Row],[Name]],StandardResults[Entry
Std],"AA")</f>
        <v>0</v>
      </c>
      <c r="AA1818">
        <f>COUNTIFS(StandardResults[Name],StandardResults[[#This Row],[Name]],StandardResults[Entry
Std],"AA")</f>
        <v>0</v>
      </c>
    </row>
    <row r="1819" spans="1:27" x14ac:dyDescent="0.25">
      <c r="A1819">
        <f>TimeVR[[#This Row],[Club]]</f>
        <v>0</v>
      </c>
      <c r="B1819" t="str">
        <f>IF(OR(RIGHT(TimeVR[[#This Row],[Event]],3)="M.R", RIGHT(TimeVR[[#This Row],[Event]],3)="F.R"),"Relay","Ind")</f>
        <v>Ind</v>
      </c>
      <c r="C1819">
        <f>TimeVR[[#This Row],[gender]]</f>
        <v>0</v>
      </c>
      <c r="D1819">
        <f>TimeVR[[#This Row],[Age]]</f>
        <v>0</v>
      </c>
      <c r="E1819">
        <f>TimeVR[[#This Row],[name]]</f>
        <v>0</v>
      </c>
      <c r="F1819">
        <f>TimeVR[[#This Row],[Event]]</f>
        <v>0</v>
      </c>
      <c r="G1819" t="str">
        <f>IF(OR(StandardResults[[#This Row],[Entry]]="-",TimeVR[[#This Row],[validation]]="Validated"),"Y","N")</f>
        <v>N</v>
      </c>
      <c r="H1819">
        <f>IF(OR(LEFT(TimeVR[[#This Row],[Times]],8)="00:00.00", LEFT(TimeVR[[#This Row],[Times]],2)="NT"),"-",TimeVR[[#This Row],[Times]])</f>
        <v>0</v>
      </c>
      <c r="I18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19" t="str">
        <f>IF(ISBLANK(TimeVR[[#This Row],[Best Time(S)]]),"-",TimeVR[[#This Row],[Best Time(S)]])</f>
        <v>-</v>
      </c>
      <c r="K1819" t="str">
        <f>IF(StandardResults[[#This Row],[BT(SC)]]&lt;&gt;"-",IF(StandardResults[[#This Row],[BT(SC)]]&lt;=StandardResults[[#This Row],[AAs]],"AA",IF(StandardResults[[#This Row],[BT(SC)]]&lt;=StandardResults[[#This Row],[As]],"A",IF(StandardResults[[#This Row],[BT(SC)]]&lt;=StandardResults[[#This Row],[Bs]],"B","-"))),"")</f>
        <v/>
      </c>
      <c r="L1819" t="str">
        <f>IF(ISBLANK(TimeVR[[#This Row],[Best Time(L)]]),"-",TimeVR[[#This Row],[Best Time(L)]])</f>
        <v>-</v>
      </c>
      <c r="M1819" t="str">
        <f>IF(StandardResults[[#This Row],[BT(LC)]]&lt;&gt;"-",IF(StandardResults[[#This Row],[BT(LC)]]&lt;=StandardResults[[#This Row],[AA]],"AA",IF(StandardResults[[#This Row],[BT(LC)]]&lt;=StandardResults[[#This Row],[A]],"A",IF(StandardResults[[#This Row],[BT(LC)]]&lt;=StandardResults[[#This Row],[B]],"B","-"))),"")</f>
        <v/>
      </c>
      <c r="N1819" s="14"/>
      <c r="O1819" t="str">
        <f>IF(StandardResults[[#This Row],[BT(SC)]]&lt;&gt;"-",IF(StandardResults[[#This Row],[BT(SC)]]&lt;=StandardResults[[#This Row],[Ecs]],"EC","-"),"")</f>
        <v/>
      </c>
      <c r="Q1819" t="str">
        <f>IF(StandardResults[[#This Row],[Ind/Rel]]="Ind",LEFT(StandardResults[[#This Row],[Gender]],1)&amp;MIN(MAX(StandardResults[[#This Row],[Age]],11),17)&amp;"-"&amp;StandardResults[[#This Row],[Event]],"")</f>
        <v>011-0</v>
      </c>
      <c r="R1819" t="e">
        <f>IF(StandardResults[[#This Row],[Ind/Rel]]="Ind",_xlfn.XLOOKUP(StandardResults[[#This Row],[Code]],Std[Code],Std[AA]),"-")</f>
        <v>#N/A</v>
      </c>
      <c r="S1819" t="e">
        <f>IF(StandardResults[[#This Row],[Ind/Rel]]="Ind",_xlfn.XLOOKUP(StandardResults[[#This Row],[Code]],Std[Code],Std[A]),"-")</f>
        <v>#N/A</v>
      </c>
      <c r="T1819" t="e">
        <f>IF(StandardResults[[#This Row],[Ind/Rel]]="Ind",_xlfn.XLOOKUP(StandardResults[[#This Row],[Code]],Std[Code],Std[B]),"-")</f>
        <v>#N/A</v>
      </c>
      <c r="U1819" t="e">
        <f>IF(StandardResults[[#This Row],[Ind/Rel]]="Ind",_xlfn.XLOOKUP(StandardResults[[#This Row],[Code]],Std[Code],Std[AAs]),"-")</f>
        <v>#N/A</v>
      </c>
      <c r="V1819" t="e">
        <f>IF(StandardResults[[#This Row],[Ind/Rel]]="Ind",_xlfn.XLOOKUP(StandardResults[[#This Row],[Code]],Std[Code],Std[As]),"-")</f>
        <v>#N/A</v>
      </c>
      <c r="W1819" t="e">
        <f>IF(StandardResults[[#This Row],[Ind/Rel]]="Ind",_xlfn.XLOOKUP(StandardResults[[#This Row],[Code]],Std[Code],Std[Bs]),"-")</f>
        <v>#N/A</v>
      </c>
      <c r="X1819" t="e">
        <f>IF(StandardResults[[#This Row],[Ind/Rel]]="Ind",_xlfn.XLOOKUP(StandardResults[[#This Row],[Code]],Std[Code],Std[EC]),"-")</f>
        <v>#N/A</v>
      </c>
      <c r="Y1819" t="e">
        <f>IF(StandardResults[[#This Row],[Ind/Rel]]="Ind",_xlfn.XLOOKUP(StandardResults[[#This Row],[Code]],Std[Code],Std[Ecs]),"-")</f>
        <v>#N/A</v>
      </c>
      <c r="Z1819">
        <f>COUNTIFS(StandardResults[Name],StandardResults[[#This Row],[Name]],StandardResults[Entry
Std],"B")+COUNTIFS(StandardResults[Name],StandardResults[[#This Row],[Name]],StandardResults[Entry
Std],"A")+COUNTIFS(StandardResults[Name],StandardResults[[#This Row],[Name]],StandardResults[Entry
Std],"AA")</f>
        <v>0</v>
      </c>
      <c r="AA1819">
        <f>COUNTIFS(StandardResults[Name],StandardResults[[#This Row],[Name]],StandardResults[Entry
Std],"AA")</f>
        <v>0</v>
      </c>
    </row>
    <row r="1820" spans="1:27" x14ac:dyDescent="0.25">
      <c r="A1820">
        <f>TimeVR[[#This Row],[Club]]</f>
        <v>0</v>
      </c>
      <c r="B1820" t="str">
        <f>IF(OR(RIGHT(TimeVR[[#This Row],[Event]],3)="M.R", RIGHT(TimeVR[[#This Row],[Event]],3)="F.R"),"Relay","Ind")</f>
        <v>Ind</v>
      </c>
      <c r="C1820">
        <f>TimeVR[[#This Row],[gender]]</f>
        <v>0</v>
      </c>
      <c r="D1820">
        <f>TimeVR[[#This Row],[Age]]</f>
        <v>0</v>
      </c>
      <c r="E1820">
        <f>TimeVR[[#This Row],[name]]</f>
        <v>0</v>
      </c>
      <c r="F1820">
        <f>TimeVR[[#This Row],[Event]]</f>
        <v>0</v>
      </c>
      <c r="G1820" t="str">
        <f>IF(OR(StandardResults[[#This Row],[Entry]]="-",TimeVR[[#This Row],[validation]]="Validated"),"Y","N")</f>
        <v>N</v>
      </c>
      <c r="H1820">
        <f>IF(OR(LEFT(TimeVR[[#This Row],[Times]],8)="00:00.00", LEFT(TimeVR[[#This Row],[Times]],2)="NT"),"-",TimeVR[[#This Row],[Times]])</f>
        <v>0</v>
      </c>
      <c r="I18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0" t="str">
        <f>IF(ISBLANK(TimeVR[[#This Row],[Best Time(S)]]),"-",TimeVR[[#This Row],[Best Time(S)]])</f>
        <v>-</v>
      </c>
      <c r="K1820" t="str">
        <f>IF(StandardResults[[#This Row],[BT(SC)]]&lt;&gt;"-",IF(StandardResults[[#This Row],[BT(SC)]]&lt;=StandardResults[[#This Row],[AAs]],"AA",IF(StandardResults[[#This Row],[BT(SC)]]&lt;=StandardResults[[#This Row],[As]],"A",IF(StandardResults[[#This Row],[BT(SC)]]&lt;=StandardResults[[#This Row],[Bs]],"B","-"))),"")</f>
        <v/>
      </c>
      <c r="L1820" t="str">
        <f>IF(ISBLANK(TimeVR[[#This Row],[Best Time(L)]]),"-",TimeVR[[#This Row],[Best Time(L)]])</f>
        <v>-</v>
      </c>
      <c r="M1820" t="str">
        <f>IF(StandardResults[[#This Row],[BT(LC)]]&lt;&gt;"-",IF(StandardResults[[#This Row],[BT(LC)]]&lt;=StandardResults[[#This Row],[AA]],"AA",IF(StandardResults[[#This Row],[BT(LC)]]&lt;=StandardResults[[#This Row],[A]],"A",IF(StandardResults[[#This Row],[BT(LC)]]&lt;=StandardResults[[#This Row],[B]],"B","-"))),"")</f>
        <v/>
      </c>
      <c r="N1820" s="14"/>
      <c r="O1820" t="str">
        <f>IF(StandardResults[[#This Row],[BT(SC)]]&lt;&gt;"-",IF(StandardResults[[#This Row],[BT(SC)]]&lt;=StandardResults[[#This Row],[Ecs]],"EC","-"),"")</f>
        <v/>
      </c>
      <c r="Q1820" t="str">
        <f>IF(StandardResults[[#This Row],[Ind/Rel]]="Ind",LEFT(StandardResults[[#This Row],[Gender]],1)&amp;MIN(MAX(StandardResults[[#This Row],[Age]],11),17)&amp;"-"&amp;StandardResults[[#This Row],[Event]],"")</f>
        <v>011-0</v>
      </c>
      <c r="R1820" t="e">
        <f>IF(StandardResults[[#This Row],[Ind/Rel]]="Ind",_xlfn.XLOOKUP(StandardResults[[#This Row],[Code]],Std[Code],Std[AA]),"-")</f>
        <v>#N/A</v>
      </c>
      <c r="S1820" t="e">
        <f>IF(StandardResults[[#This Row],[Ind/Rel]]="Ind",_xlfn.XLOOKUP(StandardResults[[#This Row],[Code]],Std[Code],Std[A]),"-")</f>
        <v>#N/A</v>
      </c>
      <c r="T1820" t="e">
        <f>IF(StandardResults[[#This Row],[Ind/Rel]]="Ind",_xlfn.XLOOKUP(StandardResults[[#This Row],[Code]],Std[Code],Std[B]),"-")</f>
        <v>#N/A</v>
      </c>
      <c r="U1820" t="e">
        <f>IF(StandardResults[[#This Row],[Ind/Rel]]="Ind",_xlfn.XLOOKUP(StandardResults[[#This Row],[Code]],Std[Code],Std[AAs]),"-")</f>
        <v>#N/A</v>
      </c>
      <c r="V1820" t="e">
        <f>IF(StandardResults[[#This Row],[Ind/Rel]]="Ind",_xlfn.XLOOKUP(StandardResults[[#This Row],[Code]],Std[Code],Std[As]),"-")</f>
        <v>#N/A</v>
      </c>
      <c r="W1820" t="e">
        <f>IF(StandardResults[[#This Row],[Ind/Rel]]="Ind",_xlfn.XLOOKUP(StandardResults[[#This Row],[Code]],Std[Code],Std[Bs]),"-")</f>
        <v>#N/A</v>
      </c>
      <c r="X1820" t="e">
        <f>IF(StandardResults[[#This Row],[Ind/Rel]]="Ind",_xlfn.XLOOKUP(StandardResults[[#This Row],[Code]],Std[Code],Std[EC]),"-")</f>
        <v>#N/A</v>
      </c>
      <c r="Y1820" t="e">
        <f>IF(StandardResults[[#This Row],[Ind/Rel]]="Ind",_xlfn.XLOOKUP(StandardResults[[#This Row],[Code]],Std[Code],Std[Ecs]),"-")</f>
        <v>#N/A</v>
      </c>
      <c r="Z1820">
        <f>COUNTIFS(StandardResults[Name],StandardResults[[#This Row],[Name]],StandardResults[Entry
Std],"B")+COUNTIFS(StandardResults[Name],StandardResults[[#This Row],[Name]],StandardResults[Entry
Std],"A")+COUNTIFS(StandardResults[Name],StandardResults[[#This Row],[Name]],StandardResults[Entry
Std],"AA")</f>
        <v>0</v>
      </c>
      <c r="AA1820">
        <f>COUNTIFS(StandardResults[Name],StandardResults[[#This Row],[Name]],StandardResults[Entry
Std],"AA")</f>
        <v>0</v>
      </c>
    </row>
    <row r="1821" spans="1:27" x14ac:dyDescent="0.25">
      <c r="A1821">
        <f>TimeVR[[#This Row],[Club]]</f>
        <v>0</v>
      </c>
      <c r="B1821" t="str">
        <f>IF(OR(RIGHT(TimeVR[[#This Row],[Event]],3)="M.R", RIGHT(TimeVR[[#This Row],[Event]],3)="F.R"),"Relay","Ind")</f>
        <v>Ind</v>
      </c>
      <c r="C1821">
        <f>TimeVR[[#This Row],[gender]]</f>
        <v>0</v>
      </c>
      <c r="D1821">
        <f>TimeVR[[#This Row],[Age]]</f>
        <v>0</v>
      </c>
      <c r="E1821">
        <f>TimeVR[[#This Row],[name]]</f>
        <v>0</v>
      </c>
      <c r="F1821">
        <f>TimeVR[[#This Row],[Event]]</f>
        <v>0</v>
      </c>
      <c r="G1821" t="str">
        <f>IF(OR(StandardResults[[#This Row],[Entry]]="-",TimeVR[[#This Row],[validation]]="Validated"),"Y","N")</f>
        <v>N</v>
      </c>
      <c r="H1821">
        <f>IF(OR(LEFT(TimeVR[[#This Row],[Times]],8)="00:00.00", LEFT(TimeVR[[#This Row],[Times]],2)="NT"),"-",TimeVR[[#This Row],[Times]])</f>
        <v>0</v>
      </c>
      <c r="I18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1" t="str">
        <f>IF(ISBLANK(TimeVR[[#This Row],[Best Time(S)]]),"-",TimeVR[[#This Row],[Best Time(S)]])</f>
        <v>-</v>
      </c>
      <c r="K1821" t="str">
        <f>IF(StandardResults[[#This Row],[BT(SC)]]&lt;&gt;"-",IF(StandardResults[[#This Row],[BT(SC)]]&lt;=StandardResults[[#This Row],[AAs]],"AA",IF(StandardResults[[#This Row],[BT(SC)]]&lt;=StandardResults[[#This Row],[As]],"A",IF(StandardResults[[#This Row],[BT(SC)]]&lt;=StandardResults[[#This Row],[Bs]],"B","-"))),"")</f>
        <v/>
      </c>
      <c r="L1821" t="str">
        <f>IF(ISBLANK(TimeVR[[#This Row],[Best Time(L)]]),"-",TimeVR[[#This Row],[Best Time(L)]])</f>
        <v>-</v>
      </c>
      <c r="M1821" t="str">
        <f>IF(StandardResults[[#This Row],[BT(LC)]]&lt;&gt;"-",IF(StandardResults[[#This Row],[BT(LC)]]&lt;=StandardResults[[#This Row],[AA]],"AA",IF(StandardResults[[#This Row],[BT(LC)]]&lt;=StandardResults[[#This Row],[A]],"A",IF(StandardResults[[#This Row],[BT(LC)]]&lt;=StandardResults[[#This Row],[B]],"B","-"))),"")</f>
        <v/>
      </c>
      <c r="N1821" s="14"/>
      <c r="O1821" t="str">
        <f>IF(StandardResults[[#This Row],[BT(SC)]]&lt;&gt;"-",IF(StandardResults[[#This Row],[BT(SC)]]&lt;=StandardResults[[#This Row],[Ecs]],"EC","-"),"")</f>
        <v/>
      </c>
      <c r="Q1821" t="str">
        <f>IF(StandardResults[[#This Row],[Ind/Rel]]="Ind",LEFT(StandardResults[[#This Row],[Gender]],1)&amp;MIN(MAX(StandardResults[[#This Row],[Age]],11),17)&amp;"-"&amp;StandardResults[[#This Row],[Event]],"")</f>
        <v>011-0</v>
      </c>
      <c r="R1821" t="e">
        <f>IF(StandardResults[[#This Row],[Ind/Rel]]="Ind",_xlfn.XLOOKUP(StandardResults[[#This Row],[Code]],Std[Code],Std[AA]),"-")</f>
        <v>#N/A</v>
      </c>
      <c r="S1821" t="e">
        <f>IF(StandardResults[[#This Row],[Ind/Rel]]="Ind",_xlfn.XLOOKUP(StandardResults[[#This Row],[Code]],Std[Code],Std[A]),"-")</f>
        <v>#N/A</v>
      </c>
      <c r="T1821" t="e">
        <f>IF(StandardResults[[#This Row],[Ind/Rel]]="Ind",_xlfn.XLOOKUP(StandardResults[[#This Row],[Code]],Std[Code],Std[B]),"-")</f>
        <v>#N/A</v>
      </c>
      <c r="U1821" t="e">
        <f>IF(StandardResults[[#This Row],[Ind/Rel]]="Ind",_xlfn.XLOOKUP(StandardResults[[#This Row],[Code]],Std[Code],Std[AAs]),"-")</f>
        <v>#N/A</v>
      </c>
      <c r="V1821" t="e">
        <f>IF(StandardResults[[#This Row],[Ind/Rel]]="Ind",_xlfn.XLOOKUP(StandardResults[[#This Row],[Code]],Std[Code],Std[As]),"-")</f>
        <v>#N/A</v>
      </c>
      <c r="W1821" t="e">
        <f>IF(StandardResults[[#This Row],[Ind/Rel]]="Ind",_xlfn.XLOOKUP(StandardResults[[#This Row],[Code]],Std[Code],Std[Bs]),"-")</f>
        <v>#N/A</v>
      </c>
      <c r="X1821" t="e">
        <f>IF(StandardResults[[#This Row],[Ind/Rel]]="Ind",_xlfn.XLOOKUP(StandardResults[[#This Row],[Code]],Std[Code],Std[EC]),"-")</f>
        <v>#N/A</v>
      </c>
      <c r="Y1821" t="e">
        <f>IF(StandardResults[[#This Row],[Ind/Rel]]="Ind",_xlfn.XLOOKUP(StandardResults[[#This Row],[Code]],Std[Code],Std[Ecs]),"-")</f>
        <v>#N/A</v>
      </c>
      <c r="Z1821">
        <f>COUNTIFS(StandardResults[Name],StandardResults[[#This Row],[Name]],StandardResults[Entry
Std],"B")+COUNTIFS(StandardResults[Name],StandardResults[[#This Row],[Name]],StandardResults[Entry
Std],"A")+COUNTIFS(StandardResults[Name],StandardResults[[#This Row],[Name]],StandardResults[Entry
Std],"AA")</f>
        <v>0</v>
      </c>
      <c r="AA1821">
        <f>COUNTIFS(StandardResults[Name],StandardResults[[#This Row],[Name]],StandardResults[Entry
Std],"AA")</f>
        <v>0</v>
      </c>
    </row>
    <row r="1822" spans="1:27" x14ac:dyDescent="0.25">
      <c r="A1822">
        <f>TimeVR[[#This Row],[Club]]</f>
        <v>0</v>
      </c>
      <c r="B1822" t="str">
        <f>IF(OR(RIGHT(TimeVR[[#This Row],[Event]],3)="M.R", RIGHT(TimeVR[[#This Row],[Event]],3)="F.R"),"Relay","Ind")</f>
        <v>Ind</v>
      </c>
      <c r="C1822">
        <f>TimeVR[[#This Row],[gender]]</f>
        <v>0</v>
      </c>
      <c r="D1822">
        <f>TimeVR[[#This Row],[Age]]</f>
        <v>0</v>
      </c>
      <c r="E1822">
        <f>TimeVR[[#This Row],[name]]</f>
        <v>0</v>
      </c>
      <c r="F1822">
        <f>TimeVR[[#This Row],[Event]]</f>
        <v>0</v>
      </c>
      <c r="G1822" t="str">
        <f>IF(OR(StandardResults[[#This Row],[Entry]]="-",TimeVR[[#This Row],[validation]]="Validated"),"Y","N")</f>
        <v>N</v>
      </c>
      <c r="H1822">
        <f>IF(OR(LEFT(TimeVR[[#This Row],[Times]],8)="00:00.00", LEFT(TimeVR[[#This Row],[Times]],2)="NT"),"-",TimeVR[[#This Row],[Times]])</f>
        <v>0</v>
      </c>
      <c r="I18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2" t="str">
        <f>IF(ISBLANK(TimeVR[[#This Row],[Best Time(S)]]),"-",TimeVR[[#This Row],[Best Time(S)]])</f>
        <v>-</v>
      </c>
      <c r="K1822" t="str">
        <f>IF(StandardResults[[#This Row],[BT(SC)]]&lt;&gt;"-",IF(StandardResults[[#This Row],[BT(SC)]]&lt;=StandardResults[[#This Row],[AAs]],"AA",IF(StandardResults[[#This Row],[BT(SC)]]&lt;=StandardResults[[#This Row],[As]],"A",IF(StandardResults[[#This Row],[BT(SC)]]&lt;=StandardResults[[#This Row],[Bs]],"B","-"))),"")</f>
        <v/>
      </c>
      <c r="L1822" t="str">
        <f>IF(ISBLANK(TimeVR[[#This Row],[Best Time(L)]]),"-",TimeVR[[#This Row],[Best Time(L)]])</f>
        <v>-</v>
      </c>
      <c r="M1822" t="str">
        <f>IF(StandardResults[[#This Row],[BT(LC)]]&lt;&gt;"-",IF(StandardResults[[#This Row],[BT(LC)]]&lt;=StandardResults[[#This Row],[AA]],"AA",IF(StandardResults[[#This Row],[BT(LC)]]&lt;=StandardResults[[#This Row],[A]],"A",IF(StandardResults[[#This Row],[BT(LC)]]&lt;=StandardResults[[#This Row],[B]],"B","-"))),"")</f>
        <v/>
      </c>
      <c r="N1822" s="14"/>
      <c r="O1822" t="str">
        <f>IF(StandardResults[[#This Row],[BT(SC)]]&lt;&gt;"-",IF(StandardResults[[#This Row],[BT(SC)]]&lt;=StandardResults[[#This Row],[Ecs]],"EC","-"),"")</f>
        <v/>
      </c>
      <c r="Q1822" t="str">
        <f>IF(StandardResults[[#This Row],[Ind/Rel]]="Ind",LEFT(StandardResults[[#This Row],[Gender]],1)&amp;MIN(MAX(StandardResults[[#This Row],[Age]],11),17)&amp;"-"&amp;StandardResults[[#This Row],[Event]],"")</f>
        <v>011-0</v>
      </c>
      <c r="R1822" t="e">
        <f>IF(StandardResults[[#This Row],[Ind/Rel]]="Ind",_xlfn.XLOOKUP(StandardResults[[#This Row],[Code]],Std[Code],Std[AA]),"-")</f>
        <v>#N/A</v>
      </c>
      <c r="S1822" t="e">
        <f>IF(StandardResults[[#This Row],[Ind/Rel]]="Ind",_xlfn.XLOOKUP(StandardResults[[#This Row],[Code]],Std[Code],Std[A]),"-")</f>
        <v>#N/A</v>
      </c>
      <c r="T1822" t="e">
        <f>IF(StandardResults[[#This Row],[Ind/Rel]]="Ind",_xlfn.XLOOKUP(StandardResults[[#This Row],[Code]],Std[Code],Std[B]),"-")</f>
        <v>#N/A</v>
      </c>
      <c r="U1822" t="e">
        <f>IF(StandardResults[[#This Row],[Ind/Rel]]="Ind",_xlfn.XLOOKUP(StandardResults[[#This Row],[Code]],Std[Code],Std[AAs]),"-")</f>
        <v>#N/A</v>
      </c>
      <c r="V1822" t="e">
        <f>IF(StandardResults[[#This Row],[Ind/Rel]]="Ind",_xlfn.XLOOKUP(StandardResults[[#This Row],[Code]],Std[Code],Std[As]),"-")</f>
        <v>#N/A</v>
      </c>
      <c r="W1822" t="e">
        <f>IF(StandardResults[[#This Row],[Ind/Rel]]="Ind",_xlfn.XLOOKUP(StandardResults[[#This Row],[Code]],Std[Code],Std[Bs]),"-")</f>
        <v>#N/A</v>
      </c>
      <c r="X1822" t="e">
        <f>IF(StandardResults[[#This Row],[Ind/Rel]]="Ind",_xlfn.XLOOKUP(StandardResults[[#This Row],[Code]],Std[Code],Std[EC]),"-")</f>
        <v>#N/A</v>
      </c>
      <c r="Y1822" t="e">
        <f>IF(StandardResults[[#This Row],[Ind/Rel]]="Ind",_xlfn.XLOOKUP(StandardResults[[#This Row],[Code]],Std[Code],Std[Ecs]),"-")</f>
        <v>#N/A</v>
      </c>
      <c r="Z1822">
        <f>COUNTIFS(StandardResults[Name],StandardResults[[#This Row],[Name]],StandardResults[Entry
Std],"B")+COUNTIFS(StandardResults[Name],StandardResults[[#This Row],[Name]],StandardResults[Entry
Std],"A")+COUNTIFS(StandardResults[Name],StandardResults[[#This Row],[Name]],StandardResults[Entry
Std],"AA")</f>
        <v>0</v>
      </c>
      <c r="AA1822">
        <f>COUNTIFS(StandardResults[Name],StandardResults[[#This Row],[Name]],StandardResults[Entry
Std],"AA")</f>
        <v>0</v>
      </c>
    </row>
    <row r="1823" spans="1:27" x14ac:dyDescent="0.25">
      <c r="A1823">
        <f>TimeVR[[#This Row],[Club]]</f>
        <v>0</v>
      </c>
      <c r="B1823" t="str">
        <f>IF(OR(RIGHT(TimeVR[[#This Row],[Event]],3)="M.R", RIGHT(TimeVR[[#This Row],[Event]],3)="F.R"),"Relay","Ind")</f>
        <v>Ind</v>
      </c>
      <c r="C1823">
        <f>TimeVR[[#This Row],[gender]]</f>
        <v>0</v>
      </c>
      <c r="D1823">
        <f>TimeVR[[#This Row],[Age]]</f>
        <v>0</v>
      </c>
      <c r="E1823">
        <f>TimeVR[[#This Row],[name]]</f>
        <v>0</v>
      </c>
      <c r="F1823">
        <f>TimeVR[[#This Row],[Event]]</f>
        <v>0</v>
      </c>
      <c r="G1823" t="str">
        <f>IF(OR(StandardResults[[#This Row],[Entry]]="-",TimeVR[[#This Row],[validation]]="Validated"),"Y","N")</f>
        <v>N</v>
      </c>
      <c r="H1823">
        <f>IF(OR(LEFT(TimeVR[[#This Row],[Times]],8)="00:00.00", LEFT(TimeVR[[#This Row],[Times]],2)="NT"),"-",TimeVR[[#This Row],[Times]])</f>
        <v>0</v>
      </c>
      <c r="I18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3" t="str">
        <f>IF(ISBLANK(TimeVR[[#This Row],[Best Time(S)]]),"-",TimeVR[[#This Row],[Best Time(S)]])</f>
        <v>-</v>
      </c>
      <c r="K1823" t="str">
        <f>IF(StandardResults[[#This Row],[BT(SC)]]&lt;&gt;"-",IF(StandardResults[[#This Row],[BT(SC)]]&lt;=StandardResults[[#This Row],[AAs]],"AA",IF(StandardResults[[#This Row],[BT(SC)]]&lt;=StandardResults[[#This Row],[As]],"A",IF(StandardResults[[#This Row],[BT(SC)]]&lt;=StandardResults[[#This Row],[Bs]],"B","-"))),"")</f>
        <v/>
      </c>
      <c r="L1823" t="str">
        <f>IF(ISBLANK(TimeVR[[#This Row],[Best Time(L)]]),"-",TimeVR[[#This Row],[Best Time(L)]])</f>
        <v>-</v>
      </c>
      <c r="M1823" t="str">
        <f>IF(StandardResults[[#This Row],[BT(LC)]]&lt;&gt;"-",IF(StandardResults[[#This Row],[BT(LC)]]&lt;=StandardResults[[#This Row],[AA]],"AA",IF(StandardResults[[#This Row],[BT(LC)]]&lt;=StandardResults[[#This Row],[A]],"A",IF(StandardResults[[#This Row],[BT(LC)]]&lt;=StandardResults[[#This Row],[B]],"B","-"))),"")</f>
        <v/>
      </c>
      <c r="N1823" s="14"/>
      <c r="O1823" t="str">
        <f>IF(StandardResults[[#This Row],[BT(SC)]]&lt;&gt;"-",IF(StandardResults[[#This Row],[BT(SC)]]&lt;=StandardResults[[#This Row],[Ecs]],"EC","-"),"")</f>
        <v/>
      </c>
      <c r="Q1823" t="str">
        <f>IF(StandardResults[[#This Row],[Ind/Rel]]="Ind",LEFT(StandardResults[[#This Row],[Gender]],1)&amp;MIN(MAX(StandardResults[[#This Row],[Age]],11),17)&amp;"-"&amp;StandardResults[[#This Row],[Event]],"")</f>
        <v>011-0</v>
      </c>
      <c r="R1823" t="e">
        <f>IF(StandardResults[[#This Row],[Ind/Rel]]="Ind",_xlfn.XLOOKUP(StandardResults[[#This Row],[Code]],Std[Code],Std[AA]),"-")</f>
        <v>#N/A</v>
      </c>
      <c r="S1823" t="e">
        <f>IF(StandardResults[[#This Row],[Ind/Rel]]="Ind",_xlfn.XLOOKUP(StandardResults[[#This Row],[Code]],Std[Code],Std[A]),"-")</f>
        <v>#N/A</v>
      </c>
      <c r="T1823" t="e">
        <f>IF(StandardResults[[#This Row],[Ind/Rel]]="Ind",_xlfn.XLOOKUP(StandardResults[[#This Row],[Code]],Std[Code],Std[B]),"-")</f>
        <v>#N/A</v>
      </c>
      <c r="U1823" t="e">
        <f>IF(StandardResults[[#This Row],[Ind/Rel]]="Ind",_xlfn.XLOOKUP(StandardResults[[#This Row],[Code]],Std[Code],Std[AAs]),"-")</f>
        <v>#N/A</v>
      </c>
      <c r="V1823" t="e">
        <f>IF(StandardResults[[#This Row],[Ind/Rel]]="Ind",_xlfn.XLOOKUP(StandardResults[[#This Row],[Code]],Std[Code],Std[As]),"-")</f>
        <v>#N/A</v>
      </c>
      <c r="W1823" t="e">
        <f>IF(StandardResults[[#This Row],[Ind/Rel]]="Ind",_xlfn.XLOOKUP(StandardResults[[#This Row],[Code]],Std[Code],Std[Bs]),"-")</f>
        <v>#N/A</v>
      </c>
      <c r="X1823" t="e">
        <f>IF(StandardResults[[#This Row],[Ind/Rel]]="Ind",_xlfn.XLOOKUP(StandardResults[[#This Row],[Code]],Std[Code],Std[EC]),"-")</f>
        <v>#N/A</v>
      </c>
      <c r="Y1823" t="e">
        <f>IF(StandardResults[[#This Row],[Ind/Rel]]="Ind",_xlfn.XLOOKUP(StandardResults[[#This Row],[Code]],Std[Code],Std[Ecs]),"-")</f>
        <v>#N/A</v>
      </c>
      <c r="Z1823">
        <f>COUNTIFS(StandardResults[Name],StandardResults[[#This Row],[Name]],StandardResults[Entry
Std],"B")+COUNTIFS(StandardResults[Name],StandardResults[[#This Row],[Name]],StandardResults[Entry
Std],"A")+COUNTIFS(StandardResults[Name],StandardResults[[#This Row],[Name]],StandardResults[Entry
Std],"AA")</f>
        <v>0</v>
      </c>
      <c r="AA1823">
        <f>COUNTIFS(StandardResults[Name],StandardResults[[#This Row],[Name]],StandardResults[Entry
Std],"AA")</f>
        <v>0</v>
      </c>
    </row>
    <row r="1824" spans="1:27" x14ac:dyDescent="0.25">
      <c r="A1824">
        <f>TimeVR[[#This Row],[Club]]</f>
        <v>0</v>
      </c>
      <c r="B1824" t="str">
        <f>IF(OR(RIGHT(TimeVR[[#This Row],[Event]],3)="M.R", RIGHT(TimeVR[[#This Row],[Event]],3)="F.R"),"Relay","Ind")</f>
        <v>Ind</v>
      </c>
      <c r="C1824">
        <f>TimeVR[[#This Row],[gender]]</f>
        <v>0</v>
      </c>
      <c r="D1824">
        <f>TimeVR[[#This Row],[Age]]</f>
        <v>0</v>
      </c>
      <c r="E1824">
        <f>TimeVR[[#This Row],[name]]</f>
        <v>0</v>
      </c>
      <c r="F1824">
        <f>TimeVR[[#This Row],[Event]]</f>
        <v>0</v>
      </c>
      <c r="G1824" t="str">
        <f>IF(OR(StandardResults[[#This Row],[Entry]]="-",TimeVR[[#This Row],[validation]]="Validated"),"Y","N")</f>
        <v>N</v>
      </c>
      <c r="H1824">
        <f>IF(OR(LEFT(TimeVR[[#This Row],[Times]],8)="00:00.00", LEFT(TimeVR[[#This Row],[Times]],2)="NT"),"-",TimeVR[[#This Row],[Times]])</f>
        <v>0</v>
      </c>
      <c r="I18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4" t="str">
        <f>IF(ISBLANK(TimeVR[[#This Row],[Best Time(S)]]),"-",TimeVR[[#This Row],[Best Time(S)]])</f>
        <v>-</v>
      </c>
      <c r="K1824" t="str">
        <f>IF(StandardResults[[#This Row],[BT(SC)]]&lt;&gt;"-",IF(StandardResults[[#This Row],[BT(SC)]]&lt;=StandardResults[[#This Row],[AAs]],"AA",IF(StandardResults[[#This Row],[BT(SC)]]&lt;=StandardResults[[#This Row],[As]],"A",IF(StandardResults[[#This Row],[BT(SC)]]&lt;=StandardResults[[#This Row],[Bs]],"B","-"))),"")</f>
        <v/>
      </c>
      <c r="L1824" t="str">
        <f>IF(ISBLANK(TimeVR[[#This Row],[Best Time(L)]]),"-",TimeVR[[#This Row],[Best Time(L)]])</f>
        <v>-</v>
      </c>
      <c r="M1824" t="str">
        <f>IF(StandardResults[[#This Row],[BT(LC)]]&lt;&gt;"-",IF(StandardResults[[#This Row],[BT(LC)]]&lt;=StandardResults[[#This Row],[AA]],"AA",IF(StandardResults[[#This Row],[BT(LC)]]&lt;=StandardResults[[#This Row],[A]],"A",IF(StandardResults[[#This Row],[BT(LC)]]&lt;=StandardResults[[#This Row],[B]],"B","-"))),"")</f>
        <v/>
      </c>
      <c r="N1824" s="14"/>
      <c r="O1824" t="str">
        <f>IF(StandardResults[[#This Row],[BT(SC)]]&lt;&gt;"-",IF(StandardResults[[#This Row],[BT(SC)]]&lt;=StandardResults[[#This Row],[Ecs]],"EC","-"),"")</f>
        <v/>
      </c>
      <c r="Q1824" t="str">
        <f>IF(StandardResults[[#This Row],[Ind/Rel]]="Ind",LEFT(StandardResults[[#This Row],[Gender]],1)&amp;MIN(MAX(StandardResults[[#This Row],[Age]],11),17)&amp;"-"&amp;StandardResults[[#This Row],[Event]],"")</f>
        <v>011-0</v>
      </c>
      <c r="R1824" t="e">
        <f>IF(StandardResults[[#This Row],[Ind/Rel]]="Ind",_xlfn.XLOOKUP(StandardResults[[#This Row],[Code]],Std[Code],Std[AA]),"-")</f>
        <v>#N/A</v>
      </c>
      <c r="S1824" t="e">
        <f>IF(StandardResults[[#This Row],[Ind/Rel]]="Ind",_xlfn.XLOOKUP(StandardResults[[#This Row],[Code]],Std[Code],Std[A]),"-")</f>
        <v>#N/A</v>
      </c>
      <c r="T1824" t="e">
        <f>IF(StandardResults[[#This Row],[Ind/Rel]]="Ind",_xlfn.XLOOKUP(StandardResults[[#This Row],[Code]],Std[Code],Std[B]),"-")</f>
        <v>#N/A</v>
      </c>
      <c r="U1824" t="e">
        <f>IF(StandardResults[[#This Row],[Ind/Rel]]="Ind",_xlfn.XLOOKUP(StandardResults[[#This Row],[Code]],Std[Code],Std[AAs]),"-")</f>
        <v>#N/A</v>
      </c>
      <c r="V1824" t="e">
        <f>IF(StandardResults[[#This Row],[Ind/Rel]]="Ind",_xlfn.XLOOKUP(StandardResults[[#This Row],[Code]],Std[Code],Std[As]),"-")</f>
        <v>#N/A</v>
      </c>
      <c r="W1824" t="e">
        <f>IF(StandardResults[[#This Row],[Ind/Rel]]="Ind",_xlfn.XLOOKUP(StandardResults[[#This Row],[Code]],Std[Code],Std[Bs]),"-")</f>
        <v>#N/A</v>
      </c>
      <c r="X1824" t="e">
        <f>IF(StandardResults[[#This Row],[Ind/Rel]]="Ind",_xlfn.XLOOKUP(StandardResults[[#This Row],[Code]],Std[Code],Std[EC]),"-")</f>
        <v>#N/A</v>
      </c>
      <c r="Y1824" t="e">
        <f>IF(StandardResults[[#This Row],[Ind/Rel]]="Ind",_xlfn.XLOOKUP(StandardResults[[#This Row],[Code]],Std[Code],Std[Ecs]),"-")</f>
        <v>#N/A</v>
      </c>
      <c r="Z1824">
        <f>COUNTIFS(StandardResults[Name],StandardResults[[#This Row],[Name]],StandardResults[Entry
Std],"B")+COUNTIFS(StandardResults[Name],StandardResults[[#This Row],[Name]],StandardResults[Entry
Std],"A")+COUNTIFS(StandardResults[Name],StandardResults[[#This Row],[Name]],StandardResults[Entry
Std],"AA")</f>
        <v>0</v>
      </c>
      <c r="AA1824">
        <f>COUNTIFS(StandardResults[Name],StandardResults[[#This Row],[Name]],StandardResults[Entry
Std],"AA")</f>
        <v>0</v>
      </c>
    </row>
    <row r="1825" spans="1:27" x14ac:dyDescent="0.25">
      <c r="A1825">
        <f>TimeVR[[#This Row],[Club]]</f>
        <v>0</v>
      </c>
      <c r="B1825" t="str">
        <f>IF(OR(RIGHT(TimeVR[[#This Row],[Event]],3)="M.R", RIGHT(TimeVR[[#This Row],[Event]],3)="F.R"),"Relay","Ind")</f>
        <v>Ind</v>
      </c>
      <c r="C1825">
        <f>TimeVR[[#This Row],[gender]]</f>
        <v>0</v>
      </c>
      <c r="D1825">
        <f>TimeVR[[#This Row],[Age]]</f>
        <v>0</v>
      </c>
      <c r="E1825">
        <f>TimeVR[[#This Row],[name]]</f>
        <v>0</v>
      </c>
      <c r="F1825">
        <f>TimeVR[[#This Row],[Event]]</f>
        <v>0</v>
      </c>
      <c r="G1825" t="str">
        <f>IF(OR(StandardResults[[#This Row],[Entry]]="-",TimeVR[[#This Row],[validation]]="Validated"),"Y","N")</f>
        <v>N</v>
      </c>
      <c r="H1825">
        <f>IF(OR(LEFT(TimeVR[[#This Row],[Times]],8)="00:00.00", LEFT(TimeVR[[#This Row],[Times]],2)="NT"),"-",TimeVR[[#This Row],[Times]])</f>
        <v>0</v>
      </c>
      <c r="I18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5" t="str">
        <f>IF(ISBLANK(TimeVR[[#This Row],[Best Time(S)]]),"-",TimeVR[[#This Row],[Best Time(S)]])</f>
        <v>-</v>
      </c>
      <c r="K1825" t="str">
        <f>IF(StandardResults[[#This Row],[BT(SC)]]&lt;&gt;"-",IF(StandardResults[[#This Row],[BT(SC)]]&lt;=StandardResults[[#This Row],[AAs]],"AA",IF(StandardResults[[#This Row],[BT(SC)]]&lt;=StandardResults[[#This Row],[As]],"A",IF(StandardResults[[#This Row],[BT(SC)]]&lt;=StandardResults[[#This Row],[Bs]],"B","-"))),"")</f>
        <v/>
      </c>
      <c r="L1825" t="str">
        <f>IF(ISBLANK(TimeVR[[#This Row],[Best Time(L)]]),"-",TimeVR[[#This Row],[Best Time(L)]])</f>
        <v>-</v>
      </c>
      <c r="M1825" t="str">
        <f>IF(StandardResults[[#This Row],[BT(LC)]]&lt;&gt;"-",IF(StandardResults[[#This Row],[BT(LC)]]&lt;=StandardResults[[#This Row],[AA]],"AA",IF(StandardResults[[#This Row],[BT(LC)]]&lt;=StandardResults[[#This Row],[A]],"A",IF(StandardResults[[#This Row],[BT(LC)]]&lt;=StandardResults[[#This Row],[B]],"B","-"))),"")</f>
        <v/>
      </c>
      <c r="N1825" s="14"/>
      <c r="O1825" t="str">
        <f>IF(StandardResults[[#This Row],[BT(SC)]]&lt;&gt;"-",IF(StandardResults[[#This Row],[BT(SC)]]&lt;=StandardResults[[#This Row],[Ecs]],"EC","-"),"")</f>
        <v/>
      </c>
      <c r="Q1825" t="str">
        <f>IF(StandardResults[[#This Row],[Ind/Rel]]="Ind",LEFT(StandardResults[[#This Row],[Gender]],1)&amp;MIN(MAX(StandardResults[[#This Row],[Age]],11),17)&amp;"-"&amp;StandardResults[[#This Row],[Event]],"")</f>
        <v>011-0</v>
      </c>
      <c r="R1825" t="e">
        <f>IF(StandardResults[[#This Row],[Ind/Rel]]="Ind",_xlfn.XLOOKUP(StandardResults[[#This Row],[Code]],Std[Code],Std[AA]),"-")</f>
        <v>#N/A</v>
      </c>
      <c r="S1825" t="e">
        <f>IF(StandardResults[[#This Row],[Ind/Rel]]="Ind",_xlfn.XLOOKUP(StandardResults[[#This Row],[Code]],Std[Code],Std[A]),"-")</f>
        <v>#N/A</v>
      </c>
      <c r="T1825" t="e">
        <f>IF(StandardResults[[#This Row],[Ind/Rel]]="Ind",_xlfn.XLOOKUP(StandardResults[[#This Row],[Code]],Std[Code],Std[B]),"-")</f>
        <v>#N/A</v>
      </c>
      <c r="U1825" t="e">
        <f>IF(StandardResults[[#This Row],[Ind/Rel]]="Ind",_xlfn.XLOOKUP(StandardResults[[#This Row],[Code]],Std[Code],Std[AAs]),"-")</f>
        <v>#N/A</v>
      </c>
      <c r="V1825" t="e">
        <f>IF(StandardResults[[#This Row],[Ind/Rel]]="Ind",_xlfn.XLOOKUP(StandardResults[[#This Row],[Code]],Std[Code],Std[As]),"-")</f>
        <v>#N/A</v>
      </c>
      <c r="W1825" t="e">
        <f>IF(StandardResults[[#This Row],[Ind/Rel]]="Ind",_xlfn.XLOOKUP(StandardResults[[#This Row],[Code]],Std[Code],Std[Bs]),"-")</f>
        <v>#N/A</v>
      </c>
      <c r="X1825" t="e">
        <f>IF(StandardResults[[#This Row],[Ind/Rel]]="Ind",_xlfn.XLOOKUP(StandardResults[[#This Row],[Code]],Std[Code],Std[EC]),"-")</f>
        <v>#N/A</v>
      </c>
      <c r="Y1825" t="e">
        <f>IF(StandardResults[[#This Row],[Ind/Rel]]="Ind",_xlfn.XLOOKUP(StandardResults[[#This Row],[Code]],Std[Code],Std[Ecs]),"-")</f>
        <v>#N/A</v>
      </c>
      <c r="Z1825">
        <f>COUNTIFS(StandardResults[Name],StandardResults[[#This Row],[Name]],StandardResults[Entry
Std],"B")+COUNTIFS(StandardResults[Name],StandardResults[[#This Row],[Name]],StandardResults[Entry
Std],"A")+COUNTIFS(StandardResults[Name],StandardResults[[#This Row],[Name]],StandardResults[Entry
Std],"AA")</f>
        <v>0</v>
      </c>
      <c r="AA1825">
        <f>COUNTIFS(StandardResults[Name],StandardResults[[#This Row],[Name]],StandardResults[Entry
Std],"AA")</f>
        <v>0</v>
      </c>
    </row>
    <row r="1826" spans="1:27" x14ac:dyDescent="0.25">
      <c r="A1826">
        <f>TimeVR[[#This Row],[Club]]</f>
        <v>0</v>
      </c>
      <c r="B1826" t="str">
        <f>IF(OR(RIGHT(TimeVR[[#This Row],[Event]],3)="M.R", RIGHT(TimeVR[[#This Row],[Event]],3)="F.R"),"Relay","Ind")</f>
        <v>Ind</v>
      </c>
      <c r="C1826">
        <f>TimeVR[[#This Row],[gender]]</f>
        <v>0</v>
      </c>
      <c r="D1826">
        <f>TimeVR[[#This Row],[Age]]</f>
        <v>0</v>
      </c>
      <c r="E1826">
        <f>TimeVR[[#This Row],[name]]</f>
        <v>0</v>
      </c>
      <c r="F1826">
        <f>TimeVR[[#This Row],[Event]]</f>
        <v>0</v>
      </c>
      <c r="G1826" t="str">
        <f>IF(OR(StandardResults[[#This Row],[Entry]]="-",TimeVR[[#This Row],[validation]]="Validated"),"Y","N")</f>
        <v>N</v>
      </c>
      <c r="H1826">
        <f>IF(OR(LEFT(TimeVR[[#This Row],[Times]],8)="00:00.00", LEFT(TimeVR[[#This Row],[Times]],2)="NT"),"-",TimeVR[[#This Row],[Times]])</f>
        <v>0</v>
      </c>
      <c r="I18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6" t="str">
        <f>IF(ISBLANK(TimeVR[[#This Row],[Best Time(S)]]),"-",TimeVR[[#This Row],[Best Time(S)]])</f>
        <v>-</v>
      </c>
      <c r="K1826" t="str">
        <f>IF(StandardResults[[#This Row],[BT(SC)]]&lt;&gt;"-",IF(StandardResults[[#This Row],[BT(SC)]]&lt;=StandardResults[[#This Row],[AAs]],"AA",IF(StandardResults[[#This Row],[BT(SC)]]&lt;=StandardResults[[#This Row],[As]],"A",IF(StandardResults[[#This Row],[BT(SC)]]&lt;=StandardResults[[#This Row],[Bs]],"B","-"))),"")</f>
        <v/>
      </c>
      <c r="L1826" t="str">
        <f>IF(ISBLANK(TimeVR[[#This Row],[Best Time(L)]]),"-",TimeVR[[#This Row],[Best Time(L)]])</f>
        <v>-</v>
      </c>
      <c r="M1826" t="str">
        <f>IF(StandardResults[[#This Row],[BT(LC)]]&lt;&gt;"-",IF(StandardResults[[#This Row],[BT(LC)]]&lt;=StandardResults[[#This Row],[AA]],"AA",IF(StandardResults[[#This Row],[BT(LC)]]&lt;=StandardResults[[#This Row],[A]],"A",IF(StandardResults[[#This Row],[BT(LC)]]&lt;=StandardResults[[#This Row],[B]],"B","-"))),"")</f>
        <v/>
      </c>
      <c r="N1826" s="14"/>
      <c r="O1826" t="str">
        <f>IF(StandardResults[[#This Row],[BT(SC)]]&lt;&gt;"-",IF(StandardResults[[#This Row],[BT(SC)]]&lt;=StandardResults[[#This Row],[Ecs]],"EC","-"),"")</f>
        <v/>
      </c>
      <c r="Q1826" t="str">
        <f>IF(StandardResults[[#This Row],[Ind/Rel]]="Ind",LEFT(StandardResults[[#This Row],[Gender]],1)&amp;MIN(MAX(StandardResults[[#This Row],[Age]],11),17)&amp;"-"&amp;StandardResults[[#This Row],[Event]],"")</f>
        <v>011-0</v>
      </c>
      <c r="R1826" t="e">
        <f>IF(StandardResults[[#This Row],[Ind/Rel]]="Ind",_xlfn.XLOOKUP(StandardResults[[#This Row],[Code]],Std[Code],Std[AA]),"-")</f>
        <v>#N/A</v>
      </c>
      <c r="S1826" t="e">
        <f>IF(StandardResults[[#This Row],[Ind/Rel]]="Ind",_xlfn.XLOOKUP(StandardResults[[#This Row],[Code]],Std[Code],Std[A]),"-")</f>
        <v>#N/A</v>
      </c>
      <c r="T1826" t="e">
        <f>IF(StandardResults[[#This Row],[Ind/Rel]]="Ind",_xlfn.XLOOKUP(StandardResults[[#This Row],[Code]],Std[Code],Std[B]),"-")</f>
        <v>#N/A</v>
      </c>
      <c r="U1826" t="e">
        <f>IF(StandardResults[[#This Row],[Ind/Rel]]="Ind",_xlfn.XLOOKUP(StandardResults[[#This Row],[Code]],Std[Code],Std[AAs]),"-")</f>
        <v>#N/A</v>
      </c>
      <c r="V1826" t="e">
        <f>IF(StandardResults[[#This Row],[Ind/Rel]]="Ind",_xlfn.XLOOKUP(StandardResults[[#This Row],[Code]],Std[Code],Std[As]),"-")</f>
        <v>#N/A</v>
      </c>
      <c r="W1826" t="e">
        <f>IF(StandardResults[[#This Row],[Ind/Rel]]="Ind",_xlfn.XLOOKUP(StandardResults[[#This Row],[Code]],Std[Code],Std[Bs]),"-")</f>
        <v>#N/A</v>
      </c>
      <c r="X1826" t="e">
        <f>IF(StandardResults[[#This Row],[Ind/Rel]]="Ind",_xlfn.XLOOKUP(StandardResults[[#This Row],[Code]],Std[Code],Std[EC]),"-")</f>
        <v>#N/A</v>
      </c>
      <c r="Y1826" t="e">
        <f>IF(StandardResults[[#This Row],[Ind/Rel]]="Ind",_xlfn.XLOOKUP(StandardResults[[#This Row],[Code]],Std[Code],Std[Ecs]),"-")</f>
        <v>#N/A</v>
      </c>
      <c r="Z1826">
        <f>COUNTIFS(StandardResults[Name],StandardResults[[#This Row],[Name]],StandardResults[Entry
Std],"B")+COUNTIFS(StandardResults[Name],StandardResults[[#This Row],[Name]],StandardResults[Entry
Std],"A")+COUNTIFS(StandardResults[Name],StandardResults[[#This Row],[Name]],StandardResults[Entry
Std],"AA")</f>
        <v>0</v>
      </c>
      <c r="AA1826">
        <f>COUNTIFS(StandardResults[Name],StandardResults[[#This Row],[Name]],StandardResults[Entry
Std],"AA")</f>
        <v>0</v>
      </c>
    </row>
    <row r="1827" spans="1:27" x14ac:dyDescent="0.25">
      <c r="A1827">
        <f>TimeVR[[#This Row],[Club]]</f>
        <v>0</v>
      </c>
      <c r="B1827" t="str">
        <f>IF(OR(RIGHT(TimeVR[[#This Row],[Event]],3)="M.R", RIGHT(TimeVR[[#This Row],[Event]],3)="F.R"),"Relay","Ind")</f>
        <v>Ind</v>
      </c>
      <c r="C1827">
        <f>TimeVR[[#This Row],[gender]]</f>
        <v>0</v>
      </c>
      <c r="D1827">
        <f>TimeVR[[#This Row],[Age]]</f>
        <v>0</v>
      </c>
      <c r="E1827">
        <f>TimeVR[[#This Row],[name]]</f>
        <v>0</v>
      </c>
      <c r="F1827">
        <f>TimeVR[[#This Row],[Event]]</f>
        <v>0</v>
      </c>
      <c r="G1827" t="str">
        <f>IF(OR(StandardResults[[#This Row],[Entry]]="-",TimeVR[[#This Row],[validation]]="Validated"),"Y","N")</f>
        <v>N</v>
      </c>
      <c r="H1827">
        <f>IF(OR(LEFT(TimeVR[[#This Row],[Times]],8)="00:00.00", LEFT(TimeVR[[#This Row],[Times]],2)="NT"),"-",TimeVR[[#This Row],[Times]])</f>
        <v>0</v>
      </c>
      <c r="I18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7" t="str">
        <f>IF(ISBLANK(TimeVR[[#This Row],[Best Time(S)]]),"-",TimeVR[[#This Row],[Best Time(S)]])</f>
        <v>-</v>
      </c>
      <c r="K1827" t="str">
        <f>IF(StandardResults[[#This Row],[BT(SC)]]&lt;&gt;"-",IF(StandardResults[[#This Row],[BT(SC)]]&lt;=StandardResults[[#This Row],[AAs]],"AA",IF(StandardResults[[#This Row],[BT(SC)]]&lt;=StandardResults[[#This Row],[As]],"A",IF(StandardResults[[#This Row],[BT(SC)]]&lt;=StandardResults[[#This Row],[Bs]],"B","-"))),"")</f>
        <v/>
      </c>
      <c r="L1827" t="str">
        <f>IF(ISBLANK(TimeVR[[#This Row],[Best Time(L)]]),"-",TimeVR[[#This Row],[Best Time(L)]])</f>
        <v>-</v>
      </c>
      <c r="M1827" t="str">
        <f>IF(StandardResults[[#This Row],[BT(LC)]]&lt;&gt;"-",IF(StandardResults[[#This Row],[BT(LC)]]&lt;=StandardResults[[#This Row],[AA]],"AA",IF(StandardResults[[#This Row],[BT(LC)]]&lt;=StandardResults[[#This Row],[A]],"A",IF(StandardResults[[#This Row],[BT(LC)]]&lt;=StandardResults[[#This Row],[B]],"B","-"))),"")</f>
        <v/>
      </c>
      <c r="N1827" s="14"/>
      <c r="O1827" t="str">
        <f>IF(StandardResults[[#This Row],[BT(SC)]]&lt;&gt;"-",IF(StandardResults[[#This Row],[BT(SC)]]&lt;=StandardResults[[#This Row],[Ecs]],"EC","-"),"")</f>
        <v/>
      </c>
      <c r="Q1827" t="str">
        <f>IF(StandardResults[[#This Row],[Ind/Rel]]="Ind",LEFT(StandardResults[[#This Row],[Gender]],1)&amp;MIN(MAX(StandardResults[[#This Row],[Age]],11),17)&amp;"-"&amp;StandardResults[[#This Row],[Event]],"")</f>
        <v>011-0</v>
      </c>
      <c r="R1827" t="e">
        <f>IF(StandardResults[[#This Row],[Ind/Rel]]="Ind",_xlfn.XLOOKUP(StandardResults[[#This Row],[Code]],Std[Code],Std[AA]),"-")</f>
        <v>#N/A</v>
      </c>
      <c r="S1827" t="e">
        <f>IF(StandardResults[[#This Row],[Ind/Rel]]="Ind",_xlfn.XLOOKUP(StandardResults[[#This Row],[Code]],Std[Code],Std[A]),"-")</f>
        <v>#N/A</v>
      </c>
      <c r="T1827" t="e">
        <f>IF(StandardResults[[#This Row],[Ind/Rel]]="Ind",_xlfn.XLOOKUP(StandardResults[[#This Row],[Code]],Std[Code],Std[B]),"-")</f>
        <v>#N/A</v>
      </c>
      <c r="U1827" t="e">
        <f>IF(StandardResults[[#This Row],[Ind/Rel]]="Ind",_xlfn.XLOOKUP(StandardResults[[#This Row],[Code]],Std[Code],Std[AAs]),"-")</f>
        <v>#N/A</v>
      </c>
      <c r="V1827" t="e">
        <f>IF(StandardResults[[#This Row],[Ind/Rel]]="Ind",_xlfn.XLOOKUP(StandardResults[[#This Row],[Code]],Std[Code],Std[As]),"-")</f>
        <v>#N/A</v>
      </c>
      <c r="W1827" t="e">
        <f>IF(StandardResults[[#This Row],[Ind/Rel]]="Ind",_xlfn.XLOOKUP(StandardResults[[#This Row],[Code]],Std[Code],Std[Bs]),"-")</f>
        <v>#N/A</v>
      </c>
      <c r="X1827" t="e">
        <f>IF(StandardResults[[#This Row],[Ind/Rel]]="Ind",_xlfn.XLOOKUP(StandardResults[[#This Row],[Code]],Std[Code],Std[EC]),"-")</f>
        <v>#N/A</v>
      </c>
      <c r="Y1827" t="e">
        <f>IF(StandardResults[[#This Row],[Ind/Rel]]="Ind",_xlfn.XLOOKUP(StandardResults[[#This Row],[Code]],Std[Code],Std[Ecs]),"-")</f>
        <v>#N/A</v>
      </c>
      <c r="Z1827">
        <f>COUNTIFS(StandardResults[Name],StandardResults[[#This Row],[Name]],StandardResults[Entry
Std],"B")+COUNTIFS(StandardResults[Name],StandardResults[[#This Row],[Name]],StandardResults[Entry
Std],"A")+COUNTIFS(StandardResults[Name],StandardResults[[#This Row],[Name]],StandardResults[Entry
Std],"AA")</f>
        <v>0</v>
      </c>
      <c r="AA1827">
        <f>COUNTIFS(StandardResults[Name],StandardResults[[#This Row],[Name]],StandardResults[Entry
Std],"AA")</f>
        <v>0</v>
      </c>
    </row>
    <row r="1828" spans="1:27" x14ac:dyDescent="0.25">
      <c r="A1828">
        <f>TimeVR[[#This Row],[Club]]</f>
        <v>0</v>
      </c>
      <c r="B1828" t="str">
        <f>IF(OR(RIGHT(TimeVR[[#This Row],[Event]],3)="M.R", RIGHT(TimeVR[[#This Row],[Event]],3)="F.R"),"Relay","Ind")</f>
        <v>Ind</v>
      </c>
      <c r="C1828">
        <f>TimeVR[[#This Row],[gender]]</f>
        <v>0</v>
      </c>
      <c r="D1828">
        <f>TimeVR[[#This Row],[Age]]</f>
        <v>0</v>
      </c>
      <c r="E1828">
        <f>TimeVR[[#This Row],[name]]</f>
        <v>0</v>
      </c>
      <c r="F1828">
        <f>TimeVR[[#This Row],[Event]]</f>
        <v>0</v>
      </c>
      <c r="G1828" t="str">
        <f>IF(OR(StandardResults[[#This Row],[Entry]]="-",TimeVR[[#This Row],[validation]]="Validated"),"Y","N")</f>
        <v>N</v>
      </c>
      <c r="H1828">
        <f>IF(OR(LEFT(TimeVR[[#This Row],[Times]],8)="00:00.00", LEFT(TimeVR[[#This Row],[Times]],2)="NT"),"-",TimeVR[[#This Row],[Times]])</f>
        <v>0</v>
      </c>
      <c r="I18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8" t="str">
        <f>IF(ISBLANK(TimeVR[[#This Row],[Best Time(S)]]),"-",TimeVR[[#This Row],[Best Time(S)]])</f>
        <v>-</v>
      </c>
      <c r="K1828" t="str">
        <f>IF(StandardResults[[#This Row],[BT(SC)]]&lt;&gt;"-",IF(StandardResults[[#This Row],[BT(SC)]]&lt;=StandardResults[[#This Row],[AAs]],"AA",IF(StandardResults[[#This Row],[BT(SC)]]&lt;=StandardResults[[#This Row],[As]],"A",IF(StandardResults[[#This Row],[BT(SC)]]&lt;=StandardResults[[#This Row],[Bs]],"B","-"))),"")</f>
        <v/>
      </c>
      <c r="L1828" t="str">
        <f>IF(ISBLANK(TimeVR[[#This Row],[Best Time(L)]]),"-",TimeVR[[#This Row],[Best Time(L)]])</f>
        <v>-</v>
      </c>
      <c r="M1828" t="str">
        <f>IF(StandardResults[[#This Row],[BT(LC)]]&lt;&gt;"-",IF(StandardResults[[#This Row],[BT(LC)]]&lt;=StandardResults[[#This Row],[AA]],"AA",IF(StandardResults[[#This Row],[BT(LC)]]&lt;=StandardResults[[#This Row],[A]],"A",IF(StandardResults[[#This Row],[BT(LC)]]&lt;=StandardResults[[#This Row],[B]],"B","-"))),"")</f>
        <v/>
      </c>
      <c r="N1828" s="14"/>
      <c r="O1828" t="str">
        <f>IF(StandardResults[[#This Row],[BT(SC)]]&lt;&gt;"-",IF(StandardResults[[#This Row],[BT(SC)]]&lt;=StandardResults[[#This Row],[Ecs]],"EC","-"),"")</f>
        <v/>
      </c>
      <c r="Q1828" t="str">
        <f>IF(StandardResults[[#This Row],[Ind/Rel]]="Ind",LEFT(StandardResults[[#This Row],[Gender]],1)&amp;MIN(MAX(StandardResults[[#This Row],[Age]],11),17)&amp;"-"&amp;StandardResults[[#This Row],[Event]],"")</f>
        <v>011-0</v>
      </c>
      <c r="R1828" t="e">
        <f>IF(StandardResults[[#This Row],[Ind/Rel]]="Ind",_xlfn.XLOOKUP(StandardResults[[#This Row],[Code]],Std[Code],Std[AA]),"-")</f>
        <v>#N/A</v>
      </c>
      <c r="S1828" t="e">
        <f>IF(StandardResults[[#This Row],[Ind/Rel]]="Ind",_xlfn.XLOOKUP(StandardResults[[#This Row],[Code]],Std[Code],Std[A]),"-")</f>
        <v>#N/A</v>
      </c>
      <c r="T1828" t="e">
        <f>IF(StandardResults[[#This Row],[Ind/Rel]]="Ind",_xlfn.XLOOKUP(StandardResults[[#This Row],[Code]],Std[Code],Std[B]),"-")</f>
        <v>#N/A</v>
      </c>
      <c r="U1828" t="e">
        <f>IF(StandardResults[[#This Row],[Ind/Rel]]="Ind",_xlfn.XLOOKUP(StandardResults[[#This Row],[Code]],Std[Code],Std[AAs]),"-")</f>
        <v>#N/A</v>
      </c>
      <c r="V1828" t="e">
        <f>IF(StandardResults[[#This Row],[Ind/Rel]]="Ind",_xlfn.XLOOKUP(StandardResults[[#This Row],[Code]],Std[Code],Std[As]),"-")</f>
        <v>#N/A</v>
      </c>
      <c r="W1828" t="e">
        <f>IF(StandardResults[[#This Row],[Ind/Rel]]="Ind",_xlfn.XLOOKUP(StandardResults[[#This Row],[Code]],Std[Code],Std[Bs]),"-")</f>
        <v>#N/A</v>
      </c>
      <c r="X1828" t="e">
        <f>IF(StandardResults[[#This Row],[Ind/Rel]]="Ind",_xlfn.XLOOKUP(StandardResults[[#This Row],[Code]],Std[Code],Std[EC]),"-")</f>
        <v>#N/A</v>
      </c>
      <c r="Y1828" t="e">
        <f>IF(StandardResults[[#This Row],[Ind/Rel]]="Ind",_xlfn.XLOOKUP(StandardResults[[#This Row],[Code]],Std[Code],Std[Ecs]),"-")</f>
        <v>#N/A</v>
      </c>
      <c r="Z1828">
        <f>COUNTIFS(StandardResults[Name],StandardResults[[#This Row],[Name]],StandardResults[Entry
Std],"B")+COUNTIFS(StandardResults[Name],StandardResults[[#This Row],[Name]],StandardResults[Entry
Std],"A")+COUNTIFS(StandardResults[Name],StandardResults[[#This Row],[Name]],StandardResults[Entry
Std],"AA")</f>
        <v>0</v>
      </c>
      <c r="AA1828">
        <f>COUNTIFS(StandardResults[Name],StandardResults[[#This Row],[Name]],StandardResults[Entry
Std],"AA")</f>
        <v>0</v>
      </c>
    </row>
    <row r="1829" spans="1:27" x14ac:dyDescent="0.25">
      <c r="A1829">
        <f>TimeVR[[#This Row],[Club]]</f>
        <v>0</v>
      </c>
      <c r="B1829" t="str">
        <f>IF(OR(RIGHT(TimeVR[[#This Row],[Event]],3)="M.R", RIGHT(TimeVR[[#This Row],[Event]],3)="F.R"),"Relay","Ind")</f>
        <v>Ind</v>
      </c>
      <c r="C1829">
        <f>TimeVR[[#This Row],[gender]]</f>
        <v>0</v>
      </c>
      <c r="D1829">
        <f>TimeVR[[#This Row],[Age]]</f>
        <v>0</v>
      </c>
      <c r="E1829">
        <f>TimeVR[[#This Row],[name]]</f>
        <v>0</v>
      </c>
      <c r="F1829">
        <f>TimeVR[[#This Row],[Event]]</f>
        <v>0</v>
      </c>
      <c r="G1829" t="str">
        <f>IF(OR(StandardResults[[#This Row],[Entry]]="-",TimeVR[[#This Row],[validation]]="Validated"),"Y","N")</f>
        <v>N</v>
      </c>
      <c r="H1829">
        <f>IF(OR(LEFT(TimeVR[[#This Row],[Times]],8)="00:00.00", LEFT(TimeVR[[#This Row],[Times]],2)="NT"),"-",TimeVR[[#This Row],[Times]])</f>
        <v>0</v>
      </c>
      <c r="I18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29" t="str">
        <f>IF(ISBLANK(TimeVR[[#This Row],[Best Time(S)]]),"-",TimeVR[[#This Row],[Best Time(S)]])</f>
        <v>-</v>
      </c>
      <c r="K1829" t="str">
        <f>IF(StandardResults[[#This Row],[BT(SC)]]&lt;&gt;"-",IF(StandardResults[[#This Row],[BT(SC)]]&lt;=StandardResults[[#This Row],[AAs]],"AA",IF(StandardResults[[#This Row],[BT(SC)]]&lt;=StandardResults[[#This Row],[As]],"A",IF(StandardResults[[#This Row],[BT(SC)]]&lt;=StandardResults[[#This Row],[Bs]],"B","-"))),"")</f>
        <v/>
      </c>
      <c r="L1829" t="str">
        <f>IF(ISBLANK(TimeVR[[#This Row],[Best Time(L)]]),"-",TimeVR[[#This Row],[Best Time(L)]])</f>
        <v>-</v>
      </c>
      <c r="M1829" t="str">
        <f>IF(StandardResults[[#This Row],[BT(LC)]]&lt;&gt;"-",IF(StandardResults[[#This Row],[BT(LC)]]&lt;=StandardResults[[#This Row],[AA]],"AA",IF(StandardResults[[#This Row],[BT(LC)]]&lt;=StandardResults[[#This Row],[A]],"A",IF(StandardResults[[#This Row],[BT(LC)]]&lt;=StandardResults[[#This Row],[B]],"B","-"))),"")</f>
        <v/>
      </c>
      <c r="N1829" s="14"/>
      <c r="O1829" t="str">
        <f>IF(StandardResults[[#This Row],[BT(SC)]]&lt;&gt;"-",IF(StandardResults[[#This Row],[BT(SC)]]&lt;=StandardResults[[#This Row],[Ecs]],"EC","-"),"")</f>
        <v/>
      </c>
      <c r="Q1829" t="str">
        <f>IF(StandardResults[[#This Row],[Ind/Rel]]="Ind",LEFT(StandardResults[[#This Row],[Gender]],1)&amp;MIN(MAX(StandardResults[[#This Row],[Age]],11),17)&amp;"-"&amp;StandardResults[[#This Row],[Event]],"")</f>
        <v>011-0</v>
      </c>
      <c r="R1829" t="e">
        <f>IF(StandardResults[[#This Row],[Ind/Rel]]="Ind",_xlfn.XLOOKUP(StandardResults[[#This Row],[Code]],Std[Code],Std[AA]),"-")</f>
        <v>#N/A</v>
      </c>
      <c r="S1829" t="e">
        <f>IF(StandardResults[[#This Row],[Ind/Rel]]="Ind",_xlfn.XLOOKUP(StandardResults[[#This Row],[Code]],Std[Code],Std[A]),"-")</f>
        <v>#N/A</v>
      </c>
      <c r="T1829" t="e">
        <f>IF(StandardResults[[#This Row],[Ind/Rel]]="Ind",_xlfn.XLOOKUP(StandardResults[[#This Row],[Code]],Std[Code],Std[B]),"-")</f>
        <v>#N/A</v>
      </c>
      <c r="U1829" t="e">
        <f>IF(StandardResults[[#This Row],[Ind/Rel]]="Ind",_xlfn.XLOOKUP(StandardResults[[#This Row],[Code]],Std[Code],Std[AAs]),"-")</f>
        <v>#N/A</v>
      </c>
      <c r="V1829" t="e">
        <f>IF(StandardResults[[#This Row],[Ind/Rel]]="Ind",_xlfn.XLOOKUP(StandardResults[[#This Row],[Code]],Std[Code],Std[As]),"-")</f>
        <v>#N/A</v>
      </c>
      <c r="W1829" t="e">
        <f>IF(StandardResults[[#This Row],[Ind/Rel]]="Ind",_xlfn.XLOOKUP(StandardResults[[#This Row],[Code]],Std[Code],Std[Bs]),"-")</f>
        <v>#N/A</v>
      </c>
      <c r="X1829" t="e">
        <f>IF(StandardResults[[#This Row],[Ind/Rel]]="Ind",_xlfn.XLOOKUP(StandardResults[[#This Row],[Code]],Std[Code],Std[EC]),"-")</f>
        <v>#N/A</v>
      </c>
      <c r="Y1829" t="e">
        <f>IF(StandardResults[[#This Row],[Ind/Rel]]="Ind",_xlfn.XLOOKUP(StandardResults[[#This Row],[Code]],Std[Code],Std[Ecs]),"-")</f>
        <v>#N/A</v>
      </c>
      <c r="Z1829">
        <f>COUNTIFS(StandardResults[Name],StandardResults[[#This Row],[Name]],StandardResults[Entry
Std],"B")+COUNTIFS(StandardResults[Name],StandardResults[[#This Row],[Name]],StandardResults[Entry
Std],"A")+COUNTIFS(StandardResults[Name],StandardResults[[#This Row],[Name]],StandardResults[Entry
Std],"AA")</f>
        <v>0</v>
      </c>
      <c r="AA1829">
        <f>COUNTIFS(StandardResults[Name],StandardResults[[#This Row],[Name]],StandardResults[Entry
Std],"AA")</f>
        <v>0</v>
      </c>
    </row>
    <row r="1830" spans="1:27" x14ac:dyDescent="0.25">
      <c r="A1830">
        <f>TimeVR[[#This Row],[Club]]</f>
        <v>0</v>
      </c>
      <c r="B1830" t="str">
        <f>IF(OR(RIGHT(TimeVR[[#This Row],[Event]],3)="M.R", RIGHT(TimeVR[[#This Row],[Event]],3)="F.R"),"Relay","Ind")</f>
        <v>Ind</v>
      </c>
      <c r="C1830">
        <f>TimeVR[[#This Row],[gender]]</f>
        <v>0</v>
      </c>
      <c r="D1830">
        <f>TimeVR[[#This Row],[Age]]</f>
        <v>0</v>
      </c>
      <c r="E1830">
        <f>TimeVR[[#This Row],[name]]</f>
        <v>0</v>
      </c>
      <c r="F1830">
        <f>TimeVR[[#This Row],[Event]]</f>
        <v>0</v>
      </c>
      <c r="G1830" t="str">
        <f>IF(OR(StandardResults[[#This Row],[Entry]]="-",TimeVR[[#This Row],[validation]]="Validated"),"Y","N")</f>
        <v>N</v>
      </c>
      <c r="H1830">
        <f>IF(OR(LEFT(TimeVR[[#This Row],[Times]],8)="00:00.00", LEFT(TimeVR[[#This Row],[Times]],2)="NT"),"-",TimeVR[[#This Row],[Times]])</f>
        <v>0</v>
      </c>
      <c r="I18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0" t="str">
        <f>IF(ISBLANK(TimeVR[[#This Row],[Best Time(S)]]),"-",TimeVR[[#This Row],[Best Time(S)]])</f>
        <v>-</v>
      </c>
      <c r="K1830" t="str">
        <f>IF(StandardResults[[#This Row],[BT(SC)]]&lt;&gt;"-",IF(StandardResults[[#This Row],[BT(SC)]]&lt;=StandardResults[[#This Row],[AAs]],"AA",IF(StandardResults[[#This Row],[BT(SC)]]&lt;=StandardResults[[#This Row],[As]],"A",IF(StandardResults[[#This Row],[BT(SC)]]&lt;=StandardResults[[#This Row],[Bs]],"B","-"))),"")</f>
        <v/>
      </c>
      <c r="L1830" t="str">
        <f>IF(ISBLANK(TimeVR[[#This Row],[Best Time(L)]]),"-",TimeVR[[#This Row],[Best Time(L)]])</f>
        <v>-</v>
      </c>
      <c r="M1830" t="str">
        <f>IF(StandardResults[[#This Row],[BT(LC)]]&lt;&gt;"-",IF(StandardResults[[#This Row],[BT(LC)]]&lt;=StandardResults[[#This Row],[AA]],"AA",IF(StandardResults[[#This Row],[BT(LC)]]&lt;=StandardResults[[#This Row],[A]],"A",IF(StandardResults[[#This Row],[BT(LC)]]&lt;=StandardResults[[#This Row],[B]],"B","-"))),"")</f>
        <v/>
      </c>
      <c r="N1830" s="14"/>
      <c r="O1830" t="str">
        <f>IF(StandardResults[[#This Row],[BT(SC)]]&lt;&gt;"-",IF(StandardResults[[#This Row],[BT(SC)]]&lt;=StandardResults[[#This Row],[Ecs]],"EC","-"),"")</f>
        <v/>
      </c>
      <c r="Q1830" t="str">
        <f>IF(StandardResults[[#This Row],[Ind/Rel]]="Ind",LEFT(StandardResults[[#This Row],[Gender]],1)&amp;MIN(MAX(StandardResults[[#This Row],[Age]],11),17)&amp;"-"&amp;StandardResults[[#This Row],[Event]],"")</f>
        <v>011-0</v>
      </c>
      <c r="R1830" t="e">
        <f>IF(StandardResults[[#This Row],[Ind/Rel]]="Ind",_xlfn.XLOOKUP(StandardResults[[#This Row],[Code]],Std[Code],Std[AA]),"-")</f>
        <v>#N/A</v>
      </c>
      <c r="S1830" t="e">
        <f>IF(StandardResults[[#This Row],[Ind/Rel]]="Ind",_xlfn.XLOOKUP(StandardResults[[#This Row],[Code]],Std[Code],Std[A]),"-")</f>
        <v>#N/A</v>
      </c>
      <c r="T1830" t="e">
        <f>IF(StandardResults[[#This Row],[Ind/Rel]]="Ind",_xlfn.XLOOKUP(StandardResults[[#This Row],[Code]],Std[Code],Std[B]),"-")</f>
        <v>#N/A</v>
      </c>
      <c r="U1830" t="e">
        <f>IF(StandardResults[[#This Row],[Ind/Rel]]="Ind",_xlfn.XLOOKUP(StandardResults[[#This Row],[Code]],Std[Code],Std[AAs]),"-")</f>
        <v>#N/A</v>
      </c>
      <c r="V1830" t="e">
        <f>IF(StandardResults[[#This Row],[Ind/Rel]]="Ind",_xlfn.XLOOKUP(StandardResults[[#This Row],[Code]],Std[Code],Std[As]),"-")</f>
        <v>#N/A</v>
      </c>
      <c r="W1830" t="e">
        <f>IF(StandardResults[[#This Row],[Ind/Rel]]="Ind",_xlfn.XLOOKUP(StandardResults[[#This Row],[Code]],Std[Code],Std[Bs]),"-")</f>
        <v>#N/A</v>
      </c>
      <c r="X1830" t="e">
        <f>IF(StandardResults[[#This Row],[Ind/Rel]]="Ind",_xlfn.XLOOKUP(StandardResults[[#This Row],[Code]],Std[Code],Std[EC]),"-")</f>
        <v>#N/A</v>
      </c>
      <c r="Y1830" t="e">
        <f>IF(StandardResults[[#This Row],[Ind/Rel]]="Ind",_xlfn.XLOOKUP(StandardResults[[#This Row],[Code]],Std[Code],Std[Ecs]),"-")</f>
        <v>#N/A</v>
      </c>
      <c r="Z1830">
        <f>COUNTIFS(StandardResults[Name],StandardResults[[#This Row],[Name]],StandardResults[Entry
Std],"B")+COUNTIFS(StandardResults[Name],StandardResults[[#This Row],[Name]],StandardResults[Entry
Std],"A")+COUNTIFS(StandardResults[Name],StandardResults[[#This Row],[Name]],StandardResults[Entry
Std],"AA")</f>
        <v>0</v>
      </c>
      <c r="AA1830">
        <f>COUNTIFS(StandardResults[Name],StandardResults[[#This Row],[Name]],StandardResults[Entry
Std],"AA")</f>
        <v>0</v>
      </c>
    </row>
    <row r="1831" spans="1:27" x14ac:dyDescent="0.25">
      <c r="A1831">
        <f>TimeVR[[#This Row],[Club]]</f>
        <v>0</v>
      </c>
      <c r="B1831" t="str">
        <f>IF(OR(RIGHT(TimeVR[[#This Row],[Event]],3)="M.R", RIGHT(TimeVR[[#This Row],[Event]],3)="F.R"),"Relay","Ind")</f>
        <v>Ind</v>
      </c>
      <c r="C1831">
        <f>TimeVR[[#This Row],[gender]]</f>
        <v>0</v>
      </c>
      <c r="D1831">
        <f>TimeVR[[#This Row],[Age]]</f>
        <v>0</v>
      </c>
      <c r="E1831">
        <f>TimeVR[[#This Row],[name]]</f>
        <v>0</v>
      </c>
      <c r="F1831">
        <f>TimeVR[[#This Row],[Event]]</f>
        <v>0</v>
      </c>
      <c r="G1831" t="str">
        <f>IF(OR(StandardResults[[#This Row],[Entry]]="-",TimeVR[[#This Row],[validation]]="Validated"),"Y","N")</f>
        <v>N</v>
      </c>
      <c r="H1831">
        <f>IF(OR(LEFT(TimeVR[[#This Row],[Times]],8)="00:00.00", LEFT(TimeVR[[#This Row],[Times]],2)="NT"),"-",TimeVR[[#This Row],[Times]])</f>
        <v>0</v>
      </c>
      <c r="I18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1" t="str">
        <f>IF(ISBLANK(TimeVR[[#This Row],[Best Time(S)]]),"-",TimeVR[[#This Row],[Best Time(S)]])</f>
        <v>-</v>
      </c>
      <c r="K1831" t="str">
        <f>IF(StandardResults[[#This Row],[BT(SC)]]&lt;&gt;"-",IF(StandardResults[[#This Row],[BT(SC)]]&lt;=StandardResults[[#This Row],[AAs]],"AA",IF(StandardResults[[#This Row],[BT(SC)]]&lt;=StandardResults[[#This Row],[As]],"A",IF(StandardResults[[#This Row],[BT(SC)]]&lt;=StandardResults[[#This Row],[Bs]],"B","-"))),"")</f>
        <v/>
      </c>
      <c r="L1831" t="str">
        <f>IF(ISBLANK(TimeVR[[#This Row],[Best Time(L)]]),"-",TimeVR[[#This Row],[Best Time(L)]])</f>
        <v>-</v>
      </c>
      <c r="M1831" t="str">
        <f>IF(StandardResults[[#This Row],[BT(LC)]]&lt;&gt;"-",IF(StandardResults[[#This Row],[BT(LC)]]&lt;=StandardResults[[#This Row],[AA]],"AA",IF(StandardResults[[#This Row],[BT(LC)]]&lt;=StandardResults[[#This Row],[A]],"A",IF(StandardResults[[#This Row],[BT(LC)]]&lt;=StandardResults[[#This Row],[B]],"B","-"))),"")</f>
        <v/>
      </c>
      <c r="N1831" s="14"/>
      <c r="O1831" t="str">
        <f>IF(StandardResults[[#This Row],[BT(SC)]]&lt;&gt;"-",IF(StandardResults[[#This Row],[BT(SC)]]&lt;=StandardResults[[#This Row],[Ecs]],"EC","-"),"")</f>
        <v/>
      </c>
      <c r="Q1831" t="str">
        <f>IF(StandardResults[[#This Row],[Ind/Rel]]="Ind",LEFT(StandardResults[[#This Row],[Gender]],1)&amp;MIN(MAX(StandardResults[[#This Row],[Age]],11),17)&amp;"-"&amp;StandardResults[[#This Row],[Event]],"")</f>
        <v>011-0</v>
      </c>
      <c r="R1831" t="e">
        <f>IF(StandardResults[[#This Row],[Ind/Rel]]="Ind",_xlfn.XLOOKUP(StandardResults[[#This Row],[Code]],Std[Code],Std[AA]),"-")</f>
        <v>#N/A</v>
      </c>
      <c r="S1831" t="e">
        <f>IF(StandardResults[[#This Row],[Ind/Rel]]="Ind",_xlfn.XLOOKUP(StandardResults[[#This Row],[Code]],Std[Code],Std[A]),"-")</f>
        <v>#N/A</v>
      </c>
      <c r="T1831" t="e">
        <f>IF(StandardResults[[#This Row],[Ind/Rel]]="Ind",_xlfn.XLOOKUP(StandardResults[[#This Row],[Code]],Std[Code],Std[B]),"-")</f>
        <v>#N/A</v>
      </c>
      <c r="U1831" t="e">
        <f>IF(StandardResults[[#This Row],[Ind/Rel]]="Ind",_xlfn.XLOOKUP(StandardResults[[#This Row],[Code]],Std[Code],Std[AAs]),"-")</f>
        <v>#N/A</v>
      </c>
      <c r="V1831" t="e">
        <f>IF(StandardResults[[#This Row],[Ind/Rel]]="Ind",_xlfn.XLOOKUP(StandardResults[[#This Row],[Code]],Std[Code],Std[As]),"-")</f>
        <v>#N/A</v>
      </c>
      <c r="W1831" t="e">
        <f>IF(StandardResults[[#This Row],[Ind/Rel]]="Ind",_xlfn.XLOOKUP(StandardResults[[#This Row],[Code]],Std[Code],Std[Bs]),"-")</f>
        <v>#N/A</v>
      </c>
      <c r="X1831" t="e">
        <f>IF(StandardResults[[#This Row],[Ind/Rel]]="Ind",_xlfn.XLOOKUP(StandardResults[[#This Row],[Code]],Std[Code],Std[EC]),"-")</f>
        <v>#N/A</v>
      </c>
      <c r="Y1831" t="e">
        <f>IF(StandardResults[[#This Row],[Ind/Rel]]="Ind",_xlfn.XLOOKUP(StandardResults[[#This Row],[Code]],Std[Code],Std[Ecs]),"-")</f>
        <v>#N/A</v>
      </c>
      <c r="Z1831">
        <f>COUNTIFS(StandardResults[Name],StandardResults[[#This Row],[Name]],StandardResults[Entry
Std],"B")+COUNTIFS(StandardResults[Name],StandardResults[[#This Row],[Name]],StandardResults[Entry
Std],"A")+COUNTIFS(StandardResults[Name],StandardResults[[#This Row],[Name]],StandardResults[Entry
Std],"AA")</f>
        <v>0</v>
      </c>
      <c r="AA1831">
        <f>COUNTIFS(StandardResults[Name],StandardResults[[#This Row],[Name]],StandardResults[Entry
Std],"AA")</f>
        <v>0</v>
      </c>
    </row>
    <row r="1832" spans="1:27" x14ac:dyDescent="0.25">
      <c r="A1832">
        <f>TimeVR[[#This Row],[Club]]</f>
        <v>0</v>
      </c>
      <c r="B1832" t="str">
        <f>IF(OR(RIGHT(TimeVR[[#This Row],[Event]],3)="M.R", RIGHT(TimeVR[[#This Row],[Event]],3)="F.R"),"Relay","Ind")</f>
        <v>Ind</v>
      </c>
      <c r="C1832">
        <f>TimeVR[[#This Row],[gender]]</f>
        <v>0</v>
      </c>
      <c r="D1832">
        <f>TimeVR[[#This Row],[Age]]</f>
        <v>0</v>
      </c>
      <c r="E1832">
        <f>TimeVR[[#This Row],[name]]</f>
        <v>0</v>
      </c>
      <c r="F1832">
        <f>TimeVR[[#This Row],[Event]]</f>
        <v>0</v>
      </c>
      <c r="G1832" t="str">
        <f>IF(OR(StandardResults[[#This Row],[Entry]]="-",TimeVR[[#This Row],[validation]]="Validated"),"Y","N")</f>
        <v>N</v>
      </c>
      <c r="H1832">
        <f>IF(OR(LEFT(TimeVR[[#This Row],[Times]],8)="00:00.00", LEFT(TimeVR[[#This Row],[Times]],2)="NT"),"-",TimeVR[[#This Row],[Times]])</f>
        <v>0</v>
      </c>
      <c r="I18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2" t="str">
        <f>IF(ISBLANK(TimeVR[[#This Row],[Best Time(S)]]),"-",TimeVR[[#This Row],[Best Time(S)]])</f>
        <v>-</v>
      </c>
      <c r="K1832" t="str">
        <f>IF(StandardResults[[#This Row],[BT(SC)]]&lt;&gt;"-",IF(StandardResults[[#This Row],[BT(SC)]]&lt;=StandardResults[[#This Row],[AAs]],"AA",IF(StandardResults[[#This Row],[BT(SC)]]&lt;=StandardResults[[#This Row],[As]],"A",IF(StandardResults[[#This Row],[BT(SC)]]&lt;=StandardResults[[#This Row],[Bs]],"B","-"))),"")</f>
        <v/>
      </c>
      <c r="L1832" t="str">
        <f>IF(ISBLANK(TimeVR[[#This Row],[Best Time(L)]]),"-",TimeVR[[#This Row],[Best Time(L)]])</f>
        <v>-</v>
      </c>
      <c r="M1832" t="str">
        <f>IF(StandardResults[[#This Row],[BT(LC)]]&lt;&gt;"-",IF(StandardResults[[#This Row],[BT(LC)]]&lt;=StandardResults[[#This Row],[AA]],"AA",IF(StandardResults[[#This Row],[BT(LC)]]&lt;=StandardResults[[#This Row],[A]],"A",IF(StandardResults[[#This Row],[BT(LC)]]&lt;=StandardResults[[#This Row],[B]],"B","-"))),"")</f>
        <v/>
      </c>
      <c r="N1832" s="14"/>
      <c r="O1832" t="str">
        <f>IF(StandardResults[[#This Row],[BT(SC)]]&lt;&gt;"-",IF(StandardResults[[#This Row],[BT(SC)]]&lt;=StandardResults[[#This Row],[Ecs]],"EC","-"),"")</f>
        <v/>
      </c>
      <c r="Q1832" t="str">
        <f>IF(StandardResults[[#This Row],[Ind/Rel]]="Ind",LEFT(StandardResults[[#This Row],[Gender]],1)&amp;MIN(MAX(StandardResults[[#This Row],[Age]],11),17)&amp;"-"&amp;StandardResults[[#This Row],[Event]],"")</f>
        <v>011-0</v>
      </c>
      <c r="R1832" t="e">
        <f>IF(StandardResults[[#This Row],[Ind/Rel]]="Ind",_xlfn.XLOOKUP(StandardResults[[#This Row],[Code]],Std[Code],Std[AA]),"-")</f>
        <v>#N/A</v>
      </c>
      <c r="S1832" t="e">
        <f>IF(StandardResults[[#This Row],[Ind/Rel]]="Ind",_xlfn.XLOOKUP(StandardResults[[#This Row],[Code]],Std[Code],Std[A]),"-")</f>
        <v>#N/A</v>
      </c>
      <c r="T1832" t="e">
        <f>IF(StandardResults[[#This Row],[Ind/Rel]]="Ind",_xlfn.XLOOKUP(StandardResults[[#This Row],[Code]],Std[Code],Std[B]),"-")</f>
        <v>#N/A</v>
      </c>
      <c r="U1832" t="e">
        <f>IF(StandardResults[[#This Row],[Ind/Rel]]="Ind",_xlfn.XLOOKUP(StandardResults[[#This Row],[Code]],Std[Code],Std[AAs]),"-")</f>
        <v>#N/A</v>
      </c>
      <c r="V1832" t="e">
        <f>IF(StandardResults[[#This Row],[Ind/Rel]]="Ind",_xlfn.XLOOKUP(StandardResults[[#This Row],[Code]],Std[Code],Std[As]),"-")</f>
        <v>#N/A</v>
      </c>
      <c r="W1832" t="e">
        <f>IF(StandardResults[[#This Row],[Ind/Rel]]="Ind",_xlfn.XLOOKUP(StandardResults[[#This Row],[Code]],Std[Code],Std[Bs]),"-")</f>
        <v>#N/A</v>
      </c>
      <c r="X1832" t="e">
        <f>IF(StandardResults[[#This Row],[Ind/Rel]]="Ind",_xlfn.XLOOKUP(StandardResults[[#This Row],[Code]],Std[Code],Std[EC]),"-")</f>
        <v>#N/A</v>
      </c>
      <c r="Y1832" t="e">
        <f>IF(StandardResults[[#This Row],[Ind/Rel]]="Ind",_xlfn.XLOOKUP(StandardResults[[#This Row],[Code]],Std[Code],Std[Ecs]),"-")</f>
        <v>#N/A</v>
      </c>
      <c r="Z1832">
        <f>COUNTIFS(StandardResults[Name],StandardResults[[#This Row],[Name]],StandardResults[Entry
Std],"B")+COUNTIFS(StandardResults[Name],StandardResults[[#This Row],[Name]],StandardResults[Entry
Std],"A")+COUNTIFS(StandardResults[Name],StandardResults[[#This Row],[Name]],StandardResults[Entry
Std],"AA")</f>
        <v>0</v>
      </c>
      <c r="AA1832">
        <f>COUNTIFS(StandardResults[Name],StandardResults[[#This Row],[Name]],StandardResults[Entry
Std],"AA")</f>
        <v>0</v>
      </c>
    </row>
    <row r="1833" spans="1:27" x14ac:dyDescent="0.25">
      <c r="A1833">
        <f>TimeVR[[#This Row],[Club]]</f>
        <v>0</v>
      </c>
      <c r="B1833" t="str">
        <f>IF(OR(RIGHT(TimeVR[[#This Row],[Event]],3)="M.R", RIGHT(TimeVR[[#This Row],[Event]],3)="F.R"),"Relay","Ind")</f>
        <v>Ind</v>
      </c>
      <c r="C1833">
        <f>TimeVR[[#This Row],[gender]]</f>
        <v>0</v>
      </c>
      <c r="D1833">
        <f>TimeVR[[#This Row],[Age]]</f>
        <v>0</v>
      </c>
      <c r="E1833">
        <f>TimeVR[[#This Row],[name]]</f>
        <v>0</v>
      </c>
      <c r="F1833">
        <f>TimeVR[[#This Row],[Event]]</f>
        <v>0</v>
      </c>
      <c r="G1833" t="str">
        <f>IF(OR(StandardResults[[#This Row],[Entry]]="-",TimeVR[[#This Row],[validation]]="Validated"),"Y","N")</f>
        <v>N</v>
      </c>
      <c r="H1833">
        <f>IF(OR(LEFT(TimeVR[[#This Row],[Times]],8)="00:00.00", LEFT(TimeVR[[#This Row],[Times]],2)="NT"),"-",TimeVR[[#This Row],[Times]])</f>
        <v>0</v>
      </c>
      <c r="I18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3" t="str">
        <f>IF(ISBLANK(TimeVR[[#This Row],[Best Time(S)]]),"-",TimeVR[[#This Row],[Best Time(S)]])</f>
        <v>-</v>
      </c>
      <c r="K1833" t="str">
        <f>IF(StandardResults[[#This Row],[BT(SC)]]&lt;&gt;"-",IF(StandardResults[[#This Row],[BT(SC)]]&lt;=StandardResults[[#This Row],[AAs]],"AA",IF(StandardResults[[#This Row],[BT(SC)]]&lt;=StandardResults[[#This Row],[As]],"A",IF(StandardResults[[#This Row],[BT(SC)]]&lt;=StandardResults[[#This Row],[Bs]],"B","-"))),"")</f>
        <v/>
      </c>
      <c r="L1833" t="str">
        <f>IF(ISBLANK(TimeVR[[#This Row],[Best Time(L)]]),"-",TimeVR[[#This Row],[Best Time(L)]])</f>
        <v>-</v>
      </c>
      <c r="M1833" t="str">
        <f>IF(StandardResults[[#This Row],[BT(LC)]]&lt;&gt;"-",IF(StandardResults[[#This Row],[BT(LC)]]&lt;=StandardResults[[#This Row],[AA]],"AA",IF(StandardResults[[#This Row],[BT(LC)]]&lt;=StandardResults[[#This Row],[A]],"A",IF(StandardResults[[#This Row],[BT(LC)]]&lt;=StandardResults[[#This Row],[B]],"B","-"))),"")</f>
        <v/>
      </c>
      <c r="N1833" s="14"/>
      <c r="O1833" t="str">
        <f>IF(StandardResults[[#This Row],[BT(SC)]]&lt;&gt;"-",IF(StandardResults[[#This Row],[BT(SC)]]&lt;=StandardResults[[#This Row],[Ecs]],"EC","-"),"")</f>
        <v/>
      </c>
      <c r="Q1833" t="str">
        <f>IF(StandardResults[[#This Row],[Ind/Rel]]="Ind",LEFT(StandardResults[[#This Row],[Gender]],1)&amp;MIN(MAX(StandardResults[[#This Row],[Age]],11),17)&amp;"-"&amp;StandardResults[[#This Row],[Event]],"")</f>
        <v>011-0</v>
      </c>
      <c r="R1833" t="e">
        <f>IF(StandardResults[[#This Row],[Ind/Rel]]="Ind",_xlfn.XLOOKUP(StandardResults[[#This Row],[Code]],Std[Code],Std[AA]),"-")</f>
        <v>#N/A</v>
      </c>
      <c r="S1833" t="e">
        <f>IF(StandardResults[[#This Row],[Ind/Rel]]="Ind",_xlfn.XLOOKUP(StandardResults[[#This Row],[Code]],Std[Code],Std[A]),"-")</f>
        <v>#N/A</v>
      </c>
      <c r="T1833" t="e">
        <f>IF(StandardResults[[#This Row],[Ind/Rel]]="Ind",_xlfn.XLOOKUP(StandardResults[[#This Row],[Code]],Std[Code],Std[B]),"-")</f>
        <v>#N/A</v>
      </c>
      <c r="U1833" t="e">
        <f>IF(StandardResults[[#This Row],[Ind/Rel]]="Ind",_xlfn.XLOOKUP(StandardResults[[#This Row],[Code]],Std[Code],Std[AAs]),"-")</f>
        <v>#N/A</v>
      </c>
      <c r="V1833" t="e">
        <f>IF(StandardResults[[#This Row],[Ind/Rel]]="Ind",_xlfn.XLOOKUP(StandardResults[[#This Row],[Code]],Std[Code],Std[As]),"-")</f>
        <v>#N/A</v>
      </c>
      <c r="W1833" t="e">
        <f>IF(StandardResults[[#This Row],[Ind/Rel]]="Ind",_xlfn.XLOOKUP(StandardResults[[#This Row],[Code]],Std[Code],Std[Bs]),"-")</f>
        <v>#N/A</v>
      </c>
      <c r="X1833" t="e">
        <f>IF(StandardResults[[#This Row],[Ind/Rel]]="Ind",_xlfn.XLOOKUP(StandardResults[[#This Row],[Code]],Std[Code],Std[EC]),"-")</f>
        <v>#N/A</v>
      </c>
      <c r="Y1833" t="e">
        <f>IF(StandardResults[[#This Row],[Ind/Rel]]="Ind",_xlfn.XLOOKUP(StandardResults[[#This Row],[Code]],Std[Code],Std[Ecs]),"-")</f>
        <v>#N/A</v>
      </c>
      <c r="Z1833">
        <f>COUNTIFS(StandardResults[Name],StandardResults[[#This Row],[Name]],StandardResults[Entry
Std],"B")+COUNTIFS(StandardResults[Name],StandardResults[[#This Row],[Name]],StandardResults[Entry
Std],"A")+COUNTIFS(StandardResults[Name],StandardResults[[#This Row],[Name]],StandardResults[Entry
Std],"AA")</f>
        <v>0</v>
      </c>
      <c r="AA1833">
        <f>COUNTIFS(StandardResults[Name],StandardResults[[#This Row],[Name]],StandardResults[Entry
Std],"AA")</f>
        <v>0</v>
      </c>
    </row>
    <row r="1834" spans="1:27" x14ac:dyDescent="0.25">
      <c r="A1834">
        <f>TimeVR[[#This Row],[Club]]</f>
        <v>0</v>
      </c>
      <c r="B1834" t="str">
        <f>IF(OR(RIGHT(TimeVR[[#This Row],[Event]],3)="M.R", RIGHT(TimeVR[[#This Row],[Event]],3)="F.R"),"Relay","Ind")</f>
        <v>Ind</v>
      </c>
      <c r="C1834">
        <f>TimeVR[[#This Row],[gender]]</f>
        <v>0</v>
      </c>
      <c r="D1834">
        <f>TimeVR[[#This Row],[Age]]</f>
        <v>0</v>
      </c>
      <c r="E1834">
        <f>TimeVR[[#This Row],[name]]</f>
        <v>0</v>
      </c>
      <c r="F1834">
        <f>TimeVR[[#This Row],[Event]]</f>
        <v>0</v>
      </c>
      <c r="G1834" t="str">
        <f>IF(OR(StandardResults[[#This Row],[Entry]]="-",TimeVR[[#This Row],[validation]]="Validated"),"Y","N")</f>
        <v>N</v>
      </c>
      <c r="H1834">
        <f>IF(OR(LEFT(TimeVR[[#This Row],[Times]],8)="00:00.00", LEFT(TimeVR[[#This Row],[Times]],2)="NT"),"-",TimeVR[[#This Row],[Times]])</f>
        <v>0</v>
      </c>
      <c r="I18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4" t="str">
        <f>IF(ISBLANK(TimeVR[[#This Row],[Best Time(S)]]),"-",TimeVR[[#This Row],[Best Time(S)]])</f>
        <v>-</v>
      </c>
      <c r="K1834" t="str">
        <f>IF(StandardResults[[#This Row],[BT(SC)]]&lt;&gt;"-",IF(StandardResults[[#This Row],[BT(SC)]]&lt;=StandardResults[[#This Row],[AAs]],"AA",IF(StandardResults[[#This Row],[BT(SC)]]&lt;=StandardResults[[#This Row],[As]],"A",IF(StandardResults[[#This Row],[BT(SC)]]&lt;=StandardResults[[#This Row],[Bs]],"B","-"))),"")</f>
        <v/>
      </c>
      <c r="L1834" t="str">
        <f>IF(ISBLANK(TimeVR[[#This Row],[Best Time(L)]]),"-",TimeVR[[#This Row],[Best Time(L)]])</f>
        <v>-</v>
      </c>
      <c r="M1834" t="str">
        <f>IF(StandardResults[[#This Row],[BT(LC)]]&lt;&gt;"-",IF(StandardResults[[#This Row],[BT(LC)]]&lt;=StandardResults[[#This Row],[AA]],"AA",IF(StandardResults[[#This Row],[BT(LC)]]&lt;=StandardResults[[#This Row],[A]],"A",IF(StandardResults[[#This Row],[BT(LC)]]&lt;=StandardResults[[#This Row],[B]],"B","-"))),"")</f>
        <v/>
      </c>
      <c r="N1834" s="14"/>
      <c r="O1834" t="str">
        <f>IF(StandardResults[[#This Row],[BT(SC)]]&lt;&gt;"-",IF(StandardResults[[#This Row],[BT(SC)]]&lt;=StandardResults[[#This Row],[Ecs]],"EC","-"),"")</f>
        <v/>
      </c>
      <c r="Q1834" t="str">
        <f>IF(StandardResults[[#This Row],[Ind/Rel]]="Ind",LEFT(StandardResults[[#This Row],[Gender]],1)&amp;MIN(MAX(StandardResults[[#This Row],[Age]],11),17)&amp;"-"&amp;StandardResults[[#This Row],[Event]],"")</f>
        <v>011-0</v>
      </c>
      <c r="R1834" t="e">
        <f>IF(StandardResults[[#This Row],[Ind/Rel]]="Ind",_xlfn.XLOOKUP(StandardResults[[#This Row],[Code]],Std[Code],Std[AA]),"-")</f>
        <v>#N/A</v>
      </c>
      <c r="S1834" t="e">
        <f>IF(StandardResults[[#This Row],[Ind/Rel]]="Ind",_xlfn.XLOOKUP(StandardResults[[#This Row],[Code]],Std[Code],Std[A]),"-")</f>
        <v>#N/A</v>
      </c>
      <c r="T1834" t="e">
        <f>IF(StandardResults[[#This Row],[Ind/Rel]]="Ind",_xlfn.XLOOKUP(StandardResults[[#This Row],[Code]],Std[Code],Std[B]),"-")</f>
        <v>#N/A</v>
      </c>
      <c r="U1834" t="e">
        <f>IF(StandardResults[[#This Row],[Ind/Rel]]="Ind",_xlfn.XLOOKUP(StandardResults[[#This Row],[Code]],Std[Code],Std[AAs]),"-")</f>
        <v>#N/A</v>
      </c>
      <c r="V1834" t="e">
        <f>IF(StandardResults[[#This Row],[Ind/Rel]]="Ind",_xlfn.XLOOKUP(StandardResults[[#This Row],[Code]],Std[Code],Std[As]),"-")</f>
        <v>#N/A</v>
      </c>
      <c r="W1834" t="e">
        <f>IF(StandardResults[[#This Row],[Ind/Rel]]="Ind",_xlfn.XLOOKUP(StandardResults[[#This Row],[Code]],Std[Code],Std[Bs]),"-")</f>
        <v>#N/A</v>
      </c>
      <c r="X1834" t="e">
        <f>IF(StandardResults[[#This Row],[Ind/Rel]]="Ind",_xlfn.XLOOKUP(StandardResults[[#This Row],[Code]],Std[Code],Std[EC]),"-")</f>
        <v>#N/A</v>
      </c>
      <c r="Y1834" t="e">
        <f>IF(StandardResults[[#This Row],[Ind/Rel]]="Ind",_xlfn.XLOOKUP(StandardResults[[#This Row],[Code]],Std[Code],Std[Ecs]),"-")</f>
        <v>#N/A</v>
      </c>
      <c r="Z1834">
        <f>COUNTIFS(StandardResults[Name],StandardResults[[#This Row],[Name]],StandardResults[Entry
Std],"B")+COUNTIFS(StandardResults[Name],StandardResults[[#This Row],[Name]],StandardResults[Entry
Std],"A")+COUNTIFS(StandardResults[Name],StandardResults[[#This Row],[Name]],StandardResults[Entry
Std],"AA")</f>
        <v>0</v>
      </c>
      <c r="AA1834">
        <f>COUNTIFS(StandardResults[Name],StandardResults[[#This Row],[Name]],StandardResults[Entry
Std],"AA")</f>
        <v>0</v>
      </c>
    </row>
    <row r="1835" spans="1:27" x14ac:dyDescent="0.25">
      <c r="A1835">
        <f>TimeVR[[#This Row],[Club]]</f>
        <v>0</v>
      </c>
      <c r="B1835" t="str">
        <f>IF(OR(RIGHT(TimeVR[[#This Row],[Event]],3)="M.R", RIGHT(TimeVR[[#This Row],[Event]],3)="F.R"),"Relay","Ind")</f>
        <v>Ind</v>
      </c>
      <c r="C1835">
        <f>TimeVR[[#This Row],[gender]]</f>
        <v>0</v>
      </c>
      <c r="D1835">
        <f>TimeVR[[#This Row],[Age]]</f>
        <v>0</v>
      </c>
      <c r="E1835">
        <f>TimeVR[[#This Row],[name]]</f>
        <v>0</v>
      </c>
      <c r="F1835">
        <f>TimeVR[[#This Row],[Event]]</f>
        <v>0</v>
      </c>
      <c r="G1835" t="str">
        <f>IF(OR(StandardResults[[#This Row],[Entry]]="-",TimeVR[[#This Row],[validation]]="Validated"),"Y","N")</f>
        <v>N</v>
      </c>
      <c r="H1835">
        <f>IF(OR(LEFT(TimeVR[[#This Row],[Times]],8)="00:00.00", LEFT(TimeVR[[#This Row],[Times]],2)="NT"),"-",TimeVR[[#This Row],[Times]])</f>
        <v>0</v>
      </c>
      <c r="I18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5" t="str">
        <f>IF(ISBLANK(TimeVR[[#This Row],[Best Time(S)]]),"-",TimeVR[[#This Row],[Best Time(S)]])</f>
        <v>-</v>
      </c>
      <c r="K1835" t="str">
        <f>IF(StandardResults[[#This Row],[BT(SC)]]&lt;&gt;"-",IF(StandardResults[[#This Row],[BT(SC)]]&lt;=StandardResults[[#This Row],[AAs]],"AA",IF(StandardResults[[#This Row],[BT(SC)]]&lt;=StandardResults[[#This Row],[As]],"A",IF(StandardResults[[#This Row],[BT(SC)]]&lt;=StandardResults[[#This Row],[Bs]],"B","-"))),"")</f>
        <v/>
      </c>
      <c r="L1835" t="str">
        <f>IF(ISBLANK(TimeVR[[#This Row],[Best Time(L)]]),"-",TimeVR[[#This Row],[Best Time(L)]])</f>
        <v>-</v>
      </c>
      <c r="M1835" t="str">
        <f>IF(StandardResults[[#This Row],[BT(LC)]]&lt;&gt;"-",IF(StandardResults[[#This Row],[BT(LC)]]&lt;=StandardResults[[#This Row],[AA]],"AA",IF(StandardResults[[#This Row],[BT(LC)]]&lt;=StandardResults[[#This Row],[A]],"A",IF(StandardResults[[#This Row],[BT(LC)]]&lt;=StandardResults[[#This Row],[B]],"B","-"))),"")</f>
        <v/>
      </c>
      <c r="N1835" s="14"/>
      <c r="O1835" t="str">
        <f>IF(StandardResults[[#This Row],[BT(SC)]]&lt;&gt;"-",IF(StandardResults[[#This Row],[BT(SC)]]&lt;=StandardResults[[#This Row],[Ecs]],"EC","-"),"")</f>
        <v/>
      </c>
      <c r="Q1835" t="str">
        <f>IF(StandardResults[[#This Row],[Ind/Rel]]="Ind",LEFT(StandardResults[[#This Row],[Gender]],1)&amp;MIN(MAX(StandardResults[[#This Row],[Age]],11),17)&amp;"-"&amp;StandardResults[[#This Row],[Event]],"")</f>
        <v>011-0</v>
      </c>
      <c r="R1835" t="e">
        <f>IF(StandardResults[[#This Row],[Ind/Rel]]="Ind",_xlfn.XLOOKUP(StandardResults[[#This Row],[Code]],Std[Code],Std[AA]),"-")</f>
        <v>#N/A</v>
      </c>
      <c r="S1835" t="e">
        <f>IF(StandardResults[[#This Row],[Ind/Rel]]="Ind",_xlfn.XLOOKUP(StandardResults[[#This Row],[Code]],Std[Code],Std[A]),"-")</f>
        <v>#N/A</v>
      </c>
      <c r="T1835" t="e">
        <f>IF(StandardResults[[#This Row],[Ind/Rel]]="Ind",_xlfn.XLOOKUP(StandardResults[[#This Row],[Code]],Std[Code],Std[B]),"-")</f>
        <v>#N/A</v>
      </c>
      <c r="U1835" t="e">
        <f>IF(StandardResults[[#This Row],[Ind/Rel]]="Ind",_xlfn.XLOOKUP(StandardResults[[#This Row],[Code]],Std[Code],Std[AAs]),"-")</f>
        <v>#N/A</v>
      </c>
      <c r="V1835" t="e">
        <f>IF(StandardResults[[#This Row],[Ind/Rel]]="Ind",_xlfn.XLOOKUP(StandardResults[[#This Row],[Code]],Std[Code],Std[As]),"-")</f>
        <v>#N/A</v>
      </c>
      <c r="W1835" t="e">
        <f>IF(StandardResults[[#This Row],[Ind/Rel]]="Ind",_xlfn.XLOOKUP(StandardResults[[#This Row],[Code]],Std[Code],Std[Bs]),"-")</f>
        <v>#N/A</v>
      </c>
      <c r="X1835" t="e">
        <f>IF(StandardResults[[#This Row],[Ind/Rel]]="Ind",_xlfn.XLOOKUP(StandardResults[[#This Row],[Code]],Std[Code],Std[EC]),"-")</f>
        <v>#N/A</v>
      </c>
      <c r="Y1835" t="e">
        <f>IF(StandardResults[[#This Row],[Ind/Rel]]="Ind",_xlfn.XLOOKUP(StandardResults[[#This Row],[Code]],Std[Code],Std[Ecs]),"-")</f>
        <v>#N/A</v>
      </c>
      <c r="Z1835">
        <f>COUNTIFS(StandardResults[Name],StandardResults[[#This Row],[Name]],StandardResults[Entry
Std],"B")+COUNTIFS(StandardResults[Name],StandardResults[[#This Row],[Name]],StandardResults[Entry
Std],"A")+COUNTIFS(StandardResults[Name],StandardResults[[#This Row],[Name]],StandardResults[Entry
Std],"AA")</f>
        <v>0</v>
      </c>
      <c r="AA1835">
        <f>COUNTIFS(StandardResults[Name],StandardResults[[#This Row],[Name]],StandardResults[Entry
Std],"AA")</f>
        <v>0</v>
      </c>
    </row>
    <row r="1836" spans="1:27" x14ac:dyDescent="0.25">
      <c r="A1836">
        <f>TimeVR[[#This Row],[Club]]</f>
        <v>0</v>
      </c>
      <c r="B1836" t="str">
        <f>IF(OR(RIGHT(TimeVR[[#This Row],[Event]],3)="M.R", RIGHT(TimeVR[[#This Row],[Event]],3)="F.R"),"Relay","Ind")</f>
        <v>Ind</v>
      </c>
      <c r="C1836">
        <f>TimeVR[[#This Row],[gender]]</f>
        <v>0</v>
      </c>
      <c r="D1836">
        <f>TimeVR[[#This Row],[Age]]</f>
        <v>0</v>
      </c>
      <c r="E1836">
        <f>TimeVR[[#This Row],[name]]</f>
        <v>0</v>
      </c>
      <c r="F1836">
        <f>TimeVR[[#This Row],[Event]]</f>
        <v>0</v>
      </c>
      <c r="G1836" t="str">
        <f>IF(OR(StandardResults[[#This Row],[Entry]]="-",TimeVR[[#This Row],[validation]]="Validated"),"Y","N")</f>
        <v>N</v>
      </c>
      <c r="H1836">
        <f>IF(OR(LEFT(TimeVR[[#This Row],[Times]],8)="00:00.00", LEFT(TimeVR[[#This Row],[Times]],2)="NT"),"-",TimeVR[[#This Row],[Times]])</f>
        <v>0</v>
      </c>
      <c r="I18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6" t="str">
        <f>IF(ISBLANK(TimeVR[[#This Row],[Best Time(S)]]),"-",TimeVR[[#This Row],[Best Time(S)]])</f>
        <v>-</v>
      </c>
      <c r="K1836" t="str">
        <f>IF(StandardResults[[#This Row],[BT(SC)]]&lt;&gt;"-",IF(StandardResults[[#This Row],[BT(SC)]]&lt;=StandardResults[[#This Row],[AAs]],"AA",IF(StandardResults[[#This Row],[BT(SC)]]&lt;=StandardResults[[#This Row],[As]],"A",IF(StandardResults[[#This Row],[BT(SC)]]&lt;=StandardResults[[#This Row],[Bs]],"B","-"))),"")</f>
        <v/>
      </c>
      <c r="L1836" t="str">
        <f>IF(ISBLANK(TimeVR[[#This Row],[Best Time(L)]]),"-",TimeVR[[#This Row],[Best Time(L)]])</f>
        <v>-</v>
      </c>
      <c r="M1836" t="str">
        <f>IF(StandardResults[[#This Row],[BT(LC)]]&lt;&gt;"-",IF(StandardResults[[#This Row],[BT(LC)]]&lt;=StandardResults[[#This Row],[AA]],"AA",IF(StandardResults[[#This Row],[BT(LC)]]&lt;=StandardResults[[#This Row],[A]],"A",IF(StandardResults[[#This Row],[BT(LC)]]&lt;=StandardResults[[#This Row],[B]],"B","-"))),"")</f>
        <v/>
      </c>
      <c r="N1836" s="14"/>
      <c r="O1836" t="str">
        <f>IF(StandardResults[[#This Row],[BT(SC)]]&lt;&gt;"-",IF(StandardResults[[#This Row],[BT(SC)]]&lt;=StandardResults[[#This Row],[Ecs]],"EC","-"),"")</f>
        <v/>
      </c>
      <c r="Q1836" t="str">
        <f>IF(StandardResults[[#This Row],[Ind/Rel]]="Ind",LEFT(StandardResults[[#This Row],[Gender]],1)&amp;MIN(MAX(StandardResults[[#This Row],[Age]],11),17)&amp;"-"&amp;StandardResults[[#This Row],[Event]],"")</f>
        <v>011-0</v>
      </c>
      <c r="R1836" t="e">
        <f>IF(StandardResults[[#This Row],[Ind/Rel]]="Ind",_xlfn.XLOOKUP(StandardResults[[#This Row],[Code]],Std[Code],Std[AA]),"-")</f>
        <v>#N/A</v>
      </c>
      <c r="S1836" t="e">
        <f>IF(StandardResults[[#This Row],[Ind/Rel]]="Ind",_xlfn.XLOOKUP(StandardResults[[#This Row],[Code]],Std[Code],Std[A]),"-")</f>
        <v>#N/A</v>
      </c>
      <c r="T1836" t="e">
        <f>IF(StandardResults[[#This Row],[Ind/Rel]]="Ind",_xlfn.XLOOKUP(StandardResults[[#This Row],[Code]],Std[Code],Std[B]),"-")</f>
        <v>#N/A</v>
      </c>
      <c r="U1836" t="e">
        <f>IF(StandardResults[[#This Row],[Ind/Rel]]="Ind",_xlfn.XLOOKUP(StandardResults[[#This Row],[Code]],Std[Code],Std[AAs]),"-")</f>
        <v>#N/A</v>
      </c>
      <c r="V1836" t="e">
        <f>IF(StandardResults[[#This Row],[Ind/Rel]]="Ind",_xlfn.XLOOKUP(StandardResults[[#This Row],[Code]],Std[Code],Std[As]),"-")</f>
        <v>#N/A</v>
      </c>
      <c r="W1836" t="e">
        <f>IF(StandardResults[[#This Row],[Ind/Rel]]="Ind",_xlfn.XLOOKUP(StandardResults[[#This Row],[Code]],Std[Code],Std[Bs]),"-")</f>
        <v>#N/A</v>
      </c>
      <c r="X1836" t="e">
        <f>IF(StandardResults[[#This Row],[Ind/Rel]]="Ind",_xlfn.XLOOKUP(StandardResults[[#This Row],[Code]],Std[Code],Std[EC]),"-")</f>
        <v>#N/A</v>
      </c>
      <c r="Y1836" t="e">
        <f>IF(StandardResults[[#This Row],[Ind/Rel]]="Ind",_xlfn.XLOOKUP(StandardResults[[#This Row],[Code]],Std[Code],Std[Ecs]),"-")</f>
        <v>#N/A</v>
      </c>
      <c r="Z1836">
        <f>COUNTIFS(StandardResults[Name],StandardResults[[#This Row],[Name]],StandardResults[Entry
Std],"B")+COUNTIFS(StandardResults[Name],StandardResults[[#This Row],[Name]],StandardResults[Entry
Std],"A")+COUNTIFS(StandardResults[Name],StandardResults[[#This Row],[Name]],StandardResults[Entry
Std],"AA")</f>
        <v>0</v>
      </c>
      <c r="AA1836">
        <f>COUNTIFS(StandardResults[Name],StandardResults[[#This Row],[Name]],StandardResults[Entry
Std],"AA")</f>
        <v>0</v>
      </c>
    </row>
    <row r="1837" spans="1:27" x14ac:dyDescent="0.25">
      <c r="A1837">
        <f>TimeVR[[#This Row],[Club]]</f>
        <v>0</v>
      </c>
      <c r="B1837" t="str">
        <f>IF(OR(RIGHT(TimeVR[[#This Row],[Event]],3)="M.R", RIGHT(TimeVR[[#This Row],[Event]],3)="F.R"),"Relay","Ind")</f>
        <v>Ind</v>
      </c>
      <c r="C1837">
        <f>TimeVR[[#This Row],[gender]]</f>
        <v>0</v>
      </c>
      <c r="D1837">
        <f>TimeVR[[#This Row],[Age]]</f>
        <v>0</v>
      </c>
      <c r="E1837">
        <f>TimeVR[[#This Row],[name]]</f>
        <v>0</v>
      </c>
      <c r="F1837">
        <f>TimeVR[[#This Row],[Event]]</f>
        <v>0</v>
      </c>
      <c r="G1837" t="str">
        <f>IF(OR(StandardResults[[#This Row],[Entry]]="-",TimeVR[[#This Row],[validation]]="Validated"),"Y","N")</f>
        <v>N</v>
      </c>
      <c r="H1837">
        <f>IF(OR(LEFT(TimeVR[[#This Row],[Times]],8)="00:00.00", LEFT(TimeVR[[#This Row],[Times]],2)="NT"),"-",TimeVR[[#This Row],[Times]])</f>
        <v>0</v>
      </c>
      <c r="I18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7" t="str">
        <f>IF(ISBLANK(TimeVR[[#This Row],[Best Time(S)]]),"-",TimeVR[[#This Row],[Best Time(S)]])</f>
        <v>-</v>
      </c>
      <c r="K1837" t="str">
        <f>IF(StandardResults[[#This Row],[BT(SC)]]&lt;&gt;"-",IF(StandardResults[[#This Row],[BT(SC)]]&lt;=StandardResults[[#This Row],[AAs]],"AA",IF(StandardResults[[#This Row],[BT(SC)]]&lt;=StandardResults[[#This Row],[As]],"A",IF(StandardResults[[#This Row],[BT(SC)]]&lt;=StandardResults[[#This Row],[Bs]],"B","-"))),"")</f>
        <v/>
      </c>
      <c r="L1837" t="str">
        <f>IF(ISBLANK(TimeVR[[#This Row],[Best Time(L)]]),"-",TimeVR[[#This Row],[Best Time(L)]])</f>
        <v>-</v>
      </c>
      <c r="M1837" t="str">
        <f>IF(StandardResults[[#This Row],[BT(LC)]]&lt;&gt;"-",IF(StandardResults[[#This Row],[BT(LC)]]&lt;=StandardResults[[#This Row],[AA]],"AA",IF(StandardResults[[#This Row],[BT(LC)]]&lt;=StandardResults[[#This Row],[A]],"A",IF(StandardResults[[#This Row],[BT(LC)]]&lt;=StandardResults[[#This Row],[B]],"B","-"))),"")</f>
        <v/>
      </c>
      <c r="N1837" s="14"/>
      <c r="O1837" t="str">
        <f>IF(StandardResults[[#This Row],[BT(SC)]]&lt;&gt;"-",IF(StandardResults[[#This Row],[BT(SC)]]&lt;=StandardResults[[#This Row],[Ecs]],"EC","-"),"")</f>
        <v/>
      </c>
      <c r="Q1837" t="str">
        <f>IF(StandardResults[[#This Row],[Ind/Rel]]="Ind",LEFT(StandardResults[[#This Row],[Gender]],1)&amp;MIN(MAX(StandardResults[[#This Row],[Age]],11),17)&amp;"-"&amp;StandardResults[[#This Row],[Event]],"")</f>
        <v>011-0</v>
      </c>
      <c r="R1837" t="e">
        <f>IF(StandardResults[[#This Row],[Ind/Rel]]="Ind",_xlfn.XLOOKUP(StandardResults[[#This Row],[Code]],Std[Code],Std[AA]),"-")</f>
        <v>#N/A</v>
      </c>
      <c r="S1837" t="e">
        <f>IF(StandardResults[[#This Row],[Ind/Rel]]="Ind",_xlfn.XLOOKUP(StandardResults[[#This Row],[Code]],Std[Code],Std[A]),"-")</f>
        <v>#N/A</v>
      </c>
      <c r="T1837" t="e">
        <f>IF(StandardResults[[#This Row],[Ind/Rel]]="Ind",_xlfn.XLOOKUP(StandardResults[[#This Row],[Code]],Std[Code],Std[B]),"-")</f>
        <v>#N/A</v>
      </c>
      <c r="U1837" t="e">
        <f>IF(StandardResults[[#This Row],[Ind/Rel]]="Ind",_xlfn.XLOOKUP(StandardResults[[#This Row],[Code]],Std[Code],Std[AAs]),"-")</f>
        <v>#N/A</v>
      </c>
      <c r="V1837" t="e">
        <f>IF(StandardResults[[#This Row],[Ind/Rel]]="Ind",_xlfn.XLOOKUP(StandardResults[[#This Row],[Code]],Std[Code],Std[As]),"-")</f>
        <v>#N/A</v>
      </c>
      <c r="W1837" t="e">
        <f>IF(StandardResults[[#This Row],[Ind/Rel]]="Ind",_xlfn.XLOOKUP(StandardResults[[#This Row],[Code]],Std[Code],Std[Bs]),"-")</f>
        <v>#N/A</v>
      </c>
      <c r="X1837" t="e">
        <f>IF(StandardResults[[#This Row],[Ind/Rel]]="Ind",_xlfn.XLOOKUP(StandardResults[[#This Row],[Code]],Std[Code],Std[EC]),"-")</f>
        <v>#N/A</v>
      </c>
      <c r="Y1837" t="e">
        <f>IF(StandardResults[[#This Row],[Ind/Rel]]="Ind",_xlfn.XLOOKUP(StandardResults[[#This Row],[Code]],Std[Code],Std[Ecs]),"-")</f>
        <v>#N/A</v>
      </c>
      <c r="Z1837">
        <f>COUNTIFS(StandardResults[Name],StandardResults[[#This Row],[Name]],StandardResults[Entry
Std],"B")+COUNTIFS(StandardResults[Name],StandardResults[[#This Row],[Name]],StandardResults[Entry
Std],"A")+COUNTIFS(StandardResults[Name],StandardResults[[#This Row],[Name]],StandardResults[Entry
Std],"AA")</f>
        <v>0</v>
      </c>
      <c r="AA1837">
        <f>COUNTIFS(StandardResults[Name],StandardResults[[#This Row],[Name]],StandardResults[Entry
Std],"AA")</f>
        <v>0</v>
      </c>
    </row>
    <row r="1838" spans="1:27" x14ac:dyDescent="0.25">
      <c r="A1838">
        <f>TimeVR[[#This Row],[Club]]</f>
        <v>0</v>
      </c>
      <c r="B1838" t="str">
        <f>IF(OR(RIGHT(TimeVR[[#This Row],[Event]],3)="M.R", RIGHT(TimeVR[[#This Row],[Event]],3)="F.R"),"Relay","Ind")</f>
        <v>Ind</v>
      </c>
      <c r="C1838">
        <f>TimeVR[[#This Row],[gender]]</f>
        <v>0</v>
      </c>
      <c r="D1838">
        <f>TimeVR[[#This Row],[Age]]</f>
        <v>0</v>
      </c>
      <c r="E1838">
        <f>TimeVR[[#This Row],[name]]</f>
        <v>0</v>
      </c>
      <c r="F1838">
        <f>TimeVR[[#This Row],[Event]]</f>
        <v>0</v>
      </c>
      <c r="G1838" t="str">
        <f>IF(OR(StandardResults[[#This Row],[Entry]]="-",TimeVR[[#This Row],[validation]]="Validated"),"Y","N")</f>
        <v>N</v>
      </c>
      <c r="H1838">
        <f>IF(OR(LEFT(TimeVR[[#This Row],[Times]],8)="00:00.00", LEFT(TimeVR[[#This Row],[Times]],2)="NT"),"-",TimeVR[[#This Row],[Times]])</f>
        <v>0</v>
      </c>
      <c r="I18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8" t="str">
        <f>IF(ISBLANK(TimeVR[[#This Row],[Best Time(S)]]),"-",TimeVR[[#This Row],[Best Time(S)]])</f>
        <v>-</v>
      </c>
      <c r="K1838" t="str">
        <f>IF(StandardResults[[#This Row],[BT(SC)]]&lt;&gt;"-",IF(StandardResults[[#This Row],[BT(SC)]]&lt;=StandardResults[[#This Row],[AAs]],"AA",IF(StandardResults[[#This Row],[BT(SC)]]&lt;=StandardResults[[#This Row],[As]],"A",IF(StandardResults[[#This Row],[BT(SC)]]&lt;=StandardResults[[#This Row],[Bs]],"B","-"))),"")</f>
        <v/>
      </c>
      <c r="L1838" t="str">
        <f>IF(ISBLANK(TimeVR[[#This Row],[Best Time(L)]]),"-",TimeVR[[#This Row],[Best Time(L)]])</f>
        <v>-</v>
      </c>
      <c r="M1838" t="str">
        <f>IF(StandardResults[[#This Row],[BT(LC)]]&lt;&gt;"-",IF(StandardResults[[#This Row],[BT(LC)]]&lt;=StandardResults[[#This Row],[AA]],"AA",IF(StandardResults[[#This Row],[BT(LC)]]&lt;=StandardResults[[#This Row],[A]],"A",IF(StandardResults[[#This Row],[BT(LC)]]&lt;=StandardResults[[#This Row],[B]],"B","-"))),"")</f>
        <v/>
      </c>
      <c r="N1838" s="14"/>
      <c r="O1838" t="str">
        <f>IF(StandardResults[[#This Row],[BT(SC)]]&lt;&gt;"-",IF(StandardResults[[#This Row],[BT(SC)]]&lt;=StandardResults[[#This Row],[Ecs]],"EC","-"),"")</f>
        <v/>
      </c>
      <c r="Q1838" t="str">
        <f>IF(StandardResults[[#This Row],[Ind/Rel]]="Ind",LEFT(StandardResults[[#This Row],[Gender]],1)&amp;MIN(MAX(StandardResults[[#This Row],[Age]],11),17)&amp;"-"&amp;StandardResults[[#This Row],[Event]],"")</f>
        <v>011-0</v>
      </c>
      <c r="R1838" t="e">
        <f>IF(StandardResults[[#This Row],[Ind/Rel]]="Ind",_xlfn.XLOOKUP(StandardResults[[#This Row],[Code]],Std[Code],Std[AA]),"-")</f>
        <v>#N/A</v>
      </c>
      <c r="S1838" t="e">
        <f>IF(StandardResults[[#This Row],[Ind/Rel]]="Ind",_xlfn.XLOOKUP(StandardResults[[#This Row],[Code]],Std[Code],Std[A]),"-")</f>
        <v>#N/A</v>
      </c>
      <c r="T1838" t="e">
        <f>IF(StandardResults[[#This Row],[Ind/Rel]]="Ind",_xlfn.XLOOKUP(StandardResults[[#This Row],[Code]],Std[Code],Std[B]),"-")</f>
        <v>#N/A</v>
      </c>
      <c r="U1838" t="e">
        <f>IF(StandardResults[[#This Row],[Ind/Rel]]="Ind",_xlfn.XLOOKUP(StandardResults[[#This Row],[Code]],Std[Code],Std[AAs]),"-")</f>
        <v>#N/A</v>
      </c>
      <c r="V1838" t="e">
        <f>IF(StandardResults[[#This Row],[Ind/Rel]]="Ind",_xlfn.XLOOKUP(StandardResults[[#This Row],[Code]],Std[Code],Std[As]),"-")</f>
        <v>#N/A</v>
      </c>
      <c r="W1838" t="e">
        <f>IF(StandardResults[[#This Row],[Ind/Rel]]="Ind",_xlfn.XLOOKUP(StandardResults[[#This Row],[Code]],Std[Code],Std[Bs]),"-")</f>
        <v>#N/A</v>
      </c>
      <c r="X1838" t="e">
        <f>IF(StandardResults[[#This Row],[Ind/Rel]]="Ind",_xlfn.XLOOKUP(StandardResults[[#This Row],[Code]],Std[Code],Std[EC]),"-")</f>
        <v>#N/A</v>
      </c>
      <c r="Y1838" t="e">
        <f>IF(StandardResults[[#This Row],[Ind/Rel]]="Ind",_xlfn.XLOOKUP(StandardResults[[#This Row],[Code]],Std[Code],Std[Ecs]),"-")</f>
        <v>#N/A</v>
      </c>
      <c r="Z1838">
        <f>COUNTIFS(StandardResults[Name],StandardResults[[#This Row],[Name]],StandardResults[Entry
Std],"B")+COUNTIFS(StandardResults[Name],StandardResults[[#This Row],[Name]],StandardResults[Entry
Std],"A")+COUNTIFS(StandardResults[Name],StandardResults[[#This Row],[Name]],StandardResults[Entry
Std],"AA")</f>
        <v>0</v>
      </c>
      <c r="AA1838">
        <f>COUNTIFS(StandardResults[Name],StandardResults[[#This Row],[Name]],StandardResults[Entry
Std],"AA")</f>
        <v>0</v>
      </c>
    </row>
    <row r="1839" spans="1:27" x14ac:dyDescent="0.25">
      <c r="A1839">
        <f>TimeVR[[#This Row],[Club]]</f>
        <v>0</v>
      </c>
      <c r="B1839" t="str">
        <f>IF(OR(RIGHT(TimeVR[[#This Row],[Event]],3)="M.R", RIGHT(TimeVR[[#This Row],[Event]],3)="F.R"),"Relay","Ind")</f>
        <v>Ind</v>
      </c>
      <c r="C1839">
        <f>TimeVR[[#This Row],[gender]]</f>
        <v>0</v>
      </c>
      <c r="D1839">
        <f>TimeVR[[#This Row],[Age]]</f>
        <v>0</v>
      </c>
      <c r="E1839">
        <f>TimeVR[[#This Row],[name]]</f>
        <v>0</v>
      </c>
      <c r="F1839">
        <f>TimeVR[[#This Row],[Event]]</f>
        <v>0</v>
      </c>
      <c r="G1839" t="str">
        <f>IF(OR(StandardResults[[#This Row],[Entry]]="-",TimeVR[[#This Row],[validation]]="Validated"),"Y","N")</f>
        <v>N</v>
      </c>
      <c r="H1839">
        <f>IF(OR(LEFT(TimeVR[[#This Row],[Times]],8)="00:00.00", LEFT(TimeVR[[#This Row],[Times]],2)="NT"),"-",TimeVR[[#This Row],[Times]])</f>
        <v>0</v>
      </c>
      <c r="I18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39" t="str">
        <f>IF(ISBLANK(TimeVR[[#This Row],[Best Time(S)]]),"-",TimeVR[[#This Row],[Best Time(S)]])</f>
        <v>-</v>
      </c>
      <c r="K1839" t="str">
        <f>IF(StandardResults[[#This Row],[BT(SC)]]&lt;&gt;"-",IF(StandardResults[[#This Row],[BT(SC)]]&lt;=StandardResults[[#This Row],[AAs]],"AA",IF(StandardResults[[#This Row],[BT(SC)]]&lt;=StandardResults[[#This Row],[As]],"A",IF(StandardResults[[#This Row],[BT(SC)]]&lt;=StandardResults[[#This Row],[Bs]],"B","-"))),"")</f>
        <v/>
      </c>
      <c r="L1839" t="str">
        <f>IF(ISBLANK(TimeVR[[#This Row],[Best Time(L)]]),"-",TimeVR[[#This Row],[Best Time(L)]])</f>
        <v>-</v>
      </c>
      <c r="M1839" t="str">
        <f>IF(StandardResults[[#This Row],[BT(LC)]]&lt;&gt;"-",IF(StandardResults[[#This Row],[BT(LC)]]&lt;=StandardResults[[#This Row],[AA]],"AA",IF(StandardResults[[#This Row],[BT(LC)]]&lt;=StandardResults[[#This Row],[A]],"A",IF(StandardResults[[#This Row],[BT(LC)]]&lt;=StandardResults[[#This Row],[B]],"B","-"))),"")</f>
        <v/>
      </c>
      <c r="N1839" s="14"/>
      <c r="O1839" t="str">
        <f>IF(StandardResults[[#This Row],[BT(SC)]]&lt;&gt;"-",IF(StandardResults[[#This Row],[BT(SC)]]&lt;=StandardResults[[#This Row],[Ecs]],"EC","-"),"")</f>
        <v/>
      </c>
      <c r="Q1839" t="str">
        <f>IF(StandardResults[[#This Row],[Ind/Rel]]="Ind",LEFT(StandardResults[[#This Row],[Gender]],1)&amp;MIN(MAX(StandardResults[[#This Row],[Age]],11),17)&amp;"-"&amp;StandardResults[[#This Row],[Event]],"")</f>
        <v>011-0</v>
      </c>
      <c r="R1839" t="e">
        <f>IF(StandardResults[[#This Row],[Ind/Rel]]="Ind",_xlfn.XLOOKUP(StandardResults[[#This Row],[Code]],Std[Code],Std[AA]),"-")</f>
        <v>#N/A</v>
      </c>
      <c r="S1839" t="e">
        <f>IF(StandardResults[[#This Row],[Ind/Rel]]="Ind",_xlfn.XLOOKUP(StandardResults[[#This Row],[Code]],Std[Code],Std[A]),"-")</f>
        <v>#N/A</v>
      </c>
      <c r="T1839" t="e">
        <f>IF(StandardResults[[#This Row],[Ind/Rel]]="Ind",_xlfn.XLOOKUP(StandardResults[[#This Row],[Code]],Std[Code],Std[B]),"-")</f>
        <v>#N/A</v>
      </c>
      <c r="U1839" t="e">
        <f>IF(StandardResults[[#This Row],[Ind/Rel]]="Ind",_xlfn.XLOOKUP(StandardResults[[#This Row],[Code]],Std[Code],Std[AAs]),"-")</f>
        <v>#N/A</v>
      </c>
      <c r="V1839" t="e">
        <f>IF(StandardResults[[#This Row],[Ind/Rel]]="Ind",_xlfn.XLOOKUP(StandardResults[[#This Row],[Code]],Std[Code],Std[As]),"-")</f>
        <v>#N/A</v>
      </c>
      <c r="W1839" t="e">
        <f>IF(StandardResults[[#This Row],[Ind/Rel]]="Ind",_xlfn.XLOOKUP(StandardResults[[#This Row],[Code]],Std[Code],Std[Bs]),"-")</f>
        <v>#N/A</v>
      </c>
      <c r="X1839" t="e">
        <f>IF(StandardResults[[#This Row],[Ind/Rel]]="Ind",_xlfn.XLOOKUP(StandardResults[[#This Row],[Code]],Std[Code],Std[EC]),"-")</f>
        <v>#N/A</v>
      </c>
      <c r="Y1839" t="e">
        <f>IF(StandardResults[[#This Row],[Ind/Rel]]="Ind",_xlfn.XLOOKUP(StandardResults[[#This Row],[Code]],Std[Code],Std[Ecs]),"-")</f>
        <v>#N/A</v>
      </c>
      <c r="Z1839">
        <f>COUNTIFS(StandardResults[Name],StandardResults[[#This Row],[Name]],StandardResults[Entry
Std],"B")+COUNTIFS(StandardResults[Name],StandardResults[[#This Row],[Name]],StandardResults[Entry
Std],"A")+COUNTIFS(StandardResults[Name],StandardResults[[#This Row],[Name]],StandardResults[Entry
Std],"AA")</f>
        <v>0</v>
      </c>
      <c r="AA1839">
        <f>COUNTIFS(StandardResults[Name],StandardResults[[#This Row],[Name]],StandardResults[Entry
Std],"AA")</f>
        <v>0</v>
      </c>
    </row>
    <row r="1840" spans="1:27" x14ac:dyDescent="0.25">
      <c r="A1840">
        <f>TimeVR[[#This Row],[Club]]</f>
        <v>0</v>
      </c>
      <c r="B1840" t="str">
        <f>IF(OR(RIGHT(TimeVR[[#This Row],[Event]],3)="M.R", RIGHT(TimeVR[[#This Row],[Event]],3)="F.R"),"Relay","Ind")</f>
        <v>Ind</v>
      </c>
      <c r="C1840">
        <f>TimeVR[[#This Row],[gender]]</f>
        <v>0</v>
      </c>
      <c r="D1840">
        <f>TimeVR[[#This Row],[Age]]</f>
        <v>0</v>
      </c>
      <c r="E1840">
        <f>TimeVR[[#This Row],[name]]</f>
        <v>0</v>
      </c>
      <c r="F1840">
        <f>TimeVR[[#This Row],[Event]]</f>
        <v>0</v>
      </c>
      <c r="G1840" t="str">
        <f>IF(OR(StandardResults[[#This Row],[Entry]]="-",TimeVR[[#This Row],[validation]]="Validated"),"Y","N")</f>
        <v>N</v>
      </c>
      <c r="H1840">
        <f>IF(OR(LEFT(TimeVR[[#This Row],[Times]],8)="00:00.00", LEFT(TimeVR[[#This Row],[Times]],2)="NT"),"-",TimeVR[[#This Row],[Times]])</f>
        <v>0</v>
      </c>
      <c r="I18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0" t="str">
        <f>IF(ISBLANK(TimeVR[[#This Row],[Best Time(S)]]),"-",TimeVR[[#This Row],[Best Time(S)]])</f>
        <v>-</v>
      </c>
      <c r="K1840" t="str">
        <f>IF(StandardResults[[#This Row],[BT(SC)]]&lt;&gt;"-",IF(StandardResults[[#This Row],[BT(SC)]]&lt;=StandardResults[[#This Row],[AAs]],"AA",IF(StandardResults[[#This Row],[BT(SC)]]&lt;=StandardResults[[#This Row],[As]],"A",IF(StandardResults[[#This Row],[BT(SC)]]&lt;=StandardResults[[#This Row],[Bs]],"B","-"))),"")</f>
        <v/>
      </c>
      <c r="L1840" t="str">
        <f>IF(ISBLANK(TimeVR[[#This Row],[Best Time(L)]]),"-",TimeVR[[#This Row],[Best Time(L)]])</f>
        <v>-</v>
      </c>
      <c r="M1840" t="str">
        <f>IF(StandardResults[[#This Row],[BT(LC)]]&lt;&gt;"-",IF(StandardResults[[#This Row],[BT(LC)]]&lt;=StandardResults[[#This Row],[AA]],"AA",IF(StandardResults[[#This Row],[BT(LC)]]&lt;=StandardResults[[#This Row],[A]],"A",IF(StandardResults[[#This Row],[BT(LC)]]&lt;=StandardResults[[#This Row],[B]],"B","-"))),"")</f>
        <v/>
      </c>
      <c r="N1840" s="14"/>
      <c r="O1840" t="str">
        <f>IF(StandardResults[[#This Row],[BT(SC)]]&lt;&gt;"-",IF(StandardResults[[#This Row],[BT(SC)]]&lt;=StandardResults[[#This Row],[Ecs]],"EC","-"),"")</f>
        <v/>
      </c>
      <c r="Q1840" t="str">
        <f>IF(StandardResults[[#This Row],[Ind/Rel]]="Ind",LEFT(StandardResults[[#This Row],[Gender]],1)&amp;MIN(MAX(StandardResults[[#This Row],[Age]],11),17)&amp;"-"&amp;StandardResults[[#This Row],[Event]],"")</f>
        <v>011-0</v>
      </c>
      <c r="R1840" t="e">
        <f>IF(StandardResults[[#This Row],[Ind/Rel]]="Ind",_xlfn.XLOOKUP(StandardResults[[#This Row],[Code]],Std[Code],Std[AA]),"-")</f>
        <v>#N/A</v>
      </c>
      <c r="S1840" t="e">
        <f>IF(StandardResults[[#This Row],[Ind/Rel]]="Ind",_xlfn.XLOOKUP(StandardResults[[#This Row],[Code]],Std[Code],Std[A]),"-")</f>
        <v>#N/A</v>
      </c>
      <c r="T1840" t="e">
        <f>IF(StandardResults[[#This Row],[Ind/Rel]]="Ind",_xlfn.XLOOKUP(StandardResults[[#This Row],[Code]],Std[Code],Std[B]),"-")</f>
        <v>#N/A</v>
      </c>
      <c r="U1840" t="e">
        <f>IF(StandardResults[[#This Row],[Ind/Rel]]="Ind",_xlfn.XLOOKUP(StandardResults[[#This Row],[Code]],Std[Code],Std[AAs]),"-")</f>
        <v>#N/A</v>
      </c>
      <c r="V1840" t="e">
        <f>IF(StandardResults[[#This Row],[Ind/Rel]]="Ind",_xlfn.XLOOKUP(StandardResults[[#This Row],[Code]],Std[Code],Std[As]),"-")</f>
        <v>#N/A</v>
      </c>
      <c r="W1840" t="e">
        <f>IF(StandardResults[[#This Row],[Ind/Rel]]="Ind",_xlfn.XLOOKUP(StandardResults[[#This Row],[Code]],Std[Code],Std[Bs]),"-")</f>
        <v>#N/A</v>
      </c>
      <c r="X1840" t="e">
        <f>IF(StandardResults[[#This Row],[Ind/Rel]]="Ind",_xlfn.XLOOKUP(StandardResults[[#This Row],[Code]],Std[Code],Std[EC]),"-")</f>
        <v>#N/A</v>
      </c>
      <c r="Y1840" t="e">
        <f>IF(StandardResults[[#This Row],[Ind/Rel]]="Ind",_xlfn.XLOOKUP(StandardResults[[#This Row],[Code]],Std[Code],Std[Ecs]),"-")</f>
        <v>#N/A</v>
      </c>
      <c r="Z1840">
        <f>COUNTIFS(StandardResults[Name],StandardResults[[#This Row],[Name]],StandardResults[Entry
Std],"B")+COUNTIFS(StandardResults[Name],StandardResults[[#This Row],[Name]],StandardResults[Entry
Std],"A")+COUNTIFS(StandardResults[Name],StandardResults[[#This Row],[Name]],StandardResults[Entry
Std],"AA")</f>
        <v>0</v>
      </c>
      <c r="AA1840">
        <f>COUNTIFS(StandardResults[Name],StandardResults[[#This Row],[Name]],StandardResults[Entry
Std],"AA")</f>
        <v>0</v>
      </c>
    </row>
    <row r="1841" spans="1:27" x14ac:dyDescent="0.25">
      <c r="A1841">
        <f>TimeVR[[#This Row],[Club]]</f>
        <v>0</v>
      </c>
      <c r="B1841" t="str">
        <f>IF(OR(RIGHT(TimeVR[[#This Row],[Event]],3)="M.R", RIGHT(TimeVR[[#This Row],[Event]],3)="F.R"),"Relay","Ind")</f>
        <v>Ind</v>
      </c>
      <c r="C1841">
        <f>TimeVR[[#This Row],[gender]]</f>
        <v>0</v>
      </c>
      <c r="D1841">
        <f>TimeVR[[#This Row],[Age]]</f>
        <v>0</v>
      </c>
      <c r="E1841">
        <f>TimeVR[[#This Row],[name]]</f>
        <v>0</v>
      </c>
      <c r="F1841">
        <f>TimeVR[[#This Row],[Event]]</f>
        <v>0</v>
      </c>
      <c r="G1841" t="str">
        <f>IF(OR(StandardResults[[#This Row],[Entry]]="-",TimeVR[[#This Row],[validation]]="Validated"),"Y","N")</f>
        <v>N</v>
      </c>
      <c r="H1841">
        <f>IF(OR(LEFT(TimeVR[[#This Row],[Times]],8)="00:00.00", LEFT(TimeVR[[#This Row],[Times]],2)="NT"),"-",TimeVR[[#This Row],[Times]])</f>
        <v>0</v>
      </c>
      <c r="I18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1" t="str">
        <f>IF(ISBLANK(TimeVR[[#This Row],[Best Time(S)]]),"-",TimeVR[[#This Row],[Best Time(S)]])</f>
        <v>-</v>
      </c>
      <c r="K1841" t="str">
        <f>IF(StandardResults[[#This Row],[BT(SC)]]&lt;&gt;"-",IF(StandardResults[[#This Row],[BT(SC)]]&lt;=StandardResults[[#This Row],[AAs]],"AA",IF(StandardResults[[#This Row],[BT(SC)]]&lt;=StandardResults[[#This Row],[As]],"A",IF(StandardResults[[#This Row],[BT(SC)]]&lt;=StandardResults[[#This Row],[Bs]],"B","-"))),"")</f>
        <v/>
      </c>
      <c r="L1841" t="str">
        <f>IF(ISBLANK(TimeVR[[#This Row],[Best Time(L)]]),"-",TimeVR[[#This Row],[Best Time(L)]])</f>
        <v>-</v>
      </c>
      <c r="M1841" t="str">
        <f>IF(StandardResults[[#This Row],[BT(LC)]]&lt;&gt;"-",IF(StandardResults[[#This Row],[BT(LC)]]&lt;=StandardResults[[#This Row],[AA]],"AA",IF(StandardResults[[#This Row],[BT(LC)]]&lt;=StandardResults[[#This Row],[A]],"A",IF(StandardResults[[#This Row],[BT(LC)]]&lt;=StandardResults[[#This Row],[B]],"B","-"))),"")</f>
        <v/>
      </c>
      <c r="N1841" s="14"/>
      <c r="O1841" t="str">
        <f>IF(StandardResults[[#This Row],[BT(SC)]]&lt;&gt;"-",IF(StandardResults[[#This Row],[BT(SC)]]&lt;=StandardResults[[#This Row],[Ecs]],"EC","-"),"")</f>
        <v/>
      </c>
      <c r="Q1841" t="str">
        <f>IF(StandardResults[[#This Row],[Ind/Rel]]="Ind",LEFT(StandardResults[[#This Row],[Gender]],1)&amp;MIN(MAX(StandardResults[[#This Row],[Age]],11),17)&amp;"-"&amp;StandardResults[[#This Row],[Event]],"")</f>
        <v>011-0</v>
      </c>
      <c r="R1841" t="e">
        <f>IF(StandardResults[[#This Row],[Ind/Rel]]="Ind",_xlfn.XLOOKUP(StandardResults[[#This Row],[Code]],Std[Code],Std[AA]),"-")</f>
        <v>#N/A</v>
      </c>
      <c r="S1841" t="e">
        <f>IF(StandardResults[[#This Row],[Ind/Rel]]="Ind",_xlfn.XLOOKUP(StandardResults[[#This Row],[Code]],Std[Code],Std[A]),"-")</f>
        <v>#N/A</v>
      </c>
      <c r="T1841" t="e">
        <f>IF(StandardResults[[#This Row],[Ind/Rel]]="Ind",_xlfn.XLOOKUP(StandardResults[[#This Row],[Code]],Std[Code],Std[B]),"-")</f>
        <v>#N/A</v>
      </c>
      <c r="U1841" t="e">
        <f>IF(StandardResults[[#This Row],[Ind/Rel]]="Ind",_xlfn.XLOOKUP(StandardResults[[#This Row],[Code]],Std[Code],Std[AAs]),"-")</f>
        <v>#N/A</v>
      </c>
      <c r="V1841" t="e">
        <f>IF(StandardResults[[#This Row],[Ind/Rel]]="Ind",_xlfn.XLOOKUP(StandardResults[[#This Row],[Code]],Std[Code],Std[As]),"-")</f>
        <v>#N/A</v>
      </c>
      <c r="W1841" t="e">
        <f>IF(StandardResults[[#This Row],[Ind/Rel]]="Ind",_xlfn.XLOOKUP(StandardResults[[#This Row],[Code]],Std[Code],Std[Bs]),"-")</f>
        <v>#N/A</v>
      </c>
      <c r="X1841" t="e">
        <f>IF(StandardResults[[#This Row],[Ind/Rel]]="Ind",_xlfn.XLOOKUP(StandardResults[[#This Row],[Code]],Std[Code],Std[EC]),"-")</f>
        <v>#N/A</v>
      </c>
      <c r="Y1841" t="e">
        <f>IF(StandardResults[[#This Row],[Ind/Rel]]="Ind",_xlfn.XLOOKUP(StandardResults[[#This Row],[Code]],Std[Code],Std[Ecs]),"-")</f>
        <v>#N/A</v>
      </c>
      <c r="Z1841">
        <f>COUNTIFS(StandardResults[Name],StandardResults[[#This Row],[Name]],StandardResults[Entry
Std],"B")+COUNTIFS(StandardResults[Name],StandardResults[[#This Row],[Name]],StandardResults[Entry
Std],"A")+COUNTIFS(StandardResults[Name],StandardResults[[#This Row],[Name]],StandardResults[Entry
Std],"AA")</f>
        <v>0</v>
      </c>
      <c r="AA1841">
        <f>COUNTIFS(StandardResults[Name],StandardResults[[#This Row],[Name]],StandardResults[Entry
Std],"AA")</f>
        <v>0</v>
      </c>
    </row>
    <row r="1842" spans="1:27" x14ac:dyDescent="0.25">
      <c r="A1842">
        <f>TimeVR[[#This Row],[Club]]</f>
        <v>0</v>
      </c>
      <c r="B1842" t="str">
        <f>IF(OR(RIGHT(TimeVR[[#This Row],[Event]],3)="M.R", RIGHT(TimeVR[[#This Row],[Event]],3)="F.R"),"Relay","Ind")</f>
        <v>Ind</v>
      </c>
      <c r="C1842">
        <f>TimeVR[[#This Row],[gender]]</f>
        <v>0</v>
      </c>
      <c r="D1842">
        <f>TimeVR[[#This Row],[Age]]</f>
        <v>0</v>
      </c>
      <c r="E1842">
        <f>TimeVR[[#This Row],[name]]</f>
        <v>0</v>
      </c>
      <c r="F1842">
        <f>TimeVR[[#This Row],[Event]]</f>
        <v>0</v>
      </c>
      <c r="G1842" t="str">
        <f>IF(OR(StandardResults[[#This Row],[Entry]]="-",TimeVR[[#This Row],[validation]]="Validated"),"Y","N")</f>
        <v>N</v>
      </c>
      <c r="H1842">
        <f>IF(OR(LEFT(TimeVR[[#This Row],[Times]],8)="00:00.00", LEFT(TimeVR[[#This Row],[Times]],2)="NT"),"-",TimeVR[[#This Row],[Times]])</f>
        <v>0</v>
      </c>
      <c r="I18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2" t="str">
        <f>IF(ISBLANK(TimeVR[[#This Row],[Best Time(S)]]),"-",TimeVR[[#This Row],[Best Time(S)]])</f>
        <v>-</v>
      </c>
      <c r="K1842" t="str">
        <f>IF(StandardResults[[#This Row],[BT(SC)]]&lt;&gt;"-",IF(StandardResults[[#This Row],[BT(SC)]]&lt;=StandardResults[[#This Row],[AAs]],"AA",IF(StandardResults[[#This Row],[BT(SC)]]&lt;=StandardResults[[#This Row],[As]],"A",IF(StandardResults[[#This Row],[BT(SC)]]&lt;=StandardResults[[#This Row],[Bs]],"B","-"))),"")</f>
        <v/>
      </c>
      <c r="L1842" t="str">
        <f>IF(ISBLANK(TimeVR[[#This Row],[Best Time(L)]]),"-",TimeVR[[#This Row],[Best Time(L)]])</f>
        <v>-</v>
      </c>
      <c r="M1842" t="str">
        <f>IF(StandardResults[[#This Row],[BT(LC)]]&lt;&gt;"-",IF(StandardResults[[#This Row],[BT(LC)]]&lt;=StandardResults[[#This Row],[AA]],"AA",IF(StandardResults[[#This Row],[BT(LC)]]&lt;=StandardResults[[#This Row],[A]],"A",IF(StandardResults[[#This Row],[BT(LC)]]&lt;=StandardResults[[#This Row],[B]],"B","-"))),"")</f>
        <v/>
      </c>
      <c r="N1842" s="14"/>
      <c r="O1842" t="str">
        <f>IF(StandardResults[[#This Row],[BT(SC)]]&lt;&gt;"-",IF(StandardResults[[#This Row],[BT(SC)]]&lt;=StandardResults[[#This Row],[Ecs]],"EC","-"),"")</f>
        <v/>
      </c>
      <c r="Q1842" t="str">
        <f>IF(StandardResults[[#This Row],[Ind/Rel]]="Ind",LEFT(StandardResults[[#This Row],[Gender]],1)&amp;MIN(MAX(StandardResults[[#This Row],[Age]],11),17)&amp;"-"&amp;StandardResults[[#This Row],[Event]],"")</f>
        <v>011-0</v>
      </c>
      <c r="R1842" t="e">
        <f>IF(StandardResults[[#This Row],[Ind/Rel]]="Ind",_xlfn.XLOOKUP(StandardResults[[#This Row],[Code]],Std[Code],Std[AA]),"-")</f>
        <v>#N/A</v>
      </c>
      <c r="S1842" t="e">
        <f>IF(StandardResults[[#This Row],[Ind/Rel]]="Ind",_xlfn.XLOOKUP(StandardResults[[#This Row],[Code]],Std[Code],Std[A]),"-")</f>
        <v>#N/A</v>
      </c>
      <c r="T1842" t="e">
        <f>IF(StandardResults[[#This Row],[Ind/Rel]]="Ind",_xlfn.XLOOKUP(StandardResults[[#This Row],[Code]],Std[Code],Std[B]),"-")</f>
        <v>#N/A</v>
      </c>
      <c r="U1842" t="e">
        <f>IF(StandardResults[[#This Row],[Ind/Rel]]="Ind",_xlfn.XLOOKUP(StandardResults[[#This Row],[Code]],Std[Code],Std[AAs]),"-")</f>
        <v>#N/A</v>
      </c>
      <c r="V1842" t="e">
        <f>IF(StandardResults[[#This Row],[Ind/Rel]]="Ind",_xlfn.XLOOKUP(StandardResults[[#This Row],[Code]],Std[Code],Std[As]),"-")</f>
        <v>#N/A</v>
      </c>
      <c r="W1842" t="e">
        <f>IF(StandardResults[[#This Row],[Ind/Rel]]="Ind",_xlfn.XLOOKUP(StandardResults[[#This Row],[Code]],Std[Code],Std[Bs]),"-")</f>
        <v>#N/A</v>
      </c>
      <c r="X1842" t="e">
        <f>IF(StandardResults[[#This Row],[Ind/Rel]]="Ind",_xlfn.XLOOKUP(StandardResults[[#This Row],[Code]],Std[Code],Std[EC]),"-")</f>
        <v>#N/A</v>
      </c>
      <c r="Y1842" t="e">
        <f>IF(StandardResults[[#This Row],[Ind/Rel]]="Ind",_xlfn.XLOOKUP(StandardResults[[#This Row],[Code]],Std[Code],Std[Ecs]),"-")</f>
        <v>#N/A</v>
      </c>
      <c r="Z1842">
        <f>COUNTIFS(StandardResults[Name],StandardResults[[#This Row],[Name]],StandardResults[Entry
Std],"B")+COUNTIFS(StandardResults[Name],StandardResults[[#This Row],[Name]],StandardResults[Entry
Std],"A")+COUNTIFS(StandardResults[Name],StandardResults[[#This Row],[Name]],StandardResults[Entry
Std],"AA")</f>
        <v>0</v>
      </c>
      <c r="AA1842">
        <f>COUNTIFS(StandardResults[Name],StandardResults[[#This Row],[Name]],StandardResults[Entry
Std],"AA")</f>
        <v>0</v>
      </c>
    </row>
    <row r="1843" spans="1:27" x14ac:dyDescent="0.25">
      <c r="A1843">
        <f>TimeVR[[#This Row],[Club]]</f>
        <v>0</v>
      </c>
      <c r="B1843" t="str">
        <f>IF(OR(RIGHT(TimeVR[[#This Row],[Event]],3)="M.R", RIGHT(TimeVR[[#This Row],[Event]],3)="F.R"),"Relay","Ind")</f>
        <v>Ind</v>
      </c>
      <c r="C1843">
        <f>TimeVR[[#This Row],[gender]]</f>
        <v>0</v>
      </c>
      <c r="D1843">
        <f>TimeVR[[#This Row],[Age]]</f>
        <v>0</v>
      </c>
      <c r="E1843">
        <f>TimeVR[[#This Row],[name]]</f>
        <v>0</v>
      </c>
      <c r="F1843">
        <f>TimeVR[[#This Row],[Event]]</f>
        <v>0</v>
      </c>
      <c r="G1843" t="str">
        <f>IF(OR(StandardResults[[#This Row],[Entry]]="-",TimeVR[[#This Row],[validation]]="Validated"),"Y","N")</f>
        <v>N</v>
      </c>
      <c r="H1843">
        <f>IF(OR(LEFT(TimeVR[[#This Row],[Times]],8)="00:00.00", LEFT(TimeVR[[#This Row],[Times]],2)="NT"),"-",TimeVR[[#This Row],[Times]])</f>
        <v>0</v>
      </c>
      <c r="I18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3" t="str">
        <f>IF(ISBLANK(TimeVR[[#This Row],[Best Time(S)]]),"-",TimeVR[[#This Row],[Best Time(S)]])</f>
        <v>-</v>
      </c>
      <c r="K1843" t="str">
        <f>IF(StandardResults[[#This Row],[BT(SC)]]&lt;&gt;"-",IF(StandardResults[[#This Row],[BT(SC)]]&lt;=StandardResults[[#This Row],[AAs]],"AA",IF(StandardResults[[#This Row],[BT(SC)]]&lt;=StandardResults[[#This Row],[As]],"A",IF(StandardResults[[#This Row],[BT(SC)]]&lt;=StandardResults[[#This Row],[Bs]],"B","-"))),"")</f>
        <v/>
      </c>
      <c r="L1843" t="str">
        <f>IF(ISBLANK(TimeVR[[#This Row],[Best Time(L)]]),"-",TimeVR[[#This Row],[Best Time(L)]])</f>
        <v>-</v>
      </c>
      <c r="M1843" t="str">
        <f>IF(StandardResults[[#This Row],[BT(LC)]]&lt;&gt;"-",IF(StandardResults[[#This Row],[BT(LC)]]&lt;=StandardResults[[#This Row],[AA]],"AA",IF(StandardResults[[#This Row],[BT(LC)]]&lt;=StandardResults[[#This Row],[A]],"A",IF(StandardResults[[#This Row],[BT(LC)]]&lt;=StandardResults[[#This Row],[B]],"B","-"))),"")</f>
        <v/>
      </c>
      <c r="N1843" s="14"/>
      <c r="O1843" t="str">
        <f>IF(StandardResults[[#This Row],[BT(SC)]]&lt;&gt;"-",IF(StandardResults[[#This Row],[BT(SC)]]&lt;=StandardResults[[#This Row],[Ecs]],"EC","-"),"")</f>
        <v/>
      </c>
      <c r="Q1843" t="str">
        <f>IF(StandardResults[[#This Row],[Ind/Rel]]="Ind",LEFT(StandardResults[[#This Row],[Gender]],1)&amp;MIN(MAX(StandardResults[[#This Row],[Age]],11),17)&amp;"-"&amp;StandardResults[[#This Row],[Event]],"")</f>
        <v>011-0</v>
      </c>
      <c r="R1843" t="e">
        <f>IF(StandardResults[[#This Row],[Ind/Rel]]="Ind",_xlfn.XLOOKUP(StandardResults[[#This Row],[Code]],Std[Code],Std[AA]),"-")</f>
        <v>#N/A</v>
      </c>
      <c r="S1843" t="e">
        <f>IF(StandardResults[[#This Row],[Ind/Rel]]="Ind",_xlfn.XLOOKUP(StandardResults[[#This Row],[Code]],Std[Code],Std[A]),"-")</f>
        <v>#N/A</v>
      </c>
      <c r="T1843" t="e">
        <f>IF(StandardResults[[#This Row],[Ind/Rel]]="Ind",_xlfn.XLOOKUP(StandardResults[[#This Row],[Code]],Std[Code],Std[B]),"-")</f>
        <v>#N/A</v>
      </c>
      <c r="U1843" t="e">
        <f>IF(StandardResults[[#This Row],[Ind/Rel]]="Ind",_xlfn.XLOOKUP(StandardResults[[#This Row],[Code]],Std[Code],Std[AAs]),"-")</f>
        <v>#N/A</v>
      </c>
      <c r="V1843" t="e">
        <f>IF(StandardResults[[#This Row],[Ind/Rel]]="Ind",_xlfn.XLOOKUP(StandardResults[[#This Row],[Code]],Std[Code],Std[As]),"-")</f>
        <v>#N/A</v>
      </c>
      <c r="W1843" t="e">
        <f>IF(StandardResults[[#This Row],[Ind/Rel]]="Ind",_xlfn.XLOOKUP(StandardResults[[#This Row],[Code]],Std[Code],Std[Bs]),"-")</f>
        <v>#N/A</v>
      </c>
      <c r="X1843" t="e">
        <f>IF(StandardResults[[#This Row],[Ind/Rel]]="Ind",_xlfn.XLOOKUP(StandardResults[[#This Row],[Code]],Std[Code],Std[EC]),"-")</f>
        <v>#N/A</v>
      </c>
      <c r="Y1843" t="e">
        <f>IF(StandardResults[[#This Row],[Ind/Rel]]="Ind",_xlfn.XLOOKUP(StandardResults[[#This Row],[Code]],Std[Code],Std[Ecs]),"-")</f>
        <v>#N/A</v>
      </c>
      <c r="Z1843">
        <f>COUNTIFS(StandardResults[Name],StandardResults[[#This Row],[Name]],StandardResults[Entry
Std],"B")+COUNTIFS(StandardResults[Name],StandardResults[[#This Row],[Name]],StandardResults[Entry
Std],"A")+COUNTIFS(StandardResults[Name],StandardResults[[#This Row],[Name]],StandardResults[Entry
Std],"AA")</f>
        <v>0</v>
      </c>
      <c r="AA1843">
        <f>COUNTIFS(StandardResults[Name],StandardResults[[#This Row],[Name]],StandardResults[Entry
Std],"AA")</f>
        <v>0</v>
      </c>
    </row>
    <row r="1844" spans="1:27" x14ac:dyDescent="0.25">
      <c r="A1844">
        <f>TimeVR[[#This Row],[Club]]</f>
        <v>0</v>
      </c>
      <c r="B1844" t="str">
        <f>IF(OR(RIGHT(TimeVR[[#This Row],[Event]],3)="M.R", RIGHT(TimeVR[[#This Row],[Event]],3)="F.R"),"Relay","Ind")</f>
        <v>Ind</v>
      </c>
      <c r="C1844">
        <f>TimeVR[[#This Row],[gender]]</f>
        <v>0</v>
      </c>
      <c r="D1844">
        <f>TimeVR[[#This Row],[Age]]</f>
        <v>0</v>
      </c>
      <c r="E1844">
        <f>TimeVR[[#This Row],[name]]</f>
        <v>0</v>
      </c>
      <c r="F1844">
        <f>TimeVR[[#This Row],[Event]]</f>
        <v>0</v>
      </c>
      <c r="G1844" t="str">
        <f>IF(OR(StandardResults[[#This Row],[Entry]]="-",TimeVR[[#This Row],[validation]]="Validated"),"Y","N")</f>
        <v>N</v>
      </c>
      <c r="H1844">
        <f>IF(OR(LEFT(TimeVR[[#This Row],[Times]],8)="00:00.00", LEFT(TimeVR[[#This Row],[Times]],2)="NT"),"-",TimeVR[[#This Row],[Times]])</f>
        <v>0</v>
      </c>
      <c r="I18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4" t="str">
        <f>IF(ISBLANK(TimeVR[[#This Row],[Best Time(S)]]),"-",TimeVR[[#This Row],[Best Time(S)]])</f>
        <v>-</v>
      </c>
      <c r="K1844" t="str">
        <f>IF(StandardResults[[#This Row],[BT(SC)]]&lt;&gt;"-",IF(StandardResults[[#This Row],[BT(SC)]]&lt;=StandardResults[[#This Row],[AAs]],"AA",IF(StandardResults[[#This Row],[BT(SC)]]&lt;=StandardResults[[#This Row],[As]],"A",IF(StandardResults[[#This Row],[BT(SC)]]&lt;=StandardResults[[#This Row],[Bs]],"B","-"))),"")</f>
        <v/>
      </c>
      <c r="L1844" t="str">
        <f>IF(ISBLANK(TimeVR[[#This Row],[Best Time(L)]]),"-",TimeVR[[#This Row],[Best Time(L)]])</f>
        <v>-</v>
      </c>
      <c r="M1844" t="str">
        <f>IF(StandardResults[[#This Row],[BT(LC)]]&lt;&gt;"-",IF(StandardResults[[#This Row],[BT(LC)]]&lt;=StandardResults[[#This Row],[AA]],"AA",IF(StandardResults[[#This Row],[BT(LC)]]&lt;=StandardResults[[#This Row],[A]],"A",IF(StandardResults[[#This Row],[BT(LC)]]&lt;=StandardResults[[#This Row],[B]],"B","-"))),"")</f>
        <v/>
      </c>
      <c r="N1844" s="14"/>
      <c r="O1844" t="str">
        <f>IF(StandardResults[[#This Row],[BT(SC)]]&lt;&gt;"-",IF(StandardResults[[#This Row],[BT(SC)]]&lt;=StandardResults[[#This Row],[Ecs]],"EC","-"),"")</f>
        <v/>
      </c>
      <c r="Q1844" t="str">
        <f>IF(StandardResults[[#This Row],[Ind/Rel]]="Ind",LEFT(StandardResults[[#This Row],[Gender]],1)&amp;MIN(MAX(StandardResults[[#This Row],[Age]],11),17)&amp;"-"&amp;StandardResults[[#This Row],[Event]],"")</f>
        <v>011-0</v>
      </c>
      <c r="R1844" t="e">
        <f>IF(StandardResults[[#This Row],[Ind/Rel]]="Ind",_xlfn.XLOOKUP(StandardResults[[#This Row],[Code]],Std[Code],Std[AA]),"-")</f>
        <v>#N/A</v>
      </c>
      <c r="S1844" t="e">
        <f>IF(StandardResults[[#This Row],[Ind/Rel]]="Ind",_xlfn.XLOOKUP(StandardResults[[#This Row],[Code]],Std[Code],Std[A]),"-")</f>
        <v>#N/A</v>
      </c>
      <c r="T1844" t="e">
        <f>IF(StandardResults[[#This Row],[Ind/Rel]]="Ind",_xlfn.XLOOKUP(StandardResults[[#This Row],[Code]],Std[Code],Std[B]),"-")</f>
        <v>#N/A</v>
      </c>
      <c r="U1844" t="e">
        <f>IF(StandardResults[[#This Row],[Ind/Rel]]="Ind",_xlfn.XLOOKUP(StandardResults[[#This Row],[Code]],Std[Code],Std[AAs]),"-")</f>
        <v>#N/A</v>
      </c>
      <c r="V1844" t="e">
        <f>IF(StandardResults[[#This Row],[Ind/Rel]]="Ind",_xlfn.XLOOKUP(StandardResults[[#This Row],[Code]],Std[Code],Std[As]),"-")</f>
        <v>#N/A</v>
      </c>
      <c r="W1844" t="e">
        <f>IF(StandardResults[[#This Row],[Ind/Rel]]="Ind",_xlfn.XLOOKUP(StandardResults[[#This Row],[Code]],Std[Code],Std[Bs]),"-")</f>
        <v>#N/A</v>
      </c>
      <c r="X1844" t="e">
        <f>IF(StandardResults[[#This Row],[Ind/Rel]]="Ind",_xlfn.XLOOKUP(StandardResults[[#This Row],[Code]],Std[Code],Std[EC]),"-")</f>
        <v>#N/A</v>
      </c>
      <c r="Y1844" t="e">
        <f>IF(StandardResults[[#This Row],[Ind/Rel]]="Ind",_xlfn.XLOOKUP(StandardResults[[#This Row],[Code]],Std[Code],Std[Ecs]),"-")</f>
        <v>#N/A</v>
      </c>
      <c r="Z1844">
        <f>COUNTIFS(StandardResults[Name],StandardResults[[#This Row],[Name]],StandardResults[Entry
Std],"B")+COUNTIFS(StandardResults[Name],StandardResults[[#This Row],[Name]],StandardResults[Entry
Std],"A")+COUNTIFS(StandardResults[Name],StandardResults[[#This Row],[Name]],StandardResults[Entry
Std],"AA")</f>
        <v>0</v>
      </c>
      <c r="AA1844">
        <f>COUNTIFS(StandardResults[Name],StandardResults[[#This Row],[Name]],StandardResults[Entry
Std],"AA")</f>
        <v>0</v>
      </c>
    </row>
    <row r="1845" spans="1:27" x14ac:dyDescent="0.25">
      <c r="A1845">
        <f>TimeVR[[#This Row],[Club]]</f>
        <v>0</v>
      </c>
      <c r="B1845" t="str">
        <f>IF(OR(RIGHT(TimeVR[[#This Row],[Event]],3)="M.R", RIGHT(TimeVR[[#This Row],[Event]],3)="F.R"),"Relay","Ind")</f>
        <v>Ind</v>
      </c>
      <c r="C1845">
        <f>TimeVR[[#This Row],[gender]]</f>
        <v>0</v>
      </c>
      <c r="D1845">
        <f>TimeVR[[#This Row],[Age]]</f>
        <v>0</v>
      </c>
      <c r="E1845">
        <f>TimeVR[[#This Row],[name]]</f>
        <v>0</v>
      </c>
      <c r="F1845">
        <f>TimeVR[[#This Row],[Event]]</f>
        <v>0</v>
      </c>
      <c r="G1845" t="str">
        <f>IF(OR(StandardResults[[#This Row],[Entry]]="-",TimeVR[[#This Row],[validation]]="Validated"),"Y","N")</f>
        <v>N</v>
      </c>
      <c r="H1845">
        <f>IF(OR(LEFT(TimeVR[[#This Row],[Times]],8)="00:00.00", LEFT(TimeVR[[#This Row],[Times]],2)="NT"),"-",TimeVR[[#This Row],[Times]])</f>
        <v>0</v>
      </c>
      <c r="I18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5" t="str">
        <f>IF(ISBLANK(TimeVR[[#This Row],[Best Time(S)]]),"-",TimeVR[[#This Row],[Best Time(S)]])</f>
        <v>-</v>
      </c>
      <c r="K1845" t="str">
        <f>IF(StandardResults[[#This Row],[BT(SC)]]&lt;&gt;"-",IF(StandardResults[[#This Row],[BT(SC)]]&lt;=StandardResults[[#This Row],[AAs]],"AA",IF(StandardResults[[#This Row],[BT(SC)]]&lt;=StandardResults[[#This Row],[As]],"A",IF(StandardResults[[#This Row],[BT(SC)]]&lt;=StandardResults[[#This Row],[Bs]],"B","-"))),"")</f>
        <v/>
      </c>
      <c r="L1845" t="str">
        <f>IF(ISBLANK(TimeVR[[#This Row],[Best Time(L)]]),"-",TimeVR[[#This Row],[Best Time(L)]])</f>
        <v>-</v>
      </c>
      <c r="M1845" t="str">
        <f>IF(StandardResults[[#This Row],[BT(LC)]]&lt;&gt;"-",IF(StandardResults[[#This Row],[BT(LC)]]&lt;=StandardResults[[#This Row],[AA]],"AA",IF(StandardResults[[#This Row],[BT(LC)]]&lt;=StandardResults[[#This Row],[A]],"A",IF(StandardResults[[#This Row],[BT(LC)]]&lt;=StandardResults[[#This Row],[B]],"B","-"))),"")</f>
        <v/>
      </c>
      <c r="N1845" s="14"/>
      <c r="O1845" t="str">
        <f>IF(StandardResults[[#This Row],[BT(SC)]]&lt;&gt;"-",IF(StandardResults[[#This Row],[BT(SC)]]&lt;=StandardResults[[#This Row],[Ecs]],"EC","-"),"")</f>
        <v/>
      </c>
      <c r="Q1845" t="str">
        <f>IF(StandardResults[[#This Row],[Ind/Rel]]="Ind",LEFT(StandardResults[[#This Row],[Gender]],1)&amp;MIN(MAX(StandardResults[[#This Row],[Age]],11),17)&amp;"-"&amp;StandardResults[[#This Row],[Event]],"")</f>
        <v>011-0</v>
      </c>
      <c r="R1845" t="e">
        <f>IF(StandardResults[[#This Row],[Ind/Rel]]="Ind",_xlfn.XLOOKUP(StandardResults[[#This Row],[Code]],Std[Code],Std[AA]),"-")</f>
        <v>#N/A</v>
      </c>
      <c r="S1845" t="e">
        <f>IF(StandardResults[[#This Row],[Ind/Rel]]="Ind",_xlfn.XLOOKUP(StandardResults[[#This Row],[Code]],Std[Code],Std[A]),"-")</f>
        <v>#N/A</v>
      </c>
      <c r="T1845" t="e">
        <f>IF(StandardResults[[#This Row],[Ind/Rel]]="Ind",_xlfn.XLOOKUP(StandardResults[[#This Row],[Code]],Std[Code],Std[B]),"-")</f>
        <v>#N/A</v>
      </c>
      <c r="U1845" t="e">
        <f>IF(StandardResults[[#This Row],[Ind/Rel]]="Ind",_xlfn.XLOOKUP(StandardResults[[#This Row],[Code]],Std[Code],Std[AAs]),"-")</f>
        <v>#N/A</v>
      </c>
      <c r="V1845" t="e">
        <f>IF(StandardResults[[#This Row],[Ind/Rel]]="Ind",_xlfn.XLOOKUP(StandardResults[[#This Row],[Code]],Std[Code],Std[As]),"-")</f>
        <v>#N/A</v>
      </c>
      <c r="W1845" t="e">
        <f>IF(StandardResults[[#This Row],[Ind/Rel]]="Ind",_xlfn.XLOOKUP(StandardResults[[#This Row],[Code]],Std[Code],Std[Bs]),"-")</f>
        <v>#N/A</v>
      </c>
      <c r="X1845" t="e">
        <f>IF(StandardResults[[#This Row],[Ind/Rel]]="Ind",_xlfn.XLOOKUP(StandardResults[[#This Row],[Code]],Std[Code],Std[EC]),"-")</f>
        <v>#N/A</v>
      </c>
      <c r="Y1845" t="e">
        <f>IF(StandardResults[[#This Row],[Ind/Rel]]="Ind",_xlfn.XLOOKUP(StandardResults[[#This Row],[Code]],Std[Code],Std[Ecs]),"-")</f>
        <v>#N/A</v>
      </c>
      <c r="Z1845">
        <f>COUNTIFS(StandardResults[Name],StandardResults[[#This Row],[Name]],StandardResults[Entry
Std],"B")+COUNTIFS(StandardResults[Name],StandardResults[[#This Row],[Name]],StandardResults[Entry
Std],"A")+COUNTIFS(StandardResults[Name],StandardResults[[#This Row],[Name]],StandardResults[Entry
Std],"AA")</f>
        <v>0</v>
      </c>
      <c r="AA1845">
        <f>COUNTIFS(StandardResults[Name],StandardResults[[#This Row],[Name]],StandardResults[Entry
Std],"AA")</f>
        <v>0</v>
      </c>
    </row>
    <row r="1846" spans="1:27" x14ac:dyDescent="0.25">
      <c r="A1846">
        <f>TimeVR[[#This Row],[Club]]</f>
        <v>0</v>
      </c>
      <c r="B1846" t="str">
        <f>IF(OR(RIGHT(TimeVR[[#This Row],[Event]],3)="M.R", RIGHT(TimeVR[[#This Row],[Event]],3)="F.R"),"Relay","Ind")</f>
        <v>Ind</v>
      </c>
      <c r="C1846">
        <f>TimeVR[[#This Row],[gender]]</f>
        <v>0</v>
      </c>
      <c r="D1846">
        <f>TimeVR[[#This Row],[Age]]</f>
        <v>0</v>
      </c>
      <c r="E1846">
        <f>TimeVR[[#This Row],[name]]</f>
        <v>0</v>
      </c>
      <c r="F1846">
        <f>TimeVR[[#This Row],[Event]]</f>
        <v>0</v>
      </c>
      <c r="G1846" t="str">
        <f>IF(OR(StandardResults[[#This Row],[Entry]]="-",TimeVR[[#This Row],[validation]]="Validated"),"Y","N")</f>
        <v>N</v>
      </c>
      <c r="H1846">
        <f>IF(OR(LEFT(TimeVR[[#This Row],[Times]],8)="00:00.00", LEFT(TimeVR[[#This Row],[Times]],2)="NT"),"-",TimeVR[[#This Row],[Times]])</f>
        <v>0</v>
      </c>
      <c r="I18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6" t="str">
        <f>IF(ISBLANK(TimeVR[[#This Row],[Best Time(S)]]),"-",TimeVR[[#This Row],[Best Time(S)]])</f>
        <v>-</v>
      </c>
      <c r="K1846" t="str">
        <f>IF(StandardResults[[#This Row],[BT(SC)]]&lt;&gt;"-",IF(StandardResults[[#This Row],[BT(SC)]]&lt;=StandardResults[[#This Row],[AAs]],"AA",IF(StandardResults[[#This Row],[BT(SC)]]&lt;=StandardResults[[#This Row],[As]],"A",IF(StandardResults[[#This Row],[BT(SC)]]&lt;=StandardResults[[#This Row],[Bs]],"B","-"))),"")</f>
        <v/>
      </c>
      <c r="L1846" t="str">
        <f>IF(ISBLANK(TimeVR[[#This Row],[Best Time(L)]]),"-",TimeVR[[#This Row],[Best Time(L)]])</f>
        <v>-</v>
      </c>
      <c r="M1846" t="str">
        <f>IF(StandardResults[[#This Row],[BT(LC)]]&lt;&gt;"-",IF(StandardResults[[#This Row],[BT(LC)]]&lt;=StandardResults[[#This Row],[AA]],"AA",IF(StandardResults[[#This Row],[BT(LC)]]&lt;=StandardResults[[#This Row],[A]],"A",IF(StandardResults[[#This Row],[BT(LC)]]&lt;=StandardResults[[#This Row],[B]],"B","-"))),"")</f>
        <v/>
      </c>
      <c r="N1846" s="14"/>
      <c r="O1846" t="str">
        <f>IF(StandardResults[[#This Row],[BT(SC)]]&lt;&gt;"-",IF(StandardResults[[#This Row],[BT(SC)]]&lt;=StandardResults[[#This Row],[Ecs]],"EC","-"),"")</f>
        <v/>
      </c>
      <c r="Q1846" t="str">
        <f>IF(StandardResults[[#This Row],[Ind/Rel]]="Ind",LEFT(StandardResults[[#This Row],[Gender]],1)&amp;MIN(MAX(StandardResults[[#This Row],[Age]],11),17)&amp;"-"&amp;StandardResults[[#This Row],[Event]],"")</f>
        <v>011-0</v>
      </c>
      <c r="R1846" t="e">
        <f>IF(StandardResults[[#This Row],[Ind/Rel]]="Ind",_xlfn.XLOOKUP(StandardResults[[#This Row],[Code]],Std[Code],Std[AA]),"-")</f>
        <v>#N/A</v>
      </c>
      <c r="S1846" t="e">
        <f>IF(StandardResults[[#This Row],[Ind/Rel]]="Ind",_xlfn.XLOOKUP(StandardResults[[#This Row],[Code]],Std[Code],Std[A]),"-")</f>
        <v>#N/A</v>
      </c>
      <c r="T1846" t="e">
        <f>IF(StandardResults[[#This Row],[Ind/Rel]]="Ind",_xlfn.XLOOKUP(StandardResults[[#This Row],[Code]],Std[Code],Std[B]),"-")</f>
        <v>#N/A</v>
      </c>
      <c r="U1846" t="e">
        <f>IF(StandardResults[[#This Row],[Ind/Rel]]="Ind",_xlfn.XLOOKUP(StandardResults[[#This Row],[Code]],Std[Code],Std[AAs]),"-")</f>
        <v>#N/A</v>
      </c>
      <c r="V1846" t="e">
        <f>IF(StandardResults[[#This Row],[Ind/Rel]]="Ind",_xlfn.XLOOKUP(StandardResults[[#This Row],[Code]],Std[Code],Std[As]),"-")</f>
        <v>#N/A</v>
      </c>
      <c r="W1846" t="e">
        <f>IF(StandardResults[[#This Row],[Ind/Rel]]="Ind",_xlfn.XLOOKUP(StandardResults[[#This Row],[Code]],Std[Code],Std[Bs]),"-")</f>
        <v>#N/A</v>
      </c>
      <c r="X1846" t="e">
        <f>IF(StandardResults[[#This Row],[Ind/Rel]]="Ind",_xlfn.XLOOKUP(StandardResults[[#This Row],[Code]],Std[Code],Std[EC]),"-")</f>
        <v>#N/A</v>
      </c>
      <c r="Y1846" t="e">
        <f>IF(StandardResults[[#This Row],[Ind/Rel]]="Ind",_xlfn.XLOOKUP(StandardResults[[#This Row],[Code]],Std[Code],Std[Ecs]),"-")</f>
        <v>#N/A</v>
      </c>
      <c r="Z1846">
        <f>COUNTIFS(StandardResults[Name],StandardResults[[#This Row],[Name]],StandardResults[Entry
Std],"B")+COUNTIFS(StandardResults[Name],StandardResults[[#This Row],[Name]],StandardResults[Entry
Std],"A")+COUNTIFS(StandardResults[Name],StandardResults[[#This Row],[Name]],StandardResults[Entry
Std],"AA")</f>
        <v>0</v>
      </c>
      <c r="AA1846">
        <f>COUNTIFS(StandardResults[Name],StandardResults[[#This Row],[Name]],StandardResults[Entry
Std],"AA")</f>
        <v>0</v>
      </c>
    </row>
    <row r="1847" spans="1:27" x14ac:dyDescent="0.25">
      <c r="A1847">
        <f>TimeVR[[#This Row],[Club]]</f>
        <v>0</v>
      </c>
      <c r="B1847" t="str">
        <f>IF(OR(RIGHT(TimeVR[[#This Row],[Event]],3)="M.R", RIGHT(TimeVR[[#This Row],[Event]],3)="F.R"),"Relay","Ind")</f>
        <v>Ind</v>
      </c>
      <c r="C1847">
        <f>TimeVR[[#This Row],[gender]]</f>
        <v>0</v>
      </c>
      <c r="D1847">
        <f>TimeVR[[#This Row],[Age]]</f>
        <v>0</v>
      </c>
      <c r="E1847">
        <f>TimeVR[[#This Row],[name]]</f>
        <v>0</v>
      </c>
      <c r="F1847">
        <f>TimeVR[[#This Row],[Event]]</f>
        <v>0</v>
      </c>
      <c r="G1847" t="str">
        <f>IF(OR(StandardResults[[#This Row],[Entry]]="-",TimeVR[[#This Row],[validation]]="Validated"),"Y","N")</f>
        <v>N</v>
      </c>
      <c r="H1847">
        <f>IF(OR(LEFT(TimeVR[[#This Row],[Times]],8)="00:00.00", LEFT(TimeVR[[#This Row],[Times]],2)="NT"),"-",TimeVR[[#This Row],[Times]])</f>
        <v>0</v>
      </c>
      <c r="I18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7" t="str">
        <f>IF(ISBLANK(TimeVR[[#This Row],[Best Time(S)]]),"-",TimeVR[[#This Row],[Best Time(S)]])</f>
        <v>-</v>
      </c>
      <c r="K1847" t="str">
        <f>IF(StandardResults[[#This Row],[BT(SC)]]&lt;&gt;"-",IF(StandardResults[[#This Row],[BT(SC)]]&lt;=StandardResults[[#This Row],[AAs]],"AA",IF(StandardResults[[#This Row],[BT(SC)]]&lt;=StandardResults[[#This Row],[As]],"A",IF(StandardResults[[#This Row],[BT(SC)]]&lt;=StandardResults[[#This Row],[Bs]],"B","-"))),"")</f>
        <v/>
      </c>
      <c r="L1847" t="str">
        <f>IF(ISBLANK(TimeVR[[#This Row],[Best Time(L)]]),"-",TimeVR[[#This Row],[Best Time(L)]])</f>
        <v>-</v>
      </c>
      <c r="M1847" t="str">
        <f>IF(StandardResults[[#This Row],[BT(LC)]]&lt;&gt;"-",IF(StandardResults[[#This Row],[BT(LC)]]&lt;=StandardResults[[#This Row],[AA]],"AA",IF(StandardResults[[#This Row],[BT(LC)]]&lt;=StandardResults[[#This Row],[A]],"A",IF(StandardResults[[#This Row],[BT(LC)]]&lt;=StandardResults[[#This Row],[B]],"B","-"))),"")</f>
        <v/>
      </c>
      <c r="N1847" s="14"/>
      <c r="O1847" t="str">
        <f>IF(StandardResults[[#This Row],[BT(SC)]]&lt;&gt;"-",IF(StandardResults[[#This Row],[BT(SC)]]&lt;=StandardResults[[#This Row],[Ecs]],"EC","-"),"")</f>
        <v/>
      </c>
      <c r="Q1847" t="str">
        <f>IF(StandardResults[[#This Row],[Ind/Rel]]="Ind",LEFT(StandardResults[[#This Row],[Gender]],1)&amp;MIN(MAX(StandardResults[[#This Row],[Age]],11),17)&amp;"-"&amp;StandardResults[[#This Row],[Event]],"")</f>
        <v>011-0</v>
      </c>
      <c r="R1847" t="e">
        <f>IF(StandardResults[[#This Row],[Ind/Rel]]="Ind",_xlfn.XLOOKUP(StandardResults[[#This Row],[Code]],Std[Code],Std[AA]),"-")</f>
        <v>#N/A</v>
      </c>
      <c r="S1847" t="e">
        <f>IF(StandardResults[[#This Row],[Ind/Rel]]="Ind",_xlfn.XLOOKUP(StandardResults[[#This Row],[Code]],Std[Code],Std[A]),"-")</f>
        <v>#N/A</v>
      </c>
      <c r="T1847" t="e">
        <f>IF(StandardResults[[#This Row],[Ind/Rel]]="Ind",_xlfn.XLOOKUP(StandardResults[[#This Row],[Code]],Std[Code],Std[B]),"-")</f>
        <v>#N/A</v>
      </c>
      <c r="U1847" t="e">
        <f>IF(StandardResults[[#This Row],[Ind/Rel]]="Ind",_xlfn.XLOOKUP(StandardResults[[#This Row],[Code]],Std[Code],Std[AAs]),"-")</f>
        <v>#N/A</v>
      </c>
      <c r="V1847" t="e">
        <f>IF(StandardResults[[#This Row],[Ind/Rel]]="Ind",_xlfn.XLOOKUP(StandardResults[[#This Row],[Code]],Std[Code],Std[As]),"-")</f>
        <v>#N/A</v>
      </c>
      <c r="W1847" t="e">
        <f>IF(StandardResults[[#This Row],[Ind/Rel]]="Ind",_xlfn.XLOOKUP(StandardResults[[#This Row],[Code]],Std[Code],Std[Bs]),"-")</f>
        <v>#N/A</v>
      </c>
      <c r="X1847" t="e">
        <f>IF(StandardResults[[#This Row],[Ind/Rel]]="Ind",_xlfn.XLOOKUP(StandardResults[[#This Row],[Code]],Std[Code],Std[EC]),"-")</f>
        <v>#N/A</v>
      </c>
      <c r="Y1847" t="e">
        <f>IF(StandardResults[[#This Row],[Ind/Rel]]="Ind",_xlfn.XLOOKUP(StandardResults[[#This Row],[Code]],Std[Code],Std[Ecs]),"-")</f>
        <v>#N/A</v>
      </c>
      <c r="Z1847">
        <f>COUNTIFS(StandardResults[Name],StandardResults[[#This Row],[Name]],StandardResults[Entry
Std],"B")+COUNTIFS(StandardResults[Name],StandardResults[[#This Row],[Name]],StandardResults[Entry
Std],"A")+COUNTIFS(StandardResults[Name],StandardResults[[#This Row],[Name]],StandardResults[Entry
Std],"AA")</f>
        <v>0</v>
      </c>
      <c r="AA1847">
        <f>COUNTIFS(StandardResults[Name],StandardResults[[#This Row],[Name]],StandardResults[Entry
Std],"AA")</f>
        <v>0</v>
      </c>
    </row>
    <row r="1848" spans="1:27" x14ac:dyDescent="0.25">
      <c r="A1848">
        <f>TimeVR[[#This Row],[Club]]</f>
        <v>0</v>
      </c>
      <c r="B1848" t="str">
        <f>IF(OR(RIGHT(TimeVR[[#This Row],[Event]],3)="M.R", RIGHT(TimeVR[[#This Row],[Event]],3)="F.R"),"Relay","Ind")</f>
        <v>Ind</v>
      </c>
      <c r="C1848">
        <f>TimeVR[[#This Row],[gender]]</f>
        <v>0</v>
      </c>
      <c r="D1848">
        <f>TimeVR[[#This Row],[Age]]</f>
        <v>0</v>
      </c>
      <c r="E1848">
        <f>TimeVR[[#This Row],[name]]</f>
        <v>0</v>
      </c>
      <c r="F1848">
        <f>TimeVR[[#This Row],[Event]]</f>
        <v>0</v>
      </c>
      <c r="G1848" t="str">
        <f>IF(OR(StandardResults[[#This Row],[Entry]]="-",TimeVR[[#This Row],[validation]]="Validated"),"Y","N")</f>
        <v>N</v>
      </c>
      <c r="H1848">
        <f>IF(OR(LEFT(TimeVR[[#This Row],[Times]],8)="00:00.00", LEFT(TimeVR[[#This Row],[Times]],2)="NT"),"-",TimeVR[[#This Row],[Times]])</f>
        <v>0</v>
      </c>
      <c r="I18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8" t="str">
        <f>IF(ISBLANK(TimeVR[[#This Row],[Best Time(S)]]),"-",TimeVR[[#This Row],[Best Time(S)]])</f>
        <v>-</v>
      </c>
      <c r="K1848" t="str">
        <f>IF(StandardResults[[#This Row],[BT(SC)]]&lt;&gt;"-",IF(StandardResults[[#This Row],[BT(SC)]]&lt;=StandardResults[[#This Row],[AAs]],"AA",IF(StandardResults[[#This Row],[BT(SC)]]&lt;=StandardResults[[#This Row],[As]],"A",IF(StandardResults[[#This Row],[BT(SC)]]&lt;=StandardResults[[#This Row],[Bs]],"B","-"))),"")</f>
        <v/>
      </c>
      <c r="L1848" t="str">
        <f>IF(ISBLANK(TimeVR[[#This Row],[Best Time(L)]]),"-",TimeVR[[#This Row],[Best Time(L)]])</f>
        <v>-</v>
      </c>
      <c r="M1848" t="str">
        <f>IF(StandardResults[[#This Row],[BT(LC)]]&lt;&gt;"-",IF(StandardResults[[#This Row],[BT(LC)]]&lt;=StandardResults[[#This Row],[AA]],"AA",IF(StandardResults[[#This Row],[BT(LC)]]&lt;=StandardResults[[#This Row],[A]],"A",IF(StandardResults[[#This Row],[BT(LC)]]&lt;=StandardResults[[#This Row],[B]],"B","-"))),"")</f>
        <v/>
      </c>
      <c r="N1848" s="14"/>
      <c r="O1848" t="str">
        <f>IF(StandardResults[[#This Row],[BT(SC)]]&lt;&gt;"-",IF(StandardResults[[#This Row],[BT(SC)]]&lt;=StandardResults[[#This Row],[Ecs]],"EC","-"),"")</f>
        <v/>
      </c>
      <c r="Q1848" t="str">
        <f>IF(StandardResults[[#This Row],[Ind/Rel]]="Ind",LEFT(StandardResults[[#This Row],[Gender]],1)&amp;MIN(MAX(StandardResults[[#This Row],[Age]],11),17)&amp;"-"&amp;StandardResults[[#This Row],[Event]],"")</f>
        <v>011-0</v>
      </c>
      <c r="R1848" t="e">
        <f>IF(StandardResults[[#This Row],[Ind/Rel]]="Ind",_xlfn.XLOOKUP(StandardResults[[#This Row],[Code]],Std[Code],Std[AA]),"-")</f>
        <v>#N/A</v>
      </c>
      <c r="S1848" t="e">
        <f>IF(StandardResults[[#This Row],[Ind/Rel]]="Ind",_xlfn.XLOOKUP(StandardResults[[#This Row],[Code]],Std[Code],Std[A]),"-")</f>
        <v>#N/A</v>
      </c>
      <c r="T1848" t="e">
        <f>IF(StandardResults[[#This Row],[Ind/Rel]]="Ind",_xlfn.XLOOKUP(StandardResults[[#This Row],[Code]],Std[Code],Std[B]),"-")</f>
        <v>#N/A</v>
      </c>
      <c r="U1848" t="e">
        <f>IF(StandardResults[[#This Row],[Ind/Rel]]="Ind",_xlfn.XLOOKUP(StandardResults[[#This Row],[Code]],Std[Code],Std[AAs]),"-")</f>
        <v>#N/A</v>
      </c>
      <c r="V1848" t="e">
        <f>IF(StandardResults[[#This Row],[Ind/Rel]]="Ind",_xlfn.XLOOKUP(StandardResults[[#This Row],[Code]],Std[Code],Std[As]),"-")</f>
        <v>#N/A</v>
      </c>
      <c r="W1848" t="e">
        <f>IF(StandardResults[[#This Row],[Ind/Rel]]="Ind",_xlfn.XLOOKUP(StandardResults[[#This Row],[Code]],Std[Code],Std[Bs]),"-")</f>
        <v>#N/A</v>
      </c>
      <c r="X1848" t="e">
        <f>IF(StandardResults[[#This Row],[Ind/Rel]]="Ind",_xlfn.XLOOKUP(StandardResults[[#This Row],[Code]],Std[Code],Std[EC]),"-")</f>
        <v>#N/A</v>
      </c>
      <c r="Y1848" t="e">
        <f>IF(StandardResults[[#This Row],[Ind/Rel]]="Ind",_xlfn.XLOOKUP(StandardResults[[#This Row],[Code]],Std[Code],Std[Ecs]),"-")</f>
        <v>#N/A</v>
      </c>
      <c r="Z1848">
        <f>COUNTIFS(StandardResults[Name],StandardResults[[#This Row],[Name]],StandardResults[Entry
Std],"B")+COUNTIFS(StandardResults[Name],StandardResults[[#This Row],[Name]],StandardResults[Entry
Std],"A")+COUNTIFS(StandardResults[Name],StandardResults[[#This Row],[Name]],StandardResults[Entry
Std],"AA")</f>
        <v>0</v>
      </c>
      <c r="AA1848">
        <f>COUNTIFS(StandardResults[Name],StandardResults[[#This Row],[Name]],StandardResults[Entry
Std],"AA")</f>
        <v>0</v>
      </c>
    </row>
    <row r="1849" spans="1:27" x14ac:dyDescent="0.25">
      <c r="A1849">
        <f>TimeVR[[#This Row],[Club]]</f>
        <v>0</v>
      </c>
      <c r="B1849" t="str">
        <f>IF(OR(RIGHT(TimeVR[[#This Row],[Event]],3)="M.R", RIGHT(TimeVR[[#This Row],[Event]],3)="F.R"),"Relay","Ind")</f>
        <v>Ind</v>
      </c>
      <c r="C1849">
        <f>TimeVR[[#This Row],[gender]]</f>
        <v>0</v>
      </c>
      <c r="D1849">
        <f>TimeVR[[#This Row],[Age]]</f>
        <v>0</v>
      </c>
      <c r="E1849">
        <f>TimeVR[[#This Row],[name]]</f>
        <v>0</v>
      </c>
      <c r="F1849">
        <f>TimeVR[[#This Row],[Event]]</f>
        <v>0</v>
      </c>
      <c r="G1849" t="str">
        <f>IF(OR(StandardResults[[#This Row],[Entry]]="-",TimeVR[[#This Row],[validation]]="Validated"),"Y","N")</f>
        <v>N</v>
      </c>
      <c r="H1849">
        <f>IF(OR(LEFT(TimeVR[[#This Row],[Times]],8)="00:00.00", LEFT(TimeVR[[#This Row],[Times]],2)="NT"),"-",TimeVR[[#This Row],[Times]])</f>
        <v>0</v>
      </c>
      <c r="I18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49" t="str">
        <f>IF(ISBLANK(TimeVR[[#This Row],[Best Time(S)]]),"-",TimeVR[[#This Row],[Best Time(S)]])</f>
        <v>-</v>
      </c>
      <c r="K1849" t="str">
        <f>IF(StandardResults[[#This Row],[BT(SC)]]&lt;&gt;"-",IF(StandardResults[[#This Row],[BT(SC)]]&lt;=StandardResults[[#This Row],[AAs]],"AA",IF(StandardResults[[#This Row],[BT(SC)]]&lt;=StandardResults[[#This Row],[As]],"A",IF(StandardResults[[#This Row],[BT(SC)]]&lt;=StandardResults[[#This Row],[Bs]],"B","-"))),"")</f>
        <v/>
      </c>
      <c r="L1849" t="str">
        <f>IF(ISBLANK(TimeVR[[#This Row],[Best Time(L)]]),"-",TimeVR[[#This Row],[Best Time(L)]])</f>
        <v>-</v>
      </c>
      <c r="M1849" t="str">
        <f>IF(StandardResults[[#This Row],[BT(LC)]]&lt;&gt;"-",IF(StandardResults[[#This Row],[BT(LC)]]&lt;=StandardResults[[#This Row],[AA]],"AA",IF(StandardResults[[#This Row],[BT(LC)]]&lt;=StandardResults[[#This Row],[A]],"A",IF(StandardResults[[#This Row],[BT(LC)]]&lt;=StandardResults[[#This Row],[B]],"B","-"))),"")</f>
        <v/>
      </c>
      <c r="N1849" s="14"/>
      <c r="O1849" t="str">
        <f>IF(StandardResults[[#This Row],[BT(SC)]]&lt;&gt;"-",IF(StandardResults[[#This Row],[BT(SC)]]&lt;=StandardResults[[#This Row],[Ecs]],"EC","-"),"")</f>
        <v/>
      </c>
      <c r="Q1849" t="str">
        <f>IF(StandardResults[[#This Row],[Ind/Rel]]="Ind",LEFT(StandardResults[[#This Row],[Gender]],1)&amp;MIN(MAX(StandardResults[[#This Row],[Age]],11),17)&amp;"-"&amp;StandardResults[[#This Row],[Event]],"")</f>
        <v>011-0</v>
      </c>
      <c r="R1849" t="e">
        <f>IF(StandardResults[[#This Row],[Ind/Rel]]="Ind",_xlfn.XLOOKUP(StandardResults[[#This Row],[Code]],Std[Code],Std[AA]),"-")</f>
        <v>#N/A</v>
      </c>
      <c r="S1849" t="e">
        <f>IF(StandardResults[[#This Row],[Ind/Rel]]="Ind",_xlfn.XLOOKUP(StandardResults[[#This Row],[Code]],Std[Code],Std[A]),"-")</f>
        <v>#N/A</v>
      </c>
      <c r="T1849" t="e">
        <f>IF(StandardResults[[#This Row],[Ind/Rel]]="Ind",_xlfn.XLOOKUP(StandardResults[[#This Row],[Code]],Std[Code],Std[B]),"-")</f>
        <v>#N/A</v>
      </c>
      <c r="U1849" t="e">
        <f>IF(StandardResults[[#This Row],[Ind/Rel]]="Ind",_xlfn.XLOOKUP(StandardResults[[#This Row],[Code]],Std[Code],Std[AAs]),"-")</f>
        <v>#N/A</v>
      </c>
      <c r="V1849" t="e">
        <f>IF(StandardResults[[#This Row],[Ind/Rel]]="Ind",_xlfn.XLOOKUP(StandardResults[[#This Row],[Code]],Std[Code],Std[As]),"-")</f>
        <v>#N/A</v>
      </c>
      <c r="W1849" t="e">
        <f>IF(StandardResults[[#This Row],[Ind/Rel]]="Ind",_xlfn.XLOOKUP(StandardResults[[#This Row],[Code]],Std[Code],Std[Bs]),"-")</f>
        <v>#N/A</v>
      </c>
      <c r="X1849" t="e">
        <f>IF(StandardResults[[#This Row],[Ind/Rel]]="Ind",_xlfn.XLOOKUP(StandardResults[[#This Row],[Code]],Std[Code],Std[EC]),"-")</f>
        <v>#N/A</v>
      </c>
      <c r="Y1849" t="e">
        <f>IF(StandardResults[[#This Row],[Ind/Rel]]="Ind",_xlfn.XLOOKUP(StandardResults[[#This Row],[Code]],Std[Code],Std[Ecs]),"-")</f>
        <v>#N/A</v>
      </c>
      <c r="Z1849">
        <f>COUNTIFS(StandardResults[Name],StandardResults[[#This Row],[Name]],StandardResults[Entry
Std],"B")+COUNTIFS(StandardResults[Name],StandardResults[[#This Row],[Name]],StandardResults[Entry
Std],"A")+COUNTIFS(StandardResults[Name],StandardResults[[#This Row],[Name]],StandardResults[Entry
Std],"AA")</f>
        <v>0</v>
      </c>
      <c r="AA1849">
        <f>COUNTIFS(StandardResults[Name],StandardResults[[#This Row],[Name]],StandardResults[Entry
Std],"AA")</f>
        <v>0</v>
      </c>
    </row>
    <row r="1850" spans="1:27" x14ac:dyDescent="0.25">
      <c r="A1850">
        <f>TimeVR[[#This Row],[Club]]</f>
        <v>0</v>
      </c>
      <c r="B1850" t="str">
        <f>IF(OR(RIGHT(TimeVR[[#This Row],[Event]],3)="M.R", RIGHT(TimeVR[[#This Row],[Event]],3)="F.R"),"Relay","Ind")</f>
        <v>Ind</v>
      </c>
      <c r="C1850">
        <f>TimeVR[[#This Row],[gender]]</f>
        <v>0</v>
      </c>
      <c r="D1850">
        <f>TimeVR[[#This Row],[Age]]</f>
        <v>0</v>
      </c>
      <c r="E1850">
        <f>TimeVR[[#This Row],[name]]</f>
        <v>0</v>
      </c>
      <c r="F1850">
        <f>TimeVR[[#This Row],[Event]]</f>
        <v>0</v>
      </c>
      <c r="G1850" t="str">
        <f>IF(OR(StandardResults[[#This Row],[Entry]]="-",TimeVR[[#This Row],[validation]]="Validated"),"Y","N")</f>
        <v>N</v>
      </c>
      <c r="H1850">
        <f>IF(OR(LEFT(TimeVR[[#This Row],[Times]],8)="00:00.00", LEFT(TimeVR[[#This Row],[Times]],2)="NT"),"-",TimeVR[[#This Row],[Times]])</f>
        <v>0</v>
      </c>
      <c r="I18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0" t="str">
        <f>IF(ISBLANK(TimeVR[[#This Row],[Best Time(S)]]),"-",TimeVR[[#This Row],[Best Time(S)]])</f>
        <v>-</v>
      </c>
      <c r="K1850" t="str">
        <f>IF(StandardResults[[#This Row],[BT(SC)]]&lt;&gt;"-",IF(StandardResults[[#This Row],[BT(SC)]]&lt;=StandardResults[[#This Row],[AAs]],"AA",IF(StandardResults[[#This Row],[BT(SC)]]&lt;=StandardResults[[#This Row],[As]],"A",IF(StandardResults[[#This Row],[BT(SC)]]&lt;=StandardResults[[#This Row],[Bs]],"B","-"))),"")</f>
        <v/>
      </c>
      <c r="L1850" t="str">
        <f>IF(ISBLANK(TimeVR[[#This Row],[Best Time(L)]]),"-",TimeVR[[#This Row],[Best Time(L)]])</f>
        <v>-</v>
      </c>
      <c r="M1850" t="str">
        <f>IF(StandardResults[[#This Row],[BT(LC)]]&lt;&gt;"-",IF(StandardResults[[#This Row],[BT(LC)]]&lt;=StandardResults[[#This Row],[AA]],"AA",IF(StandardResults[[#This Row],[BT(LC)]]&lt;=StandardResults[[#This Row],[A]],"A",IF(StandardResults[[#This Row],[BT(LC)]]&lt;=StandardResults[[#This Row],[B]],"B","-"))),"")</f>
        <v/>
      </c>
      <c r="N1850" s="14"/>
      <c r="O1850" t="str">
        <f>IF(StandardResults[[#This Row],[BT(SC)]]&lt;&gt;"-",IF(StandardResults[[#This Row],[BT(SC)]]&lt;=StandardResults[[#This Row],[Ecs]],"EC","-"),"")</f>
        <v/>
      </c>
      <c r="Q1850" t="str">
        <f>IF(StandardResults[[#This Row],[Ind/Rel]]="Ind",LEFT(StandardResults[[#This Row],[Gender]],1)&amp;MIN(MAX(StandardResults[[#This Row],[Age]],11),17)&amp;"-"&amp;StandardResults[[#This Row],[Event]],"")</f>
        <v>011-0</v>
      </c>
      <c r="R1850" t="e">
        <f>IF(StandardResults[[#This Row],[Ind/Rel]]="Ind",_xlfn.XLOOKUP(StandardResults[[#This Row],[Code]],Std[Code],Std[AA]),"-")</f>
        <v>#N/A</v>
      </c>
      <c r="S1850" t="e">
        <f>IF(StandardResults[[#This Row],[Ind/Rel]]="Ind",_xlfn.XLOOKUP(StandardResults[[#This Row],[Code]],Std[Code],Std[A]),"-")</f>
        <v>#N/A</v>
      </c>
      <c r="T1850" t="e">
        <f>IF(StandardResults[[#This Row],[Ind/Rel]]="Ind",_xlfn.XLOOKUP(StandardResults[[#This Row],[Code]],Std[Code],Std[B]),"-")</f>
        <v>#N/A</v>
      </c>
      <c r="U1850" t="e">
        <f>IF(StandardResults[[#This Row],[Ind/Rel]]="Ind",_xlfn.XLOOKUP(StandardResults[[#This Row],[Code]],Std[Code],Std[AAs]),"-")</f>
        <v>#N/A</v>
      </c>
      <c r="V1850" t="e">
        <f>IF(StandardResults[[#This Row],[Ind/Rel]]="Ind",_xlfn.XLOOKUP(StandardResults[[#This Row],[Code]],Std[Code],Std[As]),"-")</f>
        <v>#N/A</v>
      </c>
      <c r="W1850" t="e">
        <f>IF(StandardResults[[#This Row],[Ind/Rel]]="Ind",_xlfn.XLOOKUP(StandardResults[[#This Row],[Code]],Std[Code],Std[Bs]),"-")</f>
        <v>#N/A</v>
      </c>
      <c r="X1850" t="e">
        <f>IF(StandardResults[[#This Row],[Ind/Rel]]="Ind",_xlfn.XLOOKUP(StandardResults[[#This Row],[Code]],Std[Code],Std[EC]),"-")</f>
        <v>#N/A</v>
      </c>
      <c r="Y1850" t="e">
        <f>IF(StandardResults[[#This Row],[Ind/Rel]]="Ind",_xlfn.XLOOKUP(StandardResults[[#This Row],[Code]],Std[Code],Std[Ecs]),"-")</f>
        <v>#N/A</v>
      </c>
      <c r="Z1850">
        <f>COUNTIFS(StandardResults[Name],StandardResults[[#This Row],[Name]],StandardResults[Entry
Std],"B")+COUNTIFS(StandardResults[Name],StandardResults[[#This Row],[Name]],StandardResults[Entry
Std],"A")+COUNTIFS(StandardResults[Name],StandardResults[[#This Row],[Name]],StandardResults[Entry
Std],"AA")</f>
        <v>0</v>
      </c>
      <c r="AA1850">
        <f>COUNTIFS(StandardResults[Name],StandardResults[[#This Row],[Name]],StandardResults[Entry
Std],"AA")</f>
        <v>0</v>
      </c>
    </row>
    <row r="1851" spans="1:27" x14ac:dyDescent="0.25">
      <c r="A1851">
        <f>TimeVR[[#This Row],[Club]]</f>
        <v>0</v>
      </c>
      <c r="B1851" t="str">
        <f>IF(OR(RIGHT(TimeVR[[#This Row],[Event]],3)="M.R", RIGHT(TimeVR[[#This Row],[Event]],3)="F.R"),"Relay","Ind")</f>
        <v>Ind</v>
      </c>
      <c r="C1851">
        <f>TimeVR[[#This Row],[gender]]</f>
        <v>0</v>
      </c>
      <c r="D1851">
        <f>TimeVR[[#This Row],[Age]]</f>
        <v>0</v>
      </c>
      <c r="E1851">
        <f>TimeVR[[#This Row],[name]]</f>
        <v>0</v>
      </c>
      <c r="F1851">
        <f>TimeVR[[#This Row],[Event]]</f>
        <v>0</v>
      </c>
      <c r="G1851" t="str">
        <f>IF(OR(StandardResults[[#This Row],[Entry]]="-",TimeVR[[#This Row],[validation]]="Validated"),"Y","N")</f>
        <v>N</v>
      </c>
      <c r="H1851">
        <f>IF(OR(LEFT(TimeVR[[#This Row],[Times]],8)="00:00.00", LEFT(TimeVR[[#This Row],[Times]],2)="NT"),"-",TimeVR[[#This Row],[Times]])</f>
        <v>0</v>
      </c>
      <c r="I18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1" t="str">
        <f>IF(ISBLANK(TimeVR[[#This Row],[Best Time(S)]]),"-",TimeVR[[#This Row],[Best Time(S)]])</f>
        <v>-</v>
      </c>
      <c r="K1851" t="str">
        <f>IF(StandardResults[[#This Row],[BT(SC)]]&lt;&gt;"-",IF(StandardResults[[#This Row],[BT(SC)]]&lt;=StandardResults[[#This Row],[AAs]],"AA",IF(StandardResults[[#This Row],[BT(SC)]]&lt;=StandardResults[[#This Row],[As]],"A",IF(StandardResults[[#This Row],[BT(SC)]]&lt;=StandardResults[[#This Row],[Bs]],"B","-"))),"")</f>
        <v/>
      </c>
      <c r="L1851" t="str">
        <f>IF(ISBLANK(TimeVR[[#This Row],[Best Time(L)]]),"-",TimeVR[[#This Row],[Best Time(L)]])</f>
        <v>-</v>
      </c>
      <c r="M1851" t="str">
        <f>IF(StandardResults[[#This Row],[BT(LC)]]&lt;&gt;"-",IF(StandardResults[[#This Row],[BT(LC)]]&lt;=StandardResults[[#This Row],[AA]],"AA",IF(StandardResults[[#This Row],[BT(LC)]]&lt;=StandardResults[[#This Row],[A]],"A",IF(StandardResults[[#This Row],[BT(LC)]]&lt;=StandardResults[[#This Row],[B]],"B","-"))),"")</f>
        <v/>
      </c>
      <c r="N1851" s="14"/>
      <c r="O1851" t="str">
        <f>IF(StandardResults[[#This Row],[BT(SC)]]&lt;&gt;"-",IF(StandardResults[[#This Row],[BT(SC)]]&lt;=StandardResults[[#This Row],[Ecs]],"EC","-"),"")</f>
        <v/>
      </c>
      <c r="Q1851" t="str">
        <f>IF(StandardResults[[#This Row],[Ind/Rel]]="Ind",LEFT(StandardResults[[#This Row],[Gender]],1)&amp;MIN(MAX(StandardResults[[#This Row],[Age]],11),17)&amp;"-"&amp;StandardResults[[#This Row],[Event]],"")</f>
        <v>011-0</v>
      </c>
      <c r="R1851" t="e">
        <f>IF(StandardResults[[#This Row],[Ind/Rel]]="Ind",_xlfn.XLOOKUP(StandardResults[[#This Row],[Code]],Std[Code],Std[AA]),"-")</f>
        <v>#N/A</v>
      </c>
      <c r="S1851" t="e">
        <f>IF(StandardResults[[#This Row],[Ind/Rel]]="Ind",_xlfn.XLOOKUP(StandardResults[[#This Row],[Code]],Std[Code],Std[A]),"-")</f>
        <v>#N/A</v>
      </c>
      <c r="T1851" t="e">
        <f>IF(StandardResults[[#This Row],[Ind/Rel]]="Ind",_xlfn.XLOOKUP(StandardResults[[#This Row],[Code]],Std[Code],Std[B]),"-")</f>
        <v>#N/A</v>
      </c>
      <c r="U1851" t="e">
        <f>IF(StandardResults[[#This Row],[Ind/Rel]]="Ind",_xlfn.XLOOKUP(StandardResults[[#This Row],[Code]],Std[Code],Std[AAs]),"-")</f>
        <v>#N/A</v>
      </c>
      <c r="V1851" t="e">
        <f>IF(StandardResults[[#This Row],[Ind/Rel]]="Ind",_xlfn.XLOOKUP(StandardResults[[#This Row],[Code]],Std[Code],Std[As]),"-")</f>
        <v>#N/A</v>
      </c>
      <c r="W1851" t="e">
        <f>IF(StandardResults[[#This Row],[Ind/Rel]]="Ind",_xlfn.XLOOKUP(StandardResults[[#This Row],[Code]],Std[Code],Std[Bs]),"-")</f>
        <v>#N/A</v>
      </c>
      <c r="X1851" t="e">
        <f>IF(StandardResults[[#This Row],[Ind/Rel]]="Ind",_xlfn.XLOOKUP(StandardResults[[#This Row],[Code]],Std[Code],Std[EC]),"-")</f>
        <v>#N/A</v>
      </c>
      <c r="Y1851" t="e">
        <f>IF(StandardResults[[#This Row],[Ind/Rel]]="Ind",_xlfn.XLOOKUP(StandardResults[[#This Row],[Code]],Std[Code],Std[Ecs]),"-")</f>
        <v>#N/A</v>
      </c>
      <c r="Z1851">
        <f>COUNTIFS(StandardResults[Name],StandardResults[[#This Row],[Name]],StandardResults[Entry
Std],"B")+COUNTIFS(StandardResults[Name],StandardResults[[#This Row],[Name]],StandardResults[Entry
Std],"A")+COUNTIFS(StandardResults[Name],StandardResults[[#This Row],[Name]],StandardResults[Entry
Std],"AA")</f>
        <v>0</v>
      </c>
      <c r="AA1851">
        <f>COUNTIFS(StandardResults[Name],StandardResults[[#This Row],[Name]],StandardResults[Entry
Std],"AA")</f>
        <v>0</v>
      </c>
    </row>
    <row r="1852" spans="1:27" x14ac:dyDescent="0.25">
      <c r="A1852">
        <f>TimeVR[[#This Row],[Club]]</f>
        <v>0</v>
      </c>
      <c r="B1852" t="str">
        <f>IF(OR(RIGHT(TimeVR[[#This Row],[Event]],3)="M.R", RIGHT(TimeVR[[#This Row],[Event]],3)="F.R"),"Relay","Ind")</f>
        <v>Ind</v>
      </c>
      <c r="C1852">
        <f>TimeVR[[#This Row],[gender]]</f>
        <v>0</v>
      </c>
      <c r="D1852">
        <f>TimeVR[[#This Row],[Age]]</f>
        <v>0</v>
      </c>
      <c r="E1852">
        <f>TimeVR[[#This Row],[name]]</f>
        <v>0</v>
      </c>
      <c r="F1852">
        <f>TimeVR[[#This Row],[Event]]</f>
        <v>0</v>
      </c>
      <c r="G1852" t="str">
        <f>IF(OR(StandardResults[[#This Row],[Entry]]="-",TimeVR[[#This Row],[validation]]="Validated"),"Y","N")</f>
        <v>N</v>
      </c>
      <c r="H1852">
        <f>IF(OR(LEFT(TimeVR[[#This Row],[Times]],8)="00:00.00", LEFT(TimeVR[[#This Row],[Times]],2)="NT"),"-",TimeVR[[#This Row],[Times]])</f>
        <v>0</v>
      </c>
      <c r="I18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2" t="str">
        <f>IF(ISBLANK(TimeVR[[#This Row],[Best Time(S)]]),"-",TimeVR[[#This Row],[Best Time(S)]])</f>
        <v>-</v>
      </c>
      <c r="K1852" t="str">
        <f>IF(StandardResults[[#This Row],[BT(SC)]]&lt;&gt;"-",IF(StandardResults[[#This Row],[BT(SC)]]&lt;=StandardResults[[#This Row],[AAs]],"AA",IF(StandardResults[[#This Row],[BT(SC)]]&lt;=StandardResults[[#This Row],[As]],"A",IF(StandardResults[[#This Row],[BT(SC)]]&lt;=StandardResults[[#This Row],[Bs]],"B","-"))),"")</f>
        <v/>
      </c>
      <c r="L1852" t="str">
        <f>IF(ISBLANK(TimeVR[[#This Row],[Best Time(L)]]),"-",TimeVR[[#This Row],[Best Time(L)]])</f>
        <v>-</v>
      </c>
      <c r="M1852" t="str">
        <f>IF(StandardResults[[#This Row],[BT(LC)]]&lt;&gt;"-",IF(StandardResults[[#This Row],[BT(LC)]]&lt;=StandardResults[[#This Row],[AA]],"AA",IF(StandardResults[[#This Row],[BT(LC)]]&lt;=StandardResults[[#This Row],[A]],"A",IF(StandardResults[[#This Row],[BT(LC)]]&lt;=StandardResults[[#This Row],[B]],"B","-"))),"")</f>
        <v/>
      </c>
      <c r="N1852" s="14"/>
      <c r="O1852" t="str">
        <f>IF(StandardResults[[#This Row],[BT(SC)]]&lt;&gt;"-",IF(StandardResults[[#This Row],[BT(SC)]]&lt;=StandardResults[[#This Row],[Ecs]],"EC","-"),"")</f>
        <v/>
      </c>
      <c r="Q1852" t="str">
        <f>IF(StandardResults[[#This Row],[Ind/Rel]]="Ind",LEFT(StandardResults[[#This Row],[Gender]],1)&amp;MIN(MAX(StandardResults[[#This Row],[Age]],11),17)&amp;"-"&amp;StandardResults[[#This Row],[Event]],"")</f>
        <v>011-0</v>
      </c>
      <c r="R1852" t="e">
        <f>IF(StandardResults[[#This Row],[Ind/Rel]]="Ind",_xlfn.XLOOKUP(StandardResults[[#This Row],[Code]],Std[Code],Std[AA]),"-")</f>
        <v>#N/A</v>
      </c>
      <c r="S1852" t="e">
        <f>IF(StandardResults[[#This Row],[Ind/Rel]]="Ind",_xlfn.XLOOKUP(StandardResults[[#This Row],[Code]],Std[Code],Std[A]),"-")</f>
        <v>#N/A</v>
      </c>
      <c r="T1852" t="e">
        <f>IF(StandardResults[[#This Row],[Ind/Rel]]="Ind",_xlfn.XLOOKUP(StandardResults[[#This Row],[Code]],Std[Code],Std[B]),"-")</f>
        <v>#N/A</v>
      </c>
      <c r="U1852" t="e">
        <f>IF(StandardResults[[#This Row],[Ind/Rel]]="Ind",_xlfn.XLOOKUP(StandardResults[[#This Row],[Code]],Std[Code],Std[AAs]),"-")</f>
        <v>#N/A</v>
      </c>
      <c r="V1852" t="e">
        <f>IF(StandardResults[[#This Row],[Ind/Rel]]="Ind",_xlfn.XLOOKUP(StandardResults[[#This Row],[Code]],Std[Code],Std[As]),"-")</f>
        <v>#N/A</v>
      </c>
      <c r="W1852" t="e">
        <f>IF(StandardResults[[#This Row],[Ind/Rel]]="Ind",_xlfn.XLOOKUP(StandardResults[[#This Row],[Code]],Std[Code],Std[Bs]),"-")</f>
        <v>#N/A</v>
      </c>
      <c r="X1852" t="e">
        <f>IF(StandardResults[[#This Row],[Ind/Rel]]="Ind",_xlfn.XLOOKUP(StandardResults[[#This Row],[Code]],Std[Code],Std[EC]),"-")</f>
        <v>#N/A</v>
      </c>
      <c r="Y1852" t="e">
        <f>IF(StandardResults[[#This Row],[Ind/Rel]]="Ind",_xlfn.XLOOKUP(StandardResults[[#This Row],[Code]],Std[Code],Std[Ecs]),"-")</f>
        <v>#N/A</v>
      </c>
      <c r="Z1852">
        <f>COUNTIFS(StandardResults[Name],StandardResults[[#This Row],[Name]],StandardResults[Entry
Std],"B")+COUNTIFS(StandardResults[Name],StandardResults[[#This Row],[Name]],StandardResults[Entry
Std],"A")+COUNTIFS(StandardResults[Name],StandardResults[[#This Row],[Name]],StandardResults[Entry
Std],"AA")</f>
        <v>0</v>
      </c>
      <c r="AA1852">
        <f>COUNTIFS(StandardResults[Name],StandardResults[[#This Row],[Name]],StandardResults[Entry
Std],"AA")</f>
        <v>0</v>
      </c>
    </row>
    <row r="1853" spans="1:27" x14ac:dyDescent="0.25">
      <c r="A1853">
        <f>TimeVR[[#This Row],[Club]]</f>
        <v>0</v>
      </c>
      <c r="B1853" t="str">
        <f>IF(OR(RIGHT(TimeVR[[#This Row],[Event]],3)="M.R", RIGHT(TimeVR[[#This Row],[Event]],3)="F.R"),"Relay","Ind")</f>
        <v>Ind</v>
      </c>
      <c r="C1853">
        <f>TimeVR[[#This Row],[gender]]</f>
        <v>0</v>
      </c>
      <c r="D1853">
        <f>TimeVR[[#This Row],[Age]]</f>
        <v>0</v>
      </c>
      <c r="E1853">
        <f>TimeVR[[#This Row],[name]]</f>
        <v>0</v>
      </c>
      <c r="F1853">
        <f>TimeVR[[#This Row],[Event]]</f>
        <v>0</v>
      </c>
      <c r="G1853" t="str">
        <f>IF(OR(StandardResults[[#This Row],[Entry]]="-",TimeVR[[#This Row],[validation]]="Validated"),"Y","N")</f>
        <v>N</v>
      </c>
      <c r="H1853">
        <f>IF(OR(LEFT(TimeVR[[#This Row],[Times]],8)="00:00.00", LEFT(TimeVR[[#This Row],[Times]],2)="NT"),"-",TimeVR[[#This Row],[Times]])</f>
        <v>0</v>
      </c>
      <c r="I18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3" t="str">
        <f>IF(ISBLANK(TimeVR[[#This Row],[Best Time(S)]]),"-",TimeVR[[#This Row],[Best Time(S)]])</f>
        <v>-</v>
      </c>
      <c r="K1853" t="str">
        <f>IF(StandardResults[[#This Row],[BT(SC)]]&lt;&gt;"-",IF(StandardResults[[#This Row],[BT(SC)]]&lt;=StandardResults[[#This Row],[AAs]],"AA",IF(StandardResults[[#This Row],[BT(SC)]]&lt;=StandardResults[[#This Row],[As]],"A",IF(StandardResults[[#This Row],[BT(SC)]]&lt;=StandardResults[[#This Row],[Bs]],"B","-"))),"")</f>
        <v/>
      </c>
      <c r="L1853" t="str">
        <f>IF(ISBLANK(TimeVR[[#This Row],[Best Time(L)]]),"-",TimeVR[[#This Row],[Best Time(L)]])</f>
        <v>-</v>
      </c>
      <c r="M1853" t="str">
        <f>IF(StandardResults[[#This Row],[BT(LC)]]&lt;&gt;"-",IF(StandardResults[[#This Row],[BT(LC)]]&lt;=StandardResults[[#This Row],[AA]],"AA",IF(StandardResults[[#This Row],[BT(LC)]]&lt;=StandardResults[[#This Row],[A]],"A",IF(StandardResults[[#This Row],[BT(LC)]]&lt;=StandardResults[[#This Row],[B]],"B","-"))),"")</f>
        <v/>
      </c>
      <c r="N1853" s="14"/>
      <c r="O1853" t="str">
        <f>IF(StandardResults[[#This Row],[BT(SC)]]&lt;&gt;"-",IF(StandardResults[[#This Row],[BT(SC)]]&lt;=StandardResults[[#This Row],[Ecs]],"EC","-"),"")</f>
        <v/>
      </c>
      <c r="Q1853" t="str">
        <f>IF(StandardResults[[#This Row],[Ind/Rel]]="Ind",LEFT(StandardResults[[#This Row],[Gender]],1)&amp;MIN(MAX(StandardResults[[#This Row],[Age]],11),17)&amp;"-"&amp;StandardResults[[#This Row],[Event]],"")</f>
        <v>011-0</v>
      </c>
      <c r="R1853" t="e">
        <f>IF(StandardResults[[#This Row],[Ind/Rel]]="Ind",_xlfn.XLOOKUP(StandardResults[[#This Row],[Code]],Std[Code],Std[AA]),"-")</f>
        <v>#N/A</v>
      </c>
      <c r="S1853" t="e">
        <f>IF(StandardResults[[#This Row],[Ind/Rel]]="Ind",_xlfn.XLOOKUP(StandardResults[[#This Row],[Code]],Std[Code],Std[A]),"-")</f>
        <v>#N/A</v>
      </c>
      <c r="T1853" t="e">
        <f>IF(StandardResults[[#This Row],[Ind/Rel]]="Ind",_xlfn.XLOOKUP(StandardResults[[#This Row],[Code]],Std[Code],Std[B]),"-")</f>
        <v>#N/A</v>
      </c>
      <c r="U1853" t="e">
        <f>IF(StandardResults[[#This Row],[Ind/Rel]]="Ind",_xlfn.XLOOKUP(StandardResults[[#This Row],[Code]],Std[Code],Std[AAs]),"-")</f>
        <v>#N/A</v>
      </c>
      <c r="V1853" t="e">
        <f>IF(StandardResults[[#This Row],[Ind/Rel]]="Ind",_xlfn.XLOOKUP(StandardResults[[#This Row],[Code]],Std[Code],Std[As]),"-")</f>
        <v>#N/A</v>
      </c>
      <c r="W1853" t="e">
        <f>IF(StandardResults[[#This Row],[Ind/Rel]]="Ind",_xlfn.XLOOKUP(StandardResults[[#This Row],[Code]],Std[Code],Std[Bs]),"-")</f>
        <v>#N/A</v>
      </c>
      <c r="X1853" t="e">
        <f>IF(StandardResults[[#This Row],[Ind/Rel]]="Ind",_xlfn.XLOOKUP(StandardResults[[#This Row],[Code]],Std[Code],Std[EC]),"-")</f>
        <v>#N/A</v>
      </c>
      <c r="Y1853" t="e">
        <f>IF(StandardResults[[#This Row],[Ind/Rel]]="Ind",_xlfn.XLOOKUP(StandardResults[[#This Row],[Code]],Std[Code],Std[Ecs]),"-")</f>
        <v>#N/A</v>
      </c>
      <c r="Z1853">
        <f>COUNTIFS(StandardResults[Name],StandardResults[[#This Row],[Name]],StandardResults[Entry
Std],"B")+COUNTIFS(StandardResults[Name],StandardResults[[#This Row],[Name]],StandardResults[Entry
Std],"A")+COUNTIFS(StandardResults[Name],StandardResults[[#This Row],[Name]],StandardResults[Entry
Std],"AA")</f>
        <v>0</v>
      </c>
      <c r="AA1853">
        <f>COUNTIFS(StandardResults[Name],StandardResults[[#This Row],[Name]],StandardResults[Entry
Std],"AA")</f>
        <v>0</v>
      </c>
    </row>
    <row r="1854" spans="1:27" x14ac:dyDescent="0.25">
      <c r="A1854">
        <f>TimeVR[[#This Row],[Club]]</f>
        <v>0</v>
      </c>
      <c r="B1854" t="str">
        <f>IF(OR(RIGHT(TimeVR[[#This Row],[Event]],3)="M.R", RIGHT(TimeVR[[#This Row],[Event]],3)="F.R"),"Relay","Ind")</f>
        <v>Ind</v>
      </c>
      <c r="C1854">
        <f>TimeVR[[#This Row],[gender]]</f>
        <v>0</v>
      </c>
      <c r="D1854">
        <f>TimeVR[[#This Row],[Age]]</f>
        <v>0</v>
      </c>
      <c r="E1854">
        <f>TimeVR[[#This Row],[name]]</f>
        <v>0</v>
      </c>
      <c r="F1854">
        <f>TimeVR[[#This Row],[Event]]</f>
        <v>0</v>
      </c>
      <c r="G1854" t="str">
        <f>IF(OR(StandardResults[[#This Row],[Entry]]="-",TimeVR[[#This Row],[validation]]="Validated"),"Y","N")</f>
        <v>N</v>
      </c>
      <c r="H1854">
        <f>IF(OR(LEFT(TimeVR[[#This Row],[Times]],8)="00:00.00", LEFT(TimeVR[[#This Row],[Times]],2)="NT"),"-",TimeVR[[#This Row],[Times]])</f>
        <v>0</v>
      </c>
      <c r="I18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4" t="str">
        <f>IF(ISBLANK(TimeVR[[#This Row],[Best Time(S)]]),"-",TimeVR[[#This Row],[Best Time(S)]])</f>
        <v>-</v>
      </c>
      <c r="K1854" t="str">
        <f>IF(StandardResults[[#This Row],[BT(SC)]]&lt;&gt;"-",IF(StandardResults[[#This Row],[BT(SC)]]&lt;=StandardResults[[#This Row],[AAs]],"AA",IF(StandardResults[[#This Row],[BT(SC)]]&lt;=StandardResults[[#This Row],[As]],"A",IF(StandardResults[[#This Row],[BT(SC)]]&lt;=StandardResults[[#This Row],[Bs]],"B","-"))),"")</f>
        <v/>
      </c>
      <c r="L1854" t="str">
        <f>IF(ISBLANK(TimeVR[[#This Row],[Best Time(L)]]),"-",TimeVR[[#This Row],[Best Time(L)]])</f>
        <v>-</v>
      </c>
      <c r="M1854" t="str">
        <f>IF(StandardResults[[#This Row],[BT(LC)]]&lt;&gt;"-",IF(StandardResults[[#This Row],[BT(LC)]]&lt;=StandardResults[[#This Row],[AA]],"AA",IF(StandardResults[[#This Row],[BT(LC)]]&lt;=StandardResults[[#This Row],[A]],"A",IF(StandardResults[[#This Row],[BT(LC)]]&lt;=StandardResults[[#This Row],[B]],"B","-"))),"")</f>
        <v/>
      </c>
      <c r="N1854" s="14"/>
      <c r="O1854" t="str">
        <f>IF(StandardResults[[#This Row],[BT(SC)]]&lt;&gt;"-",IF(StandardResults[[#This Row],[BT(SC)]]&lt;=StandardResults[[#This Row],[Ecs]],"EC","-"),"")</f>
        <v/>
      </c>
      <c r="Q1854" t="str">
        <f>IF(StandardResults[[#This Row],[Ind/Rel]]="Ind",LEFT(StandardResults[[#This Row],[Gender]],1)&amp;MIN(MAX(StandardResults[[#This Row],[Age]],11),17)&amp;"-"&amp;StandardResults[[#This Row],[Event]],"")</f>
        <v>011-0</v>
      </c>
      <c r="R1854" t="e">
        <f>IF(StandardResults[[#This Row],[Ind/Rel]]="Ind",_xlfn.XLOOKUP(StandardResults[[#This Row],[Code]],Std[Code],Std[AA]),"-")</f>
        <v>#N/A</v>
      </c>
      <c r="S1854" t="e">
        <f>IF(StandardResults[[#This Row],[Ind/Rel]]="Ind",_xlfn.XLOOKUP(StandardResults[[#This Row],[Code]],Std[Code],Std[A]),"-")</f>
        <v>#N/A</v>
      </c>
      <c r="T1854" t="e">
        <f>IF(StandardResults[[#This Row],[Ind/Rel]]="Ind",_xlfn.XLOOKUP(StandardResults[[#This Row],[Code]],Std[Code],Std[B]),"-")</f>
        <v>#N/A</v>
      </c>
      <c r="U1854" t="e">
        <f>IF(StandardResults[[#This Row],[Ind/Rel]]="Ind",_xlfn.XLOOKUP(StandardResults[[#This Row],[Code]],Std[Code],Std[AAs]),"-")</f>
        <v>#N/A</v>
      </c>
      <c r="V1854" t="e">
        <f>IF(StandardResults[[#This Row],[Ind/Rel]]="Ind",_xlfn.XLOOKUP(StandardResults[[#This Row],[Code]],Std[Code],Std[As]),"-")</f>
        <v>#N/A</v>
      </c>
      <c r="W1854" t="e">
        <f>IF(StandardResults[[#This Row],[Ind/Rel]]="Ind",_xlfn.XLOOKUP(StandardResults[[#This Row],[Code]],Std[Code],Std[Bs]),"-")</f>
        <v>#N/A</v>
      </c>
      <c r="X1854" t="e">
        <f>IF(StandardResults[[#This Row],[Ind/Rel]]="Ind",_xlfn.XLOOKUP(StandardResults[[#This Row],[Code]],Std[Code],Std[EC]),"-")</f>
        <v>#N/A</v>
      </c>
      <c r="Y1854" t="e">
        <f>IF(StandardResults[[#This Row],[Ind/Rel]]="Ind",_xlfn.XLOOKUP(StandardResults[[#This Row],[Code]],Std[Code],Std[Ecs]),"-")</f>
        <v>#N/A</v>
      </c>
      <c r="Z1854">
        <f>COUNTIFS(StandardResults[Name],StandardResults[[#This Row],[Name]],StandardResults[Entry
Std],"B")+COUNTIFS(StandardResults[Name],StandardResults[[#This Row],[Name]],StandardResults[Entry
Std],"A")+COUNTIFS(StandardResults[Name],StandardResults[[#This Row],[Name]],StandardResults[Entry
Std],"AA")</f>
        <v>0</v>
      </c>
      <c r="AA1854">
        <f>COUNTIFS(StandardResults[Name],StandardResults[[#This Row],[Name]],StandardResults[Entry
Std],"AA")</f>
        <v>0</v>
      </c>
    </row>
    <row r="1855" spans="1:27" x14ac:dyDescent="0.25">
      <c r="A1855">
        <f>TimeVR[[#This Row],[Club]]</f>
        <v>0</v>
      </c>
      <c r="B1855" t="str">
        <f>IF(OR(RIGHT(TimeVR[[#This Row],[Event]],3)="M.R", RIGHT(TimeVR[[#This Row],[Event]],3)="F.R"),"Relay","Ind")</f>
        <v>Ind</v>
      </c>
      <c r="C1855">
        <f>TimeVR[[#This Row],[gender]]</f>
        <v>0</v>
      </c>
      <c r="D1855">
        <f>TimeVR[[#This Row],[Age]]</f>
        <v>0</v>
      </c>
      <c r="E1855">
        <f>TimeVR[[#This Row],[name]]</f>
        <v>0</v>
      </c>
      <c r="F1855">
        <f>TimeVR[[#This Row],[Event]]</f>
        <v>0</v>
      </c>
      <c r="G1855" t="str">
        <f>IF(OR(StandardResults[[#This Row],[Entry]]="-",TimeVR[[#This Row],[validation]]="Validated"),"Y","N")</f>
        <v>N</v>
      </c>
      <c r="H1855">
        <f>IF(OR(LEFT(TimeVR[[#This Row],[Times]],8)="00:00.00", LEFT(TimeVR[[#This Row],[Times]],2)="NT"),"-",TimeVR[[#This Row],[Times]])</f>
        <v>0</v>
      </c>
      <c r="I18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5" t="str">
        <f>IF(ISBLANK(TimeVR[[#This Row],[Best Time(S)]]),"-",TimeVR[[#This Row],[Best Time(S)]])</f>
        <v>-</v>
      </c>
      <c r="K1855" t="str">
        <f>IF(StandardResults[[#This Row],[BT(SC)]]&lt;&gt;"-",IF(StandardResults[[#This Row],[BT(SC)]]&lt;=StandardResults[[#This Row],[AAs]],"AA",IF(StandardResults[[#This Row],[BT(SC)]]&lt;=StandardResults[[#This Row],[As]],"A",IF(StandardResults[[#This Row],[BT(SC)]]&lt;=StandardResults[[#This Row],[Bs]],"B","-"))),"")</f>
        <v/>
      </c>
      <c r="L1855" t="str">
        <f>IF(ISBLANK(TimeVR[[#This Row],[Best Time(L)]]),"-",TimeVR[[#This Row],[Best Time(L)]])</f>
        <v>-</v>
      </c>
      <c r="M1855" t="str">
        <f>IF(StandardResults[[#This Row],[BT(LC)]]&lt;&gt;"-",IF(StandardResults[[#This Row],[BT(LC)]]&lt;=StandardResults[[#This Row],[AA]],"AA",IF(StandardResults[[#This Row],[BT(LC)]]&lt;=StandardResults[[#This Row],[A]],"A",IF(StandardResults[[#This Row],[BT(LC)]]&lt;=StandardResults[[#This Row],[B]],"B","-"))),"")</f>
        <v/>
      </c>
      <c r="N1855" s="14"/>
      <c r="O1855" t="str">
        <f>IF(StandardResults[[#This Row],[BT(SC)]]&lt;&gt;"-",IF(StandardResults[[#This Row],[BT(SC)]]&lt;=StandardResults[[#This Row],[Ecs]],"EC","-"),"")</f>
        <v/>
      </c>
      <c r="Q1855" t="str">
        <f>IF(StandardResults[[#This Row],[Ind/Rel]]="Ind",LEFT(StandardResults[[#This Row],[Gender]],1)&amp;MIN(MAX(StandardResults[[#This Row],[Age]],11),17)&amp;"-"&amp;StandardResults[[#This Row],[Event]],"")</f>
        <v>011-0</v>
      </c>
      <c r="R1855" t="e">
        <f>IF(StandardResults[[#This Row],[Ind/Rel]]="Ind",_xlfn.XLOOKUP(StandardResults[[#This Row],[Code]],Std[Code],Std[AA]),"-")</f>
        <v>#N/A</v>
      </c>
      <c r="S1855" t="e">
        <f>IF(StandardResults[[#This Row],[Ind/Rel]]="Ind",_xlfn.XLOOKUP(StandardResults[[#This Row],[Code]],Std[Code],Std[A]),"-")</f>
        <v>#N/A</v>
      </c>
      <c r="T1855" t="e">
        <f>IF(StandardResults[[#This Row],[Ind/Rel]]="Ind",_xlfn.XLOOKUP(StandardResults[[#This Row],[Code]],Std[Code],Std[B]),"-")</f>
        <v>#N/A</v>
      </c>
      <c r="U1855" t="e">
        <f>IF(StandardResults[[#This Row],[Ind/Rel]]="Ind",_xlfn.XLOOKUP(StandardResults[[#This Row],[Code]],Std[Code],Std[AAs]),"-")</f>
        <v>#N/A</v>
      </c>
      <c r="V1855" t="e">
        <f>IF(StandardResults[[#This Row],[Ind/Rel]]="Ind",_xlfn.XLOOKUP(StandardResults[[#This Row],[Code]],Std[Code],Std[As]),"-")</f>
        <v>#N/A</v>
      </c>
      <c r="W1855" t="e">
        <f>IF(StandardResults[[#This Row],[Ind/Rel]]="Ind",_xlfn.XLOOKUP(StandardResults[[#This Row],[Code]],Std[Code],Std[Bs]),"-")</f>
        <v>#N/A</v>
      </c>
      <c r="X1855" t="e">
        <f>IF(StandardResults[[#This Row],[Ind/Rel]]="Ind",_xlfn.XLOOKUP(StandardResults[[#This Row],[Code]],Std[Code],Std[EC]),"-")</f>
        <v>#N/A</v>
      </c>
      <c r="Y1855" t="e">
        <f>IF(StandardResults[[#This Row],[Ind/Rel]]="Ind",_xlfn.XLOOKUP(StandardResults[[#This Row],[Code]],Std[Code],Std[Ecs]),"-")</f>
        <v>#N/A</v>
      </c>
      <c r="Z1855">
        <f>COUNTIFS(StandardResults[Name],StandardResults[[#This Row],[Name]],StandardResults[Entry
Std],"B")+COUNTIFS(StandardResults[Name],StandardResults[[#This Row],[Name]],StandardResults[Entry
Std],"A")+COUNTIFS(StandardResults[Name],StandardResults[[#This Row],[Name]],StandardResults[Entry
Std],"AA")</f>
        <v>0</v>
      </c>
      <c r="AA1855">
        <f>COUNTIFS(StandardResults[Name],StandardResults[[#This Row],[Name]],StandardResults[Entry
Std],"AA")</f>
        <v>0</v>
      </c>
    </row>
    <row r="1856" spans="1:27" x14ac:dyDescent="0.25">
      <c r="A1856">
        <f>TimeVR[[#This Row],[Club]]</f>
        <v>0</v>
      </c>
      <c r="B1856" t="str">
        <f>IF(OR(RIGHT(TimeVR[[#This Row],[Event]],3)="M.R", RIGHT(TimeVR[[#This Row],[Event]],3)="F.R"),"Relay","Ind")</f>
        <v>Ind</v>
      </c>
      <c r="C1856">
        <f>TimeVR[[#This Row],[gender]]</f>
        <v>0</v>
      </c>
      <c r="D1856">
        <f>TimeVR[[#This Row],[Age]]</f>
        <v>0</v>
      </c>
      <c r="E1856">
        <f>TimeVR[[#This Row],[name]]</f>
        <v>0</v>
      </c>
      <c r="F1856">
        <f>TimeVR[[#This Row],[Event]]</f>
        <v>0</v>
      </c>
      <c r="G1856" t="str">
        <f>IF(OR(StandardResults[[#This Row],[Entry]]="-",TimeVR[[#This Row],[validation]]="Validated"),"Y","N")</f>
        <v>N</v>
      </c>
      <c r="H1856">
        <f>IF(OR(LEFT(TimeVR[[#This Row],[Times]],8)="00:00.00", LEFT(TimeVR[[#This Row],[Times]],2)="NT"),"-",TimeVR[[#This Row],[Times]])</f>
        <v>0</v>
      </c>
      <c r="I18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6" t="str">
        <f>IF(ISBLANK(TimeVR[[#This Row],[Best Time(S)]]),"-",TimeVR[[#This Row],[Best Time(S)]])</f>
        <v>-</v>
      </c>
      <c r="K1856" t="str">
        <f>IF(StandardResults[[#This Row],[BT(SC)]]&lt;&gt;"-",IF(StandardResults[[#This Row],[BT(SC)]]&lt;=StandardResults[[#This Row],[AAs]],"AA",IF(StandardResults[[#This Row],[BT(SC)]]&lt;=StandardResults[[#This Row],[As]],"A",IF(StandardResults[[#This Row],[BT(SC)]]&lt;=StandardResults[[#This Row],[Bs]],"B","-"))),"")</f>
        <v/>
      </c>
      <c r="L1856" t="str">
        <f>IF(ISBLANK(TimeVR[[#This Row],[Best Time(L)]]),"-",TimeVR[[#This Row],[Best Time(L)]])</f>
        <v>-</v>
      </c>
      <c r="M1856" t="str">
        <f>IF(StandardResults[[#This Row],[BT(LC)]]&lt;&gt;"-",IF(StandardResults[[#This Row],[BT(LC)]]&lt;=StandardResults[[#This Row],[AA]],"AA",IF(StandardResults[[#This Row],[BT(LC)]]&lt;=StandardResults[[#This Row],[A]],"A",IF(StandardResults[[#This Row],[BT(LC)]]&lt;=StandardResults[[#This Row],[B]],"B","-"))),"")</f>
        <v/>
      </c>
      <c r="N1856" s="14"/>
      <c r="O1856" t="str">
        <f>IF(StandardResults[[#This Row],[BT(SC)]]&lt;&gt;"-",IF(StandardResults[[#This Row],[BT(SC)]]&lt;=StandardResults[[#This Row],[Ecs]],"EC","-"),"")</f>
        <v/>
      </c>
      <c r="Q1856" t="str">
        <f>IF(StandardResults[[#This Row],[Ind/Rel]]="Ind",LEFT(StandardResults[[#This Row],[Gender]],1)&amp;MIN(MAX(StandardResults[[#This Row],[Age]],11),17)&amp;"-"&amp;StandardResults[[#This Row],[Event]],"")</f>
        <v>011-0</v>
      </c>
      <c r="R1856" t="e">
        <f>IF(StandardResults[[#This Row],[Ind/Rel]]="Ind",_xlfn.XLOOKUP(StandardResults[[#This Row],[Code]],Std[Code],Std[AA]),"-")</f>
        <v>#N/A</v>
      </c>
      <c r="S1856" t="e">
        <f>IF(StandardResults[[#This Row],[Ind/Rel]]="Ind",_xlfn.XLOOKUP(StandardResults[[#This Row],[Code]],Std[Code],Std[A]),"-")</f>
        <v>#N/A</v>
      </c>
      <c r="T1856" t="e">
        <f>IF(StandardResults[[#This Row],[Ind/Rel]]="Ind",_xlfn.XLOOKUP(StandardResults[[#This Row],[Code]],Std[Code],Std[B]),"-")</f>
        <v>#N/A</v>
      </c>
      <c r="U1856" t="e">
        <f>IF(StandardResults[[#This Row],[Ind/Rel]]="Ind",_xlfn.XLOOKUP(StandardResults[[#This Row],[Code]],Std[Code],Std[AAs]),"-")</f>
        <v>#N/A</v>
      </c>
      <c r="V1856" t="e">
        <f>IF(StandardResults[[#This Row],[Ind/Rel]]="Ind",_xlfn.XLOOKUP(StandardResults[[#This Row],[Code]],Std[Code],Std[As]),"-")</f>
        <v>#N/A</v>
      </c>
      <c r="W1856" t="e">
        <f>IF(StandardResults[[#This Row],[Ind/Rel]]="Ind",_xlfn.XLOOKUP(StandardResults[[#This Row],[Code]],Std[Code],Std[Bs]),"-")</f>
        <v>#N/A</v>
      </c>
      <c r="X1856" t="e">
        <f>IF(StandardResults[[#This Row],[Ind/Rel]]="Ind",_xlfn.XLOOKUP(StandardResults[[#This Row],[Code]],Std[Code],Std[EC]),"-")</f>
        <v>#N/A</v>
      </c>
      <c r="Y1856" t="e">
        <f>IF(StandardResults[[#This Row],[Ind/Rel]]="Ind",_xlfn.XLOOKUP(StandardResults[[#This Row],[Code]],Std[Code],Std[Ecs]),"-")</f>
        <v>#N/A</v>
      </c>
      <c r="Z1856">
        <f>COUNTIFS(StandardResults[Name],StandardResults[[#This Row],[Name]],StandardResults[Entry
Std],"B")+COUNTIFS(StandardResults[Name],StandardResults[[#This Row],[Name]],StandardResults[Entry
Std],"A")+COUNTIFS(StandardResults[Name],StandardResults[[#This Row],[Name]],StandardResults[Entry
Std],"AA")</f>
        <v>0</v>
      </c>
      <c r="AA1856">
        <f>COUNTIFS(StandardResults[Name],StandardResults[[#This Row],[Name]],StandardResults[Entry
Std],"AA")</f>
        <v>0</v>
      </c>
    </row>
    <row r="1857" spans="1:27" x14ac:dyDescent="0.25">
      <c r="A1857">
        <f>TimeVR[[#This Row],[Club]]</f>
        <v>0</v>
      </c>
      <c r="B1857" t="str">
        <f>IF(OR(RIGHT(TimeVR[[#This Row],[Event]],3)="M.R", RIGHT(TimeVR[[#This Row],[Event]],3)="F.R"),"Relay","Ind")</f>
        <v>Ind</v>
      </c>
      <c r="C1857">
        <f>TimeVR[[#This Row],[gender]]</f>
        <v>0</v>
      </c>
      <c r="D1857">
        <f>TimeVR[[#This Row],[Age]]</f>
        <v>0</v>
      </c>
      <c r="E1857">
        <f>TimeVR[[#This Row],[name]]</f>
        <v>0</v>
      </c>
      <c r="F1857">
        <f>TimeVR[[#This Row],[Event]]</f>
        <v>0</v>
      </c>
      <c r="G1857" t="str">
        <f>IF(OR(StandardResults[[#This Row],[Entry]]="-",TimeVR[[#This Row],[validation]]="Validated"),"Y","N")</f>
        <v>N</v>
      </c>
      <c r="H1857">
        <f>IF(OR(LEFT(TimeVR[[#This Row],[Times]],8)="00:00.00", LEFT(TimeVR[[#This Row],[Times]],2)="NT"),"-",TimeVR[[#This Row],[Times]])</f>
        <v>0</v>
      </c>
      <c r="I18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7" t="str">
        <f>IF(ISBLANK(TimeVR[[#This Row],[Best Time(S)]]),"-",TimeVR[[#This Row],[Best Time(S)]])</f>
        <v>-</v>
      </c>
      <c r="K1857" t="str">
        <f>IF(StandardResults[[#This Row],[BT(SC)]]&lt;&gt;"-",IF(StandardResults[[#This Row],[BT(SC)]]&lt;=StandardResults[[#This Row],[AAs]],"AA",IF(StandardResults[[#This Row],[BT(SC)]]&lt;=StandardResults[[#This Row],[As]],"A",IF(StandardResults[[#This Row],[BT(SC)]]&lt;=StandardResults[[#This Row],[Bs]],"B","-"))),"")</f>
        <v/>
      </c>
      <c r="L1857" t="str">
        <f>IF(ISBLANK(TimeVR[[#This Row],[Best Time(L)]]),"-",TimeVR[[#This Row],[Best Time(L)]])</f>
        <v>-</v>
      </c>
      <c r="M1857" t="str">
        <f>IF(StandardResults[[#This Row],[BT(LC)]]&lt;&gt;"-",IF(StandardResults[[#This Row],[BT(LC)]]&lt;=StandardResults[[#This Row],[AA]],"AA",IF(StandardResults[[#This Row],[BT(LC)]]&lt;=StandardResults[[#This Row],[A]],"A",IF(StandardResults[[#This Row],[BT(LC)]]&lt;=StandardResults[[#This Row],[B]],"B","-"))),"")</f>
        <v/>
      </c>
      <c r="N1857" s="14"/>
      <c r="O1857" t="str">
        <f>IF(StandardResults[[#This Row],[BT(SC)]]&lt;&gt;"-",IF(StandardResults[[#This Row],[BT(SC)]]&lt;=StandardResults[[#This Row],[Ecs]],"EC","-"),"")</f>
        <v/>
      </c>
      <c r="Q1857" t="str">
        <f>IF(StandardResults[[#This Row],[Ind/Rel]]="Ind",LEFT(StandardResults[[#This Row],[Gender]],1)&amp;MIN(MAX(StandardResults[[#This Row],[Age]],11),17)&amp;"-"&amp;StandardResults[[#This Row],[Event]],"")</f>
        <v>011-0</v>
      </c>
      <c r="R1857" t="e">
        <f>IF(StandardResults[[#This Row],[Ind/Rel]]="Ind",_xlfn.XLOOKUP(StandardResults[[#This Row],[Code]],Std[Code],Std[AA]),"-")</f>
        <v>#N/A</v>
      </c>
      <c r="S1857" t="e">
        <f>IF(StandardResults[[#This Row],[Ind/Rel]]="Ind",_xlfn.XLOOKUP(StandardResults[[#This Row],[Code]],Std[Code],Std[A]),"-")</f>
        <v>#N/A</v>
      </c>
      <c r="T1857" t="e">
        <f>IF(StandardResults[[#This Row],[Ind/Rel]]="Ind",_xlfn.XLOOKUP(StandardResults[[#This Row],[Code]],Std[Code],Std[B]),"-")</f>
        <v>#N/A</v>
      </c>
      <c r="U1857" t="e">
        <f>IF(StandardResults[[#This Row],[Ind/Rel]]="Ind",_xlfn.XLOOKUP(StandardResults[[#This Row],[Code]],Std[Code],Std[AAs]),"-")</f>
        <v>#N/A</v>
      </c>
      <c r="V1857" t="e">
        <f>IF(StandardResults[[#This Row],[Ind/Rel]]="Ind",_xlfn.XLOOKUP(StandardResults[[#This Row],[Code]],Std[Code],Std[As]),"-")</f>
        <v>#N/A</v>
      </c>
      <c r="W1857" t="e">
        <f>IF(StandardResults[[#This Row],[Ind/Rel]]="Ind",_xlfn.XLOOKUP(StandardResults[[#This Row],[Code]],Std[Code],Std[Bs]),"-")</f>
        <v>#N/A</v>
      </c>
      <c r="X1857" t="e">
        <f>IF(StandardResults[[#This Row],[Ind/Rel]]="Ind",_xlfn.XLOOKUP(StandardResults[[#This Row],[Code]],Std[Code],Std[EC]),"-")</f>
        <v>#N/A</v>
      </c>
      <c r="Y1857" t="e">
        <f>IF(StandardResults[[#This Row],[Ind/Rel]]="Ind",_xlfn.XLOOKUP(StandardResults[[#This Row],[Code]],Std[Code],Std[Ecs]),"-")</f>
        <v>#N/A</v>
      </c>
      <c r="Z1857">
        <f>COUNTIFS(StandardResults[Name],StandardResults[[#This Row],[Name]],StandardResults[Entry
Std],"B")+COUNTIFS(StandardResults[Name],StandardResults[[#This Row],[Name]],StandardResults[Entry
Std],"A")+COUNTIFS(StandardResults[Name],StandardResults[[#This Row],[Name]],StandardResults[Entry
Std],"AA")</f>
        <v>0</v>
      </c>
      <c r="AA1857">
        <f>COUNTIFS(StandardResults[Name],StandardResults[[#This Row],[Name]],StandardResults[Entry
Std],"AA")</f>
        <v>0</v>
      </c>
    </row>
    <row r="1858" spans="1:27" x14ac:dyDescent="0.25">
      <c r="A1858">
        <f>TimeVR[[#This Row],[Club]]</f>
        <v>0</v>
      </c>
      <c r="B1858" t="str">
        <f>IF(OR(RIGHT(TimeVR[[#This Row],[Event]],3)="M.R", RIGHT(TimeVR[[#This Row],[Event]],3)="F.R"),"Relay","Ind")</f>
        <v>Ind</v>
      </c>
      <c r="C1858">
        <f>TimeVR[[#This Row],[gender]]</f>
        <v>0</v>
      </c>
      <c r="D1858">
        <f>TimeVR[[#This Row],[Age]]</f>
        <v>0</v>
      </c>
      <c r="E1858">
        <f>TimeVR[[#This Row],[name]]</f>
        <v>0</v>
      </c>
      <c r="F1858">
        <f>TimeVR[[#This Row],[Event]]</f>
        <v>0</v>
      </c>
      <c r="G1858" t="str">
        <f>IF(OR(StandardResults[[#This Row],[Entry]]="-",TimeVR[[#This Row],[validation]]="Validated"),"Y","N")</f>
        <v>N</v>
      </c>
      <c r="H1858">
        <f>IF(OR(LEFT(TimeVR[[#This Row],[Times]],8)="00:00.00", LEFT(TimeVR[[#This Row],[Times]],2)="NT"),"-",TimeVR[[#This Row],[Times]])</f>
        <v>0</v>
      </c>
      <c r="I18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8" t="str">
        <f>IF(ISBLANK(TimeVR[[#This Row],[Best Time(S)]]),"-",TimeVR[[#This Row],[Best Time(S)]])</f>
        <v>-</v>
      </c>
      <c r="K1858" t="str">
        <f>IF(StandardResults[[#This Row],[BT(SC)]]&lt;&gt;"-",IF(StandardResults[[#This Row],[BT(SC)]]&lt;=StandardResults[[#This Row],[AAs]],"AA",IF(StandardResults[[#This Row],[BT(SC)]]&lt;=StandardResults[[#This Row],[As]],"A",IF(StandardResults[[#This Row],[BT(SC)]]&lt;=StandardResults[[#This Row],[Bs]],"B","-"))),"")</f>
        <v/>
      </c>
      <c r="L1858" t="str">
        <f>IF(ISBLANK(TimeVR[[#This Row],[Best Time(L)]]),"-",TimeVR[[#This Row],[Best Time(L)]])</f>
        <v>-</v>
      </c>
      <c r="M1858" t="str">
        <f>IF(StandardResults[[#This Row],[BT(LC)]]&lt;&gt;"-",IF(StandardResults[[#This Row],[BT(LC)]]&lt;=StandardResults[[#This Row],[AA]],"AA",IF(StandardResults[[#This Row],[BT(LC)]]&lt;=StandardResults[[#This Row],[A]],"A",IF(StandardResults[[#This Row],[BT(LC)]]&lt;=StandardResults[[#This Row],[B]],"B","-"))),"")</f>
        <v/>
      </c>
      <c r="N1858" s="14"/>
      <c r="O1858" t="str">
        <f>IF(StandardResults[[#This Row],[BT(SC)]]&lt;&gt;"-",IF(StandardResults[[#This Row],[BT(SC)]]&lt;=StandardResults[[#This Row],[Ecs]],"EC","-"),"")</f>
        <v/>
      </c>
      <c r="Q1858" t="str">
        <f>IF(StandardResults[[#This Row],[Ind/Rel]]="Ind",LEFT(StandardResults[[#This Row],[Gender]],1)&amp;MIN(MAX(StandardResults[[#This Row],[Age]],11),17)&amp;"-"&amp;StandardResults[[#This Row],[Event]],"")</f>
        <v>011-0</v>
      </c>
      <c r="R1858" t="e">
        <f>IF(StandardResults[[#This Row],[Ind/Rel]]="Ind",_xlfn.XLOOKUP(StandardResults[[#This Row],[Code]],Std[Code],Std[AA]),"-")</f>
        <v>#N/A</v>
      </c>
      <c r="S1858" t="e">
        <f>IF(StandardResults[[#This Row],[Ind/Rel]]="Ind",_xlfn.XLOOKUP(StandardResults[[#This Row],[Code]],Std[Code],Std[A]),"-")</f>
        <v>#N/A</v>
      </c>
      <c r="T1858" t="e">
        <f>IF(StandardResults[[#This Row],[Ind/Rel]]="Ind",_xlfn.XLOOKUP(StandardResults[[#This Row],[Code]],Std[Code],Std[B]),"-")</f>
        <v>#N/A</v>
      </c>
      <c r="U1858" t="e">
        <f>IF(StandardResults[[#This Row],[Ind/Rel]]="Ind",_xlfn.XLOOKUP(StandardResults[[#This Row],[Code]],Std[Code],Std[AAs]),"-")</f>
        <v>#N/A</v>
      </c>
      <c r="V1858" t="e">
        <f>IF(StandardResults[[#This Row],[Ind/Rel]]="Ind",_xlfn.XLOOKUP(StandardResults[[#This Row],[Code]],Std[Code],Std[As]),"-")</f>
        <v>#N/A</v>
      </c>
      <c r="W1858" t="e">
        <f>IF(StandardResults[[#This Row],[Ind/Rel]]="Ind",_xlfn.XLOOKUP(StandardResults[[#This Row],[Code]],Std[Code],Std[Bs]),"-")</f>
        <v>#N/A</v>
      </c>
      <c r="X1858" t="e">
        <f>IF(StandardResults[[#This Row],[Ind/Rel]]="Ind",_xlfn.XLOOKUP(StandardResults[[#This Row],[Code]],Std[Code],Std[EC]),"-")</f>
        <v>#N/A</v>
      </c>
      <c r="Y1858" t="e">
        <f>IF(StandardResults[[#This Row],[Ind/Rel]]="Ind",_xlfn.XLOOKUP(StandardResults[[#This Row],[Code]],Std[Code],Std[Ecs]),"-")</f>
        <v>#N/A</v>
      </c>
      <c r="Z1858">
        <f>COUNTIFS(StandardResults[Name],StandardResults[[#This Row],[Name]],StandardResults[Entry
Std],"B")+COUNTIFS(StandardResults[Name],StandardResults[[#This Row],[Name]],StandardResults[Entry
Std],"A")+COUNTIFS(StandardResults[Name],StandardResults[[#This Row],[Name]],StandardResults[Entry
Std],"AA")</f>
        <v>0</v>
      </c>
      <c r="AA1858">
        <f>COUNTIFS(StandardResults[Name],StandardResults[[#This Row],[Name]],StandardResults[Entry
Std],"AA")</f>
        <v>0</v>
      </c>
    </row>
    <row r="1859" spans="1:27" x14ac:dyDescent="0.25">
      <c r="A1859">
        <f>TimeVR[[#This Row],[Club]]</f>
        <v>0</v>
      </c>
      <c r="B1859" t="str">
        <f>IF(OR(RIGHT(TimeVR[[#This Row],[Event]],3)="M.R", RIGHT(TimeVR[[#This Row],[Event]],3)="F.R"),"Relay","Ind")</f>
        <v>Ind</v>
      </c>
      <c r="C1859">
        <f>TimeVR[[#This Row],[gender]]</f>
        <v>0</v>
      </c>
      <c r="D1859">
        <f>TimeVR[[#This Row],[Age]]</f>
        <v>0</v>
      </c>
      <c r="E1859">
        <f>TimeVR[[#This Row],[name]]</f>
        <v>0</v>
      </c>
      <c r="F1859">
        <f>TimeVR[[#This Row],[Event]]</f>
        <v>0</v>
      </c>
      <c r="G1859" t="str">
        <f>IF(OR(StandardResults[[#This Row],[Entry]]="-",TimeVR[[#This Row],[validation]]="Validated"),"Y","N")</f>
        <v>N</v>
      </c>
      <c r="H1859">
        <f>IF(OR(LEFT(TimeVR[[#This Row],[Times]],8)="00:00.00", LEFT(TimeVR[[#This Row],[Times]],2)="NT"),"-",TimeVR[[#This Row],[Times]])</f>
        <v>0</v>
      </c>
      <c r="I18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59" t="str">
        <f>IF(ISBLANK(TimeVR[[#This Row],[Best Time(S)]]),"-",TimeVR[[#This Row],[Best Time(S)]])</f>
        <v>-</v>
      </c>
      <c r="K1859" t="str">
        <f>IF(StandardResults[[#This Row],[BT(SC)]]&lt;&gt;"-",IF(StandardResults[[#This Row],[BT(SC)]]&lt;=StandardResults[[#This Row],[AAs]],"AA",IF(StandardResults[[#This Row],[BT(SC)]]&lt;=StandardResults[[#This Row],[As]],"A",IF(StandardResults[[#This Row],[BT(SC)]]&lt;=StandardResults[[#This Row],[Bs]],"B","-"))),"")</f>
        <v/>
      </c>
      <c r="L1859" t="str">
        <f>IF(ISBLANK(TimeVR[[#This Row],[Best Time(L)]]),"-",TimeVR[[#This Row],[Best Time(L)]])</f>
        <v>-</v>
      </c>
      <c r="M1859" t="str">
        <f>IF(StandardResults[[#This Row],[BT(LC)]]&lt;&gt;"-",IF(StandardResults[[#This Row],[BT(LC)]]&lt;=StandardResults[[#This Row],[AA]],"AA",IF(StandardResults[[#This Row],[BT(LC)]]&lt;=StandardResults[[#This Row],[A]],"A",IF(StandardResults[[#This Row],[BT(LC)]]&lt;=StandardResults[[#This Row],[B]],"B","-"))),"")</f>
        <v/>
      </c>
      <c r="N1859" s="14"/>
      <c r="O1859" t="str">
        <f>IF(StandardResults[[#This Row],[BT(SC)]]&lt;&gt;"-",IF(StandardResults[[#This Row],[BT(SC)]]&lt;=StandardResults[[#This Row],[Ecs]],"EC","-"),"")</f>
        <v/>
      </c>
      <c r="Q1859" t="str">
        <f>IF(StandardResults[[#This Row],[Ind/Rel]]="Ind",LEFT(StandardResults[[#This Row],[Gender]],1)&amp;MIN(MAX(StandardResults[[#This Row],[Age]],11),17)&amp;"-"&amp;StandardResults[[#This Row],[Event]],"")</f>
        <v>011-0</v>
      </c>
      <c r="R1859" t="e">
        <f>IF(StandardResults[[#This Row],[Ind/Rel]]="Ind",_xlfn.XLOOKUP(StandardResults[[#This Row],[Code]],Std[Code],Std[AA]),"-")</f>
        <v>#N/A</v>
      </c>
      <c r="S1859" t="e">
        <f>IF(StandardResults[[#This Row],[Ind/Rel]]="Ind",_xlfn.XLOOKUP(StandardResults[[#This Row],[Code]],Std[Code],Std[A]),"-")</f>
        <v>#N/A</v>
      </c>
      <c r="T1859" t="e">
        <f>IF(StandardResults[[#This Row],[Ind/Rel]]="Ind",_xlfn.XLOOKUP(StandardResults[[#This Row],[Code]],Std[Code],Std[B]),"-")</f>
        <v>#N/A</v>
      </c>
      <c r="U1859" t="e">
        <f>IF(StandardResults[[#This Row],[Ind/Rel]]="Ind",_xlfn.XLOOKUP(StandardResults[[#This Row],[Code]],Std[Code],Std[AAs]),"-")</f>
        <v>#N/A</v>
      </c>
      <c r="V1859" t="e">
        <f>IF(StandardResults[[#This Row],[Ind/Rel]]="Ind",_xlfn.XLOOKUP(StandardResults[[#This Row],[Code]],Std[Code],Std[As]),"-")</f>
        <v>#N/A</v>
      </c>
      <c r="W1859" t="e">
        <f>IF(StandardResults[[#This Row],[Ind/Rel]]="Ind",_xlfn.XLOOKUP(StandardResults[[#This Row],[Code]],Std[Code],Std[Bs]),"-")</f>
        <v>#N/A</v>
      </c>
      <c r="X1859" t="e">
        <f>IF(StandardResults[[#This Row],[Ind/Rel]]="Ind",_xlfn.XLOOKUP(StandardResults[[#This Row],[Code]],Std[Code],Std[EC]),"-")</f>
        <v>#N/A</v>
      </c>
      <c r="Y1859" t="e">
        <f>IF(StandardResults[[#This Row],[Ind/Rel]]="Ind",_xlfn.XLOOKUP(StandardResults[[#This Row],[Code]],Std[Code],Std[Ecs]),"-")</f>
        <v>#N/A</v>
      </c>
      <c r="Z1859">
        <f>COUNTIFS(StandardResults[Name],StandardResults[[#This Row],[Name]],StandardResults[Entry
Std],"B")+COUNTIFS(StandardResults[Name],StandardResults[[#This Row],[Name]],StandardResults[Entry
Std],"A")+COUNTIFS(StandardResults[Name],StandardResults[[#This Row],[Name]],StandardResults[Entry
Std],"AA")</f>
        <v>0</v>
      </c>
      <c r="AA1859">
        <f>COUNTIFS(StandardResults[Name],StandardResults[[#This Row],[Name]],StandardResults[Entry
Std],"AA")</f>
        <v>0</v>
      </c>
    </row>
    <row r="1860" spans="1:27" x14ac:dyDescent="0.25">
      <c r="A1860">
        <f>TimeVR[[#This Row],[Club]]</f>
        <v>0</v>
      </c>
      <c r="B1860" t="str">
        <f>IF(OR(RIGHT(TimeVR[[#This Row],[Event]],3)="M.R", RIGHT(TimeVR[[#This Row],[Event]],3)="F.R"),"Relay","Ind")</f>
        <v>Ind</v>
      </c>
      <c r="C1860">
        <f>TimeVR[[#This Row],[gender]]</f>
        <v>0</v>
      </c>
      <c r="D1860">
        <f>TimeVR[[#This Row],[Age]]</f>
        <v>0</v>
      </c>
      <c r="E1860">
        <f>TimeVR[[#This Row],[name]]</f>
        <v>0</v>
      </c>
      <c r="F1860">
        <f>TimeVR[[#This Row],[Event]]</f>
        <v>0</v>
      </c>
      <c r="G1860" t="str">
        <f>IF(OR(StandardResults[[#This Row],[Entry]]="-",TimeVR[[#This Row],[validation]]="Validated"),"Y","N")</f>
        <v>N</v>
      </c>
      <c r="H1860">
        <f>IF(OR(LEFT(TimeVR[[#This Row],[Times]],8)="00:00.00", LEFT(TimeVR[[#This Row],[Times]],2)="NT"),"-",TimeVR[[#This Row],[Times]])</f>
        <v>0</v>
      </c>
      <c r="I18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0" t="str">
        <f>IF(ISBLANK(TimeVR[[#This Row],[Best Time(S)]]),"-",TimeVR[[#This Row],[Best Time(S)]])</f>
        <v>-</v>
      </c>
      <c r="K1860" t="str">
        <f>IF(StandardResults[[#This Row],[BT(SC)]]&lt;&gt;"-",IF(StandardResults[[#This Row],[BT(SC)]]&lt;=StandardResults[[#This Row],[AAs]],"AA",IF(StandardResults[[#This Row],[BT(SC)]]&lt;=StandardResults[[#This Row],[As]],"A",IF(StandardResults[[#This Row],[BT(SC)]]&lt;=StandardResults[[#This Row],[Bs]],"B","-"))),"")</f>
        <v/>
      </c>
      <c r="L1860" t="str">
        <f>IF(ISBLANK(TimeVR[[#This Row],[Best Time(L)]]),"-",TimeVR[[#This Row],[Best Time(L)]])</f>
        <v>-</v>
      </c>
      <c r="M1860" t="str">
        <f>IF(StandardResults[[#This Row],[BT(LC)]]&lt;&gt;"-",IF(StandardResults[[#This Row],[BT(LC)]]&lt;=StandardResults[[#This Row],[AA]],"AA",IF(StandardResults[[#This Row],[BT(LC)]]&lt;=StandardResults[[#This Row],[A]],"A",IF(StandardResults[[#This Row],[BT(LC)]]&lt;=StandardResults[[#This Row],[B]],"B","-"))),"")</f>
        <v/>
      </c>
      <c r="N1860" s="14"/>
      <c r="O1860" t="str">
        <f>IF(StandardResults[[#This Row],[BT(SC)]]&lt;&gt;"-",IF(StandardResults[[#This Row],[BT(SC)]]&lt;=StandardResults[[#This Row],[Ecs]],"EC","-"),"")</f>
        <v/>
      </c>
      <c r="Q1860" t="str">
        <f>IF(StandardResults[[#This Row],[Ind/Rel]]="Ind",LEFT(StandardResults[[#This Row],[Gender]],1)&amp;MIN(MAX(StandardResults[[#This Row],[Age]],11),17)&amp;"-"&amp;StandardResults[[#This Row],[Event]],"")</f>
        <v>011-0</v>
      </c>
      <c r="R1860" t="e">
        <f>IF(StandardResults[[#This Row],[Ind/Rel]]="Ind",_xlfn.XLOOKUP(StandardResults[[#This Row],[Code]],Std[Code],Std[AA]),"-")</f>
        <v>#N/A</v>
      </c>
      <c r="S1860" t="e">
        <f>IF(StandardResults[[#This Row],[Ind/Rel]]="Ind",_xlfn.XLOOKUP(StandardResults[[#This Row],[Code]],Std[Code],Std[A]),"-")</f>
        <v>#N/A</v>
      </c>
      <c r="T1860" t="e">
        <f>IF(StandardResults[[#This Row],[Ind/Rel]]="Ind",_xlfn.XLOOKUP(StandardResults[[#This Row],[Code]],Std[Code],Std[B]),"-")</f>
        <v>#N/A</v>
      </c>
      <c r="U1860" t="e">
        <f>IF(StandardResults[[#This Row],[Ind/Rel]]="Ind",_xlfn.XLOOKUP(StandardResults[[#This Row],[Code]],Std[Code],Std[AAs]),"-")</f>
        <v>#N/A</v>
      </c>
      <c r="V1860" t="e">
        <f>IF(StandardResults[[#This Row],[Ind/Rel]]="Ind",_xlfn.XLOOKUP(StandardResults[[#This Row],[Code]],Std[Code],Std[As]),"-")</f>
        <v>#N/A</v>
      </c>
      <c r="W1860" t="e">
        <f>IF(StandardResults[[#This Row],[Ind/Rel]]="Ind",_xlfn.XLOOKUP(StandardResults[[#This Row],[Code]],Std[Code],Std[Bs]),"-")</f>
        <v>#N/A</v>
      </c>
      <c r="X1860" t="e">
        <f>IF(StandardResults[[#This Row],[Ind/Rel]]="Ind",_xlfn.XLOOKUP(StandardResults[[#This Row],[Code]],Std[Code],Std[EC]),"-")</f>
        <v>#N/A</v>
      </c>
      <c r="Y1860" t="e">
        <f>IF(StandardResults[[#This Row],[Ind/Rel]]="Ind",_xlfn.XLOOKUP(StandardResults[[#This Row],[Code]],Std[Code],Std[Ecs]),"-")</f>
        <v>#N/A</v>
      </c>
      <c r="Z1860">
        <f>COUNTIFS(StandardResults[Name],StandardResults[[#This Row],[Name]],StandardResults[Entry
Std],"B")+COUNTIFS(StandardResults[Name],StandardResults[[#This Row],[Name]],StandardResults[Entry
Std],"A")+COUNTIFS(StandardResults[Name],StandardResults[[#This Row],[Name]],StandardResults[Entry
Std],"AA")</f>
        <v>0</v>
      </c>
      <c r="AA1860">
        <f>COUNTIFS(StandardResults[Name],StandardResults[[#This Row],[Name]],StandardResults[Entry
Std],"AA")</f>
        <v>0</v>
      </c>
    </row>
    <row r="1861" spans="1:27" x14ac:dyDescent="0.25">
      <c r="A1861">
        <f>TimeVR[[#This Row],[Club]]</f>
        <v>0</v>
      </c>
      <c r="B1861" t="str">
        <f>IF(OR(RIGHT(TimeVR[[#This Row],[Event]],3)="M.R", RIGHT(TimeVR[[#This Row],[Event]],3)="F.R"),"Relay","Ind")</f>
        <v>Ind</v>
      </c>
      <c r="C1861">
        <f>TimeVR[[#This Row],[gender]]</f>
        <v>0</v>
      </c>
      <c r="D1861">
        <f>TimeVR[[#This Row],[Age]]</f>
        <v>0</v>
      </c>
      <c r="E1861">
        <f>TimeVR[[#This Row],[name]]</f>
        <v>0</v>
      </c>
      <c r="F1861">
        <f>TimeVR[[#This Row],[Event]]</f>
        <v>0</v>
      </c>
      <c r="G1861" t="str">
        <f>IF(OR(StandardResults[[#This Row],[Entry]]="-",TimeVR[[#This Row],[validation]]="Validated"),"Y","N")</f>
        <v>N</v>
      </c>
      <c r="H1861">
        <f>IF(OR(LEFT(TimeVR[[#This Row],[Times]],8)="00:00.00", LEFT(TimeVR[[#This Row],[Times]],2)="NT"),"-",TimeVR[[#This Row],[Times]])</f>
        <v>0</v>
      </c>
      <c r="I18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1" t="str">
        <f>IF(ISBLANK(TimeVR[[#This Row],[Best Time(S)]]),"-",TimeVR[[#This Row],[Best Time(S)]])</f>
        <v>-</v>
      </c>
      <c r="K1861" t="str">
        <f>IF(StandardResults[[#This Row],[BT(SC)]]&lt;&gt;"-",IF(StandardResults[[#This Row],[BT(SC)]]&lt;=StandardResults[[#This Row],[AAs]],"AA",IF(StandardResults[[#This Row],[BT(SC)]]&lt;=StandardResults[[#This Row],[As]],"A",IF(StandardResults[[#This Row],[BT(SC)]]&lt;=StandardResults[[#This Row],[Bs]],"B","-"))),"")</f>
        <v/>
      </c>
      <c r="L1861" t="str">
        <f>IF(ISBLANK(TimeVR[[#This Row],[Best Time(L)]]),"-",TimeVR[[#This Row],[Best Time(L)]])</f>
        <v>-</v>
      </c>
      <c r="M1861" t="str">
        <f>IF(StandardResults[[#This Row],[BT(LC)]]&lt;&gt;"-",IF(StandardResults[[#This Row],[BT(LC)]]&lt;=StandardResults[[#This Row],[AA]],"AA",IF(StandardResults[[#This Row],[BT(LC)]]&lt;=StandardResults[[#This Row],[A]],"A",IF(StandardResults[[#This Row],[BT(LC)]]&lt;=StandardResults[[#This Row],[B]],"B","-"))),"")</f>
        <v/>
      </c>
      <c r="N1861" s="14"/>
      <c r="O1861" t="str">
        <f>IF(StandardResults[[#This Row],[BT(SC)]]&lt;&gt;"-",IF(StandardResults[[#This Row],[BT(SC)]]&lt;=StandardResults[[#This Row],[Ecs]],"EC","-"),"")</f>
        <v/>
      </c>
      <c r="Q1861" t="str">
        <f>IF(StandardResults[[#This Row],[Ind/Rel]]="Ind",LEFT(StandardResults[[#This Row],[Gender]],1)&amp;MIN(MAX(StandardResults[[#This Row],[Age]],11),17)&amp;"-"&amp;StandardResults[[#This Row],[Event]],"")</f>
        <v>011-0</v>
      </c>
      <c r="R1861" t="e">
        <f>IF(StandardResults[[#This Row],[Ind/Rel]]="Ind",_xlfn.XLOOKUP(StandardResults[[#This Row],[Code]],Std[Code],Std[AA]),"-")</f>
        <v>#N/A</v>
      </c>
      <c r="S1861" t="e">
        <f>IF(StandardResults[[#This Row],[Ind/Rel]]="Ind",_xlfn.XLOOKUP(StandardResults[[#This Row],[Code]],Std[Code],Std[A]),"-")</f>
        <v>#N/A</v>
      </c>
      <c r="T1861" t="e">
        <f>IF(StandardResults[[#This Row],[Ind/Rel]]="Ind",_xlfn.XLOOKUP(StandardResults[[#This Row],[Code]],Std[Code],Std[B]),"-")</f>
        <v>#N/A</v>
      </c>
      <c r="U1861" t="e">
        <f>IF(StandardResults[[#This Row],[Ind/Rel]]="Ind",_xlfn.XLOOKUP(StandardResults[[#This Row],[Code]],Std[Code],Std[AAs]),"-")</f>
        <v>#N/A</v>
      </c>
      <c r="V1861" t="e">
        <f>IF(StandardResults[[#This Row],[Ind/Rel]]="Ind",_xlfn.XLOOKUP(StandardResults[[#This Row],[Code]],Std[Code],Std[As]),"-")</f>
        <v>#N/A</v>
      </c>
      <c r="W1861" t="e">
        <f>IF(StandardResults[[#This Row],[Ind/Rel]]="Ind",_xlfn.XLOOKUP(StandardResults[[#This Row],[Code]],Std[Code],Std[Bs]),"-")</f>
        <v>#N/A</v>
      </c>
      <c r="X1861" t="e">
        <f>IF(StandardResults[[#This Row],[Ind/Rel]]="Ind",_xlfn.XLOOKUP(StandardResults[[#This Row],[Code]],Std[Code],Std[EC]),"-")</f>
        <v>#N/A</v>
      </c>
      <c r="Y1861" t="e">
        <f>IF(StandardResults[[#This Row],[Ind/Rel]]="Ind",_xlfn.XLOOKUP(StandardResults[[#This Row],[Code]],Std[Code],Std[Ecs]),"-")</f>
        <v>#N/A</v>
      </c>
      <c r="Z1861">
        <f>COUNTIFS(StandardResults[Name],StandardResults[[#This Row],[Name]],StandardResults[Entry
Std],"B")+COUNTIFS(StandardResults[Name],StandardResults[[#This Row],[Name]],StandardResults[Entry
Std],"A")+COUNTIFS(StandardResults[Name],StandardResults[[#This Row],[Name]],StandardResults[Entry
Std],"AA")</f>
        <v>0</v>
      </c>
      <c r="AA1861">
        <f>COUNTIFS(StandardResults[Name],StandardResults[[#This Row],[Name]],StandardResults[Entry
Std],"AA")</f>
        <v>0</v>
      </c>
    </row>
    <row r="1862" spans="1:27" x14ac:dyDescent="0.25">
      <c r="A1862">
        <f>TimeVR[[#This Row],[Club]]</f>
        <v>0</v>
      </c>
      <c r="B1862" t="str">
        <f>IF(OR(RIGHT(TimeVR[[#This Row],[Event]],3)="M.R", RIGHT(TimeVR[[#This Row],[Event]],3)="F.R"),"Relay","Ind")</f>
        <v>Ind</v>
      </c>
      <c r="C1862">
        <f>TimeVR[[#This Row],[gender]]</f>
        <v>0</v>
      </c>
      <c r="D1862">
        <f>TimeVR[[#This Row],[Age]]</f>
        <v>0</v>
      </c>
      <c r="E1862">
        <f>TimeVR[[#This Row],[name]]</f>
        <v>0</v>
      </c>
      <c r="F1862">
        <f>TimeVR[[#This Row],[Event]]</f>
        <v>0</v>
      </c>
      <c r="G1862" t="str">
        <f>IF(OR(StandardResults[[#This Row],[Entry]]="-",TimeVR[[#This Row],[validation]]="Validated"),"Y","N")</f>
        <v>N</v>
      </c>
      <c r="H1862">
        <f>IF(OR(LEFT(TimeVR[[#This Row],[Times]],8)="00:00.00", LEFT(TimeVR[[#This Row],[Times]],2)="NT"),"-",TimeVR[[#This Row],[Times]])</f>
        <v>0</v>
      </c>
      <c r="I18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2" t="str">
        <f>IF(ISBLANK(TimeVR[[#This Row],[Best Time(S)]]),"-",TimeVR[[#This Row],[Best Time(S)]])</f>
        <v>-</v>
      </c>
      <c r="K1862" t="str">
        <f>IF(StandardResults[[#This Row],[BT(SC)]]&lt;&gt;"-",IF(StandardResults[[#This Row],[BT(SC)]]&lt;=StandardResults[[#This Row],[AAs]],"AA",IF(StandardResults[[#This Row],[BT(SC)]]&lt;=StandardResults[[#This Row],[As]],"A",IF(StandardResults[[#This Row],[BT(SC)]]&lt;=StandardResults[[#This Row],[Bs]],"B","-"))),"")</f>
        <v/>
      </c>
      <c r="L1862" t="str">
        <f>IF(ISBLANK(TimeVR[[#This Row],[Best Time(L)]]),"-",TimeVR[[#This Row],[Best Time(L)]])</f>
        <v>-</v>
      </c>
      <c r="M1862" t="str">
        <f>IF(StandardResults[[#This Row],[BT(LC)]]&lt;&gt;"-",IF(StandardResults[[#This Row],[BT(LC)]]&lt;=StandardResults[[#This Row],[AA]],"AA",IF(StandardResults[[#This Row],[BT(LC)]]&lt;=StandardResults[[#This Row],[A]],"A",IF(StandardResults[[#This Row],[BT(LC)]]&lt;=StandardResults[[#This Row],[B]],"B","-"))),"")</f>
        <v/>
      </c>
      <c r="N1862" s="14"/>
      <c r="O1862" t="str">
        <f>IF(StandardResults[[#This Row],[BT(SC)]]&lt;&gt;"-",IF(StandardResults[[#This Row],[BT(SC)]]&lt;=StandardResults[[#This Row],[Ecs]],"EC","-"),"")</f>
        <v/>
      </c>
      <c r="Q1862" t="str">
        <f>IF(StandardResults[[#This Row],[Ind/Rel]]="Ind",LEFT(StandardResults[[#This Row],[Gender]],1)&amp;MIN(MAX(StandardResults[[#This Row],[Age]],11),17)&amp;"-"&amp;StandardResults[[#This Row],[Event]],"")</f>
        <v>011-0</v>
      </c>
      <c r="R1862" t="e">
        <f>IF(StandardResults[[#This Row],[Ind/Rel]]="Ind",_xlfn.XLOOKUP(StandardResults[[#This Row],[Code]],Std[Code],Std[AA]),"-")</f>
        <v>#N/A</v>
      </c>
      <c r="S1862" t="e">
        <f>IF(StandardResults[[#This Row],[Ind/Rel]]="Ind",_xlfn.XLOOKUP(StandardResults[[#This Row],[Code]],Std[Code],Std[A]),"-")</f>
        <v>#N/A</v>
      </c>
      <c r="T1862" t="e">
        <f>IF(StandardResults[[#This Row],[Ind/Rel]]="Ind",_xlfn.XLOOKUP(StandardResults[[#This Row],[Code]],Std[Code],Std[B]),"-")</f>
        <v>#N/A</v>
      </c>
      <c r="U1862" t="e">
        <f>IF(StandardResults[[#This Row],[Ind/Rel]]="Ind",_xlfn.XLOOKUP(StandardResults[[#This Row],[Code]],Std[Code],Std[AAs]),"-")</f>
        <v>#N/A</v>
      </c>
      <c r="V1862" t="e">
        <f>IF(StandardResults[[#This Row],[Ind/Rel]]="Ind",_xlfn.XLOOKUP(StandardResults[[#This Row],[Code]],Std[Code],Std[As]),"-")</f>
        <v>#N/A</v>
      </c>
      <c r="W1862" t="e">
        <f>IF(StandardResults[[#This Row],[Ind/Rel]]="Ind",_xlfn.XLOOKUP(StandardResults[[#This Row],[Code]],Std[Code],Std[Bs]),"-")</f>
        <v>#N/A</v>
      </c>
      <c r="X1862" t="e">
        <f>IF(StandardResults[[#This Row],[Ind/Rel]]="Ind",_xlfn.XLOOKUP(StandardResults[[#This Row],[Code]],Std[Code],Std[EC]),"-")</f>
        <v>#N/A</v>
      </c>
      <c r="Y1862" t="e">
        <f>IF(StandardResults[[#This Row],[Ind/Rel]]="Ind",_xlfn.XLOOKUP(StandardResults[[#This Row],[Code]],Std[Code],Std[Ecs]),"-")</f>
        <v>#N/A</v>
      </c>
      <c r="Z1862">
        <f>COUNTIFS(StandardResults[Name],StandardResults[[#This Row],[Name]],StandardResults[Entry
Std],"B")+COUNTIFS(StandardResults[Name],StandardResults[[#This Row],[Name]],StandardResults[Entry
Std],"A")+COUNTIFS(StandardResults[Name],StandardResults[[#This Row],[Name]],StandardResults[Entry
Std],"AA")</f>
        <v>0</v>
      </c>
      <c r="AA1862">
        <f>COUNTIFS(StandardResults[Name],StandardResults[[#This Row],[Name]],StandardResults[Entry
Std],"AA")</f>
        <v>0</v>
      </c>
    </row>
    <row r="1863" spans="1:27" x14ac:dyDescent="0.25">
      <c r="A1863">
        <f>TimeVR[[#This Row],[Club]]</f>
        <v>0</v>
      </c>
      <c r="B1863" t="str">
        <f>IF(OR(RIGHT(TimeVR[[#This Row],[Event]],3)="M.R", RIGHT(TimeVR[[#This Row],[Event]],3)="F.R"),"Relay","Ind")</f>
        <v>Ind</v>
      </c>
      <c r="C1863">
        <f>TimeVR[[#This Row],[gender]]</f>
        <v>0</v>
      </c>
      <c r="D1863">
        <f>TimeVR[[#This Row],[Age]]</f>
        <v>0</v>
      </c>
      <c r="E1863">
        <f>TimeVR[[#This Row],[name]]</f>
        <v>0</v>
      </c>
      <c r="F1863">
        <f>TimeVR[[#This Row],[Event]]</f>
        <v>0</v>
      </c>
      <c r="G1863" t="str">
        <f>IF(OR(StandardResults[[#This Row],[Entry]]="-",TimeVR[[#This Row],[validation]]="Validated"),"Y","N")</f>
        <v>N</v>
      </c>
      <c r="H1863">
        <f>IF(OR(LEFT(TimeVR[[#This Row],[Times]],8)="00:00.00", LEFT(TimeVR[[#This Row],[Times]],2)="NT"),"-",TimeVR[[#This Row],[Times]])</f>
        <v>0</v>
      </c>
      <c r="I18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3" t="str">
        <f>IF(ISBLANK(TimeVR[[#This Row],[Best Time(S)]]),"-",TimeVR[[#This Row],[Best Time(S)]])</f>
        <v>-</v>
      </c>
      <c r="K1863" t="str">
        <f>IF(StandardResults[[#This Row],[BT(SC)]]&lt;&gt;"-",IF(StandardResults[[#This Row],[BT(SC)]]&lt;=StandardResults[[#This Row],[AAs]],"AA",IF(StandardResults[[#This Row],[BT(SC)]]&lt;=StandardResults[[#This Row],[As]],"A",IF(StandardResults[[#This Row],[BT(SC)]]&lt;=StandardResults[[#This Row],[Bs]],"B","-"))),"")</f>
        <v/>
      </c>
      <c r="L1863" t="str">
        <f>IF(ISBLANK(TimeVR[[#This Row],[Best Time(L)]]),"-",TimeVR[[#This Row],[Best Time(L)]])</f>
        <v>-</v>
      </c>
      <c r="M1863" t="str">
        <f>IF(StandardResults[[#This Row],[BT(LC)]]&lt;&gt;"-",IF(StandardResults[[#This Row],[BT(LC)]]&lt;=StandardResults[[#This Row],[AA]],"AA",IF(StandardResults[[#This Row],[BT(LC)]]&lt;=StandardResults[[#This Row],[A]],"A",IF(StandardResults[[#This Row],[BT(LC)]]&lt;=StandardResults[[#This Row],[B]],"B","-"))),"")</f>
        <v/>
      </c>
      <c r="N1863" s="14"/>
      <c r="O1863" t="str">
        <f>IF(StandardResults[[#This Row],[BT(SC)]]&lt;&gt;"-",IF(StandardResults[[#This Row],[BT(SC)]]&lt;=StandardResults[[#This Row],[Ecs]],"EC","-"),"")</f>
        <v/>
      </c>
      <c r="Q1863" t="str">
        <f>IF(StandardResults[[#This Row],[Ind/Rel]]="Ind",LEFT(StandardResults[[#This Row],[Gender]],1)&amp;MIN(MAX(StandardResults[[#This Row],[Age]],11),17)&amp;"-"&amp;StandardResults[[#This Row],[Event]],"")</f>
        <v>011-0</v>
      </c>
      <c r="R1863" t="e">
        <f>IF(StandardResults[[#This Row],[Ind/Rel]]="Ind",_xlfn.XLOOKUP(StandardResults[[#This Row],[Code]],Std[Code],Std[AA]),"-")</f>
        <v>#N/A</v>
      </c>
      <c r="S1863" t="e">
        <f>IF(StandardResults[[#This Row],[Ind/Rel]]="Ind",_xlfn.XLOOKUP(StandardResults[[#This Row],[Code]],Std[Code],Std[A]),"-")</f>
        <v>#N/A</v>
      </c>
      <c r="T1863" t="e">
        <f>IF(StandardResults[[#This Row],[Ind/Rel]]="Ind",_xlfn.XLOOKUP(StandardResults[[#This Row],[Code]],Std[Code],Std[B]),"-")</f>
        <v>#N/A</v>
      </c>
      <c r="U1863" t="e">
        <f>IF(StandardResults[[#This Row],[Ind/Rel]]="Ind",_xlfn.XLOOKUP(StandardResults[[#This Row],[Code]],Std[Code],Std[AAs]),"-")</f>
        <v>#N/A</v>
      </c>
      <c r="V1863" t="e">
        <f>IF(StandardResults[[#This Row],[Ind/Rel]]="Ind",_xlfn.XLOOKUP(StandardResults[[#This Row],[Code]],Std[Code],Std[As]),"-")</f>
        <v>#N/A</v>
      </c>
      <c r="W1863" t="e">
        <f>IF(StandardResults[[#This Row],[Ind/Rel]]="Ind",_xlfn.XLOOKUP(StandardResults[[#This Row],[Code]],Std[Code],Std[Bs]),"-")</f>
        <v>#N/A</v>
      </c>
      <c r="X1863" t="e">
        <f>IF(StandardResults[[#This Row],[Ind/Rel]]="Ind",_xlfn.XLOOKUP(StandardResults[[#This Row],[Code]],Std[Code],Std[EC]),"-")</f>
        <v>#N/A</v>
      </c>
      <c r="Y1863" t="e">
        <f>IF(StandardResults[[#This Row],[Ind/Rel]]="Ind",_xlfn.XLOOKUP(StandardResults[[#This Row],[Code]],Std[Code],Std[Ecs]),"-")</f>
        <v>#N/A</v>
      </c>
      <c r="Z1863">
        <f>COUNTIFS(StandardResults[Name],StandardResults[[#This Row],[Name]],StandardResults[Entry
Std],"B")+COUNTIFS(StandardResults[Name],StandardResults[[#This Row],[Name]],StandardResults[Entry
Std],"A")+COUNTIFS(StandardResults[Name],StandardResults[[#This Row],[Name]],StandardResults[Entry
Std],"AA")</f>
        <v>0</v>
      </c>
      <c r="AA1863">
        <f>COUNTIFS(StandardResults[Name],StandardResults[[#This Row],[Name]],StandardResults[Entry
Std],"AA")</f>
        <v>0</v>
      </c>
    </row>
    <row r="1864" spans="1:27" x14ac:dyDescent="0.25">
      <c r="A1864">
        <f>TimeVR[[#This Row],[Club]]</f>
        <v>0</v>
      </c>
      <c r="B1864" t="str">
        <f>IF(OR(RIGHT(TimeVR[[#This Row],[Event]],3)="M.R", RIGHT(TimeVR[[#This Row],[Event]],3)="F.R"),"Relay","Ind")</f>
        <v>Ind</v>
      </c>
      <c r="C1864">
        <f>TimeVR[[#This Row],[gender]]</f>
        <v>0</v>
      </c>
      <c r="D1864">
        <f>TimeVR[[#This Row],[Age]]</f>
        <v>0</v>
      </c>
      <c r="E1864">
        <f>TimeVR[[#This Row],[name]]</f>
        <v>0</v>
      </c>
      <c r="F1864">
        <f>TimeVR[[#This Row],[Event]]</f>
        <v>0</v>
      </c>
      <c r="G1864" t="str">
        <f>IF(OR(StandardResults[[#This Row],[Entry]]="-",TimeVR[[#This Row],[validation]]="Validated"),"Y","N")</f>
        <v>N</v>
      </c>
      <c r="H1864">
        <f>IF(OR(LEFT(TimeVR[[#This Row],[Times]],8)="00:00.00", LEFT(TimeVR[[#This Row],[Times]],2)="NT"),"-",TimeVR[[#This Row],[Times]])</f>
        <v>0</v>
      </c>
      <c r="I18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4" t="str">
        <f>IF(ISBLANK(TimeVR[[#This Row],[Best Time(S)]]),"-",TimeVR[[#This Row],[Best Time(S)]])</f>
        <v>-</v>
      </c>
      <c r="K1864" t="str">
        <f>IF(StandardResults[[#This Row],[BT(SC)]]&lt;&gt;"-",IF(StandardResults[[#This Row],[BT(SC)]]&lt;=StandardResults[[#This Row],[AAs]],"AA",IF(StandardResults[[#This Row],[BT(SC)]]&lt;=StandardResults[[#This Row],[As]],"A",IF(StandardResults[[#This Row],[BT(SC)]]&lt;=StandardResults[[#This Row],[Bs]],"B","-"))),"")</f>
        <v/>
      </c>
      <c r="L1864" t="str">
        <f>IF(ISBLANK(TimeVR[[#This Row],[Best Time(L)]]),"-",TimeVR[[#This Row],[Best Time(L)]])</f>
        <v>-</v>
      </c>
      <c r="M1864" t="str">
        <f>IF(StandardResults[[#This Row],[BT(LC)]]&lt;&gt;"-",IF(StandardResults[[#This Row],[BT(LC)]]&lt;=StandardResults[[#This Row],[AA]],"AA",IF(StandardResults[[#This Row],[BT(LC)]]&lt;=StandardResults[[#This Row],[A]],"A",IF(StandardResults[[#This Row],[BT(LC)]]&lt;=StandardResults[[#This Row],[B]],"B","-"))),"")</f>
        <v/>
      </c>
      <c r="N1864" s="14"/>
      <c r="O1864" t="str">
        <f>IF(StandardResults[[#This Row],[BT(SC)]]&lt;&gt;"-",IF(StandardResults[[#This Row],[BT(SC)]]&lt;=StandardResults[[#This Row],[Ecs]],"EC","-"),"")</f>
        <v/>
      </c>
      <c r="Q1864" t="str">
        <f>IF(StandardResults[[#This Row],[Ind/Rel]]="Ind",LEFT(StandardResults[[#This Row],[Gender]],1)&amp;MIN(MAX(StandardResults[[#This Row],[Age]],11),17)&amp;"-"&amp;StandardResults[[#This Row],[Event]],"")</f>
        <v>011-0</v>
      </c>
      <c r="R1864" t="e">
        <f>IF(StandardResults[[#This Row],[Ind/Rel]]="Ind",_xlfn.XLOOKUP(StandardResults[[#This Row],[Code]],Std[Code],Std[AA]),"-")</f>
        <v>#N/A</v>
      </c>
      <c r="S1864" t="e">
        <f>IF(StandardResults[[#This Row],[Ind/Rel]]="Ind",_xlfn.XLOOKUP(StandardResults[[#This Row],[Code]],Std[Code],Std[A]),"-")</f>
        <v>#N/A</v>
      </c>
      <c r="T1864" t="e">
        <f>IF(StandardResults[[#This Row],[Ind/Rel]]="Ind",_xlfn.XLOOKUP(StandardResults[[#This Row],[Code]],Std[Code],Std[B]),"-")</f>
        <v>#N/A</v>
      </c>
      <c r="U1864" t="e">
        <f>IF(StandardResults[[#This Row],[Ind/Rel]]="Ind",_xlfn.XLOOKUP(StandardResults[[#This Row],[Code]],Std[Code],Std[AAs]),"-")</f>
        <v>#N/A</v>
      </c>
      <c r="V1864" t="e">
        <f>IF(StandardResults[[#This Row],[Ind/Rel]]="Ind",_xlfn.XLOOKUP(StandardResults[[#This Row],[Code]],Std[Code],Std[As]),"-")</f>
        <v>#N/A</v>
      </c>
      <c r="W1864" t="e">
        <f>IF(StandardResults[[#This Row],[Ind/Rel]]="Ind",_xlfn.XLOOKUP(StandardResults[[#This Row],[Code]],Std[Code],Std[Bs]),"-")</f>
        <v>#N/A</v>
      </c>
      <c r="X1864" t="e">
        <f>IF(StandardResults[[#This Row],[Ind/Rel]]="Ind",_xlfn.XLOOKUP(StandardResults[[#This Row],[Code]],Std[Code],Std[EC]),"-")</f>
        <v>#N/A</v>
      </c>
      <c r="Y1864" t="e">
        <f>IF(StandardResults[[#This Row],[Ind/Rel]]="Ind",_xlfn.XLOOKUP(StandardResults[[#This Row],[Code]],Std[Code],Std[Ecs]),"-")</f>
        <v>#N/A</v>
      </c>
      <c r="Z1864">
        <f>COUNTIFS(StandardResults[Name],StandardResults[[#This Row],[Name]],StandardResults[Entry
Std],"B")+COUNTIFS(StandardResults[Name],StandardResults[[#This Row],[Name]],StandardResults[Entry
Std],"A")+COUNTIFS(StandardResults[Name],StandardResults[[#This Row],[Name]],StandardResults[Entry
Std],"AA")</f>
        <v>0</v>
      </c>
      <c r="AA1864">
        <f>COUNTIFS(StandardResults[Name],StandardResults[[#This Row],[Name]],StandardResults[Entry
Std],"AA")</f>
        <v>0</v>
      </c>
    </row>
    <row r="1865" spans="1:27" x14ac:dyDescent="0.25">
      <c r="A1865">
        <f>TimeVR[[#This Row],[Club]]</f>
        <v>0</v>
      </c>
      <c r="B1865" t="str">
        <f>IF(OR(RIGHT(TimeVR[[#This Row],[Event]],3)="M.R", RIGHT(TimeVR[[#This Row],[Event]],3)="F.R"),"Relay","Ind")</f>
        <v>Ind</v>
      </c>
      <c r="C1865">
        <f>TimeVR[[#This Row],[gender]]</f>
        <v>0</v>
      </c>
      <c r="D1865">
        <f>TimeVR[[#This Row],[Age]]</f>
        <v>0</v>
      </c>
      <c r="E1865">
        <f>TimeVR[[#This Row],[name]]</f>
        <v>0</v>
      </c>
      <c r="F1865">
        <f>TimeVR[[#This Row],[Event]]</f>
        <v>0</v>
      </c>
      <c r="G1865" t="str">
        <f>IF(OR(StandardResults[[#This Row],[Entry]]="-",TimeVR[[#This Row],[validation]]="Validated"),"Y","N")</f>
        <v>N</v>
      </c>
      <c r="H1865">
        <f>IF(OR(LEFT(TimeVR[[#This Row],[Times]],8)="00:00.00", LEFT(TimeVR[[#This Row],[Times]],2)="NT"),"-",TimeVR[[#This Row],[Times]])</f>
        <v>0</v>
      </c>
      <c r="I18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5" t="str">
        <f>IF(ISBLANK(TimeVR[[#This Row],[Best Time(S)]]),"-",TimeVR[[#This Row],[Best Time(S)]])</f>
        <v>-</v>
      </c>
      <c r="K1865" t="str">
        <f>IF(StandardResults[[#This Row],[BT(SC)]]&lt;&gt;"-",IF(StandardResults[[#This Row],[BT(SC)]]&lt;=StandardResults[[#This Row],[AAs]],"AA",IF(StandardResults[[#This Row],[BT(SC)]]&lt;=StandardResults[[#This Row],[As]],"A",IF(StandardResults[[#This Row],[BT(SC)]]&lt;=StandardResults[[#This Row],[Bs]],"B","-"))),"")</f>
        <v/>
      </c>
      <c r="L1865" t="str">
        <f>IF(ISBLANK(TimeVR[[#This Row],[Best Time(L)]]),"-",TimeVR[[#This Row],[Best Time(L)]])</f>
        <v>-</v>
      </c>
      <c r="M1865" t="str">
        <f>IF(StandardResults[[#This Row],[BT(LC)]]&lt;&gt;"-",IF(StandardResults[[#This Row],[BT(LC)]]&lt;=StandardResults[[#This Row],[AA]],"AA",IF(StandardResults[[#This Row],[BT(LC)]]&lt;=StandardResults[[#This Row],[A]],"A",IF(StandardResults[[#This Row],[BT(LC)]]&lt;=StandardResults[[#This Row],[B]],"B","-"))),"")</f>
        <v/>
      </c>
      <c r="N1865" s="14"/>
      <c r="O1865" t="str">
        <f>IF(StandardResults[[#This Row],[BT(SC)]]&lt;&gt;"-",IF(StandardResults[[#This Row],[BT(SC)]]&lt;=StandardResults[[#This Row],[Ecs]],"EC","-"),"")</f>
        <v/>
      </c>
      <c r="Q1865" t="str">
        <f>IF(StandardResults[[#This Row],[Ind/Rel]]="Ind",LEFT(StandardResults[[#This Row],[Gender]],1)&amp;MIN(MAX(StandardResults[[#This Row],[Age]],11),17)&amp;"-"&amp;StandardResults[[#This Row],[Event]],"")</f>
        <v>011-0</v>
      </c>
      <c r="R1865" t="e">
        <f>IF(StandardResults[[#This Row],[Ind/Rel]]="Ind",_xlfn.XLOOKUP(StandardResults[[#This Row],[Code]],Std[Code],Std[AA]),"-")</f>
        <v>#N/A</v>
      </c>
      <c r="S1865" t="e">
        <f>IF(StandardResults[[#This Row],[Ind/Rel]]="Ind",_xlfn.XLOOKUP(StandardResults[[#This Row],[Code]],Std[Code],Std[A]),"-")</f>
        <v>#N/A</v>
      </c>
      <c r="T1865" t="e">
        <f>IF(StandardResults[[#This Row],[Ind/Rel]]="Ind",_xlfn.XLOOKUP(StandardResults[[#This Row],[Code]],Std[Code],Std[B]),"-")</f>
        <v>#N/A</v>
      </c>
      <c r="U1865" t="e">
        <f>IF(StandardResults[[#This Row],[Ind/Rel]]="Ind",_xlfn.XLOOKUP(StandardResults[[#This Row],[Code]],Std[Code],Std[AAs]),"-")</f>
        <v>#N/A</v>
      </c>
      <c r="V1865" t="e">
        <f>IF(StandardResults[[#This Row],[Ind/Rel]]="Ind",_xlfn.XLOOKUP(StandardResults[[#This Row],[Code]],Std[Code],Std[As]),"-")</f>
        <v>#N/A</v>
      </c>
      <c r="W1865" t="e">
        <f>IF(StandardResults[[#This Row],[Ind/Rel]]="Ind",_xlfn.XLOOKUP(StandardResults[[#This Row],[Code]],Std[Code],Std[Bs]),"-")</f>
        <v>#N/A</v>
      </c>
      <c r="X1865" t="e">
        <f>IF(StandardResults[[#This Row],[Ind/Rel]]="Ind",_xlfn.XLOOKUP(StandardResults[[#This Row],[Code]],Std[Code],Std[EC]),"-")</f>
        <v>#N/A</v>
      </c>
      <c r="Y1865" t="e">
        <f>IF(StandardResults[[#This Row],[Ind/Rel]]="Ind",_xlfn.XLOOKUP(StandardResults[[#This Row],[Code]],Std[Code],Std[Ecs]),"-")</f>
        <v>#N/A</v>
      </c>
      <c r="Z1865">
        <f>COUNTIFS(StandardResults[Name],StandardResults[[#This Row],[Name]],StandardResults[Entry
Std],"B")+COUNTIFS(StandardResults[Name],StandardResults[[#This Row],[Name]],StandardResults[Entry
Std],"A")+COUNTIFS(StandardResults[Name],StandardResults[[#This Row],[Name]],StandardResults[Entry
Std],"AA")</f>
        <v>0</v>
      </c>
      <c r="AA1865">
        <f>COUNTIFS(StandardResults[Name],StandardResults[[#This Row],[Name]],StandardResults[Entry
Std],"AA")</f>
        <v>0</v>
      </c>
    </row>
    <row r="1866" spans="1:27" x14ac:dyDescent="0.25">
      <c r="A1866">
        <f>TimeVR[[#This Row],[Club]]</f>
        <v>0</v>
      </c>
      <c r="B1866" t="str">
        <f>IF(OR(RIGHT(TimeVR[[#This Row],[Event]],3)="M.R", RIGHT(TimeVR[[#This Row],[Event]],3)="F.R"),"Relay","Ind")</f>
        <v>Ind</v>
      </c>
      <c r="C1866">
        <f>TimeVR[[#This Row],[gender]]</f>
        <v>0</v>
      </c>
      <c r="D1866">
        <f>TimeVR[[#This Row],[Age]]</f>
        <v>0</v>
      </c>
      <c r="E1866">
        <f>TimeVR[[#This Row],[name]]</f>
        <v>0</v>
      </c>
      <c r="F1866">
        <f>TimeVR[[#This Row],[Event]]</f>
        <v>0</v>
      </c>
      <c r="G1866" t="str">
        <f>IF(OR(StandardResults[[#This Row],[Entry]]="-",TimeVR[[#This Row],[validation]]="Validated"),"Y","N")</f>
        <v>N</v>
      </c>
      <c r="H1866">
        <f>IF(OR(LEFT(TimeVR[[#This Row],[Times]],8)="00:00.00", LEFT(TimeVR[[#This Row],[Times]],2)="NT"),"-",TimeVR[[#This Row],[Times]])</f>
        <v>0</v>
      </c>
      <c r="I18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6" t="str">
        <f>IF(ISBLANK(TimeVR[[#This Row],[Best Time(S)]]),"-",TimeVR[[#This Row],[Best Time(S)]])</f>
        <v>-</v>
      </c>
      <c r="K1866" t="str">
        <f>IF(StandardResults[[#This Row],[BT(SC)]]&lt;&gt;"-",IF(StandardResults[[#This Row],[BT(SC)]]&lt;=StandardResults[[#This Row],[AAs]],"AA",IF(StandardResults[[#This Row],[BT(SC)]]&lt;=StandardResults[[#This Row],[As]],"A",IF(StandardResults[[#This Row],[BT(SC)]]&lt;=StandardResults[[#This Row],[Bs]],"B","-"))),"")</f>
        <v/>
      </c>
      <c r="L1866" t="str">
        <f>IF(ISBLANK(TimeVR[[#This Row],[Best Time(L)]]),"-",TimeVR[[#This Row],[Best Time(L)]])</f>
        <v>-</v>
      </c>
      <c r="M1866" t="str">
        <f>IF(StandardResults[[#This Row],[BT(LC)]]&lt;&gt;"-",IF(StandardResults[[#This Row],[BT(LC)]]&lt;=StandardResults[[#This Row],[AA]],"AA",IF(StandardResults[[#This Row],[BT(LC)]]&lt;=StandardResults[[#This Row],[A]],"A",IF(StandardResults[[#This Row],[BT(LC)]]&lt;=StandardResults[[#This Row],[B]],"B","-"))),"")</f>
        <v/>
      </c>
      <c r="N1866" s="14"/>
      <c r="O1866" t="str">
        <f>IF(StandardResults[[#This Row],[BT(SC)]]&lt;&gt;"-",IF(StandardResults[[#This Row],[BT(SC)]]&lt;=StandardResults[[#This Row],[Ecs]],"EC","-"),"")</f>
        <v/>
      </c>
      <c r="Q1866" t="str">
        <f>IF(StandardResults[[#This Row],[Ind/Rel]]="Ind",LEFT(StandardResults[[#This Row],[Gender]],1)&amp;MIN(MAX(StandardResults[[#This Row],[Age]],11),17)&amp;"-"&amp;StandardResults[[#This Row],[Event]],"")</f>
        <v>011-0</v>
      </c>
      <c r="R1866" t="e">
        <f>IF(StandardResults[[#This Row],[Ind/Rel]]="Ind",_xlfn.XLOOKUP(StandardResults[[#This Row],[Code]],Std[Code],Std[AA]),"-")</f>
        <v>#N/A</v>
      </c>
      <c r="S1866" t="e">
        <f>IF(StandardResults[[#This Row],[Ind/Rel]]="Ind",_xlfn.XLOOKUP(StandardResults[[#This Row],[Code]],Std[Code],Std[A]),"-")</f>
        <v>#N/A</v>
      </c>
      <c r="T1866" t="e">
        <f>IF(StandardResults[[#This Row],[Ind/Rel]]="Ind",_xlfn.XLOOKUP(StandardResults[[#This Row],[Code]],Std[Code],Std[B]),"-")</f>
        <v>#N/A</v>
      </c>
      <c r="U1866" t="e">
        <f>IF(StandardResults[[#This Row],[Ind/Rel]]="Ind",_xlfn.XLOOKUP(StandardResults[[#This Row],[Code]],Std[Code],Std[AAs]),"-")</f>
        <v>#N/A</v>
      </c>
      <c r="V1866" t="e">
        <f>IF(StandardResults[[#This Row],[Ind/Rel]]="Ind",_xlfn.XLOOKUP(StandardResults[[#This Row],[Code]],Std[Code],Std[As]),"-")</f>
        <v>#N/A</v>
      </c>
      <c r="W1866" t="e">
        <f>IF(StandardResults[[#This Row],[Ind/Rel]]="Ind",_xlfn.XLOOKUP(StandardResults[[#This Row],[Code]],Std[Code],Std[Bs]),"-")</f>
        <v>#N/A</v>
      </c>
      <c r="X1866" t="e">
        <f>IF(StandardResults[[#This Row],[Ind/Rel]]="Ind",_xlfn.XLOOKUP(StandardResults[[#This Row],[Code]],Std[Code],Std[EC]),"-")</f>
        <v>#N/A</v>
      </c>
      <c r="Y1866" t="e">
        <f>IF(StandardResults[[#This Row],[Ind/Rel]]="Ind",_xlfn.XLOOKUP(StandardResults[[#This Row],[Code]],Std[Code],Std[Ecs]),"-")</f>
        <v>#N/A</v>
      </c>
      <c r="Z1866">
        <f>COUNTIFS(StandardResults[Name],StandardResults[[#This Row],[Name]],StandardResults[Entry
Std],"B")+COUNTIFS(StandardResults[Name],StandardResults[[#This Row],[Name]],StandardResults[Entry
Std],"A")+COUNTIFS(StandardResults[Name],StandardResults[[#This Row],[Name]],StandardResults[Entry
Std],"AA")</f>
        <v>0</v>
      </c>
      <c r="AA1866">
        <f>COUNTIFS(StandardResults[Name],StandardResults[[#This Row],[Name]],StandardResults[Entry
Std],"AA")</f>
        <v>0</v>
      </c>
    </row>
    <row r="1867" spans="1:27" x14ac:dyDescent="0.25">
      <c r="A1867">
        <f>TimeVR[[#This Row],[Club]]</f>
        <v>0</v>
      </c>
      <c r="B1867" t="str">
        <f>IF(OR(RIGHT(TimeVR[[#This Row],[Event]],3)="M.R", RIGHT(TimeVR[[#This Row],[Event]],3)="F.R"),"Relay","Ind")</f>
        <v>Ind</v>
      </c>
      <c r="C1867">
        <f>TimeVR[[#This Row],[gender]]</f>
        <v>0</v>
      </c>
      <c r="D1867">
        <f>TimeVR[[#This Row],[Age]]</f>
        <v>0</v>
      </c>
      <c r="E1867">
        <f>TimeVR[[#This Row],[name]]</f>
        <v>0</v>
      </c>
      <c r="F1867">
        <f>TimeVR[[#This Row],[Event]]</f>
        <v>0</v>
      </c>
      <c r="G1867" t="str">
        <f>IF(OR(StandardResults[[#This Row],[Entry]]="-",TimeVR[[#This Row],[validation]]="Validated"),"Y","N")</f>
        <v>N</v>
      </c>
      <c r="H1867">
        <f>IF(OR(LEFT(TimeVR[[#This Row],[Times]],8)="00:00.00", LEFT(TimeVR[[#This Row],[Times]],2)="NT"),"-",TimeVR[[#This Row],[Times]])</f>
        <v>0</v>
      </c>
      <c r="I18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7" t="str">
        <f>IF(ISBLANK(TimeVR[[#This Row],[Best Time(S)]]),"-",TimeVR[[#This Row],[Best Time(S)]])</f>
        <v>-</v>
      </c>
      <c r="K1867" t="str">
        <f>IF(StandardResults[[#This Row],[BT(SC)]]&lt;&gt;"-",IF(StandardResults[[#This Row],[BT(SC)]]&lt;=StandardResults[[#This Row],[AAs]],"AA",IF(StandardResults[[#This Row],[BT(SC)]]&lt;=StandardResults[[#This Row],[As]],"A",IF(StandardResults[[#This Row],[BT(SC)]]&lt;=StandardResults[[#This Row],[Bs]],"B","-"))),"")</f>
        <v/>
      </c>
      <c r="L1867" t="str">
        <f>IF(ISBLANK(TimeVR[[#This Row],[Best Time(L)]]),"-",TimeVR[[#This Row],[Best Time(L)]])</f>
        <v>-</v>
      </c>
      <c r="M1867" t="str">
        <f>IF(StandardResults[[#This Row],[BT(LC)]]&lt;&gt;"-",IF(StandardResults[[#This Row],[BT(LC)]]&lt;=StandardResults[[#This Row],[AA]],"AA",IF(StandardResults[[#This Row],[BT(LC)]]&lt;=StandardResults[[#This Row],[A]],"A",IF(StandardResults[[#This Row],[BT(LC)]]&lt;=StandardResults[[#This Row],[B]],"B","-"))),"")</f>
        <v/>
      </c>
      <c r="N1867" s="14"/>
      <c r="O1867" t="str">
        <f>IF(StandardResults[[#This Row],[BT(SC)]]&lt;&gt;"-",IF(StandardResults[[#This Row],[BT(SC)]]&lt;=StandardResults[[#This Row],[Ecs]],"EC","-"),"")</f>
        <v/>
      </c>
      <c r="Q1867" t="str">
        <f>IF(StandardResults[[#This Row],[Ind/Rel]]="Ind",LEFT(StandardResults[[#This Row],[Gender]],1)&amp;MIN(MAX(StandardResults[[#This Row],[Age]],11),17)&amp;"-"&amp;StandardResults[[#This Row],[Event]],"")</f>
        <v>011-0</v>
      </c>
      <c r="R1867" t="e">
        <f>IF(StandardResults[[#This Row],[Ind/Rel]]="Ind",_xlfn.XLOOKUP(StandardResults[[#This Row],[Code]],Std[Code],Std[AA]),"-")</f>
        <v>#N/A</v>
      </c>
      <c r="S1867" t="e">
        <f>IF(StandardResults[[#This Row],[Ind/Rel]]="Ind",_xlfn.XLOOKUP(StandardResults[[#This Row],[Code]],Std[Code],Std[A]),"-")</f>
        <v>#N/A</v>
      </c>
      <c r="T1867" t="e">
        <f>IF(StandardResults[[#This Row],[Ind/Rel]]="Ind",_xlfn.XLOOKUP(StandardResults[[#This Row],[Code]],Std[Code],Std[B]),"-")</f>
        <v>#N/A</v>
      </c>
      <c r="U1867" t="e">
        <f>IF(StandardResults[[#This Row],[Ind/Rel]]="Ind",_xlfn.XLOOKUP(StandardResults[[#This Row],[Code]],Std[Code],Std[AAs]),"-")</f>
        <v>#N/A</v>
      </c>
      <c r="V1867" t="e">
        <f>IF(StandardResults[[#This Row],[Ind/Rel]]="Ind",_xlfn.XLOOKUP(StandardResults[[#This Row],[Code]],Std[Code],Std[As]),"-")</f>
        <v>#N/A</v>
      </c>
      <c r="W1867" t="e">
        <f>IF(StandardResults[[#This Row],[Ind/Rel]]="Ind",_xlfn.XLOOKUP(StandardResults[[#This Row],[Code]],Std[Code],Std[Bs]),"-")</f>
        <v>#N/A</v>
      </c>
      <c r="X1867" t="e">
        <f>IF(StandardResults[[#This Row],[Ind/Rel]]="Ind",_xlfn.XLOOKUP(StandardResults[[#This Row],[Code]],Std[Code],Std[EC]),"-")</f>
        <v>#N/A</v>
      </c>
      <c r="Y1867" t="e">
        <f>IF(StandardResults[[#This Row],[Ind/Rel]]="Ind",_xlfn.XLOOKUP(StandardResults[[#This Row],[Code]],Std[Code],Std[Ecs]),"-")</f>
        <v>#N/A</v>
      </c>
      <c r="Z1867">
        <f>COUNTIFS(StandardResults[Name],StandardResults[[#This Row],[Name]],StandardResults[Entry
Std],"B")+COUNTIFS(StandardResults[Name],StandardResults[[#This Row],[Name]],StandardResults[Entry
Std],"A")+COUNTIFS(StandardResults[Name],StandardResults[[#This Row],[Name]],StandardResults[Entry
Std],"AA")</f>
        <v>0</v>
      </c>
      <c r="AA1867">
        <f>COUNTIFS(StandardResults[Name],StandardResults[[#This Row],[Name]],StandardResults[Entry
Std],"AA")</f>
        <v>0</v>
      </c>
    </row>
    <row r="1868" spans="1:27" x14ac:dyDescent="0.25">
      <c r="A1868">
        <f>TimeVR[[#This Row],[Club]]</f>
        <v>0</v>
      </c>
      <c r="B1868" t="str">
        <f>IF(OR(RIGHT(TimeVR[[#This Row],[Event]],3)="M.R", RIGHT(TimeVR[[#This Row],[Event]],3)="F.R"),"Relay","Ind")</f>
        <v>Ind</v>
      </c>
      <c r="C1868">
        <f>TimeVR[[#This Row],[gender]]</f>
        <v>0</v>
      </c>
      <c r="D1868">
        <f>TimeVR[[#This Row],[Age]]</f>
        <v>0</v>
      </c>
      <c r="E1868">
        <f>TimeVR[[#This Row],[name]]</f>
        <v>0</v>
      </c>
      <c r="F1868">
        <f>TimeVR[[#This Row],[Event]]</f>
        <v>0</v>
      </c>
      <c r="G1868" t="str">
        <f>IF(OR(StandardResults[[#This Row],[Entry]]="-",TimeVR[[#This Row],[validation]]="Validated"),"Y","N")</f>
        <v>N</v>
      </c>
      <c r="H1868">
        <f>IF(OR(LEFT(TimeVR[[#This Row],[Times]],8)="00:00.00", LEFT(TimeVR[[#This Row],[Times]],2)="NT"),"-",TimeVR[[#This Row],[Times]])</f>
        <v>0</v>
      </c>
      <c r="I18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8" t="str">
        <f>IF(ISBLANK(TimeVR[[#This Row],[Best Time(S)]]),"-",TimeVR[[#This Row],[Best Time(S)]])</f>
        <v>-</v>
      </c>
      <c r="K1868" t="str">
        <f>IF(StandardResults[[#This Row],[BT(SC)]]&lt;&gt;"-",IF(StandardResults[[#This Row],[BT(SC)]]&lt;=StandardResults[[#This Row],[AAs]],"AA",IF(StandardResults[[#This Row],[BT(SC)]]&lt;=StandardResults[[#This Row],[As]],"A",IF(StandardResults[[#This Row],[BT(SC)]]&lt;=StandardResults[[#This Row],[Bs]],"B","-"))),"")</f>
        <v/>
      </c>
      <c r="L1868" t="str">
        <f>IF(ISBLANK(TimeVR[[#This Row],[Best Time(L)]]),"-",TimeVR[[#This Row],[Best Time(L)]])</f>
        <v>-</v>
      </c>
      <c r="M1868" t="str">
        <f>IF(StandardResults[[#This Row],[BT(LC)]]&lt;&gt;"-",IF(StandardResults[[#This Row],[BT(LC)]]&lt;=StandardResults[[#This Row],[AA]],"AA",IF(StandardResults[[#This Row],[BT(LC)]]&lt;=StandardResults[[#This Row],[A]],"A",IF(StandardResults[[#This Row],[BT(LC)]]&lt;=StandardResults[[#This Row],[B]],"B","-"))),"")</f>
        <v/>
      </c>
      <c r="N1868" s="14"/>
      <c r="O1868" t="str">
        <f>IF(StandardResults[[#This Row],[BT(SC)]]&lt;&gt;"-",IF(StandardResults[[#This Row],[BT(SC)]]&lt;=StandardResults[[#This Row],[Ecs]],"EC","-"),"")</f>
        <v/>
      </c>
      <c r="Q1868" t="str">
        <f>IF(StandardResults[[#This Row],[Ind/Rel]]="Ind",LEFT(StandardResults[[#This Row],[Gender]],1)&amp;MIN(MAX(StandardResults[[#This Row],[Age]],11),17)&amp;"-"&amp;StandardResults[[#This Row],[Event]],"")</f>
        <v>011-0</v>
      </c>
      <c r="R1868" t="e">
        <f>IF(StandardResults[[#This Row],[Ind/Rel]]="Ind",_xlfn.XLOOKUP(StandardResults[[#This Row],[Code]],Std[Code],Std[AA]),"-")</f>
        <v>#N/A</v>
      </c>
      <c r="S1868" t="e">
        <f>IF(StandardResults[[#This Row],[Ind/Rel]]="Ind",_xlfn.XLOOKUP(StandardResults[[#This Row],[Code]],Std[Code],Std[A]),"-")</f>
        <v>#N/A</v>
      </c>
      <c r="T1868" t="e">
        <f>IF(StandardResults[[#This Row],[Ind/Rel]]="Ind",_xlfn.XLOOKUP(StandardResults[[#This Row],[Code]],Std[Code],Std[B]),"-")</f>
        <v>#N/A</v>
      </c>
      <c r="U1868" t="e">
        <f>IF(StandardResults[[#This Row],[Ind/Rel]]="Ind",_xlfn.XLOOKUP(StandardResults[[#This Row],[Code]],Std[Code],Std[AAs]),"-")</f>
        <v>#N/A</v>
      </c>
      <c r="V1868" t="e">
        <f>IF(StandardResults[[#This Row],[Ind/Rel]]="Ind",_xlfn.XLOOKUP(StandardResults[[#This Row],[Code]],Std[Code],Std[As]),"-")</f>
        <v>#N/A</v>
      </c>
      <c r="W1868" t="e">
        <f>IF(StandardResults[[#This Row],[Ind/Rel]]="Ind",_xlfn.XLOOKUP(StandardResults[[#This Row],[Code]],Std[Code],Std[Bs]),"-")</f>
        <v>#N/A</v>
      </c>
      <c r="X1868" t="e">
        <f>IF(StandardResults[[#This Row],[Ind/Rel]]="Ind",_xlfn.XLOOKUP(StandardResults[[#This Row],[Code]],Std[Code],Std[EC]),"-")</f>
        <v>#N/A</v>
      </c>
      <c r="Y1868" t="e">
        <f>IF(StandardResults[[#This Row],[Ind/Rel]]="Ind",_xlfn.XLOOKUP(StandardResults[[#This Row],[Code]],Std[Code],Std[Ecs]),"-")</f>
        <v>#N/A</v>
      </c>
      <c r="Z1868">
        <f>COUNTIFS(StandardResults[Name],StandardResults[[#This Row],[Name]],StandardResults[Entry
Std],"B")+COUNTIFS(StandardResults[Name],StandardResults[[#This Row],[Name]],StandardResults[Entry
Std],"A")+COUNTIFS(StandardResults[Name],StandardResults[[#This Row],[Name]],StandardResults[Entry
Std],"AA")</f>
        <v>0</v>
      </c>
      <c r="AA1868">
        <f>COUNTIFS(StandardResults[Name],StandardResults[[#This Row],[Name]],StandardResults[Entry
Std],"AA")</f>
        <v>0</v>
      </c>
    </row>
    <row r="1869" spans="1:27" x14ac:dyDescent="0.25">
      <c r="A1869">
        <f>TimeVR[[#This Row],[Club]]</f>
        <v>0</v>
      </c>
      <c r="B1869" t="str">
        <f>IF(OR(RIGHT(TimeVR[[#This Row],[Event]],3)="M.R", RIGHT(TimeVR[[#This Row],[Event]],3)="F.R"),"Relay","Ind")</f>
        <v>Ind</v>
      </c>
      <c r="C1869">
        <f>TimeVR[[#This Row],[gender]]</f>
        <v>0</v>
      </c>
      <c r="D1869">
        <f>TimeVR[[#This Row],[Age]]</f>
        <v>0</v>
      </c>
      <c r="E1869">
        <f>TimeVR[[#This Row],[name]]</f>
        <v>0</v>
      </c>
      <c r="F1869">
        <f>TimeVR[[#This Row],[Event]]</f>
        <v>0</v>
      </c>
      <c r="G1869" t="str">
        <f>IF(OR(StandardResults[[#This Row],[Entry]]="-",TimeVR[[#This Row],[validation]]="Validated"),"Y","N")</f>
        <v>N</v>
      </c>
      <c r="H1869">
        <f>IF(OR(LEFT(TimeVR[[#This Row],[Times]],8)="00:00.00", LEFT(TimeVR[[#This Row],[Times]],2)="NT"),"-",TimeVR[[#This Row],[Times]])</f>
        <v>0</v>
      </c>
      <c r="I18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69" t="str">
        <f>IF(ISBLANK(TimeVR[[#This Row],[Best Time(S)]]),"-",TimeVR[[#This Row],[Best Time(S)]])</f>
        <v>-</v>
      </c>
      <c r="K1869" t="str">
        <f>IF(StandardResults[[#This Row],[BT(SC)]]&lt;&gt;"-",IF(StandardResults[[#This Row],[BT(SC)]]&lt;=StandardResults[[#This Row],[AAs]],"AA",IF(StandardResults[[#This Row],[BT(SC)]]&lt;=StandardResults[[#This Row],[As]],"A",IF(StandardResults[[#This Row],[BT(SC)]]&lt;=StandardResults[[#This Row],[Bs]],"B","-"))),"")</f>
        <v/>
      </c>
      <c r="L1869" t="str">
        <f>IF(ISBLANK(TimeVR[[#This Row],[Best Time(L)]]),"-",TimeVR[[#This Row],[Best Time(L)]])</f>
        <v>-</v>
      </c>
      <c r="M1869" t="str">
        <f>IF(StandardResults[[#This Row],[BT(LC)]]&lt;&gt;"-",IF(StandardResults[[#This Row],[BT(LC)]]&lt;=StandardResults[[#This Row],[AA]],"AA",IF(StandardResults[[#This Row],[BT(LC)]]&lt;=StandardResults[[#This Row],[A]],"A",IF(StandardResults[[#This Row],[BT(LC)]]&lt;=StandardResults[[#This Row],[B]],"B","-"))),"")</f>
        <v/>
      </c>
      <c r="N1869" s="14"/>
      <c r="O1869" t="str">
        <f>IF(StandardResults[[#This Row],[BT(SC)]]&lt;&gt;"-",IF(StandardResults[[#This Row],[BT(SC)]]&lt;=StandardResults[[#This Row],[Ecs]],"EC","-"),"")</f>
        <v/>
      </c>
      <c r="Q1869" t="str">
        <f>IF(StandardResults[[#This Row],[Ind/Rel]]="Ind",LEFT(StandardResults[[#This Row],[Gender]],1)&amp;MIN(MAX(StandardResults[[#This Row],[Age]],11),17)&amp;"-"&amp;StandardResults[[#This Row],[Event]],"")</f>
        <v>011-0</v>
      </c>
      <c r="R1869" t="e">
        <f>IF(StandardResults[[#This Row],[Ind/Rel]]="Ind",_xlfn.XLOOKUP(StandardResults[[#This Row],[Code]],Std[Code],Std[AA]),"-")</f>
        <v>#N/A</v>
      </c>
      <c r="S1869" t="e">
        <f>IF(StandardResults[[#This Row],[Ind/Rel]]="Ind",_xlfn.XLOOKUP(StandardResults[[#This Row],[Code]],Std[Code],Std[A]),"-")</f>
        <v>#N/A</v>
      </c>
      <c r="T1869" t="e">
        <f>IF(StandardResults[[#This Row],[Ind/Rel]]="Ind",_xlfn.XLOOKUP(StandardResults[[#This Row],[Code]],Std[Code],Std[B]),"-")</f>
        <v>#N/A</v>
      </c>
      <c r="U1869" t="e">
        <f>IF(StandardResults[[#This Row],[Ind/Rel]]="Ind",_xlfn.XLOOKUP(StandardResults[[#This Row],[Code]],Std[Code],Std[AAs]),"-")</f>
        <v>#N/A</v>
      </c>
      <c r="V1869" t="e">
        <f>IF(StandardResults[[#This Row],[Ind/Rel]]="Ind",_xlfn.XLOOKUP(StandardResults[[#This Row],[Code]],Std[Code],Std[As]),"-")</f>
        <v>#N/A</v>
      </c>
      <c r="W1869" t="e">
        <f>IF(StandardResults[[#This Row],[Ind/Rel]]="Ind",_xlfn.XLOOKUP(StandardResults[[#This Row],[Code]],Std[Code],Std[Bs]),"-")</f>
        <v>#N/A</v>
      </c>
      <c r="X1869" t="e">
        <f>IF(StandardResults[[#This Row],[Ind/Rel]]="Ind",_xlfn.XLOOKUP(StandardResults[[#This Row],[Code]],Std[Code],Std[EC]),"-")</f>
        <v>#N/A</v>
      </c>
      <c r="Y1869" t="e">
        <f>IF(StandardResults[[#This Row],[Ind/Rel]]="Ind",_xlfn.XLOOKUP(StandardResults[[#This Row],[Code]],Std[Code],Std[Ecs]),"-")</f>
        <v>#N/A</v>
      </c>
      <c r="Z1869">
        <f>COUNTIFS(StandardResults[Name],StandardResults[[#This Row],[Name]],StandardResults[Entry
Std],"B")+COUNTIFS(StandardResults[Name],StandardResults[[#This Row],[Name]],StandardResults[Entry
Std],"A")+COUNTIFS(StandardResults[Name],StandardResults[[#This Row],[Name]],StandardResults[Entry
Std],"AA")</f>
        <v>0</v>
      </c>
      <c r="AA1869">
        <f>COUNTIFS(StandardResults[Name],StandardResults[[#This Row],[Name]],StandardResults[Entry
Std],"AA")</f>
        <v>0</v>
      </c>
    </row>
    <row r="1870" spans="1:27" x14ac:dyDescent="0.25">
      <c r="A1870">
        <f>TimeVR[[#This Row],[Club]]</f>
        <v>0</v>
      </c>
      <c r="B1870" t="str">
        <f>IF(OR(RIGHT(TimeVR[[#This Row],[Event]],3)="M.R", RIGHT(TimeVR[[#This Row],[Event]],3)="F.R"),"Relay","Ind")</f>
        <v>Ind</v>
      </c>
      <c r="C1870">
        <f>TimeVR[[#This Row],[gender]]</f>
        <v>0</v>
      </c>
      <c r="D1870">
        <f>TimeVR[[#This Row],[Age]]</f>
        <v>0</v>
      </c>
      <c r="E1870">
        <f>TimeVR[[#This Row],[name]]</f>
        <v>0</v>
      </c>
      <c r="F1870">
        <f>TimeVR[[#This Row],[Event]]</f>
        <v>0</v>
      </c>
      <c r="G1870" t="str">
        <f>IF(OR(StandardResults[[#This Row],[Entry]]="-",TimeVR[[#This Row],[validation]]="Validated"),"Y","N")</f>
        <v>N</v>
      </c>
      <c r="H1870">
        <f>IF(OR(LEFT(TimeVR[[#This Row],[Times]],8)="00:00.00", LEFT(TimeVR[[#This Row],[Times]],2)="NT"),"-",TimeVR[[#This Row],[Times]])</f>
        <v>0</v>
      </c>
      <c r="I18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0" t="str">
        <f>IF(ISBLANK(TimeVR[[#This Row],[Best Time(S)]]),"-",TimeVR[[#This Row],[Best Time(S)]])</f>
        <v>-</v>
      </c>
      <c r="K1870" t="str">
        <f>IF(StandardResults[[#This Row],[BT(SC)]]&lt;&gt;"-",IF(StandardResults[[#This Row],[BT(SC)]]&lt;=StandardResults[[#This Row],[AAs]],"AA",IF(StandardResults[[#This Row],[BT(SC)]]&lt;=StandardResults[[#This Row],[As]],"A",IF(StandardResults[[#This Row],[BT(SC)]]&lt;=StandardResults[[#This Row],[Bs]],"B","-"))),"")</f>
        <v/>
      </c>
      <c r="L1870" t="str">
        <f>IF(ISBLANK(TimeVR[[#This Row],[Best Time(L)]]),"-",TimeVR[[#This Row],[Best Time(L)]])</f>
        <v>-</v>
      </c>
      <c r="M1870" t="str">
        <f>IF(StandardResults[[#This Row],[BT(LC)]]&lt;&gt;"-",IF(StandardResults[[#This Row],[BT(LC)]]&lt;=StandardResults[[#This Row],[AA]],"AA",IF(StandardResults[[#This Row],[BT(LC)]]&lt;=StandardResults[[#This Row],[A]],"A",IF(StandardResults[[#This Row],[BT(LC)]]&lt;=StandardResults[[#This Row],[B]],"B","-"))),"")</f>
        <v/>
      </c>
      <c r="N1870" s="14"/>
      <c r="O1870" t="str">
        <f>IF(StandardResults[[#This Row],[BT(SC)]]&lt;&gt;"-",IF(StandardResults[[#This Row],[BT(SC)]]&lt;=StandardResults[[#This Row],[Ecs]],"EC","-"),"")</f>
        <v/>
      </c>
      <c r="Q1870" t="str">
        <f>IF(StandardResults[[#This Row],[Ind/Rel]]="Ind",LEFT(StandardResults[[#This Row],[Gender]],1)&amp;MIN(MAX(StandardResults[[#This Row],[Age]],11),17)&amp;"-"&amp;StandardResults[[#This Row],[Event]],"")</f>
        <v>011-0</v>
      </c>
      <c r="R1870" t="e">
        <f>IF(StandardResults[[#This Row],[Ind/Rel]]="Ind",_xlfn.XLOOKUP(StandardResults[[#This Row],[Code]],Std[Code],Std[AA]),"-")</f>
        <v>#N/A</v>
      </c>
      <c r="S1870" t="e">
        <f>IF(StandardResults[[#This Row],[Ind/Rel]]="Ind",_xlfn.XLOOKUP(StandardResults[[#This Row],[Code]],Std[Code],Std[A]),"-")</f>
        <v>#N/A</v>
      </c>
      <c r="T1870" t="e">
        <f>IF(StandardResults[[#This Row],[Ind/Rel]]="Ind",_xlfn.XLOOKUP(StandardResults[[#This Row],[Code]],Std[Code],Std[B]),"-")</f>
        <v>#N/A</v>
      </c>
      <c r="U1870" t="e">
        <f>IF(StandardResults[[#This Row],[Ind/Rel]]="Ind",_xlfn.XLOOKUP(StandardResults[[#This Row],[Code]],Std[Code],Std[AAs]),"-")</f>
        <v>#N/A</v>
      </c>
      <c r="V1870" t="e">
        <f>IF(StandardResults[[#This Row],[Ind/Rel]]="Ind",_xlfn.XLOOKUP(StandardResults[[#This Row],[Code]],Std[Code],Std[As]),"-")</f>
        <v>#N/A</v>
      </c>
      <c r="W1870" t="e">
        <f>IF(StandardResults[[#This Row],[Ind/Rel]]="Ind",_xlfn.XLOOKUP(StandardResults[[#This Row],[Code]],Std[Code],Std[Bs]),"-")</f>
        <v>#N/A</v>
      </c>
      <c r="X1870" t="e">
        <f>IF(StandardResults[[#This Row],[Ind/Rel]]="Ind",_xlfn.XLOOKUP(StandardResults[[#This Row],[Code]],Std[Code],Std[EC]),"-")</f>
        <v>#N/A</v>
      </c>
      <c r="Y1870" t="e">
        <f>IF(StandardResults[[#This Row],[Ind/Rel]]="Ind",_xlfn.XLOOKUP(StandardResults[[#This Row],[Code]],Std[Code],Std[Ecs]),"-")</f>
        <v>#N/A</v>
      </c>
      <c r="Z1870">
        <f>COUNTIFS(StandardResults[Name],StandardResults[[#This Row],[Name]],StandardResults[Entry
Std],"B")+COUNTIFS(StandardResults[Name],StandardResults[[#This Row],[Name]],StandardResults[Entry
Std],"A")+COUNTIFS(StandardResults[Name],StandardResults[[#This Row],[Name]],StandardResults[Entry
Std],"AA")</f>
        <v>0</v>
      </c>
      <c r="AA1870">
        <f>COUNTIFS(StandardResults[Name],StandardResults[[#This Row],[Name]],StandardResults[Entry
Std],"AA")</f>
        <v>0</v>
      </c>
    </row>
    <row r="1871" spans="1:27" x14ac:dyDescent="0.25">
      <c r="A1871">
        <f>TimeVR[[#This Row],[Club]]</f>
        <v>0</v>
      </c>
      <c r="B1871" t="str">
        <f>IF(OR(RIGHT(TimeVR[[#This Row],[Event]],3)="M.R", RIGHT(TimeVR[[#This Row],[Event]],3)="F.R"),"Relay","Ind")</f>
        <v>Ind</v>
      </c>
      <c r="C1871">
        <f>TimeVR[[#This Row],[gender]]</f>
        <v>0</v>
      </c>
      <c r="D1871">
        <f>TimeVR[[#This Row],[Age]]</f>
        <v>0</v>
      </c>
      <c r="E1871">
        <f>TimeVR[[#This Row],[name]]</f>
        <v>0</v>
      </c>
      <c r="F1871">
        <f>TimeVR[[#This Row],[Event]]</f>
        <v>0</v>
      </c>
      <c r="G1871" t="str">
        <f>IF(OR(StandardResults[[#This Row],[Entry]]="-",TimeVR[[#This Row],[validation]]="Validated"),"Y","N")</f>
        <v>N</v>
      </c>
      <c r="H1871">
        <f>IF(OR(LEFT(TimeVR[[#This Row],[Times]],8)="00:00.00", LEFT(TimeVR[[#This Row],[Times]],2)="NT"),"-",TimeVR[[#This Row],[Times]])</f>
        <v>0</v>
      </c>
      <c r="I18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1" t="str">
        <f>IF(ISBLANK(TimeVR[[#This Row],[Best Time(S)]]),"-",TimeVR[[#This Row],[Best Time(S)]])</f>
        <v>-</v>
      </c>
      <c r="K1871" t="str">
        <f>IF(StandardResults[[#This Row],[BT(SC)]]&lt;&gt;"-",IF(StandardResults[[#This Row],[BT(SC)]]&lt;=StandardResults[[#This Row],[AAs]],"AA",IF(StandardResults[[#This Row],[BT(SC)]]&lt;=StandardResults[[#This Row],[As]],"A",IF(StandardResults[[#This Row],[BT(SC)]]&lt;=StandardResults[[#This Row],[Bs]],"B","-"))),"")</f>
        <v/>
      </c>
      <c r="L1871" t="str">
        <f>IF(ISBLANK(TimeVR[[#This Row],[Best Time(L)]]),"-",TimeVR[[#This Row],[Best Time(L)]])</f>
        <v>-</v>
      </c>
      <c r="M1871" t="str">
        <f>IF(StandardResults[[#This Row],[BT(LC)]]&lt;&gt;"-",IF(StandardResults[[#This Row],[BT(LC)]]&lt;=StandardResults[[#This Row],[AA]],"AA",IF(StandardResults[[#This Row],[BT(LC)]]&lt;=StandardResults[[#This Row],[A]],"A",IF(StandardResults[[#This Row],[BT(LC)]]&lt;=StandardResults[[#This Row],[B]],"B","-"))),"")</f>
        <v/>
      </c>
      <c r="N1871" s="14"/>
      <c r="O1871" t="str">
        <f>IF(StandardResults[[#This Row],[BT(SC)]]&lt;&gt;"-",IF(StandardResults[[#This Row],[BT(SC)]]&lt;=StandardResults[[#This Row],[Ecs]],"EC","-"),"")</f>
        <v/>
      </c>
      <c r="Q1871" t="str">
        <f>IF(StandardResults[[#This Row],[Ind/Rel]]="Ind",LEFT(StandardResults[[#This Row],[Gender]],1)&amp;MIN(MAX(StandardResults[[#This Row],[Age]],11),17)&amp;"-"&amp;StandardResults[[#This Row],[Event]],"")</f>
        <v>011-0</v>
      </c>
      <c r="R1871" t="e">
        <f>IF(StandardResults[[#This Row],[Ind/Rel]]="Ind",_xlfn.XLOOKUP(StandardResults[[#This Row],[Code]],Std[Code],Std[AA]),"-")</f>
        <v>#N/A</v>
      </c>
      <c r="S1871" t="e">
        <f>IF(StandardResults[[#This Row],[Ind/Rel]]="Ind",_xlfn.XLOOKUP(StandardResults[[#This Row],[Code]],Std[Code],Std[A]),"-")</f>
        <v>#N/A</v>
      </c>
      <c r="T1871" t="e">
        <f>IF(StandardResults[[#This Row],[Ind/Rel]]="Ind",_xlfn.XLOOKUP(StandardResults[[#This Row],[Code]],Std[Code],Std[B]),"-")</f>
        <v>#N/A</v>
      </c>
      <c r="U1871" t="e">
        <f>IF(StandardResults[[#This Row],[Ind/Rel]]="Ind",_xlfn.XLOOKUP(StandardResults[[#This Row],[Code]],Std[Code],Std[AAs]),"-")</f>
        <v>#N/A</v>
      </c>
      <c r="V1871" t="e">
        <f>IF(StandardResults[[#This Row],[Ind/Rel]]="Ind",_xlfn.XLOOKUP(StandardResults[[#This Row],[Code]],Std[Code],Std[As]),"-")</f>
        <v>#N/A</v>
      </c>
      <c r="W1871" t="e">
        <f>IF(StandardResults[[#This Row],[Ind/Rel]]="Ind",_xlfn.XLOOKUP(StandardResults[[#This Row],[Code]],Std[Code],Std[Bs]),"-")</f>
        <v>#N/A</v>
      </c>
      <c r="X1871" t="e">
        <f>IF(StandardResults[[#This Row],[Ind/Rel]]="Ind",_xlfn.XLOOKUP(StandardResults[[#This Row],[Code]],Std[Code],Std[EC]),"-")</f>
        <v>#N/A</v>
      </c>
      <c r="Y1871" t="e">
        <f>IF(StandardResults[[#This Row],[Ind/Rel]]="Ind",_xlfn.XLOOKUP(StandardResults[[#This Row],[Code]],Std[Code],Std[Ecs]),"-")</f>
        <v>#N/A</v>
      </c>
      <c r="Z1871">
        <f>COUNTIFS(StandardResults[Name],StandardResults[[#This Row],[Name]],StandardResults[Entry
Std],"B")+COUNTIFS(StandardResults[Name],StandardResults[[#This Row],[Name]],StandardResults[Entry
Std],"A")+COUNTIFS(StandardResults[Name],StandardResults[[#This Row],[Name]],StandardResults[Entry
Std],"AA")</f>
        <v>0</v>
      </c>
      <c r="AA1871">
        <f>COUNTIFS(StandardResults[Name],StandardResults[[#This Row],[Name]],StandardResults[Entry
Std],"AA")</f>
        <v>0</v>
      </c>
    </row>
    <row r="1872" spans="1:27" x14ac:dyDescent="0.25">
      <c r="A1872">
        <f>TimeVR[[#This Row],[Club]]</f>
        <v>0</v>
      </c>
      <c r="B1872" t="str">
        <f>IF(OR(RIGHT(TimeVR[[#This Row],[Event]],3)="M.R", RIGHT(TimeVR[[#This Row],[Event]],3)="F.R"),"Relay","Ind")</f>
        <v>Ind</v>
      </c>
      <c r="C1872">
        <f>TimeVR[[#This Row],[gender]]</f>
        <v>0</v>
      </c>
      <c r="D1872">
        <f>TimeVR[[#This Row],[Age]]</f>
        <v>0</v>
      </c>
      <c r="E1872">
        <f>TimeVR[[#This Row],[name]]</f>
        <v>0</v>
      </c>
      <c r="F1872">
        <f>TimeVR[[#This Row],[Event]]</f>
        <v>0</v>
      </c>
      <c r="G1872" t="str">
        <f>IF(OR(StandardResults[[#This Row],[Entry]]="-",TimeVR[[#This Row],[validation]]="Validated"),"Y","N")</f>
        <v>N</v>
      </c>
      <c r="H1872">
        <f>IF(OR(LEFT(TimeVR[[#This Row],[Times]],8)="00:00.00", LEFT(TimeVR[[#This Row],[Times]],2)="NT"),"-",TimeVR[[#This Row],[Times]])</f>
        <v>0</v>
      </c>
      <c r="I18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2" t="str">
        <f>IF(ISBLANK(TimeVR[[#This Row],[Best Time(S)]]),"-",TimeVR[[#This Row],[Best Time(S)]])</f>
        <v>-</v>
      </c>
      <c r="K1872" t="str">
        <f>IF(StandardResults[[#This Row],[BT(SC)]]&lt;&gt;"-",IF(StandardResults[[#This Row],[BT(SC)]]&lt;=StandardResults[[#This Row],[AAs]],"AA",IF(StandardResults[[#This Row],[BT(SC)]]&lt;=StandardResults[[#This Row],[As]],"A",IF(StandardResults[[#This Row],[BT(SC)]]&lt;=StandardResults[[#This Row],[Bs]],"B","-"))),"")</f>
        <v/>
      </c>
      <c r="L1872" t="str">
        <f>IF(ISBLANK(TimeVR[[#This Row],[Best Time(L)]]),"-",TimeVR[[#This Row],[Best Time(L)]])</f>
        <v>-</v>
      </c>
      <c r="M1872" t="str">
        <f>IF(StandardResults[[#This Row],[BT(LC)]]&lt;&gt;"-",IF(StandardResults[[#This Row],[BT(LC)]]&lt;=StandardResults[[#This Row],[AA]],"AA",IF(StandardResults[[#This Row],[BT(LC)]]&lt;=StandardResults[[#This Row],[A]],"A",IF(StandardResults[[#This Row],[BT(LC)]]&lt;=StandardResults[[#This Row],[B]],"B","-"))),"")</f>
        <v/>
      </c>
      <c r="N1872" s="14"/>
      <c r="O1872" t="str">
        <f>IF(StandardResults[[#This Row],[BT(SC)]]&lt;&gt;"-",IF(StandardResults[[#This Row],[BT(SC)]]&lt;=StandardResults[[#This Row],[Ecs]],"EC","-"),"")</f>
        <v/>
      </c>
      <c r="Q1872" t="str">
        <f>IF(StandardResults[[#This Row],[Ind/Rel]]="Ind",LEFT(StandardResults[[#This Row],[Gender]],1)&amp;MIN(MAX(StandardResults[[#This Row],[Age]],11),17)&amp;"-"&amp;StandardResults[[#This Row],[Event]],"")</f>
        <v>011-0</v>
      </c>
      <c r="R1872" t="e">
        <f>IF(StandardResults[[#This Row],[Ind/Rel]]="Ind",_xlfn.XLOOKUP(StandardResults[[#This Row],[Code]],Std[Code],Std[AA]),"-")</f>
        <v>#N/A</v>
      </c>
      <c r="S1872" t="e">
        <f>IF(StandardResults[[#This Row],[Ind/Rel]]="Ind",_xlfn.XLOOKUP(StandardResults[[#This Row],[Code]],Std[Code],Std[A]),"-")</f>
        <v>#N/A</v>
      </c>
      <c r="T1872" t="e">
        <f>IF(StandardResults[[#This Row],[Ind/Rel]]="Ind",_xlfn.XLOOKUP(StandardResults[[#This Row],[Code]],Std[Code],Std[B]),"-")</f>
        <v>#N/A</v>
      </c>
      <c r="U1872" t="e">
        <f>IF(StandardResults[[#This Row],[Ind/Rel]]="Ind",_xlfn.XLOOKUP(StandardResults[[#This Row],[Code]],Std[Code],Std[AAs]),"-")</f>
        <v>#N/A</v>
      </c>
      <c r="V1872" t="e">
        <f>IF(StandardResults[[#This Row],[Ind/Rel]]="Ind",_xlfn.XLOOKUP(StandardResults[[#This Row],[Code]],Std[Code],Std[As]),"-")</f>
        <v>#N/A</v>
      </c>
      <c r="W1872" t="e">
        <f>IF(StandardResults[[#This Row],[Ind/Rel]]="Ind",_xlfn.XLOOKUP(StandardResults[[#This Row],[Code]],Std[Code],Std[Bs]),"-")</f>
        <v>#N/A</v>
      </c>
      <c r="X1872" t="e">
        <f>IF(StandardResults[[#This Row],[Ind/Rel]]="Ind",_xlfn.XLOOKUP(StandardResults[[#This Row],[Code]],Std[Code],Std[EC]),"-")</f>
        <v>#N/A</v>
      </c>
      <c r="Y1872" t="e">
        <f>IF(StandardResults[[#This Row],[Ind/Rel]]="Ind",_xlfn.XLOOKUP(StandardResults[[#This Row],[Code]],Std[Code],Std[Ecs]),"-")</f>
        <v>#N/A</v>
      </c>
      <c r="Z1872">
        <f>COUNTIFS(StandardResults[Name],StandardResults[[#This Row],[Name]],StandardResults[Entry
Std],"B")+COUNTIFS(StandardResults[Name],StandardResults[[#This Row],[Name]],StandardResults[Entry
Std],"A")+COUNTIFS(StandardResults[Name],StandardResults[[#This Row],[Name]],StandardResults[Entry
Std],"AA")</f>
        <v>0</v>
      </c>
      <c r="AA1872">
        <f>COUNTIFS(StandardResults[Name],StandardResults[[#This Row],[Name]],StandardResults[Entry
Std],"AA")</f>
        <v>0</v>
      </c>
    </row>
    <row r="1873" spans="1:27" x14ac:dyDescent="0.25">
      <c r="A1873">
        <f>TimeVR[[#This Row],[Club]]</f>
        <v>0</v>
      </c>
      <c r="B1873" t="str">
        <f>IF(OR(RIGHT(TimeVR[[#This Row],[Event]],3)="M.R", RIGHT(TimeVR[[#This Row],[Event]],3)="F.R"),"Relay","Ind")</f>
        <v>Ind</v>
      </c>
      <c r="C1873">
        <f>TimeVR[[#This Row],[gender]]</f>
        <v>0</v>
      </c>
      <c r="D1873">
        <f>TimeVR[[#This Row],[Age]]</f>
        <v>0</v>
      </c>
      <c r="E1873">
        <f>TimeVR[[#This Row],[name]]</f>
        <v>0</v>
      </c>
      <c r="F1873">
        <f>TimeVR[[#This Row],[Event]]</f>
        <v>0</v>
      </c>
      <c r="G1873" t="str">
        <f>IF(OR(StandardResults[[#This Row],[Entry]]="-",TimeVR[[#This Row],[validation]]="Validated"),"Y","N")</f>
        <v>N</v>
      </c>
      <c r="H1873">
        <f>IF(OR(LEFT(TimeVR[[#This Row],[Times]],8)="00:00.00", LEFT(TimeVR[[#This Row],[Times]],2)="NT"),"-",TimeVR[[#This Row],[Times]])</f>
        <v>0</v>
      </c>
      <c r="I18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3" t="str">
        <f>IF(ISBLANK(TimeVR[[#This Row],[Best Time(S)]]),"-",TimeVR[[#This Row],[Best Time(S)]])</f>
        <v>-</v>
      </c>
      <c r="K1873" t="str">
        <f>IF(StandardResults[[#This Row],[BT(SC)]]&lt;&gt;"-",IF(StandardResults[[#This Row],[BT(SC)]]&lt;=StandardResults[[#This Row],[AAs]],"AA",IF(StandardResults[[#This Row],[BT(SC)]]&lt;=StandardResults[[#This Row],[As]],"A",IF(StandardResults[[#This Row],[BT(SC)]]&lt;=StandardResults[[#This Row],[Bs]],"B","-"))),"")</f>
        <v/>
      </c>
      <c r="L1873" t="str">
        <f>IF(ISBLANK(TimeVR[[#This Row],[Best Time(L)]]),"-",TimeVR[[#This Row],[Best Time(L)]])</f>
        <v>-</v>
      </c>
      <c r="M1873" t="str">
        <f>IF(StandardResults[[#This Row],[BT(LC)]]&lt;&gt;"-",IF(StandardResults[[#This Row],[BT(LC)]]&lt;=StandardResults[[#This Row],[AA]],"AA",IF(StandardResults[[#This Row],[BT(LC)]]&lt;=StandardResults[[#This Row],[A]],"A",IF(StandardResults[[#This Row],[BT(LC)]]&lt;=StandardResults[[#This Row],[B]],"B","-"))),"")</f>
        <v/>
      </c>
      <c r="N1873" s="14"/>
      <c r="O1873" t="str">
        <f>IF(StandardResults[[#This Row],[BT(SC)]]&lt;&gt;"-",IF(StandardResults[[#This Row],[BT(SC)]]&lt;=StandardResults[[#This Row],[Ecs]],"EC","-"),"")</f>
        <v/>
      </c>
      <c r="Q1873" t="str">
        <f>IF(StandardResults[[#This Row],[Ind/Rel]]="Ind",LEFT(StandardResults[[#This Row],[Gender]],1)&amp;MIN(MAX(StandardResults[[#This Row],[Age]],11),17)&amp;"-"&amp;StandardResults[[#This Row],[Event]],"")</f>
        <v>011-0</v>
      </c>
      <c r="R1873" t="e">
        <f>IF(StandardResults[[#This Row],[Ind/Rel]]="Ind",_xlfn.XLOOKUP(StandardResults[[#This Row],[Code]],Std[Code],Std[AA]),"-")</f>
        <v>#N/A</v>
      </c>
      <c r="S1873" t="e">
        <f>IF(StandardResults[[#This Row],[Ind/Rel]]="Ind",_xlfn.XLOOKUP(StandardResults[[#This Row],[Code]],Std[Code],Std[A]),"-")</f>
        <v>#N/A</v>
      </c>
      <c r="T1873" t="e">
        <f>IF(StandardResults[[#This Row],[Ind/Rel]]="Ind",_xlfn.XLOOKUP(StandardResults[[#This Row],[Code]],Std[Code],Std[B]),"-")</f>
        <v>#N/A</v>
      </c>
      <c r="U1873" t="e">
        <f>IF(StandardResults[[#This Row],[Ind/Rel]]="Ind",_xlfn.XLOOKUP(StandardResults[[#This Row],[Code]],Std[Code],Std[AAs]),"-")</f>
        <v>#N/A</v>
      </c>
      <c r="V1873" t="e">
        <f>IF(StandardResults[[#This Row],[Ind/Rel]]="Ind",_xlfn.XLOOKUP(StandardResults[[#This Row],[Code]],Std[Code],Std[As]),"-")</f>
        <v>#N/A</v>
      </c>
      <c r="W1873" t="e">
        <f>IF(StandardResults[[#This Row],[Ind/Rel]]="Ind",_xlfn.XLOOKUP(StandardResults[[#This Row],[Code]],Std[Code],Std[Bs]),"-")</f>
        <v>#N/A</v>
      </c>
      <c r="X1873" t="e">
        <f>IF(StandardResults[[#This Row],[Ind/Rel]]="Ind",_xlfn.XLOOKUP(StandardResults[[#This Row],[Code]],Std[Code],Std[EC]),"-")</f>
        <v>#N/A</v>
      </c>
      <c r="Y1873" t="e">
        <f>IF(StandardResults[[#This Row],[Ind/Rel]]="Ind",_xlfn.XLOOKUP(StandardResults[[#This Row],[Code]],Std[Code],Std[Ecs]),"-")</f>
        <v>#N/A</v>
      </c>
      <c r="Z1873">
        <f>COUNTIFS(StandardResults[Name],StandardResults[[#This Row],[Name]],StandardResults[Entry
Std],"B")+COUNTIFS(StandardResults[Name],StandardResults[[#This Row],[Name]],StandardResults[Entry
Std],"A")+COUNTIFS(StandardResults[Name],StandardResults[[#This Row],[Name]],StandardResults[Entry
Std],"AA")</f>
        <v>0</v>
      </c>
      <c r="AA1873">
        <f>COUNTIFS(StandardResults[Name],StandardResults[[#This Row],[Name]],StandardResults[Entry
Std],"AA")</f>
        <v>0</v>
      </c>
    </row>
    <row r="1874" spans="1:27" x14ac:dyDescent="0.25">
      <c r="A1874">
        <f>TimeVR[[#This Row],[Club]]</f>
        <v>0</v>
      </c>
      <c r="B1874" t="str">
        <f>IF(OR(RIGHT(TimeVR[[#This Row],[Event]],3)="M.R", RIGHT(TimeVR[[#This Row],[Event]],3)="F.R"),"Relay","Ind")</f>
        <v>Ind</v>
      </c>
      <c r="C1874">
        <f>TimeVR[[#This Row],[gender]]</f>
        <v>0</v>
      </c>
      <c r="D1874">
        <f>TimeVR[[#This Row],[Age]]</f>
        <v>0</v>
      </c>
      <c r="E1874">
        <f>TimeVR[[#This Row],[name]]</f>
        <v>0</v>
      </c>
      <c r="F1874">
        <f>TimeVR[[#This Row],[Event]]</f>
        <v>0</v>
      </c>
      <c r="G1874" t="str">
        <f>IF(OR(StandardResults[[#This Row],[Entry]]="-",TimeVR[[#This Row],[validation]]="Validated"),"Y","N")</f>
        <v>N</v>
      </c>
      <c r="H1874">
        <f>IF(OR(LEFT(TimeVR[[#This Row],[Times]],8)="00:00.00", LEFT(TimeVR[[#This Row],[Times]],2)="NT"),"-",TimeVR[[#This Row],[Times]])</f>
        <v>0</v>
      </c>
      <c r="I18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4" t="str">
        <f>IF(ISBLANK(TimeVR[[#This Row],[Best Time(S)]]),"-",TimeVR[[#This Row],[Best Time(S)]])</f>
        <v>-</v>
      </c>
      <c r="K1874" t="str">
        <f>IF(StandardResults[[#This Row],[BT(SC)]]&lt;&gt;"-",IF(StandardResults[[#This Row],[BT(SC)]]&lt;=StandardResults[[#This Row],[AAs]],"AA",IF(StandardResults[[#This Row],[BT(SC)]]&lt;=StandardResults[[#This Row],[As]],"A",IF(StandardResults[[#This Row],[BT(SC)]]&lt;=StandardResults[[#This Row],[Bs]],"B","-"))),"")</f>
        <v/>
      </c>
      <c r="L1874" t="str">
        <f>IF(ISBLANK(TimeVR[[#This Row],[Best Time(L)]]),"-",TimeVR[[#This Row],[Best Time(L)]])</f>
        <v>-</v>
      </c>
      <c r="M1874" t="str">
        <f>IF(StandardResults[[#This Row],[BT(LC)]]&lt;&gt;"-",IF(StandardResults[[#This Row],[BT(LC)]]&lt;=StandardResults[[#This Row],[AA]],"AA",IF(StandardResults[[#This Row],[BT(LC)]]&lt;=StandardResults[[#This Row],[A]],"A",IF(StandardResults[[#This Row],[BT(LC)]]&lt;=StandardResults[[#This Row],[B]],"B","-"))),"")</f>
        <v/>
      </c>
      <c r="N1874" s="14"/>
      <c r="O1874" t="str">
        <f>IF(StandardResults[[#This Row],[BT(SC)]]&lt;&gt;"-",IF(StandardResults[[#This Row],[BT(SC)]]&lt;=StandardResults[[#This Row],[Ecs]],"EC","-"),"")</f>
        <v/>
      </c>
      <c r="Q1874" t="str">
        <f>IF(StandardResults[[#This Row],[Ind/Rel]]="Ind",LEFT(StandardResults[[#This Row],[Gender]],1)&amp;MIN(MAX(StandardResults[[#This Row],[Age]],11),17)&amp;"-"&amp;StandardResults[[#This Row],[Event]],"")</f>
        <v>011-0</v>
      </c>
      <c r="R1874" t="e">
        <f>IF(StandardResults[[#This Row],[Ind/Rel]]="Ind",_xlfn.XLOOKUP(StandardResults[[#This Row],[Code]],Std[Code],Std[AA]),"-")</f>
        <v>#N/A</v>
      </c>
      <c r="S1874" t="e">
        <f>IF(StandardResults[[#This Row],[Ind/Rel]]="Ind",_xlfn.XLOOKUP(StandardResults[[#This Row],[Code]],Std[Code],Std[A]),"-")</f>
        <v>#N/A</v>
      </c>
      <c r="T1874" t="e">
        <f>IF(StandardResults[[#This Row],[Ind/Rel]]="Ind",_xlfn.XLOOKUP(StandardResults[[#This Row],[Code]],Std[Code],Std[B]),"-")</f>
        <v>#N/A</v>
      </c>
      <c r="U1874" t="e">
        <f>IF(StandardResults[[#This Row],[Ind/Rel]]="Ind",_xlfn.XLOOKUP(StandardResults[[#This Row],[Code]],Std[Code],Std[AAs]),"-")</f>
        <v>#N/A</v>
      </c>
      <c r="V1874" t="e">
        <f>IF(StandardResults[[#This Row],[Ind/Rel]]="Ind",_xlfn.XLOOKUP(StandardResults[[#This Row],[Code]],Std[Code],Std[As]),"-")</f>
        <v>#N/A</v>
      </c>
      <c r="W1874" t="e">
        <f>IF(StandardResults[[#This Row],[Ind/Rel]]="Ind",_xlfn.XLOOKUP(StandardResults[[#This Row],[Code]],Std[Code],Std[Bs]),"-")</f>
        <v>#N/A</v>
      </c>
      <c r="X1874" t="e">
        <f>IF(StandardResults[[#This Row],[Ind/Rel]]="Ind",_xlfn.XLOOKUP(StandardResults[[#This Row],[Code]],Std[Code],Std[EC]),"-")</f>
        <v>#N/A</v>
      </c>
      <c r="Y1874" t="e">
        <f>IF(StandardResults[[#This Row],[Ind/Rel]]="Ind",_xlfn.XLOOKUP(StandardResults[[#This Row],[Code]],Std[Code],Std[Ecs]),"-")</f>
        <v>#N/A</v>
      </c>
      <c r="Z1874">
        <f>COUNTIFS(StandardResults[Name],StandardResults[[#This Row],[Name]],StandardResults[Entry
Std],"B")+COUNTIFS(StandardResults[Name],StandardResults[[#This Row],[Name]],StandardResults[Entry
Std],"A")+COUNTIFS(StandardResults[Name],StandardResults[[#This Row],[Name]],StandardResults[Entry
Std],"AA")</f>
        <v>0</v>
      </c>
      <c r="AA1874">
        <f>COUNTIFS(StandardResults[Name],StandardResults[[#This Row],[Name]],StandardResults[Entry
Std],"AA")</f>
        <v>0</v>
      </c>
    </row>
    <row r="1875" spans="1:27" x14ac:dyDescent="0.25">
      <c r="A1875">
        <f>TimeVR[[#This Row],[Club]]</f>
        <v>0</v>
      </c>
      <c r="B1875" t="str">
        <f>IF(OR(RIGHT(TimeVR[[#This Row],[Event]],3)="M.R", RIGHT(TimeVR[[#This Row],[Event]],3)="F.R"),"Relay","Ind")</f>
        <v>Ind</v>
      </c>
      <c r="C1875">
        <f>TimeVR[[#This Row],[gender]]</f>
        <v>0</v>
      </c>
      <c r="D1875">
        <f>TimeVR[[#This Row],[Age]]</f>
        <v>0</v>
      </c>
      <c r="E1875">
        <f>TimeVR[[#This Row],[name]]</f>
        <v>0</v>
      </c>
      <c r="F1875">
        <f>TimeVR[[#This Row],[Event]]</f>
        <v>0</v>
      </c>
      <c r="G1875" t="str">
        <f>IF(OR(StandardResults[[#This Row],[Entry]]="-",TimeVR[[#This Row],[validation]]="Validated"),"Y","N")</f>
        <v>N</v>
      </c>
      <c r="H1875">
        <f>IF(OR(LEFT(TimeVR[[#This Row],[Times]],8)="00:00.00", LEFT(TimeVR[[#This Row],[Times]],2)="NT"),"-",TimeVR[[#This Row],[Times]])</f>
        <v>0</v>
      </c>
      <c r="I18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5" t="str">
        <f>IF(ISBLANK(TimeVR[[#This Row],[Best Time(S)]]),"-",TimeVR[[#This Row],[Best Time(S)]])</f>
        <v>-</v>
      </c>
      <c r="K1875" t="str">
        <f>IF(StandardResults[[#This Row],[BT(SC)]]&lt;&gt;"-",IF(StandardResults[[#This Row],[BT(SC)]]&lt;=StandardResults[[#This Row],[AAs]],"AA",IF(StandardResults[[#This Row],[BT(SC)]]&lt;=StandardResults[[#This Row],[As]],"A",IF(StandardResults[[#This Row],[BT(SC)]]&lt;=StandardResults[[#This Row],[Bs]],"B","-"))),"")</f>
        <v/>
      </c>
      <c r="L1875" t="str">
        <f>IF(ISBLANK(TimeVR[[#This Row],[Best Time(L)]]),"-",TimeVR[[#This Row],[Best Time(L)]])</f>
        <v>-</v>
      </c>
      <c r="M1875" t="str">
        <f>IF(StandardResults[[#This Row],[BT(LC)]]&lt;&gt;"-",IF(StandardResults[[#This Row],[BT(LC)]]&lt;=StandardResults[[#This Row],[AA]],"AA",IF(StandardResults[[#This Row],[BT(LC)]]&lt;=StandardResults[[#This Row],[A]],"A",IF(StandardResults[[#This Row],[BT(LC)]]&lt;=StandardResults[[#This Row],[B]],"B","-"))),"")</f>
        <v/>
      </c>
      <c r="N1875" s="14"/>
      <c r="O1875" t="str">
        <f>IF(StandardResults[[#This Row],[BT(SC)]]&lt;&gt;"-",IF(StandardResults[[#This Row],[BT(SC)]]&lt;=StandardResults[[#This Row],[Ecs]],"EC","-"),"")</f>
        <v/>
      </c>
      <c r="Q1875" t="str">
        <f>IF(StandardResults[[#This Row],[Ind/Rel]]="Ind",LEFT(StandardResults[[#This Row],[Gender]],1)&amp;MIN(MAX(StandardResults[[#This Row],[Age]],11),17)&amp;"-"&amp;StandardResults[[#This Row],[Event]],"")</f>
        <v>011-0</v>
      </c>
      <c r="R1875" t="e">
        <f>IF(StandardResults[[#This Row],[Ind/Rel]]="Ind",_xlfn.XLOOKUP(StandardResults[[#This Row],[Code]],Std[Code],Std[AA]),"-")</f>
        <v>#N/A</v>
      </c>
      <c r="S1875" t="e">
        <f>IF(StandardResults[[#This Row],[Ind/Rel]]="Ind",_xlfn.XLOOKUP(StandardResults[[#This Row],[Code]],Std[Code],Std[A]),"-")</f>
        <v>#N/A</v>
      </c>
      <c r="T1875" t="e">
        <f>IF(StandardResults[[#This Row],[Ind/Rel]]="Ind",_xlfn.XLOOKUP(StandardResults[[#This Row],[Code]],Std[Code],Std[B]),"-")</f>
        <v>#N/A</v>
      </c>
      <c r="U1875" t="e">
        <f>IF(StandardResults[[#This Row],[Ind/Rel]]="Ind",_xlfn.XLOOKUP(StandardResults[[#This Row],[Code]],Std[Code],Std[AAs]),"-")</f>
        <v>#N/A</v>
      </c>
      <c r="V1875" t="e">
        <f>IF(StandardResults[[#This Row],[Ind/Rel]]="Ind",_xlfn.XLOOKUP(StandardResults[[#This Row],[Code]],Std[Code],Std[As]),"-")</f>
        <v>#N/A</v>
      </c>
      <c r="W1875" t="e">
        <f>IF(StandardResults[[#This Row],[Ind/Rel]]="Ind",_xlfn.XLOOKUP(StandardResults[[#This Row],[Code]],Std[Code],Std[Bs]),"-")</f>
        <v>#N/A</v>
      </c>
      <c r="X1875" t="e">
        <f>IF(StandardResults[[#This Row],[Ind/Rel]]="Ind",_xlfn.XLOOKUP(StandardResults[[#This Row],[Code]],Std[Code],Std[EC]),"-")</f>
        <v>#N/A</v>
      </c>
      <c r="Y1875" t="e">
        <f>IF(StandardResults[[#This Row],[Ind/Rel]]="Ind",_xlfn.XLOOKUP(StandardResults[[#This Row],[Code]],Std[Code],Std[Ecs]),"-")</f>
        <v>#N/A</v>
      </c>
      <c r="Z1875">
        <f>COUNTIFS(StandardResults[Name],StandardResults[[#This Row],[Name]],StandardResults[Entry
Std],"B")+COUNTIFS(StandardResults[Name],StandardResults[[#This Row],[Name]],StandardResults[Entry
Std],"A")+COUNTIFS(StandardResults[Name],StandardResults[[#This Row],[Name]],StandardResults[Entry
Std],"AA")</f>
        <v>0</v>
      </c>
      <c r="AA1875">
        <f>COUNTIFS(StandardResults[Name],StandardResults[[#This Row],[Name]],StandardResults[Entry
Std],"AA")</f>
        <v>0</v>
      </c>
    </row>
    <row r="1876" spans="1:27" x14ac:dyDescent="0.25">
      <c r="A1876">
        <f>TimeVR[[#This Row],[Club]]</f>
        <v>0</v>
      </c>
      <c r="B1876" t="str">
        <f>IF(OR(RIGHT(TimeVR[[#This Row],[Event]],3)="M.R", RIGHT(TimeVR[[#This Row],[Event]],3)="F.R"),"Relay","Ind")</f>
        <v>Ind</v>
      </c>
      <c r="C1876">
        <f>TimeVR[[#This Row],[gender]]</f>
        <v>0</v>
      </c>
      <c r="D1876">
        <f>TimeVR[[#This Row],[Age]]</f>
        <v>0</v>
      </c>
      <c r="E1876">
        <f>TimeVR[[#This Row],[name]]</f>
        <v>0</v>
      </c>
      <c r="F1876">
        <f>TimeVR[[#This Row],[Event]]</f>
        <v>0</v>
      </c>
      <c r="G1876" t="str">
        <f>IF(OR(StandardResults[[#This Row],[Entry]]="-",TimeVR[[#This Row],[validation]]="Validated"),"Y","N")</f>
        <v>N</v>
      </c>
      <c r="H1876">
        <f>IF(OR(LEFT(TimeVR[[#This Row],[Times]],8)="00:00.00", LEFT(TimeVR[[#This Row],[Times]],2)="NT"),"-",TimeVR[[#This Row],[Times]])</f>
        <v>0</v>
      </c>
      <c r="I18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6" t="str">
        <f>IF(ISBLANK(TimeVR[[#This Row],[Best Time(S)]]),"-",TimeVR[[#This Row],[Best Time(S)]])</f>
        <v>-</v>
      </c>
      <c r="K1876" t="str">
        <f>IF(StandardResults[[#This Row],[BT(SC)]]&lt;&gt;"-",IF(StandardResults[[#This Row],[BT(SC)]]&lt;=StandardResults[[#This Row],[AAs]],"AA",IF(StandardResults[[#This Row],[BT(SC)]]&lt;=StandardResults[[#This Row],[As]],"A",IF(StandardResults[[#This Row],[BT(SC)]]&lt;=StandardResults[[#This Row],[Bs]],"B","-"))),"")</f>
        <v/>
      </c>
      <c r="L1876" t="str">
        <f>IF(ISBLANK(TimeVR[[#This Row],[Best Time(L)]]),"-",TimeVR[[#This Row],[Best Time(L)]])</f>
        <v>-</v>
      </c>
      <c r="M1876" t="str">
        <f>IF(StandardResults[[#This Row],[BT(LC)]]&lt;&gt;"-",IF(StandardResults[[#This Row],[BT(LC)]]&lt;=StandardResults[[#This Row],[AA]],"AA",IF(StandardResults[[#This Row],[BT(LC)]]&lt;=StandardResults[[#This Row],[A]],"A",IF(StandardResults[[#This Row],[BT(LC)]]&lt;=StandardResults[[#This Row],[B]],"B","-"))),"")</f>
        <v/>
      </c>
      <c r="N1876" s="14"/>
      <c r="O1876" t="str">
        <f>IF(StandardResults[[#This Row],[BT(SC)]]&lt;&gt;"-",IF(StandardResults[[#This Row],[BT(SC)]]&lt;=StandardResults[[#This Row],[Ecs]],"EC","-"),"")</f>
        <v/>
      </c>
      <c r="Q1876" t="str">
        <f>IF(StandardResults[[#This Row],[Ind/Rel]]="Ind",LEFT(StandardResults[[#This Row],[Gender]],1)&amp;MIN(MAX(StandardResults[[#This Row],[Age]],11),17)&amp;"-"&amp;StandardResults[[#This Row],[Event]],"")</f>
        <v>011-0</v>
      </c>
      <c r="R1876" t="e">
        <f>IF(StandardResults[[#This Row],[Ind/Rel]]="Ind",_xlfn.XLOOKUP(StandardResults[[#This Row],[Code]],Std[Code],Std[AA]),"-")</f>
        <v>#N/A</v>
      </c>
      <c r="S1876" t="e">
        <f>IF(StandardResults[[#This Row],[Ind/Rel]]="Ind",_xlfn.XLOOKUP(StandardResults[[#This Row],[Code]],Std[Code],Std[A]),"-")</f>
        <v>#N/A</v>
      </c>
      <c r="T1876" t="e">
        <f>IF(StandardResults[[#This Row],[Ind/Rel]]="Ind",_xlfn.XLOOKUP(StandardResults[[#This Row],[Code]],Std[Code],Std[B]),"-")</f>
        <v>#N/A</v>
      </c>
      <c r="U1876" t="e">
        <f>IF(StandardResults[[#This Row],[Ind/Rel]]="Ind",_xlfn.XLOOKUP(StandardResults[[#This Row],[Code]],Std[Code],Std[AAs]),"-")</f>
        <v>#N/A</v>
      </c>
      <c r="V1876" t="e">
        <f>IF(StandardResults[[#This Row],[Ind/Rel]]="Ind",_xlfn.XLOOKUP(StandardResults[[#This Row],[Code]],Std[Code],Std[As]),"-")</f>
        <v>#N/A</v>
      </c>
      <c r="W1876" t="e">
        <f>IF(StandardResults[[#This Row],[Ind/Rel]]="Ind",_xlfn.XLOOKUP(StandardResults[[#This Row],[Code]],Std[Code],Std[Bs]),"-")</f>
        <v>#N/A</v>
      </c>
      <c r="X1876" t="e">
        <f>IF(StandardResults[[#This Row],[Ind/Rel]]="Ind",_xlfn.XLOOKUP(StandardResults[[#This Row],[Code]],Std[Code],Std[EC]),"-")</f>
        <v>#N/A</v>
      </c>
      <c r="Y1876" t="e">
        <f>IF(StandardResults[[#This Row],[Ind/Rel]]="Ind",_xlfn.XLOOKUP(StandardResults[[#This Row],[Code]],Std[Code],Std[Ecs]),"-")</f>
        <v>#N/A</v>
      </c>
      <c r="Z1876">
        <f>COUNTIFS(StandardResults[Name],StandardResults[[#This Row],[Name]],StandardResults[Entry
Std],"B")+COUNTIFS(StandardResults[Name],StandardResults[[#This Row],[Name]],StandardResults[Entry
Std],"A")+COUNTIFS(StandardResults[Name],StandardResults[[#This Row],[Name]],StandardResults[Entry
Std],"AA")</f>
        <v>0</v>
      </c>
      <c r="AA1876">
        <f>COUNTIFS(StandardResults[Name],StandardResults[[#This Row],[Name]],StandardResults[Entry
Std],"AA")</f>
        <v>0</v>
      </c>
    </row>
    <row r="1877" spans="1:27" x14ac:dyDescent="0.25">
      <c r="A1877">
        <f>TimeVR[[#This Row],[Club]]</f>
        <v>0</v>
      </c>
      <c r="B1877" t="str">
        <f>IF(OR(RIGHT(TimeVR[[#This Row],[Event]],3)="M.R", RIGHT(TimeVR[[#This Row],[Event]],3)="F.R"),"Relay","Ind")</f>
        <v>Ind</v>
      </c>
      <c r="C1877">
        <f>TimeVR[[#This Row],[gender]]</f>
        <v>0</v>
      </c>
      <c r="D1877">
        <f>TimeVR[[#This Row],[Age]]</f>
        <v>0</v>
      </c>
      <c r="E1877">
        <f>TimeVR[[#This Row],[name]]</f>
        <v>0</v>
      </c>
      <c r="F1877">
        <f>TimeVR[[#This Row],[Event]]</f>
        <v>0</v>
      </c>
      <c r="G1877" t="str">
        <f>IF(OR(StandardResults[[#This Row],[Entry]]="-",TimeVR[[#This Row],[validation]]="Validated"),"Y","N")</f>
        <v>N</v>
      </c>
      <c r="H1877">
        <f>IF(OR(LEFT(TimeVR[[#This Row],[Times]],8)="00:00.00", LEFT(TimeVR[[#This Row],[Times]],2)="NT"),"-",TimeVR[[#This Row],[Times]])</f>
        <v>0</v>
      </c>
      <c r="I18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7" t="str">
        <f>IF(ISBLANK(TimeVR[[#This Row],[Best Time(S)]]),"-",TimeVR[[#This Row],[Best Time(S)]])</f>
        <v>-</v>
      </c>
      <c r="K1877" t="str">
        <f>IF(StandardResults[[#This Row],[BT(SC)]]&lt;&gt;"-",IF(StandardResults[[#This Row],[BT(SC)]]&lt;=StandardResults[[#This Row],[AAs]],"AA",IF(StandardResults[[#This Row],[BT(SC)]]&lt;=StandardResults[[#This Row],[As]],"A",IF(StandardResults[[#This Row],[BT(SC)]]&lt;=StandardResults[[#This Row],[Bs]],"B","-"))),"")</f>
        <v/>
      </c>
      <c r="L1877" t="str">
        <f>IF(ISBLANK(TimeVR[[#This Row],[Best Time(L)]]),"-",TimeVR[[#This Row],[Best Time(L)]])</f>
        <v>-</v>
      </c>
      <c r="M1877" t="str">
        <f>IF(StandardResults[[#This Row],[BT(LC)]]&lt;&gt;"-",IF(StandardResults[[#This Row],[BT(LC)]]&lt;=StandardResults[[#This Row],[AA]],"AA",IF(StandardResults[[#This Row],[BT(LC)]]&lt;=StandardResults[[#This Row],[A]],"A",IF(StandardResults[[#This Row],[BT(LC)]]&lt;=StandardResults[[#This Row],[B]],"B","-"))),"")</f>
        <v/>
      </c>
      <c r="N1877" s="14"/>
      <c r="O1877" t="str">
        <f>IF(StandardResults[[#This Row],[BT(SC)]]&lt;&gt;"-",IF(StandardResults[[#This Row],[BT(SC)]]&lt;=StandardResults[[#This Row],[Ecs]],"EC","-"),"")</f>
        <v/>
      </c>
      <c r="Q1877" t="str">
        <f>IF(StandardResults[[#This Row],[Ind/Rel]]="Ind",LEFT(StandardResults[[#This Row],[Gender]],1)&amp;MIN(MAX(StandardResults[[#This Row],[Age]],11),17)&amp;"-"&amp;StandardResults[[#This Row],[Event]],"")</f>
        <v>011-0</v>
      </c>
      <c r="R1877" t="e">
        <f>IF(StandardResults[[#This Row],[Ind/Rel]]="Ind",_xlfn.XLOOKUP(StandardResults[[#This Row],[Code]],Std[Code],Std[AA]),"-")</f>
        <v>#N/A</v>
      </c>
      <c r="S1877" t="e">
        <f>IF(StandardResults[[#This Row],[Ind/Rel]]="Ind",_xlfn.XLOOKUP(StandardResults[[#This Row],[Code]],Std[Code],Std[A]),"-")</f>
        <v>#N/A</v>
      </c>
      <c r="T1877" t="e">
        <f>IF(StandardResults[[#This Row],[Ind/Rel]]="Ind",_xlfn.XLOOKUP(StandardResults[[#This Row],[Code]],Std[Code],Std[B]),"-")</f>
        <v>#N/A</v>
      </c>
      <c r="U1877" t="e">
        <f>IF(StandardResults[[#This Row],[Ind/Rel]]="Ind",_xlfn.XLOOKUP(StandardResults[[#This Row],[Code]],Std[Code],Std[AAs]),"-")</f>
        <v>#N/A</v>
      </c>
      <c r="V1877" t="e">
        <f>IF(StandardResults[[#This Row],[Ind/Rel]]="Ind",_xlfn.XLOOKUP(StandardResults[[#This Row],[Code]],Std[Code],Std[As]),"-")</f>
        <v>#N/A</v>
      </c>
      <c r="W1877" t="e">
        <f>IF(StandardResults[[#This Row],[Ind/Rel]]="Ind",_xlfn.XLOOKUP(StandardResults[[#This Row],[Code]],Std[Code],Std[Bs]),"-")</f>
        <v>#N/A</v>
      </c>
      <c r="X1877" t="e">
        <f>IF(StandardResults[[#This Row],[Ind/Rel]]="Ind",_xlfn.XLOOKUP(StandardResults[[#This Row],[Code]],Std[Code],Std[EC]),"-")</f>
        <v>#N/A</v>
      </c>
      <c r="Y1877" t="e">
        <f>IF(StandardResults[[#This Row],[Ind/Rel]]="Ind",_xlfn.XLOOKUP(StandardResults[[#This Row],[Code]],Std[Code],Std[Ecs]),"-")</f>
        <v>#N/A</v>
      </c>
      <c r="Z1877">
        <f>COUNTIFS(StandardResults[Name],StandardResults[[#This Row],[Name]],StandardResults[Entry
Std],"B")+COUNTIFS(StandardResults[Name],StandardResults[[#This Row],[Name]],StandardResults[Entry
Std],"A")+COUNTIFS(StandardResults[Name],StandardResults[[#This Row],[Name]],StandardResults[Entry
Std],"AA")</f>
        <v>0</v>
      </c>
      <c r="AA1877">
        <f>COUNTIFS(StandardResults[Name],StandardResults[[#This Row],[Name]],StandardResults[Entry
Std],"AA")</f>
        <v>0</v>
      </c>
    </row>
    <row r="1878" spans="1:27" x14ac:dyDescent="0.25">
      <c r="A1878">
        <f>TimeVR[[#This Row],[Club]]</f>
        <v>0</v>
      </c>
      <c r="B1878" t="str">
        <f>IF(OR(RIGHT(TimeVR[[#This Row],[Event]],3)="M.R", RIGHT(TimeVR[[#This Row],[Event]],3)="F.R"),"Relay","Ind")</f>
        <v>Ind</v>
      </c>
      <c r="C1878">
        <f>TimeVR[[#This Row],[gender]]</f>
        <v>0</v>
      </c>
      <c r="D1878">
        <f>TimeVR[[#This Row],[Age]]</f>
        <v>0</v>
      </c>
      <c r="E1878">
        <f>TimeVR[[#This Row],[name]]</f>
        <v>0</v>
      </c>
      <c r="F1878">
        <f>TimeVR[[#This Row],[Event]]</f>
        <v>0</v>
      </c>
      <c r="G1878" t="str">
        <f>IF(OR(StandardResults[[#This Row],[Entry]]="-",TimeVR[[#This Row],[validation]]="Validated"),"Y","N")</f>
        <v>N</v>
      </c>
      <c r="H1878">
        <f>IF(OR(LEFT(TimeVR[[#This Row],[Times]],8)="00:00.00", LEFT(TimeVR[[#This Row],[Times]],2)="NT"),"-",TimeVR[[#This Row],[Times]])</f>
        <v>0</v>
      </c>
      <c r="I18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8" t="str">
        <f>IF(ISBLANK(TimeVR[[#This Row],[Best Time(S)]]),"-",TimeVR[[#This Row],[Best Time(S)]])</f>
        <v>-</v>
      </c>
      <c r="K1878" t="str">
        <f>IF(StandardResults[[#This Row],[BT(SC)]]&lt;&gt;"-",IF(StandardResults[[#This Row],[BT(SC)]]&lt;=StandardResults[[#This Row],[AAs]],"AA",IF(StandardResults[[#This Row],[BT(SC)]]&lt;=StandardResults[[#This Row],[As]],"A",IF(StandardResults[[#This Row],[BT(SC)]]&lt;=StandardResults[[#This Row],[Bs]],"B","-"))),"")</f>
        <v/>
      </c>
      <c r="L1878" t="str">
        <f>IF(ISBLANK(TimeVR[[#This Row],[Best Time(L)]]),"-",TimeVR[[#This Row],[Best Time(L)]])</f>
        <v>-</v>
      </c>
      <c r="M1878" t="str">
        <f>IF(StandardResults[[#This Row],[BT(LC)]]&lt;&gt;"-",IF(StandardResults[[#This Row],[BT(LC)]]&lt;=StandardResults[[#This Row],[AA]],"AA",IF(StandardResults[[#This Row],[BT(LC)]]&lt;=StandardResults[[#This Row],[A]],"A",IF(StandardResults[[#This Row],[BT(LC)]]&lt;=StandardResults[[#This Row],[B]],"B","-"))),"")</f>
        <v/>
      </c>
      <c r="N1878" s="14"/>
      <c r="O1878" t="str">
        <f>IF(StandardResults[[#This Row],[BT(SC)]]&lt;&gt;"-",IF(StandardResults[[#This Row],[BT(SC)]]&lt;=StandardResults[[#This Row],[Ecs]],"EC","-"),"")</f>
        <v/>
      </c>
      <c r="Q1878" t="str">
        <f>IF(StandardResults[[#This Row],[Ind/Rel]]="Ind",LEFT(StandardResults[[#This Row],[Gender]],1)&amp;MIN(MAX(StandardResults[[#This Row],[Age]],11),17)&amp;"-"&amp;StandardResults[[#This Row],[Event]],"")</f>
        <v>011-0</v>
      </c>
      <c r="R1878" t="e">
        <f>IF(StandardResults[[#This Row],[Ind/Rel]]="Ind",_xlfn.XLOOKUP(StandardResults[[#This Row],[Code]],Std[Code],Std[AA]),"-")</f>
        <v>#N/A</v>
      </c>
      <c r="S1878" t="e">
        <f>IF(StandardResults[[#This Row],[Ind/Rel]]="Ind",_xlfn.XLOOKUP(StandardResults[[#This Row],[Code]],Std[Code],Std[A]),"-")</f>
        <v>#N/A</v>
      </c>
      <c r="T1878" t="e">
        <f>IF(StandardResults[[#This Row],[Ind/Rel]]="Ind",_xlfn.XLOOKUP(StandardResults[[#This Row],[Code]],Std[Code],Std[B]),"-")</f>
        <v>#N/A</v>
      </c>
      <c r="U1878" t="e">
        <f>IF(StandardResults[[#This Row],[Ind/Rel]]="Ind",_xlfn.XLOOKUP(StandardResults[[#This Row],[Code]],Std[Code],Std[AAs]),"-")</f>
        <v>#N/A</v>
      </c>
      <c r="V1878" t="e">
        <f>IF(StandardResults[[#This Row],[Ind/Rel]]="Ind",_xlfn.XLOOKUP(StandardResults[[#This Row],[Code]],Std[Code],Std[As]),"-")</f>
        <v>#N/A</v>
      </c>
      <c r="W1878" t="e">
        <f>IF(StandardResults[[#This Row],[Ind/Rel]]="Ind",_xlfn.XLOOKUP(StandardResults[[#This Row],[Code]],Std[Code],Std[Bs]),"-")</f>
        <v>#N/A</v>
      </c>
      <c r="X1878" t="e">
        <f>IF(StandardResults[[#This Row],[Ind/Rel]]="Ind",_xlfn.XLOOKUP(StandardResults[[#This Row],[Code]],Std[Code],Std[EC]),"-")</f>
        <v>#N/A</v>
      </c>
      <c r="Y1878" t="e">
        <f>IF(StandardResults[[#This Row],[Ind/Rel]]="Ind",_xlfn.XLOOKUP(StandardResults[[#This Row],[Code]],Std[Code],Std[Ecs]),"-")</f>
        <v>#N/A</v>
      </c>
      <c r="Z1878">
        <f>COUNTIFS(StandardResults[Name],StandardResults[[#This Row],[Name]],StandardResults[Entry
Std],"B")+COUNTIFS(StandardResults[Name],StandardResults[[#This Row],[Name]],StandardResults[Entry
Std],"A")+COUNTIFS(StandardResults[Name],StandardResults[[#This Row],[Name]],StandardResults[Entry
Std],"AA")</f>
        <v>0</v>
      </c>
      <c r="AA1878">
        <f>COUNTIFS(StandardResults[Name],StandardResults[[#This Row],[Name]],StandardResults[Entry
Std],"AA")</f>
        <v>0</v>
      </c>
    </row>
    <row r="1879" spans="1:27" x14ac:dyDescent="0.25">
      <c r="A1879">
        <f>TimeVR[[#This Row],[Club]]</f>
        <v>0</v>
      </c>
      <c r="B1879" t="str">
        <f>IF(OR(RIGHT(TimeVR[[#This Row],[Event]],3)="M.R", RIGHT(TimeVR[[#This Row],[Event]],3)="F.R"),"Relay","Ind")</f>
        <v>Ind</v>
      </c>
      <c r="C1879">
        <f>TimeVR[[#This Row],[gender]]</f>
        <v>0</v>
      </c>
      <c r="D1879">
        <f>TimeVR[[#This Row],[Age]]</f>
        <v>0</v>
      </c>
      <c r="E1879">
        <f>TimeVR[[#This Row],[name]]</f>
        <v>0</v>
      </c>
      <c r="F1879">
        <f>TimeVR[[#This Row],[Event]]</f>
        <v>0</v>
      </c>
      <c r="G1879" t="str">
        <f>IF(OR(StandardResults[[#This Row],[Entry]]="-",TimeVR[[#This Row],[validation]]="Validated"),"Y","N")</f>
        <v>N</v>
      </c>
      <c r="H1879">
        <f>IF(OR(LEFT(TimeVR[[#This Row],[Times]],8)="00:00.00", LEFT(TimeVR[[#This Row],[Times]],2)="NT"),"-",TimeVR[[#This Row],[Times]])</f>
        <v>0</v>
      </c>
      <c r="I18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79" t="str">
        <f>IF(ISBLANK(TimeVR[[#This Row],[Best Time(S)]]),"-",TimeVR[[#This Row],[Best Time(S)]])</f>
        <v>-</v>
      </c>
      <c r="K1879" t="str">
        <f>IF(StandardResults[[#This Row],[BT(SC)]]&lt;&gt;"-",IF(StandardResults[[#This Row],[BT(SC)]]&lt;=StandardResults[[#This Row],[AAs]],"AA",IF(StandardResults[[#This Row],[BT(SC)]]&lt;=StandardResults[[#This Row],[As]],"A",IF(StandardResults[[#This Row],[BT(SC)]]&lt;=StandardResults[[#This Row],[Bs]],"B","-"))),"")</f>
        <v/>
      </c>
      <c r="L1879" t="str">
        <f>IF(ISBLANK(TimeVR[[#This Row],[Best Time(L)]]),"-",TimeVR[[#This Row],[Best Time(L)]])</f>
        <v>-</v>
      </c>
      <c r="M1879" t="str">
        <f>IF(StandardResults[[#This Row],[BT(LC)]]&lt;&gt;"-",IF(StandardResults[[#This Row],[BT(LC)]]&lt;=StandardResults[[#This Row],[AA]],"AA",IF(StandardResults[[#This Row],[BT(LC)]]&lt;=StandardResults[[#This Row],[A]],"A",IF(StandardResults[[#This Row],[BT(LC)]]&lt;=StandardResults[[#This Row],[B]],"B","-"))),"")</f>
        <v/>
      </c>
      <c r="N1879" s="14"/>
      <c r="O1879" t="str">
        <f>IF(StandardResults[[#This Row],[BT(SC)]]&lt;&gt;"-",IF(StandardResults[[#This Row],[BT(SC)]]&lt;=StandardResults[[#This Row],[Ecs]],"EC","-"),"")</f>
        <v/>
      </c>
      <c r="Q1879" t="str">
        <f>IF(StandardResults[[#This Row],[Ind/Rel]]="Ind",LEFT(StandardResults[[#This Row],[Gender]],1)&amp;MIN(MAX(StandardResults[[#This Row],[Age]],11),17)&amp;"-"&amp;StandardResults[[#This Row],[Event]],"")</f>
        <v>011-0</v>
      </c>
      <c r="R1879" t="e">
        <f>IF(StandardResults[[#This Row],[Ind/Rel]]="Ind",_xlfn.XLOOKUP(StandardResults[[#This Row],[Code]],Std[Code],Std[AA]),"-")</f>
        <v>#N/A</v>
      </c>
      <c r="S1879" t="e">
        <f>IF(StandardResults[[#This Row],[Ind/Rel]]="Ind",_xlfn.XLOOKUP(StandardResults[[#This Row],[Code]],Std[Code],Std[A]),"-")</f>
        <v>#N/A</v>
      </c>
      <c r="T1879" t="e">
        <f>IF(StandardResults[[#This Row],[Ind/Rel]]="Ind",_xlfn.XLOOKUP(StandardResults[[#This Row],[Code]],Std[Code],Std[B]),"-")</f>
        <v>#N/A</v>
      </c>
      <c r="U1879" t="e">
        <f>IF(StandardResults[[#This Row],[Ind/Rel]]="Ind",_xlfn.XLOOKUP(StandardResults[[#This Row],[Code]],Std[Code],Std[AAs]),"-")</f>
        <v>#N/A</v>
      </c>
      <c r="V1879" t="e">
        <f>IF(StandardResults[[#This Row],[Ind/Rel]]="Ind",_xlfn.XLOOKUP(StandardResults[[#This Row],[Code]],Std[Code],Std[As]),"-")</f>
        <v>#N/A</v>
      </c>
      <c r="W1879" t="e">
        <f>IF(StandardResults[[#This Row],[Ind/Rel]]="Ind",_xlfn.XLOOKUP(StandardResults[[#This Row],[Code]],Std[Code],Std[Bs]),"-")</f>
        <v>#N/A</v>
      </c>
      <c r="X1879" t="e">
        <f>IF(StandardResults[[#This Row],[Ind/Rel]]="Ind",_xlfn.XLOOKUP(StandardResults[[#This Row],[Code]],Std[Code],Std[EC]),"-")</f>
        <v>#N/A</v>
      </c>
      <c r="Y1879" t="e">
        <f>IF(StandardResults[[#This Row],[Ind/Rel]]="Ind",_xlfn.XLOOKUP(StandardResults[[#This Row],[Code]],Std[Code],Std[Ecs]),"-")</f>
        <v>#N/A</v>
      </c>
      <c r="Z1879">
        <f>COUNTIFS(StandardResults[Name],StandardResults[[#This Row],[Name]],StandardResults[Entry
Std],"B")+COUNTIFS(StandardResults[Name],StandardResults[[#This Row],[Name]],StandardResults[Entry
Std],"A")+COUNTIFS(StandardResults[Name],StandardResults[[#This Row],[Name]],StandardResults[Entry
Std],"AA")</f>
        <v>0</v>
      </c>
      <c r="AA1879">
        <f>COUNTIFS(StandardResults[Name],StandardResults[[#This Row],[Name]],StandardResults[Entry
Std],"AA")</f>
        <v>0</v>
      </c>
    </row>
    <row r="1880" spans="1:27" x14ac:dyDescent="0.25">
      <c r="A1880">
        <f>TimeVR[[#This Row],[Club]]</f>
        <v>0</v>
      </c>
      <c r="B1880" t="str">
        <f>IF(OR(RIGHT(TimeVR[[#This Row],[Event]],3)="M.R", RIGHT(TimeVR[[#This Row],[Event]],3)="F.R"),"Relay","Ind")</f>
        <v>Ind</v>
      </c>
      <c r="C1880">
        <f>TimeVR[[#This Row],[gender]]</f>
        <v>0</v>
      </c>
      <c r="D1880">
        <f>TimeVR[[#This Row],[Age]]</f>
        <v>0</v>
      </c>
      <c r="E1880">
        <f>TimeVR[[#This Row],[name]]</f>
        <v>0</v>
      </c>
      <c r="F1880">
        <f>TimeVR[[#This Row],[Event]]</f>
        <v>0</v>
      </c>
      <c r="G1880" t="str">
        <f>IF(OR(StandardResults[[#This Row],[Entry]]="-",TimeVR[[#This Row],[validation]]="Validated"),"Y","N")</f>
        <v>N</v>
      </c>
      <c r="H1880">
        <f>IF(OR(LEFT(TimeVR[[#This Row],[Times]],8)="00:00.00", LEFT(TimeVR[[#This Row],[Times]],2)="NT"),"-",TimeVR[[#This Row],[Times]])</f>
        <v>0</v>
      </c>
      <c r="I18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0" t="str">
        <f>IF(ISBLANK(TimeVR[[#This Row],[Best Time(S)]]),"-",TimeVR[[#This Row],[Best Time(S)]])</f>
        <v>-</v>
      </c>
      <c r="K1880" t="str">
        <f>IF(StandardResults[[#This Row],[BT(SC)]]&lt;&gt;"-",IF(StandardResults[[#This Row],[BT(SC)]]&lt;=StandardResults[[#This Row],[AAs]],"AA",IF(StandardResults[[#This Row],[BT(SC)]]&lt;=StandardResults[[#This Row],[As]],"A",IF(StandardResults[[#This Row],[BT(SC)]]&lt;=StandardResults[[#This Row],[Bs]],"B","-"))),"")</f>
        <v/>
      </c>
      <c r="L1880" t="str">
        <f>IF(ISBLANK(TimeVR[[#This Row],[Best Time(L)]]),"-",TimeVR[[#This Row],[Best Time(L)]])</f>
        <v>-</v>
      </c>
      <c r="M1880" t="str">
        <f>IF(StandardResults[[#This Row],[BT(LC)]]&lt;&gt;"-",IF(StandardResults[[#This Row],[BT(LC)]]&lt;=StandardResults[[#This Row],[AA]],"AA",IF(StandardResults[[#This Row],[BT(LC)]]&lt;=StandardResults[[#This Row],[A]],"A",IF(StandardResults[[#This Row],[BT(LC)]]&lt;=StandardResults[[#This Row],[B]],"B","-"))),"")</f>
        <v/>
      </c>
      <c r="N1880" s="14"/>
      <c r="O1880" t="str">
        <f>IF(StandardResults[[#This Row],[BT(SC)]]&lt;&gt;"-",IF(StandardResults[[#This Row],[BT(SC)]]&lt;=StandardResults[[#This Row],[Ecs]],"EC","-"),"")</f>
        <v/>
      </c>
      <c r="Q1880" t="str">
        <f>IF(StandardResults[[#This Row],[Ind/Rel]]="Ind",LEFT(StandardResults[[#This Row],[Gender]],1)&amp;MIN(MAX(StandardResults[[#This Row],[Age]],11),17)&amp;"-"&amp;StandardResults[[#This Row],[Event]],"")</f>
        <v>011-0</v>
      </c>
      <c r="R1880" t="e">
        <f>IF(StandardResults[[#This Row],[Ind/Rel]]="Ind",_xlfn.XLOOKUP(StandardResults[[#This Row],[Code]],Std[Code],Std[AA]),"-")</f>
        <v>#N/A</v>
      </c>
      <c r="S1880" t="e">
        <f>IF(StandardResults[[#This Row],[Ind/Rel]]="Ind",_xlfn.XLOOKUP(StandardResults[[#This Row],[Code]],Std[Code],Std[A]),"-")</f>
        <v>#N/A</v>
      </c>
      <c r="T1880" t="e">
        <f>IF(StandardResults[[#This Row],[Ind/Rel]]="Ind",_xlfn.XLOOKUP(StandardResults[[#This Row],[Code]],Std[Code],Std[B]),"-")</f>
        <v>#N/A</v>
      </c>
      <c r="U1880" t="e">
        <f>IF(StandardResults[[#This Row],[Ind/Rel]]="Ind",_xlfn.XLOOKUP(StandardResults[[#This Row],[Code]],Std[Code],Std[AAs]),"-")</f>
        <v>#N/A</v>
      </c>
      <c r="V1880" t="e">
        <f>IF(StandardResults[[#This Row],[Ind/Rel]]="Ind",_xlfn.XLOOKUP(StandardResults[[#This Row],[Code]],Std[Code],Std[As]),"-")</f>
        <v>#N/A</v>
      </c>
      <c r="W1880" t="e">
        <f>IF(StandardResults[[#This Row],[Ind/Rel]]="Ind",_xlfn.XLOOKUP(StandardResults[[#This Row],[Code]],Std[Code],Std[Bs]),"-")</f>
        <v>#N/A</v>
      </c>
      <c r="X1880" t="e">
        <f>IF(StandardResults[[#This Row],[Ind/Rel]]="Ind",_xlfn.XLOOKUP(StandardResults[[#This Row],[Code]],Std[Code],Std[EC]),"-")</f>
        <v>#N/A</v>
      </c>
      <c r="Y1880" t="e">
        <f>IF(StandardResults[[#This Row],[Ind/Rel]]="Ind",_xlfn.XLOOKUP(StandardResults[[#This Row],[Code]],Std[Code],Std[Ecs]),"-")</f>
        <v>#N/A</v>
      </c>
      <c r="Z1880">
        <f>COUNTIFS(StandardResults[Name],StandardResults[[#This Row],[Name]],StandardResults[Entry
Std],"B")+COUNTIFS(StandardResults[Name],StandardResults[[#This Row],[Name]],StandardResults[Entry
Std],"A")+COUNTIFS(StandardResults[Name],StandardResults[[#This Row],[Name]],StandardResults[Entry
Std],"AA")</f>
        <v>0</v>
      </c>
      <c r="AA1880">
        <f>COUNTIFS(StandardResults[Name],StandardResults[[#This Row],[Name]],StandardResults[Entry
Std],"AA")</f>
        <v>0</v>
      </c>
    </row>
    <row r="1881" spans="1:27" x14ac:dyDescent="0.25">
      <c r="A1881">
        <f>TimeVR[[#This Row],[Club]]</f>
        <v>0</v>
      </c>
      <c r="B1881" t="str">
        <f>IF(OR(RIGHT(TimeVR[[#This Row],[Event]],3)="M.R", RIGHT(TimeVR[[#This Row],[Event]],3)="F.R"),"Relay","Ind")</f>
        <v>Ind</v>
      </c>
      <c r="C1881">
        <f>TimeVR[[#This Row],[gender]]</f>
        <v>0</v>
      </c>
      <c r="D1881">
        <f>TimeVR[[#This Row],[Age]]</f>
        <v>0</v>
      </c>
      <c r="E1881">
        <f>TimeVR[[#This Row],[name]]</f>
        <v>0</v>
      </c>
      <c r="F1881">
        <f>TimeVR[[#This Row],[Event]]</f>
        <v>0</v>
      </c>
      <c r="G1881" t="str">
        <f>IF(OR(StandardResults[[#This Row],[Entry]]="-",TimeVR[[#This Row],[validation]]="Validated"),"Y","N")</f>
        <v>N</v>
      </c>
      <c r="H1881">
        <f>IF(OR(LEFT(TimeVR[[#This Row],[Times]],8)="00:00.00", LEFT(TimeVR[[#This Row],[Times]],2)="NT"),"-",TimeVR[[#This Row],[Times]])</f>
        <v>0</v>
      </c>
      <c r="I18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1" t="str">
        <f>IF(ISBLANK(TimeVR[[#This Row],[Best Time(S)]]),"-",TimeVR[[#This Row],[Best Time(S)]])</f>
        <v>-</v>
      </c>
      <c r="K1881" t="str">
        <f>IF(StandardResults[[#This Row],[BT(SC)]]&lt;&gt;"-",IF(StandardResults[[#This Row],[BT(SC)]]&lt;=StandardResults[[#This Row],[AAs]],"AA",IF(StandardResults[[#This Row],[BT(SC)]]&lt;=StandardResults[[#This Row],[As]],"A",IF(StandardResults[[#This Row],[BT(SC)]]&lt;=StandardResults[[#This Row],[Bs]],"B","-"))),"")</f>
        <v/>
      </c>
      <c r="L1881" t="str">
        <f>IF(ISBLANK(TimeVR[[#This Row],[Best Time(L)]]),"-",TimeVR[[#This Row],[Best Time(L)]])</f>
        <v>-</v>
      </c>
      <c r="M1881" t="str">
        <f>IF(StandardResults[[#This Row],[BT(LC)]]&lt;&gt;"-",IF(StandardResults[[#This Row],[BT(LC)]]&lt;=StandardResults[[#This Row],[AA]],"AA",IF(StandardResults[[#This Row],[BT(LC)]]&lt;=StandardResults[[#This Row],[A]],"A",IF(StandardResults[[#This Row],[BT(LC)]]&lt;=StandardResults[[#This Row],[B]],"B","-"))),"")</f>
        <v/>
      </c>
      <c r="N1881" s="14"/>
      <c r="O1881" t="str">
        <f>IF(StandardResults[[#This Row],[BT(SC)]]&lt;&gt;"-",IF(StandardResults[[#This Row],[BT(SC)]]&lt;=StandardResults[[#This Row],[Ecs]],"EC","-"),"")</f>
        <v/>
      </c>
      <c r="Q1881" t="str">
        <f>IF(StandardResults[[#This Row],[Ind/Rel]]="Ind",LEFT(StandardResults[[#This Row],[Gender]],1)&amp;MIN(MAX(StandardResults[[#This Row],[Age]],11),17)&amp;"-"&amp;StandardResults[[#This Row],[Event]],"")</f>
        <v>011-0</v>
      </c>
      <c r="R1881" t="e">
        <f>IF(StandardResults[[#This Row],[Ind/Rel]]="Ind",_xlfn.XLOOKUP(StandardResults[[#This Row],[Code]],Std[Code],Std[AA]),"-")</f>
        <v>#N/A</v>
      </c>
      <c r="S1881" t="e">
        <f>IF(StandardResults[[#This Row],[Ind/Rel]]="Ind",_xlfn.XLOOKUP(StandardResults[[#This Row],[Code]],Std[Code],Std[A]),"-")</f>
        <v>#N/A</v>
      </c>
      <c r="T1881" t="e">
        <f>IF(StandardResults[[#This Row],[Ind/Rel]]="Ind",_xlfn.XLOOKUP(StandardResults[[#This Row],[Code]],Std[Code],Std[B]),"-")</f>
        <v>#N/A</v>
      </c>
      <c r="U1881" t="e">
        <f>IF(StandardResults[[#This Row],[Ind/Rel]]="Ind",_xlfn.XLOOKUP(StandardResults[[#This Row],[Code]],Std[Code],Std[AAs]),"-")</f>
        <v>#N/A</v>
      </c>
      <c r="V1881" t="e">
        <f>IF(StandardResults[[#This Row],[Ind/Rel]]="Ind",_xlfn.XLOOKUP(StandardResults[[#This Row],[Code]],Std[Code],Std[As]),"-")</f>
        <v>#N/A</v>
      </c>
      <c r="W1881" t="e">
        <f>IF(StandardResults[[#This Row],[Ind/Rel]]="Ind",_xlfn.XLOOKUP(StandardResults[[#This Row],[Code]],Std[Code],Std[Bs]),"-")</f>
        <v>#N/A</v>
      </c>
      <c r="X1881" t="e">
        <f>IF(StandardResults[[#This Row],[Ind/Rel]]="Ind",_xlfn.XLOOKUP(StandardResults[[#This Row],[Code]],Std[Code],Std[EC]),"-")</f>
        <v>#N/A</v>
      </c>
      <c r="Y1881" t="e">
        <f>IF(StandardResults[[#This Row],[Ind/Rel]]="Ind",_xlfn.XLOOKUP(StandardResults[[#This Row],[Code]],Std[Code],Std[Ecs]),"-")</f>
        <v>#N/A</v>
      </c>
      <c r="Z1881">
        <f>COUNTIFS(StandardResults[Name],StandardResults[[#This Row],[Name]],StandardResults[Entry
Std],"B")+COUNTIFS(StandardResults[Name],StandardResults[[#This Row],[Name]],StandardResults[Entry
Std],"A")+COUNTIFS(StandardResults[Name],StandardResults[[#This Row],[Name]],StandardResults[Entry
Std],"AA")</f>
        <v>0</v>
      </c>
      <c r="AA1881">
        <f>COUNTIFS(StandardResults[Name],StandardResults[[#This Row],[Name]],StandardResults[Entry
Std],"AA")</f>
        <v>0</v>
      </c>
    </row>
    <row r="1882" spans="1:27" x14ac:dyDescent="0.25">
      <c r="A1882">
        <f>TimeVR[[#This Row],[Club]]</f>
        <v>0</v>
      </c>
      <c r="B1882" t="str">
        <f>IF(OR(RIGHT(TimeVR[[#This Row],[Event]],3)="M.R", RIGHT(TimeVR[[#This Row],[Event]],3)="F.R"),"Relay","Ind")</f>
        <v>Ind</v>
      </c>
      <c r="C1882">
        <f>TimeVR[[#This Row],[gender]]</f>
        <v>0</v>
      </c>
      <c r="D1882">
        <f>TimeVR[[#This Row],[Age]]</f>
        <v>0</v>
      </c>
      <c r="E1882">
        <f>TimeVR[[#This Row],[name]]</f>
        <v>0</v>
      </c>
      <c r="F1882">
        <f>TimeVR[[#This Row],[Event]]</f>
        <v>0</v>
      </c>
      <c r="G1882" t="str">
        <f>IF(OR(StandardResults[[#This Row],[Entry]]="-",TimeVR[[#This Row],[validation]]="Validated"),"Y","N")</f>
        <v>N</v>
      </c>
      <c r="H1882">
        <f>IF(OR(LEFT(TimeVR[[#This Row],[Times]],8)="00:00.00", LEFT(TimeVR[[#This Row],[Times]],2)="NT"),"-",TimeVR[[#This Row],[Times]])</f>
        <v>0</v>
      </c>
      <c r="I18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2" t="str">
        <f>IF(ISBLANK(TimeVR[[#This Row],[Best Time(S)]]),"-",TimeVR[[#This Row],[Best Time(S)]])</f>
        <v>-</v>
      </c>
      <c r="K1882" t="str">
        <f>IF(StandardResults[[#This Row],[BT(SC)]]&lt;&gt;"-",IF(StandardResults[[#This Row],[BT(SC)]]&lt;=StandardResults[[#This Row],[AAs]],"AA",IF(StandardResults[[#This Row],[BT(SC)]]&lt;=StandardResults[[#This Row],[As]],"A",IF(StandardResults[[#This Row],[BT(SC)]]&lt;=StandardResults[[#This Row],[Bs]],"B","-"))),"")</f>
        <v/>
      </c>
      <c r="L1882" t="str">
        <f>IF(ISBLANK(TimeVR[[#This Row],[Best Time(L)]]),"-",TimeVR[[#This Row],[Best Time(L)]])</f>
        <v>-</v>
      </c>
      <c r="M1882" t="str">
        <f>IF(StandardResults[[#This Row],[BT(LC)]]&lt;&gt;"-",IF(StandardResults[[#This Row],[BT(LC)]]&lt;=StandardResults[[#This Row],[AA]],"AA",IF(StandardResults[[#This Row],[BT(LC)]]&lt;=StandardResults[[#This Row],[A]],"A",IF(StandardResults[[#This Row],[BT(LC)]]&lt;=StandardResults[[#This Row],[B]],"B","-"))),"")</f>
        <v/>
      </c>
      <c r="N1882" s="14"/>
      <c r="O1882" t="str">
        <f>IF(StandardResults[[#This Row],[BT(SC)]]&lt;&gt;"-",IF(StandardResults[[#This Row],[BT(SC)]]&lt;=StandardResults[[#This Row],[Ecs]],"EC","-"),"")</f>
        <v/>
      </c>
      <c r="Q1882" t="str">
        <f>IF(StandardResults[[#This Row],[Ind/Rel]]="Ind",LEFT(StandardResults[[#This Row],[Gender]],1)&amp;MIN(MAX(StandardResults[[#This Row],[Age]],11),17)&amp;"-"&amp;StandardResults[[#This Row],[Event]],"")</f>
        <v>011-0</v>
      </c>
      <c r="R1882" t="e">
        <f>IF(StandardResults[[#This Row],[Ind/Rel]]="Ind",_xlfn.XLOOKUP(StandardResults[[#This Row],[Code]],Std[Code],Std[AA]),"-")</f>
        <v>#N/A</v>
      </c>
      <c r="S1882" t="e">
        <f>IF(StandardResults[[#This Row],[Ind/Rel]]="Ind",_xlfn.XLOOKUP(StandardResults[[#This Row],[Code]],Std[Code],Std[A]),"-")</f>
        <v>#N/A</v>
      </c>
      <c r="T1882" t="e">
        <f>IF(StandardResults[[#This Row],[Ind/Rel]]="Ind",_xlfn.XLOOKUP(StandardResults[[#This Row],[Code]],Std[Code],Std[B]),"-")</f>
        <v>#N/A</v>
      </c>
      <c r="U1882" t="e">
        <f>IF(StandardResults[[#This Row],[Ind/Rel]]="Ind",_xlfn.XLOOKUP(StandardResults[[#This Row],[Code]],Std[Code],Std[AAs]),"-")</f>
        <v>#N/A</v>
      </c>
      <c r="V1882" t="e">
        <f>IF(StandardResults[[#This Row],[Ind/Rel]]="Ind",_xlfn.XLOOKUP(StandardResults[[#This Row],[Code]],Std[Code],Std[As]),"-")</f>
        <v>#N/A</v>
      </c>
      <c r="W1882" t="e">
        <f>IF(StandardResults[[#This Row],[Ind/Rel]]="Ind",_xlfn.XLOOKUP(StandardResults[[#This Row],[Code]],Std[Code],Std[Bs]),"-")</f>
        <v>#N/A</v>
      </c>
      <c r="X1882" t="e">
        <f>IF(StandardResults[[#This Row],[Ind/Rel]]="Ind",_xlfn.XLOOKUP(StandardResults[[#This Row],[Code]],Std[Code],Std[EC]),"-")</f>
        <v>#N/A</v>
      </c>
      <c r="Y1882" t="e">
        <f>IF(StandardResults[[#This Row],[Ind/Rel]]="Ind",_xlfn.XLOOKUP(StandardResults[[#This Row],[Code]],Std[Code],Std[Ecs]),"-")</f>
        <v>#N/A</v>
      </c>
      <c r="Z1882">
        <f>COUNTIFS(StandardResults[Name],StandardResults[[#This Row],[Name]],StandardResults[Entry
Std],"B")+COUNTIFS(StandardResults[Name],StandardResults[[#This Row],[Name]],StandardResults[Entry
Std],"A")+COUNTIFS(StandardResults[Name],StandardResults[[#This Row],[Name]],StandardResults[Entry
Std],"AA")</f>
        <v>0</v>
      </c>
      <c r="AA1882">
        <f>COUNTIFS(StandardResults[Name],StandardResults[[#This Row],[Name]],StandardResults[Entry
Std],"AA")</f>
        <v>0</v>
      </c>
    </row>
    <row r="1883" spans="1:27" x14ac:dyDescent="0.25">
      <c r="A1883">
        <f>TimeVR[[#This Row],[Club]]</f>
        <v>0</v>
      </c>
      <c r="B1883" t="str">
        <f>IF(OR(RIGHT(TimeVR[[#This Row],[Event]],3)="M.R", RIGHT(TimeVR[[#This Row],[Event]],3)="F.R"),"Relay","Ind")</f>
        <v>Ind</v>
      </c>
      <c r="C1883">
        <f>TimeVR[[#This Row],[gender]]</f>
        <v>0</v>
      </c>
      <c r="D1883">
        <f>TimeVR[[#This Row],[Age]]</f>
        <v>0</v>
      </c>
      <c r="E1883">
        <f>TimeVR[[#This Row],[name]]</f>
        <v>0</v>
      </c>
      <c r="F1883">
        <f>TimeVR[[#This Row],[Event]]</f>
        <v>0</v>
      </c>
      <c r="G1883" t="str">
        <f>IF(OR(StandardResults[[#This Row],[Entry]]="-",TimeVR[[#This Row],[validation]]="Validated"),"Y","N")</f>
        <v>N</v>
      </c>
      <c r="H1883">
        <f>IF(OR(LEFT(TimeVR[[#This Row],[Times]],8)="00:00.00", LEFT(TimeVR[[#This Row],[Times]],2)="NT"),"-",TimeVR[[#This Row],[Times]])</f>
        <v>0</v>
      </c>
      <c r="I18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3" t="str">
        <f>IF(ISBLANK(TimeVR[[#This Row],[Best Time(S)]]),"-",TimeVR[[#This Row],[Best Time(S)]])</f>
        <v>-</v>
      </c>
      <c r="K1883" t="str">
        <f>IF(StandardResults[[#This Row],[BT(SC)]]&lt;&gt;"-",IF(StandardResults[[#This Row],[BT(SC)]]&lt;=StandardResults[[#This Row],[AAs]],"AA",IF(StandardResults[[#This Row],[BT(SC)]]&lt;=StandardResults[[#This Row],[As]],"A",IF(StandardResults[[#This Row],[BT(SC)]]&lt;=StandardResults[[#This Row],[Bs]],"B","-"))),"")</f>
        <v/>
      </c>
      <c r="L1883" t="str">
        <f>IF(ISBLANK(TimeVR[[#This Row],[Best Time(L)]]),"-",TimeVR[[#This Row],[Best Time(L)]])</f>
        <v>-</v>
      </c>
      <c r="M1883" t="str">
        <f>IF(StandardResults[[#This Row],[BT(LC)]]&lt;&gt;"-",IF(StandardResults[[#This Row],[BT(LC)]]&lt;=StandardResults[[#This Row],[AA]],"AA",IF(StandardResults[[#This Row],[BT(LC)]]&lt;=StandardResults[[#This Row],[A]],"A",IF(StandardResults[[#This Row],[BT(LC)]]&lt;=StandardResults[[#This Row],[B]],"B","-"))),"")</f>
        <v/>
      </c>
      <c r="N1883" s="14"/>
      <c r="O1883" t="str">
        <f>IF(StandardResults[[#This Row],[BT(SC)]]&lt;&gt;"-",IF(StandardResults[[#This Row],[BT(SC)]]&lt;=StandardResults[[#This Row],[Ecs]],"EC","-"),"")</f>
        <v/>
      </c>
      <c r="Q1883" t="str">
        <f>IF(StandardResults[[#This Row],[Ind/Rel]]="Ind",LEFT(StandardResults[[#This Row],[Gender]],1)&amp;MIN(MAX(StandardResults[[#This Row],[Age]],11),17)&amp;"-"&amp;StandardResults[[#This Row],[Event]],"")</f>
        <v>011-0</v>
      </c>
      <c r="R1883" t="e">
        <f>IF(StandardResults[[#This Row],[Ind/Rel]]="Ind",_xlfn.XLOOKUP(StandardResults[[#This Row],[Code]],Std[Code],Std[AA]),"-")</f>
        <v>#N/A</v>
      </c>
      <c r="S1883" t="e">
        <f>IF(StandardResults[[#This Row],[Ind/Rel]]="Ind",_xlfn.XLOOKUP(StandardResults[[#This Row],[Code]],Std[Code],Std[A]),"-")</f>
        <v>#N/A</v>
      </c>
      <c r="T1883" t="e">
        <f>IF(StandardResults[[#This Row],[Ind/Rel]]="Ind",_xlfn.XLOOKUP(StandardResults[[#This Row],[Code]],Std[Code],Std[B]),"-")</f>
        <v>#N/A</v>
      </c>
      <c r="U1883" t="e">
        <f>IF(StandardResults[[#This Row],[Ind/Rel]]="Ind",_xlfn.XLOOKUP(StandardResults[[#This Row],[Code]],Std[Code],Std[AAs]),"-")</f>
        <v>#N/A</v>
      </c>
      <c r="V1883" t="e">
        <f>IF(StandardResults[[#This Row],[Ind/Rel]]="Ind",_xlfn.XLOOKUP(StandardResults[[#This Row],[Code]],Std[Code],Std[As]),"-")</f>
        <v>#N/A</v>
      </c>
      <c r="W1883" t="e">
        <f>IF(StandardResults[[#This Row],[Ind/Rel]]="Ind",_xlfn.XLOOKUP(StandardResults[[#This Row],[Code]],Std[Code],Std[Bs]),"-")</f>
        <v>#N/A</v>
      </c>
      <c r="X1883" t="e">
        <f>IF(StandardResults[[#This Row],[Ind/Rel]]="Ind",_xlfn.XLOOKUP(StandardResults[[#This Row],[Code]],Std[Code],Std[EC]),"-")</f>
        <v>#N/A</v>
      </c>
      <c r="Y1883" t="e">
        <f>IF(StandardResults[[#This Row],[Ind/Rel]]="Ind",_xlfn.XLOOKUP(StandardResults[[#This Row],[Code]],Std[Code],Std[Ecs]),"-")</f>
        <v>#N/A</v>
      </c>
      <c r="Z1883">
        <f>COUNTIFS(StandardResults[Name],StandardResults[[#This Row],[Name]],StandardResults[Entry
Std],"B")+COUNTIFS(StandardResults[Name],StandardResults[[#This Row],[Name]],StandardResults[Entry
Std],"A")+COUNTIFS(StandardResults[Name],StandardResults[[#This Row],[Name]],StandardResults[Entry
Std],"AA")</f>
        <v>0</v>
      </c>
      <c r="AA1883">
        <f>COUNTIFS(StandardResults[Name],StandardResults[[#This Row],[Name]],StandardResults[Entry
Std],"AA")</f>
        <v>0</v>
      </c>
    </row>
    <row r="1884" spans="1:27" x14ac:dyDescent="0.25">
      <c r="A1884">
        <f>TimeVR[[#This Row],[Club]]</f>
        <v>0</v>
      </c>
      <c r="B1884" t="str">
        <f>IF(OR(RIGHT(TimeVR[[#This Row],[Event]],3)="M.R", RIGHT(TimeVR[[#This Row],[Event]],3)="F.R"),"Relay","Ind")</f>
        <v>Ind</v>
      </c>
      <c r="C1884">
        <f>TimeVR[[#This Row],[gender]]</f>
        <v>0</v>
      </c>
      <c r="D1884">
        <f>TimeVR[[#This Row],[Age]]</f>
        <v>0</v>
      </c>
      <c r="E1884">
        <f>TimeVR[[#This Row],[name]]</f>
        <v>0</v>
      </c>
      <c r="F1884">
        <f>TimeVR[[#This Row],[Event]]</f>
        <v>0</v>
      </c>
      <c r="G1884" t="str">
        <f>IF(OR(StandardResults[[#This Row],[Entry]]="-",TimeVR[[#This Row],[validation]]="Validated"),"Y","N")</f>
        <v>N</v>
      </c>
      <c r="H1884">
        <f>IF(OR(LEFT(TimeVR[[#This Row],[Times]],8)="00:00.00", LEFT(TimeVR[[#This Row],[Times]],2)="NT"),"-",TimeVR[[#This Row],[Times]])</f>
        <v>0</v>
      </c>
      <c r="I18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4" t="str">
        <f>IF(ISBLANK(TimeVR[[#This Row],[Best Time(S)]]),"-",TimeVR[[#This Row],[Best Time(S)]])</f>
        <v>-</v>
      </c>
      <c r="K1884" t="str">
        <f>IF(StandardResults[[#This Row],[BT(SC)]]&lt;&gt;"-",IF(StandardResults[[#This Row],[BT(SC)]]&lt;=StandardResults[[#This Row],[AAs]],"AA",IF(StandardResults[[#This Row],[BT(SC)]]&lt;=StandardResults[[#This Row],[As]],"A",IF(StandardResults[[#This Row],[BT(SC)]]&lt;=StandardResults[[#This Row],[Bs]],"B","-"))),"")</f>
        <v/>
      </c>
      <c r="L1884" t="str">
        <f>IF(ISBLANK(TimeVR[[#This Row],[Best Time(L)]]),"-",TimeVR[[#This Row],[Best Time(L)]])</f>
        <v>-</v>
      </c>
      <c r="M1884" t="str">
        <f>IF(StandardResults[[#This Row],[BT(LC)]]&lt;&gt;"-",IF(StandardResults[[#This Row],[BT(LC)]]&lt;=StandardResults[[#This Row],[AA]],"AA",IF(StandardResults[[#This Row],[BT(LC)]]&lt;=StandardResults[[#This Row],[A]],"A",IF(StandardResults[[#This Row],[BT(LC)]]&lt;=StandardResults[[#This Row],[B]],"B","-"))),"")</f>
        <v/>
      </c>
      <c r="N1884" s="14"/>
      <c r="O1884" t="str">
        <f>IF(StandardResults[[#This Row],[BT(SC)]]&lt;&gt;"-",IF(StandardResults[[#This Row],[BT(SC)]]&lt;=StandardResults[[#This Row],[Ecs]],"EC","-"),"")</f>
        <v/>
      </c>
      <c r="Q1884" t="str">
        <f>IF(StandardResults[[#This Row],[Ind/Rel]]="Ind",LEFT(StandardResults[[#This Row],[Gender]],1)&amp;MIN(MAX(StandardResults[[#This Row],[Age]],11),17)&amp;"-"&amp;StandardResults[[#This Row],[Event]],"")</f>
        <v>011-0</v>
      </c>
      <c r="R1884" t="e">
        <f>IF(StandardResults[[#This Row],[Ind/Rel]]="Ind",_xlfn.XLOOKUP(StandardResults[[#This Row],[Code]],Std[Code],Std[AA]),"-")</f>
        <v>#N/A</v>
      </c>
      <c r="S1884" t="e">
        <f>IF(StandardResults[[#This Row],[Ind/Rel]]="Ind",_xlfn.XLOOKUP(StandardResults[[#This Row],[Code]],Std[Code],Std[A]),"-")</f>
        <v>#N/A</v>
      </c>
      <c r="T1884" t="e">
        <f>IF(StandardResults[[#This Row],[Ind/Rel]]="Ind",_xlfn.XLOOKUP(StandardResults[[#This Row],[Code]],Std[Code],Std[B]),"-")</f>
        <v>#N/A</v>
      </c>
      <c r="U1884" t="e">
        <f>IF(StandardResults[[#This Row],[Ind/Rel]]="Ind",_xlfn.XLOOKUP(StandardResults[[#This Row],[Code]],Std[Code],Std[AAs]),"-")</f>
        <v>#N/A</v>
      </c>
      <c r="V1884" t="e">
        <f>IF(StandardResults[[#This Row],[Ind/Rel]]="Ind",_xlfn.XLOOKUP(StandardResults[[#This Row],[Code]],Std[Code],Std[As]),"-")</f>
        <v>#N/A</v>
      </c>
      <c r="W1884" t="e">
        <f>IF(StandardResults[[#This Row],[Ind/Rel]]="Ind",_xlfn.XLOOKUP(StandardResults[[#This Row],[Code]],Std[Code],Std[Bs]),"-")</f>
        <v>#N/A</v>
      </c>
      <c r="X1884" t="e">
        <f>IF(StandardResults[[#This Row],[Ind/Rel]]="Ind",_xlfn.XLOOKUP(StandardResults[[#This Row],[Code]],Std[Code],Std[EC]),"-")</f>
        <v>#N/A</v>
      </c>
      <c r="Y1884" t="e">
        <f>IF(StandardResults[[#This Row],[Ind/Rel]]="Ind",_xlfn.XLOOKUP(StandardResults[[#This Row],[Code]],Std[Code],Std[Ecs]),"-")</f>
        <v>#N/A</v>
      </c>
      <c r="Z1884">
        <f>COUNTIFS(StandardResults[Name],StandardResults[[#This Row],[Name]],StandardResults[Entry
Std],"B")+COUNTIFS(StandardResults[Name],StandardResults[[#This Row],[Name]],StandardResults[Entry
Std],"A")+COUNTIFS(StandardResults[Name],StandardResults[[#This Row],[Name]],StandardResults[Entry
Std],"AA")</f>
        <v>0</v>
      </c>
      <c r="AA1884">
        <f>COUNTIFS(StandardResults[Name],StandardResults[[#This Row],[Name]],StandardResults[Entry
Std],"AA")</f>
        <v>0</v>
      </c>
    </row>
    <row r="1885" spans="1:27" x14ac:dyDescent="0.25">
      <c r="A1885">
        <f>TimeVR[[#This Row],[Club]]</f>
        <v>0</v>
      </c>
      <c r="B1885" t="str">
        <f>IF(OR(RIGHT(TimeVR[[#This Row],[Event]],3)="M.R", RIGHT(TimeVR[[#This Row],[Event]],3)="F.R"),"Relay","Ind")</f>
        <v>Ind</v>
      </c>
      <c r="C1885">
        <f>TimeVR[[#This Row],[gender]]</f>
        <v>0</v>
      </c>
      <c r="D1885">
        <f>TimeVR[[#This Row],[Age]]</f>
        <v>0</v>
      </c>
      <c r="E1885">
        <f>TimeVR[[#This Row],[name]]</f>
        <v>0</v>
      </c>
      <c r="F1885">
        <f>TimeVR[[#This Row],[Event]]</f>
        <v>0</v>
      </c>
      <c r="G1885" t="str">
        <f>IF(OR(StandardResults[[#This Row],[Entry]]="-",TimeVR[[#This Row],[validation]]="Validated"),"Y","N")</f>
        <v>N</v>
      </c>
      <c r="H1885">
        <f>IF(OR(LEFT(TimeVR[[#This Row],[Times]],8)="00:00.00", LEFT(TimeVR[[#This Row],[Times]],2)="NT"),"-",TimeVR[[#This Row],[Times]])</f>
        <v>0</v>
      </c>
      <c r="I18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5" t="str">
        <f>IF(ISBLANK(TimeVR[[#This Row],[Best Time(S)]]),"-",TimeVR[[#This Row],[Best Time(S)]])</f>
        <v>-</v>
      </c>
      <c r="K1885" t="str">
        <f>IF(StandardResults[[#This Row],[BT(SC)]]&lt;&gt;"-",IF(StandardResults[[#This Row],[BT(SC)]]&lt;=StandardResults[[#This Row],[AAs]],"AA",IF(StandardResults[[#This Row],[BT(SC)]]&lt;=StandardResults[[#This Row],[As]],"A",IF(StandardResults[[#This Row],[BT(SC)]]&lt;=StandardResults[[#This Row],[Bs]],"B","-"))),"")</f>
        <v/>
      </c>
      <c r="L1885" t="str">
        <f>IF(ISBLANK(TimeVR[[#This Row],[Best Time(L)]]),"-",TimeVR[[#This Row],[Best Time(L)]])</f>
        <v>-</v>
      </c>
      <c r="M1885" t="str">
        <f>IF(StandardResults[[#This Row],[BT(LC)]]&lt;&gt;"-",IF(StandardResults[[#This Row],[BT(LC)]]&lt;=StandardResults[[#This Row],[AA]],"AA",IF(StandardResults[[#This Row],[BT(LC)]]&lt;=StandardResults[[#This Row],[A]],"A",IF(StandardResults[[#This Row],[BT(LC)]]&lt;=StandardResults[[#This Row],[B]],"B","-"))),"")</f>
        <v/>
      </c>
      <c r="N1885" s="14"/>
      <c r="O1885" t="str">
        <f>IF(StandardResults[[#This Row],[BT(SC)]]&lt;&gt;"-",IF(StandardResults[[#This Row],[BT(SC)]]&lt;=StandardResults[[#This Row],[Ecs]],"EC","-"),"")</f>
        <v/>
      </c>
      <c r="Q1885" t="str">
        <f>IF(StandardResults[[#This Row],[Ind/Rel]]="Ind",LEFT(StandardResults[[#This Row],[Gender]],1)&amp;MIN(MAX(StandardResults[[#This Row],[Age]],11),17)&amp;"-"&amp;StandardResults[[#This Row],[Event]],"")</f>
        <v>011-0</v>
      </c>
      <c r="R1885" t="e">
        <f>IF(StandardResults[[#This Row],[Ind/Rel]]="Ind",_xlfn.XLOOKUP(StandardResults[[#This Row],[Code]],Std[Code],Std[AA]),"-")</f>
        <v>#N/A</v>
      </c>
      <c r="S1885" t="e">
        <f>IF(StandardResults[[#This Row],[Ind/Rel]]="Ind",_xlfn.XLOOKUP(StandardResults[[#This Row],[Code]],Std[Code],Std[A]),"-")</f>
        <v>#N/A</v>
      </c>
      <c r="T1885" t="e">
        <f>IF(StandardResults[[#This Row],[Ind/Rel]]="Ind",_xlfn.XLOOKUP(StandardResults[[#This Row],[Code]],Std[Code],Std[B]),"-")</f>
        <v>#N/A</v>
      </c>
      <c r="U1885" t="e">
        <f>IF(StandardResults[[#This Row],[Ind/Rel]]="Ind",_xlfn.XLOOKUP(StandardResults[[#This Row],[Code]],Std[Code],Std[AAs]),"-")</f>
        <v>#N/A</v>
      </c>
      <c r="V1885" t="e">
        <f>IF(StandardResults[[#This Row],[Ind/Rel]]="Ind",_xlfn.XLOOKUP(StandardResults[[#This Row],[Code]],Std[Code],Std[As]),"-")</f>
        <v>#N/A</v>
      </c>
      <c r="W1885" t="e">
        <f>IF(StandardResults[[#This Row],[Ind/Rel]]="Ind",_xlfn.XLOOKUP(StandardResults[[#This Row],[Code]],Std[Code],Std[Bs]),"-")</f>
        <v>#N/A</v>
      </c>
      <c r="X1885" t="e">
        <f>IF(StandardResults[[#This Row],[Ind/Rel]]="Ind",_xlfn.XLOOKUP(StandardResults[[#This Row],[Code]],Std[Code],Std[EC]),"-")</f>
        <v>#N/A</v>
      </c>
      <c r="Y1885" t="e">
        <f>IF(StandardResults[[#This Row],[Ind/Rel]]="Ind",_xlfn.XLOOKUP(StandardResults[[#This Row],[Code]],Std[Code],Std[Ecs]),"-")</f>
        <v>#N/A</v>
      </c>
      <c r="Z1885">
        <f>COUNTIFS(StandardResults[Name],StandardResults[[#This Row],[Name]],StandardResults[Entry
Std],"B")+COUNTIFS(StandardResults[Name],StandardResults[[#This Row],[Name]],StandardResults[Entry
Std],"A")+COUNTIFS(StandardResults[Name],StandardResults[[#This Row],[Name]],StandardResults[Entry
Std],"AA")</f>
        <v>0</v>
      </c>
      <c r="AA1885">
        <f>COUNTIFS(StandardResults[Name],StandardResults[[#This Row],[Name]],StandardResults[Entry
Std],"AA")</f>
        <v>0</v>
      </c>
    </row>
    <row r="1886" spans="1:27" x14ac:dyDescent="0.25">
      <c r="A1886">
        <f>TimeVR[[#This Row],[Club]]</f>
        <v>0</v>
      </c>
      <c r="B1886" t="str">
        <f>IF(OR(RIGHT(TimeVR[[#This Row],[Event]],3)="M.R", RIGHT(TimeVR[[#This Row],[Event]],3)="F.R"),"Relay","Ind")</f>
        <v>Ind</v>
      </c>
      <c r="C1886">
        <f>TimeVR[[#This Row],[gender]]</f>
        <v>0</v>
      </c>
      <c r="D1886">
        <f>TimeVR[[#This Row],[Age]]</f>
        <v>0</v>
      </c>
      <c r="E1886">
        <f>TimeVR[[#This Row],[name]]</f>
        <v>0</v>
      </c>
      <c r="F1886">
        <f>TimeVR[[#This Row],[Event]]</f>
        <v>0</v>
      </c>
      <c r="G1886" t="str">
        <f>IF(OR(StandardResults[[#This Row],[Entry]]="-",TimeVR[[#This Row],[validation]]="Validated"),"Y","N")</f>
        <v>N</v>
      </c>
      <c r="H1886">
        <f>IF(OR(LEFT(TimeVR[[#This Row],[Times]],8)="00:00.00", LEFT(TimeVR[[#This Row],[Times]],2)="NT"),"-",TimeVR[[#This Row],[Times]])</f>
        <v>0</v>
      </c>
      <c r="I18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6" t="str">
        <f>IF(ISBLANK(TimeVR[[#This Row],[Best Time(S)]]),"-",TimeVR[[#This Row],[Best Time(S)]])</f>
        <v>-</v>
      </c>
      <c r="K1886" t="str">
        <f>IF(StandardResults[[#This Row],[BT(SC)]]&lt;&gt;"-",IF(StandardResults[[#This Row],[BT(SC)]]&lt;=StandardResults[[#This Row],[AAs]],"AA",IF(StandardResults[[#This Row],[BT(SC)]]&lt;=StandardResults[[#This Row],[As]],"A",IF(StandardResults[[#This Row],[BT(SC)]]&lt;=StandardResults[[#This Row],[Bs]],"B","-"))),"")</f>
        <v/>
      </c>
      <c r="L1886" t="str">
        <f>IF(ISBLANK(TimeVR[[#This Row],[Best Time(L)]]),"-",TimeVR[[#This Row],[Best Time(L)]])</f>
        <v>-</v>
      </c>
      <c r="M1886" t="str">
        <f>IF(StandardResults[[#This Row],[BT(LC)]]&lt;&gt;"-",IF(StandardResults[[#This Row],[BT(LC)]]&lt;=StandardResults[[#This Row],[AA]],"AA",IF(StandardResults[[#This Row],[BT(LC)]]&lt;=StandardResults[[#This Row],[A]],"A",IF(StandardResults[[#This Row],[BT(LC)]]&lt;=StandardResults[[#This Row],[B]],"B","-"))),"")</f>
        <v/>
      </c>
      <c r="N1886" s="14"/>
      <c r="O1886" t="str">
        <f>IF(StandardResults[[#This Row],[BT(SC)]]&lt;&gt;"-",IF(StandardResults[[#This Row],[BT(SC)]]&lt;=StandardResults[[#This Row],[Ecs]],"EC","-"),"")</f>
        <v/>
      </c>
      <c r="Q1886" t="str">
        <f>IF(StandardResults[[#This Row],[Ind/Rel]]="Ind",LEFT(StandardResults[[#This Row],[Gender]],1)&amp;MIN(MAX(StandardResults[[#This Row],[Age]],11),17)&amp;"-"&amp;StandardResults[[#This Row],[Event]],"")</f>
        <v>011-0</v>
      </c>
      <c r="R1886" t="e">
        <f>IF(StandardResults[[#This Row],[Ind/Rel]]="Ind",_xlfn.XLOOKUP(StandardResults[[#This Row],[Code]],Std[Code],Std[AA]),"-")</f>
        <v>#N/A</v>
      </c>
      <c r="S1886" t="e">
        <f>IF(StandardResults[[#This Row],[Ind/Rel]]="Ind",_xlfn.XLOOKUP(StandardResults[[#This Row],[Code]],Std[Code],Std[A]),"-")</f>
        <v>#N/A</v>
      </c>
      <c r="T1886" t="e">
        <f>IF(StandardResults[[#This Row],[Ind/Rel]]="Ind",_xlfn.XLOOKUP(StandardResults[[#This Row],[Code]],Std[Code],Std[B]),"-")</f>
        <v>#N/A</v>
      </c>
      <c r="U1886" t="e">
        <f>IF(StandardResults[[#This Row],[Ind/Rel]]="Ind",_xlfn.XLOOKUP(StandardResults[[#This Row],[Code]],Std[Code],Std[AAs]),"-")</f>
        <v>#N/A</v>
      </c>
      <c r="V1886" t="e">
        <f>IF(StandardResults[[#This Row],[Ind/Rel]]="Ind",_xlfn.XLOOKUP(StandardResults[[#This Row],[Code]],Std[Code],Std[As]),"-")</f>
        <v>#N/A</v>
      </c>
      <c r="W1886" t="e">
        <f>IF(StandardResults[[#This Row],[Ind/Rel]]="Ind",_xlfn.XLOOKUP(StandardResults[[#This Row],[Code]],Std[Code],Std[Bs]),"-")</f>
        <v>#N/A</v>
      </c>
      <c r="X1886" t="e">
        <f>IF(StandardResults[[#This Row],[Ind/Rel]]="Ind",_xlfn.XLOOKUP(StandardResults[[#This Row],[Code]],Std[Code],Std[EC]),"-")</f>
        <v>#N/A</v>
      </c>
      <c r="Y1886" t="e">
        <f>IF(StandardResults[[#This Row],[Ind/Rel]]="Ind",_xlfn.XLOOKUP(StandardResults[[#This Row],[Code]],Std[Code],Std[Ecs]),"-")</f>
        <v>#N/A</v>
      </c>
      <c r="Z1886">
        <f>COUNTIFS(StandardResults[Name],StandardResults[[#This Row],[Name]],StandardResults[Entry
Std],"B")+COUNTIFS(StandardResults[Name],StandardResults[[#This Row],[Name]],StandardResults[Entry
Std],"A")+COUNTIFS(StandardResults[Name],StandardResults[[#This Row],[Name]],StandardResults[Entry
Std],"AA")</f>
        <v>0</v>
      </c>
      <c r="AA1886">
        <f>COUNTIFS(StandardResults[Name],StandardResults[[#This Row],[Name]],StandardResults[Entry
Std],"AA")</f>
        <v>0</v>
      </c>
    </row>
    <row r="1887" spans="1:27" x14ac:dyDescent="0.25">
      <c r="A1887">
        <f>TimeVR[[#This Row],[Club]]</f>
        <v>0</v>
      </c>
      <c r="B1887" t="str">
        <f>IF(OR(RIGHT(TimeVR[[#This Row],[Event]],3)="M.R", RIGHT(TimeVR[[#This Row],[Event]],3)="F.R"),"Relay","Ind")</f>
        <v>Ind</v>
      </c>
      <c r="C1887">
        <f>TimeVR[[#This Row],[gender]]</f>
        <v>0</v>
      </c>
      <c r="D1887">
        <f>TimeVR[[#This Row],[Age]]</f>
        <v>0</v>
      </c>
      <c r="E1887">
        <f>TimeVR[[#This Row],[name]]</f>
        <v>0</v>
      </c>
      <c r="F1887">
        <f>TimeVR[[#This Row],[Event]]</f>
        <v>0</v>
      </c>
      <c r="G1887" t="str">
        <f>IF(OR(StandardResults[[#This Row],[Entry]]="-",TimeVR[[#This Row],[validation]]="Validated"),"Y","N")</f>
        <v>N</v>
      </c>
      <c r="H1887">
        <f>IF(OR(LEFT(TimeVR[[#This Row],[Times]],8)="00:00.00", LEFT(TimeVR[[#This Row],[Times]],2)="NT"),"-",TimeVR[[#This Row],[Times]])</f>
        <v>0</v>
      </c>
      <c r="I18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7" t="str">
        <f>IF(ISBLANK(TimeVR[[#This Row],[Best Time(S)]]),"-",TimeVR[[#This Row],[Best Time(S)]])</f>
        <v>-</v>
      </c>
      <c r="K1887" t="str">
        <f>IF(StandardResults[[#This Row],[BT(SC)]]&lt;&gt;"-",IF(StandardResults[[#This Row],[BT(SC)]]&lt;=StandardResults[[#This Row],[AAs]],"AA",IF(StandardResults[[#This Row],[BT(SC)]]&lt;=StandardResults[[#This Row],[As]],"A",IF(StandardResults[[#This Row],[BT(SC)]]&lt;=StandardResults[[#This Row],[Bs]],"B","-"))),"")</f>
        <v/>
      </c>
      <c r="L1887" t="str">
        <f>IF(ISBLANK(TimeVR[[#This Row],[Best Time(L)]]),"-",TimeVR[[#This Row],[Best Time(L)]])</f>
        <v>-</v>
      </c>
      <c r="M1887" t="str">
        <f>IF(StandardResults[[#This Row],[BT(LC)]]&lt;&gt;"-",IF(StandardResults[[#This Row],[BT(LC)]]&lt;=StandardResults[[#This Row],[AA]],"AA",IF(StandardResults[[#This Row],[BT(LC)]]&lt;=StandardResults[[#This Row],[A]],"A",IF(StandardResults[[#This Row],[BT(LC)]]&lt;=StandardResults[[#This Row],[B]],"B","-"))),"")</f>
        <v/>
      </c>
      <c r="N1887" s="14"/>
      <c r="O1887" t="str">
        <f>IF(StandardResults[[#This Row],[BT(SC)]]&lt;&gt;"-",IF(StandardResults[[#This Row],[BT(SC)]]&lt;=StandardResults[[#This Row],[Ecs]],"EC","-"),"")</f>
        <v/>
      </c>
      <c r="Q1887" t="str">
        <f>IF(StandardResults[[#This Row],[Ind/Rel]]="Ind",LEFT(StandardResults[[#This Row],[Gender]],1)&amp;MIN(MAX(StandardResults[[#This Row],[Age]],11),17)&amp;"-"&amp;StandardResults[[#This Row],[Event]],"")</f>
        <v>011-0</v>
      </c>
      <c r="R1887" t="e">
        <f>IF(StandardResults[[#This Row],[Ind/Rel]]="Ind",_xlfn.XLOOKUP(StandardResults[[#This Row],[Code]],Std[Code],Std[AA]),"-")</f>
        <v>#N/A</v>
      </c>
      <c r="S1887" t="e">
        <f>IF(StandardResults[[#This Row],[Ind/Rel]]="Ind",_xlfn.XLOOKUP(StandardResults[[#This Row],[Code]],Std[Code],Std[A]),"-")</f>
        <v>#N/A</v>
      </c>
      <c r="T1887" t="e">
        <f>IF(StandardResults[[#This Row],[Ind/Rel]]="Ind",_xlfn.XLOOKUP(StandardResults[[#This Row],[Code]],Std[Code],Std[B]),"-")</f>
        <v>#N/A</v>
      </c>
      <c r="U1887" t="e">
        <f>IF(StandardResults[[#This Row],[Ind/Rel]]="Ind",_xlfn.XLOOKUP(StandardResults[[#This Row],[Code]],Std[Code],Std[AAs]),"-")</f>
        <v>#N/A</v>
      </c>
      <c r="V1887" t="e">
        <f>IF(StandardResults[[#This Row],[Ind/Rel]]="Ind",_xlfn.XLOOKUP(StandardResults[[#This Row],[Code]],Std[Code],Std[As]),"-")</f>
        <v>#N/A</v>
      </c>
      <c r="W1887" t="e">
        <f>IF(StandardResults[[#This Row],[Ind/Rel]]="Ind",_xlfn.XLOOKUP(StandardResults[[#This Row],[Code]],Std[Code],Std[Bs]),"-")</f>
        <v>#N/A</v>
      </c>
      <c r="X1887" t="e">
        <f>IF(StandardResults[[#This Row],[Ind/Rel]]="Ind",_xlfn.XLOOKUP(StandardResults[[#This Row],[Code]],Std[Code],Std[EC]),"-")</f>
        <v>#N/A</v>
      </c>
      <c r="Y1887" t="e">
        <f>IF(StandardResults[[#This Row],[Ind/Rel]]="Ind",_xlfn.XLOOKUP(StandardResults[[#This Row],[Code]],Std[Code],Std[Ecs]),"-")</f>
        <v>#N/A</v>
      </c>
      <c r="Z1887">
        <f>COUNTIFS(StandardResults[Name],StandardResults[[#This Row],[Name]],StandardResults[Entry
Std],"B")+COUNTIFS(StandardResults[Name],StandardResults[[#This Row],[Name]],StandardResults[Entry
Std],"A")+COUNTIFS(StandardResults[Name],StandardResults[[#This Row],[Name]],StandardResults[Entry
Std],"AA")</f>
        <v>0</v>
      </c>
      <c r="AA1887">
        <f>COUNTIFS(StandardResults[Name],StandardResults[[#This Row],[Name]],StandardResults[Entry
Std],"AA")</f>
        <v>0</v>
      </c>
    </row>
    <row r="1888" spans="1:27" x14ac:dyDescent="0.25">
      <c r="A1888">
        <f>TimeVR[[#This Row],[Club]]</f>
        <v>0</v>
      </c>
      <c r="B1888" t="str">
        <f>IF(OR(RIGHT(TimeVR[[#This Row],[Event]],3)="M.R", RIGHT(TimeVR[[#This Row],[Event]],3)="F.R"),"Relay","Ind")</f>
        <v>Ind</v>
      </c>
      <c r="C1888">
        <f>TimeVR[[#This Row],[gender]]</f>
        <v>0</v>
      </c>
      <c r="D1888">
        <f>TimeVR[[#This Row],[Age]]</f>
        <v>0</v>
      </c>
      <c r="E1888">
        <f>TimeVR[[#This Row],[name]]</f>
        <v>0</v>
      </c>
      <c r="F1888">
        <f>TimeVR[[#This Row],[Event]]</f>
        <v>0</v>
      </c>
      <c r="G1888" t="str">
        <f>IF(OR(StandardResults[[#This Row],[Entry]]="-",TimeVR[[#This Row],[validation]]="Validated"),"Y","N")</f>
        <v>N</v>
      </c>
      <c r="H1888">
        <f>IF(OR(LEFT(TimeVR[[#This Row],[Times]],8)="00:00.00", LEFT(TimeVR[[#This Row],[Times]],2)="NT"),"-",TimeVR[[#This Row],[Times]])</f>
        <v>0</v>
      </c>
      <c r="I18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8" t="str">
        <f>IF(ISBLANK(TimeVR[[#This Row],[Best Time(S)]]),"-",TimeVR[[#This Row],[Best Time(S)]])</f>
        <v>-</v>
      </c>
      <c r="K1888" t="str">
        <f>IF(StandardResults[[#This Row],[BT(SC)]]&lt;&gt;"-",IF(StandardResults[[#This Row],[BT(SC)]]&lt;=StandardResults[[#This Row],[AAs]],"AA",IF(StandardResults[[#This Row],[BT(SC)]]&lt;=StandardResults[[#This Row],[As]],"A",IF(StandardResults[[#This Row],[BT(SC)]]&lt;=StandardResults[[#This Row],[Bs]],"B","-"))),"")</f>
        <v/>
      </c>
      <c r="L1888" t="str">
        <f>IF(ISBLANK(TimeVR[[#This Row],[Best Time(L)]]),"-",TimeVR[[#This Row],[Best Time(L)]])</f>
        <v>-</v>
      </c>
      <c r="M1888" t="str">
        <f>IF(StandardResults[[#This Row],[BT(LC)]]&lt;&gt;"-",IF(StandardResults[[#This Row],[BT(LC)]]&lt;=StandardResults[[#This Row],[AA]],"AA",IF(StandardResults[[#This Row],[BT(LC)]]&lt;=StandardResults[[#This Row],[A]],"A",IF(StandardResults[[#This Row],[BT(LC)]]&lt;=StandardResults[[#This Row],[B]],"B","-"))),"")</f>
        <v/>
      </c>
      <c r="N1888" s="14"/>
      <c r="O1888" t="str">
        <f>IF(StandardResults[[#This Row],[BT(SC)]]&lt;&gt;"-",IF(StandardResults[[#This Row],[BT(SC)]]&lt;=StandardResults[[#This Row],[Ecs]],"EC","-"),"")</f>
        <v/>
      </c>
      <c r="Q1888" t="str">
        <f>IF(StandardResults[[#This Row],[Ind/Rel]]="Ind",LEFT(StandardResults[[#This Row],[Gender]],1)&amp;MIN(MAX(StandardResults[[#This Row],[Age]],11),17)&amp;"-"&amp;StandardResults[[#This Row],[Event]],"")</f>
        <v>011-0</v>
      </c>
      <c r="R1888" t="e">
        <f>IF(StandardResults[[#This Row],[Ind/Rel]]="Ind",_xlfn.XLOOKUP(StandardResults[[#This Row],[Code]],Std[Code],Std[AA]),"-")</f>
        <v>#N/A</v>
      </c>
      <c r="S1888" t="e">
        <f>IF(StandardResults[[#This Row],[Ind/Rel]]="Ind",_xlfn.XLOOKUP(StandardResults[[#This Row],[Code]],Std[Code],Std[A]),"-")</f>
        <v>#N/A</v>
      </c>
      <c r="T1888" t="e">
        <f>IF(StandardResults[[#This Row],[Ind/Rel]]="Ind",_xlfn.XLOOKUP(StandardResults[[#This Row],[Code]],Std[Code],Std[B]),"-")</f>
        <v>#N/A</v>
      </c>
      <c r="U1888" t="e">
        <f>IF(StandardResults[[#This Row],[Ind/Rel]]="Ind",_xlfn.XLOOKUP(StandardResults[[#This Row],[Code]],Std[Code],Std[AAs]),"-")</f>
        <v>#N/A</v>
      </c>
      <c r="V1888" t="e">
        <f>IF(StandardResults[[#This Row],[Ind/Rel]]="Ind",_xlfn.XLOOKUP(StandardResults[[#This Row],[Code]],Std[Code],Std[As]),"-")</f>
        <v>#N/A</v>
      </c>
      <c r="W1888" t="e">
        <f>IF(StandardResults[[#This Row],[Ind/Rel]]="Ind",_xlfn.XLOOKUP(StandardResults[[#This Row],[Code]],Std[Code],Std[Bs]),"-")</f>
        <v>#N/A</v>
      </c>
      <c r="X1888" t="e">
        <f>IF(StandardResults[[#This Row],[Ind/Rel]]="Ind",_xlfn.XLOOKUP(StandardResults[[#This Row],[Code]],Std[Code],Std[EC]),"-")</f>
        <v>#N/A</v>
      </c>
      <c r="Y1888" t="e">
        <f>IF(StandardResults[[#This Row],[Ind/Rel]]="Ind",_xlfn.XLOOKUP(StandardResults[[#This Row],[Code]],Std[Code],Std[Ecs]),"-")</f>
        <v>#N/A</v>
      </c>
      <c r="Z1888">
        <f>COUNTIFS(StandardResults[Name],StandardResults[[#This Row],[Name]],StandardResults[Entry
Std],"B")+COUNTIFS(StandardResults[Name],StandardResults[[#This Row],[Name]],StandardResults[Entry
Std],"A")+COUNTIFS(StandardResults[Name],StandardResults[[#This Row],[Name]],StandardResults[Entry
Std],"AA")</f>
        <v>0</v>
      </c>
      <c r="AA1888">
        <f>COUNTIFS(StandardResults[Name],StandardResults[[#This Row],[Name]],StandardResults[Entry
Std],"AA")</f>
        <v>0</v>
      </c>
    </row>
    <row r="1889" spans="1:27" x14ac:dyDescent="0.25">
      <c r="A1889">
        <f>TimeVR[[#This Row],[Club]]</f>
        <v>0</v>
      </c>
      <c r="B1889" t="str">
        <f>IF(OR(RIGHT(TimeVR[[#This Row],[Event]],3)="M.R", RIGHT(TimeVR[[#This Row],[Event]],3)="F.R"),"Relay","Ind")</f>
        <v>Ind</v>
      </c>
      <c r="C1889">
        <f>TimeVR[[#This Row],[gender]]</f>
        <v>0</v>
      </c>
      <c r="D1889">
        <f>TimeVR[[#This Row],[Age]]</f>
        <v>0</v>
      </c>
      <c r="E1889">
        <f>TimeVR[[#This Row],[name]]</f>
        <v>0</v>
      </c>
      <c r="F1889">
        <f>TimeVR[[#This Row],[Event]]</f>
        <v>0</v>
      </c>
      <c r="G1889" t="str">
        <f>IF(OR(StandardResults[[#This Row],[Entry]]="-",TimeVR[[#This Row],[validation]]="Validated"),"Y","N")</f>
        <v>N</v>
      </c>
      <c r="H1889">
        <f>IF(OR(LEFT(TimeVR[[#This Row],[Times]],8)="00:00.00", LEFT(TimeVR[[#This Row],[Times]],2)="NT"),"-",TimeVR[[#This Row],[Times]])</f>
        <v>0</v>
      </c>
      <c r="I18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89" t="str">
        <f>IF(ISBLANK(TimeVR[[#This Row],[Best Time(S)]]),"-",TimeVR[[#This Row],[Best Time(S)]])</f>
        <v>-</v>
      </c>
      <c r="K1889" t="str">
        <f>IF(StandardResults[[#This Row],[BT(SC)]]&lt;&gt;"-",IF(StandardResults[[#This Row],[BT(SC)]]&lt;=StandardResults[[#This Row],[AAs]],"AA",IF(StandardResults[[#This Row],[BT(SC)]]&lt;=StandardResults[[#This Row],[As]],"A",IF(StandardResults[[#This Row],[BT(SC)]]&lt;=StandardResults[[#This Row],[Bs]],"B","-"))),"")</f>
        <v/>
      </c>
      <c r="L1889" t="str">
        <f>IF(ISBLANK(TimeVR[[#This Row],[Best Time(L)]]),"-",TimeVR[[#This Row],[Best Time(L)]])</f>
        <v>-</v>
      </c>
      <c r="M1889" t="str">
        <f>IF(StandardResults[[#This Row],[BT(LC)]]&lt;&gt;"-",IF(StandardResults[[#This Row],[BT(LC)]]&lt;=StandardResults[[#This Row],[AA]],"AA",IF(StandardResults[[#This Row],[BT(LC)]]&lt;=StandardResults[[#This Row],[A]],"A",IF(StandardResults[[#This Row],[BT(LC)]]&lt;=StandardResults[[#This Row],[B]],"B","-"))),"")</f>
        <v/>
      </c>
      <c r="N1889" s="14"/>
      <c r="O1889" t="str">
        <f>IF(StandardResults[[#This Row],[BT(SC)]]&lt;&gt;"-",IF(StandardResults[[#This Row],[BT(SC)]]&lt;=StandardResults[[#This Row],[Ecs]],"EC","-"),"")</f>
        <v/>
      </c>
      <c r="Q1889" t="str">
        <f>IF(StandardResults[[#This Row],[Ind/Rel]]="Ind",LEFT(StandardResults[[#This Row],[Gender]],1)&amp;MIN(MAX(StandardResults[[#This Row],[Age]],11),17)&amp;"-"&amp;StandardResults[[#This Row],[Event]],"")</f>
        <v>011-0</v>
      </c>
      <c r="R1889" t="e">
        <f>IF(StandardResults[[#This Row],[Ind/Rel]]="Ind",_xlfn.XLOOKUP(StandardResults[[#This Row],[Code]],Std[Code],Std[AA]),"-")</f>
        <v>#N/A</v>
      </c>
      <c r="S1889" t="e">
        <f>IF(StandardResults[[#This Row],[Ind/Rel]]="Ind",_xlfn.XLOOKUP(StandardResults[[#This Row],[Code]],Std[Code],Std[A]),"-")</f>
        <v>#N/A</v>
      </c>
      <c r="T1889" t="e">
        <f>IF(StandardResults[[#This Row],[Ind/Rel]]="Ind",_xlfn.XLOOKUP(StandardResults[[#This Row],[Code]],Std[Code],Std[B]),"-")</f>
        <v>#N/A</v>
      </c>
      <c r="U1889" t="e">
        <f>IF(StandardResults[[#This Row],[Ind/Rel]]="Ind",_xlfn.XLOOKUP(StandardResults[[#This Row],[Code]],Std[Code],Std[AAs]),"-")</f>
        <v>#N/A</v>
      </c>
      <c r="V1889" t="e">
        <f>IF(StandardResults[[#This Row],[Ind/Rel]]="Ind",_xlfn.XLOOKUP(StandardResults[[#This Row],[Code]],Std[Code],Std[As]),"-")</f>
        <v>#N/A</v>
      </c>
      <c r="W1889" t="e">
        <f>IF(StandardResults[[#This Row],[Ind/Rel]]="Ind",_xlfn.XLOOKUP(StandardResults[[#This Row],[Code]],Std[Code],Std[Bs]),"-")</f>
        <v>#N/A</v>
      </c>
      <c r="X1889" t="e">
        <f>IF(StandardResults[[#This Row],[Ind/Rel]]="Ind",_xlfn.XLOOKUP(StandardResults[[#This Row],[Code]],Std[Code],Std[EC]),"-")</f>
        <v>#N/A</v>
      </c>
      <c r="Y1889" t="e">
        <f>IF(StandardResults[[#This Row],[Ind/Rel]]="Ind",_xlfn.XLOOKUP(StandardResults[[#This Row],[Code]],Std[Code],Std[Ecs]),"-")</f>
        <v>#N/A</v>
      </c>
      <c r="Z1889">
        <f>COUNTIFS(StandardResults[Name],StandardResults[[#This Row],[Name]],StandardResults[Entry
Std],"B")+COUNTIFS(StandardResults[Name],StandardResults[[#This Row],[Name]],StandardResults[Entry
Std],"A")+COUNTIFS(StandardResults[Name],StandardResults[[#This Row],[Name]],StandardResults[Entry
Std],"AA")</f>
        <v>0</v>
      </c>
      <c r="AA1889">
        <f>COUNTIFS(StandardResults[Name],StandardResults[[#This Row],[Name]],StandardResults[Entry
Std],"AA")</f>
        <v>0</v>
      </c>
    </row>
    <row r="1890" spans="1:27" x14ac:dyDescent="0.25">
      <c r="A1890">
        <f>TimeVR[[#This Row],[Club]]</f>
        <v>0</v>
      </c>
      <c r="B1890" t="str">
        <f>IF(OR(RIGHT(TimeVR[[#This Row],[Event]],3)="M.R", RIGHT(TimeVR[[#This Row],[Event]],3)="F.R"),"Relay","Ind")</f>
        <v>Ind</v>
      </c>
      <c r="C1890">
        <f>TimeVR[[#This Row],[gender]]</f>
        <v>0</v>
      </c>
      <c r="D1890">
        <f>TimeVR[[#This Row],[Age]]</f>
        <v>0</v>
      </c>
      <c r="E1890">
        <f>TimeVR[[#This Row],[name]]</f>
        <v>0</v>
      </c>
      <c r="F1890">
        <f>TimeVR[[#This Row],[Event]]</f>
        <v>0</v>
      </c>
      <c r="G1890" t="str">
        <f>IF(OR(StandardResults[[#This Row],[Entry]]="-",TimeVR[[#This Row],[validation]]="Validated"),"Y","N")</f>
        <v>N</v>
      </c>
      <c r="H1890">
        <f>IF(OR(LEFT(TimeVR[[#This Row],[Times]],8)="00:00.00", LEFT(TimeVR[[#This Row],[Times]],2)="NT"),"-",TimeVR[[#This Row],[Times]])</f>
        <v>0</v>
      </c>
      <c r="I18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0" t="str">
        <f>IF(ISBLANK(TimeVR[[#This Row],[Best Time(S)]]),"-",TimeVR[[#This Row],[Best Time(S)]])</f>
        <v>-</v>
      </c>
      <c r="K1890" t="str">
        <f>IF(StandardResults[[#This Row],[BT(SC)]]&lt;&gt;"-",IF(StandardResults[[#This Row],[BT(SC)]]&lt;=StandardResults[[#This Row],[AAs]],"AA",IF(StandardResults[[#This Row],[BT(SC)]]&lt;=StandardResults[[#This Row],[As]],"A",IF(StandardResults[[#This Row],[BT(SC)]]&lt;=StandardResults[[#This Row],[Bs]],"B","-"))),"")</f>
        <v/>
      </c>
      <c r="L1890" t="str">
        <f>IF(ISBLANK(TimeVR[[#This Row],[Best Time(L)]]),"-",TimeVR[[#This Row],[Best Time(L)]])</f>
        <v>-</v>
      </c>
      <c r="M1890" t="str">
        <f>IF(StandardResults[[#This Row],[BT(LC)]]&lt;&gt;"-",IF(StandardResults[[#This Row],[BT(LC)]]&lt;=StandardResults[[#This Row],[AA]],"AA",IF(StandardResults[[#This Row],[BT(LC)]]&lt;=StandardResults[[#This Row],[A]],"A",IF(StandardResults[[#This Row],[BT(LC)]]&lt;=StandardResults[[#This Row],[B]],"B","-"))),"")</f>
        <v/>
      </c>
      <c r="N1890" s="14"/>
      <c r="O1890" t="str">
        <f>IF(StandardResults[[#This Row],[BT(SC)]]&lt;&gt;"-",IF(StandardResults[[#This Row],[BT(SC)]]&lt;=StandardResults[[#This Row],[Ecs]],"EC","-"),"")</f>
        <v/>
      </c>
      <c r="Q1890" t="str">
        <f>IF(StandardResults[[#This Row],[Ind/Rel]]="Ind",LEFT(StandardResults[[#This Row],[Gender]],1)&amp;MIN(MAX(StandardResults[[#This Row],[Age]],11),17)&amp;"-"&amp;StandardResults[[#This Row],[Event]],"")</f>
        <v>011-0</v>
      </c>
      <c r="R1890" t="e">
        <f>IF(StandardResults[[#This Row],[Ind/Rel]]="Ind",_xlfn.XLOOKUP(StandardResults[[#This Row],[Code]],Std[Code],Std[AA]),"-")</f>
        <v>#N/A</v>
      </c>
      <c r="S1890" t="e">
        <f>IF(StandardResults[[#This Row],[Ind/Rel]]="Ind",_xlfn.XLOOKUP(StandardResults[[#This Row],[Code]],Std[Code],Std[A]),"-")</f>
        <v>#N/A</v>
      </c>
      <c r="T1890" t="e">
        <f>IF(StandardResults[[#This Row],[Ind/Rel]]="Ind",_xlfn.XLOOKUP(StandardResults[[#This Row],[Code]],Std[Code],Std[B]),"-")</f>
        <v>#N/A</v>
      </c>
      <c r="U1890" t="e">
        <f>IF(StandardResults[[#This Row],[Ind/Rel]]="Ind",_xlfn.XLOOKUP(StandardResults[[#This Row],[Code]],Std[Code],Std[AAs]),"-")</f>
        <v>#N/A</v>
      </c>
      <c r="V1890" t="e">
        <f>IF(StandardResults[[#This Row],[Ind/Rel]]="Ind",_xlfn.XLOOKUP(StandardResults[[#This Row],[Code]],Std[Code],Std[As]),"-")</f>
        <v>#N/A</v>
      </c>
      <c r="W1890" t="e">
        <f>IF(StandardResults[[#This Row],[Ind/Rel]]="Ind",_xlfn.XLOOKUP(StandardResults[[#This Row],[Code]],Std[Code],Std[Bs]),"-")</f>
        <v>#N/A</v>
      </c>
      <c r="X1890" t="e">
        <f>IF(StandardResults[[#This Row],[Ind/Rel]]="Ind",_xlfn.XLOOKUP(StandardResults[[#This Row],[Code]],Std[Code],Std[EC]),"-")</f>
        <v>#N/A</v>
      </c>
      <c r="Y1890" t="e">
        <f>IF(StandardResults[[#This Row],[Ind/Rel]]="Ind",_xlfn.XLOOKUP(StandardResults[[#This Row],[Code]],Std[Code],Std[Ecs]),"-")</f>
        <v>#N/A</v>
      </c>
      <c r="Z1890">
        <f>COUNTIFS(StandardResults[Name],StandardResults[[#This Row],[Name]],StandardResults[Entry
Std],"B")+COUNTIFS(StandardResults[Name],StandardResults[[#This Row],[Name]],StandardResults[Entry
Std],"A")+COUNTIFS(StandardResults[Name],StandardResults[[#This Row],[Name]],StandardResults[Entry
Std],"AA")</f>
        <v>0</v>
      </c>
      <c r="AA1890">
        <f>COUNTIFS(StandardResults[Name],StandardResults[[#This Row],[Name]],StandardResults[Entry
Std],"AA")</f>
        <v>0</v>
      </c>
    </row>
    <row r="1891" spans="1:27" x14ac:dyDescent="0.25">
      <c r="A1891">
        <f>TimeVR[[#This Row],[Club]]</f>
        <v>0</v>
      </c>
      <c r="B1891" t="str">
        <f>IF(OR(RIGHT(TimeVR[[#This Row],[Event]],3)="M.R", RIGHT(TimeVR[[#This Row],[Event]],3)="F.R"),"Relay","Ind")</f>
        <v>Ind</v>
      </c>
      <c r="C1891">
        <f>TimeVR[[#This Row],[gender]]</f>
        <v>0</v>
      </c>
      <c r="D1891">
        <f>TimeVR[[#This Row],[Age]]</f>
        <v>0</v>
      </c>
      <c r="E1891">
        <f>TimeVR[[#This Row],[name]]</f>
        <v>0</v>
      </c>
      <c r="F1891">
        <f>TimeVR[[#This Row],[Event]]</f>
        <v>0</v>
      </c>
      <c r="G1891" t="str">
        <f>IF(OR(StandardResults[[#This Row],[Entry]]="-",TimeVR[[#This Row],[validation]]="Validated"),"Y","N")</f>
        <v>N</v>
      </c>
      <c r="H1891">
        <f>IF(OR(LEFT(TimeVR[[#This Row],[Times]],8)="00:00.00", LEFT(TimeVR[[#This Row],[Times]],2)="NT"),"-",TimeVR[[#This Row],[Times]])</f>
        <v>0</v>
      </c>
      <c r="I18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1" t="str">
        <f>IF(ISBLANK(TimeVR[[#This Row],[Best Time(S)]]),"-",TimeVR[[#This Row],[Best Time(S)]])</f>
        <v>-</v>
      </c>
      <c r="K1891" t="str">
        <f>IF(StandardResults[[#This Row],[BT(SC)]]&lt;&gt;"-",IF(StandardResults[[#This Row],[BT(SC)]]&lt;=StandardResults[[#This Row],[AAs]],"AA",IF(StandardResults[[#This Row],[BT(SC)]]&lt;=StandardResults[[#This Row],[As]],"A",IF(StandardResults[[#This Row],[BT(SC)]]&lt;=StandardResults[[#This Row],[Bs]],"B","-"))),"")</f>
        <v/>
      </c>
      <c r="L1891" t="str">
        <f>IF(ISBLANK(TimeVR[[#This Row],[Best Time(L)]]),"-",TimeVR[[#This Row],[Best Time(L)]])</f>
        <v>-</v>
      </c>
      <c r="M1891" t="str">
        <f>IF(StandardResults[[#This Row],[BT(LC)]]&lt;&gt;"-",IF(StandardResults[[#This Row],[BT(LC)]]&lt;=StandardResults[[#This Row],[AA]],"AA",IF(StandardResults[[#This Row],[BT(LC)]]&lt;=StandardResults[[#This Row],[A]],"A",IF(StandardResults[[#This Row],[BT(LC)]]&lt;=StandardResults[[#This Row],[B]],"B","-"))),"")</f>
        <v/>
      </c>
      <c r="N1891" s="14"/>
      <c r="O1891" t="str">
        <f>IF(StandardResults[[#This Row],[BT(SC)]]&lt;&gt;"-",IF(StandardResults[[#This Row],[BT(SC)]]&lt;=StandardResults[[#This Row],[Ecs]],"EC","-"),"")</f>
        <v/>
      </c>
      <c r="Q1891" t="str">
        <f>IF(StandardResults[[#This Row],[Ind/Rel]]="Ind",LEFT(StandardResults[[#This Row],[Gender]],1)&amp;MIN(MAX(StandardResults[[#This Row],[Age]],11),17)&amp;"-"&amp;StandardResults[[#This Row],[Event]],"")</f>
        <v>011-0</v>
      </c>
      <c r="R1891" t="e">
        <f>IF(StandardResults[[#This Row],[Ind/Rel]]="Ind",_xlfn.XLOOKUP(StandardResults[[#This Row],[Code]],Std[Code],Std[AA]),"-")</f>
        <v>#N/A</v>
      </c>
      <c r="S1891" t="e">
        <f>IF(StandardResults[[#This Row],[Ind/Rel]]="Ind",_xlfn.XLOOKUP(StandardResults[[#This Row],[Code]],Std[Code],Std[A]),"-")</f>
        <v>#N/A</v>
      </c>
      <c r="T1891" t="e">
        <f>IF(StandardResults[[#This Row],[Ind/Rel]]="Ind",_xlfn.XLOOKUP(StandardResults[[#This Row],[Code]],Std[Code],Std[B]),"-")</f>
        <v>#N/A</v>
      </c>
      <c r="U1891" t="e">
        <f>IF(StandardResults[[#This Row],[Ind/Rel]]="Ind",_xlfn.XLOOKUP(StandardResults[[#This Row],[Code]],Std[Code],Std[AAs]),"-")</f>
        <v>#N/A</v>
      </c>
      <c r="V1891" t="e">
        <f>IF(StandardResults[[#This Row],[Ind/Rel]]="Ind",_xlfn.XLOOKUP(StandardResults[[#This Row],[Code]],Std[Code],Std[As]),"-")</f>
        <v>#N/A</v>
      </c>
      <c r="W1891" t="e">
        <f>IF(StandardResults[[#This Row],[Ind/Rel]]="Ind",_xlfn.XLOOKUP(StandardResults[[#This Row],[Code]],Std[Code],Std[Bs]),"-")</f>
        <v>#N/A</v>
      </c>
      <c r="X1891" t="e">
        <f>IF(StandardResults[[#This Row],[Ind/Rel]]="Ind",_xlfn.XLOOKUP(StandardResults[[#This Row],[Code]],Std[Code],Std[EC]),"-")</f>
        <v>#N/A</v>
      </c>
      <c r="Y1891" t="e">
        <f>IF(StandardResults[[#This Row],[Ind/Rel]]="Ind",_xlfn.XLOOKUP(StandardResults[[#This Row],[Code]],Std[Code],Std[Ecs]),"-")</f>
        <v>#N/A</v>
      </c>
      <c r="Z1891">
        <f>COUNTIFS(StandardResults[Name],StandardResults[[#This Row],[Name]],StandardResults[Entry
Std],"B")+COUNTIFS(StandardResults[Name],StandardResults[[#This Row],[Name]],StandardResults[Entry
Std],"A")+COUNTIFS(StandardResults[Name],StandardResults[[#This Row],[Name]],StandardResults[Entry
Std],"AA")</f>
        <v>0</v>
      </c>
      <c r="AA1891">
        <f>COUNTIFS(StandardResults[Name],StandardResults[[#This Row],[Name]],StandardResults[Entry
Std],"AA")</f>
        <v>0</v>
      </c>
    </row>
    <row r="1892" spans="1:27" x14ac:dyDescent="0.25">
      <c r="A1892">
        <f>TimeVR[[#This Row],[Club]]</f>
        <v>0</v>
      </c>
      <c r="B1892" t="str">
        <f>IF(OR(RIGHT(TimeVR[[#This Row],[Event]],3)="M.R", RIGHT(TimeVR[[#This Row],[Event]],3)="F.R"),"Relay","Ind")</f>
        <v>Ind</v>
      </c>
      <c r="C1892">
        <f>TimeVR[[#This Row],[gender]]</f>
        <v>0</v>
      </c>
      <c r="D1892">
        <f>TimeVR[[#This Row],[Age]]</f>
        <v>0</v>
      </c>
      <c r="E1892">
        <f>TimeVR[[#This Row],[name]]</f>
        <v>0</v>
      </c>
      <c r="F1892">
        <f>TimeVR[[#This Row],[Event]]</f>
        <v>0</v>
      </c>
      <c r="G1892" t="str">
        <f>IF(OR(StandardResults[[#This Row],[Entry]]="-",TimeVR[[#This Row],[validation]]="Validated"),"Y","N")</f>
        <v>N</v>
      </c>
      <c r="H1892">
        <f>IF(OR(LEFT(TimeVR[[#This Row],[Times]],8)="00:00.00", LEFT(TimeVR[[#This Row],[Times]],2)="NT"),"-",TimeVR[[#This Row],[Times]])</f>
        <v>0</v>
      </c>
      <c r="I18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2" t="str">
        <f>IF(ISBLANK(TimeVR[[#This Row],[Best Time(S)]]),"-",TimeVR[[#This Row],[Best Time(S)]])</f>
        <v>-</v>
      </c>
      <c r="K1892" t="str">
        <f>IF(StandardResults[[#This Row],[BT(SC)]]&lt;&gt;"-",IF(StandardResults[[#This Row],[BT(SC)]]&lt;=StandardResults[[#This Row],[AAs]],"AA",IF(StandardResults[[#This Row],[BT(SC)]]&lt;=StandardResults[[#This Row],[As]],"A",IF(StandardResults[[#This Row],[BT(SC)]]&lt;=StandardResults[[#This Row],[Bs]],"B","-"))),"")</f>
        <v/>
      </c>
      <c r="L1892" t="str">
        <f>IF(ISBLANK(TimeVR[[#This Row],[Best Time(L)]]),"-",TimeVR[[#This Row],[Best Time(L)]])</f>
        <v>-</v>
      </c>
      <c r="M1892" t="str">
        <f>IF(StandardResults[[#This Row],[BT(LC)]]&lt;&gt;"-",IF(StandardResults[[#This Row],[BT(LC)]]&lt;=StandardResults[[#This Row],[AA]],"AA",IF(StandardResults[[#This Row],[BT(LC)]]&lt;=StandardResults[[#This Row],[A]],"A",IF(StandardResults[[#This Row],[BT(LC)]]&lt;=StandardResults[[#This Row],[B]],"B","-"))),"")</f>
        <v/>
      </c>
      <c r="N1892" s="14"/>
      <c r="O1892" t="str">
        <f>IF(StandardResults[[#This Row],[BT(SC)]]&lt;&gt;"-",IF(StandardResults[[#This Row],[BT(SC)]]&lt;=StandardResults[[#This Row],[Ecs]],"EC","-"),"")</f>
        <v/>
      </c>
      <c r="Q1892" t="str">
        <f>IF(StandardResults[[#This Row],[Ind/Rel]]="Ind",LEFT(StandardResults[[#This Row],[Gender]],1)&amp;MIN(MAX(StandardResults[[#This Row],[Age]],11),17)&amp;"-"&amp;StandardResults[[#This Row],[Event]],"")</f>
        <v>011-0</v>
      </c>
      <c r="R1892" t="e">
        <f>IF(StandardResults[[#This Row],[Ind/Rel]]="Ind",_xlfn.XLOOKUP(StandardResults[[#This Row],[Code]],Std[Code],Std[AA]),"-")</f>
        <v>#N/A</v>
      </c>
      <c r="S1892" t="e">
        <f>IF(StandardResults[[#This Row],[Ind/Rel]]="Ind",_xlfn.XLOOKUP(StandardResults[[#This Row],[Code]],Std[Code],Std[A]),"-")</f>
        <v>#N/A</v>
      </c>
      <c r="T1892" t="e">
        <f>IF(StandardResults[[#This Row],[Ind/Rel]]="Ind",_xlfn.XLOOKUP(StandardResults[[#This Row],[Code]],Std[Code],Std[B]),"-")</f>
        <v>#N/A</v>
      </c>
      <c r="U1892" t="e">
        <f>IF(StandardResults[[#This Row],[Ind/Rel]]="Ind",_xlfn.XLOOKUP(StandardResults[[#This Row],[Code]],Std[Code],Std[AAs]),"-")</f>
        <v>#N/A</v>
      </c>
      <c r="V1892" t="e">
        <f>IF(StandardResults[[#This Row],[Ind/Rel]]="Ind",_xlfn.XLOOKUP(StandardResults[[#This Row],[Code]],Std[Code],Std[As]),"-")</f>
        <v>#N/A</v>
      </c>
      <c r="W1892" t="e">
        <f>IF(StandardResults[[#This Row],[Ind/Rel]]="Ind",_xlfn.XLOOKUP(StandardResults[[#This Row],[Code]],Std[Code],Std[Bs]),"-")</f>
        <v>#N/A</v>
      </c>
      <c r="X1892" t="e">
        <f>IF(StandardResults[[#This Row],[Ind/Rel]]="Ind",_xlfn.XLOOKUP(StandardResults[[#This Row],[Code]],Std[Code],Std[EC]),"-")</f>
        <v>#N/A</v>
      </c>
      <c r="Y1892" t="e">
        <f>IF(StandardResults[[#This Row],[Ind/Rel]]="Ind",_xlfn.XLOOKUP(StandardResults[[#This Row],[Code]],Std[Code],Std[Ecs]),"-")</f>
        <v>#N/A</v>
      </c>
      <c r="Z1892">
        <f>COUNTIFS(StandardResults[Name],StandardResults[[#This Row],[Name]],StandardResults[Entry
Std],"B")+COUNTIFS(StandardResults[Name],StandardResults[[#This Row],[Name]],StandardResults[Entry
Std],"A")+COUNTIFS(StandardResults[Name],StandardResults[[#This Row],[Name]],StandardResults[Entry
Std],"AA")</f>
        <v>0</v>
      </c>
      <c r="AA1892">
        <f>COUNTIFS(StandardResults[Name],StandardResults[[#This Row],[Name]],StandardResults[Entry
Std],"AA")</f>
        <v>0</v>
      </c>
    </row>
    <row r="1893" spans="1:27" x14ac:dyDescent="0.25">
      <c r="A1893">
        <f>TimeVR[[#This Row],[Club]]</f>
        <v>0</v>
      </c>
      <c r="B1893" t="str">
        <f>IF(OR(RIGHT(TimeVR[[#This Row],[Event]],3)="M.R", RIGHT(TimeVR[[#This Row],[Event]],3)="F.R"),"Relay","Ind")</f>
        <v>Ind</v>
      </c>
      <c r="C1893">
        <f>TimeVR[[#This Row],[gender]]</f>
        <v>0</v>
      </c>
      <c r="D1893">
        <f>TimeVR[[#This Row],[Age]]</f>
        <v>0</v>
      </c>
      <c r="E1893">
        <f>TimeVR[[#This Row],[name]]</f>
        <v>0</v>
      </c>
      <c r="F1893">
        <f>TimeVR[[#This Row],[Event]]</f>
        <v>0</v>
      </c>
      <c r="G1893" t="str">
        <f>IF(OR(StandardResults[[#This Row],[Entry]]="-",TimeVR[[#This Row],[validation]]="Validated"),"Y","N")</f>
        <v>N</v>
      </c>
      <c r="H1893">
        <f>IF(OR(LEFT(TimeVR[[#This Row],[Times]],8)="00:00.00", LEFT(TimeVR[[#This Row],[Times]],2)="NT"),"-",TimeVR[[#This Row],[Times]])</f>
        <v>0</v>
      </c>
      <c r="I18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3" t="str">
        <f>IF(ISBLANK(TimeVR[[#This Row],[Best Time(S)]]),"-",TimeVR[[#This Row],[Best Time(S)]])</f>
        <v>-</v>
      </c>
      <c r="K1893" t="str">
        <f>IF(StandardResults[[#This Row],[BT(SC)]]&lt;&gt;"-",IF(StandardResults[[#This Row],[BT(SC)]]&lt;=StandardResults[[#This Row],[AAs]],"AA",IF(StandardResults[[#This Row],[BT(SC)]]&lt;=StandardResults[[#This Row],[As]],"A",IF(StandardResults[[#This Row],[BT(SC)]]&lt;=StandardResults[[#This Row],[Bs]],"B","-"))),"")</f>
        <v/>
      </c>
      <c r="L1893" t="str">
        <f>IF(ISBLANK(TimeVR[[#This Row],[Best Time(L)]]),"-",TimeVR[[#This Row],[Best Time(L)]])</f>
        <v>-</v>
      </c>
      <c r="M1893" t="str">
        <f>IF(StandardResults[[#This Row],[BT(LC)]]&lt;&gt;"-",IF(StandardResults[[#This Row],[BT(LC)]]&lt;=StandardResults[[#This Row],[AA]],"AA",IF(StandardResults[[#This Row],[BT(LC)]]&lt;=StandardResults[[#This Row],[A]],"A",IF(StandardResults[[#This Row],[BT(LC)]]&lt;=StandardResults[[#This Row],[B]],"B","-"))),"")</f>
        <v/>
      </c>
      <c r="N1893" s="14"/>
      <c r="O1893" t="str">
        <f>IF(StandardResults[[#This Row],[BT(SC)]]&lt;&gt;"-",IF(StandardResults[[#This Row],[BT(SC)]]&lt;=StandardResults[[#This Row],[Ecs]],"EC","-"),"")</f>
        <v/>
      </c>
      <c r="Q1893" t="str">
        <f>IF(StandardResults[[#This Row],[Ind/Rel]]="Ind",LEFT(StandardResults[[#This Row],[Gender]],1)&amp;MIN(MAX(StandardResults[[#This Row],[Age]],11),17)&amp;"-"&amp;StandardResults[[#This Row],[Event]],"")</f>
        <v>011-0</v>
      </c>
      <c r="R1893" t="e">
        <f>IF(StandardResults[[#This Row],[Ind/Rel]]="Ind",_xlfn.XLOOKUP(StandardResults[[#This Row],[Code]],Std[Code],Std[AA]),"-")</f>
        <v>#N/A</v>
      </c>
      <c r="S1893" t="e">
        <f>IF(StandardResults[[#This Row],[Ind/Rel]]="Ind",_xlfn.XLOOKUP(StandardResults[[#This Row],[Code]],Std[Code],Std[A]),"-")</f>
        <v>#N/A</v>
      </c>
      <c r="T1893" t="e">
        <f>IF(StandardResults[[#This Row],[Ind/Rel]]="Ind",_xlfn.XLOOKUP(StandardResults[[#This Row],[Code]],Std[Code],Std[B]),"-")</f>
        <v>#N/A</v>
      </c>
      <c r="U1893" t="e">
        <f>IF(StandardResults[[#This Row],[Ind/Rel]]="Ind",_xlfn.XLOOKUP(StandardResults[[#This Row],[Code]],Std[Code],Std[AAs]),"-")</f>
        <v>#N/A</v>
      </c>
      <c r="V1893" t="e">
        <f>IF(StandardResults[[#This Row],[Ind/Rel]]="Ind",_xlfn.XLOOKUP(StandardResults[[#This Row],[Code]],Std[Code],Std[As]),"-")</f>
        <v>#N/A</v>
      </c>
      <c r="W1893" t="e">
        <f>IF(StandardResults[[#This Row],[Ind/Rel]]="Ind",_xlfn.XLOOKUP(StandardResults[[#This Row],[Code]],Std[Code],Std[Bs]),"-")</f>
        <v>#N/A</v>
      </c>
      <c r="X1893" t="e">
        <f>IF(StandardResults[[#This Row],[Ind/Rel]]="Ind",_xlfn.XLOOKUP(StandardResults[[#This Row],[Code]],Std[Code],Std[EC]),"-")</f>
        <v>#N/A</v>
      </c>
      <c r="Y1893" t="e">
        <f>IF(StandardResults[[#This Row],[Ind/Rel]]="Ind",_xlfn.XLOOKUP(StandardResults[[#This Row],[Code]],Std[Code],Std[Ecs]),"-")</f>
        <v>#N/A</v>
      </c>
      <c r="Z1893">
        <f>COUNTIFS(StandardResults[Name],StandardResults[[#This Row],[Name]],StandardResults[Entry
Std],"B")+COUNTIFS(StandardResults[Name],StandardResults[[#This Row],[Name]],StandardResults[Entry
Std],"A")+COUNTIFS(StandardResults[Name],StandardResults[[#This Row],[Name]],StandardResults[Entry
Std],"AA")</f>
        <v>0</v>
      </c>
      <c r="AA1893">
        <f>COUNTIFS(StandardResults[Name],StandardResults[[#This Row],[Name]],StandardResults[Entry
Std],"AA")</f>
        <v>0</v>
      </c>
    </row>
    <row r="1894" spans="1:27" x14ac:dyDescent="0.25">
      <c r="A1894">
        <f>TimeVR[[#This Row],[Club]]</f>
        <v>0</v>
      </c>
      <c r="B1894" t="str">
        <f>IF(OR(RIGHT(TimeVR[[#This Row],[Event]],3)="M.R", RIGHT(TimeVR[[#This Row],[Event]],3)="F.R"),"Relay","Ind")</f>
        <v>Ind</v>
      </c>
      <c r="C1894">
        <f>TimeVR[[#This Row],[gender]]</f>
        <v>0</v>
      </c>
      <c r="D1894">
        <f>TimeVR[[#This Row],[Age]]</f>
        <v>0</v>
      </c>
      <c r="E1894">
        <f>TimeVR[[#This Row],[name]]</f>
        <v>0</v>
      </c>
      <c r="F1894">
        <f>TimeVR[[#This Row],[Event]]</f>
        <v>0</v>
      </c>
      <c r="G1894" t="str">
        <f>IF(OR(StandardResults[[#This Row],[Entry]]="-",TimeVR[[#This Row],[validation]]="Validated"),"Y","N")</f>
        <v>N</v>
      </c>
      <c r="H1894">
        <f>IF(OR(LEFT(TimeVR[[#This Row],[Times]],8)="00:00.00", LEFT(TimeVR[[#This Row],[Times]],2)="NT"),"-",TimeVR[[#This Row],[Times]])</f>
        <v>0</v>
      </c>
      <c r="I18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4" t="str">
        <f>IF(ISBLANK(TimeVR[[#This Row],[Best Time(S)]]),"-",TimeVR[[#This Row],[Best Time(S)]])</f>
        <v>-</v>
      </c>
      <c r="K1894" t="str">
        <f>IF(StandardResults[[#This Row],[BT(SC)]]&lt;&gt;"-",IF(StandardResults[[#This Row],[BT(SC)]]&lt;=StandardResults[[#This Row],[AAs]],"AA",IF(StandardResults[[#This Row],[BT(SC)]]&lt;=StandardResults[[#This Row],[As]],"A",IF(StandardResults[[#This Row],[BT(SC)]]&lt;=StandardResults[[#This Row],[Bs]],"B","-"))),"")</f>
        <v/>
      </c>
      <c r="L1894" t="str">
        <f>IF(ISBLANK(TimeVR[[#This Row],[Best Time(L)]]),"-",TimeVR[[#This Row],[Best Time(L)]])</f>
        <v>-</v>
      </c>
      <c r="M1894" t="str">
        <f>IF(StandardResults[[#This Row],[BT(LC)]]&lt;&gt;"-",IF(StandardResults[[#This Row],[BT(LC)]]&lt;=StandardResults[[#This Row],[AA]],"AA",IF(StandardResults[[#This Row],[BT(LC)]]&lt;=StandardResults[[#This Row],[A]],"A",IF(StandardResults[[#This Row],[BT(LC)]]&lt;=StandardResults[[#This Row],[B]],"B","-"))),"")</f>
        <v/>
      </c>
      <c r="N1894" s="14"/>
      <c r="O1894" t="str">
        <f>IF(StandardResults[[#This Row],[BT(SC)]]&lt;&gt;"-",IF(StandardResults[[#This Row],[BT(SC)]]&lt;=StandardResults[[#This Row],[Ecs]],"EC","-"),"")</f>
        <v/>
      </c>
      <c r="Q1894" t="str">
        <f>IF(StandardResults[[#This Row],[Ind/Rel]]="Ind",LEFT(StandardResults[[#This Row],[Gender]],1)&amp;MIN(MAX(StandardResults[[#This Row],[Age]],11),17)&amp;"-"&amp;StandardResults[[#This Row],[Event]],"")</f>
        <v>011-0</v>
      </c>
      <c r="R1894" t="e">
        <f>IF(StandardResults[[#This Row],[Ind/Rel]]="Ind",_xlfn.XLOOKUP(StandardResults[[#This Row],[Code]],Std[Code],Std[AA]),"-")</f>
        <v>#N/A</v>
      </c>
      <c r="S1894" t="e">
        <f>IF(StandardResults[[#This Row],[Ind/Rel]]="Ind",_xlfn.XLOOKUP(StandardResults[[#This Row],[Code]],Std[Code],Std[A]),"-")</f>
        <v>#N/A</v>
      </c>
      <c r="T1894" t="e">
        <f>IF(StandardResults[[#This Row],[Ind/Rel]]="Ind",_xlfn.XLOOKUP(StandardResults[[#This Row],[Code]],Std[Code],Std[B]),"-")</f>
        <v>#N/A</v>
      </c>
      <c r="U1894" t="e">
        <f>IF(StandardResults[[#This Row],[Ind/Rel]]="Ind",_xlfn.XLOOKUP(StandardResults[[#This Row],[Code]],Std[Code],Std[AAs]),"-")</f>
        <v>#N/A</v>
      </c>
      <c r="V1894" t="e">
        <f>IF(StandardResults[[#This Row],[Ind/Rel]]="Ind",_xlfn.XLOOKUP(StandardResults[[#This Row],[Code]],Std[Code],Std[As]),"-")</f>
        <v>#N/A</v>
      </c>
      <c r="W1894" t="e">
        <f>IF(StandardResults[[#This Row],[Ind/Rel]]="Ind",_xlfn.XLOOKUP(StandardResults[[#This Row],[Code]],Std[Code],Std[Bs]),"-")</f>
        <v>#N/A</v>
      </c>
      <c r="X1894" t="e">
        <f>IF(StandardResults[[#This Row],[Ind/Rel]]="Ind",_xlfn.XLOOKUP(StandardResults[[#This Row],[Code]],Std[Code],Std[EC]),"-")</f>
        <v>#N/A</v>
      </c>
      <c r="Y1894" t="e">
        <f>IF(StandardResults[[#This Row],[Ind/Rel]]="Ind",_xlfn.XLOOKUP(StandardResults[[#This Row],[Code]],Std[Code],Std[Ecs]),"-")</f>
        <v>#N/A</v>
      </c>
      <c r="Z1894">
        <f>COUNTIFS(StandardResults[Name],StandardResults[[#This Row],[Name]],StandardResults[Entry
Std],"B")+COUNTIFS(StandardResults[Name],StandardResults[[#This Row],[Name]],StandardResults[Entry
Std],"A")+COUNTIFS(StandardResults[Name],StandardResults[[#This Row],[Name]],StandardResults[Entry
Std],"AA")</f>
        <v>0</v>
      </c>
      <c r="AA1894">
        <f>COUNTIFS(StandardResults[Name],StandardResults[[#This Row],[Name]],StandardResults[Entry
Std],"AA")</f>
        <v>0</v>
      </c>
    </row>
    <row r="1895" spans="1:27" x14ac:dyDescent="0.25">
      <c r="A1895">
        <f>TimeVR[[#This Row],[Club]]</f>
        <v>0</v>
      </c>
      <c r="B1895" t="str">
        <f>IF(OR(RIGHT(TimeVR[[#This Row],[Event]],3)="M.R", RIGHT(TimeVR[[#This Row],[Event]],3)="F.R"),"Relay","Ind")</f>
        <v>Ind</v>
      </c>
      <c r="C1895">
        <f>TimeVR[[#This Row],[gender]]</f>
        <v>0</v>
      </c>
      <c r="D1895">
        <f>TimeVR[[#This Row],[Age]]</f>
        <v>0</v>
      </c>
      <c r="E1895">
        <f>TimeVR[[#This Row],[name]]</f>
        <v>0</v>
      </c>
      <c r="F1895">
        <f>TimeVR[[#This Row],[Event]]</f>
        <v>0</v>
      </c>
      <c r="G1895" t="str">
        <f>IF(OR(StandardResults[[#This Row],[Entry]]="-",TimeVR[[#This Row],[validation]]="Validated"),"Y","N")</f>
        <v>N</v>
      </c>
      <c r="H1895">
        <f>IF(OR(LEFT(TimeVR[[#This Row],[Times]],8)="00:00.00", LEFT(TimeVR[[#This Row],[Times]],2)="NT"),"-",TimeVR[[#This Row],[Times]])</f>
        <v>0</v>
      </c>
      <c r="I18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5" t="str">
        <f>IF(ISBLANK(TimeVR[[#This Row],[Best Time(S)]]),"-",TimeVR[[#This Row],[Best Time(S)]])</f>
        <v>-</v>
      </c>
      <c r="K1895" t="str">
        <f>IF(StandardResults[[#This Row],[BT(SC)]]&lt;&gt;"-",IF(StandardResults[[#This Row],[BT(SC)]]&lt;=StandardResults[[#This Row],[AAs]],"AA",IF(StandardResults[[#This Row],[BT(SC)]]&lt;=StandardResults[[#This Row],[As]],"A",IF(StandardResults[[#This Row],[BT(SC)]]&lt;=StandardResults[[#This Row],[Bs]],"B","-"))),"")</f>
        <v/>
      </c>
      <c r="L1895" t="str">
        <f>IF(ISBLANK(TimeVR[[#This Row],[Best Time(L)]]),"-",TimeVR[[#This Row],[Best Time(L)]])</f>
        <v>-</v>
      </c>
      <c r="M1895" t="str">
        <f>IF(StandardResults[[#This Row],[BT(LC)]]&lt;&gt;"-",IF(StandardResults[[#This Row],[BT(LC)]]&lt;=StandardResults[[#This Row],[AA]],"AA",IF(StandardResults[[#This Row],[BT(LC)]]&lt;=StandardResults[[#This Row],[A]],"A",IF(StandardResults[[#This Row],[BT(LC)]]&lt;=StandardResults[[#This Row],[B]],"B","-"))),"")</f>
        <v/>
      </c>
      <c r="N1895" s="14"/>
      <c r="O1895" t="str">
        <f>IF(StandardResults[[#This Row],[BT(SC)]]&lt;&gt;"-",IF(StandardResults[[#This Row],[BT(SC)]]&lt;=StandardResults[[#This Row],[Ecs]],"EC","-"),"")</f>
        <v/>
      </c>
      <c r="Q1895" t="str">
        <f>IF(StandardResults[[#This Row],[Ind/Rel]]="Ind",LEFT(StandardResults[[#This Row],[Gender]],1)&amp;MIN(MAX(StandardResults[[#This Row],[Age]],11),17)&amp;"-"&amp;StandardResults[[#This Row],[Event]],"")</f>
        <v>011-0</v>
      </c>
      <c r="R1895" t="e">
        <f>IF(StandardResults[[#This Row],[Ind/Rel]]="Ind",_xlfn.XLOOKUP(StandardResults[[#This Row],[Code]],Std[Code],Std[AA]),"-")</f>
        <v>#N/A</v>
      </c>
      <c r="S1895" t="e">
        <f>IF(StandardResults[[#This Row],[Ind/Rel]]="Ind",_xlfn.XLOOKUP(StandardResults[[#This Row],[Code]],Std[Code],Std[A]),"-")</f>
        <v>#N/A</v>
      </c>
      <c r="T1895" t="e">
        <f>IF(StandardResults[[#This Row],[Ind/Rel]]="Ind",_xlfn.XLOOKUP(StandardResults[[#This Row],[Code]],Std[Code],Std[B]),"-")</f>
        <v>#N/A</v>
      </c>
      <c r="U1895" t="e">
        <f>IF(StandardResults[[#This Row],[Ind/Rel]]="Ind",_xlfn.XLOOKUP(StandardResults[[#This Row],[Code]],Std[Code],Std[AAs]),"-")</f>
        <v>#N/A</v>
      </c>
      <c r="V1895" t="e">
        <f>IF(StandardResults[[#This Row],[Ind/Rel]]="Ind",_xlfn.XLOOKUP(StandardResults[[#This Row],[Code]],Std[Code],Std[As]),"-")</f>
        <v>#N/A</v>
      </c>
      <c r="W1895" t="e">
        <f>IF(StandardResults[[#This Row],[Ind/Rel]]="Ind",_xlfn.XLOOKUP(StandardResults[[#This Row],[Code]],Std[Code],Std[Bs]),"-")</f>
        <v>#N/A</v>
      </c>
      <c r="X1895" t="e">
        <f>IF(StandardResults[[#This Row],[Ind/Rel]]="Ind",_xlfn.XLOOKUP(StandardResults[[#This Row],[Code]],Std[Code],Std[EC]),"-")</f>
        <v>#N/A</v>
      </c>
      <c r="Y1895" t="e">
        <f>IF(StandardResults[[#This Row],[Ind/Rel]]="Ind",_xlfn.XLOOKUP(StandardResults[[#This Row],[Code]],Std[Code],Std[Ecs]),"-")</f>
        <v>#N/A</v>
      </c>
      <c r="Z1895">
        <f>COUNTIFS(StandardResults[Name],StandardResults[[#This Row],[Name]],StandardResults[Entry
Std],"B")+COUNTIFS(StandardResults[Name],StandardResults[[#This Row],[Name]],StandardResults[Entry
Std],"A")+COUNTIFS(StandardResults[Name],StandardResults[[#This Row],[Name]],StandardResults[Entry
Std],"AA")</f>
        <v>0</v>
      </c>
      <c r="AA1895">
        <f>COUNTIFS(StandardResults[Name],StandardResults[[#This Row],[Name]],StandardResults[Entry
Std],"AA")</f>
        <v>0</v>
      </c>
    </row>
    <row r="1896" spans="1:27" x14ac:dyDescent="0.25">
      <c r="A1896">
        <f>TimeVR[[#This Row],[Club]]</f>
        <v>0</v>
      </c>
      <c r="B1896" t="str">
        <f>IF(OR(RIGHT(TimeVR[[#This Row],[Event]],3)="M.R", RIGHT(TimeVR[[#This Row],[Event]],3)="F.R"),"Relay","Ind")</f>
        <v>Ind</v>
      </c>
      <c r="C1896">
        <f>TimeVR[[#This Row],[gender]]</f>
        <v>0</v>
      </c>
      <c r="D1896">
        <f>TimeVR[[#This Row],[Age]]</f>
        <v>0</v>
      </c>
      <c r="E1896">
        <f>TimeVR[[#This Row],[name]]</f>
        <v>0</v>
      </c>
      <c r="F1896">
        <f>TimeVR[[#This Row],[Event]]</f>
        <v>0</v>
      </c>
      <c r="G1896" t="str">
        <f>IF(OR(StandardResults[[#This Row],[Entry]]="-",TimeVR[[#This Row],[validation]]="Validated"),"Y","N")</f>
        <v>N</v>
      </c>
      <c r="H1896">
        <f>IF(OR(LEFT(TimeVR[[#This Row],[Times]],8)="00:00.00", LEFT(TimeVR[[#This Row],[Times]],2)="NT"),"-",TimeVR[[#This Row],[Times]])</f>
        <v>0</v>
      </c>
      <c r="I18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6" t="str">
        <f>IF(ISBLANK(TimeVR[[#This Row],[Best Time(S)]]),"-",TimeVR[[#This Row],[Best Time(S)]])</f>
        <v>-</v>
      </c>
      <c r="K1896" t="str">
        <f>IF(StandardResults[[#This Row],[BT(SC)]]&lt;&gt;"-",IF(StandardResults[[#This Row],[BT(SC)]]&lt;=StandardResults[[#This Row],[AAs]],"AA",IF(StandardResults[[#This Row],[BT(SC)]]&lt;=StandardResults[[#This Row],[As]],"A",IF(StandardResults[[#This Row],[BT(SC)]]&lt;=StandardResults[[#This Row],[Bs]],"B","-"))),"")</f>
        <v/>
      </c>
      <c r="L1896" t="str">
        <f>IF(ISBLANK(TimeVR[[#This Row],[Best Time(L)]]),"-",TimeVR[[#This Row],[Best Time(L)]])</f>
        <v>-</v>
      </c>
      <c r="M1896" t="str">
        <f>IF(StandardResults[[#This Row],[BT(LC)]]&lt;&gt;"-",IF(StandardResults[[#This Row],[BT(LC)]]&lt;=StandardResults[[#This Row],[AA]],"AA",IF(StandardResults[[#This Row],[BT(LC)]]&lt;=StandardResults[[#This Row],[A]],"A",IF(StandardResults[[#This Row],[BT(LC)]]&lt;=StandardResults[[#This Row],[B]],"B","-"))),"")</f>
        <v/>
      </c>
      <c r="N1896" s="14"/>
      <c r="O1896" t="str">
        <f>IF(StandardResults[[#This Row],[BT(SC)]]&lt;&gt;"-",IF(StandardResults[[#This Row],[BT(SC)]]&lt;=StandardResults[[#This Row],[Ecs]],"EC","-"),"")</f>
        <v/>
      </c>
      <c r="Q1896" t="str">
        <f>IF(StandardResults[[#This Row],[Ind/Rel]]="Ind",LEFT(StandardResults[[#This Row],[Gender]],1)&amp;MIN(MAX(StandardResults[[#This Row],[Age]],11),17)&amp;"-"&amp;StandardResults[[#This Row],[Event]],"")</f>
        <v>011-0</v>
      </c>
      <c r="R1896" t="e">
        <f>IF(StandardResults[[#This Row],[Ind/Rel]]="Ind",_xlfn.XLOOKUP(StandardResults[[#This Row],[Code]],Std[Code],Std[AA]),"-")</f>
        <v>#N/A</v>
      </c>
      <c r="S1896" t="e">
        <f>IF(StandardResults[[#This Row],[Ind/Rel]]="Ind",_xlfn.XLOOKUP(StandardResults[[#This Row],[Code]],Std[Code],Std[A]),"-")</f>
        <v>#N/A</v>
      </c>
      <c r="T1896" t="e">
        <f>IF(StandardResults[[#This Row],[Ind/Rel]]="Ind",_xlfn.XLOOKUP(StandardResults[[#This Row],[Code]],Std[Code],Std[B]),"-")</f>
        <v>#N/A</v>
      </c>
      <c r="U1896" t="e">
        <f>IF(StandardResults[[#This Row],[Ind/Rel]]="Ind",_xlfn.XLOOKUP(StandardResults[[#This Row],[Code]],Std[Code],Std[AAs]),"-")</f>
        <v>#N/A</v>
      </c>
      <c r="V1896" t="e">
        <f>IF(StandardResults[[#This Row],[Ind/Rel]]="Ind",_xlfn.XLOOKUP(StandardResults[[#This Row],[Code]],Std[Code],Std[As]),"-")</f>
        <v>#N/A</v>
      </c>
      <c r="W1896" t="e">
        <f>IF(StandardResults[[#This Row],[Ind/Rel]]="Ind",_xlfn.XLOOKUP(StandardResults[[#This Row],[Code]],Std[Code],Std[Bs]),"-")</f>
        <v>#N/A</v>
      </c>
      <c r="X1896" t="e">
        <f>IF(StandardResults[[#This Row],[Ind/Rel]]="Ind",_xlfn.XLOOKUP(StandardResults[[#This Row],[Code]],Std[Code],Std[EC]),"-")</f>
        <v>#N/A</v>
      </c>
      <c r="Y1896" t="e">
        <f>IF(StandardResults[[#This Row],[Ind/Rel]]="Ind",_xlfn.XLOOKUP(StandardResults[[#This Row],[Code]],Std[Code],Std[Ecs]),"-")</f>
        <v>#N/A</v>
      </c>
      <c r="Z1896">
        <f>COUNTIFS(StandardResults[Name],StandardResults[[#This Row],[Name]],StandardResults[Entry
Std],"B")+COUNTIFS(StandardResults[Name],StandardResults[[#This Row],[Name]],StandardResults[Entry
Std],"A")+COUNTIFS(StandardResults[Name],StandardResults[[#This Row],[Name]],StandardResults[Entry
Std],"AA")</f>
        <v>0</v>
      </c>
      <c r="AA1896">
        <f>COUNTIFS(StandardResults[Name],StandardResults[[#This Row],[Name]],StandardResults[Entry
Std],"AA")</f>
        <v>0</v>
      </c>
    </row>
    <row r="1897" spans="1:27" x14ac:dyDescent="0.25">
      <c r="A1897">
        <f>TimeVR[[#This Row],[Club]]</f>
        <v>0</v>
      </c>
      <c r="B1897" t="str">
        <f>IF(OR(RIGHT(TimeVR[[#This Row],[Event]],3)="M.R", RIGHT(TimeVR[[#This Row],[Event]],3)="F.R"),"Relay","Ind")</f>
        <v>Ind</v>
      </c>
      <c r="C1897">
        <f>TimeVR[[#This Row],[gender]]</f>
        <v>0</v>
      </c>
      <c r="D1897">
        <f>TimeVR[[#This Row],[Age]]</f>
        <v>0</v>
      </c>
      <c r="E1897">
        <f>TimeVR[[#This Row],[name]]</f>
        <v>0</v>
      </c>
      <c r="F1897">
        <f>TimeVR[[#This Row],[Event]]</f>
        <v>0</v>
      </c>
      <c r="G1897" t="str">
        <f>IF(OR(StandardResults[[#This Row],[Entry]]="-",TimeVR[[#This Row],[validation]]="Validated"),"Y","N")</f>
        <v>N</v>
      </c>
      <c r="H1897">
        <f>IF(OR(LEFT(TimeVR[[#This Row],[Times]],8)="00:00.00", LEFT(TimeVR[[#This Row],[Times]],2)="NT"),"-",TimeVR[[#This Row],[Times]])</f>
        <v>0</v>
      </c>
      <c r="I18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7" t="str">
        <f>IF(ISBLANK(TimeVR[[#This Row],[Best Time(S)]]),"-",TimeVR[[#This Row],[Best Time(S)]])</f>
        <v>-</v>
      </c>
      <c r="K1897" t="str">
        <f>IF(StandardResults[[#This Row],[BT(SC)]]&lt;&gt;"-",IF(StandardResults[[#This Row],[BT(SC)]]&lt;=StandardResults[[#This Row],[AAs]],"AA",IF(StandardResults[[#This Row],[BT(SC)]]&lt;=StandardResults[[#This Row],[As]],"A",IF(StandardResults[[#This Row],[BT(SC)]]&lt;=StandardResults[[#This Row],[Bs]],"B","-"))),"")</f>
        <v/>
      </c>
      <c r="L1897" t="str">
        <f>IF(ISBLANK(TimeVR[[#This Row],[Best Time(L)]]),"-",TimeVR[[#This Row],[Best Time(L)]])</f>
        <v>-</v>
      </c>
      <c r="M1897" t="str">
        <f>IF(StandardResults[[#This Row],[BT(LC)]]&lt;&gt;"-",IF(StandardResults[[#This Row],[BT(LC)]]&lt;=StandardResults[[#This Row],[AA]],"AA",IF(StandardResults[[#This Row],[BT(LC)]]&lt;=StandardResults[[#This Row],[A]],"A",IF(StandardResults[[#This Row],[BT(LC)]]&lt;=StandardResults[[#This Row],[B]],"B","-"))),"")</f>
        <v/>
      </c>
      <c r="N1897" s="14"/>
      <c r="O1897" t="str">
        <f>IF(StandardResults[[#This Row],[BT(SC)]]&lt;&gt;"-",IF(StandardResults[[#This Row],[BT(SC)]]&lt;=StandardResults[[#This Row],[Ecs]],"EC","-"),"")</f>
        <v/>
      </c>
      <c r="Q1897" t="str">
        <f>IF(StandardResults[[#This Row],[Ind/Rel]]="Ind",LEFT(StandardResults[[#This Row],[Gender]],1)&amp;MIN(MAX(StandardResults[[#This Row],[Age]],11),17)&amp;"-"&amp;StandardResults[[#This Row],[Event]],"")</f>
        <v>011-0</v>
      </c>
      <c r="R1897" t="e">
        <f>IF(StandardResults[[#This Row],[Ind/Rel]]="Ind",_xlfn.XLOOKUP(StandardResults[[#This Row],[Code]],Std[Code],Std[AA]),"-")</f>
        <v>#N/A</v>
      </c>
      <c r="S1897" t="e">
        <f>IF(StandardResults[[#This Row],[Ind/Rel]]="Ind",_xlfn.XLOOKUP(StandardResults[[#This Row],[Code]],Std[Code],Std[A]),"-")</f>
        <v>#N/A</v>
      </c>
      <c r="T1897" t="e">
        <f>IF(StandardResults[[#This Row],[Ind/Rel]]="Ind",_xlfn.XLOOKUP(StandardResults[[#This Row],[Code]],Std[Code],Std[B]),"-")</f>
        <v>#N/A</v>
      </c>
      <c r="U1897" t="e">
        <f>IF(StandardResults[[#This Row],[Ind/Rel]]="Ind",_xlfn.XLOOKUP(StandardResults[[#This Row],[Code]],Std[Code],Std[AAs]),"-")</f>
        <v>#N/A</v>
      </c>
      <c r="V1897" t="e">
        <f>IF(StandardResults[[#This Row],[Ind/Rel]]="Ind",_xlfn.XLOOKUP(StandardResults[[#This Row],[Code]],Std[Code],Std[As]),"-")</f>
        <v>#N/A</v>
      </c>
      <c r="W1897" t="e">
        <f>IF(StandardResults[[#This Row],[Ind/Rel]]="Ind",_xlfn.XLOOKUP(StandardResults[[#This Row],[Code]],Std[Code],Std[Bs]),"-")</f>
        <v>#N/A</v>
      </c>
      <c r="X1897" t="e">
        <f>IF(StandardResults[[#This Row],[Ind/Rel]]="Ind",_xlfn.XLOOKUP(StandardResults[[#This Row],[Code]],Std[Code],Std[EC]),"-")</f>
        <v>#N/A</v>
      </c>
      <c r="Y1897" t="e">
        <f>IF(StandardResults[[#This Row],[Ind/Rel]]="Ind",_xlfn.XLOOKUP(StandardResults[[#This Row],[Code]],Std[Code],Std[Ecs]),"-")</f>
        <v>#N/A</v>
      </c>
      <c r="Z1897">
        <f>COUNTIFS(StandardResults[Name],StandardResults[[#This Row],[Name]],StandardResults[Entry
Std],"B")+COUNTIFS(StandardResults[Name],StandardResults[[#This Row],[Name]],StandardResults[Entry
Std],"A")+COUNTIFS(StandardResults[Name],StandardResults[[#This Row],[Name]],StandardResults[Entry
Std],"AA")</f>
        <v>0</v>
      </c>
      <c r="AA1897">
        <f>COUNTIFS(StandardResults[Name],StandardResults[[#This Row],[Name]],StandardResults[Entry
Std],"AA")</f>
        <v>0</v>
      </c>
    </row>
    <row r="1898" spans="1:27" x14ac:dyDescent="0.25">
      <c r="A1898">
        <f>TimeVR[[#This Row],[Club]]</f>
        <v>0</v>
      </c>
      <c r="B1898" t="str">
        <f>IF(OR(RIGHT(TimeVR[[#This Row],[Event]],3)="M.R", RIGHT(TimeVR[[#This Row],[Event]],3)="F.R"),"Relay","Ind")</f>
        <v>Ind</v>
      </c>
      <c r="C1898">
        <f>TimeVR[[#This Row],[gender]]</f>
        <v>0</v>
      </c>
      <c r="D1898">
        <f>TimeVR[[#This Row],[Age]]</f>
        <v>0</v>
      </c>
      <c r="E1898">
        <f>TimeVR[[#This Row],[name]]</f>
        <v>0</v>
      </c>
      <c r="F1898">
        <f>TimeVR[[#This Row],[Event]]</f>
        <v>0</v>
      </c>
      <c r="G1898" t="str">
        <f>IF(OR(StandardResults[[#This Row],[Entry]]="-",TimeVR[[#This Row],[validation]]="Validated"),"Y","N")</f>
        <v>N</v>
      </c>
      <c r="H1898">
        <f>IF(OR(LEFT(TimeVR[[#This Row],[Times]],8)="00:00.00", LEFT(TimeVR[[#This Row],[Times]],2)="NT"),"-",TimeVR[[#This Row],[Times]])</f>
        <v>0</v>
      </c>
      <c r="I18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8" t="str">
        <f>IF(ISBLANK(TimeVR[[#This Row],[Best Time(S)]]),"-",TimeVR[[#This Row],[Best Time(S)]])</f>
        <v>-</v>
      </c>
      <c r="K1898" t="str">
        <f>IF(StandardResults[[#This Row],[BT(SC)]]&lt;&gt;"-",IF(StandardResults[[#This Row],[BT(SC)]]&lt;=StandardResults[[#This Row],[AAs]],"AA",IF(StandardResults[[#This Row],[BT(SC)]]&lt;=StandardResults[[#This Row],[As]],"A",IF(StandardResults[[#This Row],[BT(SC)]]&lt;=StandardResults[[#This Row],[Bs]],"B","-"))),"")</f>
        <v/>
      </c>
      <c r="L1898" t="str">
        <f>IF(ISBLANK(TimeVR[[#This Row],[Best Time(L)]]),"-",TimeVR[[#This Row],[Best Time(L)]])</f>
        <v>-</v>
      </c>
      <c r="M1898" t="str">
        <f>IF(StandardResults[[#This Row],[BT(LC)]]&lt;&gt;"-",IF(StandardResults[[#This Row],[BT(LC)]]&lt;=StandardResults[[#This Row],[AA]],"AA",IF(StandardResults[[#This Row],[BT(LC)]]&lt;=StandardResults[[#This Row],[A]],"A",IF(StandardResults[[#This Row],[BT(LC)]]&lt;=StandardResults[[#This Row],[B]],"B","-"))),"")</f>
        <v/>
      </c>
      <c r="N1898" s="14"/>
      <c r="O1898" t="str">
        <f>IF(StandardResults[[#This Row],[BT(SC)]]&lt;&gt;"-",IF(StandardResults[[#This Row],[BT(SC)]]&lt;=StandardResults[[#This Row],[Ecs]],"EC","-"),"")</f>
        <v/>
      </c>
      <c r="Q1898" t="str">
        <f>IF(StandardResults[[#This Row],[Ind/Rel]]="Ind",LEFT(StandardResults[[#This Row],[Gender]],1)&amp;MIN(MAX(StandardResults[[#This Row],[Age]],11),17)&amp;"-"&amp;StandardResults[[#This Row],[Event]],"")</f>
        <v>011-0</v>
      </c>
      <c r="R1898" t="e">
        <f>IF(StandardResults[[#This Row],[Ind/Rel]]="Ind",_xlfn.XLOOKUP(StandardResults[[#This Row],[Code]],Std[Code],Std[AA]),"-")</f>
        <v>#N/A</v>
      </c>
      <c r="S1898" t="e">
        <f>IF(StandardResults[[#This Row],[Ind/Rel]]="Ind",_xlfn.XLOOKUP(StandardResults[[#This Row],[Code]],Std[Code],Std[A]),"-")</f>
        <v>#N/A</v>
      </c>
      <c r="T1898" t="e">
        <f>IF(StandardResults[[#This Row],[Ind/Rel]]="Ind",_xlfn.XLOOKUP(StandardResults[[#This Row],[Code]],Std[Code],Std[B]),"-")</f>
        <v>#N/A</v>
      </c>
      <c r="U1898" t="e">
        <f>IF(StandardResults[[#This Row],[Ind/Rel]]="Ind",_xlfn.XLOOKUP(StandardResults[[#This Row],[Code]],Std[Code],Std[AAs]),"-")</f>
        <v>#N/A</v>
      </c>
      <c r="V1898" t="e">
        <f>IF(StandardResults[[#This Row],[Ind/Rel]]="Ind",_xlfn.XLOOKUP(StandardResults[[#This Row],[Code]],Std[Code],Std[As]),"-")</f>
        <v>#N/A</v>
      </c>
      <c r="W1898" t="e">
        <f>IF(StandardResults[[#This Row],[Ind/Rel]]="Ind",_xlfn.XLOOKUP(StandardResults[[#This Row],[Code]],Std[Code],Std[Bs]),"-")</f>
        <v>#N/A</v>
      </c>
      <c r="X1898" t="e">
        <f>IF(StandardResults[[#This Row],[Ind/Rel]]="Ind",_xlfn.XLOOKUP(StandardResults[[#This Row],[Code]],Std[Code],Std[EC]),"-")</f>
        <v>#N/A</v>
      </c>
      <c r="Y1898" t="e">
        <f>IF(StandardResults[[#This Row],[Ind/Rel]]="Ind",_xlfn.XLOOKUP(StandardResults[[#This Row],[Code]],Std[Code],Std[Ecs]),"-")</f>
        <v>#N/A</v>
      </c>
      <c r="Z1898">
        <f>COUNTIFS(StandardResults[Name],StandardResults[[#This Row],[Name]],StandardResults[Entry
Std],"B")+COUNTIFS(StandardResults[Name],StandardResults[[#This Row],[Name]],StandardResults[Entry
Std],"A")+COUNTIFS(StandardResults[Name],StandardResults[[#This Row],[Name]],StandardResults[Entry
Std],"AA")</f>
        <v>0</v>
      </c>
      <c r="AA1898">
        <f>COUNTIFS(StandardResults[Name],StandardResults[[#This Row],[Name]],StandardResults[Entry
Std],"AA")</f>
        <v>0</v>
      </c>
    </row>
    <row r="1899" spans="1:27" x14ac:dyDescent="0.25">
      <c r="A1899">
        <f>TimeVR[[#This Row],[Club]]</f>
        <v>0</v>
      </c>
      <c r="B1899" t="str">
        <f>IF(OR(RIGHT(TimeVR[[#This Row],[Event]],3)="M.R", RIGHT(TimeVR[[#This Row],[Event]],3)="F.R"),"Relay","Ind")</f>
        <v>Ind</v>
      </c>
      <c r="C1899">
        <f>TimeVR[[#This Row],[gender]]</f>
        <v>0</v>
      </c>
      <c r="D1899">
        <f>TimeVR[[#This Row],[Age]]</f>
        <v>0</v>
      </c>
      <c r="E1899">
        <f>TimeVR[[#This Row],[name]]</f>
        <v>0</v>
      </c>
      <c r="F1899">
        <f>TimeVR[[#This Row],[Event]]</f>
        <v>0</v>
      </c>
      <c r="G1899" t="str">
        <f>IF(OR(StandardResults[[#This Row],[Entry]]="-",TimeVR[[#This Row],[validation]]="Validated"),"Y","N")</f>
        <v>N</v>
      </c>
      <c r="H1899">
        <f>IF(OR(LEFT(TimeVR[[#This Row],[Times]],8)="00:00.00", LEFT(TimeVR[[#This Row],[Times]],2)="NT"),"-",TimeVR[[#This Row],[Times]])</f>
        <v>0</v>
      </c>
      <c r="I18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899" t="str">
        <f>IF(ISBLANK(TimeVR[[#This Row],[Best Time(S)]]),"-",TimeVR[[#This Row],[Best Time(S)]])</f>
        <v>-</v>
      </c>
      <c r="K1899" t="str">
        <f>IF(StandardResults[[#This Row],[BT(SC)]]&lt;&gt;"-",IF(StandardResults[[#This Row],[BT(SC)]]&lt;=StandardResults[[#This Row],[AAs]],"AA",IF(StandardResults[[#This Row],[BT(SC)]]&lt;=StandardResults[[#This Row],[As]],"A",IF(StandardResults[[#This Row],[BT(SC)]]&lt;=StandardResults[[#This Row],[Bs]],"B","-"))),"")</f>
        <v/>
      </c>
      <c r="L1899" t="str">
        <f>IF(ISBLANK(TimeVR[[#This Row],[Best Time(L)]]),"-",TimeVR[[#This Row],[Best Time(L)]])</f>
        <v>-</v>
      </c>
      <c r="M1899" t="str">
        <f>IF(StandardResults[[#This Row],[BT(LC)]]&lt;&gt;"-",IF(StandardResults[[#This Row],[BT(LC)]]&lt;=StandardResults[[#This Row],[AA]],"AA",IF(StandardResults[[#This Row],[BT(LC)]]&lt;=StandardResults[[#This Row],[A]],"A",IF(StandardResults[[#This Row],[BT(LC)]]&lt;=StandardResults[[#This Row],[B]],"B","-"))),"")</f>
        <v/>
      </c>
      <c r="N1899" s="14"/>
      <c r="O1899" t="str">
        <f>IF(StandardResults[[#This Row],[BT(SC)]]&lt;&gt;"-",IF(StandardResults[[#This Row],[BT(SC)]]&lt;=StandardResults[[#This Row],[Ecs]],"EC","-"),"")</f>
        <v/>
      </c>
      <c r="Q1899" t="str">
        <f>IF(StandardResults[[#This Row],[Ind/Rel]]="Ind",LEFT(StandardResults[[#This Row],[Gender]],1)&amp;MIN(MAX(StandardResults[[#This Row],[Age]],11),17)&amp;"-"&amp;StandardResults[[#This Row],[Event]],"")</f>
        <v>011-0</v>
      </c>
      <c r="R1899" t="e">
        <f>IF(StandardResults[[#This Row],[Ind/Rel]]="Ind",_xlfn.XLOOKUP(StandardResults[[#This Row],[Code]],Std[Code],Std[AA]),"-")</f>
        <v>#N/A</v>
      </c>
      <c r="S1899" t="e">
        <f>IF(StandardResults[[#This Row],[Ind/Rel]]="Ind",_xlfn.XLOOKUP(StandardResults[[#This Row],[Code]],Std[Code],Std[A]),"-")</f>
        <v>#N/A</v>
      </c>
      <c r="T1899" t="e">
        <f>IF(StandardResults[[#This Row],[Ind/Rel]]="Ind",_xlfn.XLOOKUP(StandardResults[[#This Row],[Code]],Std[Code],Std[B]),"-")</f>
        <v>#N/A</v>
      </c>
      <c r="U1899" t="e">
        <f>IF(StandardResults[[#This Row],[Ind/Rel]]="Ind",_xlfn.XLOOKUP(StandardResults[[#This Row],[Code]],Std[Code],Std[AAs]),"-")</f>
        <v>#N/A</v>
      </c>
      <c r="V1899" t="e">
        <f>IF(StandardResults[[#This Row],[Ind/Rel]]="Ind",_xlfn.XLOOKUP(StandardResults[[#This Row],[Code]],Std[Code],Std[As]),"-")</f>
        <v>#N/A</v>
      </c>
      <c r="W1899" t="e">
        <f>IF(StandardResults[[#This Row],[Ind/Rel]]="Ind",_xlfn.XLOOKUP(StandardResults[[#This Row],[Code]],Std[Code],Std[Bs]),"-")</f>
        <v>#N/A</v>
      </c>
      <c r="X1899" t="e">
        <f>IF(StandardResults[[#This Row],[Ind/Rel]]="Ind",_xlfn.XLOOKUP(StandardResults[[#This Row],[Code]],Std[Code],Std[EC]),"-")</f>
        <v>#N/A</v>
      </c>
      <c r="Y1899" t="e">
        <f>IF(StandardResults[[#This Row],[Ind/Rel]]="Ind",_xlfn.XLOOKUP(StandardResults[[#This Row],[Code]],Std[Code],Std[Ecs]),"-")</f>
        <v>#N/A</v>
      </c>
      <c r="Z1899">
        <f>COUNTIFS(StandardResults[Name],StandardResults[[#This Row],[Name]],StandardResults[Entry
Std],"B")+COUNTIFS(StandardResults[Name],StandardResults[[#This Row],[Name]],StandardResults[Entry
Std],"A")+COUNTIFS(StandardResults[Name],StandardResults[[#This Row],[Name]],StandardResults[Entry
Std],"AA")</f>
        <v>0</v>
      </c>
      <c r="AA1899">
        <f>COUNTIFS(StandardResults[Name],StandardResults[[#This Row],[Name]],StandardResults[Entry
Std],"AA")</f>
        <v>0</v>
      </c>
    </row>
    <row r="1900" spans="1:27" x14ac:dyDescent="0.25">
      <c r="A1900">
        <f>TimeVR[[#This Row],[Club]]</f>
        <v>0</v>
      </c>
      <c r="B1900" t="str">
        <f>IF(OR(RIGHT(TimeVR[[#This Row],[Event]],3)="M.R", RIGHT(TimeVR[[#This Row],[Event]],3)="F.R"),"Relay","Ind")</f>
        <v>Ind</v>
      </c>
      <c r="C1900">
        <f>TimeVR[[#This Row],[gender]]</f>
        <v>0</v>
      </c>
      <c r="D1900">
        <f>TimeVR[[#This Row],[Age]]</f>
        <v>0</v>
      </c>
      <c r="E1900">
        <f>TimeVR[[#This Row],[name]]</f>
        <v>0</v>
      </c>
      <c r="F1900">
        <f>TimeVR[[#This Row],[Event]]</f>
        <v>0</v>
      </c>
      <c r="G1900" t="str">
        <f>IF(OR(StandardResults[[#This Row],[Entry]]="-",TimeVR[[#This Row],[validation]]="Validated"),"Y","N")</f>
        <v>N</v>
      </c>
      <c r="H1900">
        <f>IF(OR(LEFT(TimeVR[[#This Row],[Times]],8)="00:00.00", LEFT(TimeVR[[#This Row],[Times]],2)="NT"),"-",TimeVR[[#This Row],[Times]])</f>
        <v>0</v>
      </c>
      <c r="I19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0" t="str">
        <f>IF(ISBLANK(TimeVR[[#This Row],[Best Time(S)]]),"-",TimeVR[[#This Row],[Best Time(S)]])</f>
        <v>-</v>
      </c>
      <c r="K1900" t="str">
        <f>IF(StandardResults[[#This Row],[BT(SC)]]&lt;&gt;"-",IF(StandardResults[[#This Row],[BT(SC)]]&lt;=StandardResults[[#This Row],[AAs]],"AA",IF(StandardResults[[#This Row],[BT(SC)]]&lt;=StandardResults[[#This Row],[As]],"A",IF(StandardResults[[#This Row],[BT(SC)]]&lt;=StandardResults[[#This Row],[Bs]],"B","-"))),"")</f>
        <v/>
      </c>
      <c r="L1900" t="str">
        <f>IF(ISBLANK(TimeVR[[#This Row],[Best Time(L)]]),"-",TimeVR[[#This Row],[Best Time(L)]])</f>
        <v>-</v>
      </c>
      <c r="M1900" t="str">
        <f>IF(StandardResults[[#This Row],[BT(LC)]]&lt;&gt;"-",IF(StandardResults[[#This Row],[BT(LC)]]&lt;=StandardResults[[#This Row],[AA]],"AA",IF(StandardResults[[#This Row],[BT(LC)]]&lt;=StandardResults[[#This Row],[A]],"A",IF(StandardResults[[#This Row],[BT(LC)]]&lt;=StandardResults[[#This Row],[B]],"B","-"))),"")</f>
        <v/>
      </c>
      <c r="N1900" s="14"/>
      <c r="O1900" t="str">
        <f>IF(StandardResults[[#This Row],[BT(SC)]]&lt;&gt;"-",IF(StandardResults[[#This Row],[BT(SC)]]&lt;=StandardResults[[#This Row],[Ecs]],"EC","-"),"")</f>
        <v/>
      </c>
      <c r="Q1900" t="str">
        <f>IF(StandardResults[[#This Row],[Ind/Rel]]="Ind",LEFT(StandardResults[[#This Row],[Gender]],1)&amp;MIN(MAX(StandardResults[[#This Row],[Age]],11),17)&amp;"-"&amp;StandardResults[[#This Row],[Event]],"")</f>
        <v>011-0</v>
      </c>
      <c r="R1900" t="e">
        <f>IF(StandardResults[[#This Row],[Ind/Rel]]="Ind",_xlfn.XLOOKUP(StandardResults[[#This Row],[Code]],Std[Code],Std[AA]),"-")</f>
        <v>#N/A</v>
      </c>
      <c r="S1900" t="e">
        <f>IF(StandardResults[[#This Row],[Ind/Rel]]="Ind",_xlfn.XLOOKUP(StandardResults[[#This Row],[Code]],Std[Code],Std[A]),"-")</f>
        <v>#N/A</v>
      </c>
      <c r="T1900" t="e">
        <f>IF(StandardResults[[#This Row],[Ind/Rel]]="Ind",_xlfn.XLOOKUP(StandardResults[[#This Row],[Code]],Std[Code],Std[B]),"-")</f>
        <v>#N/A</v>
      </c>
      <c r="U1900" t="e">
        <f>IF(StandardResults[[#This Row],[Ind/Rel]]="Ind",_xlfn.XLOOKUP(StandardResults[[#This Row],[Code]],Std[Code],Std[AAs]),"-")</f>
        <v>#N/A</v>
      </c>
      <c r="V1900" t="e">
        <f>IF(StandardResults[[#This Row],[Ind/Rel]]="Ind",_xlfn.XLOOKUP(StandardResults[[#This Row],[Code]],Std[Code],Std[As]),"-")</f>
        <v>#N/A</v>
      </c>
      <c r="W1900" t="e">
        <f>IF(StandardResults[[#This Row],[Ind/Rel]]="Ind",_xlfn.XLOOKUP(StandardResults[[#This Row],[Code]],Std[Code],Std[Bs]),"-")</f>
        <v>#N/A</v>
      </c>
      <c r="X1900" t="e">
        <f>IF(StandardResults[[#This Row],[Ind/Rel]]="Ind",_xlfn.XLOOKUP(StandardResults[[#This Row],[Code]],Std[Code],Std[EC]),"-")</f>
        <v>#N/A</v>
      </c>
      <c r="Y1900" t="e">
        <f>IF(StandardResults[[#This Row],[Ind/Rel]]="Ind",_xlfn.XLOOKUP(StandardResults[[#This Row],[Code]],Std[Code],Std[Ecs]),"-")</f>
        <v>#N/A</v>
      </c>
      <c r="Z1900">
        <f>COUNTIFS(StandardResults[Name],StandardResults[[#This Row],[Name]],StandardResults[Entry
Std],"B")+COUNTIFS(StandardResults[Name],StandardResults[[#This Row],[Name]],StandardResults[Entry
Std],"A")+COUNTIFS(StandardResults[Name],StandardResults[[#This Row],[Name]],StandardResults[Entry
Std],"AA")</f>
        <v>0</v>
      </c>
      <c r="AA1900">
        <f>COUNTIFS(StandardResults[Name],StandardResults[[#This Row],[Name]],StandardResults[Entry
Std],"AA")</f>
        <v>0</v>
      </c>
    </row>
    <row r="1901" spans="1:27" x14ac:dyDescent="0.25">
      <c r="A1901">
        <f>TimeVR[[#This Row],[Club]]</f>
        <v>0</v>
      </c>
      <c r="B1901" t="str">
        <f>IF(OR(RIGHT(TimeVR[[#This Row],[Event]],3)="M.R", RIGHT(TimeVR[[#This Row],[Event]],3)="F.R"),"Relay","Ind")</f>
        <v>Ind</v>
      </c>
      <c r="C1901">
        <f>TimeVR[[#This Row],[gender]]</f>
        <v>0</v>
      </c>
      <c r="D1901">
        <f>TimeVR[[#This Row],[Age]]</f>
        <v>0</v>
      </c>
      <c r="E1901">
        <f>TimeVR[[#This Row],[name]]</f>
        <v>0</v>
      </c>
      <c r="F1901">
        <f>TimeVR[[#This Row],[Event]]</f>
        <v>0</v>
      </c>
      <c r="G1901" t="str">
        <f>IF(OR(StandardResults[[#This Row],[Entry]]="-",TimeVR[[#This Row],[validation]]="Validated"),"Y","N")</f>
        <v>N</v>
      </c>
      <c r="H1901">
        <f>IF(OR(LEFT(TimeVR[[#This Row],[Times]],8)="00:00.00", LEFT(TimeVR[[#This Row],[Times]],2)="NT"),"-",TimeVR[[#This Row],[Times]])</f>
        <v>0</v>
      </c>
      <c r="I19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1" t="str">
        <f>IF(ISBLANK(TimeVR[[#This Row],[Best Time(S)]]),"-",TimeVR[[#This Row],[Best Time(S)]])</f>
        <v>-</v>
      </c>
      <c r="K1901" t="str">
        <f>IF(StandardResults[[#This Row],[BT(SC)]]&lt;&gt;"-",IF(StandardResults[[#This Row],[BT(SC)]]&lt;=StandardResults[[#This Row],[AAs]],"AA",IF(StandardResults[[#This Row],[BT(SC)]]&lt;=StandardResults[[#This Row],[As]],"A",IF(StandardResults[[#This Row],[BT(SC)]]&lt;=StandardResults[[#This Row],[Bs]],"B","-"))),"")</f>
        <v/>
      </c>
      <c r="L1901" t="str">
        <f>IF(ISBLANK(TimeVR[[#This Row],[Best Time(L)]]),"-",TimeVR[[#This Row],[Best Time(L)]])</f>
        <v>-</v>
      </c>
      <c r="M1901" t="str">
        <f>IF(StandardResults[[#This Row],[BT(LC)]]&lt;&gt;"-",IF(StandardResults[[#This Row],[BT(LC)]]&lt;=StandardResults[[#This Row],[AA]],"AA",IF(StandardResults[[#This Row],[BT(LC)]]&lt;=StandardResults[[#This Row],[A]],"A",IF(StandardResults[[#This Row],[BT(LC)]]&lt;=StandardResults[[#This Row],[B]],"B","-"))),"")</f>
        <v/>
      </c>
      <c r="N1901" s="14"/>
      <c r="O1901" t="str">
        <f>IF(StandardResults[[#This Row],[BT(SC)]]&lt;&gt;"-",IF(StandardResults[[#This Row],[BT(SC)]]&lt;=StandardResults[[#This Row],[Ecs]],"EC","-"),"")</f>
        <v/>
      </c>
      <c r="Q1901" t="str">
        <f>IF(StandardResults[[#This Row],[Ind/Rel]]="Ind",LEFT(StandardResults[[#This Row],[Gender]],1)&amp;MIN(MAX(StandardResults[[#This Row],[Age]],11),17)&amp;"-"&amp;StandardResults[[#This Row],[Event]],"")</f>
        <v>011-0</v>
      </c>
      <c r="R1901" t="e">
        <f>IF(StandardResults[[#This Row],[Ind/Rel]]="Ind",_xlfn.XLOOKUP(StandardResults[[#This Row],[Code]],Std[Code],Std[AA]),"-")</f>
        <v>#N/A</v>
      </c>
      <c r="S1901" t="e">
        <f>IF(StandardResults[[#This Row],[Ind/Rel]]="Ind",_xlfn.XLOOKUP(StandardResults[[#This Row],[Code]],Std[Code],Std[A]),"-")</f>
        <v>#N/A</v>
      </c>
      <c r="T1901" t="e">
        <f>IF(StandardResults[[#This Row],[Ind/Rel]]="Ind",_xlfn.XLOOKUP(StandardResults[[#This Row],[Code]],Std[Code],Std[B]),"-")</f>
        <v>#N/A</v>
      </c>
      <c r="U1901" t="e">
        <f>IF(StandardResults[[#This Row],[Ind/Rel]]="Ind",_xlfn.XLOOKUP(StandardResults[[#This Row],[Code]],Std[Code],Std[AAs]),"-")</f>
        <v>#N/A</v>
      </c>
      <c r="V1901" t="e">
        <f>IF(StandardResults[[#This Row],[Ind/Rel]]="Ind",_xlfn.XLOOKUP(StandardResults[[#This Row],[Code]],Std[Code],Std[As]),"-")</f>
        <v>#N/A</v>
      </c>
      <c r="W1901" t="e">
        <f>IF(StandardResults[[#This Row],[Ind/Rel]]="Ind",_xlfn.XLOOKUP(StandardResults[[#This Row],[Code]],Std[Code],Std[Bs]),"-")</f>
        <v>#N/A</v>
      </c>
      <c r="X1901" t="e">
        <f>IF(StandardResults[[#This Row],[Ind/Rel]]="Ind",_xlfn.XLOOKUP(StandardResults[[#This Row],[Code]],Std[Code],Std[EC]),"-")</f>
        <v>#N/A</v>
      </c>
      <c r="Y1901" t="e">
        <f>IF(StandardResults[[#This Row],[Ind/Rel]]="Ind",_xlfn.XLOOKUP(StandardResults[[#This Row],[Code]],Std[Code],Std[Ecs]),"-")</f>
        <v>#N/A</v>
      </c>
      <c r="Z1901">
        <f>COUNTIFS(StandardResults[Name],StandardResults[[#This Row],[Name]],StandardResults[Entry
Std],"B")+COUNTIFS(StandardResults[Name],StandardResults[[#This Row],[Name]],StandardResults[Entry
Std],"A")+COUNTIFS(StandardResults[Name],StandardResults[[#This Row],[Name]],StandardResults[Entry
Std],"AA")</f>
        <v>0</v>
      </c>
      <c r="AA1901">
        <f>COUNTIFS(StandardResults[Name],StandardResults[[#This Row],[Name]],StandardResults[Entry
Std],"AA")</f>
        <v>0</v>
      </c>
    </row>
    <row r="1902" spans="1:27" x14ac:dyDescent="0.25">
      <c r="A1902">
        <f>TimeVR[[#This Row],[Club]]</f>
        <v>0</v>
      </c>
      <c r="B1902" t="str">
        <f>IF(OR(RIGHT(TimeVR[[#This Row],[Event]],3)="M.R", RIGHT(TimeVR[[#This Row],[Event]],3)="F.R"),"Relay","Ind")</f>
        <v>Ind</v>
      </c>
      <c r="C1902">
        <f>TimeVR[[#This Row],[gender]]</f>
        <v>0</v>
      </c>
      <c r="D1902">
        <f>TimeVR[[#This Row],[Age]]</f>
        <v>0</v>
      </c>
      <c r="E1902">
        <f>TimeVR[[#This Row],[name]]</f>
        <v>0</v>
      </c>
      <c r="F1902">
        <f>TimeVR[[#This Row],[Event]]</f>
        <v>0</v>
      </c>
      <c r="G1902" t="str">
        <f>IF(OR(StandardResults[[#This Row],[Entry]]="-",TimeVR[[#This Row],[validation]]="Validated"),"Y","N")</f>
        <v>N</v>
      </c>
      <c r="H1902">
        <f>IF(OR(LEFT(TimeVR[[#This Row],[Times]],8)="00:00.00", LEFT(TimeVR[[#This Row],[Times]],2)="NT"),"-",TimeVR[[#This Row],[Times]])</f>
        <v>0</v>
      </c>
      <c r="I19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2" t="str">
        <f>IF(ISBLANK(TimeVR[[#This Row],[Best Time(S)]]),"-",TimeVR[[#This Row],[Best Time(S)]])</f>
        <v>-</v>
      </c>
      <c r="K1902" t="str">
        <f>IF(StandardResults[[#This Row],[BT(SC)]]&lt;&gt;"-",IF(StandardResults[[#This Row],[BT(SC)]]&lt;=StandardResults[[#This Row],[AAs]],"AA",IF(StandardResults[[#This Row],[BT(SC)]]&lt;=StandardResults[[#This Row],[As]],"A",IF(StandardResults[[#This Row],[BT(SC)]]&lt;=StandardResults[[#This Row],[Bs]],"B","-"))),"")</f>
        <v/>
      </c>
      <c r="L1902" t="str">
        <f>IF(ISBLANK(TimeVR[[#This Row],[Best Time(L)]]),"-",TimeVR[[#This Row],[Best Time(L)]])</f>
        <v>-</v>
      </c>
      <c r="M1902" t="str">
        <f>IF(StandardResults[[#This Row],[BT(LC)]]&lt;&gt;"-",IF(StandardResults[[#This Row],[BT(LC)]]&lt;=StandardResults[[#This Row],[AA]],"AA",IF(StandardResults[[#This Row],[BT(LC)]]&lt;=StandardResults[[#This Row],[A]],"A",IF(StandardResults[[#This Row],[BT(LC)]]&lt;=StandardResults[[#This Row],[B]],"B","-"))),"")</f>
        <v/>
      </c>
      <c r="N1902" s="14"/>
      <c r="O1902" t="str">
        <f>IF(StandardResults[[#This Row],[BT(SC)]]&lt;&gt;"-",IF(StandardResults[[#This Row],[BT(SC)]]&lt;=StandardResults[[#This Row],[Ecs]],"EC","-"),"")</f>
        <v/>
      </c>
      <c r="Q1902" t="str">
        <f>IF(StandardResults[[#This Row],[Ind/Rel]]="Ind",LEFT(StandardResults[[#This Row],[Gender]],1)&amp;MIN(MAX(StandardResults[[#This Row],[Age]],11),17)&amp;"-"&amp;StandardResults[[#This Row],[Event]],"")</f>
        <v>011-0</v>
      </c>
      <c r="R1902" t="e">
        <f>IF(StandardResults[[#This Row],[Ind/Rel]]="Ind",_xlfn.XLOOKUP(StandardResults[[#This Row],[Code]],Std[Code],Std[AA]),"-")</f>
        <v>#N/A</v>
      </c>
      <c r="S1902" t="e">
        <f>IF(StandardResults[[#This Row],[Ind/Rel]]="Ind",_xlfn.XLOOKUP(StandardResults[[#This Row],[Code]],Std[Code],Std[A]),"-")</f>
        <v>#N/A</v>
      </c>
      <c r="T1902" t="e">
        <f>IF(StandardResults[[#This Row],[Ind/Rel]]="Ind",_xlfn.XLOOKUP(StandardResults[[#This Row],[Code]],Std[Code],Std[B]),"-")</f>
        <v>#N/A</v>
      </c>
      <c r="U1902" t="e">
        <f>IF(StandardResults[[#This Row],[Ind/Rel]]="Ind",_xlfn.XLOOKUP(StandardResults[[#This Row],[Code]],Std[Code],Std[AAs]),"-")</f>
        <v>#N/A</v>
      </c>
      <c r="V1902" t="e">
        <f>IF(StandardResults[[#This Row],[Ind/Rel]]="Ind",_xlfn.XLOOKUP(StandardResults[[#This Row],[Code]],Std[Code],Std[As]),"-")</f>
        <v>#N/A</v>
      </c>
      <c r="W1902" t="e">
        <f>IF(StandardResults[[#This Row],[Ind/Rel]]="Ind",_xlfn.XLOOKUP(StandardResults[[#This Row],[Code]],Std[Code],Std[Bs]),"-")</f>
        <v>#N/A</v>
      </c>
      <c r="X1902" t="e">
        <f>IF(StandardResults[[#This Row],[Ind/Rel]]="Ind",_xlfn.XLOOKUP(StandardResults[[#This Row],[Code]],Std[Code],Std[EC]),"-")</f>
        <v>#N/A</v>
      </c>
      <c r="Y1902" t="e">
        <f>IF(StandardResults[[#This Row],[Ind/Rel]]="Ind",_xlfn.XLOOKUP(StandardResults[[#This Row],[Code]],Std[Code],Std[Ecs]),"-")</f>
        <v>#N/A</v>
      </c>
      <c r="Z1902">
        <f>COUNTIFS(StandardResults[Name],StandardResults[[#This Row],[Name]],StandardResults[Entry
Std],"B")+COUNTIFS(StandardResults[Name],StandardResults[[#This Row],[Name]],StandardResults[Entry
Std],"A")+COUNTIFS(StandardResults[Name],StandardResults[[#This Row],[Name]],StandardResults[Entry
Std],"AA")</f>
        <v>0</v>
      </c>
      <c r="AA1902">
        <f>COUNTIFS(StandardResults[Name],StandardResults[[#This Row],[Name]],StandardResults[Entry
Std],"AA")</f>
        <v>0</v>
      </c>
    </row>
    <row r="1903" spans="1:27" x14ac:dyDescent="0.25">
      <c r="A1903">
        <f>TimeVR[[#This Row],[Club]]</f>
        <v>0</v>
      </c>
      <c r="B1903" t="str">
        <f>IF(OR(RIGHT(TimeVR[[#This Row],[Event]],3)="M.R", RIGHT(TimeVR[[#This Row],[Event]],3)="F.R"),"Relay","Ind")</f>
        <v>Ind</v>
      </c>
      <c r="C1903">
        <f>TimeVR[[#This Row],[gender]]</f>
        <v>0</v>
      </c>
      <c r="D1903">
        <f>TimeVR[[#This Row],[Age]]</f>
        <v>0</v>
      </c>
      <c r="E1903">
        <f>TimeVR[[#This Row],[name]]</f>
        <v>0</v>
      </c>
      <c r="F1903">
        <f>TimeVR[[#This Row],[Event]]</f>
        <v>0</v>
      </c>
      <c r="G1903" t="str">
        <f>IF(OR(StandardResults[[#This Row],[Entry]]="-",TimeVR[[#This Row],[validation]]="Validated"),"Y","N")</f>
        <v>N</v>
      </c>
      <c r="H1903">
        <f>IF(OR(LEFT(TimeVR[[#This Row],[Times]],8)="00:00.00", LEFT(TimeVR[[#This Row],[Times]],2)="NT"),"-",TimeVR[[#This Row],[Times]])</f>
        <v>0</v>
      </c>
      <c r="I19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3" t="str">
        <f>IF(ISBLANK(TimeVR[[#This Row],[Best Time(S)]]),"-",TimeVR[[#This Row],[Best Time(S)]])</f>
        <v>-</v>
      </c>
      <c r="K1903" t="str">
        <f>IF(StandardResults[[#This Row],[BT(SC)]]&lt;&gt;"-",IF(StandardResults[[#This Row],[BT(SC)]]&lt;=StandardResults[[#This Row],[AAs]],"AA",IF(StandardResults[[#This Row],[BT(SC)]]&lt;=StandardResults[[#This Row],[As]],"A",IF(StandardResults[[#This Row],[BT(SC)]]&lt;=StandardResults[[#This Row],[Bs]],"B","-"))),"")</f>
        <v/>
      </c>
      <c r="L1903" t="str">
        <f>IF(ISBLANK(TimeVR[[#This Row],[Best Time(L)]]),"-",TimeVR[[#This Row],[Best Time(L)]])</f>
        <v>-</v>
      </c>
      <c r="M1903" t="str">
        <f>IF(StandardResults[[#This Row],[BT(LC)]]&lt;&gt;"-",IF(StandardResults[[#This Row],[BT(LC)]]&lt;=StandardResults[[#This Row],[AA]],"AA",IF(StandardResults[[#This Row],[BT(LC)]]&lt;=StandardResults[[#This Row],[A]],"A",IF(StandardResults[[#This Row],[BT(LC)]]&lt;=StandardResults[[#This Row],[B]],"B","-"))),"")</f>
        <v/>
      </c>
      <c r="N1903" s="14"/>
      <c r="O1903" t="str">
        <f>IF(StandardResults[[#This Row],[BT(SC)]]&lt;&gt;"-",IF(StandardResults[[#This Row],[BT(SC)]]&lt;=StandardResults[[#This Row],[Ecs]],"EC","-"),"")</f>
        <v/>
      </c>
      <c r="Q1903" t="str">
        <f>IF(StandardResults[[#This Row],[Ind/Rel]]="Ind",LEFT(StandardResults[[#This Row],[Gender]],1)&amp;MIN(MAX(StandardResults[[#This Row],[Age]],11),17)&amp;"-"&amp;StandardResults[[#This Row],[Event]],"")</f>
        <v>011-0</v>
      </c>
      <c r="R1903" t="e">
        <f>IF(StandardResults[[#This Row],[Ind/Rel]]="Ind",_xlfn.XLOOKUP(StandardResults[[#This Row],[Code]],Std[Code],Std[AA]),"-")</f>
        <v>#N/A</v>
      </c>
      <c r="S1903" t="e">
        <f>IF(StandardResults[[#This Row],[Ind/Rel]]="Ind",_xlfn.XLOOKUP(StandardResults[[#This Row],[Code]],Std[Code],Std[A]),"-")</f>
        <v>#N/A</v>
      </c>
      <c r="T1903" t="e">
        <f>IF(StandardResults[[#This Row],[Ind/Rel]]="Ind",_xlfn.XLOOKUP(StandardResults[[#This Row],[Code]],Std[Code],Std[B]),"-")</f>
        <v>#N/A</v>
      </c>
      <c r="U1903" t="e">
        <f>IF(StandardResults[[#This Row],[Ind/Rel]]="Ind",_xlfn.XLOOKUP(StandardResults[[#This Row],[Code]],Std[Code],Std[AAs]),"-")</f>
        <v>#N/A</v>
      </c>
      <c r="V1903" t="e">
        <f>IF(StandardResults[[#This Row],[Ind/Rel]]="Ind",_xlfn.XLOOKUP(StandardResults[[#This Row],[Code]],Std[Code],Std[As]),"-")</f>
        <v>#N/A</v>
      </c>
      <c r="W1903" t="e">
        <f>IF(StandardResults[[#This Row],[Ind/Rel]]="Ind",_xlfn.XLOOKUP(StandardResults[[#This Row],[Code]],Std[Code],Std[Bs]),"-")</f>
        <v>#N/A</v>
      </c>
      <c r="X1903" t="e">
        <f>IF(StandardResults[[#This Row],[Ind/Rel]]="Ind",_xlfn.XLOOKUP(StandardResults[[#This Row],[Code]],Std[Code],Std[EC]),"-")</f>
        <v>#N/A</v>
      </c>
      <c r="Y1903" t="e">
        <f>IF(StandardResults[[#This Row],[Ind/Rel]]="Ind",_xlfn.XLOOKUP(StandardResults[[#This Row],[Code]],Std[Code],Std[Ecs]),"-")</f>
        <v>#N/A</v>
      </c>
      <c r="Z1903">
        <f>COUNTIFS(StandardResults[Name],StandardResults[[#This Row],[Name]],StandardResults[Entry
Std],"B")+COUNTIFS(StandardResults[Name],StandardResults[[#This Row],[Name]],StandardResults[Entry
Std],"A")+COUNTIFS(StandardResults[Name],StandardResults[[#This Row],[Name]],StandardResults[Entry
Std],"AA")</f>
        <v>0</v>
      </c>
      <c r="AA1903">
        <f>COUNTIFS(StandardResults[Name],StandardResults[[#This Row],[Name]],StandardResults[Entry
Std],"AA")</f>
        <v>0</v>
      </c>
    </row>
    <row r="1904" spans="1:27" x14ac:dyDescent="0.25">
      <c r="A1904">
        <f>TimeVR[[#This Row],[Club]]</f>
        <v>0</v>
      </c>
      <c r="B1904" t="str">
        <f>IF(OR(RIGHT(TimeVR[[#This Row],[Event]],3)="M.R", RIGHT(TimeVR[[#This Row],[Event]],3)="F.R"),"Relay","Ind")</f>
        <v>Ind</v>
      </c>
      <c r="C1904">
        <f>TimeVR[[#This Row],[gender]]</f>
        <v>0</v>
      </c>
      <c r="D1904">
        <f>TimeVR[[#This Row],[Age]]</f>
        <v>0</v>
      </c>
      <c r="E1904">
        <f>TimeVR[[#This Row],[name]]</f>
        <v>0</v>
      </c>
      <c r="F1904">
        <f>TimeVR[[#This Row],[Event]]</f>
        <v>0</v>
      </c>
      <c r="G1904" t="str">
        <f>IF(OR(StandardResults[[#This Row],[Entry]]="-",TimeVR[[#This Row],[validation]]="Validated"),"Y","N")</f>
        <v>N</v>
      </c>
      <c r="H1904">
        <f>IF(OR(LEFT(TimeVR[[#This Row],[Times]],8)="00:00.00", LEFT(TimeVR[[#This Row],[Times]],2)="NT"),"-",TimeVR[[#This Row],[Times]])</f>
        <v>0</v>
      </c>
      <c r="I190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4" t="str">
        <f>IF(ISBLANK(TimeVR[[#This Row],[Best Time(S)]]),"-",TimeVR[[#This Row],[Best Time(S)]])</f>
        <v>-</v>
      </c>
      <c r="K1904" t="str">
        <f>IF(StandardResults[[#This Row],[BT(SC)]]&lt;&gt;"-",IF(StandardResults[[#This Row],[BT(SC)]]&lt;=StandardResults[[#This Row],[AAs]],"AA",IF(StandardResults[[#This Row],[BT(SC)]]&lt;=StandardResults[[#This Row],[As]],"A",IF(StandardResults[[#This Row],[BT(SC)]]&lt;=StandardResults[[#This Row],[Bs]],"B","-"))),"")</f>
        <v/>
      </c>
      <c r="L1904" t="str">
        <f>IF(ISBLANK(TimeVR[[#This Row],[Best Time(L)]]),"-",TimeVR[[#This Row],[Best Time(L)]])</f>
        <v>-</v>
      </c>
      <c r="M1904" t="str">
        <f>IF(StandardResults[[#This Row],[BT(LC)]]&lt;&gt;"-",IF(StandardResults[[#This Row],[BT(LC)]]&lt;=StandardResults[[#This Row],[AA]],"AA",IF(StandardResults[[#This Row],[BT(LC)]]&lt;=StandardResults[[#This Row],[A]],"A",IF(StandardResults[[#This Row],[BT(LC)]]&lt;=StandardResults[[#This Row],[B]],"B","-"))),"")</f>
        <v/>
      </c>
      <c r="N1904" s="14"/>
      <c r="O1904" t="str">
        <f>IF(StandardResults[[#This Row],[BT(SC)]]&lt;&gt;"-",IF(StandardResults[[#This Row],[BT(SC)]]&lt;=StandardResults[[#This Row],[Ecs]],"EC","-"),"")</f>
        <v/>
      </c>
      <c r="Q1904" t="str">
        <f>IF(StandardResults[[#This Row],[Ind/Rel]]="Ind",LEFT(StandardResults[[#This Row],[Gender]],1)&amp;MIN(MAX(StandardResults[[#This Row],[Age]],11),17)&amp;"-"&amp;StandardResults[[#This Row],[Event]],"")</f>
        <v>011-0</v>
      </c>
      <c r="R1904" t="e">
        <f>IF(StandardResults[[#This Row],[Ind/Rel]]="Ind",_xlfn.XLOOKUP(StandardResults[[#This Row],[Code]],Std[Code],Std[AA]),"-")</f>
        <v>#N/A</v>
      </c>
      <c r="S1904" t="e">
        <f>IF(StandardResults[[#This Row],[Ind/Rel]]="Ind",_xlfn.XLOOKUP(StandardResults[[#This Row],[Code]],Std[Code],Std[A]),"-")</f>
        <v>#N/A</v>
      </c>
      <c r="T1904" t="e">
        <f>IF(StandardResults[[#This Row],[Ind/Rel]]="Ind",_xlfn.XLOOKUP(StandardResults[[#This Row],[Code]],Std[Code],Std[B]),"-")</f>
        <v>#N/A</v>
      </c>
      <c r="U1904" t="e">
        <f>IF(StandardResults[[#This Row],[Ind/Rel]]="Ind",_xlfn.XLOOKUP(StandardResults[[#This Row],[Code]],Std[Code],Std[AAs]),"-")</f>
        <v>#N/A</v>
      </c>
      <c r="V1904" t="e">
        <f>IF(StandardResults[[#This Row],[Ind/Rel]]="Ind",_xlfn.XLOOKUP(StandardResults[[#This Row],[Code]],Std[Code],Std[As]),"-")</f>
        <v>#N/A</v>
      </c>
      <c r="W1904" t="e">
        <f>IF(StandardResults[[#This Row],[Ind/Rel]]="Ind",_xlfn.XLOOKUP(StandardResults[[#This Row],[Code]],Std[Code],Std[Bs]),"-")</f>
        <v>#N/A</v>
      </c>
      <c r="X1904" t="e">
        <f>IF(StandardResults[[#This Row],[Ind/Rel]]="Ind",_xlfn.XLOOKUP(StandardResults[[#This Row],[Code]],Std[Code],Std[EC]),"-")</f>
        <v>#N/A</v>
      </c>
      <c r="Y1904" t="e">
        <f>IF(StandardResults[[#This Row],[Ind/Rel]]="Ind",_xlfn.XLOOKUP(StandardResults[[#This Row],[Code]],Std[Code],Std[Ecs]),"-")</f>
        <v>#N/A</v>
      </c>
      <c r="Z1904">
        <f>COUNTIFS(StandardResults[Name],StandardResults[[#This Row],[Name]],StandardResults[Entry
Std],"B")+COUNTIFS(StandardResults[Name],StandardResults[[#This Row],[Name]],StandardResults[Entry
Std],"A")+COUNTIFS(StandardResults[Name],StandardResults[[#This Row],[Name]],StandardResults[Entry
Std],"AA")</f>
        <v>0</v>
      </c>
      <c r="AA1904">
        <f>COUNTIFS(StandardResults[Name],StandardResults[[#This Row],[Name]],StandardResults[Entry
Std],"AA")</f>
        <v>0</v>
      </c>
    </row>
    <row r="1905" spans="1:27" x14ac:dyDescent="0.25">
      <c r="A1905">
        <f>TimeVR[[#This Row],[Club]]</f>
        <v>0</v>
      </c>
      <c r="B1905" t="str">
        <f>IF(OR(RIGHT(TimeVR[[#This Row],[Event]],3)="M.R", RIGHT(TimeVR[[#This Row],[Event]],3)="F.R"),"Relay","Ind")</f>
        <v>Ind</v>
      </c>
      <c r="C1905">
        <f>TimeVR[[#This Row],[gender]]</f>
        <v>0</v>
      </c>
      <c r="D1905">
        <f>TimeVR[[#This Row],[Age]]</f>
        <v>0</v>
      </c>
      <c r="E1905">
        <f>TimeVR[[#This Row],[name]]</f>
        <v>0</v>
      </c>
      <c r="F1905">
        <f>TimeVR[[#This Row],[Event]]</f>
        <v>0</v>
      </c>
      <c r="G1905" t="str">
        <f>IF(OR(StandardResults[[#This Row],[Entry]]="-",TimeVR[[#This Row],[validation]]="Validated"),"Y","N")</f>
        <v>N</v>
      </c>
      <c r="H1905">
        <f>IF(OR(LEFT(TimeVR[[#This Row],[Times]],8)="00:00.00", LEFT(TimeVR[[#This Row],[Times]],2)="NT"),"-",TimeVR[[#This Row],[Times]])</f>
        <v>0</v>
      </c>
      <c r="I190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5" t="str">
        <f>IF(ISBLANK(TimeVR[[#This Row],[Best Time(S)]]),"-",TimeVR[[#This Row],[Best Time(S)]])</f>
        <v>-</v>
      </c>
      <c r="K1905" t="str">
        <f>IF(StandardResults[[#This Row],[BT(SC)]]&lt;&gt;"-",IF(StandardResults[[#This Row],[BT(SC)]]&lt;=StandardResults[[#This Row],[AAs]],"AA",IF(StandardResults[[#This Row],[BT(SC)]]&lt;=StandardResults[[#This Row],[As]],"A",IF(StandardResults[[#This Row],[BT(SC)]]&lt;=StandardResults[[#This Row],[Bs]],"B","-"))),"")</f>
        <v/>
      </c>
      <c r="L1905" t="str">
        <f>IF(ISBLANK(TimeVR[[#This Row],[Best Time(L)]]),"-",TimeVR[[#This Row],[Best Time(L)]])</f>
        <v>-</v>
      </c>
      <c r="M1905" t="str">
        <f>IF(StandardResults[[#This Row],[BT(LC)]]&lt;&gt;"-",IF(StandardResults[[#This Row],[BT(LC)]]&lt;=StandardResults[[#This Row],[AA]],"AA",IF(StandardResults[[#This Row],[BT(LC)]]&lt;=StandardResults[[#This Row],[A]],"A",IF(StandardResults[[#This Row],[BT(LC)]]&lt;=StandardResults[[#This Row],[B]],"B","-"))),"")</f>
        <v/>
      </c>
      <c r="N1905" s="14"/>
      <c r="O1905" t="str">
        <f>IF(StandardResults[[#This Row],[BT(SC)]]&lt;&gt;"-",IF(StandardResults[[#This Row],[BT(SC)]]&lt;=StandardResults[[#This Row],[Ecs]],"EC","-"),"")</f>
        <v/>
      </c>
      <c r="Q1905" t="str">
        <f>IF(StandardResults[[#This Row],[Ind/Rel]]="Ind",LEFT(StandardResults[[#This Row],[Gender]],1)&amp;MIN(MAX(StandardResults[[#This Row],[Age]],11),17)&amp;"-"&amp;StandardResults[[#This Row],[Event]],"")</f>
        <v>011-0</v>
      </c>
      <c r="R1905" t="e">
        <f>IF(StandardResults[[#This Row],[Ind/Rel]]="Ind",_xlfn.XLOOKUP(StandardResults[[#This Row],[Code]],Std[Code],Std[AA]),"-")</f>
        <v>#N/A</v>
      </c>
      <c r="S1905" t="e">
        <f>IF(StandardResults[[#This Row],[Ind/Rel]]="Ind",_xlfn.XLOOKUP(StandardResults[[#This Row],[Code]],Std[Code],Std[A]),"-")</f>
        <v>#N/A</v>
      </c>
      <c r="T1905" t="e">
        <f>IF(StandardResults[[#This Row],[Ind/Rel]]="Ind",_xlfn.XLOOKUP(StandardResults[[#This Row],[Code]],Std[Code],Std[B]),"-")</f>
        <v>#N/A</v>
      </c>
      <c r="U1905" t="e">
        <f>IF(StandardResults[[#This Row],[Ind/Rel]]="Ind",_xlfn.XLOOKUP(StandardResults[[#This Row],[Code]],Std[Code],Std[AAs]),"-")</f>
        <v>#N/A</v>
      </c>
      <c r="V1905" t="e">
        <f>IF(StandardResults[[#This Row],[Ind/Rel]]="Ind",_xlfn.XLOOKUP(StandardResults[[#This Row],[Code]],Std[Code],Std[As]),"-")</f>
        <v>#N/A</v>
      </c>
      <c r="W1905" t="e">
        <f>IF(StandardResults[[#This Row],[Ind/Rel]]="Ind",_xlfn.XLOOKUP(StandardResults[[#This Row],[Code]],Std[Code],Std[Bs]),"-")</f>
        <v>#N/A</v>
      </c>
      <c r="X1905" t="e">
        <f>IF(StandardResults[[#This Row],[Ind/Rel]]="Ind",_xlfn.XLOOKUP(StandardResults[[#This Row],[Code]],Std[Code],Std[EC]),"-")</f>
        <v>#N/A</v>
      </c>
      <c r="Y1905" t="e">
        <f>IF(StandardResults[[#This Row],[Ind/Rel]]="Ind",_xlfn.XLOOKUP(StandardResults[[#This Row],[Code]],Std[Code],Std[Ecs]),"-")</f>
        <v>#N/A</v>
      </c>
      <c r="Z1905">
        <f>COUNTIFS(StandardResults[Name],StandardResults[[#This Row],[Name]],StandardResults[Entry
Std],"B")+COUNTIFS(StandardResults[Name],StandardResults[[#This Row],[Name]],StandardResults[Entry
Std],"A")+COUNTIFS(StandardResults[Name],StandardResults[[#This Row],[Name]],StandardResults[Entry
Std],"AA")</f>
        <v>0</v>
      </c>
      <c r="AA1905">
        <f>COUNTIFS(StandardResults[Name],StandardResults[[#This Row],[Name]],StandardResults[Entry
Std],"AA")</f>
        <v>0</v>
      </c>
    </row>
    <row r="1906" spans="1:27" x14ac:dyDescent="0.25">
      <c r="A1906">
        <f>TimeVR[[#This Row],[Club]]</f>
        <v>0</v>
      </c>
      <c r="B1906" t="str">
        <f>IF(OR(RIGHT(TimeVR[[#This Row],[Event]],3)="M.R", RIGHT(TimeVR[[#This Row],[Event]],3)="F.R"),"Relay","Ind")</f>
        <v>Ind</v>
      </c>
      <c r="C1906">
        <f>TimeVR[[#This Row],[gender]]</f>
        <v>0</v>
      </c>
      <c r="D1906">
        <f>TimeVR[[#This Row],[Age]]</f>
        <v>0</v>
      </c>
      <c r="E1906">
        <f>TimeVR[[#This Row],[name]]</f>
        <v>0</v>
      </c>
      <c r="F1906">
        <f>TimeVR[[#This Row],[Event]]</f>
        <v>0</v>
      </c>
      <c r="G1906" t="str">
        <f>IF(OR(StandardResults[[#This Row],[Entry]]="-",TimeVR[[#This Row],[validation]]="Validated"),"Y","N")</f>
        <v>N</v>
      </c>
      <c r="H1906">
        <f>IF(OR(LEFT(TimeVR[[#This Row],[Times]],8)="00:00.00", LEFT(TimeVR[[#This Row],[Times]],2)="NT"),"-",TimeVR[[#This Row],[Times]])</f>
        <v>0</v>
      </c>
      <c r="I190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6" t="str">
        <f>IF(ISBLANK(TimeVR[[#This Row],[Best Time(S)]]),"-",TimeVR[[#This Row],[Best Time(S)]])</f>
        <v>-</v>
      </c>
      <c r="K1906" t="str">
        <f>IF(StandardResults[[#This Row],[BT(SC)]]&lt;&gt;"-",IF(StandardResults[[#This Row],[BT(SC)]]&lt;=StandardResults[[#This Row],[AAs]],"AA",IF(StandardResults[[#This Row],[BT(SC)]]&lt;=StandardResults[[#This Row],[As]],"A",IF(StandardResults[[#This Row],[BT(SC)]]&lt;=StandardResults[[#This Row],[Bs]],"B","-"))),"")</f>
        <v/>
      </c>
      <c r="L1906" t="str">
        <f>IF(ISBLANK(TimeVR[[#This Row],[Best Time(L)]]),"-",TimeVR[[#This Row],[Best Time(L)]])</f>
        <v>-</v>
      </c>
      <c r="M1906" t="str">
        <f>IF(StandardResults[[#This Row],[BT(LC)]]&lt;&gt;"-",IF(StandardResults[[#This Row],[BT(LC)]]&lt;=StandardResults[[#This Row],[AA]],"AA",IF(StandardResults[[#This Row],[BT(LC)]]&lt;=StandardResults[[#This Row],[A]],"A",IF(StandardResults[[#This Row],[BT(LC)]]&lt;=StandardResults[[#This Row],[B]],"B","-"))),"")</f>
        <v/>
      </c>
      <c r="N1906" s="14"/>
      <c r="O1906" t="str">
        <f>IF(StandardResults[[#This Row],[BT(SC)]]&lt;&gt;"-",IF(StandardResults[[#This Row],[BT(SC)]]&lt;=StandardResults[[#This Row],[Ecs]],"EC","-"),"")</f>
        <v/>
      </c>
      <c r="Q1906" t="str">
        <f>IF(StandardResults[[#This Row],[Ind/Rel]]="Ind",LEFT(StandardResults[[#This Row],[Gender]],1)&amp;MIN(MAX(StandardResults[[#This Row],[Age]],11),17)&amp;"-"&amp;StandardResults[[#This Row],[Event]],"")</f>
        <v>011-0</v>
      </c>
      <c r="R1906" t="e">
        <f>IF(StandardResults[[#This Row],[Ind/Rel]]="Ind",_xlfn.XLOOKUP(StandardResults[[#This Row],[Code]],Std[Code],Std[AA]),"-")</f>
        <v>#N/A</v>
      </c>
      <c r="S1906" t="e">
        <f>IF(StandardResults[[#This Row],[Ind/Rel]]="Ind",_xlfn.XLOOKUP(StandardResults[[#This Row],[Code]],Std[Code],Std[A]),"-")</f>
        <v>#N/A</v>
      </c>
      <c r="T1906" t="e">
        <f>IF(StandardResults[[#This Row],[Ind/Rel]]="Ind",_xlfn.XLOOKUP(StandardResults[[#This Row],[Code]],Std[Code],Std[B]),"-")</f>
        <v>#N/A</v>
      </c>
      <c r="U1906" t="e">
        <f>IF(StandardResults[[#This Row],[Ind/Rel]]="Ind",_xlfn.XLOOKUP(StandardResults[[#This Row],[Code]],Std[Code],Std[AAs]),"-")</f>
        <v>#N/A</v>
      </c>
      <c r="V1906" t="e">
        <f>IF(StandardResults[[#This Row],[Ind/Rel]]="Ind",_xlfn.XLOOKUP(StandardResults[[#This Row],[Code]],Std[Code],Std[As]),"-")</f>
        <v>#N/A</v>
      </c>
      <c r="W1906" t="e">
        <f>IF(StandardResults[[#This Row],[Ind/Rel]]="Ind",_xlfn.XLOOKUP(StandardResults[[#This Row],[Code]],Std[Code],Std[Bs]),"-")</f>
        <v>#N/A</v>
      </c>
      <c r="X1906" t="e">
        <f>IF(StandardResults[[#This Row],[Ind/Rel]]="Ind",_xlfn.XLOOKUP(StandardResults[[#This Row],[Code]],Std[Code],Std[EC]),"-")</f>
        <v>#N/A</v>
      </c>
      <c r="Y1906" t="e">
        <f>IF(StandardResults[[#This Row],[Ind/Rel]]="Ind",_xlfn.XLOOKUP(StandardResults[[#This Row],[Code]],Std[Code],Std[Ecs]),"-")</f>
        <v>#N/A</v>
      </c>
      <c r="Z1906">
        <f>COUNTIFS(StandardResults[Name],StandardResults[[#This Row],[Name]],StandardResults[Entry
Std],"B")+COUNTIFS(StandardResults[Name],StandardResults[[#This Row],[Name]],StandardResults[Entry
Std],"A")+COUNTIFS(StandardResults[Name],StandardResults[[#This Row],[Name]],StandardResults[Entry
Std],"AA")</f>
        <v>0</v>
      </c>
      <c r="AA1906">
        <f>COUNTIFS(StandardResults[Name],StandardResults[[#This Row],[Name]],StandardResults[Entry
Std],"AA")</f>
        <v>0</v>
      </c>
    </row>
    <row r="1907" spans="1:27" x14ac:dyDescent="0.25">
      <c r="A1907">
        <f>TimeVR[[#This Row],[Club]]</f>
        <v>0</v>
      </c>
      <c r="B1907" t="str">
        <f>IF(OR(RIGHT(TimeVR[[#This Row],[Event]],3)="M.R", RIGHT(TimeVR[[#This Row],[Event]],3)="F.R"),"Relay","Ind")</f>
        <v>Ind</v>
      </c>
      <c r="C1907">
        <f>TimeVR[[#This Row],[gender]]</f>
        <v>0</v>
      </c>
      <c r="D1907">
        <f>TimeVR[[#This Row],[Age]]</f>
        <v>0</v>
      </c>
      <c r="E1907">
        <f>TimeVR[[#This Row],[name]]</f>
        <v>0</v>
      </c>
      <c r="F1907">
        <f>TimeVR[[#This Row],[Event]]</f>
        <v>0</v>
      </c>
      <c r="G1907" t="str">
        <f>IF(OR(StandardResults[[#This Row],[Entry]]="-",TimeVR[[#This Row],[validation]]="Validated"),"Y","N")</f>
        <v>N</v>
      </c>
      <c r="H1907">
        <f>IF(OR(LEFT(TimeVR[[#This Row],[Times]],8)="00:00.00", LEFT(TimeVR[[#This Row],[Times]],2)="NT"),"-",TimeVR[[#This Row],[Times]])</f>
        <v>0</v>
      </c>
      <c r="I190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7" t="str">
        <f>IF(ISBLANK(TimeVR[[#This Row],[Best Time(S)]]),"-",TimeVR[[#This Row],[Best Time(S)]])</f>
        <v>-</v>
      </c>
      <c r="K1907" t="str">
        <f>IF(StandardResults[[#This Row],[BT(SC)]]&lt;&gt;"-",IF(StandardResults[[#This Row],[BT(SC)]]&lt;=StandardResults[[#This Row],[AAs]],"AA",IF(StandardResults[[#This Row],[BT(SC)]]&lt;=StandardResults[[#This Row],[As]],"A",IF(StandardResults[[#This Row],[BT(SC)]]&lt;=StandardResults[[#This Row],[Bs]],"B","-"))),"")</f>
        <v/>
      </c>
      <c r="L1907" t="str">
        <f>IF(ISBLANK(TimeVR[[#This Row],[Best Time(L)]]),"-",TimeVR[[#This Row],[Best Time(L)]])</f>
        <v>-</v>
      </c>
      <c r="M1907" t="str">
        <f>IF(StandardResults[[#This Row],[BT(LC)]]&lt;&gt;"-",IF(StandardResults[[#This Row],[BT(LC)]]&lt;=StandardResults[[#This Row],[AA]],"AA",IF(StandardResults[[#This Row],[BT(LC)]]&lt;=StandardResults[[#This Row],[A]],"A",IF(StandardResults[[#This Row],[BT(LC)]]&lt;=StandardResults[[#This Row],[B]],"B","-"))),"")</f>
        <v/>
      </c>
      <c r="N1907" s="14"/>
      <c r="O1907" t="str">
        <f>IF(StandardResults[[#This Row],[BT(SC)]]&lt;&gt;"-",IF(StandardResults[[#This Row],[BT(SC)]]&lt;=StandardResults[[#This Row],[Ecs]],"EC","-"),"")</f>
        <v/>
      </c>
      <c r="Q1907" t="str">
        <f>IF(StandardResults[[#This Row],[Ind/Rel]]="Ind",LEFT(StandardResults[[#This Row],[Gender]],1)&amp;MIN(MAX(StandardResults[[#This Row],[Age]],11),17)&amp;"-"&amp;StandardResults[[#This Row],[Event]],"")</f>
        <v>011-0</v>
      </c>
      <c r="R1907" t="e">
        <f>IF(StandardResults[[#This Row],[Ind/Rel]]="Ind",_xlfn.XLOOKUP(StandardResults[[#This Row],[Code]],Std[Code],Std[AA]),"-")</f>
        <v>#N/A</v>
      </c>
      <c r="S1907" t="e">
        <f>IF(StandardResults[[#This Row],[Ind/Rel]]="Ind",_xlfn.XLOOKUP(StandardResults[[#This Row],[Code]],Std[Code],Std[A]),"-")</f>
        <v>#N/A</v>
      </c>
      <c r="T1907" t="e">
        <f>IF(StandardResults[[#This Row],[Ind/Rel]]="Ind",_xlfn.XLOOKUP(StandardResults[[#This Row],[Code]],Std[Code],Std[B]),"-")</f>
        <v>#N/A</v>
      </c>
      <c r="U1907" t="e">
        <f>IF(StandardResults[[#This Row],[Ind/Rel]]="Ind",_xlfn.XLOOKUP(StandardResults[[#This Row],[Code]],Std[Code],Std[AAs]),"-")</f>
        <v>#N/A</v>
      </c>
      <c r="V1907" t="e">
        <f>IF(StandardResults[[#This Row],[Ind/Rel]]="Ind",_xlfn.XLOOKUP(StandardResults[[#This Row],[Code]],Std[Code],Std[As]),"-")</f>
        <v>#N/A</v>
      </c>
      <c r="W1907" t="e">
        <f>IF(StandardResults[[#This Row],[Ind/Rel]]="Ind",_xlfn.XLOOKUP(StandardResults[[#This Row],[Code]],Std[Code],Std[Bs]),"-")</f>
        <v>#N/A</v>
      </c>
      <c r="X1907" t="e">
        <f>IF(StandardResults[[#This Row],[Ind/Rel]]="Ind",_xlfn.XLOOKUP(StandardResults[[#This Row],[Code]],Std[Code],Std[EC]),"-")</f>
        <v>#N/A</v>
      </c>
      <c r="Y1907" t="e">
        <f>IF(StandardResults[[#This Row],[Ind/Rel]]="Ind",_xlfn.XLOOKUP(StandardResults[[#This Row],[Code]],Std[Code],Std[Ecs]),"-")</f>
        <v>#N/A</v>
      </c>
      <c r="Z1907">
        <f>COUNTIFS(StandardResults[Name],StandardResults[[#This Row],[Name]],StandardResults[Entry
Std],"B")+COUNTIFS(StandardResults[Name],StandardResults[[#This Row],[Name]],StandardResults[Entry
Std],"A")+COUNTIFS(StandardResults[Name],StandardResults[[#This Row],[Name]],StandardResults[Entry
Std],"AA")</f>
        <v>0</v>
      </c>
      <c r="AA1907">
        <f>COUNTIFS(StandardResults[Name],StandardResults[[#This Row],[Name]],StandardResults[Entry
Std],"AA")</f>
        <v>0</v>
      </c>
    </row>
    <row r="1908" spans="1:27" x14ac:dyDescent="0.25">
      <c r="A1908">
        <f>TimeVR[[#This Row],[Club]]</f>
        <v>0</v>
      </c>
      <c r="B1908" t="str">
        <f>IF(OR(RIGHT(TimeVR[[#This Row],[Event]],3)="M.R", RIGHT(TimeVR[[#This Row],[Event]],3)="F.R"),"Relay","Ind")</f>
        <v>Ind</v>
      </c>
      <c r="C1908">
        <f>TimeVR[[#This Row],[gender]]</f>
        <v>0</v>
      </c>
      <c r="D1908">
        <f>TimeVR[[#This Row],[Age]]</f>
        <v>0</v>
      </c>
      <c r="E1908">
        <f>TimeVR[[#This Row],[name]]</f>
        <v>0</v>
      </c>
      <c r="F1908">
        <f>TimeVR[[#This Row],[Event]]</f>
        <v>0</v>
      </c>
      <c r="G1908" t="str">
        <f>IF(OR(StandardResults[[#This Row],[Entry]]="-",TimeVR[[#This Row],[validation]]="Validated"),"Y","N")</f>
        <v>N</v>
      </c>
      <c r="H1908">
        <f>IF(OR(LEFT(TimeVR[[#This Row],[Times]],8)="00:00.00", LEFT(TimeVR[[#This Row],[Times]],2)="NT"),"-",TimeVR[[#This Row],[Times]])</f>
        <v>0</v>
      </c>
      <c r="I190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8" t="str">
        <f>IF(ISBLANK(TimeVR[[#This Row],[Best Time(S)]]),"-",TimeVR[[#This Row],[Best Time(S)]])</f>
        <v>-</v>
      </c>
      <c r="K1908" t="str">
        <f>IF(StandardResults[[#This Row],[BT(SC)]]&lt;&gt;"-",IF(StandardResults[[#This Row],[BT(SC)]]&lt;=StandardResults[[#This Row],[AAs]],"AA",IF(StandardResults[[#This Row],[BT(SC)]]&lt;=StandardResults[[#This Row],[As]],"A",IF(StandardResults[[#This Row],[BT(SC)]]&lt;=StandardResults[[#This Row],[Bs]],"B","-"))),"")</f>
        <v/>
      </c>
      <c r="L1908" t="str">
        <f>IF(ISBLANK(TimeVR[[#This Row],[Best Time(L)]]),"-",TimeVR[[#This Row],[Best Time(L)]])</f>
        <v>-</v>
      </c>
      <c r="M1908" t="str">
        <f>IF(StandardResults[[#This Row],[BT(LC)]]&lt;&gt;"-",IF(StandardResults[[#This Row],[BT(LC)]]&lt;=StandardResults[[#This Row],[AA]],"AA",IF(StandardResults[[#This Row],[BT(LC)]]&lt;=StandardResults[[#This Row],[A]],"A",IF(StandardResults[[#This Row],[BT(LC)]]&lt;=StandardResults[[#This Row],[B]],"B","-"))),"")</f>
        <v/>
      </c>
      <c r="N1908" s="14"/>
      <c r="O1908" t="str">
        <f>IF(StandardResults[[#This Row],[BT(SC)]]&lt;&gt;"-",IF(StandardResults[[#This Row],[BT(SC)]]&lt;=StandardResults[[#This Row],[Ecs]],"EC","-"),"")</f>
        <v/>
      </c>
      <c r="Q1908" t="str">
        <f>IF(StandardResults[[#This Row],[Ind/Rel]]="Ind",LEFT(StandardResults[[#This Row],[Gender]],1)&amp;MIN(MAX(StandardResults[[#This Row],[Age]],11),17)&amp;"-"&amp;StandardResults[[#This Row],[Event]],"")</f>
        <v>011-0</v>
      </c>
      <c r="R1908" t="e">
        <f>IF(StandardResults[[#This Row],[Ind/Rel]]="Ind",_xlfn.XLOOKUP(StandardResults[[#This Row],[Code]],Std[Code],Std[AA]),"-")</f>
        <v>#N/A</v>
      </c>
      <c r="S1908" t="e">
        <f>IF(StandardResults[[#This Row],[Ind/Rel]]="Ind",_xlfn.XLOOKUP(StandardResults[[#This Row],[Code]],Std[Code],Std[A]),"-")</f>
        <v>#N/A</v>
      </c>
      <c r="T1908" t="e">
        <f>IF(StandardResults[[#This Row],[Ind/Rel]]="Ind",_xlfn.XLOOKUP(StandardResults[[#This Row],[Code]],Std[Code],Std[B]),"-")</f>
        <v>#N/A</v>
      </c>
      <c r="U1908" t="e">
        <f>IF(StandardResults[[#This Row],[Ind/Rel]]="Ind",_xlfn.XLOOKUP(StandardResults[[#This Row],[Code]],Std[Code],Std[AAs]),"-")</f>
        <v>#N/A</v>
      </c>
      <c r="V1908" t="e">
        <f>IF(StandardResults[[#This Row],[Ind/Rel]]="Ind",_xlfn.XLOOKUP(StandardResults[[#This Row],[Code]],Std[Code],Std[As]),"-")</f>
        <v>#N/A</v>
      </c>
      <c r="W1908" t="e">
        <f>IF(StandardResults[[#This Row],[Ind/Rel]]="Ind",_xlfn.XLOOKUP(StandardResults[[#This Row],[Code]],Std[Code],Std[Bs]),"-")</f>
        <v>#N/A</v>
      </c>
      <c r="X1908" t="e">
        <f>IF(StandardResults[[#This Row],[Ind/Rel]]="Ind",_xlfn.XLOOKUP(StandardResults[[#This Row],[Code]],Std[Code],Std[EC]),"-")</f>
        <v>#N/A</v>
      </c>
      <c r="Y1908" t="e">
        <f>IF(StandardResults[[#This Row],[Ind/Rel]]="Ind",_xlfn.XLOOKUP(StandardResults[[#This Row],[Code]],Std[Code],Std[Ecs]),"-")</f>
        <v>#N/A</v>
      </c>
      <c r="Z1908">
        <f>COUNTIFS(StandardResults[Name],StandardResults[[#This Row],[Name]],StandardResults[Entry
Std],"B")+COUNTIFS(StandardResults[Name],StandardResults[[#This Row],[Name]],StandardResults[Entry
Std],"A")+COUNTIFS(StandardResults[Name],StandardResults[[#This Row],[Name]],StandardResults[Entry
Std],"AA")</f>
        <v>0</v>
      </c>
      <c r="AA1908">
        <f>COUNTIFS(StandardResults[Name],StandardResults[[#This Row],[Name]],StandardResults[Entry
Std],"AA")</f>
        <v>0</v>
      </c>
    </row>
    <row r="1909" spans="1:27" x14ac:dyDescent="0.25">
      <c r="A1909">
        <f>TimeVR[[#This Row],[Club]]</f>
        <v>0</v>
      </c>
      <c r="B1909" t="str">
        <f>IF(OR(RIGHT(TimeVR[[#This Row],[Event]],3)="M.R", RIGHT(TimeVR[[#This Row],[Event]],3)="F.R"),"Relay","Ind")</f>
        <v>Ind</v>
      </c>
      <c r="C1909">
        <f>TimeVR[[#This Row],[gender]]</f>
        <v>0</v>
      </c>
      <c r="D1909">
        <f>TimeVR[[#This Row],[Age]]</f>
        <v>0</v>
      </c>
      <c r="E1909">
        <f>TimeVR[[#This Row],[name]]</f>
        <v>0</v>
      </c>
      <c r="F1909">
        <f>TimeVR[[#This Row],[Event]]</f>
        <v>0</v>
      </c>
      <c r="G1909" t="str">
        <f>IF(OR(StandardResults[[#This Row],[Entry]]="-",TimeVR[[#This Row],[validation]]="Validated"),"Y","N")</f>
        <v>N</v>
      </c>
      <c r="H1909">
        <f>IF(OR(LEFT(TimeVR[[#This Row],[Times]],8)="00:00.00", LEFT(TimeVR[[#This Row],[Times]],2)="NT"),"-",TimeVR[[#This Row],[Times]])</f>
        <v>0</v>
      </c>
      <c r="I190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09" t="str">
        <f>IF(ISBLANK(TimeVR[[#This Row],[Best Time(S)]]),"-",TimeVR[[#This Row],[Best Time(S)]])</f>
        <v>-</v>
      </c>
      <c r="K1909" t="str">
        <f>IF(StandardResults[[#This Row],[BT(SC)]]&lt;&gt;"-",IF(StandardResults[[#This Row],[BT(SC)]]&lt;=StandardResults[[#This Row],[AAs]],"AA",IF(StandardResults[[#This Row],[BT(SC)]]&lt;=StandardResults[[#This Row],[As]],"A",IF(StandardResults[[#This Row],[BT(SC)]]&lt;=StandardResults[[#This Row],[Bs]],"B","-"))),"")</f>
        <v/>
      </c>
      <c r="L1909" t="str">
        <f>IF(ISBLANK(TimeVR[[#This Row],[Best Time(L)]]),"-",TimeVR[[#This Row],[Best Time(L)]])</f>
        <v>-</v>
      </c>
      <c r="M1909" t="str">
        <f>IF(StandardResults[[#This Row],[BT(LC)]]&lt;&gt;"-",IF(StandardResults[[#This Row],[BT(LC)]]&lt;=StandardResults[[#This Row],[AA]],"AA",IF(StandardResults[[#This Row],[BT(LC)]]&lt;=StandardResults[[#This Row],[A]],"A",IF(StandardResults[[#This Row],[BT(LC)]]&lt;=StandardResults[[#This Row],[B]],"B","-"))),"")</f>
        <v/>
      </c>
      <c r="N1909" s="14"/>
      <c r="O1909" t="str">
        <f>IF(StandardResults[[#This Row],[BT(SC)]]&lt;&gt;"-",IF(StandardResults[[#This Row],[BT(SC)]]&lt;=StandardResults[[#This Row],[Ecs]],"EC","-"),"")</f>
        <v/>
      </c>
      <c r="Q1909" t="str">
        <f>IF(StandardResults[[#This Row],[Ind/Rel]]="Ind",LEFT(StandardResults[[#This Row],[Gender]],1)&amp;MIN(MAX(StandardResults[[#This Row],[Age]],11),17)&amp;"-"&amp;StandardResults[[#This Row],[Event]],"")</f>
        <v>011-0</v>
      </c>
      <c r="R1909" t="e">
        <f>IF(StandardResults[[#This Row],[Ind/Rel]]="Ind",_xlfn.XLOOKUP(StandardResults[[#This Row],[Code]],Std[Code],Std[AA]),"-")</f>
        <v>#N/A</v>
      </c>
      <c r="S1909" t="e">
        <f>IF(StandardResults[[#This Row],[Ind/Rel]]="Ind",_xlfn.XLOOKUP(StandardResults[[#This Row],[Code]],Std[Code],Std[A]),"-")</f>
        <v>#N/A</v>
      </c>
      <c r="T1909" t="e">
        <f>IF(StandardResults[[#This Row],[Ind/Rel]]="Ind",_xlfn.XLOOKUP(StandardResults[[#This Row],[Code]],Std[Code],Std[B]),"-")</f>
        <v>#N/A</v>
      </c>
      <c r="U1909" t="e">
        <f>IF(StandardResults[[#This Row],[Ind/Rel]]="Ind",_xlfn.XLOOKUP(StandardResults[[#This Row],[Code]],Std[Code],Std[AAs]),"-")</f>
        <v>#N/A</v>
      </c>
      <c r="V1909" t="e">
        <f>IF(StandardResults[[#This Row],[Ind/Rel]]="Ind",_xlfn.XLOOKUP(StandardResults[[#This Row],[Code]],Std[Code],Std[As]),"-")</f>
        <v>#N/A</v>
      </c>
      <c r="W1909" t="e">
        <f>IF(StandardResults[[#This Row],[Ind/Rel]]="Ind",_xlfn.XLOOKUP(StandardResults[[#This Row],[Code]],Std[Code],Std[Bs]),"-")</f>
        <v>#N/A</v>
      </c>
      <c r="X1909" t="e">
        <f>IF(StandardResults[[#This Row],[Ind/Rel]]="Ind",_xlfn.XLOOKUP(StandardResults[[#This Row],[Code]],Std[Code],Std[EC]),"-")</f>
        <v>#N/A</v>
      </c>
      <c r="Y1909" t="e">
        <f>IF(StandardResults[[#This Row],[Ind/Rel]]="Ind",_xlfn.XLOOKUP(StandardResults[[#This Row],[Code]],Std[Code],Std[Ecs]),"-")</f>
        <v>#N/A</v>
      </c>
      <c r="Z1909">
        <f>COUNTIFS(StandardResults[Name],StandardResults[[#This Row],[Name]],StandardResults[Entry
Std],"B")+COUNTIFS(StandardResults[Name],StandardResults[[#This Row],[Name]],StandardResults[Entry
Std],"A")+COUNTIFS(StandardResults[Name],StandardResults[[#This Row],[Name]],StandardResults[Entry
Std],"AA")</f>
        <v>0</v>
      </c>
      <c r="AA1909">
        <f>COUNTIFS(StandardResults[Name],StandardResults[[#This Row],[Name]],StandardResults[Entry
Std],"AA")</f>
        <v>0</v>
      </c>
    </row>
    <row r="1910" spans="1:27" x14ac:dyDescent="0.25">
      <c r="A1910">
        <f>TimeVR[[#This Row],[Club]]</f>
        <v>0</v>
      </c>
      <c r="B1910" t="str">
        <f>IF(OR(RIGHT(TimeVR[[#This Row],[Event]],3)="M.R", RIGHT(TimeVR[[#This Row],[Event]],3)="F.R"),"Relay","Ind")</f>
        <v>Ind</v>
      </c>
      <c r="C1910">
        <f>TimeVR[[#This Row],[gender]]</f>
        <v>0</v>
      </c>
      <c r="D1910">
        <f>TimeVR[[#This Row],[Age]]</f>
        <v>0</v>
      </c>
      <c r="E1910">
        <f>TimeVR[[#This Row],[name]]</f>
        <v>0</v>
      </c>
      <c r="F1910">
        <f>TimeVR[[#This Row],[Event]]</f>
        <v>0</v>
      </c>
      <c r="G1910" t="str">
        <f>IF(OR(StandardResults[[#This Row],[Entry]]="-",TimeVR[[#This Row],[validation]]="Validated"),"Y","N")</f>
        <v>N</v>
      </c>
      <c r="H1910">
        <f>IF(OR(LEFT(TimeVR[[#This Row],[Times]],8)="00:00.00", LEFT(TimeVR[[#This Row],[Times]],2)="NT"),"-",TimeVR[[#This Row],[Times]])</f>
        <v>0</v>
      </c>
      <c r="I191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0" t="str">
        <f>IF(ISBLANK(TimeVR[[#This Row],[Best Time(S)]]),"-",TimeVR[[#This Row],[Best Time(S)]])</f>
        <v>-</v>
      </c>
      <c r="K1910" t="str">
        <f>IF(StandardResults[[#This Row],[BT(SC)]]&lt;&gt;"-",IF(StandardResults[[#This Row],[BT(SC)]]&lt;=StandardResults[[#This Row],[AAs]],"AA",IF(StandardResults[[#This Row],[BT(SC)]]&lt;=StandardResults[[#This Row],[As]],"A",IF(StandardResults[[#This Row],[BT(SC)]]&lt;=StandardResults[[#This Row],[Bs]],"B","-"))),"")</f>
        <v/>
      </c>
      <c r="L1910" t="str">
        <f>IF(ISBLANK(TimeVR[[#This Row],[Best Time(L)]]),"-",TimeVR[[#This Row],[Best Time(L)]])</f>
        <v>-</v>
      </c>
      <c r="M1910" t="str">
        <f>IF(StandardResults[[#This Row],[BT(LC)]]&lt;&gt;"-",IF(StandardResults[[#This Row],[BT(LC)]]&lt;=StandardResults[[#This Row],[AA]],"AA",IF(StandardResults[[#This Row],[BT(LC)]]&lt;=StandardResults[[#This Row],[A]],"A",IF(StandardResults[[#This Row],[BT(LC)]]&lt;=StandardResults[[#This Row],[B]],"B","-"))),"")</f>
        <v/>
      </c>
      <c r="N1910" s="14"/>
      <c r="O1910" t="str">
        <f>IF(StandardResults[[#This Row],[BT(SC)]]&lt;&gt;"-",IF(StandardResults[[#This Row],[BT(SC)]]&lt;=StandardResults[[#This Row],[Ecs]],"EC","-"),"")</f>
        <v/>
      </c>
      <c r="Q1910" t="str">
        <f>IF(StandardResults[[#This Row],[Ind/Rel]]="Ind",LEFT(StandardResults[[#This Row],[Gender]],1)&amp;MIN(MAX(StandardResults[[#This Row],[Age]],11),17)&amp;"-"&amp;StandardResults[[#This Row],[Event]],"")</f>
        <v>011-0</v>
      </c>
      <c r="R1910" t="e">
        <f>IF(StandardResults[[#This Row],[Ind/Rel]]="Ind",_xlfn.XLOOKUP(StandardResults[[#This Row],[Code]],Std[Code],Std[AA]),"-")</f>
        <v>#N/A</v>
      </c>
      <c r="S1910" t="e">
        <f>IF(StandardResults[[#This Row],[Ind/Rel]]="Ind",_xlfn.XLOOKUP(StandardResults[[#This Row],[Code]],Std[Code],Std[A]),"-")</f>
        <v>#N/A</v>
      </c>
      <c r="T1910" t="e">
        <f>IF(StandardResults[[#This Row],[Ind/Rel]]="Ind",_xlfn.XLOOKUP(StandardResults[[#This Row],[Code]],Std[Code],Std[B]),"-")</f>
        <v>#N/A</v>
      </c>
      <c r="U1910" t="e">
        <f>IF(StandardResults[[#This Row],[Ind/Rel]]="Ind",_xlfn.XLOOKUP(StandardResults[[#This Row],[Code]],Std[Code],Std[AAs]),"-")</f>
        <v>#N/A</v>
      </c>
      <c r="V1910" t="e">
        <f>IF(StandardResults[[#This Row],[Ind/Rel]]="Ind",_xlfn.XLOOKUP(StandardResults[[#This Row],[Code]],Std[Code],Std[As]),"-")</f>
        <v>#N/A</v>
      </c>
      <c r="W1910" t="e">
        <f>IF(StandardResults[[#This Row],[Ind/Rel]]="Ind",_xlfn.XLOOKUP(StandardResults[[#This Row],[Code]],Std[Code],Std[Bs]),"-")</f>
        <v>#N/A</v>
      </c>
      <c r="X1910" t="e">
        <f>IF(StandardResults[[#This Row],[Ind/Rel]]="Ind",_xlfn.XLOOKUP(StandardResults[[#This Row],[Code]],Std[Code],Std[EC]),"-")</f>
        <v>#N/A</v>
      </c>
      <c r="Y1910" t="e">
        <f>IF(StandardResults[[#This Row],[Ind/Rel]]="Ind",_xlfn.XLOOKUP(StandardResults[[#This Row],[Code]],Std[Code],Std[Ecs]),"-")</f>
        <v>#N/A</v>
      </c>
      <c r="Z1910">
        <f>COUNTIFS(StandardResults[Name],StandardResults[[#This Row],[Name]],StandardResults[Entry
Std],"B")+COUNTIFS(StandardResults[Name],StandardResults[[#This Row],[Name]],StandardResults[Entry
Std],"A")+COUNTIFS(StandardResults[Name],StandardResults[[#This Row],[Name]],StandardResults[Entry
Std],"AA")</f>
        <v>0</v>
      </c>
      <c r="AA1910">
        <f>COUNTIFS(StandardResults[Name],StandardResults[[#This Row],[Name]],StandardResults[Entry
Std],"AA")</f>
        <v>0</v>
      </c>
    </row>
    <row r="1911" spans="1:27" x14ac:dyDescent="0.25">
      <c r="A1911">
        <f>TimeVR[[#This Row],[Club]]</f>
        <v>0</v>
      </c>
      <c r="B1911" t="str">
        <f>IF(OR(RIGHT(TimeVR[[#This Row],[Event]],3)="M.R", RIGHT(TimeVR[[#This Row],[Event]],3)="F.R"),"Relay","Ind")</f>
        <v>Ind</v>
      </c>
      <c r="C1911">
        <f>TimeVR[[#This Row],[gender]]</f>
        <v>0</v>
      </c>
      <c r="D1911">
        <f>TimeVR[[#This Row],[Age]]</f>
        <v>0</v>
      </c>
      <c r="E1911">
        <f>TimeVR[[#This Row],[name]]</f>
        <v>0</v>
      </c>
      <c r="F1911">
        <f>TimeVR[[#This Row],[Event]]</f>
        <v>0</v>
      </c>
      <c r="G1911" t="str">
        <f>IF(OR(StandardResults[[#This Row],[Entry]]="-",TimeVR[[#This Row],[validation]]="Validated"),"Y","N")</f>
        <v>N</v>
      </c>
      <c r="H1911">
        <f>IF(OR(LEFT(TimeVR[[#This Row],[Times]],8)="00:00.00", LEFT(TimeVR[[#This Row],[Times]],2)="NT"),"-",TimeVR[[#This Row],[Times]])</f>
        <v>0</v>
      </c>
      <c r="I191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1" t="str">
        <f>IF(ISBLANK(TimeVR[[#This Row],[Best Time(S)]]),"-",TimeVR[[#This Row],[Best Time(S)]])</f>
        <v>-</v>
      </c>
      <c r="K1911" t="str">
        <f>IF(StandardResults[[#This Row],[BT(SC)]]&lt;&gt;"-",IF(StandardResults[[#This Row],[BT(SC)]]&lt;=StandardResults[[#This Row],[AAs]],"AA",IF(StandardResults[[#This Row],[BT(SC)]]&lt;=StandardResults[[#This Row],[As]],"A",IF(StandardResults[[#This Row],[BT(SC)]]&lt;=StandardResults[[#This Row],[Bs]],"B","-"))),"")</f>
        <v/>
      </c>
      <c r="L1911" t="str">
        <f>IF(ISBLANK(TimeVR[[#This Row],[Best Time(L)]]),"-",TimeVR[[#This Row],[Best Time(L)]])</f>
        <v>-</v>
      </c>
      <c r="M1911" t="str">
        <f>IF(StandardResults[[#This Row],[BT(LC)]]&lt;&gt;"-",IF(StandardResults[[#This Row],[BT(LC)]]&lt;=StandardResults[[#This Row],[AA]],"AA",IF(StandardResults[[#This Row],[BT(LC)]]&lt;=StandardResults[[#This Row],[A]],"A",IF(StandardResults[[#This Row],[BT(LC)]]&lt;=StandardResults[[#This Row],[B]],"B","-"))),"")</f>
        <v/>
      </c>
      <c r="N1911" s="14"/>
      <c r="O1911" t="str">
        <f>IF(StandardResults[[#This Row],[BT(SC)]]&lt;&gt;"-",IF(StandardResults[[#This Row],[BT(SC)]]&lt;=StandardResults[[#This Row],[Ecs]],"EC","-"),"")</f>
        <v/>
      </c>
      <c r="Q1911" t="str">
        <f>IF(StandardResults[[#This Row],[Ind/Rel]]="Ind",LEFT(StandardResults[[#This Row],[Gender]],1)&amp;MIN(MAX(StandardResults[[#This Row],[Age]],11),17)&amp;"-"&amp;StandardResults[[#This Row],[Event]],"")</f>
        <v>011-0</v>
      </c>
      <c r="R1911" t="e">
        <f>IF(StandardResults[[#This Row],[Ind/Rel]]="Ind",_xlfn.XLOOKUP(StandardResults[[#This Row],[Code]],Std[Code],Std[AA]),"-")</f>
        <v>#N/A</v>
      </c>
      <c r="S1911" t="e">
        <f>IF(StandardResults[[#This Row],[Ind/Rel]]="Ind",_xlfn.XLOOKUP(StandardResults[[#This Row],[Code]],Std[Code],Std[A]),"-")</f>
        <v>#N/A</v>
      </c>
      <c r="T1911" t="e">
        <f>IF(StandardResults[[#This Row],[Ind/Rel]]="Ind",_xlfn.XLOOKUP(StandardResults[[#This Row],[Code]],Std[Code],Std[B]),"-")</f>
        <v>#N/A</v>
      </c>
      <c r="U1911" t="e">
        <f>IF(StandardResults[[#This Row],[Ind/Rel]]="Ind",_xlfn.XLOOKUP(StandardResults[[#This Row],[Code]],Std[Code],Std[AAs]),"-")</f>
        <v>#N/A</v>
      </c>
      <c r="V1911" t="e">
        <f>IF(StandardResults[[#This Row],[Ind/Rel]]="Ind",_xlfn.XLOOKUP(StandardResults[[#This Row],[Code]],Std[Code],Std[As]),"-")</f>
        <v>#N/A</v>
      </c>
      <c r="W1911" t="e">
        <f>IF(StandardResults[[#This Row],[Ind/Rel]]="Ind",_xlfn.XLOOKUP(StandardResults[[#This Row],[Code]],Std[Code],Std[Bs]),"-")</f>
        <v>#N/A</v>
      </c>
      <c r="X1911" t="e">
        <f>IF(StandardResults[[#This Row],[Ind/Rel]]="Ind",_xlfn.XLOOKUP(StandardResults[[#This Row],[Code]],Std[Code],Std[EC]),"-")</f>
        <v>#N/A</v>
      </c>
      <c r="Y1911" t="e">
        <f>IF(StandardResults[[#This Row],[Ind/Rel]]="Ind",_xlfn.XLOOKUP(StandardResults[[#This Row],[Code]],Std[Code],Std[Ecs]),"-")</f>
        <v>#N/A</v>
      </c>
      <c r="Z1911">
        <f>COUNTIFS(StandardResults[Name],StandardResults[[#This Row],[Name]],StandardResults[Entry
Std],"B")+COUNTIFS(StandardResults[Name],StandardResults[[#This Row],[Name]],StandardResults[Entry
Std],"A")+COUNTIFS(StandardResults[Name],StandardResults[[#This Row],[Name]],StandardResults[Entry
Std],"AA")</f>
        <v>0</v>
      </c>
      <c r="AA1911">
        <f>COUNTIFS(StandardResults[Name],StandardResults[[#This Row],[Name]],StandardResults[Entry
Std],"AA")</f>
        <v>0</v>
      </c>
    </row>
    <row r="1912" spans="1:27" x14ac:dyDescent="0.25">
      <c r="A1912">
        <f>TimeVR[[#This Row],[Club]]</f>
        <v>0</v>
      </c>
      <c r="B1912" t="str">
        <f>IF(OR(RIGHT(TimeVR[[#This Row],[Event]],3)="M.R", RIGHT(TimeVR[[#This Row],[Event]],3)="F.R"),"Relay","Ind")</f>
        <v>Ind</v>
      </c>
      <c r="C1912">
        <f>TimeVR[[#This Row],[gender]]</f>
        <v>0</v>
      </c>
      <c r="D1912">
        <f>TimeVR[[#This Row],[Age]]</f>
        <v>0</v>
      </c>
      <c r="E1912">
        <f>TimeVR[[#This Row],[name]]</f>
        <v>0</v>
      </c>
      <c r="F1912">
        <f>TimeVR[[#This Row],[Event]]</f>
        <v>0</v>
      </c>
      <c r="G1912" t="str">
        <f>IF(OR(StandardResults[[#This Row],[Entry]]="-",TimeVR[[#This Row],[validation]]="Validated"),"Y","N")</f>
        <v>N</v>
      </c>
      <c r="H1912">
        <f>IF(OR(LEFT(TimeVR[[#This Row],[Times]],8)="00:00.00", LEFT(TimeVR[[#This Row],[Times]],2)="NT"),"-",TimeVR[[#This Row],[Times]])</f>
        <v>0</v>
      </c>
      <c r="I191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2" t="str">
        <f>IF(ISBLANK(TimeVR[[#This Row],[Best Time(S)]]),"-",TimeVR[[#This Row],[Best Time(S)]])</f>
        <v>-</v>
      </c>
      <c r="K1912" t="str">
        <f>IF(StandardResults[[#This Row],[BT(SC)]]&lt;&gt;"-",IF(StandardResults[[#This Row],[BT(SC)]]&lt;=StandardResults[[#This Row],[AAs]],"AA",IF(StandardResults[[#This Row],[BT(SC)]]&lt;=StandardResults[[#This Row],[As]],"A",IF(StandardResults[[#This Row],[BT(SC)]]&lt;=StandardResults[[#This Row],[Bs]],"B","-"))),"")</f>
        <v/>
      </c>
      <c r="L1912" t="str">
        <f>IF(ISBLANK(TimeVR[[#This Row],[Best Time(L)]]),"-",TimeVR[[#This Row],[Best Time(L)]])</f>
        <v>-</v>
      </c>
      <c r="M1912" t="str">
        <f>IF(StandardResults[[#This Row],[BT(LC)]]&lt;&gt;"-",IF(StandardResults[[#This Row],[BT(LC)]]&lt;=StandardResults[[#This Row],[AA]],"AA",IF(StandardResults[[#This Row],[BT(LC)]]&lt;=StandardResults[[#This Row],[A]],"A",IF(StandardResults[[#This Row],[BT(LC)]]&lt;=StandardResults[[#This Row],[B]],"B","-"))),"")</f>
        <v/>
      </c>
      <c r="N1912" s="14"/>
      <c r="O1912" t="str">
        <f>IF(StandardResults[[#This Row],[BT(SC)]]&lt;&gt;"-",IF(StandardResults[[#This Row],[BT(SC)]]&lt;=StandardResults[[#This Row],[Ecs]],"EC","-"),"")</f>
        <v/>
      </c>
      <c r="Q1912" t="str">
        <f>IF(StandardResults[[#This Row],[Ind/Rel]]="Ind",LEFT(StandardResults[[#This Row],[Gender]],1)&amp;MIN(MAX(StandardResults[[#This Row],[Age]],11),17)&amp;"-"&amp;StandardResults[[#This Row],[Event]],"")</f>
        <v>011-0</v>
      </c>
      <c r="R1912" t="e">
        <f>IF(StandardResults[[#This Row],[Ind/Rel]]="Ind",_xlfn.XLOOKUP(StandardResults[[#This Row],[Code]],Std[Code],Std[AA]),"-")</f>
        <v>#N/A</v>
      </c>
      <c r="S1912" t="e">
        <f>IF(StandardResults[[#This Row],[Ind/Rel]]="Ind",_xlfn.XLOOKUP(StandardResults[[#This Row],[Code]],Std[Code],Std[A]),"-")</f>
        <v>#N/A</v>
      </c>
      <c r="T1912" t="e">
        <f>IF(StandardResults[[#This Row],[Ind/Rel]]="Ind",_xlfn.XLOOKUP(StandardResults[[#This Row],[Code]],Std[Code],Std[B]),"-")</f>
        <v>#N/A</v>
      </c>
      <c r="U1912" t="e">
        <f>IF(StandardResults[[#This Row],[Ind/Rel]]="Ind",_xlfn.XLOOKUP(StandardResults[[#This Row],[Code]],Std[Code],Std[AAs]),"-")</f>
        <v>#N/A</v>
      </c>
      <c r="V1912" t="e">
        <f>IF(StandardResults[[#This Row],[Ind/Rel]]="Ind",_xlfn.XLOOKUP(StandardResults[[#This Row],[Code]],Std[Code],Std[As]),"-")</f>
        <v>#N/A</v>
      </c>
      <c r="W1912" t="e">
        <f>IF(StandardResults[[#This Row],[Ind/Rel]]="Ind",_xlfn.XLOOKUP(StandardResults[[#This Row],[Code]],Std[Code],Std[Bs]),"-")</f>
        <v>#N/A</v>
      </c>
      <c r="X1912" t="e">
        <f>IF(StandardResults[[#This Row],[Ind/Rel]]="Ind",_xlfn.XLOOKUP(StandardResults[[#This Row],[Code]],Std[Code],Std[EC]),"-")</f>
        <v>#N/A</v>
      </c>
      <c r="Y1912" t="e">
        <f>IF(StandardResults[[#This Row],[Ind/Rel]]="Ind",_xlfn.XLOOKUP(StandardResults[[#This Row],[Code]],Std[Code],Std[Ecs]),"-")</f>
        <v>#N/A</v>
      </c>
      <c r="Z1912">
        <f>COUNTIFS(StandardResults[Name],StandardResults[[#This Row],[Name]],StandardResults[Entry
Std],"B")+COUNTIFS(StandardResults[Name],StandardResults[[#This Row],[Name]],StandardResults[Entry
Std],"A")+COUNTIFS(StandardResults[Name],StandardResults[[#This Row],[Name]],StandardResults[Entry
Std],"AA")</f>
        <v>0</v>
      </c>
      <c r="AA1912">
        <f>COUNTIFS(StandardResults[Name],StandardResults[[#This Row],[Name]],StandardResults[Entry
Std],"AA")</f>
        <v>0</v>
      </c>
    </row>
    <row r="1913" spans="1:27" x14ac:dyDescent="0.25">
      <c r="A1913">
        <f>TimeVR[[#This Row],[Club]]</f>
        <v>0</v>
      </c>
      <c r="B1913" t="str">
        <f>IF(OR(RIGHT(TimeVR[[#This Row],[Event]],3)="M.R", RIGHT(TimeVR[[#This Row],[Event]],3)="F.R"),"Relay","Ind")</f>
        <v>Ind</v>
      </c>
      <c r="C1913">
        <f>TimeVR[[#This Row],[gender]]</f>
        <v>0</v>
      </c>
      <c r="D1913">
        <f>TimeVR[[#This Row],[Age]]</f>
        <v>0</v>
      </c>
      <c r="E1913">
        <f>TimeVR[[#This Row],[name]]</f>
        <v>0</v>
      </c>
      <c r="F1913">
        <f>TimeVR[[#This Row],[Event]]</f>
        <v>0</v>
      </c>
      <c r="G1913" t="str">
        <f>IF(OR(StandardResults[[#This Row],[Entry]]="-",TimeVR[[#This Row],[validation]]="Validated"),"Y","N")</f>
        <v>N</v>
      </c>
      <c r="H1913">
        <f>IF(OR(LEFT(TimeVR[[#This Row],[Times]],8)="00:00.00", LEFT(TimeVR[[#This Row],[Times]],2)="NT"),"-",TimeVR[[#This Row],[Times]])</f>
        <v>0</v>
      </c>
      <c r="I191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3" t="str">
        <f>IF(ISBLANK(TimeVR[[#This Row],[Best Time(S)]]),"-",TimeVR[[#This Row],[Best Time(S)]])</f>
        <v>-</v>
      </c>
      <c r="K1913" t="str">
        <f>IF(StandardResults[[#This Row],[BT(SC)]]&lt;&gt;"-",IF(StandardResults[[#This Row],[BT(SC)]]&lt;=StandardResults[[#This Row],[AAs]],"AA",IF(StandardResults[[#This Row],[BT(SC)]]&lt;=StandardResults[[#This Row],[As]],"A",IF(StandardResults[[#This Row],[BT(SC)]]&lt;=StandardResults[[#This Row],[Bs]],"B","-"))),"")</f>
        <v/>
      </c>
      <c r="L1913" t="str">
        <f>IF(ISBLANK(TimeVR[[#This Row],[Best Time(L)]]),"-",TimeVR[[#This Row],[Best Time(L)]])</f>
        <v>-</v>
      </c>
      <c r="M1913" t="str">
        <f>IF(StandardResults[[#This Row],[BT(LC)]]&lt;&gt;"-",IF(StandardResults[[#This Row],[BT(LC)]]&lt;=StandardResults[[#This Row],[AA]],"AA",IF(StandardResults[[#This Row],[BT(LC)]]&lt;=StandardResults[[#This Row],[A]],"A",IF(StandardResults[[#This Row],[BT(LC)]]&lt;=StandardResults[[#This Row],[B]],"B","-"))),"")</f>
        <v/>
      </c>
      <c r="N1913" s="14"/>
      <c r="O1913" t="str">
        <f>IF(StandardResults[[#This Row],[BT(SC)]]&lt;&gt;"-",IF(StandardResults[[#This Row],[BT(SC)]]&lt;=StandardResults[[#This Row],[Ecs]],"EC","-"),"")</f>
        <v/>
      </c>
      <c r="Q1913" t="str">
        <f>IF(StandardResults[[#This Row],[Ind/Rel]]="Ind",LEFT(StandardResults[[#This Row],[Gender]],1)&amp;MIN(MAX(StandardResults[[#This Row],[Age]],11),17)&amp;"-"&amp;StandardResults[[#This Row],[Event]],"")</f>
        <v>011-0</v>
      </c>
      <c r="R1913" t="e">
        <f>IF(StandardResults[[#This Row],[Ind/Rel]]="Ind",_xlfn.XLOOKUP(StandardResults[[#This Row],[Code]],Std[Code],Std[AA]),"-")</f>
        <v>#N/A</v>
      </c>
      <c r="S1913" t="e">
        <f>IF(StandardResults[[#This Row],[Ind/Rel]]="Ind",_xlfn.XLOOKUP(StandardResults[[#This Row],[Code]],Std[Code],Std[A]),"-")</f>
        <v>#N/A</v>
      </c>
      <c r="T1913" t="e">
        <f>IF(StandardResults[[#This Row],[Ind/Rel]]="Ind",_xlfn.XLOOKUP(StandardResults[[#This Row],[Code]],Std[Code],Std[B]),"-")</f>
        <v>#N/A</v>
      </c>
      <c r="U1913" t="e">
        <f>IF(StandardResults[[#This Row],[Ind/Rel]]="Ind",_xlfn.XLOOKUP(StandardResults[[#This Row],[Code]],Std[Code],Std[AAs]),"-")</f>
        <v>#N/A</v>
      </c>
      <c r="V1913" t="e">
        <f>IF(StandardResults[[#This Row],[Ind/Rel]]="Ind",_xlfn.XLOOKUP(StandardResults[[#This Row],[Code]],Std[Code],Std[As]),"-")</f>
        <v>#N/A</v>
      </c>
      <c r="W1913" t="e">
        <f>IF(StandardResults[[#This Row],[Ind/Rel]]="Ind",_xlfn.XLOOKUP(StandardResults[[#This Row],[Code]],Std[Code],Std[Bs]),"-")</f>
        <v>#N/A</v>
      </c>
      <c r="X1913" t="e">
        <f>IF(StandardResults[[#This Row],[Ind/Rel]]="Ind",_xlfn.XLOOKUP(StandardResults[[#This Row],[Code]],Std[Code],Std[EC]),"-")</f>
        <v>#N/A</v>
      </c>
      <c r="Y1913" t="e">
        <f>IF(StandardResults[[#This Row],[Ind/Rel]]="Ind",_xlfn.XLOOKUP(StandardResults[[#This Row],[Code]],Std[Code],Std[Ecs]),"-")</f>
        <v>#N/A</v>
      </c>
      <c r="Z1913">
        <f>COUNTIFS(StandardResults[Name],StandardResults[[#This Row],[Name]],StandardResults[Entry
Std],"B")+COUNTIFS(StandardResults[Name],StandardResults[[#This Row],[Name]],StandardResults[Entry
Std],"A")+COUNTIFS(StandardResults[Name],StandardResults[[#This Row],[Name]],StandardResults[Entry
Std],"AA")</f>
        <v>0</v>
      </c>
      <c r="AA1913">
        <f>COUNTIFS(StandardResults[Name],StandardResults[[#This Row],[Name]],StandardResults[Entry
Std],"AA")</f>
        <v>0</v>
      </c>
    </row>
    <row r="1914" spans="1:27" x14ac:dyDescent="0.25">
      <c r="A1914">
        <f>TimeVR[[#This Row],[Club]]</f>
        <v>0</v>
      </c>
      <c r="B1914" t="str">
        <f>IF(OR(RIGHT(TimeVR[[#This Row],[Event]],3)="M.R", RIGHT(TimeVR[[#This Row],[Event]],3)="F.R"),"Relay","Ind")</f>
        <v>Ind</v>
      </c>
      <c r="C1914">
        <f>TimeVR[[#This Row],[gender]]</f>
        <v>0</v>
      </c>
      <c r="D1914">
        <f>TimeVR[[#This Row],[Age]]</f>
        <v>0</v>
      </c>
      <c r="E1914">
        <f>TimeVR[[#This Row],[name]]</f>
        <v>0</v>
      </c>
      <c r="F1914">
        <f>TimeVR[[#This Row],[Event]]</f>
        <v>0</v>
      </c>
      <c r="G1914" t="str">
        <f>IF(OR(StandardResults[[#This Row],[Entry]]="-",TimeVR[[#This Row],[validation]]="Validated"),"Y","N")</f>
        <v>N</v>
      </c>
      <c r="H1914">
        <f>IF(OR(LEFT(TimeVR[[#This Row],[Times]],8)="00:00.00", LEFT(TimeVR[[#This Row],[Times]],2)="NT"),"-",TimeVR[[#This Row],[Times]])</f>
        <v>0</v>
      </c>
      <c r="I191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4" t="str">
        <f>IF(ISBLANK(TimeVR[[#This Row],[Best Time(S)]]),"-",TimeVR[[#This Row],[Best Time(S)]])</f>
        <v>-</v>
      </c>
      <c r="K1914" t="str">
        <f>IF(StandardResults[[#This Row],[BT(SC)]]&lt;&gt;"-",IF(StandardResults[[#This Row],[BT(SC)]]&lt;=StandardResults[[#This Row],[AAs]],"AA",IF(StandardResults[[#This Row],[BT(SC)]]&lt;=StandardResults[[#This Row],[As]],"A",IF(StandardResults[[#This Row],[BT(SC)]]&lt;=StandardResults[[#This Row],[Bs]],"B","-"))),"")</f>
        <v/>
      </c>
      <c r="L1914" t="str">
        <f>IF(ISBLANK(TimeVR[[#This Row],[Best Time(L)]]),"-",TimeVR[[#This Row],[Best Time(L)]])</f>
        <v>-</v>
      </c>
      <c r="M1914" t="str">
        <f>IF(StandardResults[[#This Row],[BT(LC)]]&lt;&gt;"-",IF(StandardResults[[#This Row],[BT(LC)]]&lt;=StandardResults[[#This Row],[AA]],"AA",IF(StandardResults[[#This Row],[BT(LC)]]&lt;=StandardResults[[#This Row],[A]],"A",IF(StandardResults[[#This Row],[BT(LC)]]&lt;=StandardResults[[#This Row],[B]],"B","-"))),"")</f>
        <v/>
      </c>
      <c r="N1914" s="14"/>
      <c r="O1914" t="str">
        <f>IF(StandardResults[[#This Row],[BT(SC)]]&lt;&gt;"-",IF(StandardResults[[#This Row],[BT(SC)]]&lt;=StandardResults[[#This Row],[Ecs]],"EC","-"),"")</f>
        <v/>
      </c>
      <c r="Q1914" t="str">
        <f>IF(StandardResults[[#This Row],[Ind/Rel]]="Ind",LEFT(StandardResults[[#This Row],[Gender]],1)&amp;MIN(MAX(StandardResults[[#This Row],[Age]],11),17)&amp;"-"&amp;StandardResults[[#This Row],[Event]],"")</f>
        <v>011-0</v>
      </c>
      <c r="R1914" t="e">
        <f>IF(StandardResults[[#This Row],[Ind/Rel]]="Ind",_xlfn.XLOOKUP(StandardResults[[#This Row],[Code]],Std[Code],Std[AA]),"-")</f>
        <v>#N/A</v>
      </c>
      <c r="S1914" t="e">
        <f>IF(StandardResults[[#This Row],[Ind/Rel]]="Ind",_xlfn.XLOOKUP(StandardResults[[#This Row],[Code]],Std[Code],Std[A]),"-")</f>
        <v>#N/A</v>
      </c>
      <c r="T1914" t="e">
        <f>IF(StandardResults[[#This Row],[Ind/Rel]]="Ind",_xlfn.XLOOKUP(StandardResults[[#This Row],[Code]],Std[Code],Std[B]),"-")</f>
        <v>#N/A</v>
      </c>
      <c r="U1914" t="e">
        <f>IF(StandardResults[[#This Row],[Ind/Rel]]="Ind",_xlfn.XLOOKUP(StandardResults[[#This Row],[Code]],Std[Code],Std[AAs]),"-")</f>
        <v>#N/A</v>
      </c>
      <c r="V1914" t="e">
        <f>IF(StandardResults[[#This Row],[Ind/Rel]]="Ind",_xlfn.XLOOKUP(StandardResults[[#This Row],[Code]],Std[Code],Std[As]),"-")</f>
        <v>#N/A</v>
      </c>
      <c r="W1914" t="e">
        <f>IF(StandardResults[[#This Row],[Ind/Rel]]="Ind",_xlfn.XLOOKUP(StandardResults[[#This Row],[Code]],Std[Code],Std[Bs]),"-")</f>
        <v>#N/A</v>
      </c>
      <c r="X1914" t="e">
        <f>IF(StandardResults[[#This Row],[Ind/Rel]]="Ind",_xlfn.XLOOKUP(StandardResults[[#This Row],[Code]],Std[Code],Std[EC]),"-")</f>
        <v>#N/A</v>
      </c>
      <c r="Y1914" t="e">
        <f>IF(StandardResults[[#This Row],[Ind/Rel]]="Ind",_xlfn.XLOOKUP(StandardResults[[#This Row],[Code]],Std[Code],Std[Ecs]),"-")</f>
        <v>#N/A</v>
      </c>
      <c r="Z1914">
        <f>COUNTIFS(StandardResults[Name],StandardResults[[#This Row],[Name]],StandardResults[Entry
Std],"B")+COUNTIFS(StandardResults[Name],StandardResults[[#This Row],[Name]],StandardResults[Entry
Std],"A")+COUNTIFS(StandardResults[Name],StandardResults[[#This Row],[Name]],StandardResults[Entry
Std],"AA")</f>
        <v>0</v>
      </c>
      <c r="AA1914">
        <f>COUNTIFS(StandardResults[Name],StandardResults[[#This Row],[Name]],StandardResults[Entry
Std],"AA")</f>
        <v>0</v>
      </c>
    </row>
    <row r="1915" spans="1:27" x14ac:dyDescent="0.25">
      <c r="A1915">
        <f>TimeVR[[#This Row],[Club]]</f>
        <v>0</v>
      </c>
      <c r="B1915" t="str">
        <f>IF(OR(RIGHT(TimeVR[[#This Row],[Event]],3)="M.R", RIGHT(TimeVR[[#This Row],[Event]],3)="F.R"),"Relay","Ind")</f>
        <v>Ind</v>
      </c>
      <c r="C1915">
        <f>TimeVR[[#This Row],[gender]]</f>
        <v>0</v>
      </c>
      <c r="D1915">
        <f>TimeVR[[#This Row],[Age]]</f>
        <v>0</v>
      </c>
      <c r="E1915">
        <f>TimeVR[[#This Row],[name]]</f>
        <v>0</v>
      </c>
      <c r="F1915">
        <f>TimeVR[[#This Row],[Event]]</f>
        <v>0</v>
      </c>
      <c r="G1915" t="str">
        <f>IF(OR(StandardResults[[#This Row],[Entry]]="-",TimeVR[[#This Row],[validation]]="Validated"),"Y","N")</f>
        <v>N</v>
      </c>
      <c r="H1915">
        <f>IF(OR(LEFT(TimeVR[[#This Row],[Times]],8)="00:00.00", LEFT(TimeVR[[#This Row],[Times]],2)="NT"),"-",TimeVR[[#This Row],[Times]])</f>
        <v>0</v>
      </c>
      <c r="I191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5" t="str">
        <f>IF(ISBLANK(TimeVR[[#This Row],[Best Time(S)]]),"-",TimeVR[[#This Row],[Best Time(S)]])</f>
        <v>-</v>
      </c>
      <c r="K1915" t="str">
        <f>IF(StandardResults[[#This Row],[BT(SC)]]&lt;&gt;"-",IF(StandardResults[[#This Row],[BT(SC)]]&lt;=StandardResults[[#This Row],[AAs]],"AA",IF(StandardResults[[#This Row],[BT(SC)]]&lt;=StandardResults[[#This Row],[As]],"A",IF(StandardResults[[#This Row],[BT(SC)]]&lt;=StandardResults[[#This Row],[Bs]],"B","-"))),"")</f>
        <v/>
      </c>
      <c r="L1915" t="str">
        <f>IF(ISBLANK(TimeVR[[#This Row],[Best Time(L)]]),"-",TimeVR[[#This Row],[Best Time(L)]])</f>
        <v>-</v>
      </c>
      <c r="M1915" t="str">
        <f>IF(StandardResults[[#This Row],[BT(LC)]]&lt;&gt;"-",IF(StandardResults[[#This Row],[BT(LC)]]&lt;=StandardResults[[#This Row],[AA]],"AA",IF(StandardResults[[#This Row],[BT(LC)]]&lt;=StandardResults[[#This Row],[A]],"A",IF(StandardResults[[#This Row],[BT(LC)]]&lt;=StandardResults[[#This Row],[B]],"B","-"))),"")</f>
        <v/>
      </c>
      <c r="N1915" s="14"/>
      <c r="O1915" t="str">
        <f>IF(StandardResults[[#This Row],[BT(SC)]]&lt;&gt;"-",IF(StandardResults[[#This Row],[BT(SC)]]&lt;=StandardResults[[#This Row],[Ecs]],"EC","-"),"")</f>
        <v/>
      </c>
      <c r="Q1915" t="str">
        <f>IF(StandardResults[[#This Row],[Ind/Rel]]="Ind",LEFT(StandardResults[[#This Row],[Gender]],1)&amp;MIN(MAX(StandardResults[[#This Row],[Age]],11),17)&amp;"-"&amp;StandardResults[[#This Row],[Event]],"")</f>
        <v>011-0</v>
      </c>
      <c r="R1915" t="e">
        <f>IF(StandardResults[[#This Row],[Ind/Rel]]="Ind",_xlfn.XLOOKUP(StandardResults[[#This Row],[Code]],Std[Code],Std[AA]),"-")</f>
        <v>#N/A</v>
      </c>
      <c r="S1915" t="e">
        <f>IF(StandardResults[[#This Row],[Ind/Rel]]="Ind",_xlfn.XLOOKUP(StandardResults[[#This Row],[Code]],Std[Code],Std[A]),"-")</f>
        <v>#N/A</v>
      </c>
      <c r="T1915" t="e">
        <f>IF(StandardResults[[#This Row],[Ind/Rel]]="Ind",_xlfn.XLOOKUP(StandardResults[[#This Row],[Code]],Std[Code],Std[B]),"-")</f>
        <v>#N/A</v>
      </c>
      <c r="U1915" t="e">
        <f>IF(StandardResults[[#This Row],[Ind/Rel]]="Ind",_xlfn.XLOOKUP(StandardResults[[#This Row],[Code]],Std[Code],Std[AAs]),"-")</f>
        <v>#N/A</v>
      </c>
      <c r="V1915" t="e">
        <f>IF(StandardResults[[#This Row],[Ind/Rel]]="Ind",_xlfn.XLOOKUP(StandardResults[[#This Row],[Code]],Std[Code],Std[As]),"-")</f>
        <v>#N/A</v>
      </c>
      <c r="W1915" t="e">
        <f>IF(StandardResults[[#This Row],[Ind/Rel]]="Ind",_xlfn.XLOOKUP(StandardResults[[#This Row],[Code]],Std[Code],Std[Bs]),"-")</f>
        <v>#N/A</v>
      </c>
      <c r="X1915" t="e">
        <f>IF(StandardResults[[#This Row],[Ind/Rel]]="Ind",_xlfn.XLOOKUP(StandardResults[[#This Row],[Code]],Std[Code],Std[EC]),"-")</f>
        <v>#N/A</v>
      </c>
      <c r="Y1915" t="e">
        <f>IF(StandardResults[[#This Row],[Ind/Rel]]="Ind",_xlfn.XLOOKUP(StandardResults[[#This Row],[Code]],Std[Code],Std[Ecs]),"-")</f>
        <v>#N/A</v>
      </c>
      <c r="Z1915">
        <f>COUNTIFS(StandardResults[Name],StandardResults[[#This Row],[Name]],StandardResults[Entry
Std],"B")+COUNTIFS(StandardResults[Name],StandardResults[[#This Row],[Name]],StandardResults[Entry
Std],"A")+COUNTIFS(StandardResults[Name],StandardResults[[#This Row],[Name]],StandardResults[Entry
Std],"AA")</f>
        <v>0</v>
      </c>
      <c r="AA1915">
        <f>COUNTIFS(StandardResults[Name],StandardResults[[#This Row],[Name]],StandardResults[Entry
Std],"AA")</f>
        <v>0</v>
      </c>
    </row>
    <row r="1916" spans="1:27" x14ac:dyDescent="0.25">
      <c r="A1916">
        <f>TimeVR[[#This Row],[Club]]</f>
        <v>0</v>
      </c>
      <c r="B1916" t="str">
        <f>IF(OR(RIGHT(TimeVR[[#This Row],[Event]],3)="M.R", RIGHT(TimeVR[[#This Row],[Event]],3)="F.R"),"Relay","Ind")</f>
        <v>Ind</v>
      </c>
      <c r="C1916">
        <f>TimeVR[[#This Row],[gender]]</f>
        <v>0</v>
      </c>
      <c r="D1916">
        <f>TimeVR[[#This Row],[Age]]</f>
        <v>0</v>
      </c>
      <c r="E1916">
        <f>TimeVR[[#This Row],[name]]</f>
        <v>0</v>
      </c>
      <c r="F1916">
        <f>TimeVR[[#This Row],[Event]]</f>
        <v>0</v>
      </c>
      <c r="G1916" t="str">
        <f>IF(OR(StandardResults[[#This Row],[Entry]]="-",TimeVR[[#This Row],[validation]]="Validated"),"Y","N")</f>
        <v>N</v>
      </c>
      <c r="H1916">
        <f>IF(OR(LEFT(TimeVR[[#This Row],[Times]],8)="00:00.00", LEFT(TimeVR[[#This Row],[Times]],2)="NT"),"-",TimeVR[[#This Row],[Times]])</f>
        <v>0</v>
      </c>
      <c r="I191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6" t="str">
        <f>IF(ISBLANK(TimeVR[[#This Row],[Best Time(S)]]),"-",TimeVR[[#This Row],[Best Time(S)]])</f>
        <v>-</v>
      </c>
      <c r="K1916" t="str">
        <f>IF(StandardResults[[#This Row],[BT(SC)]]&lt;&gt;"-",IF(StandardResults[[#This Row],[BT(SC)]]&lt;=StandardResults[[#This Row],[AAs]],"AA",IF(StandardResults[[#This Row],[BT(SC)]]&lt;=StandardResults[[#This Row],[As]],"A",IF(StandardResults[[#This Row],[BT(SC)]]&lt;=StandardResults[[#This Row],[Bs]],"B","-"))),"")</f>
        <v/>
      </c>
      <c r="L1916" t="str">
        <f>IF(ISBLANK(TimeVR[[#This Row],[Best Time(L)]]),"-",TimeVR[[#This Row],[Best Time(L)]])</f>
        <v>-</v>
      </c>
      <c r="M1916" t="str">
        <f>IF(StandardResults[[#This Row],[BT(LC)]]&lt;&gt;"-",IF(StandardResults[[#This Row],[BT(LC)]]&lt;=StandardResults[[#This Row],[AA]],"AA",IF(StandardResults[[#This Row],[BT(LC)]]&lt;=StandardResults[[#This Row],[A]],"A",IF(StandardResults[[#This Row],[BT(LC)]]&lt;=StandardResults[[#This Row],[B]],"B","-"))),"")</f>
        <v/>
      </c>
      <c r="N1916" s="14"/>
      <c r="O1916" t="str">
        <f>IF(StandardResults[[#This Row],[BT(SC)]]&lt;&gt;"-",IF(StandardResults[[#This Row],[BT(SC)]]&lt;=StandardResults[[#This Row],[Ecs]],"EC","-"),"")</f>
        <v/>
      </c>
      <c r="Q1916" t="str">
        <f>IF(StandardResults[[#This Row],[Ind/Rel]]="Ind",LEFT(StandardResults[[#This Row],[Gender]],1)&amp;MIN(MAX(StandardResults[[#This Row],[Age]],11),17)&amp;"-"&amp;StandardResults[[#This Row],[Event]],"")</f>
        <v>011-0</v>
      </c>
      <c r="R1916" t="e">
        <f>IF(StandardResults[[#This Row],[Ind/Rel]]="Ind",_xlfn.XLOOKUP(StandardResults[[#This Row],[Code]],Std[Code],Std[AA]),"-")</f>
        <v>#N/A</v>
      </c>
      <c r="S1916" t="e">
        <f>IF(StandardResults[[#This Row],[Ind/Rel]]="Ind",_xlfn.XLOOKUP(StandardResults[[#This Row],[Code]],Std[Code],Std[A]),"-")</f>
        <v>#N/A</v>
      </c>
      <c r="T1916" t="e">
        <f>IF(StandardResults[[#This Row],[Ind/Rel]]="Ind",_xlfn.XLOOKUP(StandardResults[[#This Row],[Code]],Std[Code],Std[B]),"-")</f>
        <v>#N/A</v>
      </c>
      <c r="U1916" t="e">
        <f>IF(StandardResults[[#This Row],[Ind/Rel]]="Ind",_xlfn.XLOOKUP(StandardResults[[#This Row],[Code]],Std[Code],Std[AAs]),"-")</f>
        <v>#N/A</v>
      </c>
      <c r="V1916" t="e">
        <f>IF(StandardResults[[#This Row],[Ind/Rel]]="Ind",_xlfn.XLOOKUP(StandardResults[[#This Row],[Code]],Std[Code],Std[As]),"-")</f>
        <v>#N/A</v>
      </c>
      <c r="W1916" t="e">
        <f>IF(StandardResults[[#This Row],[Ind/Rel]]="Ind",_xlfn.XLOOKUP(StandardResults[[#This Row],[Code]],Std[Code],Std[Bs]),"-")</f>
        <v>#N/A</v>
      </c>
      <c r="X1916" t="e">
        <f>IF(StandardResults[[#This Row],[Ind/Rel]]="Ind",_xlfn.XLOOKUP(StandardResults[[#This Row],[Code]],Std[Code],Std[EC]),"-")</f>
        <v>#N/A</v>
      </c>
      <c r="Y1916" t="e">
        <f>IF(StandardResults[[#This Row],[Ind/Rel]]="Ind",_xlfn.XLOOKUP(StandardResults[[#This Row],[Code]],Std[Code],Std[Ecs]),"-")</f>
        <v>#N/A</v>
      </c>
      <c r="Z1916">
        <f>COUNTIFS(StandardResults[Name],StandardResults[[#This Row],[Name]],StandardResults[Entry
Std],"B")+COUNTIFS(StandardResults[Name],StandardResults[[#This Row],[Name]],StandardResults[Entry
Std],"A")+COUNTIFS(StandardResults[Name],StandardResults[[#This Row],[Name]],StandardResults[Entry
Std],"AA")</f>
        <v>0</v>
      </c>
      <c r="AA1916">
        <f>COUNTIFS(StandardResults[Name],StandardResults[[#This Row],[Name]],StandardResults[Entry
Std],"AA")</f>
        <v>0</v>
      </c>
    </row>
    <row r="1917" spans="1:27" x14ac:dyDescent="0.25">
      <c r="A1917">
        <f>TimeVR[[#This Row],[Club]]</f>
        <v>0</v>
      </c>
      <c r="B1917" t="str">
        <f>IF(OR(RIGHT(TimeVR[[#This Row],[Event]],3)="M.R", RIGHT(TimeVR[[#This Row],[Event]],3)="F.R"),"Relay","Ind")</f>
        <v>Ind</v>
      </c>
      <c r="C1917">
        <f>TimeVR[[#This Row],[gender]]</f>
        <v>0</v>
      </c>
      <c r="D1917">
        <f>TimeVR[[#This Row],[Age]]</f>
        <v>0</v>
      </c>
      <c r="E1917">
        <f>TimeVR[[#This Row],[name]]</f>
        <v>0</v>
      </c>
      <c r="F1917">
        <f>TimeVR[[#This Row],[Event]]</f>
        <v>0</v>
      </c>
      <c r="G1917" t="str">
        <f>IF(OR(StandardResults[[#This Row],[Entry]]="-",TimeVR[[#This Row],[validation]]="Validated"),"Y","N")</f>
        <v>N</v>
      </c>
      <c r="H1917">
        <f>IF(OR(LEFT(TimeVR[[#This Row],[Times]],8)="00:00.00", LEFT(TimeVR[[#This Row],[Times]],2)="NT"),"-",TimeVR[[#This Row],[Times]])</f>
        <v>0</v>
      </c>
      <c r="I191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7" t="str">
        <f>IF(ISBLANK(TimeVR[[#This Row],[Best Time(S)]]),"-",TimeVR[[#This Row],[Best Time(S)]])</f>
        <v>-</v>
      </c>
      <c r="K1917" t="str">
        <f>IF(StandardResults[[#This Row],[BT(SC)]]&lt;&gt;"-",IF(StandardResults[[#This Row],[BT(SC)]]&lt;=StandardResults[[#This Row],[AAs]],"AA",IF(StandardResults[[#This Row],[BT(SC)]]&lt;=StandardResults[[#This Row],[As]],"A",IF(StandardResults[[#This Row],[BT(SC)]]&lt;=StandardResults[[#This Row],[Bs]],"B","-"))),"")</f>
        <v/>
      </c>
      <c r="L1917" t="str">
        <f>IF(ISBLANK(TimeVR[[#This Row],[Best Time(L)]]),"-",TimeVR[[#This Row],[Best Time(L)]])</f>
        <v>-</v>
      </c>
      <c r="M1917" t="str">
        <f>IF(StandardResults[[#This Row],[BT(LC)]]&lt;&gt;"-",IF(StandardResults[[#This Row],[BT(LC)]]&lt;=StandardResults[[#This Row],[AA]],"AA",IF(StandardResults[[#This Row],[BT(LC)]]&lt;=StandardResults[[#This Row],[A]],"A",IF(StandardResults[[#This Row],[BT(LC)]]&lt;=StandardResults[[#This Row],[B]],"B","-"))),"")</f>
        <v/>
      </c>
      <c r="N1917" s="14"/>
      <c r="O1917" t="str">
        <f>IF(StandardResults[[#This Row],[BT(SC)]]&lt;&gt;"-",IF(StandardResults[[#This Row],[BT(SC)]]&lt;=StandardResults[[#This Row],[Ecs]],"EC","-"),"")</f>
        <v/>
      </c>
      <c r="Q1917" t="str">
        <f>IF(StandardResults[[#This Row],[Ind/Rel]]="Ind",LEFT(StandardResults[[#This Row],[Gender]],1)&amp;MIN(MAX(StandardResults[[#This Row],[Age]],11),17)&amp;"-"&amp;StandardResults[[#This Row],[Event]],"")</f>
        <v>011-0</v>
      </c>
      <c r="R1917" t="e">
        <f>IF(StandardResults[[#This Row],[Ind/Rel]]="Ind",_xlfn.XLOOKUP(StandardResults[[#This Row],[Code]],Std[Code],Std[AA]),"-")</f>
        <v>#N/A</v>
      </c>
      <c r="S1917" t="e">
        <f>IF(StandardResults[[#This Row],[Ind/Rel]]="Ind",_xlfn.XLOOKUP(StandardResults[[#This Row],[Code]],Std[Code],Std[A]),"-")</f>
        <v>#N/A</v>
      </c>
      <c r="T1917" t="e">
        <f>IF(StandardResults[[#This Row],[Ind/Rel]]="Ind",_xlfn.XLOOKUP(StandardResults[[#This Row],[Code]],Std[Code],Std[B]),"-")</f>
        <v>#N/A</v>
      </c>
      <c r="U1917" t="e">
        <f>IF(StandardResults[[#This Row],[Ind/Rel]]="Ind",_xlfn.XLOOKUP(StandardResults[[#This Row],[Code]],Std[Code],Std[AAs]),"-")</f>
        <v>#N/A</v>
      </c>
      <c r="V1917" t="e">
        <f>IF(StandardResults[[#This Row],[Ind/Rel]]="Ind",_xlfn.XLOOKUP(StandardResults[[#This Row],[Code]],Std[Code],Std[As]),"-")</f>
        <v>#N/A</v>
      </c>
      <c r="W1917" t="e">
        <f>IF(StandardResults[[#This Row],[Ind/Rel]]="Ind",_xlfn.XLOOKUP(StandardResults[[#This Row],[Code]],Std[Code],Std[Bs]),"-")</f>
        <v>#N/A</v>
      </c>
      <c r="X1917" t="e">
        <f>IF(StandardResults[[#This Row],[Ind/Rel]]="Ind",_xlfn.XLOOKUP(StandardResults[[#This Row],[Code]],Std[Code],Std[EC]),"-")</f>
        <v>#N/A</v>
      </c>
      <c r="Y1917" t="e">
        <f>IF(StandardResults[[#This Row],[Ind/Rel]]="Ind",_xlfn.XLOOKUP(StandardResults[[#This Row],[Code]],Std[Code],Std[Ecs]),"-")</f>
        <v>#N/A</v>
      </c>
      <c r="Z1917">
        <f>COUNTIFS(StandardResults[Name],StandardResults[[#This Row],[Name]],StandardResults[Entry
Std],"B")+COUNTIFS(StandardResults[Name],StandardResults[[#This Row],[Name]],StandardResults[Entry
Std],"A")+COUNTIFS(StandardResults[Name],StandardResults[[#This Row],[Name]],StandardResults[Entry
Std],"AA")</f>
        <v>0</v>
      </c>
      <c r="AA1917">
        <f>COUNTIFS(StandardResults[Name],StandardResults[[#This Row],[Name]],StandardResults[Entry
Std],"AA")</f>
        <v>0</v>
      </c>
    </row>
    <row r="1918" spans="1:27" x14ac:dyDescent="0.25">
      <c r="A1918">
        <f>TimeVR[[#This Row],[Club]]</f>
        <v>0</v>
      </c>
      <c r="B1918" t="str">
        <f>IF(OR(RIGHT(TimeVR[[#This Row],[Event]],3)="M.R", RIGHT(TimeVR[[#This Row],[Event]],3)="F.R"),"Relay","Ind")</f>
        <v>Ind</v>
      </c>
      <c r="C1918">
        <f>TimeVR[[#This Row],[gender]]</f>
        <v>0</v>
      </c>
      <c r="D1918">
        <f>TimeVR[[#This Row],[Age]]</f>
        <v>0</v>
      </c>
      <c r="E1918">
        <f>TimeVR[[#This Row],[name]]</f>
        <v>0</v>
      </c>
      <c r="F1918">
        <f>TimeVR[[#This Row],[Event]]</f>
        <v>0</v>
      </c>
      <c r="G1918" t="str">
        <f>IF(OR(StandardResults[[#This Row],[Entry]]="-",TimeVR[[#This Row],[validation]]="Validated"),"Y","N")</f>
        <v>N</v>
      </c>
      <c r="H1918">
        <f>IF(OR(LEFT(TimeVR[[#This Row],[Times]],8)="00:00.00", LEFT(TimeVR[[#This Row],[Times]],2)="NT"),"-",TimeVR[[#This Row],[Times]])</f>
        <v>0</v>
      </c>
      <c r="I191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8" t="str">
        <f>IF(ISBLANK(TimeVR[[#This Row],[Best Time(S)]]),"-",TimeVR[[#This Row],[Best Time(S)]])</f>
        <v>-</v>
      </c>
      <c r="K1918" t="str">
        <f>IF(StandardResults[[#This Row],[BT(SC)]]&lt;&gt;"-",IF(StandardResults[[#This Row],[BT(SC)]]&lt;=StandardResults[[#This Row],[AAs]],"AA",IF(StandardResults[[#This Row],[BT(SC)]]&lt;=StandardResults[[#This Row],[As]],"A",IF(StandardResults[[#This Row],[BT(SC)]]&lt;=StandardResults[[#This Row],[Bs]],"B","-"))),"")</f>
        <v/>
      </c>
      <c r="L1918" t="str">
        <f>IF(ISBLANK(TimeVR[[#This Row],[Best Time(L)]]),"-",TimeVR[[#This Row],[Best Time(L)]])</f>
        <v>-</v>
      </c>
      <c r="M1918" t="str">
        <f>IF(StandardResults[[#This Row],[BT(LC)]]&lt;&gt;"-",IF(StandardResults[[#This Row],[BT(LC)]]&lt;=StandardResults[[#This Row],[AA]],"AA",IF(StandardResults[[#This Row],[BT(LC)]]&lt;=StandardResults[[#This Row],[A]],"A",IF(StandardResults[[#This Row],[BT(LC)]]&lt;=StandardResults[[#This Row],[B]],"B","-"))),"")</f>
        <v/>
      </c>
      <c r="N1918" s="14"/>
      <c r="O1918" t="str">
        <f>IF(StandardResults[[#This Row],[BT(SC)]]&lt;&gt;"-",IF(StandardResults[[#This Row],[BT(SC)]]&lt;=StandardResults[[#This Row],[Ecs]],"EC","-"),"")</f>
        <v/>
      </c>
      <c r="Q1918" t="str">
        <f>IF(StandardResults[[#This Row],[Ind/Rel]]="Ind",LEFT(StandardResults[[#This Row],[Gender]],1)&amp;MIN(MAX(StandardResults[[#This Row],[Age]],11),17)&amp;"-"&amp;StandardResults[[#This Row],[Event]],"")</f>
        <v>011-0</v>
      </c>
      <c r="R1918" t="e">
        <f>IF(StandardResults[[#This Row],[Ind/Rel]]="Ind",_xlfn.XLOOKUP(StandardResults[[#This Row],[Code]],Std[Code],Std[AA]),"-")</f>
        <v>#N/A</v>
      </c>
      <c r="S1918" t="e">
        <f>IF(StandardResults[[#This Row],[Ind/Rel]]="Ind",_xlfn.XLOOKUP(StandardResults[[#This Row],[Code]],Std[Code],Std[A]),"-")</f>
        <v>#N/A</v>
      </c>
      <c r="T1918" t="e">
        <f>IF(StandardResults[[#This Row],[Ind/Rel]]="Ind",_xlfn.XLOOKUP(StandardResults[[#This Row],[Code]],Std[Code],Std[B]),"-")</f>
        <v>#N/A</v>
      </c>
      <c r="U1918" t="e">
        <f>IF(StandardResults[[#This Row],[Ind/Rel]]="Ind",_xlfn.XLOOKUP(StandardResults[[#This Row],[Code]],Std[Code],Std[AAs]),"-")</f>
        <v>#N/A</v>
      </c>
      <c r="V1918" t="e">
        <f>IF(StandardResults[[#This Row],[Ind/Rel]]="Ind",_xlfn.XLOOKUP(StandardResults[[#This Row],[Code]],Std[Code],Std[As]),"-")</f>
        <v>#N/A</v>
      </c>
      <c r="W1918" t="e">
        <f>IF(StandardResults[[#This Row],[Ind/Rel]]="Ind",_xlfn.XLOOKUP(StandardResults[[#This Row],[Code]],Std[Code],Std[Bs]),"-")</f>
        <v>#N/A</v>
      </c>
      <c r="X1918" t="e">
        <f>IF(StandardResults[[#This Row],[Ind/Rel]]="Ind",_xlfn.XLOOKUP(StandardResults[[#This Row],[Code]],Std[Code],Std[EC]),"-")</f>
        <v>#N/A</v>
      </c>
      <c r="Y1918" t="e">
        <f>IF(StandardResults[[#This Row],[Ind/Rel]]="Ind",_xlfn.XLOOKUP(StandardResults[[#This Row],[Code]],Std[Code],Std[Ecs]),"-")</f>
        <v>#N/A</v>
      </c>
      <c r="Z1918">
        <f>COUNTIFS(StandardResults[Name],StandardResults[[#This Row],[Name]],StandardResults[Entry
Std],"B")+COUNTIFS(StandardResults[Name],StandardResults[[#This Row],[Name]],StandardResults[Entry
Std],"A")+COUNTIFS(StandardResults[Name],StandardResults[[#This Row],[Name]],StandardResults[Entry
Std],"AA")</f>
        <v>0</v>
      </c>
      <c r="AA1918">
        <f>COUNTIFS(StandardResults[Name],StandardResults[[#This Row],[Name]],StandardResults[Entry
Std],"AA")</f>
        <v>0</v>
      </c>
    </row>
    <row r="1919" spans="1:27" x14ac:dyDescent="0.25">
      <c r="A1919">
        <f>TimeVR[[#This Row],[Club]]</f>
        <v>0</v>
      </c>
      <c r="B1919" t="str">
        <f>IF(OR(RIGHT(TimeVR[[#This Row],[Event]],3)="M.R", RIGHT(TimeVR[[#This Row],[Event]],3)="F.R"),"Relay","Ind")</f>
        <v>Ind</v>
      </c>
      <c r="C1919">
        <f>TimeVR[[#This Row],[gender]]</f>
        <v>0</v>
      </c>
      <c r="D1919">
        <f>TimeVR[[#This Row],[Age]]</f>
        <v>0</v>
      </c>
      <c r="E1919">
        <f>TimeVR[[#This Row],[name]]</f>
        <v>0</v>
      </c>
      <c r="F1919">
        <f>TimeVR[[#This Row],[Event]]</f>
        <v>0</v>
      </c>
      <c r="G1919" t="str">
        <f>IF(OR(StandardResults[[#This Row],[Entry]]="-",TimeVR[[#This Row],[validation]]="Validated"),"Y","N")</f>
        <v>N</v>
      </c>
      <c r="H1919">
        <f>IF(OR(LEFT(TimeVR[[#This Row],[Times]],8)="00:00.00", LEFT(TimeVR[[#This Row],[Times]],2)="NT"),"-",TimeVR[[#This Row],[Times]])</f>
        <v>0</v>
      </c>
      <c r="I191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19" t="str">
        <f>IF(ISBLANK(TimeVR[[#This Row],[Best Time(S)]]),"-",TimeVR[[#This Row],[Best Time(S)]])</f>
        <v>-</v>
      </c>
      <c r="K1919" t="str">
        <f>IF(StandardResults[[#This Row],[BT(SC)]]&lt;&gt;"-",IF(StandardResults[[#This Row],[BT(SC)]]&lt;=StandardResults[[#This Row],[AAs]],"AA",IF(StandardResults[[#This Row],[BT(SC)]]&lt;=StandardResults[[#This Row],[As]],"A",IF(StandardResults[[#This Row],[BT(SC)]]&lt;=StandardResults[[#This Row],[Bs]],"B","-"))),"")</f>
        <v/>
      </c>
      <c r="L1919" t="str">
        <f>IF(ISBLANK(TimeVR[[#This Row],[Best Time(L)]]),"-",TimeVR[[#This Row],[Best Time(L)]])</f>
        <v>-</v>
      </c>
      <c r="M1919" t="str">
        <f>IF(StandardResults[[#This Row],[BT(LC)]]&lt;&gt;"-",IF(StandardResults[[#This Row],[BT(LC)]]&lt;=StandardResults[[#This Row],[AA]],"AA",IF(StandardResults[[#This Row],[BT(LC)]]&lt;=StandardResults[[#This Row],[A]],"A",IF(StandardResults[[#This Row],[BT(LC)]]&lt;=StandardResults[[#This Row],[B]],"B","-"))),"")</f>
        <v/>
      </c>
      <c r="N1919" s="14"/>
      <c r="O1919" t="str">
        <f>IF(StandardResults[[#This Row],[BT(SC)]]&lt;&gt;"-",IF(StandardResults[[#This Row],[BT(SC)]]&lt;=StandardResults[[#This Row],[Ecs]],"EC","-"),"")</f>
        <v/>
      </c>
      <c r="Q1919" t="str">
        <f>IF(StandardResults[[#This Row],[Ind/Rel]]="Ind",LEFT(StandardResults[[#This Row],[Gender]],1)&amp;MIN(MAX(StandardResults[[#This Row],[Age]],11),17)&amp;"-"&amp;StandardResults[[#This Row],[Event]],"")</f>
        <v>011-0</v>
      </c>
      <c r="R1919" t="e">
        <f>IF(StandardResults[[#This Row],[Ind/Rel]]="Ind",_xlfn.XLOOKUP(StandardResults[[#This Row],[Code]],Std[Code],Std[AA]),"-")</f>
        <v>#N/A</v>
      </c>
      <c r="S1919" t="e">
        <f>IF(StandardResults[[#This Row],[Ind/Rel]]="Ind",_xlfn.XLOOKUP(StandardResults[[#This Row],[Code]],Std[Code],Std[A]),"-")</f>
        <v>#N/A</v>
      </c>
      <c r="T1919" t="e">
        <f>IF(StandardResults[[#This Row],[Ind/Rel]]="Ind",_xlfn.XLOOKUP(StandardResults[[#This Row],[Code]],Std[Code],Std[B]),"-")</f>
        <v>#N/A</v>
      </c>
      <c r="U1919" t="e">
        <f>IF(StandardResults[[#This Row],[Ind/Rel]]="Ind",_xlfn.XLOOKUP(StandardResults[[#This Row],[Code]],Std[Code],Std[AAs]),"-")</f>
        <v>#N/A</v>
      </c>
      <c r="V1919" t="e">
        <f>IF(StandardResults[[#This Row],[Ind/Rel]]="Ind",_xlfn.XLOOKUP(StandardResults[[#This Row],[Code]],Std[Code],Std[As]),"-")</f>
        <v>#N/A</v>
      </c>
      <c r="W1919" t="e">
        <f>IF(StandardResults[[#This Row],[Ind/Rel]]="Ind",_xlfn.XLOOKUP(StandardResults[[#This Row],[Code]],Std[Code],Std[Bs]),"-")</f>
        <v>#N/A</v>
      </c>
      <c r="X1919" t="e">
        <f>IF(StandardResults[[#This Row],[Ind/Rel]]="Ind",_xlfn.XLOOKUP(StandardResults[[#This Row],[Code]],Std[Code],Std[EC]),"-")</f>
        <v>#N/A</v>
      </c>
      <c r="Y1919" t="e">
        <f>IF(StandardResults[[#This Row],[Ind/Rel]]="Ind",_xlfn.XLOOKUP(StandardResults[[#This Row],[Code]],Std[Code],Std[Ecs]),"-")</f>
        <v>#N/A</v>
      </c>
      <c r="Z1919">
        <f>COUNTIFS(StandardResults[Name],StandardResults[[#This Row],[Name]],StandardResults[Entry
Std],"B")+COUNTIFS(StandardResults[Name],StandardResults[[#This Row],[Name]],StandardResults[Entry
Std],"A")+COUNTIFS(StandardResults[Name],StandardResults[[#This Row],[Name]],StandardResults[Entry
Std],"AA")</f>
        <v>0</v>
      </c>
      <c r="AA1919">
        <f>COUNTIFS(StandardResults[Name],StandardResults[[#This Row],[Name]],StandardResults[Entry
Std],"AA")</f>
        <v>0</v>
      </c>
    </row>
    <row r="1920" spans="1:27" x14ac:dyDescent="0.25">
      <c r="A1920">
        <f>TimeVR[[#This Row],[Club]]</f>
        <v>0</v>
      </c>
      <c r="B1920" t="str">
        <f>IF(OR(RIGHT(TimeVR[[#This Row],[Event]],3)="M.R", RIGHT(TimeVR[[#This Row],[Event]],3)="F.R"),"Relay","Ind")</f>
        <v>Ind</v>
      </c>
      <c r="C1920">
        <f>TimeVR[[#This Row],[gender]]</f>
        <v>0</v>
      </c>
      <c r="D1920">
        <f>TimeVR[[#This Row],[Age]]</f>
        <v>0</v>
      </c>
      <c r="E1920">
        <f>TimeVR[[#This Row],[name]]</f>
        <v>0</v>
      </c>
      <c r="F1920">
        <f>TimeVR[[#This Row],[Event]]</f>
        <v>0</v>
      </c>
      <c r="G1920" t="str">
        <f>IF(OR(StandardResults[[#This Row],[Entry]]="-",TimeVR[[#This Row],[validation]]="Validated"),"Y","N")</f>
        <v>N</v>
      </c>
      <c r="H1920">
        <f>IF(OR(LEFT(TimeVR[[#This Row],[Times]],8)="00:00.00", LEFT(TimeVR[[#This Row],[Times]],2)="NT"),"-",TimeVR[[#This Row],[Times]])</f>
        <v>0</v>
      </c>
      <c r="I192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0" t="str">
        <f>IF(ISBLANK(TimeVR[[#This Row],[Best Time(S)]]),"-",TimeVR[[#This Row],[Best Time(S)]])</f>
        <v>-</v>
      </c>
      <c r="K1920" t="str">
        <f>IF(StandardResults[[#This Row],[BT(SC)]]&lt;&gt;"-",IF(StandardResults[[#This Row],[BT(SC)]]&lt;=StandardResults[[#This Row],[AAs]],"AA",IF(StandardResults[[#This Row],[BT(SC)]]&lt;=StandardResults[[#This Row],[As]],"A",IF(StandardResults[[#This Row],[BT(SC)]]&lt;=StandardResults[[#This Row],[Bs]],"B","-"))),"")</f>
        <v/>
      </c>
      <c r="L1920" t="str">
        <f>IF(ISBLANK(TimeVR[[#This Row],[Best Time(L)]]),"-",TimeVR[[#This Row],[Best Time(L)]])</f>
        <v>-</v>
      </c>
      <c r="M1920" t="str">
        <f>IF(StandardResults[[#This Row],[BT(LC)]]&lt;&gt;"-",IF(StandardResults[[#This Row],[BT(LC)]]&lt;=StandardResults[[#This Row],[AA]],"AA",IF(StandardResults[[#This Row],[BT(LC)]]&lt;=StandardResults[[#This Row],[A]],"A",IF(StandardResults[[#This Row],[BT(LC)]]&lt;=StandardResults[[#This Row],[B]],"B","-"))),"")</f>
        <v/>
      </c>
      <c r="N1920" s="14"/>
      <c r="O1920" t="str">
        <f>IF(StandardResults[[#This Row],[BT(SC)]]&lt;&gt;"-",IF(StandardResults[[#This Row],[BT(SC)]]&lt;=StandardResults[[#This Row],[Ecs]],"EC","-"),"")</f>
        <v/>
      </c>
      <c r="Q1920" t="str">
        <f>IF(StandardResults[[#This Row],[Ind/Rel]]="Ind",LEFT(StandardResults[[#This Row],[Gender]],1)&amp;MIN(MAX(StandardResults[[#This Row],[Age]],11),17)&amp;"-"&amp;StandardResults[[#This Row],[Event]],"")</f>
        <v>011-0</v>
      </c>
      <c r="R1920" t="e">
        <f>IF(StandardResults[[#This Row],[Ind/Rel]]="Ind",_xlfn.XLOOKUP(StandardResults[[#This Row],[Code]],Std[Code],Std[AA]),"-")</f>
        <v>#N/A</v>
      </c>
      <c r="S1920" t="e">
        <f>IF(StandardResults[[#This Row],[Ind/Rel]]="Ind",_xlfn.XLOOKUP(StandardResults[[#This Row],[Code]],Std[Code],Std[A]),"-")</f>
        <v>#N/A</v>
      </c>
      <c r="T1920" t="e">
        <f>IF(StandardResults[[#This Row],[Ind/Rel]]="Ind",_xlfn.XLOOKUP(StandardResults[[#This Row],[Code]],Std[Code],Std[B]),"-")</f>
        <v>#N/A</v>
      </c>
      <c r="U1920" t="e">
        <f>IF(StandardResults[[#This Row],[Ind/Rel]]="Ind",_xlfn.XLOOKUP(StandardResults[[#This Row],[Code]],Std[Code],Std[AAs]),"-")</f>
        <v>#N/A</v>
      </c>
      <c r="V1920" t="e">
        <f>IF(StandardResults[[#This Row],[Ind/Rel]]="Ind",_xlfn.XLOOKUP(StandardResults[[#This Row],[Code]],Std[Code],Std[As]),"-")</f>
        <v>#N/A</v>
      </c>
      <c r="W1920" t="e">
        <f>IF(StandardResults[[#This Row],[Ind/Rel]]="Ind",_xlfn.XLOOKUP(StandardResults[[#This Row],[Code]],Std[Code],Std[Bs]),"-")</f>
        <v>#N/A</v>
      </c>
      <c r="X1920" t="e">
        <f>IF(StandardResults[[#This Row],[Ind/Rel]]="Ind",_xlfn.XLOOKUP(StandardResults[[#This Row],[Code]],Std[Code],Std[EC]),"-")</f>
        <v>#N/A</v>
      </c>
      <c r="Y1920" t="e">
        <f>IF(StandardResults[[#This Row],[Ind/Rel]]="Ind",_xlfn.XLOOKUP(StandardResults[[#This Row],[Code]],Std[Code],Std[Ecs]),"-")</f>
        <v>#N/A</v>
      </c>
      <c r="Z1920">
        <f>COUNTIFS(StandardResults[Name],StandardResults[[#This Row],[Name]],StandardResults[Entry
Std],"B")+COUNTIFS(StandardResults[Name],StandardResults[[#This Row],[Name]],StandardResults[Entry
Std],"A")+COUNTIFS(StandardResults[Name],StandardResults[[#This Row],[Name]],StandardResults[Entry
Std],"AA")</f>
        <v>0</v>
      </c>
      <c r="AA1920">
        <f>COUNTIFS(StandardResults[Name],StandardResults[[#This Row],[Name]],StandardResults[Entry
Std],"AA")</f>
        <v>0</v>
      </c>
    </row>
    <row r="1921" spans="1:27" x14ac:dyDescent="0.25">
      <c r="A1921">
        <f>TimeVR[[#This Row],[Club]]</f>
        <v>0</v>
      </c>
      <c r="B1921" t="str">
        <f>IF(OR(RIGHT(TimeVR[[#This Row],[Event]],3)="M.R", RIGHT(TimeVR[[#This Row],[Event]],3)="F.R"),"Relay","Ind")</f>
        <v>Ind</v>
      </c>
      <c r="C1921">
        <f>TimeVR[[#This Row],[gender]]</f>
        <v>0</v>
      </c>
      <c r="D1921">
        <f>TimeVR[[#This Row],[Age]]</f>
        <v>0</v>
      </c>
      <c r="E1921">
        <f>TimeVR[[#This Row],[name]]</f>
        <v>0</v>
      </c>
      <c r="F1921">
        <f>TimeVR[[#This Row],[Event]]</f>
        <v>0</v>
      </c>
      <c r="G1921" t="str">
        <f>IF(OR(StandardResults[[#This Row],[Entry]]="-",TimeVR[[#This Row],[validation]]="Validated"),"Y","N")</f>
        <v>N</v>
      </c>
      <c r="H1921">
        <f>IF(OR(LEFT(TimeVR[[#This Row],[Times]],8)="00:00.00", LEFT(TimeVR[[#This Row],[Times]],2)="NT"),"-",TimeVR[[#This Row],[Times]])</f>
        <v>0</v>
      </c>
      <c r="I192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1" t="str">
        <f>IF(ISBLANK(TimeVR[[#This Row],[Best Time(S)]]),"-",TimeVR[[#This Row],[Best Time(S)]])</f>
        <v>-</v>
      </c>
      <c r="K1921" t="str">
        <f>IF(StandardResults[[#This Row],[BT(SC)]]&lt;&gt;"-",IF(StandardResults[[#This Row],[BT(SC)]]&lt;=StandardResults[[#This Row],[AAs]],"AA",IF(StandardResults[[#This Row],[BT(SC)]]&lt;=StandardResults[[#This Row],[As]],"A",IF(StandardResults[[#This Row],[BT(SC)]]&lt;=StandardResults[[#This Row],[Bs]],"B","-"))),"")</f>
        <v/>
      </c>
      <c r="L1921" t="str">
        <f>IF(ISBLANK(TimeVR[[#This Row],[Best Time(L)]]),"-",TimeVR[[#This Row],[Best Time(L)]])</f>
        <v>-</v>
      </c>
      <c r="M1921" t="str">
        <f>IF(StandardResults[[#This Row],[BT(LC)]]&lt;&gt;"-",IF(StandardResults[[#This Row],[BT(LC)]]&lt;=StandardResults[[#This Row],[AA]],"AA",IF(StandardResults[[#This Row],[BT(LC)]]&lt;=StandardResults[[#This Row],[A]],"A",IF(StandardResults[[#This Row],[BT(LC)]]&lt;=StandardResults[[#This Row],[B]],"B","-"))),"")</f>
        <v/>
      </c>
      <c r="N1921" s="14"/>
      <c r="O1921" t="str">
        <f>IF(StandardResults[[#This Row],[BT(SC)]]&lt;&gt;"-",IF(StandardResults[[#This Row],[BT(SC)]]&lt;=StandardResults[[#This Row],[Ecs]],"EC","-"),"")</f>
        <v/>
      </c>
      <c r="Q1921" t="str">
        <f>IF(StandardResults[[#This Row],[Ind/Rel]]="Ind",LEFT(StandardResults[[#This Row],[Gender]],1)&amp;MIN(MAX(StandardResults[[#This Row],[Age]],11),17)&amp;"-"&amp;StandardResults[[#This Row],[Event]],"")</f>
        <v>011-0</v>
      </c>
      <c r="R1921" t="e">
        <f>IF(StandardResults[[#This Row],[Ind/Rel]]="Ind",_xlfn.XLOOKUP(StandardResults[[#This Row],[Code]],Std[Code],Std[AA]),"-")</f>
        <v>#N/A</v>
      </c>
      <c r="S1921" t="e">
        <f>IF(StandardResults[[#This Row],[Ind/Rel]]="Ind",_xlfn.XLOOKUP(StandardResults[[#This Row],[Code]],Std[Code],Std[A]),"-")</f>
        <v>#N/A</v>
      </c>
      <c r="T1921" t="e">
        <f>IF(StandardResults[[#This Row],[Ind/Rel]]="Ind",_xlfn.XLOOKUP(StandardResults[[#This Row],[Code]],Std[Code],Std[B]),"-")</f>
        <v>#N/A</v>
      </c>
      <c r="U1921" t="e">
        <f>IF(StandardResults[[#This Row],[Ind/Rel]]="Ind",_xlfn.XLOOKUP(StandardResults[[#This Row],[Code]],Std[Code],Std[AAs]),"-")</f>
        <v>#N/A</v>
      </c>
      <c r="V1921" t="e">
        <f>IF(StandardResults[[#This Row],[Ind/Rel]]="Ind",_xlfn.XLOOKUP(StandardResults[[#This Row],[Code]],Std[Code],Std[As]),"-")</f>
        <v>#N/A</v>
      </c>
      <c r="W1921" t="e">
        <f>IF(StandardResults[[#This Row],[Ind/Rel]]="Ind",_xlfn.XLOOKUP(StandardResults[[#This Row],[Code]],Std[Code],Std[Bs]),"-")</f>
        <v>#N/A</v>
      </c>
      <c r="X1921" t="e">
        <f>IF(StandardResults[[#This Row],[Ind/Rel]]="Ind",_xlfn.XLOOKUP(StandardResults[[#This Row],[Code]],Std[Code],Std[EC]),"-")</f>
        <v>#N/A</v>
      </c>
      <c r="Y1921" t="e">
        <f>IF(StandardResults[[#This Row],[Ind/Rel]]="Ind",_xlfn.XLOOKUP(StandardResults[[#This Row],[Code]],Std[Code],Std[Ecs]),"-")</f>
        <v>#N/A</v>
      </c>
      <c r="Z1921">
        <f>COUNTIFS(StandardResults[Name],StandardResults[[#This Row],[Name]],StandardResults[Entry
Std],"B")+COUNTIFS(StandardResults[Name],StandardResults[[#This Row],[Name]],StandardResults[Entry
Std],"A")+COUNTIFS(StandardResults[Name],StandardResults[[#This Row],[Name]],StandardResults[Entry
Std],"AA")</f>
        <v>0</v>
      </c>
      <c r="AA1921">
        <f>COUNTIFS(StandardResults[Name],StandardResults[[#This Row],[Name]],StandardResults[Entry
Std],"AA")</f>
        <v>0</v>
      </c>
    </row>
    <row r="1922" spans="1:27" x14ac:dyDescent="0.25">
      <c r="A1922">
        <f>TimeVR[[#This Row],[Club]]</f>
        <v>0</v>
      </c>
      <c r="B1922" t="str">
        <f>IF(OR(RIGHT(TimeVR[[#This Row],[Event]],3)="M.R", RIGHT(TimeVR[[#This Row],[Event]],3)="F.R"),"Relay","Ind")</f>
        <v>Ind</v>
      </c>
      <c r="C1922">
        <f>TimeVR[[#This Row],[gender]]</f>
        <v>0</v>
      </c>
      <c r="D1922">
        <f>TimeVR[[#This Row],[Age]]</f>
        <v>0</v>
      </c>
      <c r="E1922">
        <f>TimeVR[[#This Row],[name]]</f>
        <v>0</v>
      </c>
      <c r="F1922">
        <f>TimeVR[[#This Row],[Event]]</f>
        <v>0</v>
      </c>
      <c r="G1922" t="str">
        <f>IF(OR(StandardResults[[#This Row],[Entry]]="-",TimeVR[[#This Row],[validation]]="Validated"),"Y","N")</f>
        <v>N</v>
      </c>
      <c r="H1922">
        <f>IF(OR(LEFT(TimeVR[[#This Row],[Times]],8)="00:00.00", LEFT(TimeVR[[#This Row],[Times]],2)="NT"),"-",TimeVR[[#This Row],[Times]])</f>
        <v>0</v>
      </c>
      <c r="I192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2" t="str">
        <f>IF(ISBLANK(TimeVR[[#This Row],[Best Time(S)]]),"-",TimeVR[[#This Row],[Best Time(S)]])</f>
        <v>-</v>
      </c>
      <c r="K1922" t="str">
        <f>IF(StandardResults[[#This Row],[BT(SC)]]&lt;&gt;"-",IF(StandardResults[[#This Row],[BT(SC)]]&lt;=StandardResults[[#This Row],[AAs]],"AA",IF(StandardResults[[#This Row],[BT(SC)]]&lt;=StandardResults[[#This Row],[As]],"A",IF(StandardResults[[#This Row],[BT(SC)]]&lt;=StandardResults[[#This Row],[Bs]],"B","-"))),"")</f>
        <v/>
      </c>
      <c r="L1922" t="str">
        <f>IF(ISBLANK(TimeVR[[#This Row],[Best Time(L)]]),"-",TimeVR[[#This Row],[Best Time(L)]])</f>
        <v>-</v>
      </c>
      <c r="M1922" t="str">
        <f>IF(StandardResults[[#This Row],[BT(LC)]]&lt;&gt;"-",IF(StandardResults[[#This Row],[BT(LC)]]&lt;=StandardResults[[#This Row],[AA]],"AA",IF(StandardResults[[#This Row],[BT(LC)]]&lt;=StandardResults[[#This Row],[A]],"A",IF(StandardResults[[#This Row],[BT(LC)]]&lt;=StandardResults[[#This Row],[B]],"B","-"))),"")</f>
        <v/>
      </c>
      <c r="N1922" s="14"/>
      <c r="O1922" t="str">
        <f>IF(StandardResults[[#This Row],[BT(SC)]]&lt;&gt;"-",IF(StandardResults[[#This Row],[BT(SC)]]&lt;=StandardResults[[#This Row],[Ecs]],"EC","-"),"")</f>
        <v/>
      </c>
      <c r="Q1922" t="str">
        <f>IF(StandardResults[[#This Row],[Ind/Rel]]="Ind",LEFT(StandardResults[[#This Row],[Gender]],1)&amp;MIN(MAX(StandardResults[[#This Row],[Age]],11),17)&amp;"-"&amp;StandardResults[[#This Row],[Event]],"")</f>
        <v>011-0</v>
      </c>
      <c r="R1922" t="e">
        <f>IF(StandardResults[[#This Row],[Ind/Rel]]="Ind",_xlfn.XLOOKUP(StandardResults[[#This Row],[Code]],Std[Code],Std[AA]),"-")</f>
        <v>#N/A</v>
      </c>
      <c r="S1922" t="e">
        <f>IF(StandardResults[[#This Row],[Ind/Rel]]="Ind",_xlfn.XLOOKUP(StandardResults[[#This Row],[Code]],Std[Code],Std[A]),"-")</f>
        <v>#N/A</v>
      </c>
      <c r="T1922" t="e">
        <f>IF(StandardResults[[#This Row],[Ind/Rel]]="Ind",_xlfn.XLOOKUP(StandardResults[[#This Row],[Code]],Std[Code],Std[B]),"-")</f>
        <v>#N/A</v>
      </c>
      <c r="U1922" t="e">
        <f>IF(StandardResults[[#This Row],[Ind/Rel]]="Ind",_xlfn.XLOOKUP(StandardResults[[#This Row],[Code]],Std[Code],Std[AAs]),"-")</f>
        <v>#N/A</v>
      </c>
      <c r="V1922" t="e">
        <f>IF(StandardResults[[#This Row],[Ind/Rel]]="Ind",_xlfn.XLOOKUP(StandardResults[[#This Row],[Code]],Std[Code],Std[As]),"-")</f>
        <v>#N/A</v>
      </c>
      <c r="W1922" t="e">
        <f>IF(StandardResults[[#This Row],[Ind/Rel]]="Ind",_xlfn.XLOOKUP(StandardResults[[#This Row],[Code]],Std[Code],Std[Bs]),"-")</f>
        <v>#N/A</v>
      </c>
      <c r="X1922" t="e">
        <f>IF(StandardResults[[#This Row],[Ind/Rel]]="Ind",_xlfn.XLOOKUP(StandardResults[[#This Row],[Code]],Std[Code],Std[EC]),"-")</f>
        <v>#N/A</v>
      </c>
      <c r="Y1922" t="e">
        <f>IF(StandardResults[[#This Row],[Ind/Rel]]="Ind",_xlfn.XLOOKUP(StandardResults[[#This Row],[Code]],Std[Code],Std[Ecs]),"-")</f>
        <v>#N/A</v>
      </c>
      <c r="Z1922">
        <f>COUNTIFS(StandardResults[Name],StandardResults[[#This Row],[Name]],StandardResults[Entry
Std],"B")+COUNTIFS(StandardResults[Name],StandardResults[[#This Row],[Name]],StandardResults[Entry
Std],"A")+COUNTIFS(StandardResults[Name],StandardResults[[#This Row],[Name]],StandardResults[Entry
Std],"AA")</f>
        <v>0</v>
      </c>
      <c r="AA1922">
        <f>COUNTIFS(StandardResults[Name],StandardResults[[#This Row],[Name]],StandardResults[Entry
Std],"AA")</f>
        <v>0</v>
      </c>
    </row>
    <row r="1923" spans="1:27" x14ac:dyDescent="0.25">
      <c r="A1923">
        <f>TimeVR[[#This Row],[Club]]</f>
        <v>0</v>
      </c>
      <c r="B1923" t="str">
        <f>IF(OR(RIGHT(TimeVR[[#This Row],[Event]],3)="M.R", RIGHT(TimeVR[[#This Row],[Event]],3)="F.R"),"Relay","Ind")</f>
        <v>Ind</v>
      </c>
      <c r="C1923">
        <f>TimeVR[[#This Row],[gender]]</f>
        <v>0</v>
      </c>
      <c r="D1923">
        <f>TimeVR[[#This Row],[Age]]</f>
        <v>0</v>
      </c>
      <c r="E1923">
        <f>TimeVR[[#This Row],[name]]</f>
        <v>0</v>
      </c>
      <c r="F1923">
        <f>TimeVR[[#This Row],[Event]]</f>
        <v>0</v>
      </c>
      <c r="G1923" t="str">
        <f>IF(OR(StandardResults[[#This Row],[Entry]]="-",TimeVR[[#This Row],[validation]]="Validated"),"Y","N")</f>
        <v>N</v>
      </c>
      <c r="H1923">
        <f>IF(OR(LEFT(TimeVR[[#This Row],[Times]],8)="00:00.00", LEFT(TimeVR[[#This Row],[Times]],2)="NT"),"-",TimeVR[[#This Row],[Times]])</f>
        <v>0</v>
      </c>
      <c r="I192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3" t="str">
        <f>IF(ISBLANK(TimeVR[[#This Row],[Best Time(S)]]),"-",TimeVR[[#This Row],[Best Time(S)]])</f>
        <v>-</v>
      </c>
      <c r="K1923" t="str">
        <f>IF(StandardResults[[#This Row],[BT(SC)]]&lt;&gt;"-",IF(StandardResults[[#This Row],[BT(SC)]]&lt;=StandardResults[[#This Row],[AAs]],"AA",IF(StandardResults[[#This Row],[BT(SC)]]&lt;=StandardResults[[#This Row],[As]],"A",IF(StandardResults[[#This Row],[BT(SC)]]&lt;=StandardResults[[#This Row],[Bs]],"B","-"))),"")</f>
        <v/>
      </c>
      <c r="L1923" t="str">
        <f>IF(ISBLANK(TimeVR[[#This Row],[Best Time(L)]]),"-",TimeVR[[#This Row],[Best Time(L)]])</f>
        <v>-</v>
      </c>
      <c r="M1923" t="str">
        <f>IF(StandardResults[[#This Row],[BT(LC)]]&lt;&gt;"-",IF(StandardResults[[#This Row],[BT(LC)]]&lt;=StandardResults[[#This Row],[AA]],"AA",IF(StandardResults[[#This Row],[BT(LC)]]&lt;=StandardResults[[#This Row],[A]],"A",IF(StandardResults[[#This Row],[BT(LC)]]&lt;=StandardResults[[#This Row],[B]],"B","-"))),"")</f>
        <v/>
      </c>
      <c r="N1923" s="14"/>
      <c r="O1923" t="str">
        <f>IF(StandardResults[[#This Row],[BT(SC)]]&lt;&gt;"-",IF(StandardResults[[#This Row],[BT(SC)]]&lt;=StandardResults[[#This Row],[Ecs]],"EC","-"),"")</f>
        <v/>
      </c>
      <c r="Q1923" t="str">
        <f>IF(StandardResults[[#This Row],[Ind/Rel]]="Ind",LEFT(StandardResults[[#This Row],[Gender]],1)&amp;MIN(MAX(StandardResults[[#This Row],[Age]],11),17)&amp;"-"&amp;StandardResults[[#This Row],[Event]],"")</f>
        <v>011-0</v>
      </c>
      <c r="R1923" t="e">
        <f>IF(StandardResults[[#This Row],[Ind/Rel]]="Ind",_xlfn.XLOOKUP(StandardResults[[#This Row],[Code]],Std[Code],Std[AA]),"-")</f>
        <v>#N/A</v>
      </c>
      <c r="S1923" t="e">
        <f>IF(StandardResults[[#This Row],[Ind/Rel]]="Ind",_xlfn.XLOOKUP(StandardResults[[#This Row],[Code]],Std[Code],Std[A]),"-")</f>
        <v>#N/A</v>
      </c>
      <c r="T1923" t="e">
        <f>IF(StandardResults[[#This Row],[Ind/Rel]]="Ind",_xlfn.XLOOKUP(StandardResults[[#This Row],[Code]],Std[Code],Std[B]),"-")</f>
        <v>#N/A</v>
      </c>
      <c r="U1923" t="e">
        <f>IF(StandardResults[[#This Row],[Ind/Rel]]="Ind",_xlfn.XLOOKUP(StandardResults[[#This Row],[Code]],Std[Code],Std[AAs]),"-")</f>
        <v>#N/A</v>
      </c>
      <c r="V1923" t="e">
        <f>IF(StandardResults[[#This Row],[Ind/Rel]]="Ind",_xlfn.XLOOKUP(StandardResults[[#This Row],[Code]],Std[Code],Std[As]),"-")</f>
        <v>#N/A</v>
      </c>
      <c r="W1923" t="e">
        <f>IF(StandardResults[[#This Row],[Ind/Rel]]="Ind",_xlfn.XLOOKUP(StandardResults[[#This Row],[Code]],Std[Code],Std[Bs]),"-")</f>
        <v>#N/A</v>
      </c>
      <c r="X1923" t="e">
        <f>IF(StandardResults[[#This Row],[Ind/Rel]]="Ind",_xlfn.XLOOKUP(StandardResults[[#This Row],[Code]],Std[Code],Std[EC]),"-")</f>
        <v>#N/A</v>
      </c>
      <c r="Y1923" t="e">
        <f>IF(StandardResults[[#This Row],[Ind/Rel]]="Ind",_xlfn.XLOOKUP(StandardResults[[#This Row],[Code]],Std[Code],Std[Ecs]),"-")</f>
        <v>#N/A</v>
      </c>
      <c r="Z1923">
        <f>COUNTIFS(StandardResults[Name],StandardResults[[#This Row],[Name]],StandardResults[Entry
Std],"B")+COUNTIFS(StandardResults[Name],StandardResults[[#This Row],[Name]],StandardResults[Entry
Std],"A")+COUNTIFS(StandardResults[Name],StandardResults[[#This Row],[Name]],StandardResults[Entry
Std],"AA")</f>
        <v>0</v>
      </c>
      <c r="AA1923">
        <f>COUNTIFS(StandardResults[Name],StandardResults[[#This Row],[Name]],StandardResults[Entry
Std],"AA")</f>
        <v>0</v>
      </c>
    </row>
    <row r="1924" spans="1:27" x14ac:dyDescent="0.25">
      <c r="A1924">
        <f>TimeVR[[#This Row],[Club]]</f>
        <v>0</v>
      </c>
      <c r="B1924" t="str">
        <f>IF(OR(RIGHT(TimeVR[[#This Row],[Event]],3)="M.R", RIGHT(TimeVR[[#This Row],[Event]],3)="F.R"),"Relay","Ind")</f>
        <v>Ind</v>
      </c>
      <c r="C1924">
        <f>TimeVR[[#This Row],[gender]]</f>
        <v>0</v>
      </c>
      <c r="D1924">
        <f>TimeVR[[#This Row],[Age]]</f>
        <v>0</v>
      </c>
      <c r="E1924">
        <f>TimeVR[[#This Row],[name]]</f>
        <v>0</v>
      </c>
      <c r="F1924">
        <f>TimeVR[[#This Row],[Event]]</f>
        <v>0</v>
      </c>
      <c r="G1924" t="str">
        <f>IF(OR(StandardResults[[#This Row],[Entry]]="-",TimeVR[[#This Row],[validation]]="Validated"),"Y","N")</f>
        <v>N</v>
      </c>
      <c r="H1924">
        <f>IF(OR(LEFT(TimeVR[[#This Row],[Times]],8)="00:00.00", LEFT(TimeVR[[#This Row],[Times]],2)="NT"),"-",TimeVR[[#This Row],[Times]])</f>
        <v>0</v>
      </c>
      <c r="I192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4" t="str">
        <f>IF(ISBLANK(TimeVR[[#This Row],[Best Time(S)]]),"-",TimeVR[[#This Row],[Best Time(S)]])</f>
        <v>-</v>
      </c>
      <c r="K1924" t="str">
        <f>IF(StandardResults[[#This Row],[BT(SC)]]&lt;&gt;"-",IF(StandardResults[[#This Row],[BT(SC)]]&lt;=StandardResults[[#This Row],[AAs]],"AA",IF(StandardResults[[#This Row],[BT(SC)]]&lt;=StandardResults[[#This Row],[As]],"A",IF(StandardResults[[#This Row],[BT(SC)]]&lt;=StandardResults[[#This Row],[Bs]],"B","-"))),"")</f>
        <v/>
      </c>
      <c r="L1924" t="str">
        <f>IF(ISBLANK(TimeVR[[#This Row],[Best Time(L)]]),"-",TimeVR[[#This Row],[Best Time(L)]])</f>
        <v>-</v>
      </c>
      <c r="M1924" t="str">
        <f>IF(StandardResults[[#This Row],[BT(LC)]]&lt;&gt;"-",IF(StandardResults[[#This Row],[BT(LC)]]&lt;=StandardResults[[#This Row],[AA]],"AA",IF(StandardResults[[#This Row],[BT(LC)]]&lt;=StandardResults[[#This Row],[A]],"A",IF(StandardResults[[#This Row],[BT(LC)]]&lt;=StandardResults[[#This Row],[B]],"B","-"))),"")</f>
        <v/>
      </c>
      <c r="N1924" s="14"/>
      <c r="O1924" t="str">
        <f>IF(StandardResults[[#This Row],[BT(SC)]]&lt;&gt;"-",IF(StandardResults[[#This Row],[BT(SC)]]&lt;=StandardResults[[#This Row],[Ecs]],"EC","-"),"")</f>
        <v/>
      </c>
      <c r="Q1924" t="str">
        <f>IF(StandardResults[[#This Row],[Ind/Rel]]="Ind",LEFT(StandardResults[[#This Row],[Gender]],1)&amp;MIN(MAX(StandardResults[[#This Row],[Age]],11),17)&amp;"-"&amp;StandardResults[[#This Row],[Event]],"")</f>
        <v>011-0</v>
      </c>
      <c r="R1924" t="e">
        <f>IF(StandardResults[[#This Row],[Ind/Rel]]="Ind",_xlfn.XLOOKUP(StandardResults[[#This Row],[Code]],Std[Code],Std[AA]),"-")</f>
        <v>#N/A</v>
      </c>
      <c r="S1924" t="e">
        <f>IF(StandardResults[[#This Row],[Ind/Rel]]="Ind",_xlfn.XLOOKUP(StandardResults[[#This Row],[Code]],Std[Code],Std[A]),"-")</f>
        <v>#N/A</v>
      </c>
      <c r="T1924" t="e">
        <f>IF(StandardResults[[#This Row],[Ind/Rel]]="Ind",_xlfn.XLOOKUP(StandardResults[[#This Row],[Code]],Std[Code],Std[B]),"-")</f>
        <v>#N/A</v>
      </c>
      <c r="U1924" t="e">
        <f>IF(StandardResults[[#This Row],[Ind/Rel]]="Ind",_xlfn.XLOOKUP(StandardResults[[#This Row],[Code]],Std[Code],Std[AAs]),"-")</f>
        <v>#N/A</v>
      </c>
      <c r="V1924" t="e">
        <f>IF(StandardResults[[#This Row],[Ind/Rel]]="Ind",_xlfn.XLOOKUP(StandardResults[[#This Row],[Code]],Std[Code],Std[As]),"-")</f>
        <v>#N/A</v>
      </c>
      <c r="W1924" t="e">
        <f>IF(StandardResults[[#This Row],[Ind/Rel]]="Ind",_xlfn.XLOOKUP(StandardResults[[#This Row],[Code]],Std[Code],Std[Bs]),"-")</f>
        <v>#N/A</v>
      </c>
      <c r="X1924" t="e">
        <f>IF(StandardResults[[#This Row],[Ind/Rel]]="Ind",_xlfn.XLOOKUP(StandardResults[[#This Row],[Code]],Std[Code],Std[EC]),"-")</f>
        <v>#N/A</v>
      </c>
      <c r="Y1924" t="e">
        <f>IF(StandardResults[[#This Row],[Ind/Rel]]="Ind",_xlfn.XLOOKUP(StandardResults[[#This Row],[Code]],Std[Code],Std[Ecs]),"-")</f>
        <v>#N/A</v>
      </c>
      <c r="Z1924">
        <f>COUNTIFS(StandardResults[Name],StandardResults[[#This Row],[Name]],StandardResults[Entry
Std],"B")+COUNTIFS(StandardResults[Name],StandardResults[[#This Row],[Name]],StandardResults[Entry
Std],"A")+COUNTIFS(StandardResults[Name],StandardResults[[#This Row],[Name]],StandardResults[Entry
Std],"AA")</f>
        <v>0</v>
      </c>
      <c r="AA1924">
        <f>COUNTIFS(StandardResults[Name],StandardResults[[#This Row],[Name]],StandardResults[Entry
Std],"AA")</f>
        <v>0</v>
      </c>
    </row>
    <row r="1925" spans="1:27" x14ac:dyDescent="0.25">
      <c r="A1925">
        <f>TimeVR[[#This Row],[Club]]</f>
        <v>0</v>
      </c>
      <c r="B1925" t="str">
        <f>IF(OR(RIGHT(TimeVR[[#This Row],[Event]],3)="M.R", RIGHT(TimeVR[[#This Row],[Event]],3)="F.R"),"Relay","Ind")</f>
        <v>Ind</v>
      </c>
      <c r="C1925">
        <f>TimeVR[[#This Row],[gender]]</f>
        <v>0</v>
      </c>
      <c r="D1925">
        <f>TimeVR[[#This Row],[Age]]</f>
        <v>0</v>
      </c>
      <c r="E1925">
        <f>TimeVR[[#This Row],[name]]</f>
        <v>0</v>
      </c>
      <c r="F1925">
        <f>TimeVR[[#This Row],[Event]]</f>
        <v>0</v>
      </c>
      <c r="G1925" t="str">
        <f>IF(OR(StandardResults[[#This Row],[Entry]]="-",TimeVR[[#This Row],[validation]]="Validated"),"Y","N")</f>
        <v>N</v>
      </c>
      <c r="H1925">
        <f>IF(OR(LEFT(TimeVR[[#This Row],[Times]],8)="00:00.00", LEFT(TimeVR[[#This Row],[Times]],2)="NT"),"-",TimeVR[[#This Row],[Times]])</f>
        <v>0</v>
      </c>
      <c r="I192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5" t="str">
        <f>IF(ISBLANK(TimeVR[[#This Row],[Best Time(S)]]),"-",TimeVR[[#This Row],[Best Time(S)]])</f>
        <v>-</v>
      </c>
      <c r="K1925" t="str">
        <f>IF(StandardResults[[#This Row],[BT(SC)]]&lt;&gt;"-",IF(StandardResults[[#This Row],[BT(SC)]]&lt;=StandardResults[[#This Row],[AAs]],"AA",IF(StandardResults[[#This Row],[BT(SC)]]&lt;=StandardResults[[#This Row],[As]],"A",IF(StandardResults[[#This Row],[BT(SC)]]&lt;=StandardResults[[#This Row],[Bs]],"B","-"))),"")</f>
        <v/>
      </c>
      <c r="L1925" t="str">
        <f>IF(ISBLANK(TimeVR[[#This Row],[Best Time(L)]]),"-",TimeVR[[#This Row],[Best Time(L)]])</f>
        <v>-</v>
      </c>
      <c r="M1925" t="str">
        <f>IF(StandardResults[[#This Row],[BT(LC)]]&lt;&gt;"-",IF(StandardResults[[#This Row],[BT(LC)]]&lt;=StandardResults[[#This Row],[AA]],"AA",IF(StandardResults[[#This Row],[BT(LC)]]&lt;=StandardResults[[#This Row],[A]],"A",IF(StandardResults[[#This Row],[BT(LC)]]&lt;=StandardResults[[#This Row],[B]],"B","-"))),"")</f>
        <v/>
      </c>
      <c r="N1925" s="14"/>
      <c r="O1925" t="str">
        <f>IF(StandardResults[[#This Row],[BT(SC)]]&lt;&gt;"-",IF(StandardResults[[#This Row],[BT(SC)]]&lt;=StandardResults[[#This Row],[Ecs]],"EC","-"),"")</f>
        <v/>
      </c>
      <c r="Q1925" t="str">
        <f>IF(StandardResults[[#This Row],[Ind/Rel]]="Ind",LEFT(StandardResults[[#This Row],[Gender]],1)&amp;MIN(MAX(StandardResults[[#This Row],[Age]],11),17)&amp;"-"&amp;StandardResults[[#This Row],[Event]],"")</f>
        <v>011-0</v>
      </c>
      <c r="R1925" t="e">
        <f>IF(StandardResults[[#This Row],[Ind/Rel]]="Ind",_xlfn.XLOOKUP(StandardResults[[#This Row],[Code]],Std[Code],Std[AA]),"-")</f>
        <v>#N/A</v>
      </c>
      <c r="S1925" t="e">
        <f>IF(StandardResults[[#This Row],[Ind/Rel]]="Ind",_xlfn.XLOOKUP(StandardResults[[#This Row],[Code]],Std[Code],Std[A]),"-")</f>
        <v>#N/A</v>
      </c>
      <c r="T1925" t="e">
        <f>IF(StandardResults[[#This Row],[Ind/Rel]]="Ind",_xlfn.XLOOKUP(StandardResults[[#This Row],[Code]],Std[Code],Std[B]),"-")</f>
        <v>#N/A</v>
      </c>
      <c r="U1925" t="e">
        <f>IF(StandardResults[[#This Row],[Ind/Rel]]="Ind",_xlfn.XLOOKUP(StandardResults[[#This Row],[Code]],Std[Code],Std[AAs]),"-")</f>
        <v>#N/A</v>
      </c>
      <c r="V1925" t="e">
        <f>IF(StandardResults[[#This Row],[Ind/Rel]]="Ind",_xlfn.XLOOKUP(StandardResults[[#This Row],[Code]],Std[Code],Std[As]),"-")</f>
        <v>#N/A</v>
      </c>
      <c r="W1925" t="e">
        <f>IF(StandardResults[[#This Row],[Ind/Rel]]="Ind",_xlfn.XLOOKUP(StandardResults[[#This Row],[Code]],Std[Code],Std[Bs]),"-")</f>
        <v>#N/A</v>
      </c>
      <c r="X1925" t="e">
        <f>IF(StandardResults[[#This Row],[Ind/Rel]]="Ind",_xlfn.XLOOKUP(StandardResults[[#This Row],[Code]],Std[Code],Std[EC]),"-")</f>
        <v>#N/A</v>
      </c>
      <c r="Y1925" t="e">
        <f>IF(StandardResults[[#This Row],[Ind/Rel]]="Ind",_xlfn.XLOOKUP(StandardResults[[#This Row],[Code]],Std[Code],Std[Ecs]),"-")</f>
        <v>#N/A</v>
      </c>
      <c r="Z1925">
        <f>COUNTIFS(StandardResults[Name],StandardResults[[#This Row],[Name]],StandardResults[Entry
Std],"B")+COUNTIFS(StandardResults[Name],StandardResults[[#This Row],[Name]],StandardResults[Entry
Std],"A")+COUNTIFS(StandardResults[Name],StandardResults[[#This Row],[Name]],StandardResults[Entry
Std],"AA")</f>
        <v>0</v>
      </c>
      <c r="AA1925">
        <f>COUNTIFS(StandardResults[Name],StandardResults[[#This Row],[Name]],StandardResults[Entry
Std],"AA")</f>
        <v>0</v>
      </c>
    </row>
    <row r="1926" spans="1:27" x14ac:dyDescent="0.25">
      <c r="A1926">
        <f>TimeVR[[#This Row],[Club]]</f>
        <v>0</v>
      </c>
      <c r="B1926" t="str">
        <f>IF(OR(RIGHT(TimeVR[[#This Row],[Event]],3)="M.R", RIGHT(TimeVR[[#This Row],[Event]],3)="F.R"),"Relay","Ind")</f>
        <v>Ind</v>
      </c>
      <c r="C1926">
        <f>TimeVR[[#This Row],[gender]]</f>
        <v>0</v>
      </c>
      <c r="D1926">
        <f>TimeVR[[#This Row],[Age]]</f>
        <v>0</v>
      </c>
      <c r="E1926">
        <f>TimeVR[[#This Row],[name]]</f>
        <v>0</v>
      </c>
      <c r="F1926">
        <f>TimeVR[[#This Row],[Event]]</f>
        <v>0</v>
      </c>
      <c r="G1926" t="str">
        <f>IF(OR(StandardResults[[#This Row],[Entry]]="-",TimeVR[[#This Row],[validation]]="Validated"),"Y","N")</f>
        <v>N</v>
      </c>
      <c r="H1926">
        <f>IF(OR(LEFT(TimeVR[[#This Row],[Times]],8)="00:00.00", LEFT(TimeVR[[#This Row],[Times]],2)="NT"),"-",TimeVR[[#This Row],[Times]])</f>
        <v>0</v>
      </c>
      <c r="I192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6" t="str">
        <f>IF(ISBLANK(TimeVR[[#This Row],[Best Time(S)]]),"-",TimeVR[[#This Row],[Best Time(S)]])</f>
        <v>-</v>
      </c>
      <c r="K1926" t="str">
        <f>IF(StandardResults[[#This Row],[BT(SC)]]&lt;&gt;"-",IF(StandardResults[[#This Row],[BT(SC)]]&lt;=StandardResults[[#This Row],[AAs]],"AA",IF(StandardResults[[#This Row],[BT(SC)]]&lt;=StandardResults[[#This Row],[As]],"A",IF(StandardResults[[#This Row],[BT(SC)]]&lt;=StandardResults[[#This Row],[Bs]],"B","-"))),"")</f>
        <v/>
      </c>
      <c r="L1926" t="str">
        <f>IF(ISBLANK(TimeVR[[#This Row],[Best Time(L)]]),"-",TimeVR[[#This Row],[Best Time(L)]])</f>
        <v>-</v>
      </c>
      <c r="M1926" t="str">
        <f>IF(StandardResults[[#This Row],[BT(LC)]]&lt;&gt;"-",IF(StandardResults[[#This Row],[BT(LC)]]&lt;=StandardResults[[#This Row],[AA]],"AA",IF(StandardResults[[#This Row],[BT(LC)]]&lt;=StandardResults[[#This Row],[A]],"A",IF(StandardResults[[#This Row],[BT(LC)]]&lt;=StandardResults[[#This Row],[B]],"B","-"))),"")</f>
        <v/>
      </c>
      <c r="N1926" s="14"/>
      <c r="O1926" t="str">
        <f>IF(StandardResults[[#This Row],[BT(SC)]]&lt;&gt;"-",IF(StandardResults[[#This Row],[BT(SC)]]&lt;=StandardResults[[#This Row],[Ecs]],"EC","-"),"")</f>
        <v/>
      </c>
      <c r="Q1926" t="str">
        <f>IF(StandardResults[[#This Row],[Ind/Rel]]="Ind",LEFT(StandardResults[[#This Row],[Gender]],1)&amp;MIN(MAX(StandardResults[[#This Row],[Age]],11),17)&amp;"-"&amp;StandardResults[[#This Row],[Event]],"")</f>
        <v>011-0</v>
      </c>
      <c r="R1926" t="e">
        <f>IF(StandardResults[[#This Row],[Ind/Rel]]="Ind",_xlfn.XLOOKUP(StandardResults[[#This Row],[Code]],Std[Code],Std[AA]),"-")</f>
        <v>#N/A</v>
      </c>
      <c r="S1926" t="e">
        <f>IF(StandardResults[[#This Row],[Ind/Rel]]="Ind",_xlfn.XLOOKUP(StandardResults[[#This Row],[Code]],Std[Code],Std[A]),"-")</f>
        <v>#N/A</v>
      </c>
      <c r="T1926" t="e">
        <f>IF(StandardResults[[#This Row],[Ind/Rel]]="Ind",_xlfn.XLOOKUP(StandardResults[[#This Row],[Code]],Std[Code],Std[B]),"-")</f>
        <v>#N/A</v>
      </c>
      <c r="U1926" t="e">
        <f>IF(StandardResults[[#This Row],[Ind/Rel]]="Ind",_xlfn.XLOOKUP(StandardResults[[#This Row],[Code]],Std[Code],Std[AAs]),"-")</f>
        <v>#N/A</v>
      </c>
      <c r="V1926" t="e">
        <f>IF(StandardResults[[#This Row],[Ind/Rel]]="Ind",_xlfn.XLOOKUP(StandardResults[[#This Row],[Code]],Std[Code],Std[As]),"-")</f>
        <v>#N/A</v>
      </c>
      <c r="W1926" t="e">
        <f>IF(StandardResults[[#This Row],[Ind/Rel]]="Ind",_xlfn.XLOOKUP(StandardResults[[#This Row],[Code]],Std[Code],Std[Bs]),"-")</f>
        <v>#N/A</v>
      </c>
      <c r="X1926" t="e">
        <f>IF(StandardResults[[#This Row],[Ind/Rel]]="Ind",_xlfn.XLOOKUP(StandardResults[[#This Row],[Code]],Std[Code],Std[EC]),"-")</f>
        <v>#N/A</v>
      </c>
      <c r="Y1926" t="e">
        <f>IF(StandardResults[[#This Row],[Ind/Rel]]="Ind",_xlfn.XLOOKUP(StandardResults[[#This Row],[Code]],Std[Code],Std[Ecs]),"-")</f>
        <v>#N/A</v>
      </c>
      <c r="Z1926">
        <f>COUNTIFS(StandardResults[Name],StandardResults[[#This Row],[Name]],StandardResults[Entry
Std],"B")+COUNTIFS(StandardResults[Name],StandardResults[[#This Row],[Name]],StandardResults[Entry
Std],"A")+COUNTIFS(StandardResults[Name],StandardResults[[#This Row],[Name]],StandardResults[Entry
Std],"AA")</f>
        <v>0</v>
      </c>
      <c r="AA1926">
        <f>COUNTIFS(StandardResults[Name],StandardResults[[#This Row],[Name]],StandardResults[Entry
Std],"AA")</f>
        <v>0</v>
      </c>
    </row>
    <row r="1927" spans="1:27" x14ac:dyDescent="0.25">
      <c r="A1927">
        <f>TimeVR[[#This Row],[Club]]</f>
        <v>0</v>
      </c>
      <c r="B1927" t="str">
        <f>IF(OR(RIGHT(TimeVR[[#This Row],[Event]],3)="M.R", RIGHT(TimeVR[[#This Row],[Event]],3)="F.R"),"Relay","Ind")</f>
        <v>Ind</v>
      </c>
      <c r="C1927">
        <f>TimeVR[[#This Row],[gender]]</f>
        <v>0</v>
      </c>
      <c r="D1927">
        <f>TimeVR[[#This Row],[Age]]</f>
        <v>0</v>
      </c>
      <c r="E1927">
        <f>TimeVR[[#This Row],[name]]</f>
        <v>0</v>
      </c>
      <c r="F1927">
        <f>TimeVR[[#This Row],[Event]]</f>
        <v>0</v>
      </c>
      <c r="G1927" t="str">
        <f>IF(OR(StandardResults[[#This Row],[Entry]]="-",TimeVR[[#This Row],[validation]]="Validated"),"Y","N")</f>
        <v>N</v>
      </c>
      <c r="H1927">
        <f>IF(OR(LEFT(TimeVR[[#This Row],[Times]],8)="00:00.00", LEFT(TimeVR[[#This Row],[Times]],2)="NT"),"-",TimeVR[[#This Row],[Times]])</f>
        <v>0</v>
      </c>
      <c r="I192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7" t="str">
        <f>IF(ISBLANK(TimeVR[[#This Row],[Best Time(S)]]),"-",TimeVR[[#This Row],[Best Time(S)]])</f>
        <v>-</v>
      </c>
      <c r="K1927" t="str">
        <f>IF(StandardResults[[#This Row],[BT(SC)]]&lt;&gt;"-",IF(StandardResults[[#This Row],[BT(SC)]]&lt;=StandardResults[[#This Row],[AAs]],"AA",IF(StandardResults[[#This Row],[BT(SC)]]&lt;=StandardResults[[#This Row],[As]],"A",IF(StandardResults[[#This Row],[BT(SC)]]&lt;=StandardResults[[#This Row],[Bs]],"B","-"))),"")</f>
        <v/>
      </c>
      <c r="L1927" t="str">
        <f>IF(ISBLANK(TimeVR[[#This Row],[Best Time(L)]]),"-",TimeVR[[#This Row],[Best Time(L)]])</f>
        <v>-</v>
      </c>
      <c r="M1927" t="str">
        <f>IF(StandardResults[[#This Row],[BT(LC)]]&lt;&gt;"-",IF(StandardResults[[#This Row],[BT(LC)]]&lt;=StandardResults[[#This Row],[AA]],"AA",IF(StandardResults[[#This Row],[BT(LC)]]&lt;=StandardResults[[#This Row],[A]],"A",IF(StandardResults[[#This Row],[BT(LC)]]&lt;=StandardResults[[#This Row],[B]],"B","-"))),"")</f>
        <v/>
      </c>
      <c r="N1927" s="14"/>
      <c r="O1927" t="str">
        <f>IF(StandardResults[[#This Row],[BT(SC)]]&lt;&gt;"-",IF(StandardResults[[#This Row],[BT(SC)]]&lt;=StandardResults[[#This Row],[Ecs]],"EC","-"),"")</f>
        <v/>
      </c>
      <c r="Q1927" t="str">
        <f>IF(StandardResults[[#This Row],[Ind/Rel]]="Ind",LEFT(StandardResults[[#This Row],[Gender]],1)&amp;MIN(MAX(StandardResults[[#This Row],[Age]],11),17)&amp;"-"&amp;StandardResults[[#This Row],[Event]],"")</f>
        <v>011-0</v>
      </c>
      <c r="R1927" t="e">
        <f>IF(StandardResults[[#This Row],[Ind/Rel]]="Ind",_xlfn.XLOOKUP(StandardResults[[#This Row],[Code]],Std[Code],Std[AA]),"-")</f>
        <v>#N/A</v>
      </c>
      <c r="S1927" t="e">
        <f>IF(StandardResults[[#This Row],[Ind/Rel]]="Ind",_xlfn.XLOOKUP(StandardResults[[#This Row],[Code]],Std[Code],Std[A]),"-")</f>
        <v>#N/A</v>
      </c>
      <c r="T1927" t="e">
        <f>IF(StandardResults[[#This Row],[Ind/Rel]]="Ind",_xlfn.XLOOKUP(StandardResults[[#This Row],[Code]],Std[Code],Std[B]),"-")</f>
        <v>#N/A</v>
      </c>
      <c r="U1927" t="e">
        <f>IF(StandardResults[[#This Row],[Ind/Rel]]="Ind",_xlfn.XLOOKUP(StandardResults[[#This Row],[Code]],Std[Code],Std[AAs]),"-")</f>
        <v>#N/A</v>
      </c>
      <c r="V1927" t="e">
        <f>IF(StandardResults[[#This Row],[Ind/Rel]]="Ind",_xlfn.XLOOKUP(StandardResults[[#This Row],[Code]],Std[Code],Std[As]),"-")</f>
        <v>#N/A</v>
      </c>
      <c r="W1927" t="e">
        <f>IF(StandardResults[[#This Row],[Ind/Rel]]="Ind",_xlfn.XLOOKUP(StandardResults[[#This Row],[Code]],Std[Code],Std[Bs]),"-")</f>
        <v>#N/A</v>
      </c>
      <c r="X1927" t="e">
        <f>IF(StandardResults[[#This Row],[Ind/Rel]]="Ind",_xlfn.XLOOKUP(StandardResults[[#This Row],[Code]],Std[Code],Std[EC]),"-")</f>
        <v>#N/A</v>
      </c>
      <c r="Y1927" t="e">
        <f>IF(StandardResults[[#This Row],[Ind/Rel]]="Ind",_xlfn.XLOOKUP(StandardResults[[#This Row],[Code]],Std[Code],Std[Ecs]),"-")</f>
        <v>#N/A</v>
      </c>
      <c r="Z1927">
        <f>COUNTIFS(StandardResults[Name],StandardResults[[#This Row],[Name]],StandardResults[Entry
Std],"B")+COUNTIFS(StandardResults[Name],StandardResults[[#This Row],[Name]],StandardResults[Entry
Std],"A")+COUNTIFS(StandardResults[Name],StandardResults[[#This Row],[Name]],StandardResults[Entry
Std],"AA")</f>
        <v>0</v>
      </c>
      <c r="AA1927">
        <f>COUNTIFS(StandardResults[Name],StandardResults[[#This Row],[Name]],StandardResults[Entry
Std],"AA")</f>
        <v>0</v>
      </c>
    </row>
    <row r="1928" spans="1:27" x14ac:dyDescent="0.25">
      <c r="A1928">
        <f>TimeVR[[#This Row],[Club]]</f>
        <v>0</v>
      </c>
      <c r="B1928" t="str">
        <f>IF(OR(RIGHT(TimeVR[[#This Row],[Event]],3)="M.R", RIGHT(TimeVR[[#This Row],[Event]],3)="F.R"),"Relay","Ind")</f>
        <v>Ind</v>
      </c>
      <c r="C1928">
        <f>TimeVR[[#This Row],[gender]]</f>
        <v>0</v>
      </c>
      <c r="D1928">
        <f>TimeVR[[#This Row],[Age]]</f>
        <v>0</v>
      </c>
      <c r="E1928">
        <f>TimeVR[[#This Row],[name]]</f>
        <v>0</v>
      </c>
      <c r="F1928">
        <f>TimeVR[[#This Row],[Event]]</f>
        <v>0</v>
      </c>
      <c r="G1928" t="str">
        <f>IF(OR(StandardResults[[#This Row],[Entry]]="-",TimeVR[[#This Row],[validation]]="Validated"),"Y","N")</f>
        <v>N</v>
      </c>
      <c r="H1928">
        <f>IF(OR(LEFT(TimeVR[[#This Row],[Times]],8)="00:00.00", LEFT(TimeVR[[#This Row],[Times]],2)="NT"),"-",TimeVR[[#This Row],[Times]])</f>
        <v>0</v>
      </c>
      <c r="I192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8" t="str">
        <f>IF(ISBLANK(TimeVR[[#This Row],[Best Time(S)]]),"-",TimeVR[[#This Row],[Best Time(S)]])</f>
        <v>-</v>
      </c>
      <c r="K1928" t="str">
        <f>IF(StandardResults[[#This Row],[BT(SC)]]&lt;&gt;"-",IF(StandardResults[[#This Row],[BT(SC)]]&lt;=StandardResults[[#This Row],[AAs]],"AA",IF(StandardResults[[#This Row],[BT(SC)]]&lt;=StandardResults[[#This Row],[As]],"A",IF(StandardResults[[#This Row],[BT(SC)]]&lt;=StandardResults[[#This Row],[Bs]],"B","-"))),"")</f>
        <v/>
      </c>
      <c r="L1928" t="str">
        <f>IF(ISBLANK(TimeVR[[#This Row],[Best Time(L)]]),"-",TimeVR[[#This Row],[Best Time(L)]])</f>
        <v>-</v>
      </c>
      <c r="M1928" t="str">
        <f>IF(StandardResults[[#This Row],[BT(LC)]]&lt;&gt;"-",IF(StandardResults[[#This Row],[BT(LC)]]&lt;=StandardResults[[#This Row],[AA]],"AA",IF(StandardResults[[#This Row],[BT(LC)]]&lt;=StandardResults[[#This Row],[A]],"A",IF(StandardResults[[#This Row],[BT(LC)]]&lt;=StandardResults[[#This Row],[B]],"B","-"))),"")</f>
        <v/>
      </c>
      <c r="N1928" s="14"/>
      <c r="O1928" t="str">
        <f>IF(StandardResults[[#This Row],[BT(SC)]]&lt;&gt;"-",IF(StandardResults[[#This Row],[BT(SC)]]&lt;=StandardResults[[#This Row],[Ecs]],"EC","-"),"")</f>
        <v/>
      </c>
      <c r="Q1928" t="str">
        <f>IF(StandardResults[[#This Row],[Ind/Rel]]="Ind",LEFT(StandardResults[[#This Row],[Gender]],1)&amp;MIN(MAX(StandardResults[[#This Row],[Age]],11),17)&amp;"-"&amp;StandardResults[[#This Row],[Event]],"")</f>
        <v>011-0</v>
      </c>
      <c r="R1928" t="e">
        <f>IF(StandardResults[[#This Row],[Ind/Rel]]="Ind",_xlfn.XLOOKUP(StandardResults[[#This Row],[Code]],Std[Code],Std[AA]),"-")</f>
        <v>#N/A</v>
      </c>
      <c r="S1928" t="e">
        <f>IF(StandardResults[[#This Row],[Ind/Rel]]="Ind",_xlfn.XLOOKUP(StandardResults[[#This Row],[Code]],Std[Code],Std[A]),"-")</f>
        <v>#N/A</v>
      </c>
      <c r="T1928" t="e">
        <f>IF(StandardResults[[#This Row],[Ind/Rel]]="Ind",_xlfn.XLOOKUP(StandardResults[[#This Row],[Code]],Std[Code],Std[B]),"-")</f>
        <v>#N/A</v>
      </c>
      <c r="U1928" t="e">
        <f>IF(StandardResults[[#This Row],[Ind/Rel]]="Ind",_xlfn.XLOOKUP(StandardResults[[#This Row],[Code]],Std[Code],Std[AAs]),"-")</f>
        <v>#N/A</v>
      </c>
      <c r="V1928" t="e">
        <f>IF(StandardResults[[#This Row],[Ind/Rel]]="Ind",_xlfn.XLOOKUP(StandardResults[[#This Row],[Code]],Std[Code],Std[As]),"-")</f>
        <v>#N/A</v>
      </c>
      <c r="W1928" t="e">
        <f>IF(StandardResults[[#This Row],[Ind/Rel]]="Ind",_xlfn.XLOOKUP(StandardResults[[#This Row],[Code]],Std[Code],Std[Bs]),"-")</f>
        <v>#N/A</v>
      </c>
      <c r="X1928" t="e">
        <f>IF(StandardResults[[#This Row],[Ind/Rel]]="Ind",_xlfn.XLOOKUP(StandardResults[[#This Row],[Code]],Std[Code],Std[EC]),"-")</f>
        <v>#N/A</v>
      </c>
      <c r="Y1928" t="e">
        <f>IF(StandardResults[[#This Row],[Ind/Rel]]="Ind",_xlfn.XLOOKUP(StandardResults[[#This Row],[Code]],Std[Code],Std[Ecs]),"-")</f>
        <v>#N/A</v>
      </c>
      <c r="Z1928">
        <f>COUNTIFS(StandardResults[Name],StandardResults[[#This Row],[Name]],StandardResults[Entry
Std],"B")+COUNTIFS(StandardResults[Name],StandardResults[[#This Row],[Name]],StandardResults[Entry
Std],"A")+COUNTIFS(StandardResults[Name],StandardResults[[#This Row],[Name]],StandardResults[Entry
Std],"AA")</f>
        <v>0</v>
      </c>
      <c r="AA1928">
        <f>COUNTIFS(StandardResults[Name],StandardResults[[#This Row],[Name]],StandardResults[Entry
Std],"AA")</f>
        <v>0</v>
      </c>
    </row>
    <row r="1929" spans="1:27" x14ac:dyDescent="0.25">
      <c r="A1929">
        <f>TimeVR[[#This Row],[Club]]</f>
        <v>0</v>
      </c>
      <c r="B1929" t="str">
        <f>IF(OR(RIGHT(TimeVR[[#This Row],[Event]],3)="M.R", RIGHT(TimeVR[[#This Row],[Event]],3)="F.R"),"Relay","Ind")</f>
        <v>Ind</v>
      </c>
      <c r="C1929">
        <f>TimeVR[[#This Row],[gender]]</f>
        <v>0</v>
      </c>
      <c r="D1929">
        <f>TimeVR[[#This Row],[Age]]</f>
        <v>0</v>
      </c>
      <c r="E1929">
        <f>TimeVR[[#This Row],[name]]</f>
        <v>0</v>
      </c>
      <c r="F1929">
        <f>TimeVR[[#This Row],[Event]]</f>
        <v>0</v>
      </c>
      <c r="G1929" t="str">
        <f>IF(OR(StandardResults[[#This Row],[Entry]]="-",TimeVR[[#This Row],[validation]]="Validated"),"Y","N")</f>
        <v>N</v>
      </c>
      <c r="H1929">
        <f>IF(OR(LEFT(TimeVR[[#This Row],[Times]],8)="00:00.00", LEFT(TimeVR[[#This Row],[Times]],2)="NT"),"-",TimeVR[[#This Row],[Times]])</f>
        <v>0</v>
      </c>
      <c r="I192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29" t="str">
        <f>IF(ISBLANK(TimeVR[[#This Row],[Best Time(S)]]),"-",TimeVR[[#This Row],[Best Time(S)]])</f>
        <v>-</v>
      </c>
      <c r="K1929" t="str">
        <f>IF(StandardResults[[#This Row],[BT(SC)]]&lt;&gt;"-",IF(StandardResults[[#This Row],[BT(SC)]]&lt;=StandardResults[[#This Row],[AAs]],"AA",IF(StandardResults[[#This Row],[BT(SC)]]&lt;=StandardResults[[#This Row],[As]],"A",IF(StandardResults[[#This Row],[BT(SC)]]&lt;=StandardResults[[#This Row],[Bs]],"B","-"))),"")</f>
        <v/>
      </c>
      <c r="L1929" t="str">
        <f>IF(ISBLANK(TimeVR[[#This Row],[Best Time(L)]]),"-",TimeVR[[#This Row],[Best Time(L)]])</f>
        <v>-</v>
      </c>
      <c r="M1929" t="str">
        <f>IF(StandardResults[[#This Row],[BT(LC)]]&lt;&gt;"-",IF(StandardResults[[#This Row],[BT(LC)]]&lt;=StandardResults[[#This Row],[AA]],"AA",IF(StandardResults[[#This Row],[BT(LC)]]&lt;=StandardResults[[#This Row],[A]],"A",IF(StandardResults[[#This Row],[BT(LC)]]&lt;=StandardResults[[#This Row],[B]],"B","-"))),"")</f>
        <v/>
      </c>
      <c r="N1929" s="14"/>
      <c r="O1929" t="str">
        <f>IF(StandardResults[[#This Row],[BT(SC)]]&lt;&gt;"-",IF(StandardResults[[#This Row],[BT(SC)]]&lt;=StandardResults[[#This Row],[Ecs]],"EC","-"),"")</f>
        <v/>
      </c>
      <c r="Q1929" t="str">
        <f>IF(StandardResults[[#This Row],[Ind/Rel]]="Ind",LEFT(StandardResults[[#This Row],[Gender]],1)&amp;MIN(MAX(StandardResults[[#This Row],[Age]],11),17)&amp;"-"&amp;StandardResults[[#This Row],[Event]],"")</f>
        <v>011-0</v>
      </c>
      <c r="R1929" t="e">
        <f>IF(StandardResults[[#This Row],[Ind/Rel]]="Ind",_xlfn.XLOOKUP(StandardResults[[#This Row],[Code]],Std[Code],Std[AA]),"-")</f>
        <v>#N/A</v>
      </c>
      <c r="S1929" t="e">
        <f>IF(StandardResults[[#This Row],[Ind/Rel]]="Ind",_xlfn.XLOOKUP(StandardResults[[#This Row],[Code]],Std[Code],Std[A]),"-")</f>
        <v>#N/A</v>
      </c>
      <c r="T1929" t="e">
        <f>IF(StandardResults[[#This Row],[Ind/Rel]]="Ind",_xlfn.XLOOKUP(StandardResults[[#This Row],[Code]],Std[Code],Std[B]),"-")</f>
        <v>#N/A</v>
      </c>
      <c r="U1929" t="e">
        <f>IF(StandardResults[[#This Row],[Ind/Rel]]="Ind",_xlfn.XLOOKUP(StandardResults[[#This Row],[Code]],Std[Code],Std[AAs]),"-")</f>
        <v>#N/A</v>
      </c>
      <c r="V1929" t="e">
        <f>IF(StandardResults[[#This Row],[Ind/Rel]]="Ind",_xlfn.XLOOKUP(StandardResults[[#This Row],[Code]],Std[Code],Std[As]),"-")</f>
        <v>#N/A</v>
      </c>
      <c r="W1929" t="e">
        <f>IF(StandardResults[[#This Row],[Ind/Rel]]="Ind",_xlfn.XLOOKUP(StandardResults[[#This Row],[Code]],Std[Code],Std[Bs]),"-")</f>
        <v>#N/A</v>
      </c>
      <c r="X1929" t="e">
        <f>IF(StandardResults[[#This Row],[Ind/Rel]]="Ind",_xlfn.XLOOKUP(StandardResults[[#This Row],[Code]],Std[Code],Std[EC]),"-")</f>
        <v>#N/A</v>
      </c>
      <c r="Y1929" t="e">
        <f>IF(StandardResults[[#This Row],[Ind/Rel]]="Ind",_xlfn.XLOOKUP(StandardResults[[#This Row],[Code]],Std[Code],Std[Ecs]),"-")</f>
        <v>#N/A</v>
      </c>
      <c r="Z1929">
        <f>COUNTIFS(StandardResults[Name],StandardResults[[#This Row],[Name]],StandardResults[Entry
Std],"B")+COUNTIFS(StandardResults[Name],StandardResults[[#This Row],[Name]],StandardResults[Entry
Std],"A")+COUNTIFS(StandardResults[Name],StandardResults[[#This Row],[Name]],StandardResults[Entry
Std],"AA")</f>
        <v>0</v>
      </c>
      <c r="AA1929">
        <f>COUNTIFS(StandardResults[Name],StandardResults[[#This Row],[Name]],StandardResults[Entry
Std],"AA")</f>
        <v>0</v>
      </c>
    </row>
    <row r="1930" spans="1:27" x14ac:dyDescent="0.25">
      <c r="A1930">
        <f>TimeVR[[#This Row],[Club]]</f>
        <v>0</v>
      </c>
      <c r="B1930" t="str">
        <f>IF(OR(RIGHT(TimeVR[[#This Row],[Event]],3)="M.R", RIGHT(TimeVR[[#This Row],[Event]],3)="F.R"),"Relay","Ind")</f>
        <v>Ind</v>
      </c>
      <c r="C1930">
        <f>TimeVR[[#This Row],[gender]]</f>
        <v>0</v>
      </c>
      <c r="D1930">
        <f>TimeVR[[#This Row],[Age]]</f>
        <v>0</v>
      </c>
      <c r="E1930">
        <f>TimeVR[[#This Row],[name]]</f>
        <v>0</v>
      </c>
      <c r="F1930">
        <f>TimeVR[[#This Row],[Event]]</f>
        <v>0</v>
      </c>
      <c r="G1930" t="str">
        <f>IF(OR(StandardResults[[#This Row],[Entry]]="-",TimeVR[[#This Row],[validation]]="Validated"),"Y","N")</f>
        <v>N</v>
      </c>
      <c r="H1930">
        <f>IF(OR(LEFT(TimeVR[[#This Row],[Times]],8)="00:00.00", LEFT(TimeVR[[#This Row],[Times]],2)="NT"),"-",TimeVR[[#This Row],[Times]])</f>
        <v>0</v>
      </c>
      <c r="I193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0" t="str">
        <f>IF(ISBLANK(TimeVR[[#This Row],[Best Time(S)]]),"-",TimeVR[[#This Row],[Best Time(S)]])</f>
        <v>-</v>
      </c>
      <c r="K1930" t="str">
        <f>IF(StandardResults[[#This Row],[BT(SC)]]&lt;&gt;"-",IF(StandardResults[[#This Row],[BT(SC)]]&lt;=StandardResults[[#This Row],[AAs]],"AA",IF(StandardResults[[#This Row],[BT(SC)]]&lt;=StandardResults[[#This Row],[As]],"A",IF(StandardResults[[#This Row],[BT(SC)]]&lt;=StandardResults[[#This Row],[Bs]],"B","-"))),"")</f>
        <v/>
      </c>
      <c r="L1930" t="str">
        <f>IF(ISBLANK(TimeVR[[#This Row],[Best Time(L)]]),"-",TimeVR[[#This Row],[Best Time(L)]])</f>
        <v>-</v>
      </c>
      <c r="M1930" t="str">
        <f>IF(StandardResults[[#This Row],[BT(LC)]]&lt;&gt;"-",IF(StandardResults[[#This Row],[BT(LC)]]&lt;=StandardResults[[#This Row],[AA]],"AA",IF(StandardResults[[#This Row],[BT(LC)]]&lt;=StandardResults[[#This Row],[A]],"A",IF(StandardResults[[#This Row],[BT(LC)]]&lt;=StandardResults[[#This Row],[B]],"B","-"))),"")</f>
        <v/>
      </c>
      <c r="N1930" s="14"/>
      <c r="O1930" t="str">
        <f>IF(StandardResults[[#This Row],[BT(SC)]]&lt;&gt;"-",IF(StandardResults[[#This Row],[BT(SC)]]&lt;=StandardResults[[#This Row],[Ecs]],"EC","-"),"")</f>
        <v/>
      </c>
      <c r="Q1930" t="str">
        <f>IF(StandardResults[[#This Row],[Ind/Rel]]="Ind",LEFT(StandardResults[[#This Row],[Gender]],1)&amp;MIN(MAX(StandardResults[[#This Row],[Age]],11),17)&amp;"-"&amp;StandardResults[[#This Row],[Event]],"")</f>
        <v>011-0</v>
      </c>
      <c r="R1930" t="e">
        <f>IF(StandardResults[[#This Row],[Ind/Rel]]="Ind",_xlfn.XLOOKUP(StandardResults[[#This Row],[Code]],Std[Code],Std[AA]),"-")</f>
        <v>#N/A</v>
      </c>
      <c r="S1930" t="e">
        <f>IF(StandardResults[[#This Row],[Ind/Rel]]="Ind",_xlfn.XLOOKUP(StandardResults[[#This Row],[Code]],Std[Code],Std[A]),"-")</f>
        <v>#N/A</v>
      </c>
      <c r="T1930" t="e">
        <f>IF(StandardResults[[#This Row],[Ind/Rel]]="Ind",_xlfn.XLOOKUP(StandardResults[[#This Row],[Code]],Std[Code],Std[B]),"-")</f>
        <v>#N/A</v>
      </c>
      <c r="U1930" t="e">
        <f>IF(StandardResults[[#This Row],[Ind/Rel]]="Ind",_xlfn.XLOOKUP(StandardResults[[#This Row],[Code]],Std[Code],Std[AAs]),"-")</f>
        <v>#N/A</v>
      </c>
      <c r="V1930" t="e">
        <f>IF(StandardResults[[#This Row],[Ind/Rel]]="Ind",_xlfn.XLOOKUP(StandardResults[[#This Row],[Code]],Std[Code],Std[As]),"-")</f>
        <v>#N/A</v>
      </c>
      <c r="W1930" t="e">
        <f>IF(StandardResults[[#This Row],[Ind/Rel]]="Ind",_xlfn.XLOOKUP(StandardResults[[#This Row],[Code]],Std[Code],Std[Bs]),"-")</f>
        <v>#N/A</v>
      </c>
      <c r="X1930" t="e">
        <f>IF(StandardResults[[#This Row],[Ind/Rel]]="Ind",_xlfn.XLOOKUP(StandardResults[[#This Row],[Code]],Std[Code],Std[EC]),"-")</f>
        <v>#N/A</v>
      </c>
      <c r="Y1930" t="e">
        <f>IF(StandardResults[[#This Row],[Ind/Rel]]="Ind",_xlfn.XLOOKUP(StandardResults[[#This Row],[Code]],Std[Code],Std[Ecs]),"-")</f>
        <v>#N/A</v>
      </c>
      <c r="Z1930">
        <f>COUNTIFS(StandardResults[Name],StandardResults[[#This Row],[Name]],StandardResults[Entry
Std],"B")+COUNTIFS(StandardResults[Name],StandardResults[[#This Row],[Name]],StandardResults[Entry
Std],"A")+COUNTIFS(StandardResults[Name],StandardResults[[#This Row],[Name]],StandardResults[Entry
Std],"AA")</f>
        <v>0</v>
      </c>
      <c r="AA1930">
        <f>COUNTIFS(StandardResults[Name],StandardResults[[#This Row],[Name]],StandardResults[Entry
Std],"AA")</f>
        <v>0</v>
      </c>
    </row>
    <row r="1931" spans="1:27" x14ac:dyDescent="0.25">
      <c r="A1931">
        <f>TimeVR[[#This Row],[Club]]</f>
        <v>0</v>
      </c>
      <c r="B1931" t="str">
        <f>IF(OR(RIGHT(TimeVR[[#This Row],[Event]],3)="M.R", RIGHT(TimeVR[[#This Row],[Event]],3)="F.R"),"Relay","Ind")</f>
        <v>Ind</v>
      </c>
      <c r="C1931">
        <f>TimeVR[[#This Row],[gender]]</f>
        <v>0</v>
      </c>
      <c r="D1931">
        <f>TimeVR[[#This Row],[Age]]</f>
        <v>0</v>
      </c>
      <c r="E1931">
        <f>TimeVR[[#This Row],[name]]</f>
        <v>0</v>
      </c>
      <c r="F1931">
        <f>TimeVR[[#This Row],[Event]]</f>
        <v>0</v>
      </c>
      <c r="G1931" t="str">
        <f>IF(OR(StandardResults[[#This Row],[Entry]]="-",TimeVR[[#This Row],[validation]]="Validated"),"Y","N")</f>
        <v>N</v>
      </c>
      <c r="H1931">
        <f>IF(OR(LEFT(TimeVR[[#This Row],[Times]],8)="00:00.00", LEFT(TimeVR[[#This Row],[Times]],2)="NT"),"-",TimeVR[[#This Row],[Times]])</f>
        <v>0</v>
      </c>
      <c r="I193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1" t="str">
        <f>IF(ISBLANK(TimeVR[[#This Row],[Best Time(S)]]),"-",TimeVR[[#This Row],[Best Time(S)]])</f>
        <v>-</v>
      </c>
      <c r="K1931" t="str">
        <f>IF(StandardResults[[#This Row],[BT(SC)]]&lt;&gt;"-",IF(StandardResults[[#This Row],[BT(SC)]]&lt;=StandardResults[[#This Row],[AAs]],"AA",IF(StandardResults[[#This Row],[BT(SC)]]&lt;=StandardResults[[#This Row],[As]],"A",IF(StandardResults[[#This Row],[BT(SC)]]&lt;=StandardResults[[#This Row],[Bs]],"B","-"))),"")</f>
        <v/>
      </c>
      <c r="L1931" t="str">
        <f>IF(ISBLANK(TimeVR[[#This Row],[Best Time(L)]]),"-",TimeVR[[#This Row],[Best Time(L)]])</f>
        <v>-</v>
      </c>
      <c r="M1931" t="str">
        <f>IF(StandardResults[[#This Row],[BT(LC)]]&lt;&gt;"-",IF(StandardResults[[#This Row],[BT(LC)]]&lt;=StandardResults[[#This Row],[AA]],"AA",IF(StandardResults[[#This Row],[BT(LC)]]&lt;=StandardResults[[#This Row],[A]],"A",IF(StandardResults[[#This Row],[BT(LC)]]&lt;=StandardResults[[#This Row],[B]],"B","-"))),"")</f>
        <v/>
      </c>
      <c r="N1931" s="14"/>
      <c r="O1931" t="str">
        <f>IF(StandardResults[[#This Row],[BT(SC)]]&lt;&gt;"-",IF(StandardResults[[#This Row],[BT(SC)]]&lt;=StandardResults[[#This Row],[Ecs]],"EC","-"),"")</f>
        <v/>
      </c>
      <c r="Q1931" t="str">
        <f>IF(StandardResults[[#This Row],[Ind/Rel]]="Ind",LEFT(StandardResults[[#This Row],[Gender]],1)&amp;MIN(MAX(StandardResults[[#This Row],[Age]],11),17)&amp;"-"&amp;StandardResults[[#This Row],[Event]],"")</f>
        <v>011-0</v>
      </c>
      <c r="R1931" t="e">
        <f>IF(StandardResults[[#This Row],[Ind/Rel]]="Ind",_xlfn.XLOOKUP(StandardResults[[#This Row],[Code]],Std[Code],Std[AA]),"-")</f>
        <v>#N/A</v>
      </c>
      <c r="S1931" t="e">
        <f>IF(StandardResults[[#This Row],[Ind/Rel]]="Ind",_xlfn.XLOOKUP(StandardResults[[#This Row],[Code]],Std[Code],Std[A]),"-")</f>
        <v>#N/A</v>
      </c>
      <c r="T1931" t="e">
        <f>IF(StandardResults[[#This Row],[Ind/Rel]]="Ind",_xlfn.XLOOKUP(StandardResults[[#This Row],[Code]],Std[Code],Std[B]),"-")</f>
        <v>#N/A</v>
      </c>
      <c r="U1931" t="e">
        <f>IF(StandardResults[[#This Row],[Ind/Rel]]="Ind",_xlfn.XLOOKUP(StandardResults[[#This Row],[Code]],Std[Code],Std[AAs]),"-")</f>
        <v>#N/A</v>
      </c>
      <c r="V1931" t="e">
        <f>IF(StandardResults[[#This Row],[Ind/Rel]]="Ind",_xlfn.XLOOKUP(StandardResults[[#This Row],[Code]],Std[Code],Std[As]),"-")</f>
        <v>#N/A</v>
      </c>
      <c r="W1931" t="e">
        <f>IF(StandardResults[[#This Row],[Ind/Rel]]="Ind",_xlfn.XLOOKUP(StandardResults[[#This Row],[Code]],Std[Code],Std[Bs]),"-")</f>
        <v>#N/A</v>
      </c>
      <c r="X1931" t="e">
        <f>IF(StandardResults[[#This Row],[Ind/Rel]]="Ind",_xlfn.XLOOKUP(StandardResults[[#This Row],[Code]],Std[Code],Std[EC]),"-")</f>
        <v>#N/A</v>
      </c>
      <c r="Y1931" t="e">
        <f>IF(StandardResults[[#This Row],[Ind/Rel]]="Ind",_xlfn.XLOOKUP(StandardResults[[#This Row],[Code]],Std[Code],Std[Ecs]),"-")</f>
        <v>#N/A</v>
      </c>
      <c r="Z1931">
        <f>COUNTIFS(StandardResults[Name],StandardResults[[#This Row],[Name]],StandardResults[Entry
Std],"B")+COUNTIFS(StandardResults[Name],StandardResults[[#This Row],[Name]],StandardResults[Entry
Std],"A")+COUNTIFS(StandardResults[Name],StandardResults[[#This Row],[Name]],StandardResults[Entry
Std],"AA")</f>
        <v>0</v>
      </c>
      <c r="AA1931">
        <f>COUNTIFS(StandardResults[Name],StandardResults[[#This Row],[Name]],StandardResults[Entry
Std],"AA")</f>
        <v>0</v>
      </c>
    </row>
    <row r="1932" spans="1:27" x14ac:dyDescent="0.25">
      <c r="A1932">
        <f>TimeVR[[#This Row],[Club]]</f>
        <v>0</v>
      </c>
      <c r="B1932" t="str">
        <f>IF(OR(RIGHT(TimeVR[[#This Row],[Event]],3)="M.R", RIGHT(TimeVR[[#This Row],[Event]],3)="F.R"),"Relay","Ind")</f>
        <v>Ind</v>
      </c>
      <c r="C1932">
        <f>TimeVR[[#This Row],[gender]]</f>
        <v>0</v>
      </c>
      <c r="D1932">
        <f>TimeVR[[#This Row],[Age]]</f>
        <v>0</v>
      </c>
      <c r="E1932">
        <f>TimeVR[[#This Row],[name]]</f>
        <v>0</v>
      </c>
      <c r="F1932">
        <f>TimeVR[[#This Row],[Event]]</f>
        <v>0</v>
      </c>
      <c r="G1932" t="str">
        <f>IF(OR(StandardResults[[#This Row],[Entry]]="-",TimeVR[[#This Row],[validation]]="Validated"),"Y","N")</f>
        <v>N</v>
      </c>
      <c r="H1932">
        <f>IF(OR(LEFT(TimeVR[[#This Row],[Times]],8)="00:00.00", LEFT(TimeVR[[#This Row],[Times]],2)="NT"),"-",TimeVR[[#This Row],[Times]])</f>
        <v>0</v>
      </c>
      <c r="I193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2" t="str">
        <f>IF(ISBLANK(TimeVR[[#This Row],[Best Time(S)]]),"-",TimeVR[[#This Row],[Best Time(S)]])</f>
        <v>-</v>
      </c>
      <c r="K1932" t="str">
        <f>IF(StandardResults[[#This Row],[BT(SC)]]&lt;&gt;"-",IF(StandardResults[[#This Row],[BT(SC)]]&lt;=StandardResults[[#This Row],[AAs]],"AA",IF(StandardResults[[#This Row],[BT(SC)]]&lt;=StandardResults[[#This Row],[As]],"A",IF(StandardResults[[#This Row],[BT(SC)]]&lt;=StandardResults[[#This Row],[Bs]],"B","-"))),"")</f>
        <v/>
      </c>
      <c r="L1932" t="str">
        <f>IF(ISBLANK(TimeVR[[#This Row],[Best Time(L)]]),"-",TimeVR[[#This Row],[Best Time(L)]])</f>
        <v>-</v>
      </c>
      <c r="M1932" t="str">
        <f>IF(StandardResults[[#This Row],[BT(LC)]]&lt;&gt;"-",IF(StandardResults[[#This Row],[BT(LC)]]&lt;=StandardResults[[#This Row],[AA]],"AA",IF(StandardResults[[#This Row],[BT(LC)]]&lt;=StandardResults[[#This Row],[A]],"A",IF(StandardResults[[#This Row],[BT(LC)]]&lt;=StandardResults[[#This Row],[B]],"B","-"))),"")</f>
        <v/>
      </c>
      <c r="N1932" s="14"/>
      <c r="O1932" t="str">
        <f>IF(StandardResults[[#This Row],[BT(SC)]]&lt;&gt;"-",IF(StandardResults[[#This Row],[BT(SC)]]&lt;=StandardResults[[#This Row],[Ecs]],"EC","-"),"")</f>
        <v/>
      </c>
      <c r="Q1932" t="str">
        <f>IF(StandardResults[[#This Row],[Ind/Rel]]="Ind",LEFT(StandardResults[[#This Row],[Gender]],1)&amp;MIN(MAX(StandardResults[[#This Row],[Age]],11),17)&amp;"-"&amp;StandardResults[[#This Row],[Event]],"")</f>
        <v>011-0</v>
      </c>
      <c r="R1932" t="e">
        <f>IF(StandardResults[[#This Row],[Ind/Rel]]="Ind",_xlfn.XLOOKUP(StandardResults[[#This Row],[Code]],Std[Code],Std[AA]),"-")</f>
        <v>#N/A</v>
      </c>
      <c r="S1932" t="e">
        <f>IF(StandardResults[[#This Row],[Ind/Rel]]="Ind",_xlfn.XLOOKUP(StandardResults[[#This Row],[Code]],Std[Code],Std[A]),"-")</f>
        <v>#N/A</v>
      </c>
      <c r="T1932" t="e">
        <f>IF(StandardResults[[#This Row],[Ind/Rel]]="Ind",_xlfn.XLOOKUP(StandardResults[[#This Row],[Code]],Std[Code],Std[B]),"-")</f>
        <v>#N/A</v>
      </c>
      <c r="U1932" t="e">
        <f>IF(StandardResults[[#This Row],[Ind/Rel]]="Ind",_xlfn.XLOOKUP(StandardResults[[#This Row],[Code]],Std[Code],Std[AAs]),"-")</f>
        <v>#N/A</v>
      </c>
      <c r="V1932" t="e">
        <f>IF(StandardResults[[#This Row],[Ind/Rel]]="Ind",_xlfn.XLOOKUP(StandardResults[[#This Row],[Code]],Std[Code],Std[As]),"-")</f>
        <v>#N/A</v>
      </c>
      <c r="W1932" t="e">
        <f>IF(StandardResults[[#This Row],[Ind/Rel]]="Ind",_xlfn.XLOOKUP(StandardResults[[#This Row],[Code]],Std[Code],Std[Bs]),"-")</f>
        <v>#N/A</v>
      </c>
      <c r="X1932" t="e">
        <f>IF(StandardResults[[#This Row],[Ind/Rel]]="Ind",_xlfn.XLOOKUP(StandardResults[[#This Row],[Code]],Std[Code],Std[EC]),"-")</f>
        <v>#N/A</v>
      </c>
      <c r="Y1932" t="e">
        <f>IF(StandardResults[[#This Row],[Ind/Rel]]="Ind",_xlfn.XLOOKUP(StandardResults[[#This Row],[Code]],Std[Code],Std[Ecs]),"-")</f>
        <v>#N/A</v>
      </c>
      <c r="Z1932">
        <f>COUNTIFS(StandardResults[Name],StandardResults[[#This Row],[Name]],StandardResults[Entry
Std],"B")+COUNTIFS(StandardResults[Name],StandardResults[[#This Row],[Name]],StandardResults[Entry
Std],"A")+COUNTIFS(StandardResults[Name],StandardResults[[#This Row],[Name]],StandardResults[Entry
Std],"AA")</f>
        <v>0</v>
      </c>
      <c r="AA1932">
        <f>COUNTIFS(StandardResults[Name],StandardResults[[#This Row],[Name]],StandardResults[Entry
Std],"AA")</f>
        <v>0</v>
      </c>
    </row>
    <row r="1933" spans="1:27" x14ac:dyDescent="0.25">
      <c r="A1933">
        <f>TimeVR[[#This Row],[Club]]</f>
        <v>0</v>
      </c>
      <c r="B1933" t="str">
        <f>IF(OR(RIGHT(TimeVR[[#This Row],[Event]],3)="M.R", RIGHT(TimeVR[[#This Row],[Event]],3)="F.R"),"Relay","Ind")</f>
        <v>Ind</v>
      </c>
      <c r="C1933">
        <f>TimeVR[[#This Row],[gender]]</f>
        <v>0</v>
      </c>
      <c r="D1933">
        <f>TimeVR[[#This Row],[Age]]</f>
        <v>0</v>
      </c>
      <c r="E1933">
        <f>TimeVR[[#This Row],[name]]</f>
        <v>0</v>
      </c>
      <c r="F1933">
        <f>TimeVR[[#This Row],[Event]]</f>
        <v>0</v>
      </c>
      <c r="G1933" t="str">
        <f>IF(OR(StandardResults[[#This Row],[Entry]]="-",TimeVR[[#This Row],[validation]]="Validated"),"Y","N")</f>
        <v>N</v>
      </c>
      <c r="H1933">
        <f>IF(OR(LEFT(TimeVR[[#This Row],[Times]],8)="00:00.00", LEFT(TimeVR[[#This Row],[Times]],2)="NT"),"-",TimeVR[[#This Row],[Times]])</f>
        <v>0</v>
      </c>
      <c r="I193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3" t="str">
        <f>IF(ISBLANK(TimeVR[[#This Row],[Best Time(S)]]),"-",TimeVR[[#This Row],[Best Time(S)]])</f>
        <v>-</v>
      </c>
      <c r="K1933" t="str">
        <f>IF(StandardResults[[#This Row],[BT(SC)]]&lt;&gt;"-",IF(StandardResults[[#This Row],[BT(SC)]]&lt;=StandardResults[[#This Row],[AAs]],"AA",IF(StandardResults[[#This Row],[BT(SC)]]&lt;=StandardResults[[#This Row],[As]],"A",IF(StandardResults[[#This Row],[BT(SC)]]&lt;=StandardResults[[#This Row],[Bs]],"B","-"))),"")</f>
        <v/>
      </c>
      <c r="L1933" t="str">
        <f>IF(ISBLANK(TimeVR[[#This Row],[Best Time(L)]]),"-",TimeVR[[#This Row],[Best Time(L)]])</f>
        <v>-</v>
      </c>
      <c r="M1933" t="str">
        <f>IF(StandardResults[[#This Row],[BT(LC)]]&lt;&gt;"-",IF(StandardResults[[#This Row],[BT(LC)]]&lt;=StandardResults[[#This Row],[AA]],"AA",IF(StandardResults[[#This Row],[BT(LC)]]&lt;=StandardResults[[#This Row],[A]],"A",IF(StandardResults[[#This Row],[BT(LC)]]&lt;=StandardResults[[#This Row],[B]],"B","-"))),"")</f>
        <v/>
      </c>
      <c r="N1933" s="14"/>
      <c r="O1933" t="str">
        <f>IF(StandardResults[[#This Row],[BT(SC)]]&lt;&gt;"-",IF(StandardResults[[#This Row],[BT(SC)]]&lt;=StandardResults[[#This Row],[Ecs]],"EC","-"),"")</f>
        <v/>
      </c>
      <c r="Q1933" t="str">
        <f>IF(StandardResults[[#This Row],[Ind/Rel]]="Ind",LEFT(StandardResults[[#This Row],[Gender]],1)&amp;MIN(MAX(StandardResults[[#This Row],[Age]],11),17)&amp;"-"&amp;StandardResults[[#This Row],[Event]],"")</f>
        <v>011-0</v>
      </c>
      <c r="R1933" t="e">
        <f>IF(StandardResults[[#This Row],[Ind/Rel]]="Ind",_xlfn.XLOOKUP(StandardResults[[#This Row],[Code]],Std[Code],Std[AA]),"-")</f>
        <v>#N/A</v>
      </c>
      <c r="S1933" t="e">
        <f>IF(StandardResults[[#This Row],[Ind/Rel]]="Ind",_xlfn.XLOOKUP(StandardResults[[#This Row],[Code]],Std[Code],Std[A]),"-")</f>
        <v>#N/A</v>
      </c>
      <c r="T1933" t="e">
        <f>IF(StandardResults[[#This Row],[Ind/Rel]]="Ind",_xlfn.XLOOKUP(StandardResults[[#This Row],[Code]],Std[Code],Std[B]),"-")</f>
        <v>#N/A</v>
      </c>
      <c r="U1933" t="e">
        <f>IF(StandardResults[[#This Row],[Ind/Rel]]="Ind",_xlfn.XLOOKUP(StandardResults[[#This Row],[Code]],Std[Code],Std[AAs]),"-")</f>
        <v>#N/A</v>
      </c>
      <c r="V1933" t="e">
        <f>IF(StandardResults[[#This Row],[Ind/Rel]]="Ind",_xlfn.XLOOKUP(StandardResults[[#This Row],[Code]],Std[Code],Std[As]),"-")</f>
        <v>#N/A</v>
      </c>
      <c r="W1933" t="e">
        <f>IF(StandardResults[[#This Row],[Ind/Rel]]="Ind",_xlfn.XLOOKUP(StandardResults[[#This Row],[Code]],Std[Code],Std[Bs]),"-")</f>
        <v>#N/A</v>
      </c>
      <c r="X1933" t="e">
        <f>IF(StandardResults[[#This Row],[Ind/Rel]]="Ind",_xlfn.XLOOKUP(StandardResults[[#This Row],[Code]],Std[Code],Std[EC]),"-")</f>
        <v>#N/A</v>
      </c>
      <c r="Y1933" t="e">
        <f>IF(StandardResults[[#This Row],[Ind/Rel]]="Ind",_xlfn.XLOOKUP(StandardResults[[#This Row],[Code]],Std[Code],Std[Ecs]),"-")</f>
        <v>#N/A</v>
      </c>
      <c r="Z1933">
        <f>COUNTIFS(StandardResults[Name],StandardResults[[#This Row],[Name]],StandardResults[Entry
Std],"B")+COUNTIFS(StandardResults[Name],StandardResults[[#This Row],[Name]],StandardResults[Entry
Std],"A")+COUNTIFS(StandardResults[Name],StandardResults[[#This Row],[Name]],StandardResults[Entry
Std],"AA")</f>
        <v>0</v>
      </c>
      <c r="AA1933">
        <f>COUNTIFS(StandardResults[Name],StandardResults[[#This Row],[Name]],StandardResults[Entry
Std],"AA")</f>
        <v>0</v>
      </c>
    </row>
    <row r="1934" spans="1:27" x14ac:dyDescent="0.25">
      <c r="A1934">
        <f>TimeVR[[#This Row],[Club]]</f>
        <v>0</v>
      </c>
      <c r="B1934" t="str">
        <f>IF(OR(RIGHT(TimeVR[[#This Row],[Event]],3)="M.R", RIGHT(TimeVR[[#This Row],[Event]],3)="F.R"),"Relay","Ind")</f>
        <v>Ind</v>
      </c>
      <c r="C1934">
        <f>TimeVR[[#This Row],[gender]]</f>
        <v>0</v>
      </c>
      <c r="D1934">
        <f>TimeVR[[#This Row],[Age]]</f>
        <v>0</v>
      </c>
      <c r="E1934">
        <f>TimeVR[[#This Row],[name]]</f>
        <v>0</v>
      </c>
      <c r="F1934">
        <f>TimeVR[[#This Row],[Event]]</f>
        <v>0</v>
      </c>
      <c r="G1934" t="str">
        <f>IF(OR(StandardResults[[#This Row],[Entry]]="-",TimeVR[[#This Row],[validation]]="Validated"),"Y","N")</f>
        <v>N</v>
      </c>
      <c r="H1934">
        <f>IF(OR(LEFT(TimeVR[[#This Row],[Times]],8)="00:00.00", LEFT(TimeVR[[#This Row],[Times]],2)="NT"),"-",TimeVR[[#This Row],[Times]])</f>
        <v>0</v>
      </c>
      <c r="I193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4" t="str">
        <f>IF(ISBLANK(TimeVR[[#This Row],[Best Time(S)]]),"-",TimeVR[[#This Row],[Best Time(S)]])</f>
        <v>-</v>
      </c>
      <c r="K1934" t="str">
        <f>IF(StandardResults[[#This Row],[BT(SC)]]&lt;&gt;"-",IF(StandardResults[[#This Row],[BT(SC)]]&lt;=StandardResults[[#This Row],[AAs]],"AA",IF(StandardResults[[#This Row],[BT(SC)]]&lt;=StandardResults[[#This Row],[As]],"A",IF(StandardResults[[#This Row],[BT(SC)]]&lt;=StandardResults[[#This Row],[Bs]],"B","-"))),"")</f>
        <v/>
      </c>
      <c r="L1934" t="str">
        <f>IF(ISBLANK(TimeVR[[#This Row],[Best Time(L)]]),"-",TimeVR[[#This Row],[Best Time(L)]])</f>
        <v>-</v>
      </c>
      <c r="M1934" t="str">
        <f>IF(StandardResults[[#This Row],[BT(LC)]]&lt;&gt;"-",IF(StandardResults[[#This Row],[BT(LC)]]&lt;=StandardResults[[#This Row],[AA]],"AA",IF(StandardResults[[#This Row],[BT(LC)]]&lt;=StandardResults[[#This Row],[A]],"A",IF(StandardResults[[#This Row],[BT(LC)]]&lt;=StandardResults[[#This Row],[B]],"B","-"))),"")</f>
        <v/>
      </c>
      <c r="N1934" s="14"/>
      <c r="O1934" t="str">
        <f>IF(StandardResults[[#This Row],[BT(SC)]]&lt;&gt;"-",IF(StandardResults[[#This Row],[BT(SC)]]&lt;=StandardResults[[#This Row],[Ecs]],"EC","-"),"")</f>
        <v/>
      </c>
      <c r="Q1934" t="str">
        <f>IF(StandardResults[[#This Row],[Ind/Rel]]="Ind",LEFT(StandardResults[[#This Row],[Gender]],1)&amp;MIN(MAX(StandardResults[[#This Row],[Age]],11),17)&amp;"-"&amp;StandardResults[[#This Row],[Event]],"")</f>
        <v>011-0</v>
      </c>
      <c r="R1934" t="e">
        <f>IF(StandardResults[[#This Row],[Ind/Rel]]="Ind",_xlfn.XLOOKUP(StandardResults[[#This Row],[Code]],Std[Code],Std[AA]),"-")</f>
        <v>#N/A</v>
      </c>
      <c r="S1934" t="e">
        <f>IF(StandardResults[[#This Row],[Ind/Rel]]="Ind",_xlfn.XLOOKUP(StandardResults[[#This Row],[Code]],Std[Code],Std[A]),"-")</f>
        <v>#N/A</v>
      </c>
      <c r="T1934" t="e">
        <f>IF(StandardResults[[#This Row],[Ind/Rel]]="Ind",_xlfn.XLOOKUP(StandardResults[[#This Row],[Code]],Std[Code],Std[B]),"-")</f>
        <v>#N/A</v>
      </c>
      <c r="U1934" t="e">
        <f>IF(StandardResults[[#This Row],[Ind/Rel]]="Ind",_xlfn.XLOOKUP(StandardResults[[#This Row],[Code]],Std[Code],Std[AAs]),"-")</f>
        <v>#N/A</v>
      </c>
      <c r="V1934" t="e">
        <f>IF(StandardResults[[#This Row],[Ind/Rel]]="Ind",_xlfn.XLOOKUP(StandardResults[[#This Row],[Code]],Std[Code],Std[As]),"-")</f>
        <v>#N/A</v>
      </c>
      <c r="W1934" t="e">
        <f>IF(StandardResults[[#This Row],[Ind/Rel]]="Ind",_xlfn.XLOOKUP(StandardResults[[#This Row],[Code]],Std[Code],Std[Bs]),"-")</f>
        <v>#N/A</v>
      </c>
      <c r="X1934" t="e">
        <f>IF(StandardResults[[#This Row],[Ind/Rel]]="Ind",_xlfn.XLOOKUP(StandardResults[[#This Row],[Code]],Std[Code],Std[EC]),"-")</f>
        <v>#N/A</v>
      </c>
      <c r="Y1934" t="e">
        <f>IF(StandardResults[[#This Row],[Ind/Rel]]="Ind",_xlfn.XLOOKUP(StandardResults[[#This Row],[Code]],Std[Code],Std[Ecs]),"-")</f>
        <v>#N/A</v>
      </c>
      <c r="Z1934">
        <f>COUNTIFS(StandardResults[Name],StandardResults[[#This Row],[Name]],StandardResults[Entry
Std],"B")+COUNTIFS(StandardResults[Name],StandardResults[[#This Row],[Name]],StandardResults[Entry
Std],"A")+COUNTIFS(StandardResults[Name],StandardResults[[#This Row],[Name]],StandardResults[Entry
Std],"AA")</f>
        <v>0</v>
      </c>
      <c r="AA1934">
        <f>COUNTIFS(StandardResults[Name],StandardResults[[#This Row],[Name]],StandardResults[Entry
Std],"AA")</f>
        <v>0</v>
      </c>
    </row>
    <row r="1935" spans="1:27" x14ac:dyDescent="0.25">
      <c r="A1935">
        <f>TimeVR[[#This Row],[Club]]</f>
        <v>0</v>
      </c>
      <c r="B1935" t="str">
        <f>IF(OR(RIGHT(TimeVR[[#This Row],[Event]],3)="M.R", RIGHT(TimeVR[[#This Row],[Event]],3)="F.R"),"Relay","Ind")</f>
        <v>Ind</v>
      </c>
      <c r="C1935">
        <f>TimeVR[[#This Row],[gender]]</f>
        <v>0</v>
      </c>
      <c r="D1935">
        <f>TimeVR[[#This Row],[Age]]</f>
        <v>0</v>
      </c>
      <c r="E1935">
        <f>TimeVR[[#This Row],[name]]</f>
        <v>0</v>
      </c>
      <c r="F1935">
        <f>TimeVR[[#This Row],[Event]]</f>
        <v>0</v>
      </c>
      <c r="G1935" t="str">
        <f>IF(OR(StandardResults[[#This Row],[Entry]]="-",TimeVR[[#This Row],[validation]]="Validated"),"Y","N")</f>
        <v>N</v>
      </c>
      <c r="H1935">
        <f>IF(OR(LEFT(TimeVR[[#This Row],[Times]],8)="00:00.00", LEFT(TimeVR[[#This Row],[Times]],2)="NT"),"-",TimeVR[[#This Row],[Times]])</f>
        <v>0</v>
      </c>
      <c r="I193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5" t="str">
        <f>IF(ISBLANK(TimeVR[[#This Row],[Best Time(S)]]),"-",TimeVR[[#This Row],[Best Time(S)]])</f>
        <v>-</v>
      </c>
      <c r="K1935" t="str">
        <f>IF(StandardResults[[#This Row],[BT(SC)]]&lt;&gt;"-",IF(StandardResults[[#This Row],[BT(SC)]]&lt;=StandardResults[[#This Row],[AAs]],"AA",IF(StandardResults[[#This Row],[BT(SC)]]&lt;=StandardResults[[#This Row],[As]],"A",IF(StandardResults[[#This Row],[BT(SC)]]&lt;=StandardResults[[#This Row],[Bs]],"B","-"))),"")</f>
        <v/>
      </c>
      <c r="L1935" t="str">
        <f>IF(ISBLANK(TimeVR[[#This Row],[Best Time(L)]]),"-",TimeVR[[#This Row],[Best Time(L)]])</f>
        <v>-</v>
      </c>
      <c r="M1935" t="str">
        <f>IF(StandardResults[[#This Row],[BT(LC)]]&lt;&gt;"-",IF(StandardResults[[#This Row],[BT(LC)]]&lt;=StandardResults[[#This Row],[AA]],"AA",IF(StandardResults[[#This Row],[BT(LC)]]&lt;=StandardResults[[#This Row],[A]],"A",IF(StandardResults[[#This Row],[BT(LC)]]&lt;=StandardResults[[#This Row],[B]],"B","-"))),"")</f>
        <v/>
      </c>
      <c r="N1935" s="14"/>
      <c r="O1935" t="str">
        <f>IF(StandardResults[[#This Row],[BT(SC)]]&lt;&gt;"-",IF(StandardResults[[#This Row],[BT(SC)]]&lt;=StandardResults[[#This Row],[Ecs]],"EC","-"),"")</f>
        <v/>
      </c>
      <c r="Q1935" t="str">
        <f>IF(StandardResults[[#This Row],[Ind/Rel]]="Ind",LEFT(StandardResults[[#This Row],[Gender]],1)&amp;MIN(MAX(StandardResults[[#This Row],[Age]],11),17)&amp;"-"&amp;StandardResults[[#This Row],[Event]],"")</f>
        <v>011-0</v>
      </c>
      <c r="R1935" t="e">
        <f>IF(StandardResults[[#This Row],[Ind/Rel]]="Ind",_xlfn.XLOOKUP(StandardResults[[#This Row],[Code]],Std[Code],Std[AA]),"-")</f>
        <v>#N/A</v>
      </c>
      <c r="S1935" t="e">
        <f>IF(StandardResults[[#This Row],[Ind/Rel]]="Ind",_xlfn.XLOOKUP(StandardResults[[#This Row],[Code]],Std[Code],Std[A]),"-")</f>
        <v>#N/A</v>
      </c>
      <c r="T1935" t="e">
        <f>IF(StandardResults[[#This Row],[Ind/Rel]]="Ind",_xlfn.XLOOKUP(StandardResults[[#This Row],[Code]],Std[Code],Std[B]),"-")</f>
        <v>#N/A</v>
      </c>
      <c r="U1935" t="e">
        <f>IF(StandardResults[[#This Row],[Ind/Rel]]="Ind",_xlfn.XLOOKUP(StandardResults[[#This Row],[Code]],Std[Code],Std[AAs]),"-")</f>
        <v>#N/A</v>
      </c>
      <c r="V1935" t="e">
        <f>IF(StandardResults[[#This Row],[Ind/Rel]]="Ind",_xlfn.XLOOKUP(StandardResults[[#This Row],[Code]],Std[Code],Std[As]),"-")</f>
        <v>#N/A</v>
      </c>
      <c r="W1935" t="e">
        <f>IF(StandardResults[[#This Row],[Ind/Rel]]="Ind",_xlfn.XLOOKUP(StandardResults[[#This Row],[Code]],Std[Code],Std[Bs]),"-")</f>
        <v>#N/A</v>
      </c>
      <c r="X1935" t="e">
        <f>IF(StandardResults[[#This Row],[Ind/Rel]]="Ind",_xlfn.XLOOKUP(StandardResults[[#This Row],[Code]],Std[Code],Std[EC]),"-")</f>
        <v>#N/A</v>
      </c>
      <c r="Y1935" t="e">
        <f>IF(StandardResults[[#This Row],[Ind/Rel]]="Ind",_xlfn.XLOOKUP(StandardResults[[#This Row],[Code]],Std[Code],Std[Ecs]),"-")</f>
        <v>#N/A</v>
      </c>
      <c r="Z1935">
        <f>COUNTIFS(StandardResults[Name],StandardResults[[#This Row],[Name]],StandardResults[Entry
Std],"B")+COUNTIFS(StandardResults[Name],StandardResults[[#This Row],[Name]],StandardResults[Entry
Std],"A")+COUNTIFS(StandardResults[Name],StandardResults[[#This Row],[Name]],StandardResults[Entry
Std],"AA")</f>
        <v>0</v>
      </c>
      <c r="AA1935">
        <f>COUNTIFS(StandardResults[Name],StandardResults[[#This Row],[Name]],StandardResults[Entry
Std],"AA")</f>
        <v>0</v>
      </c>
    </row>
    <row r="1936" spans="1:27" x14ac:dyDescent="0.25">
      <c r="A1936">
        <f>TimeVR[[#This Row],[Club]]</f>
        <v>0</v>
      </c>
      <c r="B1936" t="str">
        <f>IF(OR(RIGHT(TimeVR[[#This Row],[Event]],3)="M.R", RIGHT(TimeVR[[#This Row],[Event]],3)="F.R"),"Relay","Ind")</f>
        <v>Ind</v>
      </c>
      <c r="C1936">
        <f>TimeVR[[#This Row],[gender]]</f>
        <v>0</v>
      </c>
      <c r="D1936">
        <f>TimeVR[[#This Row],[Age]]</f>
        <v>0</v>
      </c>
      <c r="E1936">
        <f>TimeVR[[#This Row],[name]]</f>
        <v>0</v>
      </c>
      <c r="F1936">
        <f>TimeVR[[#This Row],[Event]]</f>
        <v>0</v>
      </c>
      <c r="G1936" t="str">
        <f>IF(OR(StandardResults[[#This Row],[Entry]]="-",TimeVR[[#This Row],[validation]]="Validated"),"Y","N")</f>
        <v>N</v>
      </c>
      <c r="H1936">
        <f>IF(OR(LEFT(TimeVR[[#This Row],[Times]],8)="00:00.00", LEFT(TimeVR[[#This Row],[Times]],2)="NT"),"-",TimeVR[[#This Row],[Times]])</f>
        <v>0</v>
      </c>
      <c r="I193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6" t="str">
        <f>IF(ISBLANK(TimeVR[[#This Row],[Best Time(S)]]),"-",TimeVR[[#This Row],[Best Time(S)]])</f>
        <v>-</v>
      </c>
      <c r="K1936" t="str">
        <f>IF(StandardResults[[#This Row],[BT(SC)]]&lt;&gt;"-",IF(StandardResults[[#This Row],[BT(SC)]]&lt;=StandardResults[[#This Row],[AAs]],"AA",IF(StandardResults[[#This Row],[BT(SC)]]&lt;=StandardResults[[#This Row],[As]],"A",IF(StandardResults[[#This Row],[BT(SC)]]&lt;=StandardResults[[#This Row],[Bs]],"B","-"))),"")</f>
        <v/>
      </c>
      <c r="L1936" t="str">
        <f>IF(ISBLANK(TimeVR[[#This Row],[Best Time(L)]]),"-",TimeVR[[#This Row],[Best Time(L)]])</f>
        <v>-</v>
      </c>
      <c r="M1936" t="str">
        <f>IF(StandardResults[[#This Row],[BT(LC)]]&lt;&gt;"-",IF(StandardResults[[#This Row],[BT(LC)]]&lt;=StandardResults[[#This Row],[AA]],"AA",IF(StandardResults[[#This Row],[BT(LC)]]&lt;=StandardResults[[#This Row],[A]],"A",IF(StandardResults[[#This Row],[BT(LC)]]&lt;=StandardResults[[#This Row],[B]],"B","-"))),"")</f>
        <v/>
      </c>
      <c r="N1936" s="14"/>
      <c r="O1936" t="str">
        <f>IF(StandardResults[[#This Row],[BT(SC)]]&lt;&gt;"-",IF(StandardResults[[#This Row],[BT(SC)]]&lt;=StandardResults[[#This Row],[Ecs]],"EC","-"),"")</f>
        <v/>
      </c>
      <c r="Q1936" t="str">
        <f>IF(StandardResults[[#This Row],[Ind/Rel]]="Ind",LEFT(StandardResults[[#This Row],[Gender]],1)&amp;MIN(MAX(StandardResults[[#This Row],[Age]],11),17)&amp;"-"&amp;StandardResults[[#This Row],[Event]],"")</f>
        <v>011-0</v>
      </c>
      <c r="R1936" t="e">
        <f>IF(StandardResults[[#This Row],[Ind/Rel]]="Ind",_xlfn.XLOOKUP(StandardResults[[#This Row],[Code]],Std[Code],Std[AA]),"-")</f>
        <v>#N/A</v>
      </c>
      <c r="S1936" t="e">
        <f>IF(StandardResults[[#This Row],[Ind/Rel]]="Ind",_xlfn.XLOOKUP(StandardResults[[#This Row],[Code]],Std[Code],Std[A]),"-")</f>
        <v>#N/A</v>
      </c>
      <c r="T1936" t="e">
        <f>IF(StandardResults[[#This Row],[Ind/Rel]]="Ind",_xlfn.XLOOKUP(StandardResults[[#This Row],[Code]],Std[Code],Std[B]),"-")</f>
        <v>#N/A</v>
      </c>
      <c r="U1936" t="e">
        <f>IF(StandardResults[[#This Row],[Ind/Rel]]="Ind",_xlfn.XLOOKUP(StandardResults[[#This Row],[Code]],Std[Code],Std[AAs]),"-")</f>
        <v>#N/A</v>
      </c>
      <c r="V1936" t="e">
        <f>IF(StandardResults[[#This Row],[Ind/Rel]]="Ind",_xlfn.XLOOKUP(StandardResults[[#This Row],[Code]],Std[Code],Std[As]),"-")</f>
        <v>#N/A</v>
      </c>
      <c r="W1936" t="e">
        <f>IF(StandardResults[[#This Row],[Ind/Rel]]="Ind",_xlfn.XLOOKUP(StandardResults[[#This Row],[Code]],Std[Code],Std[Bs]),"-")</f>
        <v>#N/A</v>
      </c>
      <c r="X1936" t="e">
        <f>IF(StandardResults[[#This Row],[Ind/Rel]]="Ind",_xlfn.XLOOKUP(StandardResults[[#This Row],[Code]],Std[Code],Std[EC]),"-")</f>
        <v>#N/A</v>
      </c>
      <c r="Y1936" t="e">
        <f>IF(StandardResults[[#This Row],[Ind/Rel]]="Ind",_xlfn.XLOOKUP(StandardResults[[#This Row],[Code]],Std[Code],Std[Ecs]),"-")</f>
        <v>#N/A</v>
      </c>
      <c r="Z1936">
        <f>COUNTIFS(StandardResults[Name],StandardResults[[#This Row],[Name]],StandardResults[Entry
Std],"B")+COUNTIFS(StandardResults[Name],StandardResults[[#This Row],[Name]],StandardResults[Entry
Std],"A")+COUNTIFS(StandardResults[Name],StandardResults[[#This Row],[Name]],StandardResults[Entry
Std],"AA")</f>
        <v>0</v>
      </c>
      <c r="AA1936">
        <f>COUNTIFS(StandardResults[Name],StandardResults[[#This Row],[Name]],StandardResults[Entry
Std],"AA")</f>
        <v>0</v>
      </c>
    </row>
    <row r="1937" spans="1:27" x14ac:dyDescent="0.25">
      <c r="A1937">
        <f>TimeVR[[#This Row],[Club]]</f>
        <v>0</v>
      </c>
      <c r="B1937" t="str">
        <f>IF(OR(RIGHT(TimeVR[[#This Row],[Event]],3)="M.R", RIGHT(TimeVR[[#This Row],[Event]],3)="F.R"),"Relay","Ind")</f>
        <v>Ind</v>
      </c>
      <c r="C1937">
        <f>TimeVR[[#This Row],[gender]]</f>
        <v>0</v>
      </c>
      <c r="D1937">
        <f>TimeVR[[#This Row],[Age]]</f>
        <v>0</v>
      </c>
      <c r="E1937">
        <f>TimeVR[[#This Row],[name]]</f>
        <v>0</v>
      </c>
      <c r="F1937">
        <f>TimeVR[[#This Row],[Event]]</f>
        <v>0</v>
      </c>
      <c r="G1937" t="str">
        <f>IF(OR(StandardResults[[#This Row],[Entry]]="-",TimeVR[[#This Row],[validation]]="Validated"),"Y","N")</f>
        <v>N</v>
      </c>
      <c r="H1937">
        <f>IF(OR(LEFT(TimeVR[[#This Row],[Times]],8)="00:00.00", LEFT(TimeVR[[#This Row],[Times]],2)="NT"),"-",TimeVR[[#This Row],[Times]])</f>
        <v>0</v>
      </c>
      <c r="I193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7" t="str">
        <f>IF(ISBLANK(TimeVR[[#This Row],[Best Time(S)]]),"-",TimeVR[[#This Row],[Best Time(S)]])</f>
        <v>-</v>
      </c>
      <c r="K1937" t="str">
        <f>IF(StandardResults[[#This Row],[BT(SC)]]&lt;&gt;"-",IF(StandardResults[[#This Row],[BT(SC)]]&lt;=StandardResults[[#This Row],[AAs]],"AA",IF(StandardResults[[#This Row],[BT(SC)]]&lt;=StandardResults[[#This Row],[As]],"A",IF(StandardResults[[#This Row],[BT(SC)]]&lt;=StandardResults[[#This Row],[Bs]],"B","-"))),"")</f>
        <v/>
      </c>
      <c r="L1937" t="str">
        <f>IF(ISBLANK(TimeVR[[#This Row],[Best Time(L)]]),"-",TimeVR[[#This Row],[Best Time(L)]])</f>
        <v>-</v>
      </c>
      <c r="M1937" t="str">
        <f>IF(StandardResults[[#This Row],[BT(LC)]]&lt;&gt;"-",IF(StandardResults[[#This Row],[BT(LC)]]&lt;=StandardResults[[#This Row],[AA]],"AA",IF(StandardResults[[#This Row],[BT(LC)]]&lt;=StandardResults[[#This Row],[A]],"A",IF(StandardResults[[#This Row],[BT(LC)]]&lt;=StandardResults[[#This Row],[B]],"B","-"))),"")</f>
        <v/>
      </c>
      <c r="N1937" s="14"/>
      <c r="O1937" t="str">
        <f>IF(StandardResults[[#This Row],[BT(SC)]]&lt;&gt;"-",IF(StandardResults[[#This Row],[BT(SC)]]&lt;=StandardResults[[#This Row],[Ecs]],"EC","-"),"")</f>
        <v/>
      </c>
      <c r="Q1937" t="str">
        <f>IF(StandardResults[[#This Row],[Ind/Rel]]="Ind",LEFT(StandardResults[[#This Row],[Gender]],1)&amp;MIN(MAX(StandardResults[[#This Row],[Age]],11),17)&amp;"-"&amp;StandardResults[[#This Row],[Event]],"")</f>
        <v>011-0</v>
      </c>
      <c r="R1937" t="e">
        <f>IF(StandardResults[[#This Row],[Ind/Rel]]="Ind",_xlfn.XLOOKUP(StandardResults[[#This Row],[Code]],Std[Code],Std[AA]),"-")</f>
        <v>#N/A</v>
      </c>
      <c r="S1937" t="e">
        <f>IF(StandardResults[[#This Row],[Ind/Rel]]="Ind",_xlfn.XLOOKUP(StandardResults[[#This Row],[Code]],Std[Code],Std[A]),"-")</f>
        <v>#N/A</v>
      </c>
      <c r="T1937" t="e">
        <f>IF(StandardResults[[#This Row],[Ind/Rel]]="Ind",_xlfn.XLOOKUP(StandardResults[[#This Row],[Code]],Std[Code],Std[B]),"-")</f>
        <v>#N/A</v>
      </c>
      <c r="U1937" t="e">
        <f>IF(StandardResults[[#This Row],[Ind/Rel]]="Ind",_xlfn.XLOOKUP(StandardResults[[#This Row],[Code]],Std[Code],Std[AAs]),"-")</f>
        <v>#N/A</v>
      </c>
      <c r="V1937" t="e">
        <f>IF(StandardResults[[#This Row],[Ind/Rel]]="Ind",_xlfn.XLOOKUP(StandardResults[[#This Row],[Code]],Std[Code],Std[As]),"-")</f>
        <v>#N/A</v>
      </c>
      <c r="W1937" t="e">
        <f>IF(StandardResults[[#This Row],[Ind/Rel]]="Ind",_xlfn.XLOOKUP(StandardResults[[#This Row],[Code]],Std[Code],Std[Bs]),"-")</f>
        <v>#N/A</v>
      </c>
      <c r="X1937" t="e">
        <f>IF(StandardResults[[#This Row],[Ind/Rel]]="Ind",_xlfn.XLOOKUP(StandardResults[[#This Row],[Code]],Std[Code],Std[EC]),"-")</f>
        <v>#N/A</v>
      </c>
      <c r="Y1937" t="e">
        <f>IF(StandardResults[[#This Row],[Ind/Rel]]="Ind",_xlfn.XLOOKUP(StandardResults[[#This Row],[Code]],Std[Code],Std[Ecs]),"-")</f>
        <v>#N/A</v>
      </c>
      <c r="Z1937">
        <f>COUNTIFS(StandardResults[Name],StandardResults[[#This Row],[Name]],StandardResults[Entry
Std],"B")+COUNTIFS(StandardResults[Name],StandardResults[[#This Row],[Name]],StandardResults[Entry
Std],"A")+COUNTIFS(StandardResults[Name],StandardResults[[#This Row],[Name]],StandardResults[Entry
Std],"AA")</f>
        <v>0</v>
      </c>
      <c r="AA1937">
        <f>COUNTIFS(StandardResults[Name],StandardResults[[#This Row],[Name]],StandardResults[Entry
Std],"AA")</f>
        <v>0</v>
      </c>
    </row>
    <row r="1938" spans="1:27" x14ac:dyDescent="0.25">
      <c r="A1938">
        <f>TimeVR[[#This Row],[Club]]</f>
        <v>0</v>
      </c>
      <c r="B1938" t="str">
        <f>IF(OR(RIGHT(TimeVR[[#This Row],[Event]],3)="M.R", RIGHT(TimeVR[[#This Row],[Event]],3)="F.R"),"Relay","Ind")</f>
        <v>Ind</v>
      </c>
      <c r="C1938">
        <f>TimeVR[[#This Row],[gender]]</f>
        <v>0</v>
      </c>
      <c r="D1938">
        <f>TimeVR[[#This Row],[Age]]</f>
        <v>0</v>
      </c>
      <c r="E1938">
        <f>TimeVR[[#This Row],[name]]</f>
        <v>0</v>
      </c>
      <c r="F1938">
        <f>TimeVR[[#This Row],[Event]]</f>
        <v>0</v>
      </c>
      <c r="G1938" t="str">
        <f>IF(OR(StandardResults[[#This Row],[Entry]]="-",TimeVR[[#This Row],[validation]]="Validated"),"Y","N")</f>
        <v>N</v>
      </c>
      <c r="H1938">
        <f>IF(OR(LEFT(TimeVR[[#This Row],[Times]],8)="00:00.00", LEFT(TimeVR[[#This Row],[Times]],2)="NT"),"-",TimeVR[[#This Row],[Times]])</f>
        <v>0</v>
      </c>
      <c r="I193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8" t="str">
        <f>IF(ISBLANK(TimeVR[[#This Row],[Best Time(S)]]),"-",TimeVR[[#This Row],[Best Time(S)]])</f>
        <v>-</v>
      </c>
      <c r="K1938" t="str">
        <f>IF(StandardResults[[#This Row],[BT(SC)]]&lt;&gt;"-",IF(StandardResults[[#This Row],[BT(SC)]]&lt;=StandardResults[[#This Row],[AAs]],"AA",IF(StandardResults[[#This Row],[BT(SC)]]&lt;=StandardResults[[#This Row],[As]],"A",IF(StandardResults[[#This Row],[BT(SC)]]&lt;=StandardResults[[#This Row],[Bs]],"B","-"))),"")</f>
        <v/>
      </c>
      <c r="L1938" t="str">
        <f>IF(ISBLANK(TimeVR[[#This Row],[Best Time(L)]]),"-",TimeVR[[#This Row],[Best Time(L)]])</f>
        <v>-</v>
      </c>
      <c r="M1938" t="str">
        <f>IF(StandardResults[[#This Row],[BT(LC)]]&lt;&gt;"-",IF(StandardResults[[#This Row],[BT(LC)]]&lt;=StandardResults[[#This Row],[AA]],"AA",IF(StandardResults[[#This Row],[BT(LC)]]&lt;=StandardResults[[#This Row],[A]],"A",IF(StandardResults[[#This Row],[BT(LC)]]&lt;=StandardResults[[#This Row],[B]],"B","-"))),"")</f>
        <v/>
      </c>
      <c r="N1938" s="14"/>
      <c r="O1938" t="str">
        <f>IF(StandardResults[[#This Row],[BT(SC)]]&lt;&gt;"-",IF(StandardResults[[#This Row],[BT(SC)]]&lt;=StandardResults[[#This Row],[Ecs]],"EC","-"),"")</f>
        <v/>
      </c>
      <c r="Q1938" t="str">
        <f>IF(StandardResults[[#This Row],[Ind/Rel]]="Ind",LEFT(StandardResults[[#This Row],[Gender]],1)&amp;MIN(MAX(StandardResults[[#This Row],[Age]],11),17)&amp;"-"&amp;StandardResults[[#This Row],[Event]],"")</f>
        <v>011-0</v>
      </c>
      <c r="R1938" t="e">
        <f>IF(StandardResults[[#This Row],[Ind/Rel]]="Ind",_xlfn.XLOOKUP(StandardResults[[#This Row],[Code]],Std[Code],Std[AA]),"-")</f>
        <v>#N/A</v>
      </c>
      <c r="S1938" t="e">
        <f>IF(StandardResults[[#This Row],[Ind/Rel]]="Ind",_xlfn.XLOOKUP(StandardResults[[#This Row],[Code]],Std[Code],Std[A]),"-")</f>
        <v>#N/A</v>
      </c>
      <c r="T1938" t="e">
        <f>IF(StandardResults[[#This Row],[Ind/Rel]]="Ind",_xlfn.XLOOKUP(StandardResults[[#This Row],[Code]],Std[Code],Std[B]),"-")</f>
        <v>#N/A</v>
      </c>
      <c r="U1938" t="e">
        <f>IF(StandardResults[[#This Row],[Ind/Rel]]="Ind",_xlfn.XLOOKUP(StandardResults[[#This Row],[Code]],Std[Code],Std[AAs]),"-")</f>
        <v>#N/A</v>
      </c>
      <c r="V1938" t="e">
        <f>IF(StandardResults[[#This Row],[Ind/Rel]]="Ind",_xlfn.XLOOKUP(StandardResults[[#This Row],[Code]],Std[Code],Std[As]),"-")</f>
        <v>#N/A</v>
      </c>
      <c r="W1938" t="e">
        <f>IF(StandardResults[[#This Row],[Ind/Rel]]="Ind",_xlfn.XLOOKUP(StandardResults[[#This Row],[Code]],Std[Code],Std[Bs]),"-")</f>
        <v>#N/A</v>
      </c>
      <c r="X1938" t="e">
        <f>IF(StandardResults[[#This Row],[Ind/Rel]]="Ind",_xlfn.XLOOKUP(StandardResults[[#This Row],[Code]],Std[Code],Std[EC]),"-")</f>
        <v>#N/A</v>
      </c>
      <c r="Y1938" t="e">
        <f>IF(StandardResults[[#This Row],[Ind/Rel]]="Ind",_xlfn.XLOOKUP(StandardResults[[#This Row],[Code]],Std[Code],Std[Ecs]),"-")</f>
        <v>#N/A</v>
      </c>
      <c r="Z1938">
        <f>COUNTIFS(StandardResults[Name],StandardResults[[#This Row],[Name]],StandardResults[Entry
Std],"B")+COUNTIFS(StandardResults[Name],StandardResults[[#This Row],[Name]],StandardResults[Entry
Std],"A")+COUNTIFS(StandardResults[Name],StandardResults[[#This Row],[Name]],StandardResults[Entry
Std],"AA")</f>
        <v>0</v>
      </c>
      <c r="AA1938">
        <f>COUNTIFS(StandardResults[Name],StandardResults[[#This Row],[Name]],StandardResults[Entry
Std],"AA")</f>
        <v>0</v>
      </c>
    </row>
    <row r="1939" spans="1:27" x14ac:dyDescent="0.25">
      <c r="A1939">
        <f>TimeVR[[#This Row],[Club]]</f>
        <v>0</v>
      </c>
      <c r="B1939" t="str">
        <f>IF(OR(RIGHT(TimeVR[[#This Row],[Event]],3)="M.R", RIGHT(TimeVR[[#This Row],[Event]],3)="F.R"),"Relay","Ind")</f>
        <v>Ind</v>
      </c>
      <c r="C1939">
        <f>TimeVR[[#This Row],[gender]]</f>
        <v>0</v>
      </c>
      <c r="D1939">
        <f>TimeVR[[#This Row],[Age]]</f>
        <v>0</v>
      </c>
      <c r="E1939">
        <f>TimeVR[[#This Row],[name]]</f>
        <v>0</v>
      </c>
      <c r="F1939">
        <f>TimeVR[[#This Row],[Event]]</f>
        <v>0</v>
      </c>
      <c r="G1939" t="str">
        <f>IF(OR(StandardResults[[#This Row],[Entry]]="-",TimeVR[[#This Row],[validation]]="Validated"),"Y","N")</f>
        <v>N</v>
      </c>
      <c r="H1939">
        <f>IF(OR(LEFT(TimeVR[[#This Row],[Times]],8)="00:00.00", LEFT(TimeVR[[#This Row],[Times]],2)="NT"),"-",TimeVR[[#This Row],[Times]])</f>
        <v>0</v>
      </c>
      <c r="I193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39" t="str">
        <f>IF(ISBLANK(TimeVR[[#This Row],[Best Time(S)]]),"-",TimeVR[[#This Row],[Best Time(S)]])</f>
        <v>-</v>
      </c>
      <c r="K1939" t="str">
        <f>IF(StandardResults[[#This Row],[BT(SC)]]&lt;&gt;"-",IF(StandardResults[[#This Row],[BT(SC)]]&lt;=StandardResults[[#This Row],[AAs]],"AA",IF(StandardResults[[#This Row],[BT(SC)]]&lt;=StandardResults[[#This Row],[As]],"A",IF(StandardResults[[#This Row],[BT(SC)]]&lt;=StandardResults[[#This Row],[Bs]],"B","-"))),"")</f>
        <v/>
      </c>
      <c r="L1939" t="str">
        <f>IF(ISBLANK(TimeVR[[#This Row],[Best Time(L)]]),"-",TimeVR[[#This Row],[Best Time(L)]])</f>
        <v>-</v>
      </c>
      <c r="M1939" t="str">
        <f>IF(StandardResults[[#This Row],[BT(LC)]]&lt;&gt;"-",IF(StandardResults[[#This Row],[BT(LC)]]&lt;=StandardResults[[#This Row],[AA]],"AA",IF(StandardResults[[#This Row],[BT(LC)]]&lt;=StandardResults[[#This Row],[A]],"A",IF(StandardResults[[#This Row],[BT(LC)]]&lt;=StandardResults[[#This Row],[B]],"B","-"))),"")</f>
        <v/>
      </c>
      <c r="N1939" s="14"/>
      <c r="O1939" t="str">
        <f>IF(StandardResults[[#This Row],[BT(SC)]]&lt;&gt;"-",IF(StandardResults[[#This Row],[BT(SC)]]&lt;=StandardResults[[#This Row],[Ecs]],"EC","-"),"")</f>
        <v/>
      </c>
      <c r="Q1939" t="str">
        <f>IF(StandardResults[[#This Row],[Ind/Rel]]="Ind",LEFT(StandardResults[[#This Row],[Gender]],1)&amp;MIN(MAX(StandardResults[[#This Row],[Age]],11),17)&amp;"-"&amp;StandardResults[[#This Row],[Event]],"")</f>
        <v>011-0</v>
      </c>
      <c r="R1939" t="e">
        <f>IF(StandardResults[[#This Row],[Ind/Rel]]="Ind",_xlfn.XLOOKUP(StandardResults[[#This Row],[Code]],Std[Code],Std[AA]),"-")</f>
        <v>#N/A</v>
      </c>
      <c r="S1939" t="e">
        <f>IF(StandardResults[[#This Row],[Ind/Rel]]="Ind",_xlfn.XLOOKUP(StandardResults[[#This Row],[Code]],Std[Code],Std[A]),"-")</f>
        <v>#N/A</v>
      </c>
      <c r="T1939" t="e">
        <f>IF(StandardResults[[#This Row],[Ind/Rel]]="Ind",_xlfn.XLOOKUP(StandardResults[[#This Row],[Code]],Std[Code],Std[B]),"-")</f>
        <v>#N/A</v>
      </c>
      <c r="U1939" t="e">
        <f>IF(StandardResults[[#This Row],[Ind/Rel]]="Ind",_xlfn.XLOOKUP(StandardResults[[#This Row],[Code]],Std[Code],Std[AAs]),"-")</f>
        <v>#N/A</v>
      </c>
      <c r="V1939" t="e">
        <f>IF(StandardResults[[#This Row],[Ind/Rel]]="Ind",_xlfn.XLOOKUP(StandardResults[[#This Row],[Code]],Std[Code],Std[As]),"-")</f>
        <v>#N/A</v>
      </c>
      <c r="W1939" t="e">
        <f>IF(StandardResults[[#This Row],[Ind/Rel]]="Ind",_xlfn.XLOOKUP(StandardResults[[#This Row],[Code]],Std[Code],Std[Bs]),"-")</f>
        <v>#N/A</v>
      </c>
      <c r="X1939" t="e">
        <f>IF(StandardResults[[#This Row],[Ind/Rel]]="Ind",_xlfn.XLOOKUP(StandardResults[[#This Row],[Code]],Std[Code],Std[EC]),"-")</f>
        <v>#N/A</v>
      </c>
      <c r="Y1939" t="e">
        <f>IF(StandardResults[[#This Row],[Ind/Rel]]="Ind",_xlfn.XLOOKUP(StandardResults[[#This Row],[Code]],Std[Code],Std[Ecs]),"-")</f>
        <v>#N/A</v>
      </c>
      <c r="Z1939">
        <f>COUNTIFS(StandardResults[Name],StandardResults[[#This Row],[Name]],StandardResults[Entry
Std],"B")+COUNTIFS(StandardResults[Name],StandardResults[[#This Row],[Name]],StandardResults[Entry
Std],"A")+COUNTIFS(StandardResults[Name],StandardResults[[#This Row],[Name]],StandardResults[Entry
Std],"AA")</f>
        <v>0</v>
      </c>
      <c r="AA1939">
        <f>COUNTIFS(StandardResults[Name],StandardResults[[#This Row],[Name]],StandardResults[Entry
Std],"AA")</f>
        <v>0</v>
      </c>
    </row>
    <row r="1940" spans="1:27" x14ac:dyDescent="0.25">
      <c r="A1940">
        <f>TimeVR[[#This Row],[Club]]</f>
        <v>0</v>
      </c>
      <c r="B1940" t="str">
        <f>IF(OR(RIGHT(TimeVR[[#This Row],[Event]],3)="M.R", RIGHT(TimeVR[[#This Row],[Event]],3)="F.R"),"Relay","Ind")</f>
        <v>Ind</v>
      </c>
      <c r="C1940">
        <f>TimeVR[[#This Row],[gender]]</f>
        <v>0</v>
      </c>
      <c r="D1940">
        <f>TimeVR[[#This Row],[Age]]</f>
        <v>0</v>
      </c>
      <c r="E1940">
        <f>TimeVR[[#This Row],[name]]</f>
        <v>0</v>
      </c>
      <c r="F1940">
        <f>TimeVR[[#This Row],[Event]]</f>
        <v>0</v>
      </c>
      <c r="G1940" t="str">
        <f>IF(OR(StandardResults[[#This Row],[Entry]]="-",TimeVR[[#This Row],[validation]]="Validated"),"Y","N")</f>
        <v>N</v>
      </c>
      <c r="H1940">
        <f>IF(OR(LEFT(TimeVR[[#This Row],[Times]],8)="00:00.00", LEFT(TimeVR[[#This Row],[Times]],2)="NT"),"-",TimeVR[[#This Row],[Times]])</f>
        <v>0</v>
      </c>
      <c r="I194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0" t="str">
        <f>IF(ISBLANK(TimeVR[[#This Row],[Best Time(S)]]),"-",TimeVR[[#This Row],[Best Time(S)]])</f>
        <v>-</v>
      </c>
      <c r="K1940" t="str">
        <f>IF(StandardResults[[#This Row],[BT(SC)]]&lt;&gt;"-",IF(StandardResults[[#This Row],[BT(SC)]]&lt;=StandardResults[[#This Row],[AAs]],"AA",IF(StandardResults[[#This Row],[BT(SC)]]&lt;=StandardResults[[#This Row],[As]],"A",IF(StandardResults[[#This Row],[BT(SC)]]&lt;=StandardResults[[#This Row],[Bs]],"B","-"))),"")</f>
        <v/>
      </c>
      <c r="L1940" t="str">
        <f>IF(ISBLANK(TimeVR[[#This Row],[Best Time(L)]]),"-",TimeVR[[#This Row],[Best Time(L)]])</f>
        <v>-</v>
      </c>
      <c r="M1940" t="str">
        <f>IF(StandardResults[[#This Row],[BT(LC)]]&lt;&gt;"-",IF(StandardResults[[#This Row],[BT(LC)]]&lt;=StandardResults[[#This Row],[AA]],"AA",IF(StandardResults[[#This Row],[BT(LC)]]&lt;=StandardResults[[#This Row],[A]],"A",IF(StandardResults[[#This Row],[BT(LC)]]&lt;=StandardResults[[#This Row],[B]],"B","-"))),"")</f>
        <v/>
      </c>
      <c r="N1940" s="14"/>
      <c r="O1940" t="str">
        <f>IF(StandardResults[[#This Row],[BT(SC)]]&lt;&gt;"-",IF(StandardResults[[#This Row],[BT(SC)]]&lt;=StandardResults[[#This Row],[Ecs]],"EC","-"),"")</f>
        <v/>
      </c>
      <c r="Q1940" t="str">
        <f>IF(StandardResults[[#This Row],[Ind/Rel]]="Ind",LEFT(StandardResults[[#This Row],[Gender]],1)&amp;MIN(MAX(StandardResults[[#This Row],[Age]],11),17)&amp;"-"&amp;StandardResults[[#This Row],[Event]],"")</f>
        <v>011-0</v>
      </c>
      <c r="R1940" t="e">
        <f>IF(StandardResults[[#This Row],[Ind/Rel]]="Ind",_xlfn.XLOOKUP(StandardResults[[#This Row],[Code]],Std[Code],Std[AA]),"-")</f>
        <v>#N/A</v>
      </c>
      <c r="S1940" t="e">
        <f>IF(StandardResults[[#This Row],[Ind/Rel]]="Ind",_xlfn.XLOOKUP(StandardResults[[#This Row],[Code]],Std[Code],Std[A]),"-")</f>
        <v>#N/A</v>
      </c>
      <c r="T1940" t="e">
        <f>IF(StandardResults[[#This Row],[Ind/Rel]]="Ind",_xlfn.XLOOKUP(StandardResults[[#This Row],[Code]],Std[Code],Std[B]),"-")</f>
        <v>#N/A</v>
      </c>
      <c r="U1940" t="e">
        <f>IF(StandardResults[[#This Row],[Ind/Rel]]="Ind",_xlfn.XLOOKUP(StandardResults[[#This Row],[Code]],Std[Code],Std[AAs]),"-")</f>
        <v>#N/A</v>
      </c>
      <c r="V1940" t="e">
        <f>IF(StandardResults[[#This Row],[Ind/Rel]]="Ind",_xlfn.XLOOKUP(StandardResults[[#This Row],[Code]],Std[Code],Std[As]),"-")</f>
        <v>#N/A</v>
      </c>
      <c r="W1940" t="e">
        <f>IF(StandardResults[[#This Row],[Ind/Rel]]="Ind",_xlfn.XLOOKUP(StandardResults[[#This Row],[Code]],Std[Code],Std[Bs]),"-")</f>
        <v>#N/A</v>
      </c>
      <c r="X1940" t="e">
        <f>IF(StandardResults[[#This Row],[Ind/Rel]]="Ind",_xlfn.XLOOKUP(StandardResults[[#This Row],[Code]],Std[Code],Std[EC]),"-")</f>
        <v>#N/A</v>
      </c>
      <c r="Y1940" t="e">
        <f>IF(StandardResults[[#This Row],[Ind/Rel]]="Ind",_xlfn.XLOOKUP(StandardResults[[#This Row],[Code]],Std[Code],Std[Ecs]),"-")</f>
        <v>#N/A</v>
      </c>
      <c r="Z1940">
        <f>COUNTIFS(StandardResults[Name],StandardResults[[#This Row],[Name]],StandardResults[Entry
Std],"B")+COUNTIFS(StandardResults[Name],StandardResults[[#This Row],[Name]],StandardResults[Entry
Std],"A")+COUNTIFS(StandardResults[Name],StandardResults[[#This Row],[Name]],StandardResults[Entry
Std],"AA")</f>
        <v>0</v>
      </c>
      <c r="AA1940">
        <f>COUNTIFS(StandardResults[Name],StandardResults[[#This Row],[Name]],StandardResults[Entry
Std],"AA")</f>
        <v>0</v>
      </c>
    </row>
    <row r="1941" spans="1:27" x14ac:dyDescent="0.25">
      <c r="A1941">
        <f>TimeVR[[#This Row],[Club]]</f>
        <v>0</v>
      </c>
      <c r="B1941" t="str">
        <f>IF(OR(RIGHT(TimeVR[[#This Row],[Event]],3)="M.R", RIGHT(TimeVR[[#This Row],[Event]],3)="F.R"),"Relay","Ind")</f>
        <v>Ind</v>
      </c>
      <c r="C1941">
        <f>TimeVR[[#This Row],[gender]]</f>
        <v>0</v>
      </c>
      <c r="D1941">
        <f>TimeVR[[#This Row],[Age]]</f>
        <v>0</v>
      </c>
      <c r="E1941">
        <f>TimeVR[[#This Row],[name]]</f>
        <v>0</v>
      </c>
      <c r="F1941">
        <f>TimeVR[[#This Row],[Event]]</f>
        <v>0</v>
      </c>
      <c r="G1941" t="str">
        <f>IF(OR(StandardResults[[#This Row],[Entry]]="-",TimeVR[[#This Row],[validation]]="Validated"),"Y","N")</f>
        <v>N</v>
      </c>
      <c r="H1941">
        <f>IF(OR(LEFT(TimeVR[[#This Row],[Times]],8)="00:00.00", LEFT(TimeVR[[#This Row],[Times]],2)="NT"),"-",TimeVR[[#This Row],[Times]])</f>
        <v>0</v>
      </c>
      <c r="I194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1" t="str">
        <f>IF(ISBLANK(TimeVR[[#This Row],[Best Time(S)]]),"-",TimeVR[[#This Row],[Best Time(S)]])</f>
        <v>-</v>
      </c>
      <c r="K1941" t="str">
        <f>IF(StandardResults[[#This Row],[BT(SC)]]&lt;&gt;"-",IF(StandardResults[[#This Row],[BT(SC)]]&lt;=StandardResults[[#This Row],[AAs]],"AA",IF(StandardResults[[#This Row],[BT(SC)]]&lt;=StandardResults[[#This Row],[As]],"A",IF(StandardResults[[#This Row],[BT(SC)]]&lt;=StandardResults[[#This Row],[Bs]],"B","-"))),"")</f>
        <v/>
      </c>
      <c r="L1941" t="str">
        <f>IF(ISBLANK(TimeVR[[#This Row],[Best Time(L)]]),"-",TimeVR[[#This Row],[Best Time(L)]])</f>
        <v>-</v>
      </c>
      <c r="M1941" t="str">
        <f>IF(StandardResults[[#This Row],[BT(LC)]]&lt;&gt;"-",IF(StandardResults[[#This Row],[BT(LC)]]&lt;=StandardResults[[#This Row],[AA]],"AA",IF(StandardResults[[#This Row],[BT(LC)]]&lt;=StandardResults[[#This Row],[A]],"A",IF(StandardResults[[#This Row],[BT(LC)]]&lt;=StandardResults[[#This Row],[B]],"B","-"))),"")</f>
        <v/>
      </c>
      <c r="N1941" s="14"/>
      <c r="O1941" t="str">
        <f>IF(StandardResults[[#This Row],[BT(SC)]]&lt;&gt;"-",IF(StandardResults[[#This Row],[BT(SC)]]&lt;=StandardResults[[#This Row],[Ecs]],"EC","-"),"")</f>
        <v/>
      </c>
      <c r="Q1941" t="str">
        <f>IF(StandardResults[[#This Row],[Ind/Rel]]="Ind",LEFT(StandardResults[[#This Row],[Gender]],1)&amp;MIN(MAX(StandardResults[[#This Row],[Age]],11),17)&amp;"-"&amp;StandardResults[[#This Row],[Event]],"")</f>
        <v>011-0</v>
      </c>
      <c r="R1941" t="e">
        <f>IF(StandardResults[[#This Row],[Ind/Rel]]="Ind",_xlfn.XLOOKUP(StandardResults[[#This Row],[Code]],Std[Code],Std[AA]),"-")</f>
        <v>#N/A</v>
      </c>
      <c r="S1941" t="e">
        <f>IF(StandardResults[[#This Row],[Ind/Rel]]="Ind",_xlfn.XLOOKUP(StandardResults[[#This Row],[Code]],Std[Code],Std[A]),"-")</f>
        <v>#N/A</v>
      </c>
      <c r="T1941" t="e">
        <f>IF(StandardResults[[#This Row],[Ind/Rel]]="Ind",_xlfn.XLOOKUP(StandardResults[[#This Row],[Code]],Std[Code],Std[B]),"-")</f>
        <v>#N/A</v>
      </c>
      <c r="U1941" t="e">
        <f>IF(StandardResults[[#This Row],[Ind/Rel]]="Ind",_xlfn.XLOOKUP(StandardResults[[#This Row],[Code]],Std[Code],Std[AAs]),"-")</f>
        <v>#N/A</v>
      </c>
      <c r="V1941" t="e">
        <f>IF(StandardResults[[#This Row],[Ind/Rel]]="Ind",_xlfn.XLOOKUP(StandardResults[[#This Row],[Code]],Std[Code],Std[As]),"-")</f>
        <v>#N/A</v>
      </c>
      <c r="W1941" t="e">
        <f>IF(StandardResults[[#This Row],[Ind/Rel]]="Ind",_xlfn.XLOOKUP(StandardResults[[#This Row],[Code]],Std[Code],Std[Bs]),"-")</f>
        <v>#N/A</v>
      </c>
      <c r="X1941" t="e">
        <f>IF(StandardResults[[#This Row],[Ind/Rel]]="Ind",_xlfn.XLOOKUP(StandardResults[[#This Row],[Code]],Std[Code],Std[EC]),"-")</f>
        <v>#N/A</v>
      </c>
      <c r="Y1941" t="e">
        <f>IF(StandardResults[[#This Row],[Ind/Rel]]="Ind",_xlfn.XLOOKUP(StandardResults[[#This Row],[Code]],Std[Code],Std[Ecs]),"-")</f>
        <v>#N/A</v>
      </c>
      <c r="Z1941">
        <f>COUNTIFS(StandardResults[Name],StandardResults[[#This Row],[Name]],StandardResults[Entry
Std],"B")+COUNTIFS(StandardResults[Name],StandardResults[[#This Row],[Name]],StandardResults[Entry
Std],"A")+COUNTIFS(StandardResults[Name],StandardResults[[#This Row],[Name]],StandardResults[Entry
Std],"AA")</f>
        <v>0</v>
      </c>
      <c r="AA1941">
        <f>COUNTIFS(StandardResults[Name],StandardResults[[#This Row],[Name]],StandardResults[Entry
Std],"AA")</f>
        <v>0</v>
      </c>
    </row>
    <row r="1942" spans="1:27" x14ac:dyDescent="0.25">
      <c r="A1942">
        <f>TimeVR[[#This Row],[Club]]</f>
        <v>0</v>
      </c>
      <c r="B1942" t="str">
        <f>IF(OR(RIGHT(TimeVR[[#This Row],[Event]],3)="M.R", RIGHT(TimeVR[[#This Row],[Event]],3)="F.R"),"Relay","Ind")</f>
        <v>Ind</v>
      </c>
      <c r="C1942">
        <f>TimeVR[[#This Row],[gender]]</f>
        <v>0</v>
      </c>
      <c r="D1942">
        <f>TimeVR[[#This Row],[Age]]</f>
        <v>0</v>
      </c>
      <c r="E1942">
        <f>TimeVR[[#This Row],[name]]</f>
        <v>0</v>
      </c>
      <c r="F1942">
        <f>TimeVR[[#This Row],[Event]]</f>
        <v>0</v>
      </c>
      <c r="G1942" t="str">
        <f>IF(OR(StandardResults[[#This Row],[Entry]]="-",TimeVR[[#This Row],[validation]]="Validated"),"Y","N")</f>
        <v>N</v>
      </c>
      <c r="H1942">
        <f>IF(OR(LEFT(TimeVR[[#This Row],[Times]],8)="00:00.00", LEFT(TimeVR[[#This Row],[Times]],2)="NT"),"-",TimeVR[[#This Row],[Times]])</f>
        <v>0</v>
      </c>
      <c r="I194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2" t="str">
        <f>IF(ISBLANK(TimeVR[[#This Row],[Best Time(S)]]),"-",TimeVR[[#This Row],[Best Time(S)]])</f>
        <v>-</v>
      </c>
      <c r="K1942" t="str">
        <f>IF(StandardResults[[#This Row],[BT(SC)]]&lt;&gt;"-",IF(StandardResults[[#This Row],[BT(SC)]]&lt;=StandardResults[[#This Row],[AAs]],"AA",IF(StandardResults[[#This Row],[BT(SC)]]&lt;=StandardResults[[#This Row],[As]],"A",IF(StandardResults[[#This Row],[BT(SC)]]&lt;=StandardResults[[#This Row],[Bs]],"B","-"))),"")</f>
        <v/>
      </c>
      <c r="L1942" t="str">
        <f>IF(ISBLANK(TimeVR[[#This Row],[Best Time(L)]]),"-",TimeVR[[#This Row],[Best Time(L)]])</f>
        <v>-</v>
      </c>
      <c r="M1942" t="str">
        <f>IF(StandardResults[[#This Row],[BT(LC)]]&lt;&gt;"-",IF(StandardResults[[#This Row],[BT(LC)]]&lt;=StandardResults[[#This Row],[AA]],"AA",IF(StandardResults[[#This Row],[BT(LC)]]&lt;=StandardResults[[#This Row],[A]],"A",IF(StandardResults[[#This Row],[BT(LC)]]&lt;=StandardResults[[#This Row],[B]],"B","-"))),"")</f>
        <v/>
      </c>
      <c r="N1942" s="14"/>
      <c r="O1942" t="str">
        <f>IF(StandardResults[[#This Row],[BT(SC)]]&lt;&gt;"-",IF(StandardResults[[#This Row],[BT(SC)]]&lt;=StandardResults[[#This Row],[Ecs]],"EC","-"),"")</f>
        <v/>
      </c>
      <c r="Q1942" t="str">
        <f>IF(StandardResults[[#This Row],[Ind/Rel]]="Ind",LEFT(StandardResults[[#This Row],[Gender]],1)&amp;MIN(MAX(StandardResults[[#This Row],[Age]],11),17)&amp;"-"&amp;StandardResults[[#This Row],[Event]],"")</f>
        <v>011-0</v>
      </c>
      <c r="R1942" t="e">
        <f>IF(StandardResults[[#This Row],[Ind/Rel]]="Ind",_xlfn.XLOOKUP(StandardResults[[#This Row],[Code]],Std[Code],Std[AA]),"-")</f>
        <v>#N/A</v>
      </c>
      <c r="S1942" t="e">
        <f>IF(StandardResults[[#This Row],[Ind/Rel]]="Ind",_xlfn.XLOOKUP(StandardResults[[#This Row],[Code]],Std[Code],Std[A]),"-")</f>
        <v>#N/A</v>
      </c>
      <c r="T1942" t="e">
        <f>IF(StandardResults[[#This Row],[Ind/Rel]]="Ind",_xlfn.XLOOKUP(StandardResults[[#This Row],[Code]],Std[Code],Std[B]),"-")</f>
        <v>#N/A</v>
      </c>
      <c r="U1942" t="e">
        <f>IF(StandardResults[[#This Row],[Ind/Rel]]="Ind",_xlfn.XLOOKUP(StandardResults[[#This Row],[Code]],Std[Code],Std[AAs]),"-")</f>
        <v>#N/A</v>
      </c>
      <c r="V1942" t="e">
        <f>IF(StandardResults[[#This Row],[Ind/Rel]]="Ind",_xlfn.XLOOKUP(StandardResults[[#This Row],[Code]],Std[Code],Std[As]),"-")</f>
        <v>#N/A</v>
      </c>
      <c r="W1942" t="e">
        <f>IF(StandardResults[[#This Row],[Ind/Rel]]="Ind",_xlfn.XLOOKUP(StandardResults[[#This Row],[Code]],Std[Code],Std[Bs]),"-")</f>
        <v>#N/A</v>
      </c>
      <c r="X1942" t="e">
        <f>IF(StandardResults[[#This Row],[Ind/Rel]]="Ind",_xlfn.XLOOKUP(StandardResults[[#This Row],[Code]],Std[Code],Std[EC]),"-")</f>
        <v>#N/A</v>
      </c>
      <c r="Y1942" t="e">
        <f>IF(StandardResults[[#This Row],[Ind/Rel]]="Ind",_xlfn.XLOOKUP(StandardResults[[#This Row],[Code]],Std[Code],Std[Ecs]),"-")</f>
        <v>#N/A</v>
      </c>
      <c r="Z1942">
        <f>COUNTIFS(StandardResults[Name],StandardResults[[#This Row],[Name]],StandardResults[Entry
Std],"B")+COUNTIFS(StandardResults[Name],StandardResults[[#This Row],[Name]],StandardResults[Entry
Std],"A")+COUNTIFS(StandardResults[Name],StandardResults[[#This Row],[Name]],StandardResults[Entry
Std],"AA")</f>
        <v>0</v>
      </c>
      <c r="AA1942">
        <f>COUNTIFS(StandardResults[Name],StandardResults[[#This Row],[Name]],StandardResults[Entry
Std],"AA")</f>
        <v>0</v>
      </c>
    </row>
    <row r="1943" spans="1:27" x14ac:dyDescent="0.25">
      <c r="A1943">
        <f>TimeVR[[#This Row],[Club]]</f>
        <v>0</v>
      </c>
      <c r="B1943" t="str">
        <f>IF(OR(RIGHT(TimeVR[[#This Row],[Event]],3)="M.R", RIGHT(TimeVR[[#This Row],[Event]],3)="F.R"),"Relay","Ind")</f>
        <v>Ind</v>
      </c>
      <c r="C1943">
        <f>TimeVR[[#This Row],[gender]]</f>
        <v>0</v>
      </c>
      <c r="D1943">
        <f>TimeVR[[#This Row],[Age]]</f>
        <v>0</v>
      </c>
      <c r="E1943">
        <f>TimeVR[[#This Row],[name]]</f>
        <v>0</v>
      </c>
      <c r="F1943">
        <f>TimeVR[[#This Row],[Event]]</f>
        <v>0</v>
      </c>
      <c r="G1943" t="str">
        <f>IF(OR(StandardResults[[#This Row],[Entry]]="-",TimeVR[[#This Row],[validation]]="Validated"),"Y","N")</f>
        <v>N</v>
      </c>
      <c r="H1943">
        <f>IF(OR(LEFT(TimeVR[[#This Row],[Times]],8)="00:00.00", LEFT(TimeVR[[#This Row],[Times]],2)="NT"),"-",TimeVR[[#This Row],[Times]])</f>
        <v>0</v>
      </c>
      <c r="I194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3" t="str">
        <f>IF(ISBLANK(TimeVR[[#This Row],[Best Time(S)]]),"-",TimeVR[[#This Row],[Best Time(S)]])</f>
        <v>-</v>
      </c>
      <c r="K1943" t="str">
        <f>IF(StandardResults[[#This Row],[BT(SC)]]&lt;&gt;"-",IF(StandardResults[[#This Row],[BT(SC)]]&lt;=StandardResults[[#This Row],[AAs]],"AA",IF(StandardResults[[#This Row],[BT(SC)]]&lt;=StandardResults[[#This Row],[As]],"A",IF(StandardResults[[#This Row],[BT(SC)]]&lt;=StandardResults[[#This Row],[Bs]],"B","-"))),"")</f>
        <v/>
      </c>
      <c r="L1943" t="str">
        <f>IF(ISBLANK(TimeVR[[#This Row],[Best Time(L)]]),"-",TimeVR[[#This Row],[Best Time(L)]])</f>
        <v>-</v>
      </c>
      <c r="M1943" t="str">
        <f>IF(StandardResults[[#This Row],[BT(LC)]]&lt;&gt;"-",IF(StandardResults[[#This Row],[BT(LC)]]&lt;=StandardResults[[#This Row],[AA]],"AA",IF(StandardResults[[#This Row],[BT(LC)]]&lt;=StandardResults[[#This Row],[A]],"A",IF(StandardResults[[#This Row],[BT(LC)]]&lt;=StandardResults[[#This Row],[B]],"B","-"))),"")</f>
        <v/>
      </c>
      <c r="N1943" s="14"/>
      <c r="O1943" t="str">
        <f>IF(StandardResults[[#This Row],[BT(SC)]]&lt;&gt;"-",IF(StandardResults[[#This Row],[BT(SC)]]&lt;=StandardResults[[#This Row],[Ecs]],"EC","-"),"")</f>
        <v/>
      </c>
      <c r="Q1943" t="str">
        <f>IF(StandardResults[[#This Row],[Ind/Rel]]="Ind",LEFT(StandardResults[[#This Row],[Gender]],1)&amp;MIN(MAX(StandardResults[[#This Row],[Age]],11),17)&amp;"-"&amp;StandardResults[[#This Row],[Event]],"")</f>
        <v>011-0</v>
      </c>
      <c r="R1943" t="e">
        <f>IF(StandardResults[[#This Row],[Ind/Rel]]="Ind",_xlfn.XLOOKUP(StandardResults[[#This Row],[Code]],Std[Code],Std[AA]),"-")</f>
        <v>#N/A</v>
      </c>
      <c r="S1943" t="e">
        <f>IF(StandardResults[[#This Row],[Ind/Rel]]="Ind",_xlfn.XLOOKUP(StandardResults[[#This Row],[Code]],Std[Code],Std[A]),"-")</f>
        <v>#N/A</v>
      </c>
      <c r="T1943" t="e">
        <f>IF(StandardResults[[#This Row],[Ind/Rel]]="Ind",_xlfn.XLOOKUP(StandardResults[[#This Row],[Code]],Std[Code],Std[B]),"-")</f>
        <v>#N/A</v>
      </c>
      <c r="U1943" t="e">
        <f>IF(StandardResults[[#This Row],[Ind/Rel]]="Ind",_xlfn.XLOOKUP(StandardResults[[#This Row],[Code]],Std[Code],Std[AAs]),"-")</f>
        <v>#N/A</v>
      </c>
      <c r="V1943" t="e">
        <f>IF(StandardResults[[#This Row],[Ind/Rel]]="Ind",_xlfn.XLOOKUP(StandardResults[[#This Row],[Code]],Std[Code],Std[As]),"-")</f>
        <v>#N/A</v>
      </c>
      <c r="W1943" t="e">
        <f>IF(StandardResults[[#This Row],[Ind/Rel]]="Ind",_xlfn.XLOOKUP(StandardResults[[#This Row],[Code]],Std[Code],Std[Bs]),"-")</f>
        <v>#N/A</v>
      </c>
      <c r="X1943" t="e">
        <f>IF(StandardResults[[#This Row],[Ind/Rel]]="Ind",_xlfn.XLOOKUP(StandardResults[[#This Row],[Code]],Std[Code],Std[EC]),"-")</f>
        <v>#N/A</v>
      </c>
      <c r="Y1943" t="e">
        <f>IF(StandardResults[[#This Row],[Ind/Rel]]="Ind",_xlfn.XLOOKUP(StandardResults[[#This Row],[Code]],Std[Code],Std[Ecs]),"-")</f>
        <v>#N/A</v>
      </c>
      <c r="Z1943">
        <f>COUNTIFS(StandardResults[Name],StandardResults[[#This Row],[Name]],StandardResults[Entry
Std],"B")+COUNTIFS(StandardResults[Name],StandardResults[[#This Row],[Name]],StandardResults[Entry
Std],"A")+COUNTIFS(StandardResults[Name],StandardResults[[#This Row],[Name]],StandardResults[Entry
Std],"AA")</f>
        <v>0</v>
      </c>
      <c r="AA1943">
        <f>COUNTIFS(StandardResults[Name],StandardResults[[#This Row],[Name]],StandardResults[Entry
Std],"AA")</f>
        <v>0</v>
      </c>
    </row>
    <row r="1944" spans="1:27" x14ac:dyDescent="0.25">
      <c r="A1944">
        <f>TimeVR[[#This Row],[Club]]</f>
        <v>0</v>
      </c>
      <c r="B1944" t="str">
        <f>IF(OR(RIGHT(TimeVR[[#This Row],[Event]],3)="M.R", RIGHT(TimeVR[[#This Row],[Event]],3)="F.R"),"Relay","Ind")</f>
        <v>Ind</v>
      </c>
      <c r="C1944">
        <f>TimeVR[[#This Row],[gender]]</f>
        <v>0</v>
      </c>
      <c r="D1944">
        <f>TimeVR[[#This Row],[Age]]</f>
        <v>0</v>
      </c>
      <c r="E1944">
        <f>TimeVR[[#This Row],[name]]</f>
        <v>0</v>
      </c>
      <c r="F1944">
        <f>TimeVR[[#This Row],[Event]]</f>
        <v>0</v>
      </c>
      <c r="G1944" t="str">
        <f>IF(OR(StandardResults[[#This Row],[Entry]]="-",TimeVR[[#This Row],[validation]]="Validated"),"Y","N")</f>
        <v>N</v>
      </c>
      <c r="H1944">
        <f>IF(OR(LEFT(TimeVR[[#This Row],[Times]],8)="00:00.00", LEFT(TimeVR[[#This Row],[Times]],2)="NT"),"-",TimeVR[[#This Row],[Times]])</f>
        <v>0</v>
      </c>
      <c r="I194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4" t="str">
        <f>IF(ISBLANK(TimeVR[[#This Row],[Best Time(S)]]),"-",TimeVR[[#This Row],[Best Time(S)]])</f>
        <v>-</v>
      </c>
      <c r="K1944" t="str">
        <f>IF(StandardResults[[#This Row],[BT(SC)]]&lt;&gt;"-",IF(StandardResults[[#This Row],[BT(SC)]]&lt;=StandardResults[[#This Row],[AAs]],"AA",IF(StandardResults[[#This Row],[BT(SC)]]&lt;=StandardResults[[#This Row],[As]],"A",IF(StandardResults[[#This Row],[BT(SC)]]&lt;=StandardResults[[#This Row],[Bs]],"B","-"))),"")</f>
        <v/>
      </c>
      <c r="L1944" t="str">
        <f>IF(ISBLANK(TimeVR[[#This Row],[Best Time(L)]]),"-",TimeVR[[#This Row],[Best Time(L)]])</f>
        <v>-</v>
      </c>
      <c r="M1944" t="str">
        <f>IF(StandardResults[[#This Row],[BT(LC)]]&lt;&gt;"-",IF(StandardResults[[#This Row],[BT(LC)]]&lt;=StandardResults[[#This Row],[AA]],"AA",IF(StandardResults[[#This Row],[BT(LC)]]&lt;=StandardResults[[#This Row],[A]],"A",IF(StandardResults[[#This Row],[BT(LC)]]&lt;=StandardResults[[#This Row],[B]],"B","-"))),"")</f>
        <v/>
      </c>
      <c r="N1944" s="14"/>
      <c r="O1944" t="str">
        <f>IF(StandardResults[[#This Row],[BT(SC)]]&lt;&gt;"-",IF(StandardResults[[#This Row],[BT(SC)]]&lt;=StandardResults[[#This Row],[Ecs]],"EC","-"),"")</f>
        <v/>
      </c>
      <c r="Q1944" t="str">
        <f>IF(StandardResults[[#This Row],[Ind/Rel]]="Ind",LEFT(StandardResults[[#This Row],[Gender]],1)&amp;MIN(MAX(StandardResults[[#This Row],[Age]],11),17)&amp;"-"&amp;StandardResults[[#This Row],[Event]],"")</f>
        <v>011-0</v>
      </c>
      <c r="R1944" t="e">
        <f>IF(StandardResults[[#This Row],[Ind/Rel]]="Ind",_xlfn.XLOOKUP(StandardResults[[#This Row],[Code]],Std[Code],Std[AA]),"-")</f>
        <v>#N/A</v>
      </c>
      <c r="S1944" t="e">
        <f>IF(StandardResults[[#This Row],[Ind/Rel]]="Ind",_xlfn.XLOOKUP(StandardResults[[#This Row],[Code]],Std[Code],Std[A]),"-")</f>
        <v>#N/A</v>
      </c>
      <c r="T1944" t="e">
        <f>IF(StandardResults[[#This Row],[Ind/Rel]]="Ind",_xlfn.XLOOKUP(StandardResults[[#This Row],[Code]],Std[Code],Std[B]),"-")</f>
        <v>#N/A</v>
      </c>
      <c r="U1944" t="e">
        <f>IF(StandardResults[[#This Row],[Ind/Rel]]="Ind",_xlfn.XLOOKUP(StandardResults[[#This Row],[Code]],Std[Code],Std[AAs]),"-")</f>
        <v>#N/A</v>
      </c>
      <c r="V1944" t="e">
        <f>IF(StandardResults[[#This Row],[Ind/Rel]]="Ind",_xlfn.XLOOKUP(StandardResults[[#This Row],[Code]],Std[Code],Std[As]),"-")</f>
        <v>#N/A</v>
      </c>
      <c r="W1944" t="e">
        <f>IF(StandardResults[[#This Row],[Ind/Rel]]="Ind",_xlfn.XLOOKUP(StandardResults[[#This Row],[Code]],Std[Code],Std[Bs]),"-")</f>
        <v>#N/A</v>
      </c>
      <c r="X1944" t="e">
        <f>IF(StandardResults[[#This Row],[Ind/Rel]]="Ind",_xlfn.XLOOKUP(StandardResults[[#This Row],[Code]],Std[Code],Std[EC]),"-")</f>
        <v>#N/A</v>
      </c>
      <c r="Y1944" t="e">
        <f>IF(StandardResults[[#This Row],[Ind/Rel]]="Ind",_xlfn.XLOOKUP(StandardResults[[#This Row],[Code]],Std[Code],Std[Ecs]),"-")</f>
        <v>#N/A</v>
      </c>
      <c r="Z1944">
        <f>COUNTIFS(StandardResults[Name],StandardResults[[#This Row],[Name]],StandardResults[Entry
Std],"B")+COUNTIFS(StandardResults[Name],StandardResults[[#This Row],[Name]],StandardResults[Entry
Std],"A")+COUNTIFS(StandardResults[Name],StandardResults[[#This Row],[Name]],StandardResults[Entry
Std],"AA")</f>
        <v>0</v>
      </c>
      <c r="AA1944">
        <f>COUNTIFS(StandardResults[Name],StandardResults[[#This Row],[Name]],StandardResults[Entry
Std],"AA")</f>
        <v>0</v>
      </c>
    </row>
    <row r="1945" spans="1:27" x14ac:dyDescent="0.25">
      <c r="A1945">
        <f>TimeVR[[#This Row],[Club]]</f>
        <v>0</v>
      </c>
      <c r="B1945" t="str">
        <f>IF(OR(RIGHT(TimeVR[[#This Row],[Event]],3)="M.R", RIGHT(TimeVR[[#This Row],[Event]],3)="F.R"),"Relay","Ind")</f>
        <v>Ind</v>
      </c>
      <c r="C1945">
        <f>TimeVR[[#This Row],[gender]]</f>
        <v>0</v>
      </c>
      <c r="D1945">
        <f>TimeVR[[#This Row],[Age]]</f>
        <v>0</v>
      </c>
      <c r="E1945">
        <f>TimeVR[[#This Row],[name]]</f>
        <v>0</v>
      </c>
      <c r="F1945">
        <f>TimeVR[[#This Row],[Event]]</f>
        <v>0</v>
      </c>
      <c r="G1945" t="str">
        <f>IF(OR(StandardResults[[#This Row],[Entry]]="-",TimeVR[[#This Row],[validation]]="Validated"),"Y","N")</f>
        <v>N</v>
      </c>
      <c r="H1945">
        <f>IF(OR(LEFT(TimeVR[[#This Row],[Times]],8)="00:00.00", LEFT(TimeVR[[#This Row],[Times]],2)="NT"),"-",TimeVR[[#This Row],[Times]])</f>
        <v>0</v>
      </c>
      <c r="I194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5" t="str">
        <f>IF(ISBLANK(TimeVR[[#This Row],[Best Time(S)]]),"-",TimeVR[[#This Row],[Best Time(S)]])</f>
        <v>-</v>
      </c>
      <c r="K1945" t="str">
        <f>IF(StandardResults[[#This Row],[BT(SC)]]&lt;&gt;"-",IF(StandardResults[[#This Row],[BT(SC)]]&lt;=StandardResults[[#This Row],[AAs]],"AA",IF(StandardResults[[#This Row],[BT(SC)]]&lt;=StandardResults[[#This Row],[As]],"A",IF(StandardResults[[#This Row],[BT(SC)]]&lt;=StandardResults[[#This Row],[Bs]],"B","-"))),"")</f>
        <v/>
      </c>
      <c r="L1945" t="str">
        <f>IF(ISBLANK(TimeVR[[#This Row],[Best Time(L)]]),"-",TimeVR[[#This Row],[Best Time(L)]])</f>
        <v>-</v>
      </c>
      <c r="M1945" t="str">
        <f>IF(StandardResults[[#This Row],[BT(LC)]]&lt;&gt;"-",IF(StandardResults[[#This Row],[BT(LC)]]&lt;=StandardResults[[#This Row],[AA]],"AA",IF(StandardResults[[#This Row],[BT(LC)]]&lt;=StandardResults[[#This Row],[A]],"A",IF(StandardResults[[#This Row],[BT(LC)]]&lt;=StandardResults[[#This Row],[B]],"B","-"))),"")</f>
        <v/>
      </c>
      <c r="N1945" s="14"/>
      <c r="O1945" t="str">
        <f>IF(StandardResults[[#This Row],[BT(SC)]]&lt;&gt;"-",IF(StandardResults[[#This Row],[BT(SC)]]&lt;=StandardResults[[#This Row],[Ecs]],"EC","-"),"")</f>
        <v/>
      </c>
      <c r="Q1945" t="str">
        <f>IF(StandardResults[[#This Row],[Ind/Rel]]="Ind",LEFT(StandardResults[[#This Row],[Gender]],1)&amp;MIN(MAX(StandardResults[[#This Row],[Age]],11),17)&amp;"-"&amp;StandardResults[[#This Row],[Event]],"")</f>
        <v>011-0</v>
      </c>
      <c r="R1945" t="e">
        <f>IF(StandardResults[[#This Row],[Ind/Rel]]="Ind",_xlfn.XLOOKUP(StandardResults[[#This Row],[Code]],Std[Code],Std[AA]),"-")</f>
        <v>#N/A</v>
      </c>
      <c r="S1945" t="e">
        <f>IF(StandardResults[[#This Row],[Ind/Rel]]="Ind",_xlfn.XLOOKUP(StandardResults[[#This Row],[Code]],Std[Code],Std[A]),"-")</f>
        <v>#N/A</v>
      </c>
      <c r="T1945" t="e">
        <f>IF(StandardResults[[#This Row],[Ind/Rel]]="Ind",_xlfn.XLOOKUP(StandardResults[[#This Row],[Code]],Std[Code],Std[B]),"-")</f>
        <v>#N/A</v>
      </c>
      <c r="U1945" t="e">
        <f>IF(StandardResults[[#This Row],[Ind/Rel]]="Ind",_xlfn.XLOOKUP(StandardResults[[#This Row],[Code]],Std[Code],Std[AAs]),"-")</f>
        <v>#N/A</v>
      </c>
      <c r="V1945" t="e">
        <f>IF(StandardResults[[#This Row],[Ind/Rel]]="Ind",_xlfn.XLOOKUP(StandardResults[[#This Row],[Code]],Std[Code],Std[As]),"-")</f>
        <v>#N/A</v>
      </c>
      <c r="W1945" t="e">
        <f>IF(StandardResults[[#This Row],[Ind/Rel]]="Ind",_xlfn.XLOOKUP(StandardResults[[#This Row],[Code]],Std[Code],Std[Bs]),"-")</f>
        <v>#N/A</v>
      </c>
      <c r="X1945" t="e">
        <f>IF(StandardResults[[#This Row],[Ind/Rel]]="Ind",_xlfn.XLOOKUP(StandardResults[[#This Row],[Code]],Std[Code],Std[EC]),"-")</f>
        <v>#N/A</v>
      </c>
      <c r="Y1945" t="e">
        <f>IF(StandardResults[[#This Row],[Ind/Rel]]="Ind",_xlfn.XLOOKUP(StandardResults[[#This Row],[Code]],Std[Code],Std[Ecs]),"-")</f>
        <v>#N/A</v>
      </c>
      <c r="Z1945">
        <f>COUNTIFS(StandardResults[Name],StandardResults[[#This Row],[Name]],StandardResults[Entry
Std],"B")+COUNTIFS(StandardResults[Name],StandardResults[[#This Row],[Name]],StandardResults[Entry
Std],"A")+COUNTIFS(StandardResults[Name],StandardResults[[#This Row],[Name]],StandardResults[Entry
Std],"AA")</f>
        <v>0</v>
      </c>
      <c r="AA1945">
        <f>COUNTIFS(StandardResults[Name],StandardResults[[#This Row],[Name]],StandardResults[Entry
Std],"AA")</f>
        <v>0</v>
      </c>
    </row>
    <row r="1946" spans="1:27" x14ac:dyDescent="0.25">
      <c r="A1946">
        <f>TimeVR[[#This Row],[Club]]</f>
        <v>0</v>
      </c>
      <c r="B1946" t="str">
        <f>IF(OR(RIGHT(TimeVR[[#This Row],[Event]],3)="M.R", RIGHT(TimeVR[[#This Row],[Event]],3)="F.R"),"Relay","Ind")</f>
        <v>Ind</v>
      </c>
      <c r="C1946">
        <f>TimeVR[[#This Row],[gender]]</f>
        <v>0</v>
      </c>
      <c r="D1946">
        <f>TimeVR[[#This Row],[Age]]</f>
        <v>0</v>
      </c>
      <c r="E1946">
        <f>TimeVR[[#This Row],[name]]</f>
        <v>0</v>
      </c>
      <c r="F1946">
        <f>TimeVR[[#This Row],[Event]]</f>
        <v>0</v>
      </c>
      <c r="G1946" t="str">
        <f>IF(OR(StandardResults[[#This Row],[Entry]]="-",TimeVR[[#This Row],[validation]]="Validated"),"Y","N")</f>
        <v>N</v>
      </c>
      <c r="H1946">
        <f>IF(OR(LEFT(TimeVR[[#This Row],[Times]],8)="00:00.00", LEFT(TimeVR[[#This Row],[Times]],2)="NT"),"-",TimeVR[[#This Row],[Times]])</f>
        <v>0</v>
      </c>
      <c r="I194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6" t="str">
        <f>IF(ISBLANK(TimeVR[[#This Row],[Best Time(S)]]),"-",TimeVR[[#This Row],[Best Time(S)]])</f>
        <v>-</v>
      </c>
      <c r="K1946" t="str">
        <f>IF(StandardResults[[#This Row],[BT(SC)]]&lt;&gt;"-",IF(StandardResults[[#This Row],[BT(SC)]]&lt;=StandardResults[[#This Row],[AAs]],"AA",IF(StandardResults[[#This Row],[BT(SC)]]&lt;=StandardResults[[#This Row],[As]],"A",IF(StandardResults[[#This Row],[BT(SC)]]&lt;=StandardResults[[#This Row],[Bs]],"B","-"))),"")</f>
        <v/>
      </c>
      <c r="L1946" t="str">
        <f>IF(ISBLANK(TimeVR[[#This Row],[Best Time(L)]]),"-",TimeVR[[#This Row],[Best Time(L)]])</f>
        <v>-</v>
      </c>
      <c r="M1946" t="str">
        <f>IF(StandardResults[[#This Row],[BT(LC)]]&lt;&gt;"-",IF(StandardResults[[#This Row],[BT(LC)]]&lt;=StandardResults[[#This Row],[AA]],"AA",IF(StandardResults[[#This Row],[BT(LC)]]&lt;=StandardResults[[#This Row],[A]],"A",IF(StandardResults[[#This Row],[BT(LC)]]&lt;=StandardResults[[#This Row],[B]],"B","-"))),"")</f>
        <v/>
      </c>
      <c r="N1946" s="14"/>
      <c r="O1946" t="str">
        <f>IF(StandardResults[[#This Row],[BT(SC)]]&lt;&gt;"-",IF(StandardResults[[#This Row],[BT(SC)]]&lt;=StandardResults[[#This Row],[Ecs]],"EC","-"),"")</f>
        <v/>
      </c>
      <c r="Q1946" t="str">
        <f>IF(StandardResults[[#This Row],[Ind/Rel]]="Ind",LEFT(StandardResults[[#This Row],[Gender]],1)&amp;MIN(MAX(StandardResults[[#This Row],[Age]],11),17)&amp;"-"&amp;StandardResults[[#This Row],[Event]],"")</f>
        <v>011-0</v>
      </c>
      <c r="R1946" t="e">
        <f>IF(StandardResults[[#This Row],[Ind/Rel]]="Ind",_xlfn.XLOOKUP(StandardResults[[#This Row],[Code]],Std[Code],Std[AA]),"-")</f>
        <v>#N/A</v>
      </c>
      <c r="S1946" t="e">
        <f>IF(StandardResults[[#This Row],[Ind/Rel]]="Ind",_xlfn.XLOOKUP(StandardResults[[#This Row],[Code]],Std[Code],Std[A]),"-")</f>
        <v>#N/A</v>
      </c>
      <c r="T1946" t="e">
        <f>IF(StandardResults[[#This Row],[Ind/Rel]]="Ind",_xlfn.XLOOKUP(StandardResults[[#This Row],[Code]],Std[Code],Std[B]),"-")</f>
        <v>#N/A</v>
      </c>
      <c r="U1946" t="e">
        <f>IF(StandardResults[[#This Row],[Ind/Rel]]="Ind",_xlfn.XLOOKUP(StandardResults[[#This Row],[Code]],Std[Code],Std[AAs]),"-")</f>
        <v>#N/A</v>
      </c>
      <c r="V1946" t="e">
        <f>IF(StandardResults[[#This Row],[Ind/Rel]]="Ind",_xlfn.XLOOKUP(StandardResults[[#This Row],[Code]],Std[Code],Std[As]),"-")</f>
        <v>#N/A</v>
      </c>
      <c r="W1946" t="e">
        <f>IF(StandardResults[[#This Row],[Ind/Rel]]="Ind",_xlfn.XLOOKUP(StandardResults[[#This Row],[Code]],Std[Code],Std[Bs]),"-")</f>
        <v>#N/A</v>
      </c>
      <c r="X1946" t="e">
        <f>IF(StandardResults[[#This Row],[Ind/Rel]]="Ind",_xlfn.XLOOKUP(StandardResults[[#This Row],[Code]],Std[Code],Std[EC]),"-")</f>
        <v>#N/A</v>
      </c>
      <c r="Y1946" t="e">
        <f>IF(StandardResults[[#This Row],[Ind/Rel]]="Ind",_xlfn.XLOOKUP(StandardResults[[#This Row],[Code]],Std[Code],Std[Ecs]),"-")</f>
        <v>#N/A</v>
      </c>
      <c r="Z1946">
        <f>COUNTIFS(StandardResults[Name],StandardResults[[#This Row],[Name]],StandardResults[Entry
Std],"B")+COUNTIFS(StandardResults[Name],StandardResults[[#This Row],[Name]],StandardResults[Entry
Std],"A")+COUNTIFS(StandardResults[Name],StandardResults[[#This Row],[Name]],StandardResults[Entry
Std],"AA")</f>
        <v>0</v>
      </c>
      <c r="AA1946">
        <f>COUNTIFS(StandardResults[Name],StandardResults[[#This Row],[Name]],StandardResults[Entry
Std],"AA")</f>
        <v>0</v>
      </c>
    </row>
    <row r="1947" spans="1:27" x14ac:dyDescent="0.25">
      <c r="A1947">
        <f>TimeVR[[#This Row],[Club]]</f>
        <v>0</v>
      </c>
      <c r="B1947" t="str">
        <f>IF(OR(RIGHT(TimeVR[[#This Row],[Event]],3)="M.R", RIGHT(TimeVR[[#This Row],[Event]],3)="F.R"),"Relay","Ind")</f>
        <v>Ind</v>
      </c>
      <c r="C1947">
        <f>TimeVR[[#This Row],[gender]]</f>
        <v>0</v>
      </c>
      <c r="D1947">
        <f>TimeVR[[#This Row],[Age]]</f>
        <v>0</v>
      </c>
      <c r="E1947">
        <f>TimeVR[[#This Row],[name]]</f>
        <v>0</v>
      </c>
      <c r="F1947">
        <f>TimeVR[[#This Row],[Event]]</f>
        <v>0</v>
      </c>
      <c r="G1947" t="str">
        <f>IF(OR(StandardResults[[#This Row],[Entry]]="-",TimeVR[[#This Row],[validation]]="Validated"),"Y","N")</f>
        <v>N</v>
      </c>
      <c r="H1947">
        <f>IF(OR(LEFT(TimeVR[[#This Row],[Times]],8)="00:00.00", LEFT(TimeVR[[#This Row],[Times]],2)="NT"),"-",TimeVR[[#This Row],[Times]])</f>
        <v>0</v>
      </c>
      <c r="I194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7" t="str">
        <f>IF(ISBLANK(TimeVR[[#This Row],[Best Time(S)]]),"-",TimeVR[[#This Row],[Best Time(S)]])</f>
        <v>-</v>
      </c>
      <c r="K1947" t="str">
        <f>IF(StandardResults[[#This Row],[BT(SC)]]&lt;&gt;"-",IF(StandardResults[[#This Row],[BT(SC)]]&lt;=StandardResults[[#This Row],[AAs]],"AA",IF(StandardResults[[#This Row],[BT(SC)]]&lt;=StandardResults[[#This Row],[As]],"A",IF(StandardResults[[#This Row],[BT(SC)]]&lt;=StandardResults[[#This Row],[Bs]],"B","-"))),"")</f>
        <v/>
      </c>
      <c r="L1947" t="str">
        <f>IF(ISBLANK(TimeVR[[#This Row],[Best Time(L)]]),"-",TimeVR[[#This Row],[Best Time(L)]])</f>
        <v>-</v>
      </c>
      <c r="M1947" t="str">
        <f>IF(StandardResults[[#This Row],[BT(LC)]]&lt;&gt;"-",IF(StandardResults[[#This Row],[BT(LC)]]&lt;=StandardResults[[#This Row],[AA]],"AA",IF(StandardResults[[#This Row],[BT(LC)]]&lt;=StandardResults[[#This Row],[A]],"A",IF(StandardResults[[#This Row],[BT(LC)]]&lt;=StandardResults[[#This Row],[B]],"B","-"))),"")</f>
        <v/>
      </c>
      <c r="N1947" s="14"/>
      <c r="O1947" t="str">
        <f>IF(StandardResults[[#This Row],[BT(SC)]]&lt;&gt;"-",IF(StandardResults[[#This Row],[BT(SC)]]&lt;=StandardResults[[#This Row],[Ecs]],"EC","-"),"")</f>
        <v/>
      </c>
      <c r="Q1947" t="str">
        <f>IF(StandardResults[[#This Row],[Ind/Rel]]="Ind",LEFT(StandardResults[[#This Row],[Gender]],1)&amp;MIN(MAX(StandardResults[[#This Row],[Age]],11),17)&amp;"-"&amp;StandardResults[[#This Row],[Event]],"")</f>
        <v>011-0</v>
      </c>
      <c r="R1947" t="e">
        <f>IF(StandardResults[[#This Row],[Ind/Rel]]="Ind",_xlfn.XLOOKUP(StandardResults[[#This Row],[Code]],Std[Code],Std[AA]),"-")</f>
        <v>#N/A</v>
      </c>
      <c r="S1947" t="e">
        <f>IF(StandardResults[[#This Row],[Ind/Rel]]="Ind",_xlfn.XLOOKUP(StandardResults[[#This Row],[Code]],Std[Code],Std[A]),"-")</f>
        <v>#N/A</v>
      </c>
      <c r="T1947" t="e">
        <f>IF(StandardResults[[#This Row],[Ind/Rel]]="Ind",_xlfn.XLOOKUP(StandardResults[[#This Row],[Code]],Std[Code],Std[B]),"-")</f>
        <v>#N/A</v>
      </c>
      <c r="U1947" t="e">
        <f>IF(StandardResults[[#This Row],[Ind/Rel]]="Ind",_xlfn.XLOOKUP(StandardResults[[#This Row],[Code]],Std[Code],Std[AAs]),"-")</f>
        <v>#N/A</v>
      </c>
      <c r="V1947" t="e">
        <f>IF(StandardResults[[#This Row],[Ind/Rel]]="Ind",_xlfn.XLOOKUP(StandardResults[[#This Row],[Code]],Std[Code],Std[As]),"-")</f>
        <v>#N/A</v>
      </c>
      <c r="W1947" t="e">
        <f>IF(StandardResults[[#This Row],[Ind/Rel]]="Ind",_xlfn.XLOOKUP(StandardResults[[#This Row],[Code]],Std[Code],Std[Bs]),"-")</f>
        <v>#N/A</v>
      </c>
      <c r="X1947" t="e">
        <f>IF(StandardResults[[#This Row],[Ind/Rel]]="Ind",_xlfn.XLOOKUP(StandardResults[[#This Row],[Code]],Std[Code],Std[EC]),"-")</f>
        <v>#N/A</v>
      </c>
      <c r="Y1947" t="e">
        <f>IF(StandardResults[[#This Row],[Ind/Rel]]="Ind",_xlfn.XLOOKUP(StandardResults[[#This Row],[Code]],Std[Code],Std[Ecs]),"-")</f>
        <v>#N/A</v>
      </c>
      <c r="Z1947">
        <f>COUNTIFS(StandardResults[Name],StandardResults[[#This Row],[Name]],StandardResults[Entry
Std],"B")+COUNTIFS(StandardResults[Name],StandardResults[[#This Row],[Name]],StandardResults[Entry
Std],"A")+COUNTIFS(StandardResults[Name],StandardResults[[#This Row],[Name]],StandardResults[Entry
Std],"AA")</f>
        <v>0</v>
      </c>
      <c r="AA1947">
        <f>COUNTIFS(StandardResults[Name],StandardResults[[#This Row],[Name]],StandardResults[Entry
Std],"AA")</f>
        <v>0</v>
      </c>
    </row>
    <row r="1948" spans="1:27" x14ac:dyDescent="0.25">
      <c r="A1948">
        <f>TimeVR[[#This Row],[Club]]</f>
        <v>0</v>
      </c>
      <c r="B1948" t="str">
        <f>IF(OR(RIGHT(TimeVR[[#This Row],[Event]],3)="M.R", RIGHT(TimeVR[[#This Row],[Event]],3)="F.R"),"Relay","Ind")</f>
        <v>Ind</v>
      </c>
      <c r="C1948">
        <f>TimeVR[[#This Row],[gender]]</f>
        <v>0</v>
      </c>
      <c r="D1948">
        <f>TimeVR[[#This Row],[Age]]</f>
        <v>0</v>
      </c>
      <c r="E1948">
        <f>TimeVR[[#This Row],[name]]</f>
        <v>0</v>
      </c>
      <c r="F1948">
        <f>TimeVR[[#This Row],[Event]]</f>
        <v>0</v>
      </c>
      <c r="G1948" t="str">
        <f>IF(OR(StandardResults[[#This Row],[Entry]]="-",TimeVR[[#This Row],[validation]]="Validated"),"Y","N")</f>
        <v>N</v>
      </c>
      <c r="H1948">
        <f>IF(OR(LEFT(TimeVR[[#This Row],[Times]],8)="00:00.00", LEFT(TimeVR[[#This Row],[Times]],2)="NT"),"-",TimeVR[[#This Row],[Times]])</f>
        <v>0</v>
      </c>
      <c r="I194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8" t="str">
        <f>IF(ISBLANK(TimeVR[[#This Row],[Best Time(S)]]),"-",TimeVR[[#This Row],[Best Time(S)]])</f>
        <v>-</v>
      </c>
      <c r="K1948" t="str">
        <f>IF(StandardResults[[#This Row],[BT(SC)]]&lt;&gt;"-",IF(StandardResults[[#This Row],[BT(SC)]]&lt;=StandardResults[[#This Row],[AAs]],"AA",IF(StandardResults[[#This Row],[BT(SC)]]&lt;=StandardResults[[#This Row],[As]],"A",IF(StandardResults[[#This Row],[BT(SC)]]&lt;=StandardResults[[#This Row],[Bs]],"B","-"))),"")</f>
        <v/>
      </c>
      <c r="L1948" t="str">
        <f>IF(ISBLANK(TimeVR[[#This Row],[Best Time(L)]]),"-",TimeVR[[#This Row],[Best Time(L)]])</f>
        <v>-</v>
      </c>
      <c r="M1948" t="str">
        <f>IF(StandardResults[[#This Row],[BT(LC)]]&lt;&gt;"-",IF(StandardResults[[#This Row],[BT(LC)]]&lt;=StandardResults[[#This Row],[AA]],"AA",IF(StandardResults[[#This Row],[BT(LC)]]&lt;=StandardResults[[#This Row],[A]],"A",IF(StandardResults[[#This Row],[BT(LC)]]&lt;=StandardResults[[#This Row],[B]],"B","-"))),"")</f>
        <v/>
      </c>
      <c r="N1948" s="14"/>
      <c r="O1948" t="str">
        <f>IF(StandardResults[[#This Row],[BT(SC)]]&lt;&gt;"-",IF(StandardResults[[#This Row],[BT(SC)]]&lt;=StandardResults[[#This Row],[Ecs]],"EC","-"),"")</f>
        <v/>
      </c>
      <c r="Q1948" t="str">
        <f>IF(StandardResults[[#This Row],[Ind/Rel]]="Ind",LEFT(StandardResults[[#This Row],[Gender]],1)&amp;MIN(MAX(StandardResults[[#This Row],[Age]],11),17)&amp;"-"&amp;StandardResults[[#This Row],[Event]],"")</f>
        <v>011-0</v>
      </c>
      <c r="R1948" t="e">
        <f>IF(StandardResults[[#This Row],[Ind/Rel]]="Ind",_xlfn.XLOOKUP(StandardResults[[#This Row],[Code]],Std[Code],Std[AA]),"-")</f>
        <v>#N/A</v>
      </c>
      <c r="S1948" t="e">
        <f>IF(StandardResults[[#This Row],[Ind/Rel]]="Ind",_xlfn.XLOOKUP(StandardResults[[#This Row],[Code]],Std[Code],Std[A]),"-")</f>
        <v>#N/A</v>
      </c>
      <c r="T1948" t="e">
        <f>IF(StandardResults[[#This Row],[Ind/Rel]]="Ind",_xlfn.XLOOKUP(StandardResults[[#This Row],[Code]],Std[Code],Std[B]),"-")</f>
        <v>#N/A</v>
      </c>
      <c r="U1948" t="e">
        <f>IF(StandardResults[[#This Row],[Ind/Rel]]="Ind",_xlfn.XLOOKUP(StandardResults[[#This Row],[Code]],Std[Code],Std[AAs]),"-")</f>
        <v>#N/A</v>
      </c>
      <c r="V1948" t="e">
        <f>IF(StandardResults[[#This Row],[Ind/Rel]]="Ind",_xlfn.XLOOKUP(StandardResults[[#This Row],[Code]],Std[Code],Std[As]),"-")</f>
        <v>#N/A</v>
      </c>
      <c r="W1948" t="e">
        <f>IF(StandardResults[[#This Row],[Ind/Rel]]="Ind",_xlfn.XLOOKUP(StandardResults[[#This Row],[Code]],Std[Code],Std[Bs]),"-")</f>
        <v>#N/A</v>
      </c>
      <c r="X1948" t="e">
        <f>IF(StandardResults[[#This Row],[Ind/Rel]]="Ind",_xlfn.XLOOKUP(StandardResults[[#This Row],[Code]],Std[Code],Std[EC]),"-")</f>
        <v>#N/A</v>
      </c>
      <c r="Y1948" t="e">
        <f>IF(StandardResults[[#This Row],[Ind/Rel]]="Ind",_xlfn.XLOOKUP(StandardResults[[#This Row],[Code]],Std[Code],Std[Ecs]),"-")</f>
        <v>#N/A</v>
      </c>
      <c r="Z1948">
        <f>COUNTIFS(StandardResults[Name],StandardResults[[#This Row],[Name]],StandardResults[Entry
Std],"B")+COUNTIFS(StandardResults[Name],StandardResults[[#This Row],[Name]],StandardResults[Entry
Std],"A")+COUNTIFS(StandardResults[Name],StandardResults[[#This Row],[Name]],StandardResults[Entry
Std],"AA")</f>
        <v>0</v>
      </c>
      <c r="AA1948">
        <f>COUNTIFS(StandardResults[Name],StandardResults[[#This Row],[Name]],StandardResults[Entry
Std],"AA")</f>
        <v>0</v>
      </c>
    </row>
    <row r="1949" spans="1:27" x14ac:dyDescent="0.25">
      <c r="A1949">
        <f>TimeVR[[#This Row],[Club]]</f>
        <v>0</v>
      </c>
      <c r="B1949" t="str">
        <f>IF(OR(RIGHT(TimeVR[[#This Row],[Event]],3)="M.R", RIGHT(TimeVR[[#This Row],[Event]],3)="F.R"),"Relay","Ind")</f>
        <v>Ind</v>
      </c>
      <c r="C1949">
        <f>TimeVR[[#This Row],[gender]]</f>
        <v>0</v>
      </c>
      <c r="D1949">
        <f>TimeVR[[#This Row],[Age]]</f>
        <v>0</v>
      </c>
      <c r="E1949">
        <f>TimeVR[[#This Row],[name]]</f>
        <v>0</v>
      </c>
      <c r="F1949">
        <f>TimeVR[[#This Row],[Event]]</f>
        <v>0</v>
      </c>
      <c r="G1949" t="str">
        <f>IF(OR(StandardResults[[#This Row],[Entry]]="-",TimeVR[[#This Row],[validation]]="Validated"),"Y","N")</f>
        <v>N</v>
      </c>
      <c r="H1949">
        <f>IF(OR(LEFT(TimeVR[[#This Row],[Times]],8)="00:00.00", LEFT(TimeVR[[#This Row],[Times]],2)="NT"),"-",TimeVR[[#This Row],[Times]])</f>
        <v>0</v>
      </c>
      <c r="I194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49" t="str">
        <f>IF(ISBLANK(TimeVR[[#This Row],[Best Time(S)]]),"-",TimeVR[[#This Row],[Best Time(S)]])</f>
        <v>-</v>
      </c>
      <c r="K1949" t="str">
        <f>IF(StandardResults[[#This Row],[BT(SC)]]&lt;&gt;"-",IF(StandardResults[[#This Row],[BT(SC)]]&lt;=StandardResults[[#This Row],[AAs]],"AA",IF(StandardResults[[#This Row],[BT(SC)]]&lt;=StandardResults[[#This Row],[As]],"A",IF(StandardResults[[#This Row],[BT(SC)]]&lt;=StandardResults[[#This Row],[Bs]],"B","-"))),"")</f>
        <v/>
      </c>
      <c r="L1949" t="str">
        <f>IF(ISBLANK(TimeVR[[#This Row],[Best Time(L)]]),"-",TimeVR[[#This Row],[Best Time(L)]])</f>
        <v>-</v>
      </c>
      <c r="M1949" t="str">
        <f>IF(StandardResults[[#This Row],[BT(LC)]]&lt;&gt;"-",IF(StandardResults[[#This Row],[BT(LC)]]&lt;=StandardResults[[#This Row],[AA]],"AA",IF(StandardResults[[#This Row],[BT(LC)]]&lt;=StandardResults[[#This Row],[A]],"A",IF(StandardResults[[#This Row],[BT(LC)]]&lt;=StandardResults[[#This Row],[B]],"B","-"))),"")</f>
        <v/>
      </c>
      <c r="N1949" s="14"/>
      <c r="O1949" t="str">
        <f>IF(StandardResults[[#This Row],[BT(SC)]]&lt;&gt;"-",IF(StandardResults[[#This Row],[BT(SC)]]&lt;=StandardResults[[#This Row],[Ecs]],"EC","-"),"")</f>
        <v/>
      </c>
      <c r="Q1949" t="str">
        <f>IF(StandardResults[[#This Row],[Ind/Rel]]="Ind",LEFT(StandardResults[[#This Row],[Gender]],1)&amp;MIN(MAX(StandardResults[[#This Row],[Age]],11),17)&amp;"-"&amp;StandardResults[[#This Row],[Event]],"")</f>
        <v>011-0</v>
      </c>
      <c r="R1949" t="e">
        <f>IF(StandardResults[[#This Row],[Ind/Rel]]="Ind",_xlfn.XLOOKUP(StandardResults[[#This Row],[Code]],Std[Code],Std[AA]),"-")</f>
        <v>#N/A</v>
      </c>
      <c r="S1949" t="e">
        <f>IF(StandardResults[[#This Row],[Ind/Rel]]="Ind",_xlfn.XLOOKUP(StandardResults[[#This Row],[Code]],Std[Code],Std[A]),"-")</f>
        <v>#N/A</v>
      </c>
      <c r="T1949" t="e">
        <f>IF(StandardResults[[#This Row],[Ind/Rel]]="Ind",_xlfn.XLOOKUP(StandardResults[[#This Row],[Code]],Std[Code],Std[B]),"-")</f>
        <v>#N/A</v>
      </c>
      <c r="U1949" t="e">
        <f>IF(StandardResults[[#This Row],[Ind/Rel]]="Ind",_xlfn.XLOOKUP(StandardResults[[#This Row],[Code]],Std[Code],Std[AAs]),"-")</f>
        <v>#N/A</v>
      </c>
      <c r="V1949" t="e">
        <f>IF(StandardResults[[#This Row],[Ind/Rel]]="Ind",_xlfn.XLOOKUP(StandardResults[[#This Row],[Code]],Std[Code],Std[As]),"-")</f>
        <v>#N/A</v>
      </c>
      <c r="W1949" t="e">
        <f>IF(StandardResults[[#This Row],[Ind/Rel]]="Ind",_xlfn.XLOOKUP(StandardResults[[#This Row],[Code]],Std[Code],Std[Bs]),"-")</f>
        <v>#N/A</v>
      </c>
      <c r="X1949" t="e">
        <f>IF(StandardResults[[#This Row],[Ind/Rel]]="Ind",_xlfn.XLOOKUP(StandardResults[[#This Row],[Code]],Std[Code],Std[EC]),"-")</f>
        <v>#N/A</v>
      </c>
      <c r="Y1949" t="e">
        <f>IF(StandardResults[[#This Row],[Ind/Rel]]="Ind",_xlfn.XLOOKUP(StandardResults[[#This Row],[Code]],Std[Code],Std[Ecs]),"-")</f>
        <v>#N/A</v>
      </c>
      <c r="Z1949">
        <f>COUNTIFS(StandardResults[Name],StandardResults[[#This Row],[Name]],StandardResults[Entry
Std],"B")+COUNTIFS(StandardResults[Name],StandardResults[[#This Row],[Name]],StandardResults[Entry
Std],"A")+COUNTIFS(StandardResults[Name],StandardResults[[#This Row],[Name]],StandardResults[Entry
Std],"AA")</f>
        <v>0</v>
      </c>
      <c r="AA1949">
        <f>COUNTIFS(StandardResults[Name],StandardResults[[#This Row],[Name]],StandardResults[Entry
Std],"AA")</f>
        <v>0</v>
      </c>
    </row>
    <row r="1950" spans="1:27" x14ac:dyDescent="0.25">
      <c r="A1950">
        <f>TimeVR[[#This Row],[Club]]</f>
        <v>0</v>
      </c>
      <c r="B1950" t="str">
        <f>IF(OR(RIGHT(TimeVR[[#This Row],[Event]],3)="M.R", RIGHT(TimeVR[[#This Row],[Event]],3)="F.R"),"Relay","Ind")</f>
        <v>Ind</v>
      </c>
      <c r="C1950">
        <f>TimeVR[[#This Row],[gender]]</f>
        <v>0</v>
      </c>
      <c r="D1950">
        <f>TimeVR[[#This Row],[Age]]</f>
        <v>0</v>
      </c>
      <c r="E1950">
        <f>TimeVR[[#This Row],[name]]</f>
        <v>0</v>
      </c>
      <c r="F1950">
        <f>TimeVR[[#This Row],[Event]]</f>
        <v>0</v>
      </c>
      <c r="G1950" t="str">
        <f>IF(OR(StandardResults[[#This Row],[Entry]]="-",TimeVR[[#This Row],[validation]]="Validated"),"Y","N")</f>
        <v>N</v>
      </c>
      <c r="H1950">
        <f>IF(OR(LEFT(TimeVR[[#This Row],[Times]],8)="00:00.00", LEFT(TimeVR[[#This Row],[Times]],2)="NT"),"-",TimeVR[[#This Row],[Times]])</f>
        <v>0</v>
      </c>
      <c r="I195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0" t="str">
        <f>IF(ISBLANK(TimeVR[[#This Row],[Best Time(S)]]),"-",TimeVR[[#This Row],[Best Time(S)]])</f>
        <v>-</v>
      </c>
      <c r="K1950" t="str">
        <f>IF(StandardResults[[#This Row],[BT(SC)]]&lt;&gt;"-",IF(StandardResults[[#This Row],[BT(SC)]]&lt;=StandardResults[[#This Row],[AAs]],"AA",IF(StandardResults[[#This Row],[BT(SC)]]&lt;=StandardResults[[#This Row],[As]],"A",IF(StandardResults[[#This Row],[BT(SC)]]&lt;=StandardResults[[#This Row],[Bs]],"B","-"))),"")</f>
        <v/>
      </c>
      <c r="L1950" t="str">
        <f>IF(ISBLANK(TimeVR[[#This Row],[Best Time(L)]]),"-",TimeVR[[#This Row],[Best Time(L)]])</f>
        <v>-</v>
      </c>
      <c r="M1950" t="str">
        <f>IF(StandardResults[[#This Row],[BT(LC)]]&lt;&gt;"-",IF(StandardResults[[#This Row],[BT(LC)]]&lt;=StandardResults[[#This Row],[AA]],"AA",IF(StandardResults[[#This Row],[BT(LC)]]&lt;=StandardResults[[#This Row],[A]],"A",IF(StandardResults[[#This Row],[BT(LC)]]&lt;=StandardResults[[#This Row],[B]],"B","-"))),"")</f>
        <v/>
      </c>
      <c r="N1950" s="14"/>
      <c r="O1950" t="str">
        <f>IF(StandardResults[[#This Row],[BT(SC)]]&lt;&gt;"-",IF(StandardResults[[#This Row],[BT(SC)]]&lt;=StandardResults[[#This Row],[Ecs]],"EC","-"),"")</f>
        <v/>
      </c>
      <c r="Q1950" t="str">
        <f>IF(StandardResults[[#This Row],[Ind/Rel]]="Ind",LEFT(StandardResults[[#This Row],[Gender]],1)&amp;MIN(MAX(StandardResults[[#This Row],[Age]],11),17)&amp;"-"&amp;StandardResults[[#This Row],[Event]],"")</f>
        <v>011-0</v>
      </c>
      <c r="R1950" t="e">
        <f>IF(StandardResults[[#This Row],[Ind/Rel]]="Ind",_xlfn.XLOOKUP(StandardResults[[#This Row],[Code]],Std[Code],Std[AA]),"-")</f>
        <v>#N/A</v>
      </c>
      <c r="S1950" t="e">
        <f>IF(StandardResults[[#This Row],[Ind/Rel]]="Ind",_xlfn.XLOOKUP(StandardResults[[#This Row],[Code]],Std[Code],Std[A]),"-")</f>
        <v>#N/A</v>
      </c>
      <c r="T1950" t="e">
        <f>IF(StandardResults[[#This Row],[Ind/Rel]]="Ind",_xlfn.XLOOKUP(StandardResults[[#This Row],[Code]],Std[Code],Std[B]),"-")</f>
        <v>#N/A</v>
      </c>
      <c r="U1950" t="e">
        <f>IF(StandardResults[[#This Row],[Ind/Rel]]="Ind",_xlfn.XLOOKUP(StandardResults[[#This Row],[Code]],Std[Code],Std[AAs]),"-")</f>
        <v>#N/A</v>
      </c>
      <c r="V1950" t="e">
        <f>IF(StandardResults[[#This Row],[Ind/Rel]]="Ind",_xlfn.XLOOKUP(StandardResults[[#This Row],[Code]],Std[Code],Std[As]),"-")</f>
        <v>#N/A</v>
      </c>
      <c r="W1950" t="e">
        <f>IF(StandardResults[[#This Row],[Ind/Rel]]="Ind",_xlfn.XLOOKUP(StandardResults[[#This Row],[Code]],Std[Code],Std[Bs]),"-")</f>
        <v>#N/A</v>
      </c>
      <c r="X1950" t="e">
        <f>IF(StandardResults[[#This Row],[Ind/Rel]]="Ind",_xlfn.XLOOKUP(StandardResults[[#This Row],[Code]],Std[Code],Std[EC]),"-")</f>
        <v>#N/A</v>
      </c>
      <c r="Y1950" t="e">
        <f>IF(StandardResults[[#This Row],[Ind/Rel]]="Ind",_xlfn.XLOOKUP(StandardResults[[#This Row],[Code]],Std[Code],Std[Ecs]),"-")</f>
        <v>#N/A</v>
      </c>
      <c r="Z1950">
        <f>COUNTIFS(StandardResults[Name],StandardResults[[#This Row],[Name]],StandardResults[Entry
Std],"B")+COUNTIFS(StandardResults[Name],StandardResults[[#This Row],[Name]],StandardResults[Entry
Std],"A")+COUNTIFS(StandardResults[Name],StandardResults[[#This Row],[Name]],StandardResults[Entry
Std],"AA")</f>
        <v>0</v>
      </c>
      <c r="AA1950">
        <f>COUNTIFS(StandardResults[Name],StandardResults[[#This Row],[Name]],StandardResults[Entry
Std],"AA")</f>
        <v>0</v>
      </c>
    </row>
    <row r="1951" spans="1:27" x14ac:dyDescent="0.25">
      <c r="A1951">
        <f>TimeVR[[#This Row],[Club]]</f>
        <v>0</v>
      </c>
      <c r="B1951" t="str">
        <f>IF(OR(RIGHT(TimeVR[[#This Row],[Event]],3)="M.R", RIGHT(TimeVR[[#This Row],[Event]],3)="F.R"),"Relay","Ind")</f>
        <v>Ind</v>
      </c>
      <c r="C1951">
        <f>TimeVR[[#This Row],[gender]]</f>
        <v>0</v>
      </c>
      <c r="D1951">
        <f>TimeVR[[#This Row],[Age]]</f>
        <v>0</v>
      </c>
      <c r="E1951">
        <f>TimeVR[[#This Row],[name]]</f>
        <v>0</v>
      </c>
      <c r="F1951">
        <f>TimeVR[[#This Row],[Event]]</f>
        <v>0</v>
      </c>
      <c r="G1951" t="str">
        <f>IF(OR(StandardResults[[#This Row],[Entry]]="-",TimeVR[[#This Row],[validation]]="Validated"),"Y","N")</f>
        <v>N</v>
      </c>
      <c r="H1951">
        <f>IF(OR(LEFT(TimeVR[[#This Row],[Times]],8)="00:00.00", LEFT(TimeVR[[#This Row],[Times]],2)="NT"),"-",TimeVR[[#This Row],[Times]])</f>
        <v>0</v>
      </c>
      <c r="I195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1" t="str">
        <f>IF(ISBLANK(TimeVR[[#This Row],[Best Time(S)]]),"-",TimeVR[[#This Row],[Best Time(S)]])</f>
        <v>-</v>
      </c>
      <c r="K1951" t="str">
        <f>IF(StandardResults[[#This Row],[BT(SC)]]&lt;&gt;"-",IF(StandardResults[[#This Row],[BT(SC)]]&lt;=StandardResults[[#This Row],[AAs]],"AA",IF(StandardResults[[#This Row],[BT(SC)]]&lt;=StandardResults[[#This Row],[As]],"A",IF(StandardResults[[#This Row],[BT(SC)]]&lt;=StandardResults[[#This Row],[Bs]],"B","-"))),"")</f>
        <v/>
      </c>
      <c r="L1951" t="str">
        <f>IF(ISBLANK(TimeVR[[#This Row],[Best Time(L)]]),"-",TimeVR[[#This Row],[Best Time(L)]])</f>
        <v>-</v>
      </c>
      <c r="M1951" t="str">
        <f>IF(StandardResults[[#This Row],[BT(LC)]]&lt;&gt;"-",IF(StandardResults[[#This Row],[BT(LC)]]&lt;=StandardResults[[#This Row],[AA]],"AA",IF(StandardResults[[#This Row],[BT(LC)]]&lt;=StandardResults[[#This Row],[A]],"A",IF(StandardResults[[#This Row],[BT(LC)]]&lt;=StandardResults[[#This Row],[B]],"B","-"))),"")</f>
        <v/>
      </c>
      <c r="N1951" s="14"/>
      <c r="O1951" t="str">
        <f>IF(StandardResults[[#This Row],[BT(SC)]]&lt;&gt;"-",IF(StandardResults[[#This Row],[BT(SC)]]&lt;=StandardResults[[#This Row],[Ecs]],"EC","-"),"")</f>
        <v/>
      </c>
      <c r="Q1951" t="str">
        <f>IF(StandardResults[[#This Row],[Ind/Rel]]="Ind",LEFT(StandardResults[[#This Row],[Gender]],1)&amp;MIN(MAX(StandardResults[[#This Row],[Age]],11),17)&amp;"-"&amp;StandardResults[[#This Row],[Event]],"")</f>
        <v>011-0</v>
      </c>
      <c r="R1951" t="e">
        <f>IF(StandardResults[[#This Row],[Ind/Rel]]="Ind",_xlfn.XLOOKUP(StandardResults[[#This Row],[Code]],Std[Code],Std[AA]),"-")</f>
        <v>#N/A</v>
      </c>
      <c r="S1951" t="e">
        <f>IF(StandardResults[[#This Row],[Ind/Rel]]="Ind",_xlfn.XLOOKUP(StandardResults[[#This Row],[Code]],Std[Code],Std[A]),"-")</f>
        <v>#N/A</v>
      </c>
      <c r="T1951" t="e">
        <f>IF(StandardResults[[#This Row],[Ind/Rel]]="Ind",_xlfn.XLOOKUP(StandardResults[[#This Row],[Code]],Std[Code],Std[B]),"-")</f>
        <v>#N/A</v>
      </c>
      <c r="U1951" t="e">
        <f>IF(StandardResults[[#This Row],[Ind/Rel]]="Ind",_xlfn.XLOOKUP(StandardResults[[#This Row],[Code]],Std[Code],Std[AAs]),"-")</f>
        <v>#N/A</v>
      </c>
      <c r="V1951" t="e">
        <f>IF(StandardResults[[#This Row],[Ind/Rel]]="Ind",_xlfn.XLOOKUP(StandardResults[[#This Row],[Code]],Std[Code],Std[As]),"-")</f>
        <v>#N/A</v>
      </c>
      <c r="W1951" t="e">
        <f>IF(StandardResults[[#This Row],[Ind/Rel]]="Ind",_xlfn.XLOOKUP(StandardResults[[#This Row],[Code]],Std[Code],Std[Bs]),"-")</f>
        <v>#N/A</v>
      </c>
      <c r="X1951" t="e">
        <f>IF(StandardResults[[#This Row],[Ind/Rel]]="Ind",_xlfn.XLOOKUP(StandardResults[[#This Row],[Code]],Std[Code],Std[EC]),"-")</f>
        <v>#N/A</v>
      </c>
      <c r="Y1951" t="e">
        <f>IF(StandardResults[[#This Row],[Ind/Rel]]="Ind",_xlfn.XLOOKUP(StandardResults[[#This Row],[Code]],Std[Code],Std[Ecs]),"-")</f>
        <v>#N/A</v>
      </c>
      <c r="Z1951">
        <f>COUNTIFS(StandardResults[Name],StandardResults[[#This Row],[Name]],StandardResults[Entry
Std],"B")+COUNTIFS(StandardResults[Name],StandardResults[[#This Row],[Name]],StandardResults[Entry
Std],"A")+COUNTIFS(StandardResults[Name],StandardResults[[#This Row],[Name]],StandardResults[Entry
Std],"AA")</f>
        <v>0</v>
      </c>
      <c r="AA1951">
        <f>COUNTIFS(StandardResults[Name],StandardResults[[#This Row],[Name]],StandardResults[Entry
Std],"AA")</f>
        <v>0</v>
      </c>
    </row>
    <row r="1952" spans="1:27" x14ac:dyDescent="0.25">
      <c r="A1952">
        <f>TimeVR[[#This Row],[Club]]</f>
        <v>0</v>
      </c>
      <c r="B1952" t="str">
        <f>IF(OR(RIGHT(TimeVR[[#This Row],[Event]],3)="M.R", RIGHT(TimeVR[[#This Row],[Event]],3)="F.R"),"Relay","Ind")</f>
        <v>Ind</v>
      </c>
      <c r="C1952">
        <f>TimeVR[[#This Row],[gender]]</f>
        <v>0</v>
      </c>
      <c r="D1952">
        <f>TimeVR[[#This Row],[Age]]</f>
        <v>0</v>
      </c>
      <c r="E1952">
        <f>TimeVR[[#This Row],[name]]</f>
        <v>0</v>
      </c>
      <c r="F1952">
        <f>TimeVR[[#This Row],[Event]]</f>
        <v>0</v>
      </c>
      <c r="G1952" t="str">
        <f>IF(OR(StandardResults[[#This Row],[Entry]]="-",TimeVR[[#This Row],[validation]]="Validated"),"Y","N")</f>
        <v>N</v>
      </c>
      <c r="H1952">
        <f>IF(OR(LEFT(TimeVR[[#This Row],[Times]],8)="00:00.00", LEFT(TimeVR[[#This Row],[Times]],2)="NT"),"-",TimeVR[[#This Row],[Times]])</f>
        <v>0</v>
      </c>
      <c r="I195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2" t="str">
        <f>IF(ISBLANK(TimeVR[[#This Row],[Best Time(S)]]),"-",TimeVR[[#This Row],[Best Time(S)]])</f>
        <v>-</v>
      </c>
      <c r="K1952" t="str">
        <f>IF(StandardResults[[#This Row],[BT(SC)]]&lt;&gt;"-",IF(StandardResults[[#This Row],[BT(SC)]]&lt;=StandardResults[[#This Row],[AAs]],"AA",IF(StandardResults[[#This Row],[BT(SC)]]&lt;=StandardResults[[#This Row],[As]],"A",IF(StandardResults[[#This Row],[BT(SC)]]&lt;=StandardResults[[#This Row],[Bs]],"B","-"))),"")</f>
        <v/>
      </c>
      <c r="L1952" t="str">
        <f>IF(ISBLANK(TimeVR[[#This Row],[Best Time(L)]]),"-",TimeVR[[#This Row],[Best Time(L)]])</f>
        <v>-</v>
      </c>
      <c r="M1952" t="str">
        <f>IF(StandardResults[[#This Row],[BT(LC)]]&lt;&gt;"-",IF(StandardResults[[#This Row],[BT(LC)]]&lt;=StandardResults[[#This Row],[AA]],"AA",IF(StandardResults[[#This Row],[BT(LC)]]&lt;=StandardResults[[#This Row],[A]],"A",IF(StandardResults[[#This Row],[BT(LC)]]&lt;=StandardResults[[#This Row],[B]],"B","-"))),"")</f>
        <v/>
      </c>
      <c r="N1952" s="14"/>
      <c r="O1952" t="str">
        <f>IF(StandardResults[[#This Row],[BT(SC)]]&lt;&gt;"-",IF(StandardResults[[#This Row],[BT(SC)]]&lt;=StandardResults[[#This Row],[Ecs]],"EC","-"),"")</f>
        <v/>
      </c>
      <c r="Q1952" t="str">
        <f>IF(StandardResults[[#This Row],[Ind/Rel]]="Ind",LEFT(StandardResults[[#This Row],[Gender]],1)&amp;MIN(MAX(StandardResults[[#This Row],[Age]],11),17)&amp;"-"&amp;StandardResults[[#This Row],[Event]],"")</f>
        <v>011-0</v>
      </c>
      <c r="R1952" t="e">
        <f>IF(StandardResults[[#This Row],[Ind/Rel]]="Ind",_xlfn.XLOOKUP(StandardResults[[#This Row],[Code]],Std[Code],Std[AA]),"-")</f>
        <v>#N/A</v>
      </c>
      <c r="S1952" t="e">
        <f>IF(StandardResults[[#This Row],[Ind/Rel]]="Ind",_xlfn.XLOOKUP(StandardResults[[#This Row],[Code]],Std[Code],Std[A]),"-")</f>
        <v>#N/A</v>
      </c>
      <c r="T1952" t="e">
        <f>IF(StandardResults[[#This Row],[Ind/Rel]]="Ind",_xlfn.XLOOKUP(StandardResults[[#This Row],[Code]],Std[Code],Std[B]),"-")</f>
        <v>#N/A</v>
      </c>
      <c r="U1952" t="e">
        <f>IF(StandardResults[[#This Row],[Ind/Rel]]="Ind",_xlfn.XLOOKUP(StandardResults[[#This Row],[Code]],Std[Code],Std[AAs]),"-")</f>
        <v>#N/A</v>
      </c>
      <c r="V1952" t="e">
        <f>IF(StandardResults[[#This Row],[Ind/Rel]]="Ind",_xlfn.XLOOKUP(StandardResults[[#This Row],[Code]],Std[Code],Std[As]),"-")</f>
        <v>#N/A</v>
      </c>
      <c r="W1952" t="e">
        <f>IF(StandardResults[[#This Row],[Ind/Rel]]="Ind",_xlfn.XLOOKUP(StandardResults[[#This Row],[Code]],Std[Code],Std[Bs]),"-")</f>
        <v>#N/A</v>
      </c>
      <c r="X1952" t="e">
        <f>IF(StandardResults[[#This Row],[Ind/Rel]]="Ind",_xlfn.XLOOKUP(StandardResults[[#This Row],[Code]],Std[Code],Std[EC]),"-")</f>
        <v>#N/A</v>
      </c>
      <c r="Y1952" t="e">
        <f>IF(StandardResults[[#This Row],[Ind/Rel]]="Ind",_xlfn.XLOOKUP(StandardResults[[#This Row],[Code]],Std[Code],Std[Ecs]),"-")</f>
        <v>#N/A</v>
      </c>
      <c r="Z1952">
        <f>COUNTIFS(StandardResults[Name],StandardResults[[#This Row],[Name]],StandardResults[Entry
Std],"B")+COUNTIFS(StandardResults[Name],StandardResults[[#This Row],[Name]],StandardResults[Entry
Std],"A")+COUNTIFS(StandardResults[Name],StandardResults[[#This Row],[Name]],StandardResults[Entry
Std],"AA")</f>
        <v>0</v>
      </c>
      <c r="AA1952">
        <f>COUNTIFS(StandardResults[Name],StandardResults[[#This Row],[Name]],StandardResults[Entry
Std],"AA")</f>
        <v>0</v>
      </c>
    </row>
    <row r="1953" spans="1:27" x14ac:dyDescent="0.25">
      <c r="A1953">
        <f>TimeVR[[#This Row],[Club]]</f>
        <v>0</v>
      </c>
      <c r="B1953" t="str">
        <f>IF(OR(RIGHT(TimeVR[[#This Row],[Event]],3)="M.R", RIGHT(TimeVR[[#This Row],[Event]],3)="F.R"),"Relay","Ind")</f>
        <v>Ind</v>
      </c>
      <c r="C1953">
        <f>TimeVR[[#This Row],[gender]]</f>
        <v>0</v>
      </c>
      <c r="D1953">
        <f>TimeVR[[#This Row],[Age]]</f>
        <v>0</v>
      </c>
      <c r="E1953">
        <f>TimeVR[[#This Row],[name]]</f>
        <v>0</v>
      </c>
      <c r="F1953">
        <f>TimeVR[[#This Row],[Event]]</f>
        <v>0</v>
      </c>
      <c r="G1953" t="str">
        <f>IF(OR(StandardResults[[#This Row],[Entry]]="-",TimeVR[[#This Row],[validation]]="Validated"),"Y","N")</f>
        <v>N</v>
      </c>
      <c r="H1953">
        <f>IF(OR(LEFT(TimeVR[[#This Row],[Times]],8)="00:00.00", LEFT(TimeVR[[#This Row],[Times]],2)="NT"),"-",TimeVR[[#This Row],[Times]])</f>
        <v>0</v>
      </c>
      <c r="I195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3" t="str">
        <f>IF(ISBLANK(TimeVR[[#This Row],[Best Time(S)]]),"-",TimeVR[[#This Row],[Best Time(S)]])</f>
        <v>-</v>
      </c>
      <c r="K1953" t="str">
        <f>IF(StandardResults[[#This Row],[BT(SC)]]&lt;&gt;"-",IF(StandardResults[[#This Row],[BT(SC)]]&lt;=StandardResults[[#This Row],[AAs]],"AA",IF(StandardResults[[#This Row],[BT(SC)]]&lt;=StandardResults[[#This Row],[As]],"A",IF(StandardResults[[#This Row],[BT(SC)]]&lt;=StandardResults[[#This Row],[Bs]],"B","-"))),"")</f>
        <v/>
      </c>
      <c r="L1953" t="str">
        <f>IF(ISBLANK(TimeVR[[#This Row],[Best Time(L)]]),"-",TimeVR[[#This Row],[Best Time(L)]])</f>
        <v>-</v>
      </c>
      <c r="M1953" t="str">
        <f>IF(StandardResults[[#This Row],[BT(LC)]]&lt;&gt;"-",IF(StandardResults[[#This Row],[BT(LC)]]&lt;=StandardResults[[#This Row],[AA]],"AA",IF(StandardResults[[#This Row],[BT(LC)]]&lt;=StandardResults[[#This Row],[A]],"A",IF(StandardResults[[#This Row],[BT(LC)]]&lt;=StandardResults[[#This Row],[B]],"B","-"))),"")</f>
        <v/>
      </c>
      <c r="N1953" s="14"/>
      <c r="O1953" t="str">
        <f>IF(StandardResults[[#This Row],[BT(SC)]]&lt;&gt;"-",IF(StandardResults[[#This Row],[BT(SC)]]&lt;=StandardResults[[#This Row],[Ecs]],"EC","-"),"")</f>
        <v/>
      </c>
      <c r="Q1953" t="str">
        <f>IF(StandardResults[[#This Row],[Ind/Rel]]="Ind",LEFT(StandardResults[[#This Row],[Gender]],1)&amp;MIN(MAX(StandardResults[[#This Row],[Age]],11),17)&amp;"-"&amp;StandardResults[[#This Row],[Event]],"")</f>
        <v>011-0</v>
      </c>
      <c r="R1953" t="e">
        <f>IF(StandardResults[[#This Row],[Ind/Rel]]="Ind",_xlfn.XLOOKUP(StandardResults[[#This Row],[Code]],Std[Code],Std[AA]),"-")</f>
        <v>#N/A</v>
      </c>
      <c r="S1953" t="e">
        <f>IF(StandardResults[[#This Row],[Ind/Rel]]="Ind",_xlfn.XLOOKUP(StandardResults[[#This Row],[Code]],Std[Code],Std[A]),"-")</f>
        <v>#N/A</v>
      </c>
      <c r="T1953" t="e">
        <f>IF(StandardResults[[#This Row],[Ind/Rel]]="Ind",_xlfn.XLOOKUP(StandardResults[[#This Row],[Code]],Std[Code],Std[B]),"-")</f>
        <v>#N/A</v>
      </c>
      <c r="U1953" t="e">
        <f>IF(StandardResults[[#This Row],[Ind/Rel]]="Ind",_xlfn.XLOOKUP(StandardResults[[#This Row],[Code]],Std[Code],Std[AAs]),"-")</f>
        <v>#N/A</v>
      </c>
      <c r="V1953" t="e">
        <f>IF(StandardResults[[#This Row],[Ind/Rel]]="Ind",_xlfn.XLOOKUP(StandardResults[[#This Row],[Code]],Std[Code],Std[As]),"-")</f>
        <v>#N/A</v>
      </c>
      <c r="W1953" t="e">
        <f>IF(StandardResults[[#This Row],[Ind/Rel]]="Ind",_xlfn.XLOOKUP(StandardResults[[#This Row],[Code]],Std[Code],Std[Bs]),"-")</f>
        <v>#N/A</v>
      </c>
      <c r="X1953" t="e">
        <f>IF(StandardResults[[#This Row],[Ind/Rel]]="Ind",_xlfn.XLOOKUP(StandardResults[[#This Row],[Code]],Std[Code],Std[EC]),"-")</f>
        <v>#N/A</v>
      </c>
      <c r="Y1953" t="e">
        <f>IF(StandardResults[[#This Row],[Ind/Rel]]="Ind",_xlfn.XLOOKUP(StandardResults[[#This Row],[Code]],Std[Code],Std[Ecs]),"-")</f>
        <v>#N/A</v>
      </c>
      <c r="Z1953">
        <f>COUNTIFS(StandardResults[Name],StandardResults[[#This Row],[Name]],StandardResults[Entry
Std],"B")+COUNTIFS(StandardResults[Name],StandardResults[[#This Row],[Name]],StandardResults[Entry
Std],"A")+COUNTIFS(StandardResults[Name],StandardResults[[#This Row],[Name]],StandardResults[Entry
Std],"AA")</f>
        <v>0</v>
      </c>
      <c r="AA1953">
        <f>COUNTIFS(StandardResults[Name],StandardResults[[#This Row],[Name]],StandardResults[Entry
Std],"AA")</f>
        <v>0</v>
      </c>
    </row>
    <row r="1954" spans="1:27" x14ac:dyDescent="0.25">
      <c r="A1954">
        <f>TimeVR[[#This Row],[Club]]</f>
        <v>0</v>
      </c>
      <c r="B1954" t="str">
        <f>IF(OR(RIGHT(TimeVR[[#This Row],[Event]],3)="M.R", RIGHT(TimeVR[[#This Row],[Event]],3)="F.R"),"Relay","Ind")</f>
        <v>Ind</v>
      </c>
      <c r="C1954">
        <f>TimeVR[[#This Row],[gender]]</f>
        <v>0</v>
      </c>
      <c r="D1954">
        <f>TimeVR[[#This Row],[Age]]</f>
        <v>0</v>
      </c>
      <c r="E1954">
        <f>TimeVR[[#This Row],[name]]</f>
        <v>0</v>
      </c>
      <c r="F1954">
        <f>TimeVR[[#This Row],[Event]]</f>
        <v>0</v>
      </c>
      <c r="G1954" t="str">
        <f>IF(OR(StandardResults[[#This Row],[Entry]]="-",TimeVR[[#This Row],[validation]]="Validated"),"Y","N")</f>
        <v>N</v>
      </c>
      <c r="H1954">
        <f>IF(OR(LEFT(TimeVR[[#This Row],[Times]],8)="00:00.00", LEFT(TimeVR[[#This Row],[Times]],2)="NT"),"-",TimeVR[[#This Row],[Times]])</f>
        <v>0</v>
      </c>
      <c r="I195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4" t="str">
        <f>IF(ISBLANK(TimeVR[[#This Row],[Best Time(S)]]),"-",TimeVR[[#This Row],[Best Time(S)]])</f>
        <v>-</v>
      </c>
      <c r="K1954" t="str">
        <f>IF(StandardResults[[#This Row],[BT(SC)]]&lt;&gt;"-",IF(StandardResults[[#This Row],[BT(SC)]]&lt;=StandardResults[[#This Row],[AAs]],"AA",IF(StandardResults[[#This Row],[BT(SC)]]&lt;=StandardResults[[#This Row],[As]],"A",IF(StandardResults[[#This Row],[BT(SC)]]&lt;=StandardResults[[#This Row],[Bs]],"B","-"))),"")</f>
        <v/>
      </c>
      <c r="L1954" t="str">
        <f>IF(ISBLANK(TimeVR[[#This Row],[Best Time(L)]]),"-",TimeVR[[#This Row],[Best Time(L)]])</f>
        <v>-</v>
      </c>
      <c r="M1954" t="str">
        <f>IF(StandardResults[[#This Row],[BT(LC)]]&lt;&gt;"-",IF(StandardResults[[#This Row],[BT(LC)]]&lt;=StandardResults[[#This Row],[AA]],"AA",IF(StandardResults[[#This Row],[BT(LC)]]&lt;=StandardResults[[#This Row],[A]],"A",IF(StandardResults[[#This Row],[BT(LC)]]&lt;=StandardResults[[#This Row],[B]],"B","-"))),"")</f>
        <v/>
      </c>
      <c r="N1954" s="14"/>
      <c r="O1954" t="str">
        <f>IF(StandardResults[[#This Row],[BT(SC)]]&lt;&gt;"-",IF(StandardResults[[#This Row],[BT(SC)]]&lt;=StandardResults[[#This Row],[Ecs]],"EC","-"),"")</f>
        <v/>
      </c>
      <c r="Q1954" t="str">
        <f>IF(StandardResults[[#This Row],[Ind/Rel]]="Ind",LEFT(StandardResults[[#This Row],[Gender]],1)&amp;MIN(MAX(StandardResults[[#This Row],[Age]],11),17)&amp;"-"&amp;StandardResults[[#This Row],[Event]],"")</f>
        <v>011-0</v>
      </c>
      <c r="R1954" t="e">
        <f>IF(StandardResults[[#This Row],[Ind/Rel]]="Ind",_xlfn.XLOOKUP(StandardResults[[#This Row],[Code]],Std[Code],Std[AA]),"-")</f>
        <v>#N/A</v>
      </c>
      <c r="S1954" t="e">
        <f>IF(StandardResults[[#This Row],[Ind/Rel]]="Ind",_xlfn.XLOOKUP(StandardResults[[#This Row],[Code]],Std[Code],Std[A]),"-")</f>
        <v>#N/A</v>
      </c>
      <c r="T1954" t="e">
        <f>IF(StandardResults[[#This Row],[Ind/Rel]]="Ind",_xlfn.XLOOKUP(StandardResults[[#This Row],[Code]],Std[Code],Std[B]),"-")</f>
        <v>#N/A</v>
      </c>
      <c r="U1954" t="e">
        <f>IF(StandardResults[[#This Row],[Ind/Rel]]="Ind",_xlfn.XLOOKUP(StandardResults[[#This Row],[Code]],Std[Code],Std[AAs]),"-")</f>
        <v>#N/A</v>
      </c>
      <c r="V1954" t="e">
        <f>IF(StandardResults[[#This Row],[Ind/Rel]]="Ind",_xlfn.XLOOKUP(StandardResults[[#This Row],[Code]],Std[Code],Std[As]),"-")</f>
        <v>#N/A</v>
      </c>
      <c r="W1954" t="e">
        <f>IF(StandardResults[[#This Row],[Ind/Rel]]="Ind",_xlfn.XLOOKUP(StandardResults[[#This Row],[Code]],Std[Code],Std[Bs]),"-")</f>
        <v>#N/A</v>
      </c>
      <c r="X1954" t="e">
        <f>IF(StandardResults[[#This Row],[Ind/Rel]]="Ind",_xlfn.XLOOKUP(StandardResults[[#This Row],[Code]],Std[Code],Std[EC]),"-")</f>
        <v>#N/A</v>
      </c>
      <c r="Y1954" t="e">
        <f>IF(StandardResults[[#This Row],[Ind/Rel]]="Ind",_xlfn.XLOOKUP(StandardResults[[#This Row],[Code]],Std[Code],Std[Ecs]),"-")</f>
        <v>#N/A</v>
      </c>
      <c r="Z1954">
        <f>COUNTIFS(StandardResults[Name],StandardResults[[#This Row],[Name]],StandardResults[Entry
Std],"B")+COUNTIFS(StandardResults[Name],StandardResults[[#This Row],[Name]],StandardResults[Entry
Std],"A")+COUNTIFS(StandardResults[Name],StandardResults[[#This Row],[Name]],StandardResults[Entry
Std],"AA")</f>
        <v>0</v>
      </c>
      <c r="AA1954">
        <f>COUNTIFS(StandardResults[Name],StandardResults[[#This Row],[Name]],StandardResults[Entry
Std],"AA")</f>
        <v>0</v>
      </c>
    </row>
    <row r="1955" spans="1:27" x14ac:dyDescent="0.25">
      <c r="A1955">
        <f>TimeVR[[#This Row],[Club]]</f>
        <v>0</v>
      </c>
      <c r="B1955" t="str">
        <f>IF(OR(RIGHT(TimeVR[[#This Row],[Event]],3)="M.R", RIGHT(TimeVR[[#This Row],[Event]],3)="F.R"),"Relay","Ind")</f>
        <v>Ind</v>
      </c>
      <c r="C1955">
        <f>TimeVR[[#This Row],[gender]]</f>
        <v>0</v>
      </c>
      <c r="D1955">
        <f>TimeVR[[#This Row],[Age]]</f>
        <v>0</v>
      </c>
      <c r="E1955">
        <f>TimeVR[[#This Row],[name]]</f>
        <v>0</v>
      </c>
      <c r="F1955">
        <f>TimeVR[[#This Row],[Event]]</f>
        <v>0</v>
      </c>
      <c r="G1955" t="str">
        <f>IF(OR(StandardResults[[#This Row],[Entry]]="-",TimeVR[[#This Row],[validation]]="Validated"),"Y","N")</f>
        <v>N</v>
      </c>
      <c r="H1955">
        <f>IF(OR(LEFT(TimeVR[[#This Row],[Times]],8)="00:00.00", LEFT(TimeVR[[#This Row],[Times]],2)="NT"),"-",TimeVR[[#This Row],[Times]])</f>
        <v>0</v>
      </c>
      <c r="I195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5" t="str">
        <f>IF(ISBLANK(TimeVR[[#This Row],[Best Time(S)]]),"-",TimeVR[[#This Row],[Best Time(S)]])</f>
        <v>-</v>
      </c>
      <c r="K1955" t="str">
        <f>IF(StandardResults[[#This Row],[BT(SC)]]&lt;&gt;"-",IF(StandardResults[[#This Row],[BT(SC)]]&lt;=StandardResults[[#This Row],[AAs]],"AA",IF(StandardResults[[#This Row],[BT(SC)]]&lt;=StandardResults[[#This Row],[As]],"A",IF(StandardResults[[#This Row],[BT(SC)]]&lt;=StandardResults[[#This Row],[Bs]],"B","-"))),"")</f>
        <v/>
      </c>
      <c r="L1955" t="str">
        <f>IF(ISBLANK(TimeVR[[#This Row],[Best Time(L)]]),"-",TimeVR[[#This Row],[Best Time(L)]])</f>
        <v>-</v>
      </c>
      <c r="M1955" t="str">
        <f>IF(StandardResults[[#This Row],[BT(LC)]]&lt;&gt;"-",IF(StandardResults[[#This Row],[BT(LC)]]&lt;=StandardResults[[#This Row],[AA]],"AA",IF(StandardResults[[#This Row],[BT(LC)]]&lt;=StandardResults[[#This Row],[A]],"A",IF(StandardResults[[#This Row],[BT(LC)]]&lt;=StandardResults[[#This Row],[B]],"B","-"))),"")</f>
        <v/>
      </c>
      <c r="N1955" s="14"/>
      <c r="O1955" t="str">
        <f>IF(StandardResults[[#This Row],[BT(SC)]]&lt;&gt;"-",IF(StandardResults[[#This Row],[BT(SC)]]&lt;=StandardResults[[#This Row],[Ecs]],"EC","-"),"")</f>
        <v/>
      </c>
      <c r="Q1955" t="str">
        <f>IF(StandardResults[[#This Row],[Ind/Rel]]="Ind",LEFT(StandardResults[[#This Row],[Gender]],1)&amp;MIN(MAX(StandardResults[[#This Row],[Age]],11),17)&amp;"-"&amp;StandardResults[[#This Row],[Event]],"")</f>
        <v>011-0</v>
      </c>
      <c r="R1955" t="e">
        <f>IF(StandardResults[[#This Row],[Ind/Rel]]="Ind",_xlfn.XLOOKUP(StandardResults[[#This Row],[Code]],Std[Code],Std[AA]),"-")</f>
        <v>#N/A</v>
      </c>
      <c r="S1955" t="e">
        <f>IF(StandardResults[[#This Row],[Ind/Rel]]="Ind",_xlfn.XLOOKUP(StandardResults[[#This Row],[Code]],Std[Code],Std[A]),"-")</f>
        <v>#N/A</v>
      </c>
      <c r="T1955" t="e">
        <f>IF(StandardResults[[#This Row],[Ind/Rel]]="Ind",_xlfn.XLOOKUP(StandardResults[[#This Row],[Code]],Std[Code],Std[B]),"-")</f>
        <v>#N/A</v>
      </c>
      <c r="U1955" t="e">
        <f>IF(StandardResults[[#This Row],[Ind/Rel]]="Ind",_xlfn.XLOOKUP(StandardResults[[#This Row],[Code]],Std[Code],Std[AAs]),"-")</f>
        <v>#N/A</v>
      </c>
      <c r="V1955" t="e">
        <f>IF(StandardResults[[#This Row],[Ind/Rel]]="Ind",_xlfn.XLOOKUP(StandardResults[[#This Row],[Code]],Std[Code],Std[As]),"-")</f>
        <v>#N/A</v>
      </c>
      <c r="W1955" t="e">
        <f>IF(StandardResults[[#This Row],[Ind/Rel]]="Ind",_xlfn.XLOOKUP(StandardResults[[#This Row],[Code]],Std[Code],Std[Bs]),"-")</f>
        <v>#N/A</v>
      </c>
      <c r="X1955" t="e">
        <f>IF(StandardResults[[#This Row],[Ind/Rel]]="Ind",_xlfn.XLOOKUP(StandardResults[[#This Row],[Code]],Std[Code],Std[EC]),"-")</f>
        <v>#N/A</v>
      </c>
      <c r="Y1955" t="e">
        <f>IF(StandardResults[[#This Row],[Ind/Rel]]="Ind",_xlfn.XLOOKUP(StandardResults[[#This Row],[Code]],Std[Code],Std[Ecs]),"-")</f>
        <v>#N/A</v>
      </c>
      <c r="Z1955">
        <f>COUNTIFS(StandardResults[Name],StandardResults[[#This Row],[Name]],StandardResults[Entry
Std],"B")+COUNTIFS(StandardResults[Name],StandardResults[[#This Row],[Name]],StandardResults[Entry
Std],"A")+COUNTIFS(StandardResults[Name],StandardResults[[#This Row],[Name]],StandardResults[Entry
Std],"AA")</f>
        <v>0</v>
      </c>
      <c r="AA1955">
        <f>COUNTIFS(StandardResults[Name],StandardResults[[#This Row],[Name]],StandardResults[Entry
Std],"AA")</f>
        <v>0</v>
      </c>
    </row>
    <row r="1956" spans="1:27" x14ac:dyDescent="0.25">
      <c r="A1956">
        <f>TimeVR[[#This Row],[Club]]</f>
        <v>0</v>
      </c>
      <c r="B1956" t="str">
        <f>IF(OR(RIGHT(TimeVR[[#This Row],[Event]],3)="M.R", RIGHT(TimeVR[[#This Row],[Event]],3)="F.R"),"Relay","Ind")</f>
        <v>Ind</v>
      </c>
      <c r="C1956">
        <f>TimeVR[[#This Row],[gender]]</f>
        <v>0</v>
      </c>
      <c r="D1956">
        <f>TimeVR[[#This Row],[Age]]</f>
        <v>0</v>
      </c>
      <c r="E1956">
        <f>TimeVR[[#This Row],[name]]</f>
        <v>0</v>
      </c>
      <c r="F1956">
        <f>TimeVR[[#This Row],[Event]]</f>
        <v>0</v>
      </c>
      <c r="G1956" t="str">
        <f>IF(OR(StandardResults[[#This Row],[Entry]]="-",TimeVR[[#This Row],[validation]]="Validated"),"Y","N")</f>
        <v>N</v>
      </c>
      <c r="H1956">
        <f>IF(OR(LEFT(TimeVR[[#This Row],[Times]],8)="00:00.00", LEFT(TimeVR[[#This Row],[Times]],2)="NT"),"-",TimeVR[[#This Row],[Times]])</f>
        <v>0</v>
      </c>
      <c r="I195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6" t="str">
        <f>IF(ISBLANK(TimeVR[[#This Row],[Best Time(S)]]),"-",TimeVR[[#This Row],[Best Time(S)]])</f>
        <v>-</v>
      </c>
      <c r="K1956" t="str">
        <f>IF(StandardResults[[#This Row],[BT(SC)]]&lt;&gt;"-",IF(StandardResults[[#This Row],[BT(SC)]]&lt;=StandardResults[[#This Row],[AAs]],"AA",IF(StandardResults[[#This Row],[BT(SC)]]&lt;=StandardResults[[#This Row],[As]],"A",IF(StandardResults[[#This Row],[BT(SC)]]&lt;=StandardResults[[#This Row],[Bs]],"B","-"))),"")</f>
        <v/>
      </c>
      <c r="L1956" t="str">
        <f>IF(ISBLANK(TimeVR[[#This Row],[Best Time(L)]]),"-",TimeVR[[#This Row],[Best Time(L)]])</f>
        <v>-</v>
      </c>
      <c r="M1956" t="str">
        <f>IF(StandardResults[[#This Row],[BT(LC)]]&lt;&gt;"-",IF(StandardResults[[#This Row],[BT(LC)]]&lt;=StandardResults[[#This Row],[AA]],"AA",IF(StandardResults[[#This Row],[BT(LC)]]&lt;=StandardResults[[#This Row],[A]],"A",IF(StandardResults[[#This Row],[BT(LC)]]&lt;=StandardResults[[#This Row],[B]],"B","-"))),"")</f>
        <v/>
      </c>
      <c r="N1956" s="14"/>
      <c r="O1956" t="str">
        <f>IF(StandardResults[[#This Row],[BT(SC)]]&lt;&gt;"-",IF(StandardResults[[#This Row],[BT(SC)]]&lt;=StandardResults[[#This Row],[Ecs]],"EC","-"),"")</f>
        <v/>
      </c>
      <c r="Q1956" t="str">
        <f>IF(StandardResults[[#This Row],[Ind/Rel]]="Ind",LEFT(StandardResults[[#This Row],[Gender]],1)&amp;MIN(MAX(StandardResults[[#This Row],[Age]],11),17)&amp;"-"&amp;StandardResults[[#This Row],[Event]],"")</f>
        <v>011-0</v>
      </c>
      <c r="R1956" t="e">
        <f>IF(StandardResults[[#This Row],[Ind/Rel]]="Ind",_xlfn.XLOOKUP(StandardResults[[#This Row],[Code]],Std[Code],Std[AA]),"-")</f>
        <v>#N/A</v>
      </c>
      <c r="S1956" t="e">
        <f>IF(StandardResults[[#This Row],[Ind/Rel]]="Ind",_xlfn.XLOOKUP(StandardResults[[#This Row],[Code]],Std[Code],Std[A]),"-")</f>
        <v>#N/A</v>
      </c>
      <c r="T1956" t="e">
        <f>IF(StandardResults[[#This Row],[Ind/Rel]]="Ind",_xlfn.XLOOKUP(StandardResults[[#This Row],[Code]],Std[Code],Std[B]),"-")</f>
        <v>#N/A</v>
      </c>
      <c r="U1956" t="e">
        <f>IF(StandardResults[[#This Row],[Ind/Rel]]="Ind",_xlfn.XLOOKUP(StandardResults[[#This Row],[Code]],Std[Code],Std[AAs]),"-")</f>
        <v>#N/A</v>
      </c>
      <c r="V1956" t="e">
        <f>IF(StandardResults[[#This Row],[Ind/Rel]]="Ind",_xlfn.XLOOKUP(StandardResults[[#This Row],[Code]],Std[Code],Std[As]),"-")</f>
        <v>#N/A</v>
      </c>
      <c r="W1956" t="e">
        <f>IF(StandardResults[[#This Row],[Ind/Rel]]="Ind",_xlfn.XLOOKUP(StandardResults[[#This Row],[Code]],Std[Code],Std[Bs]),"-")</f>
        <v>#N/A</v>
      </c>
      <c r="X1956" t="e">
        <f>IF(StandardResults[[#This Row],[Ind/Rel]]="Ind",_xlfn.XLOOKUP(StandardResults[[#This Row],[Code]],Std[Code],Std[EC]),"-")</f>
        <v>#N/A</v>
      </c>
      <c r="Y1956" t="e">
        <f>IF(StandardResults[[#This Row],[Ind/Rel]]="Ind",_xlfn.XLOOKUP(StandardResults[[#This Row],[Code]],Std[Code],Std[Ecs]),"-")</f>
        <v>#N/A</v>
      </c>
      <c r="Z1956">
        <f>COUNTIFS(StandardResults[Name],StandardResults[[#This Row],[Name]],StandardResults[Entry
Std],"B")+COUNTIFS(StandardResults[Name],StandardResults[[#This Row],[Name]],StandardResults[Entry
Std],"A")+COUNTIFS(StandardResults[Name],StandardResults[[#This Row],[Name]],StandardResults[Entry
Std],"AA")</f>
        <v>0</v>
      </c>
      <c r="AA1956">
        <f>COUNTIFS(StandardResults[Name],StandardResults[[#This Row],[Name]],StandardResults[Entry
Std],"AA")</f>
        <v>0</v>
      </c>
    </row>
    <row r="1957" spans="1:27" x14ac:dyDescent="0.25">
      <c r="A1957">
        <f>TimeVR[[#This Row],[Club]]</f>
        <v>0</v>
      </c>
      <c r="B1957" t="str">
        <f>IF(OR(RIGHT(TimeVR[[#This Row],[Event]],3)="M.R", RIGHT(TimeVR[[#This Row],[Event]],3)="F.R"),"Relay","Ind")</f>
        <v>Ind</v>
      </c>
      <c r="C1957">
        <f>TimeVR[[#This Row],[gender]]</f>
        <v>0</v>
      </c>
      <c r="D1957">
        <f>TimeVR[[#This Row],[Age]]</f>
        <v>0</v>
      </c>
      <c r="E1957">
        <f>TimeVR[[#This Row],[name]]</f>
        <v>0</v>
      </c>
      <c r="F1957">
        <f>TimeVR[[#This Row],[Event]]</f>
        <v>0</v>
      </c>
      <c r="G1957" t="str">
        <f>IF(OR(StandardResults[[#This Row],[Entry]]="-",TimeVR[[#This Row],[validation]]="Validated"),"Y","N")</f>
        <v>N</v>
      </c>
      <c r="H1957">
        <f>IF(OR(LEFT(TimeVR[[#This Row],[Times]],8)="00:00.00", LEFT(TimeVR[[#This Row],[Times]],2)="NT"),"-",TimeVR[[#This Row],[Times]])</f>
        <v>0</v>
      </c>
      <c r="I195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7" t="str">
        <f>IF(ISBLANK(TimeVR[[#This Row],[Best Time(S)]]),"-",TimeVR[[#This Row],[Best Time(S)]])</f>
        <v>-</v>
      </c>
      <c r="K1957" t="str">
        <f>IF(StandardResults[[#This Row],[BT(SC)]]&lt;&gt;"-",IF(StandardResults[[#This Row],[BT(SC)]]&lt;=StandardResults[[#This Row],[AAs]],"AA",IF(StandardResults[[#This Row],[BT(SC)]]&lt;=StandardResults[[#This Row],[As]],"A",IF(StandardResults[[#This Row],[BT(SC)]]&lt;=StandardResults[[#This Row],[Bs]],"B","-"))),"")</f>
        <v/>
      </c>
      <c r="L1957" t="str">
        <f>IF(ISBLANK(TimeVR[[#This Row],[Best Time(L)]]),"-",TimeVR[[#This Row],[Best Time(L)]])</f>
        <v>-</v>
      </c>
      <c r="M1957" t="str">
        <f>IF(StandardResults[[#This Row],[BT(LC)]]&lt;&gt;"-",IF(StandardResults[[#This Row],[BT(LC)]]&lt;=StandardResults[[#This Row],[AA]],"AA",IF(StandardResults[[#This Row],[BT(LC)]]&lt;=StandardResults[[#This Row],[A]],"A",IF(StandardResults[[#This Row],[BT(LC)]]&lt;=StandardResults[[#This Row],[B]],"B","-"))),"")</f>
        <v/>
      </c>
      <c r="N1957" s="14"/>
      <c r="O1957" t="str">
        <f>IF(StandardResults[[#This Row],[BT(SC)]]&lt;&gt;"-",IF(StandardResults[[#This Row],[BT(SC)]]&lt;=StandardResults[[#This Row],[Ecs]],"EC","-"),"")</f>
        <v/>
      </c>
      <c r="Q1957" t="str">
        <f>IF(StandardResults[[#This Row],[Ind/Rel]]="Ind",LEFT(StandardResults[[#This Row],[Gender]],1)&amp;MIN(MAX(StandardResults[[#This Row],[Age]],11),17)&amp;"-"&amp;StandardResults[[#This Row],[Event]],"")</f>
        <v>011-0</v>
      </c>
      <c r="R1957" t="e">
        <f>IF(StandardResults[[#This Row],[Ind/Rel]]="Ind",_xlfn.XLOOKUP(StandardResults[[#This Row],[Code]],Std[Code],Std[AA]),"-")</f>
        <v>#N/A</v>
      </c>
      <c r="S1957" t="e">
        <f>IF(StandardResults[[#This Row],[Ind/Rel]]="Ind",_xlfn.XLOOKUP(StandardResults[[#This Row],[Code]],Std[Code],Std[A]),"-")</f>
        <v>#N/A</v>
      </c>
      <c r="T1957" t="e">
        <f>IF(StandardResults[[#This Row],[Ind/Rel]]="Ind",_xlfn.XLOOKUP(StandardResults[[#This Row],[Code]],Std[Code],Std[B]),"-")</f>
        <v>#N/A</v>
      </c>
      <c r="U1957" t="e">
        <f>IF(StandardResults[[#This Row],[Ind/Rel]]="Ind",_xlfn.XLOOKUP(StandardResults[[#This Row],[Code]],Std[Code],Std[AAs]),"-")</f>
        <v>#N/A</v>
      </c>
      <c r="V1957" t="e">
        <f>IF(StandardResults[[#This Row],[Ind/Rel]]="Ind",_xlfn.XLOOKUP(StandardResults[[#This Row],[Code]],Std[Code],Std[As]),"-")</f>
        <v>#N/A</v>
      </c>
      <c r="W1957" t="e">
        <f>IF(StandardResults[[#This Row],[Ind/Rel]]="Ind",_xlfn.XLOOKUP(StandardResults[[#This Row],[Code]],Std[Code],Std[Bs]),"-")</f>
        <v>#N/A</v>
      </c>
      <c r="X1957" t="e">
        <f>IF(StandardResults[[#This Row],[Ind/Rel]]="Ind",_xlfn.XLOOKUP(StandardResults[[#This Row],[Code]],Std[Code],Std[EC]),"-")</f>
        <v>#N/A</v>
      </c>
      <c r="Y1957" t="e">
        <f>IF(StandardResults[[#This Row],[Ind/Rel]]="Ind",_xlfn.XLOOKUP(StandardResults[[#This Row],[Code]],Std[Code],Std[Ecs]),"-")</f>
        <v>#N/A</v>
      </c>
      <c r="Z1957">
        <f>COUNTIFS(StandardResults[Name],StandardResults[[#This Row],[Name]],StandardResults[Entry
Std],"B")+COUNTIFS(StandardResults[Name],StandardResults[[#This Row],[Name]],StandardResults[Entry
Std],"A")+COUNTIFS(StandardResults[Name],StandardResults[[#This Row],[Name]],StandardResults[Entry
Std],"AA")</f>
        <v>0</v>
      </c>
      <c r="AA1957">
        <f>COUNTIFS(StandardResults[Name],StandardResults[[#This Row],[Name]],StandardResults[Entry
Std],"AA")</f>
        <v>0</v>
      </c>
    </row>
    <row r="1958" spans="1:27" x14ac:dyDescent="0.25">
      <c r="A1958">
        <f>TimeVR[[#This Row],[Club]]</f>
        <v>0</v>
      </c>
      <c r="B1958" t="str">
        <f>IF(OR(RIGHT(TimeVR[[#This Row],[Event]],3)="M.R", RIGHT(TimeVR[[#This Row],[Event]],3)="F.R"),"Relay","Ind")</f>
        <v>Ind</v>
      </c>
      <c r="C1958">
        <f>TimeVR[[#This Row],[gender]]</f>
        <v>0</v>
      </c>
      <c r="D1958">
        <f>TimeVR[[#This Row],[Age]]</f>
        <v>0</v>
      </c>
      <c r="E1958">
        <f>TimeVR[[#This Row],[name]]</f>
        <v>0</v>
      </c>
      <c r="F1958">
        <f>TimeVR[[#This Row],[Event]]</f>
        <v>0</v>
      </c>
      <c r="G1958" t="str">
        <f>IF(OR(StandardResults[[#This Row],[Entry]]="-",TimeVR[[#This Row],[validation]]="Validated"),"Y","N")</f>
        <v>N</v>
      </c>
      <c r="H1958">
        <f>IF(OR(LEFT(TimeVR[[#This Row],[Times]],8)="00:00.00", LEFT(TimeVR[[#This Row],[Times]],2)="NT"),"-",TimeVR[[#This Row],[Times]])</f>
        <v>0</v>
      </c>
      <c r="I195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8" t="str">
        <f>IF(ISBLANK(TimeVR[[#This Row],[Best Time(S)]]),"-",TimeVR[[#This Row],[Best Time(S)]])</f>
        <v>-</v>
      </c>
      <c r="K1958" t="str">
        <f>IF(StandardResults[[#This Row],[BT(SC)]]&lt;&gt;"-",IF(StandardResults[[#This Row],[BT(SC)]]&lt;=StandardResults[[#This Row],[AAs]],"AA",IF(StandardResults[[#This Row],[BT(SC)]]&lt;=StandardResults[[#This Row],[As]],"A",IF(StandardResults[[#This Row],[BT(SC)]]&lt;=StandardResults[[#This Row],[Bs]],"B","-"))),"")</f>
        <v/>
      </c>
      <c r="L1958" t="str">
        <f>IF(ISBLANK(TimeVR[[#This Row],[Best Time(L)]]),"-",TimeVR[[#This Row],[Best Time(L)]])</f>
        <v>-</v>
      </c>
      <c r="M1958" t="str">
        <f>IF(StandardResults[[#This Row],[BT(LC)]]&lt;&gt;"-",IF(StandardResults[[#This Row],[BT(LC)]]&lt;=StandardResults[[#This Row],[AA]],"AA",IF(StandardResults[[#This Row],[BT(LC)]]&lt;=StandardResults[[#This Row],[A]],"A",IF(StandardResults[[#This Row],[BT(LC)]]&lt;=StandardResults[[#This Row],[B]],"B","-"))),"")</f>
        <v/>
      </c>
      <c r="N1958" s="14"/>
      <c r="O1958" t="str">
        <f>IF(StandardResults[[#This Row],[BT(SC)]]&lt;&gt;"-",IF(StandardResults[[#This Row],[BT(SC)]]&lt;=StandardResults[[#This Row],[Ecs]],"EC","-"),"")</f>
        <v/>
      </c>
      <c r="Q1958" t="str">
        <f>IF(StandardResults[[#This Row],[Ind/Rel]]="Ind",LEFT(StandardResults[[#This Row],[Gender]],1)&amp;MIN(MAX(StandardResults[[#This Row],[Age]],11),17)&amp;"-"&amp;StandardResults[[#This Row],[Event]],"")</f>
        <v>011-0</v>
      </c>
      <c r="R1958" t="e">
        <f>IF(StandardResults[[#This Row],[Ind/Rel]]="Ind",_xlfn.XLOOKUP(StandardResults[[#This Row],[Code]],Std[Code],Std[AA]),"-")</f>
        <v>#N/A</v>
      </c>
      <c r="S1958" t="e">
        <f>IF(StandardResults[[#This Row],[Ind/Rel]]="Ind",_xlfn.XLOOKUP(StandardResults[[#This Row],[Code]],Std[Code],Std[A]),"-")</f>
        <v>#N/A</v>
      </c>
      <c r="T1958" t="e">
        <f>IF(StandardResults[[#This Row],[Ind/Rel]]="Ind",_xlfn.XLOOKUP(StandardResults[[#This Row],[Code]],Std[Code],Std[B]),"-")</f>
        <v>#N/A</v>
      </c>
      <c r="U1958" t="e">
        <f>IF(StandardResults[[#This Row],[Ind/Rel]]="Ind",_xlfn.XLOOKUP(StandardResults[[#This Row],[Code]],Std[Code],Std[AAs]),"-")</f>
        <v>#N/A</v>
      </c>
      <c r="V1958" t="e">
        <f>IF(StandardResults[[#This Row],[Ind/Rel]]="Ind",_xlfn.XLOOKUP(StandardResults[[#This Row],[Code]],Std[Code],Std[As]),"-")</f>
        <v>#N/A</v>
      </c>
      <c r="W1958" t="e">
        <f>IF(StandardResults[[#This Row],[Ind/Rel]]="Ind",_xlfn.XLOOKUP(StandardResults[[#This Row],[Code]],Std[Code],Std[Bs]),"-")</f>
        <v>#N/A</v>
      </c>
      <c r="X1958" t="e">
        <f>IF(StandardResults[[#This Row],[Ind/Rel]]="Ind",_xlfn.XLOOKUP(StandardResults[[#This Row],[Code]],Std[Code],Std[EC]),"-")</f>
        <v>#N/A</v>
      </c>
      <c r="Y1958" t="e">
        <f>IF(StandardResults[[#This Row],[Ind/Rel]]="Ind",_xlfn.XLOOKUP(StandardResults[[#This Row],[Code]],Std[Code],Std[Ecs]),"-")</f>
        <v>#N/A</v>
      </c>
      <c r="Z1958">
        <f>COUNTIFS(StandardResults[Name],StandardResults[[#This Row],[Name]],StandardResults[Entry
Std],"B")+COUNTIFS(StandardResults[Name],StandardResults[[#This Row],[Name]],StandardResults[Entry
Std],"A")+COUNTIFS(StandardResults[Name],StandardResults[[#This Row],[Name]],StandardResults[Entry
Std],"AA")</f>
        <v>0</v>
      </c>
      <c r="AA1958">
        <f>COUNTIFS(StandardResults[Name],StandardResults[[#This Row],[Name]],StandardResults[Entry
Std],"AA")</f>
        <v>0</v>
      </c>
    </row>
    <row r="1959" spans="1:27" x14ac:dyDescent="0.25">
      <c r="A1959">
        <f>TimeVR[[#This Row],[Club]]</f>
        <v>0</v>
      </c>
      <c r="B1959" t="str">
        <f>IF(OR(RIGHT(TimeVR[[#This Row],[Event]],3)="M.R", RIGHT(TimeVR[[#This Row],[Event]],3)="F.R"),"Relay","Ind")</f>
        <v>Ind</v>
      </c>
      <c r="C1959">
        <f>TimeVR[[#This Row],[gender]]</f>
        <v>0</v>
      </c>
      <c r="D1959">
        <f>TimeVR[[#This Row],[Age]]</f>
        <v>0</v>
      </c>
      <c r="E1959">
        <f>TimeVR[[#This Row],[name]]</f>
        <v>0</v>
      </c>
      <c r="F1959">
        <f>TimeVR[[#This Row],[Event]]</f>
        <v>0</v>
      </c>
      <c r="G1959" t="str">
        <f>IF(OR(StandardResults[[#This Row],[Entry]]="-",TimeVR[[#This Row],[validation]]="Validated"),"Y","N")</f>
        <v>N</v>
      </c>
      <c r="H1959">
        <f>IF(OR(LEFT(TimeVR[[#This Row],[Times]],8)="00:00.00", LEFT(TimeVR[[#This Row],[Times]],2)="NT"),"-",TimeVR[[#This Row],[Times]])</f>
        <v>0</v>
      </c>
      <c r="I195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59" t="str">
        <f>IF(ISBLANK(TimeVR[[#This Row],[Best Time(S)]]),"-",TimeVR[[#This Row],[Best Time(S)]])</f>
        <v>-</v>
      </c>
      <c r="K1959" t="str">
        <f>IF(StandardResults[[#This Row],[BT(SC)]]&lt;&gt;"-",IF(StandardResults[[#This Row],[BT(SC)]]&lt;=StandardResults[[#This Row],[AAs]],"AA",IF(StandardResults[[#This Row],[BT(SC)]]&lt;=StandardResults[[#This Row],[As]],"A",IF(StandardResults[[#This Row],[BT(SC)]]&lt;=StandardResults[[#This Row],[Bs]],"B","-"))),"")</f>
        <v/>
      </c>
      <c r="L1959" t="str">
        <f>IF(ISBLANK(TimeVR[[#This Row],[Best Time(L)]]),"-",TimeVR[[#This Row],[Best Time(L)]])</f>
        <v>-</v>
      </c>
      <c r="M1959" t="str">
        <f>IF(StandardResults[[#This Row],[BT(LC)]]&lt;&gt;"-",IF(StandardResults[[#This Row],[BT(LC)]]&lt;=StandardResults[[#This Row],[AA]],"AA",IF(StandardResults[[#This Row],[BT(LC)]]&lt;=StandardResults[[#This Row],[A]],"A",IF(StandardResults[[#This Row],[BT(LC)]]&lt;=StandardResults[[#This Row],[B]],"B","-"))),"")</f>
        <v/>
      </c>
      <c r="N1959" s="14"/>
      <c r="O1959" t="str">
        <f>IF(StandardResults[[#This Row],[BT(SC)]]&lt;&gt;"-",IF(StandardResults[[#This Row],[BT(SC)]]&lt;=StandardResults[[#This Row],[Ecs]],"EC","-"),"")</f>
        <v/>
      </c>
      <c r="Q1959" t="str">
        <f>IF(StandardResults[[#This Row],[Ind/Rel]]="Ind",LEFT(StandardResults[[#This Row],[Gender]],1)&amp;MIN(MAX(StandardResults[[#This Row],[Age]],11),17)&amp;"-"&amp;StandardResults[[#This Row],[Event]],"")</f>
        <v>011-0</v>
      </c>
      <c r="R1959" t="e">
        <f>IF(StandardResults[[#This Row],[Ind/Rel]]="Ind",_xlfn.XLOOKUP(StandardResults[[#This Row],[Code]],Std[Code],Std[AA]),"-")</f>
        <v>#N/A</v>
      </c>
      <c r="S1959" t="e">
        <f>IF(StandardResults[[#This Row],[Ind/Rel]]="Ind",_xlfn.XLOOKUP(StandardResults[[#This Row],[Code]],Std[Code],Std[A]),"-")</f>
        <v>#N/A</v>
      </c>
      <c r="T1959" t="e">
        <f>IF(StandardResults[[#This Row],[Ind/Rel]]="Ind",_xlfn.XLOOKUP(StandardResults[[#This Row],[Code]],Std[Code],Std[B]),"-")</f>
        <v>#N/A</v>
      </c>
      <c r="U1959" t="e">
        <f>IF(StandardResults[[#This Row],[Ind/Rel]]="Ind",_xlfn.XLOOKUP(StandardResults[[#This Row],[Code]],Std[Code],Std[AAs]),"-")</f>
        <v>#N/A</v>
      </c>
      <c r="V1959" t="e">
        <f>IF(StandardResults[[#This Row],[Ind/Rel]]="Ind",_xlfn.XLOOKUP(StandardResults[[#This Row],[Code]],Std[Code],Std[As]),"-")</f>
        <v>#N/A</v>
      </c>
      <c r="W1959" t="e">
        <f>IF(StandardResults[[#This Row],[Ind/Rel]]="Ind",_xlfn.XLOOKUP(StandardResults[[#This Row],[Code]],Std[Code],Std[Bs]),"-")</f>
        <v>#N/A</v>
      </c>
      <c r="X1959" t="e">
        <f>IF(StandardResults[[#This Row],[Ind/Rel]]="Ind",_xlfn.XLOOKUP(StandardResults[[#This Row],[Code]],Std[Code],Std[EC]),"-")</f>
        <v>#N/A</v>
      </c>
      <c r="Y1959" t="e">
        <f>IF(StandardResults[[#This Row],[Ind/Rel]]="Ind",_xlfn.XLOOKUP(StandardResults[[#This Row],[Code]],Std[Code],Std[Ecs]),"-")</f>
        <v>#N/A</v>
      </c>
      <c r="Z1959">
        <f>COUNTIFS(StandardResults[Name],StandardResults[[#This Row],[Name]],StandardResults[Entry
Std],"B")+COUNTIFS(StandardResults[Name],StandardResults[[#This Row],[Name]],StandardResults[Entry
Std],"A")+COUNTIFS(StandardResults[Name],StandardResults[[#This Row],[Name]],StandardResults[Entry
Std],"AA")</f>
        <v>0</v>
      </c>
      <c r="AA1959">
        <f>COUNTIFS(StandardResults[Name],StandardResults[[#This Row],[Name]],StandardResults[Entry
Std],"AA")</f>
        <v>0</v>
      </c>
    </row>
    <row r="1960" spans="1:27" x14ac:dyDescent="0.25">
      <c r="A1960">
        <f>TimeVR[[#This Row],[Club]]</f>
        <v>0</v>
      </c>
      <c r="B1960" t="str">
        <f>IF(OR(RIGHT(TimeVR[[#This Row],[Event]],3)="M.R", RIGHT(TimeVR[[#This Row],[Event]],3)="F.R"),"Relay","Ind")</f>
        <v>Ind</v>
      </c>
      <c r="C1960">
        <f>TimeVR[[#This Row],[gender]]</f>
        <v>0</v>
      </c>
      <c r="D1960">
        <f>TimeVR[[#This Row],[Age]]</f>
        <v>0</v>
      </c>
      <c r="E1960">
        <f>TimeVR[[#This Row],[name]]</f>
        <v>0</v>
      </c>
      <c r="F1960">
        <f>TimeVR[[#This Row],[Event]]</f>
        <v>0</v>
      </c>
      <c r="G1960" t="str">
        <f>IF(OR(StandardResults[[#This Row],[Entry]]="-",TimeVR[[#This Row],[validation]]="Validated"),"Y","N")</f>
        <v>N</v>
      </c>
      <c r="H1960">
        <f>IF(OR(LEFT(TimeVR[[#This Row],[Times]],8)="00:00.00", LEFT(TimeVR[[#This Row],[Times]],2)="NT"),"-",TimeVR[[#This Row],[Times]])</f>
        <v>0</v>
      </c>
      <c r="I196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0" t="str">
        <f>IF(ISBLANK(TimeVR[[#This Row],[Best Time(S)]]),"-",TimeVR[[#This Row],[Best Time(S)]])</f>
        <v>-</v>
      </c>
      <c r="K1960" t="str">
        <f>IF(StandardResults[[#This Row],[BT(SC)]]&lt;&gt;"-",IF(StandardResults[[#This Row],[BT(SC)]]&lt;=StandardResults[[#This Row],[AAs]],"AA",IF(StandardResults[[#This Row],[BT(SC)]]&lt;=StandardResults[[#This Row],[As]],"A",IF(StandardResults[[#This Row],[BT(SC)]]&lt;=StandardResults[[#This Row],[Bs]],"B","-"))),"")</f>
        <v/>
      </c>
      <c r="L1960" t="str">
        <f>IF(ISBLANK(TimeVR[[#This Row],[Best Time(L)]]),"-",TimeVR[[#This Row],[Best Time(L)]])</f>
        <v>-</v>
      </c>
      <c r="M1960" t="str">
        <f>IF(StandardResults[[#This Row],[BT(LC)]]&lt;&gt;"-",IF(StandardResults[[#This Row],[BT(LC)]]&lt;=StandardResults[[#This Row],[AA]],"AA",IF(StandardResults[[#This Row],[BT(LC)]]&lt;=StandardResults[[#This Row],[A]],"A",IF(StandardResults[[#This Row],[BT(LC)]]&lt;=StandardResults[[#This Row],[B]],"B","-"))),"")</f>
        <v/>
      </c>
      <c r="N1960" s="14"/>
      <c r="O1960" t="str">
        <f>IF(StandardResults[[#This Row],[BT(SC)]]&lt;&gt;"-",IF(StandardResults[[#This Row],[BT(SC)]]&lt;=StandardResults[[#This Row],[Ecs]],"EC","-"),"")</f>
        <v/>
      </c>
      <c r="Q1960" t="str">
        <f>IF(StandardResults[[#This Row],[Ind/Rel]]="Ind",LEFT(StandardResults[[#This Row],[Gender]],1)&amp;MIN(MAX(StandardResults[[#This Row],[Age]],11),17)&amp;"-"&amp;StandardResults[[#This Row],[Event]],"")</f>
        <v>011-0</v>
      </c>
      <c r="R1960" t="e">
        <f>IF(StandardResults[[#This Row],[Ind/Rel]]="Ind",_xlfn.XLOOKUP(StandardResults[[#This Row],[Code]],Std[Code],Std[AA]),"-")</f>
        <v>#N/A</v>
      </c>
      <c r="S1960" t="e">
        <f>IF(StandardResults[[#This Row],[Ind/Rel]]="Ind",_xlfn.XLOOKUP(StandardResults[[#This Row],[Code]],Std[Code],Std[A]),"-")</f>
        <v>#N/A</v>
      </c>
      <c r="T1960" t="e">
        <f>IF(StandardResults[[#This Row],[Ind/Rel]]="Ind",_xlfn.XLOOKUP(StandardResults[[#This Row],[Code]],Std[Code],Std[B]),"-")</f>
        <v>#N/A</v>
      </c>
      <c r="U1960" t="e">
        <f>IF(StandardResults[[#This Row],[Ind/Rel]]="Ind",_xlfn.XLOOKUP(StandardResults[[#This Row],[Code]],Std[Code],Std[AAs]),"-")</f>
        <v>#N/A</v>
      </c>
      <c r="V1960" t="e">
        <f>IF(StandardResults[[#This Row],[Ind/Rel]]="Ind",_xlfn.XLOOKUP(StandardResults[[#This Row],[Code]],Std[Code],Std[As]),"-")</f>
        <v>#N/A</v>
      </c>
      <c r="W1960" t="e">
        <f>IF(StandardResults[[#This Row],[Ind/Rel]]="Ind",_xlfn.XLOOKUP(StandardResults[[#This Row],[Code]],Std[Code],Std[Bs]),"-")</f>
        <v>#N/A</v>
      </c>
      <c r="X1960" t="e">
        <f>IF(StandardResults[[#This Row],[Ind/Rel]]="Ind",_xlfn.XLOOKUP(StandardResults[[#This Row],[Code]],Std[Code],Std[EC]),"-")</f>
        <v>#N/A</v>
      </c>
      <c r="Y1960" t="e">
        <f>IF(StandardResults[[#This Row],[Ind/Rel]]="Ind",_xlfn.XLOOKUP(StandardResults[[#This Row],[Code]],Std[Code],Std[Ecs]),"-")</f>
        <v>#N/A</v>
      </c>
      <c r="Z1960">
        <f>COUNTIFS(StandardResults[Name],StandardResults[[#This Row],[Name]],StandardResults[Entry
Std],"B")+COUNTIFS(StandardResults[Name],StandardResults[[#This Row],[Name]],StandardResults[Entry
Std],"A")+COUNTIFS(StandardResults[Name],StandardResults[[#This Row],[Name]],StandardResults[Entry
Std],"AA")</f>
        <v>0</v>
      </c>
      <c r="AA1960">
        <f>COUNTIFS(StandardResults[Name],StandardResults[[#This Row],[Name]],StandardResults[Entry
Std],"AA")</f>
        <v>0</v>
      </c>
    </row>
    <row r="1961" spans="1:27" x14ac:dyDescent="0.25">
      <c r="A1961">
        <f>TimeVR[[#This Row],[Club]]</f>
        <v>0</v>
      </c>
      <c r="B1961" t="str">
        <f>IF(OR(RIGHT(TimeVR[[#This Row],[Event]],3)="M.R", RIGHT(TimeVR[[#This Row],[Event]],3)="F.R"),"Relay","Ind")</f>
        <v>Ind</v>
      </c>
      <c r="C1961">
        <f>TimeVR[[#This Row],[gender]]</f>
        <v>0</v>
      </c>
      <c r="D1961">
        <f>TimeVR[[#This Row],[Age]]</f>
        <v>0</v>
      </c>
      <c r="E1961">
        <f>TimeVR[[#This Row],[name]]</f>
        <v>0</v>
      </c>
      <c r="F1961">
        <f>TimeVR[[#This Row],[Event]]</f>
        <v>0</v>
      </c>
      <c r="G1961" t="str">
        <f>IF(OR(StandardResults[[#This Row],[Entry]]="-",TimeVR[[#This Row],[validation]]="Validated"),"Y","N")</f>
        <v>N</v>
      </c>
      <c r="H1961">
        <f>IF(OR(LEFT(TimeVR[[#This Row],[Times]],8)="00:00.00", LEFT(TimeVR[[#This Row],[Times]],2)="NT"),"-",TimeVR[[#This Row],[Times]])</f>
        <v>0</v>
      </c>
      <c r="I196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1" t="str">
        <f>IF(ISBLANK(TimeVR[[#This Row],[Best Time(S)]]),"-",TimeVR[[#This Row],[Best Time(S)]])</f>
        <v>-</v>
      </c>
      <c r="K1961" t="str">
        <f>IF(StandardResults[[#This Row],[BT(SC)]]&lt;&gt;"-",IF(StandardResults[[#This Row],[BT(SC)]]&lt;=StandardResults[[#This Row],[AAs]],"AA",IF(StandardResults[[#This Row],[BT(SC)]]&lt;=StandardResults[[#This Row],[As]],"A",IF(StandardResults[[#This Row],[BT(SC)]]&lt;=StandardResults[[#This Row],[Bs]],"B","-"))),"")</f>
        <v/>
      </c>
      <c r="L1961" t="str">
        <f>IF(ISBLANK(TimeVR[[#This Row],[Best Time(L)]]),"-",TimeVR[[#This Row],[Best Time(L)]])</f>
        <v>-</v>
      </c>
      <c r="M1961" t="str">
        <f>IF(StandardResults[[#This Row],[BT(LC)]]&lt;&gt;"-",IF(StandardResults[[#This Row],[BT(LC)]]&lt;=StandardResults[[#This Row],[AA]],"AA",IF(StandardResults[[#This Row],[BT(LC)]]&lt;=StandardResults[[#This Row],[A]],"A",IF(StandardResults[[#This Row],[BT(LC)]]&lt;=StandardResults[[#This Row],[B]],"B","-"))),"")</f>
        <v/>
      </c>
      <c r="N1961" s="14"/>
      <c r="O1961" t="str">
        <f>IF(StandardResults[[#This Row],[BT(SC)]]&lt;&gt;"-",IF(StandardResults[[#This Row],[BT(SC)]]&lt;=StandardResults[[#This Row],[Ecs]],"EC","-"),"")</f>
        <v/>
      </c>
      <c r="Q1961" t="str">
        <f>IF(StandardResults[[#This Row],[Ind/Rel]]="Ind",LEFT(StandardResults[[#This Row],[Gender]],1)&amp;MIN(MAX(StandardResults[[#This Row],[Age]],11),17)&amp;"-"&amp;StandardResults[[#This Row],[Event]],"")</f>
        <v>011-0</v>
      </c>
      <c r="R1961" t="e">
        <f>IF(StandardResults[[#This Row],[Ind/Rel]]="Ind",_xlfn.XLOOKUP(StandardResults[[#This Row],[Code]],Std[Code],Std[AA]),"-")</f>
        <v>#N/A</v>
      </c>
      <c r="S1961" t="e">
        <f>IF(StandardResults[[#This Row],[Ind/Rel]]="Ind",_xlfn.XLOOKUP(StandardResults[[#This Row],[Code]],Std[Code],Std[A]),"-")</f>
        <v>#N/A</v>
      </c>
      <c r="T1961" t="e">
        <f>IF(StandardResults[[#This Row],[Ind/Rel]]="Ind",_xlfn.XLOOKUP(StandardResults[[#This Row],[Code]],Std[Code],Std[B]),"-")</f>
        <v>#N/A</v>
      </c>
      <c r="U1961" t="e">
        <f>IF(StandardResults[[#This Row],[Ind/Rel]]="Ind",_xlfn.XLOOKUP(StandardResults[[#This Row],[Code]],Std[Code],Std[AAs]),"-")</f>
        <v>#N/A</v>
      </c>
      <c r="V1961" t="e">
        <f>IF(StandardResults[[#This Row],[Ind/Rel]]="Ind",_xlfn.XLOOKUP(StandardResults[[#This Row],[Code]],Std[Code],Std[As]),"-")</f>
        <v>#N/A</v>
      </c>
      <c r="W1961" t="e">
        <f>IF(StandardResults[[#This Row],[Ind/Rel]]="Ind",_xlfn.XLOOKUP(StandardResults[[#This Row],[Code]],Std[Code],Std[Bs]),"-")</f>
        <v>#N/A</v>
      </c>
      <c r="X1961" t="e">
        <f>IF(StandardResults[[#This Row],[Ind/Rel]]="Ind",_xlfn.XLOOKUP(StandardResults[[#This Row],[Code]],Std[Code],Std[EC]),"-")</f>
        <v>#N/A</v>
      </c>
      <c r="Y1961" t="e">
        <f>IF(StandardResults[[#This Row],[Ind/Rel]]="Ind",_xlfn.XLOOKUP(StandardResults[[#This Row],[Code]],Std[Code],Std[Ecs]),"-")</f>
        <v>#N/A</v>
      </c>
      <c r="Z1961">
        <f>COUNTIFS(StandardResults[Name],StandardResults[[#This Row],[Name]],StandardResults[Entry
Std],"B")+COUNTIFS(StandardResults[Name],StandardResults[[#This Row],[Name]],StandardResults[Entry
Std],"A")+COUNTIFS(StandardResults[Name],StandardResults[[#This Row],[Name]],StandardResults[Entry
Std],"AA")</f>
        <v>0</v>
      </c>
      <c r="AA1961">
        <f>COUNTIFS(StandardResults[Name],StandardResults[[#This Row],[Name]],StandardResults[Entry
Std],"AA")</f>
        <v>0</v>
      </c>
    </row>
    <row r="1962" spans="1:27" x14ac:dyDescent="0.25">
      <c r="A1962">
        <f>TimeVR[[#This Row],[Club]]</f>
        <v>0</v>
      </c>
      <c r="B1962" t="str">
        <f>IF(OR(RIGHT(TimeVR[[#This Row],[Event]],3)="M.R", RIGHT(TimeVR[[#This Row],[Event]],3)="F.R"),"Relay","Ind")</f>
        <v>Ind</v>
      </c>
      <c r="C1962">
        <f>TimeVR[[#This Row],[gender]]</f>
        <v>0</v>
      </c>
      <c r="D1962">
        <f>TimeVR[[#This Row],[Age]]</f>
        <v>0</v>
      </c>
      <c r="E1962">
        <f>TimeVR[[#This Row],[name]]</f>
        <v>0</v>
      </c>
      <c r="F1962">
        <f>TimeVR[[#This Row],[Event]]</f>
        <v>0</v>
      </c>
      <c r="G1962" t="str">
        <f>IF(OR(StandardResults[[#This Row],[Entry]]="-",TimeVR[[#This Row],[validation]]="Validated"),"Y","N")</f>
        <v>N</v>
      </c>
      <c r="H1962">
        <f>IF(OR(LEFT(TimeVR[[#This Row],[Times]],8)="00:00.00", LEFT(TimeVR[[#This Row],[Times]],2)="NT"),"-",TimeVR[[#This Row],[Times]])</f>
        <v>0</v>
      </c>
      <c r="I196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2" t="str">
        <f>IF(ISBLANK(TimeVR[[#This Row],[Best Time(S)]]),"-",TimeVR[[#This Row],[Best Time(S)]])</f>
        <v>-</v>
      </c>
      <c r="K1962" t="str">
        <f>IF(StandardResults[[#This Row],[BT(SC)]]&lt;&gt;"-",IF(StandardResults[[#This Row],[BT(SC)]]&lt;=StandardResults[[#This Row],[AAs]],"AA",IF(StandardResults[[#This Row],[BT(SC)]]&lt;=StandardResults[[#This Row],[As]],"A",IF(StandardResults[[#This Row],[BT(SC)]]&lt;=StandardResults[[#This Row],[Bs]],"B","-"))),"")</f>
        <v/>
      </c>
      <c r="L1962" t="str">
        <f>IF(ISBLANK(TimeVR[[#This Row],[Best Time(L)]]),"-",TimeVR[[#This Row],[Best Time(L)]])</f>
        <v>-</v>
      </c>
      <c r="M1962" t="str">
        <f>IF(StandardResults[[#This Row],[BT(LC)]]&lt;&gt;"-",IF(StandardResults[[#This Row],[BT(LC)]]&lt;=StandardResults[[#This Row],[AA]],"AA",IF(StandardResults[[#This Row],[BT(LC)]]&lt;=StandardResults[[#This Row],[A]],"A",IF(StandardResults[[#This Row],[BT(LC)]]&lt;=StandardResults[[#This Row],[B]],"B","-"))),"")</f>
        <v/>
      </c>
      <c r="N1962" s="14"/>
      <c r="O1962" t="str">
        <f>IF(StandardResults[[#This Row],[BT(SC)]]&lt;&gt;"-",IF(StandardResults[[#This Row],[BT(SC)]]&lt;=StandardResults[[#This Row],[Ecs]],"EC","-"),"")</f>
        <v/>
      </c>
      <c r="Q1962" t="str">
        <f>IF(StandardResults[[#This Row],[Ind/Rel]]="Ind",LEFT(StandardResults[[#This Row],[Gender]],1)&amp;MIN(MAX(StandardResults[[#This Row],[Age]],11),17)&amp;"-"&amp;StandardResults[[#This Row],[Event]],"")</f>
        <v>011-0</v>
      </c>
      <c r="R1962" t="e">
        <f>IF(StandardResults[[#This Row],[Ind/Rel]]="Ind",_xlfn.XLOOKUP(StandardResults[[#This Row],[Code]],Std[Code],Std[AA]),"-")</f>
        <v>#N/A</v>
      </c>
      <c r="S1962" t="e">
        <f>IF(StandardResults[[#This Row],[Ind/Rel]]="Ind",_xlfn.XLOOKUP(StandardResults[[#This Row],[Code]],Std[Code],Std[A]),"-")</f>
        <v>#N/A</v>
      </c>
      <c r="T1962" t="e">
        <f>IF(StandardResults[[#This Row],[Ind/Rel]]="Ind",_xlfn.XLOOKUP(StandardResults[[#This Row],[Code]],Std[Code],Std[B]),"-")</f>
        <v>#N/A</v>
      </c>
      <c r="U1962" t="e">
        <f>IF(StandardResults[[#This Row],[Ind/Rel]]="Ind",_xlfn.XLOOKUP(StandardResults[[#This Row],[Code]],Std[Code],Std[AAs]),"-")</f>
        <v>#N/A</v>
      </c>
      <c r="V1962" t="e">
        <f>IF(StandardResults[[#This Row],[Ind/Rel]]="Ind",_xlfn.XLOOKUP(StandardResults[[#This Row],[Code]],Std[Code],Std[As]),"-")</f>
        <v>#N/A</v>
      </c>
      <c r="W1962" t="e">
        <f>IF(StandardResults[[#This Row],[Ind/Rel]]="Ind",_xlfn.XLOOKUP(StandardResults[[#This Row],[Code]],Std[Code],Std[Bs]),"-")</f>
        <v>#N/A</v>
      </c>
      <c r="X1962" t="e">
        <f>IF(StandardResults[[#This Row],[Ind/Rel]]="Ind",_xlfn.XLOOKUP(StandardResults[[#This Row],[Code]],Std[Code],Std[EC]),"-")</f>
        <v>#N/A</v>
      </c>
      <c r="Y1962" t="e">
        <f>IF(StandardResults[[#This Row],[Ind/Rel]]="Ind",_xlfn.XLOOKUP(StandardResults[[#This Row],[Code]],Std[Code],Std[Ecs]),"-")</f>
        <v>#N/A</v>
      </c>
      <c r="Z1962">
        <f>COUNTIFS(StandardResults[Name],StandardResults[[#This Row],[Name]],StandardResults[Entry
Std],"B")+COUNTIFS(StandardResults[Name],StandardResults[[#This Row],[Name]],StandardResults[Entry
Std],"A")+COUNTIFS(StandardResults[Name],StandardResults[[#This Row],[Name]],StandardResults[Entry
Std],"AA")</f>
        <v>0</v>
      </c>
      <c r="AA1962">
        <f>COUNTIFS(StandardResults[Name],StandardResults[[#This Row],[Name]],StandardResults[Entry
Std],"AA")</f>
        <v>0</v>
      </c>
    </row>
    <row r="1963" spans="1:27" x14ac:dyDescent="0.25">
      <c r="A1963">
        <f>TimeVR[[#This Row],[Club]]</f>
        <v>0</v>
      </c>
      <c r="B1963" t="str">
        <f>IF(OR(RIGHT(TimeVR[[#This Row],[Event]],3)="M.R", RIGHT(TimeVR[[#This Row],[Event]],3)="F.R"),"Relay","Ind")</f>
        <v>Ind</v>
      </c>
      <c r="C1963">
        <f>TimeVR[[#This Row],[gender]]</f>
        <v>0</v>
      </c>
      <c r="D1963">
        <f>TimeVR[[#This Row],[Age]]</f>
        <v>0</v>
      </c>
      <c r="E1963">
        <f>TimeVR[[#This Row],[name]]</f>
        <v>0</v>
      </c>
      <c r="F1963">
        <f>TimeVR[[#This Row],[Event]]</f>
        <v>0</v>
      </c>
      <c r="G1963" t="str">
        <f>IF(OR(StandardResults[[#This Row],[Entry]]="-",TimeVR[[#This Row],[validation]]="Validated"),"Y","N")</f>
        <v>N</v>
      </c>
      <c r="H1963">
        <f>IF(OR(LEFT(TimeVR[[#This Row],[Times]],8)="00:00.00", LEFT(TimeVR[[#This Row],[Times]],2)="NT"),"-",TimeVR[[#This Row],[Times]])</f>
        <v>0</v>
      </c>
      <c r="I196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3" t="str">
        <f>IF(ISBLANK(TimeVR[[#This Row],[Best Time(S)]]),"-",TimeVR[[#This Row],[Best Time(S)]])</f>
        <v>-</v>
      </c>
      <c r="K1963" t="str">
        <f>IF(StandardResults[[#This Row],[BT(SC)]]&lt;&gt;"-",IF(StandardResults[[#This Row],[BT(SC)]]&lt;=StandardResults[[#This Row],[AAs]],"AA",IF(StandardResults[[#This Row],[BT(SC)]]&lt;=StandardResults[[#This Row],[As]],"A",IF(StandardResults[[#This Row],[BT(SC)]]&lt;=StandardResults[[#This Row],[Bs]],"B","-"))),"")</f>
        <v/>
      </c>
      <c r="L1963" t="str">
        <f>IF(ISBLANK(TimeVR[[#This Row],[Best Time(L)]]),"-",TimeVR[[#This Row],[Best Time(L)]])</f>
        <v>-</v>
      </c>
      <c r="M1963" t="str">
        <f>IF(StandardResults[[#This Row],[BT(LC)]]&lt;&gt;"-",IF(StandardResults[[#This Row],[BT(LC)]]&lt;=StandardResults[[#This Row],[AA]],"AA",IF(StandardResults[[#This Row],[BT(LC)]]&lt;=StandardResults[[#This Row],[A]],"A",IF(StandardResults[[#This Row],[BT(LC)]]&lt;=StandardResults[[#This Row],[B]],"B","-"))),"")</f>
        <v/>
      </c>
      <c r="N1963" s="14"/>
      <c r="O1963" t="str">
        <f>IF(StandardResults[[#This Row],[BT(SC)]]&lt;&gt;"-",IF(StandardResults[[#This Row],[BT(SC)]]&lt;=StandardResults[[#This Row],[Ecs]],"EC","-"),"")</f>
        <v/>
      </c>
      <c r="Q1963" t="str">
        <f>IF(StandardResults[[#This Row],[Ind/Rel]]="Ind",LEFT(StandardResults[[#This Row],[Gender]],1)&amp;MIN(MAX(StandardResults[[#This Row],[Age]],11),17)&amp;"-"&amp;StandardResults[[#This Row],[Event]],"")</f>
        <v>011-0</v>
      </c>
      <c r="R1963" t="e">
        <f>IF(StandardResults[[#This Row],[Ind/Rel]]="Ind",_xlfn.XLOOKUP(StandardResults[[#This Row],[Code]],Std[Code],Std[AA]),"-")</f>
        <v>#N/A</v>
      </c>
      <c r="S1963" t="e">
        <f>IF(StandardResults[[#This Row],[Ind/Rel]]="Ind",_xlfn.XLOOKUP(StandardResults[[#This Row],[Code]],Std[Code],Std[A]),"-")</f>
        <v>#N/A</v>
      </c>
      <c r="T1963" t="e">
        <f>IF(StandardResults[[#This Row],[Ind/Rel]]="Ind",_xlfn.XLOOKUP(StandardResults[[#This Row],[Code]],Std[Code],Std[B]),"-")</f>
        <v>#N/A</v>
      </c>
      <c r="U1963" t="e">
        <f>IF(StandardResults[[#This Row],[Ind/Rel]]="Ind",_xlfn.XLOOKUP(StandardResults[[#This Row],[Code]],Std[Code],Std[AAs]),"-")</f>
        <v>#N/A</v>
      </c>
      <c r="V1963" t="e">
        <f>IF(StandardResults[[#This Row],[Ind/Rel]]="Ind",_xlfn.XLOOKUP(StandardResults[[#This Row],[Code]],Std[Code],Std[As]),"-")</f>
        <v>#N/A</v>
      </c>
      <c r="W1963" t="e">
        <f>IF(StandardResults[[#This Row],[Ind/Rel]]="Ind",_xlfn.XLOOKUP(StandardResults[[#This Row],[Code]],Std[Code],Std[Bs]),"-")</f>
        <v>#N/A</v>
      </c>
      <c r="X1963" t="e">
        <f>IF(StandardResults[[#This Row],[Ind/Rel]]="Ind",_xlfn.XLOOKUP(StandardResults[[#This Row],[Code]],Std[Code],Std[EC]),"-")</f>
        <v>#N/A</v>
      </c>
      <c r="Y1963" t="e">
        <f>IF(StandardResults[[#This Row],[Ind/Rel]]="Ind",_xlfn.XLOOKUP(StandardResults[[#This Row],[Code]],Std[Code],Std[Ecs]),"-")</f>
        <v>#N/A</v>
      </c>
      <c r="Z1963">
        <f>COUNTIFS(StandardResults[Name],StandardResults[[#This Row],[Name]],StandardResults[Entry
Std],"B")+COUNTIFS(StandardResults[Name],StandardResults[[#This Row],[Name]],StandardResults[Entry
Std],"A")+COUNTIFS(StandardResults[Name],StandardResults[[#This Row],[Name]],StandardResults[Entry
Std],"AA")</f>
        <v>0</v>
      </c>
      <c r="AA1963">
        <f>COUNTIFS(StandardResults[Name],StandardResults[[#This Row],[Name]],StandardResults[Entry
Std],"AA")</f>
        <v>0</v>
      </c>
    </row>
    <row r="1964" spans="1:27" x14ac:dyDescent="0.25">
      <c r="A1964">
        <f>TimeVR[[#This Row],[Club]]</f>
        <v>0</v>
      </c>
      <c r="B1964" t="str">
        <f>IF(OR(RIGHT(TimeVR[[#This Row],[Event]],3)="M.R", RIGHT(TimeVR[[#This Row],[Event]],3)="F.R"),"Relay","Ind")</f>
        <v>Ind</v>
      </c>
      <c r="C1964">
        <f>TimeVR[[#This Row],[gender]]</f>
        <v>0</v>
      </c>
      <c r="D1964">
        <f>TimeVR[[#This Row],[Age]]</f>
        <v>0</v>
      </c>
      <c r="E1964">
        <f>TimeVR[[#This Row],[name]]</f>
        <v>0</v>
      </c>
      <c r="F1964">
        <f>TimeVR[[#This Row],[Event]]</f>
        <v>0</v>
      </c>
      <c r="G1964" t="str">
        <f>IF(OR(StandardResults[[#This Row],[Entry]]="-",TimeVR[[#This Row],[validation]]="Validated"),"Y","N")</f>
        <v>N</v>
      </c>
      <c r="H1964">
        <f>IF(OR(LEFT(TimeVR[[#This Row],[Times]],8)="00:00.00", LEFT(TimeVR[[#This Row],[Times]],2)="NT"),"-",TimeVR[[#This Row],[Times]])</f>
        <v>0</v>
      </c>
      <c r="I196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4" t="str">
        <f>IF(ISBLANK(TimeVR[[#This Row],[Best Time(S)]]),"-",TimeVR[[#This Row],[Best Time(S)]])</f>
        <v>-</v>
      </c>
      <c r="K1964" t="str">
        <f>IF(StandardResults[[#This Row],[BT(SC)]]&lt;&gt;"-",IF(StandardResults[[#This Row],[BT(SC)]]&lt;=StandardResults[[#This Row],[AAs]],"AA",IF(StandardResults[[#This Row],[BT(SC)]]&lt;=StandardResults[[#This Row],[As]],"A",IF(StandardResults[[#This Row],[BT(SC)]]&lt;=StandardResults[[#This Row],[Bs]],"B","-"))),"")</f>
        <v/>
      </c>
      <c r="L1964" t="str">
        <f>IF(ISBLANK(TimeVR[[#This Row],[Best Time(L)]]),"-",TimeVR[[#This Row],[Best Time(L)]])</f>
        <v>-</v>
      </c>
      <c r="M1964" t="str">
        <f>IF(StandardResults[[#This Row],[BT(LC)]]&lt;&gt;"-",IF(StandardResults[[#This Row],[BT(LC)]]&lt;=StandardResults[[#This Row],[AA]],"AA",IF(StandardResults[[#This Row],[BT(LC)]]&lt;=StandardResults[[#This Row],[A]],"A",IF(StandardResults[[#This Row],[BT(LC)]]&lt;=StandardResults[[#This Row],[B]],"B","-"))),"")</f>
        <v/>
      </c>
      <c r="N1964" s="14"/>
      <c r="O1964" t="str">
        <f>IF(StandardResults[[#This Row],[BT(SC)]]&lt;&gt;"-",IF(StandardResults[[#This Row],[BT(SC)]]&lt;=StandardResults[[#This Row],[Ecs]],"EC","-"),"")</f>
        <v/>
      </c>
      <c r="Q1964" t="str">
        <f>IF(StandardResults[[#This Row],[Ind/Rel]]="Ind",LEFT(StandardResults[[#This Row],[Gender]],1)&amp;MIN(MAX(StandardResults[[#This Row],[Age]],11),17)&amp;"-"&amp;StandardResults[[#This Row],[Event]],"")</f>
        <v>011-0</v>
      </c>
      <c r="R1964" t="e">
        <f>IF(StandardResults[[#This Row],[Ind/Rel]]="Ind",_xlfn.XLOOKUP(StandardResults[[#This Row],[Code]],Std[Code],Std[AA]),"-")</f>
        <v>#N/A</v>
      </c>
      <c r="S1964" t="e">
        <f>IF(StandardResults[[#This Row],[Ind/Rel]]="Ind",_xlfn.XLOOKUP(StandardResults[[#This Row],[Code]],Std[Code],Std[A]),"-")</f>
        <v>#N/A</v>
      </c>
      <c r="T1964" t="e">
        <f>IF(StandardResults[[#This Row],[Ind/Rel]]="Ind",_xlfn.XLOOKUP(StandardResults[[#This Row],[Code]],Std[Code],Std[B]),"-")</f>
        <v>#N/A</v>
      </c>
      <c r="U1964" t="e">
        <f>IF(StandardResults[[#This Row],[Ind/Rel]]="Ind",_xlfn.XLOOKUP(StandardResults[[#This Row],[Code]],Std[Code],Std[AAs]),"-")</f>
        <v>#N/A</v>
      </c>
      <c r="V1964" t="e">
        <f>IF(StandardResults[[#This Row],[Ind/Rel]]="Ind",_xlfn.XLOOKUP(StandardResults[[#This Row],[Code]],Std[Code],Std[As]),"-")</f>
        <v>#N/A</v>
      </c>
      <c r="W1964" t="e">
        <f>IF(StandardResults[[#This Row],[Ind/Rel]]="Ind",_xlfn.XLOOKUP(StandardResults[[#This Row],[Code]],Std[Code],Std[Bs]),"-")</f>
        <v>#N/A</v>
      </c>
      <c r="X1964" t="e">
        <f>IF(StandardResults[[#This Row],[Ind/Rel]]="Ind",_xlfn.XLOOKUP(StandardResults[[#This Row],[Code]],Std[Code],Std[EC]),"-")</f>
        <v>#N/A</v>
      </c>
      <c r="Y1964" t="e">
        <f>IF(StandardResults[[#This Row],[Ind/Rel]]="Ind",_xlfn.XLOOKUP(StandardResults[[#This Row],[Code]],Std[Code],Std[Ecs]),"-")</f>
        <v>#N/A</v>
      </c>
      <c r="Z1964">
        <f>COUNTIFS(StandardResults[Name],StandardResults[[#This Row],[Name]],StandardResults[Entry
Std],"B")+COUNTIFS(StandardResults[Name],StandardResults[[#This Row],[Name]],StandardResults[Entry
Std],"A")+COUNTIFS(StandardResults[Name],StandardResults[[#This Row],[Name]],StandardResults[Entry
Std],"AA")</f>
        <v>0</v>
      </c>
      <c r="AA1964">
        <f>COUNTIFS(StandardResults[Name],StandardResults[[#This Row],[Name]],StandardResults[Entry
Std],"AA")</f>
        <v>0</v>
      </c>
    </row>
    <row r="1965" spans="1:27" x14ac:dyDescent="0.25">
      <c r="A1965">
        <f>TimeVR[[#This Row],[Club]]</f>
        <v>0</v>
      </c>
      <c r="B1965" t="str">
        <f>IF(OR(RIGHT(TimeVR[[#This Row],[Event]],3)="M.R", RIGHT(TimeVR[[#This Row],[Event]],3)="F.R"),"Relay","Ind")</f>
        <v>Ind</v>
      </c>
      <c r="C1965">
        <f>TimeVR[[#This Row],[gender]]</f>
        <v>0</v>
      </c>
      <c r="D1965">
        <f>TimeVR[[#This Row],[Age]]</f>
        <v>0</v>
      </c>
      <c r="E1965">
        <f>TimeVR[[#This Row],[name]]</f>
        <v>0</v>
      </c>
      <c r="F1965">
        <f>TimeVR[[#This Row],[Event]]</f>
        <v>0</v>
      </c>
      <c r="G1965" t="str">
        <f>IF(OR(StandardResults[[#This Row],[Entry]]="-",TimeVR[[#This Row],[validation]]="Validated"),"Y","N")</f>
        <v>N</v>
      </c>
      <c r="H1965">
        <f>IF(OR(LEFT(TimeVR[[#This Row],[Times]],8)="00:00.00", LEFT(TimeVR[[#This Row],[Times]],2)="NT"),"-",TimeVR[[#This Row],[Times]])</f>
        <v>0</v>
      </c>
      <c r="I196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5" t="str">
        <f>IF(ISBLANK(TimeVR[[#This Row],[Best Time(S)]]),"-",TimeVR[[#This Row],[Best Time(S)]])</f>
        <v>-</v>
      </c>
      <c r="K1965" t="str">
        <f>IF(StandardResults[[#This Row],[BT(SC)]]&lt;&gt;"-",IF(StandardResults[[#This Row],[BT(SC)]]&lt;=StandardResults[[#This Row],[AAs]],"AA",IF(StandardResults[[#This Row],[BT(SC)]]&lt;=StandardResults[[#This Row],[As]],"A",IF(StandardResults[[#This Row],[BT(SC)]]&lt;=StandardResults[[#This Row],[Bs]],"B","-"))),"")</f>
        <v/>
      </c>
      <c r="L1965" t="str">
        <f>IF(ISBLANK(TimeVR[[#This Row],[Best Time(L)]]),"-",TimeVR[[#This Row],[Best Time(L)]])</f>
        <v>-</v>
      </c>
      <c r="M1965" t="str">
        <f>IF(StandardResults[[#This Row],[BT(LC)]]&lt;&gt;"-",IF(StandardResults[[#This Row],[BT(LC)]]&lt;=StandardResults[[#This Row],[AA]],"AA",IF(StandardResults[[#This Row],[BT(LC)]]&lt;=StandardResults[[#This Row],[A]],"A",IF(StandardResults[[#This Row],[BT(LC)]]&lt;=StandardResults[[#This Row],[B]],"B","-"))),"")</f>
        <v/>
      </c>
      <c r="N1965" s="14"/>
      <c r="O1965" t="str">
        <f>IF(StandardResults[[#This Row],[BT(SC)]]&lt;&gt;"-",IF(StandardResults[[#This Row],[BT(SC)]]&lt;=StandardResults[[#This Row],[Ecs]],"EC","-"),"")</f>
        <v/>
      </c>
      <c r="Q1965" t="str">
        <f>IF(StandardResults[[#This Row],[Ind/Rel]]="Ind",LEFT(StandardResults[[#This Row],[Gender]],1)&amp;MIN(MAX(StandardResults[[#This Row],[Age]],11),17)&amp;"-"&amp;StandardResults[[#This Row],[Event]],"")</f>
        <v>011-0</v>
      </c>
      <c r="R1965" t="e">
        <f>IF(StandardResults[[#This Row],[Ind/Rel]]="Ind",_xlfn.XLOOKUP(StandardResults[[#This Row],[Code]],Std[Code],Std[AA]),"-")</f>
        <v>#N/A</v>
      </c>
      <c r="S1965" t="e">
        <f>IF(StandardResults[[#This Row],[Ind/Rel]]="Ind",_xlfn.XLOOKUP(StandardResults[[#This Row],[Code]],Std[Code],Std[A]),"-")</f>
        <v>#N/A</v>
      </c>
      <c r="T1965" t="e">
        <f>IF(StandardResults[[#This Row],[Ind/Rel]]="Ind",_xlfn.XLOOKUP(StandardResults[[#This Row],[Code]],Std[Code],Std[B]),"-")</f>
        <v>#N/A</v>
      </c>
      <c r="U1965" t="e">
        <f>IF(StandardResults[[#This Row],[Ind/Rel]]="Ind",_xlfn.XLOOKUP(StandardResults[[#This Row],[Code]],Std[Code],Std[AAs]),"-")</f>
        <v>#N/A</v>
      </c>
      <c r="V1965" t="e">
        <f>IF(StandardResults[[#This Row],[Ind/Rel]]="Ind",_xlfn.XLOOKUP(StandardResults[[#This Row],[Code]],Std[Code],Std[As]),"-")</f>
        <v>#N/A</v>
      </c>
      <c r="W1965" t="e">
        <f>IF(StandardResults[[#This Row],[Ind/Rel]]="Ind",_xlfn.XLOOKUP(StandardResults[[#This Row],[Code]],Std[Code],Std[Bs]),"-")</f>
        <v>#N/A</v>
      </c>
      <c r="X1965" t="e">
        <f>IF(StandardResults[[#This Row],[Ind/Rel]]="Ind",_xlfn.XLOOKUP(StandardResults[[#This Row],[Code]],Std[Code],Std[EC]),"-")</f>
        <v>#N/A</v>
      </c>
      <c r="Y1965" t="e">
        <f>IF(StandardResults[[#This Row],[Ind/Rel]]="Ind",_xlfn.XLOOKUP(StandardResults[[#This Row],[Code]],Std[Code],Std[Ecs]),"-")</f>
        <v>#N/A</v>
      </c>
      <c r="Z1965">
        <f>COUNTIFS(StandardResults[Name],StandardResults[[#This Row],[Name]],StandardResults[Entry
Std],"B")+COUNTIFS(StandardResults[Name],StandardResults[[#This Row],[Name]],StandardResults[Entry
Std],"A")+COUNTIFS(StandardResults[Name],StandardResults[[#This Row],[Name]],StandardResults[Entry
Std],"AA")</f>
        <v>0</v>
      </c>
      <c r="AA1965">
        <f>COUNTIFS(StandardResults[Name],StandardResults[[#This Row],[Name]],StandardResults[Entry
Std],"AA")</f>
        <v>0</v>
      </c>
    </row>
    <row r="1966" spans="1:27" x14ac:dyDescent="0.25">
      <c r="A1966">
        <f>TimeVR[[#This Row],[Club]]</f>
        <v>0</v>
      </c>
      <c r="B1966" t="str">
        <f>IF(OR(RIGHT(TimeVR[[#This Row],[Event]],3)="M.R", RIGHT(TimeVR[[#This Row],[Event]],3)="F.R"),"Relay","Ind")</f>
        <v>Ind</v>
      </c>
      <c r="C1966">
        <f>TimeVR[[#This Row],[gender]]</f>
        <v>0</v>
      </c>
      <c r="D1966">
        <f>TimeVR[[#This Row],[Age]]</f>
        <v>0</v>
      </c>
      <c r="E1966">
        <f>TimeVR[[#This Row],[name]]</f>
        <v>0</v>
      </c>
      <c r="F1966">
        <f>TimeVR[[#This Row],[Event]]</f>
        <v>0</v>
      </c>
      <c r="G1966" t="str">
        <f>IF(OR(StandardResults[[#This Row],[Entry]]="-",TimeVR[[#This Row],[validation]]="Validated"),"Y","N")</f>
        <v>N</v>
      </c>
      <c r="H1966">
        <f>IF(OR(LEFT(TimeVR[[#This Row],[Times]],8)="00:00.00", LEFT(TimeVR[[#This Row],[Times]],2)="NT"),"-",TimeVR[[#This Row],[Times]])</f>
        <v>0</v>
      </c>
      <c r="I196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6" t="str">
        <f>IF(ISBLANK(TimeVR[[#This Row],[Best Time(S)]]),"-",TimeVR[[#This Row],[Best Time(S)]])</f>
        <v>-</v>
      </c>
      <c r="K1966" t="str">
        <f>IF(StandardResults[[#This Row],[BT(SC)]]&lt;&gt;"-",IF(StandardResults[[#This Row],[BT(SC)]]&lt;=StandardResults[[#This Row],[AAs]],"AA",IF(StandardResults[[#This Row],[BT(SC)]]&lt;=StandardResults[[#This Row],[As]],"A",IF(StandardResults[[#This Row],[BT(SC)]]&lt;=StandardResults[[#This Row],[Bs]],"B","-"))),"")</f>
        <v/>
      </c>
      <c r="L1966" t="str">
        <f>IF(ISBLANK(TimeVR[[#This Row],[Best Time(L)]]),"-",TimeVR[[#This Row],[Best Time(L)]])</f>
        <v>-</v>
      </c>
      <c r="M1966" t="str">
        <f>IF(StandardResults[[#This Row],[BT(LC)]]&lt;&gt;"-",IF(StandardResults[[#This Row],[BT(LC)]]&lt;=StandardResults[[#This Row],[AA]],"AA",IF(StandardResults[[#This Row],[BT(LC)]]&lt;=StandardResults[[#This Row],[A]],"A",IF(StandardResults[[#This Row],[BT(LC)]]&lt;=StandardResults[[#This Row],[B]],"B","-"))),"")</f>
        <v/>
      </c>
      <c r="N1966" s="14"/>
      <c r="O1966" t="str">
        <f>IF(StandardResults[[#This Row],[BT(SC)]]&lt;&gt;"-",IF(StandardResults[[#This Row],[BT(SC)]]&lt;=StandardResults[[#This Row],[Ecs]],"EC","-"),"")</f>
        <v/>
      </c>
      <c r="Q1966" t="str">
        <f>IF(StandardResults[[#This Row],[Ind/Rel]]="Ind",LEFT(StandardResults[[#This Row],[Gender]],1)&amp;MIN(MAX(StandardResults[[#This Row],[Age]],11),17)&amp;"-"&amp;StandardResults[[#This Row],[Event]],"")</f>
        <v>011-0</v>
      </c>
      <c r="R1966" t="e">
        <f>IF(StandardResults[[#This Row],[Ind/Rel]]="Ind",_xlfn.XLOOKUP(StandardResults[[#This Row],[Code]],Std[Code],Std[AA]),"-")</f>
        <v>#N/A</v>
      </c>
      <c r="S1966" t="e">
        <f>IF(StandardResults[[#This Row],[Ind/Rel]]="Ind",_xlfn.XLOOKUP(StandardResults[[#This Row],[Code]],Std[Code],Std[A]),"-")</f>
        <v>#N/A</v>
      </c>
      <c r="T1966" t="e">
        <f>IF(StandardResults[[#This Row],[Ind/Rel]]="Ind",_xlfn.XLOOKUP(StandardResults[[#This Row],[Code]],Std[Code],Std[B]),"-")</f>
        <v>#N/A</v>
      </c>
      <c r="U1966" t="e">
        <f>IF(StandardResults[[#This Row],[Ind/Rel]]="Ind",_xlfn.XLOOKUP(StandardResults[[#This Row],[Code]],Std[Code],Std[AAs]),"-")</f>
        <v>#N/A</v>
      </c>
      <c r="V1966" t="e">
        <f>IF(StandardResults[[#This Row],[Ind/Rel]]="Ind",_xlfn.XLOOKUP(StandardResults[[#This Row],[Code]],Std[Code],Std[As]),"-")</f>
        <v>#N/A</v>
      </c>
      <c r="W1966" t="e">
        <f>IF(StandardResults[[#This Row],[Ind/Rel]]="Ind",_xlfn.XLOOKUP(StandardResults[[#This Row],[Code]],Std[Code],Std[Bs]),"-")</f>
        <v>#N/A</v>
      </c>
      <c r="X1966" t="e">
        <f>IF(StandardResults[[#This Row],[Ind/Rel]]="Ind",_xlfn.XLOOKUP(StandardResults[[#This Row],[Code]],Std[Code],Std[EC]),"-")</f>
        <v>#N/A</v>
      </c>
      <c r="Y1966" t="e">
        <f>IF(StandardResults[[#This Row],[Ind/Rel]]="Ind",_xlfn.XLOOKUP(StandardResults[[#This Row],[Code]],Std[Code],Std[Ecs]),"-")</f>
        <v>#N/A</v>
      </c>
      <c r="Z1966">
        <f>COUNTIFS(StandardResults[Name],StandardResults[[#This Row],[Name]],StandardResults[Entry
Std],"B")+COUNTIFS(StandardResults[Name],StandardResults[[#This Row],[Name]],StandardResults[Entry
Std],"A")+COUNTIFS(StandardResults[Name],StandardResults[[#This Row],[Name]],StandardResults[Entry
Std],"AA")</f>
        <v>0</v>
      </c>
      <c r="AA1966">
        <f>COUNTIFS(StandardResults[Name],StandardResults[[#This Row],[Name]],StandardResults[Entry
Std],"AA")</f>
        <v>0</v>
      </c>
    </row>
    <row r="1967" spans="1:27" x14ac:dyDescent="0.25">
      <c r="A1967">
        <f>TimeVR[[#This Row],[Club]]</f>
        <v>0</v>
      </c>
      <c r="B1967" t="str">
        <f>IF(OR(RIGHT(TimeVR[[#This Row],[Event]],3)="M.R", RIGHT(TimeVR[[#This Row],[Event]],3)="F.R"),"Relay","Ind")</f>
        <v>Ind</v>
      </c>
      <c r="C1967">
        <f>TimeVR[[#This Row],[gender]]</f>
        <v>0</v>
      </c>
      <c r="D1967">
        <f>TimeVR[[#This Row],[Age]]</f>
        <v>0</v>
      </c>
      <c r="E1967">
        <f>TimeVR[[#This Row],[name]]</f>
        <v>0</v>
      </c>
      <c r="F1967">
        <f>TimeVR[[#This Row],[Event]]</f>
        <v>0</v>
      </c>
      <c r="G1967" t="str">
        <f>IF(OR(StandardResults[[#This Row],[Entry]]="-",TimeVR[[#This Row],[validation]]="Validated"),"Y","N")</f>
        <v>N</v>
      </c>
      <c r="H1967">
        <f>IF(OR(LEFT(TimeVR[[#This Row],[Times]],8)="00:00.00", LEFT(TimeVR[[#This Row],[Times]],2)="NT"),"-",TimeVR[[#This Row],[Times]])</f>
        <v>0</v>
      </c>
      <c r="I196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7" t="str">
        <f>IF(ISBLANK(TimeVR[[#This Row],[Best Time(S)]]),"-",TimeVR[[#This Row],[Best Time(S)]])</f>
        <v>-</v>
      </c>
      <c r="K1967" t="str">
        <f>IF(StandardResults[[#This Row],[BT(SC)]]&lt;&gt;"-",IF(StandardResults[[#This Row],[BT(SC)]]&lt;=StandardResults[[#This Row],[AAs]],"AA",IF(StandardResults[[#This Row],[BT(SC)]]&lt;=StandardResults[[#This Row],[As]],"A",IF(StandardResults[[#This Row],[BT(SC)]]&lt;=StandardResults[[#This Row],[Bs]],"B","-"))),"")</f>
        <v/>
      </c>
      <c r="L1967" t="str">
        <f>IF(ISBLANK(TimeVR[[#This Row],[Best Time(L)]]),"-",TimeVR[[#This Row],[Best Time(L)]])</f>
        <v>-</v>
      </c>
      <c r="M1967" t="str">
        <f>IF(StandardResults[[#This Row],[BT(LC)]]&lt;&gt;"-",IF(StandardResults[[#This Row],[BT(LC)]]&lt;=StandardResults[[#This Row],[AA]],"AA",IF(StandardResults[[#This Row],[BT(LC)]]&lt;=StandardResults[[#This Row],[A]],"A",IF(StandardResults[[#This Row],[BT(LC)]]&lt;=StandardResults[[#This Row],[B]],"B","-"))),"")</f>
        <v/>
      </c>
      <c r="N1967" s="14"/>
      <c r="O1967" t="str">
        <f>IF(StandardResults[[#This Row],[BT(SC)]]&lt;&gt;"-",IF(StandardResults[[#This Row],[BT(SC)]]&lt;=StandardResults[[#This Row],[Ecs]],"EC","-"),"")</f>
        <v/>
      </c>
      <c r="Q1967" t="str">
        <f>IF(StandardResults[[#This Row],[Ind/Rel]]="Ind",LEFT(StandardResults[[#This Row],[Gender]],1)&amp;MIN(MAX(StandardResults[[#This Row],[Age]],11),17)&amp;"-"&amp;StandardResults[[#This Row],[Event]],"")</f>
        <v>011-0</v>
      </c>
      <c r="R1967" t="e">
        <f>IF(StandardResults[[#This Row],[Ind/Rel]]="Ind",_xlfn.XLOOKUP(StandardResults[[#This Row],[Code]],Std[Code],Std[AA]),"-")</f>
        <v>#N/A</v>
      </c>
      <c r="S1967" t="e">
        <f>IF(StandardResults[[#This Row],[Ind/Rel]]="Ind",_xlfn.XLOOKUP(StandardResults[[#This Row],[Code]],Std[Code],Std[A]),"-")</f>
        <v>#N/A</v>
      </c>
      <c r="T1967" t="e">
        <f>IF(StandardResults[[#This Row],[Ind/Rel]]="Ind",_xlfn.XLOOKUP(StandardResults[[#This Row],[Code]],Std[Code],Std[B]),"-")</f>
        <v>#N/A</v>
      </c>
      <c r="U1967" t="e">
        <f>IF(StandardResults[[#This Row],[Ind/Rel]]="Ind",_xlfn.XLOOKUP(StandardResults[[#This Row],[Code]],Std[Code],Std[AAs]),"-")</f>
        <v>#N/A</v>
      </c>
      <c r="V1967" t="e">
        <f>IF(StandardResults[[#This Row],[Ind/Rel]]="Ind",_xlfn.XLOOKUP(StandardResults[[#This Row],[Code]],Std[Code],Std[As]),"-")</f>
        <v>#N/A</v>
      </c>
      <c r="W1967" t="e">
        <f>IF(StandardResults[[#This Row],[Ind/Rel]]="Ind",_xlfn.XLOOKUP(StandardResults[[#This Row],[Code]],Std[Code],Std[Bs]),"-")</f>
        <v>#N/A</v>
      </c>
      <c r="X1967" t="e">
        <f>IF(StandardResults[[#This Row],[Ind/Rel]]="Ind",_xlfn.XLOOKUP(StandardResults[[#This Row],[Code]],Std[Code],Std[EC]),"-")</f>
        <v>#N/A</v>
      </c>
      <c r="Y1967" t="e">
        <f>IF(StandardResults[[#This Row],[Ind/Rel]]="Ind",_xlfn.XLOOKUP(StandardResults[[#This Row],[Code]],Std[Code],Std[Ecs]),"-")</f>
        <v>#N/A</v>
      </c>
      <c r="Z1967">
        <f>COUNTIFS(StandardResults[Name],StandardResults[[#This Row],[Name]],StandardResults[Entry
Std],"B")+COUNTIFS(StandardResults[Name],StandardResults[[#This Row],[Name]],StandardResults[Entry
Std],"A")+COUNTIFS(StandardResults[Name],StandardResults[[#This Row],[Name]],StandardResults[Entry
Std],"AA")</f>
        <v>0</v>
      </c>
      <c r="AA1967">
        <f>COUNTIFS(StandardResults[Name],StandardResults[[#This Row],[Name]],StandardResults[Entry
Std],"AA")</f>
        <v>0</v>
      </c>
    </row>
    <row r="1968" spans="1:27" x14ac:dyDescent="0.25">
      <c r="A1968">
        <f>TimeVR[[#This Row],[Club]]</f>
        <v>0</v>
      </c>
      <c r="B1968" t="str">
        <f>IF(OR(RIGHT(TimeVR[[#This Row],[Event]],3)="M.R", RIGHT(TimeVR[[#This Row],[Event]],3)="F.R"),"Relay","Ind")</f>
        <v>Ind</v>
      </c>
      <c r="C1968">
        <f>TimeVR[[#This Row],[gender]]</f>
        <v>0</v>
      </c>
      <c r="D1968">
        <f>TimeVR[[#This Row],[Age]]</f>
        <v>0</v>
      </c>
      <c r="E1968">
        <f>TimeVR[[#This Row],[name]]</f>
        <v>0</v>
      </c>
      <c r="F1968">
        <f>TimeVR[[#This Row],[Event]]</f>
        <v>0</v>
      </c>
      <c r="G1968" t="str">
        <f>IF(OR(StandardResults[[#This Row],[Entry]]="-",TimeVR[[#This Row],[validation]]="Validated"),"Y","N")</f>
        <v>N</v>
      </c>
      <c r="H1968">
        <f>IF(OR(LEFT(TimeVR[[#This Row],[Times]],8)="00:00.00", LEFT(TimeVR[[#This Row],[Times]],2)="NT"),"-",TimeVR[[#This Row],[Times]])</f>
        <v>0</v>
      </c>
      <c r="I196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8" t="str">
        <f>IF(ISBLANK(TimeVR[[#This Row],[Best Time(S)]]),"-",TimeVR[[#This Row],[Best Time(S)]])</f>
        <v>-</v>
      </c>
      <c r="K1968" t="str">
        <f>IF(StandardResults[[#This Row],[BT(SC)]]&lt;&gt;"-",IF(StandardResults[[#This Row],[BT(SC)]]&lt;=StandardResults[[#This Row],[AAs]],"AA",IF(StandardResults[[#This Row],[BT(SC)]]&lt;=StandardResults[[#This Row],[As]],"A",IF(StandardResults[[#This Row],[BT(SC)]]&lt;=StandardResults[[#This Row],[Bs]],"B","-"))),"")</f>
        <v/>
      </c>
      <c r="L1968" t="str">
        <f>IF(ISBLANK(TimeVR[[#This Row],[Best Time(L)]]),"-",TimeVR[[#This Row],[Best Time(L)]])</f>
        <v>-</v>
      </c>
      <c r="M1968" t="str">
        <f>IF(StandardResults[[#This Row],[BT(LC)]]&lt;&gt;"-",IF(StandardResults[[#This Row],[BT(LC)]]&lt;=StandardResults[[#This Row],[AA]],"AA",IF(StandardResults[[#This Row],[BT(LC)]]&lt;=StandardResults[[#This Row],[A]],"A",IF(StandardResults[[#This Row],[BT(LC)]]&lt;=StandardResults[[#This Row],[B]],"B","-"))),"")</f>
        <v/>
      </c>
      <c r="N1968" s="14"/>
      <c r="O1968" t="str">
        <f>IF(StandardResults[[#This Row],[BT(SC)]]&lt;&gt;"-",IF(StandardResults[[#This Row],[BT(SC)]]&lt;=StandardResults[[#This Row],[Ecs]],"EC","-"),"")</f>
        <v/>
      </c>
      <c r="Q1968" t="str">
        <f>IF(StandardResults[[#This Row],[Ind/Rel]]="Ind",LEFT(StandardResults[[#This Row],[Gender]],1)&amp;MIN(MAX(StandardResults[[#This Row],[Age]],11),17)&amp;"-"&amp;StandardResults[[#This Row],[Event]],"")</f>
        <v>011-0</v>
      </c>
      <c r="R1968" t="e">
        <f>IF(StandardResults[[#This Row],[Ind/Rel]]="Ind",_xlfn.XLOOKUP(StandardResults[[#This Row],[Code]],Std[Code],Std[AA]),"-")</f>
        <v>#N/A</v>
      </c>
      <c r="S1968" t="e">
        <f>IF(StandardResults[[#This Row],[Ind/Rel]]="Ind",_xlfn.XLOOKUP(StandardResults[[#This Row],[Code]],Std[Code],Std[A]),"-")</f>
        <v>#N/A</v>
      </c>
      <c r="T1968" t="e">
        <f>IF(StandardResults[[#This Row],[Ind/Rel]]="Ind",_xlfn.XLOOKUP(StandardResults[[#This Row],[Code]],Std[Code],Std[B]),"-")</f>
        <v>#N/A</v>
      </c>
      <c r="U1968" t="e">
        <f>IF(StandardResults[[#This Row],[Ind/Rel]]="Ind",_xlfn.XLOOKUP(StandardResults[[#This Row],[Code]],Std[Code],Std[AAs]),"-")</f>
        <v>#N/A</v>
      </c>
      <c r="V1968" t="e">
        <f>IF(StandardResults[[#This Row],[Ind/Rel]]="Ind",_xlfn.XLOOKUP(StandardResults[[#This Row],[Code]],Std[Code],Std[As]),"-")</f>
        <v>#N/A</v>
      </c>
      <c r="W1968" t="e">
        <f>IF(StandardResults[[#This Row],[Ind/Rel]]="Ind",_xlfn.XLOOKUP(StandardResults[[#This Row],[Code]],Std[Code],Std[Bs]),"-")</f>
        <v>#N/A</v>
      </c>
      <c r="X1968" t="e">
        <f>IF(StandardResults[[#This Row],[Ind/Rel]]="Ind",_xlfn.XLOOKUP(StandardResults[[#This Row],[Code]],Std[Code],Std[EC]),"-")</f>
        <v>#N/A</v>
      </c>
      <c r="Y1968" t="e">
        <f>IF(StandardResults[[#This Row],[Ind/Rel]]="Ind",_xlfn.XLOOKUP(StandardResults[[#This Row],[Code]],Std[Code],Std[Ecs]),"-")</f>
        <v>#N/A</v>
      </c>
      <c r="Z1968">
        <f>COUNTIFS(StandardResults[Name],StandardResults[[#This Row],[Name]],StandardResults[Entry
Std],"B")+COUNTIFS(StandardResults[Name],StandardResults[[#This Row],[Name]],StandardResults[Entry
Std],"A")+COUNTIFS(StandardResults[Name],StandardResults[[#This Row],[Name]],StandardResults[Entry
Std],"AA")</f>
        <v>0</v>
      </c>
      <c r="AA1968">
        <f>COUNTIFS(StandardResults[Name],StandardResults[[#This Row],[Name]],StandardResults[Entry
Std],"AA")</f>
        <v>0</v>
      </c>
    </row>
    <row r="1969" spans="1:27" x14ac:dyDescent="0.25">
      <c r="A1969">
        <f>TimeVR[[#This Row],[Club]]</f>
        <v>0</v>
      </c>
      <c r="B1969" t="str">
        <f>IF(OR(RIGHT(TimeVR[[#This Row],[Event]],3)="M.R", RIGHT(TimeVR[[#This Row],[Event]],3)="F.R"),"Relay","Ind")</f>
        <v>Ind</v>
      </c>
      <c r="C1969">
        <f>TimeVR[[#This Row],[gender]]</f>
        <v>0</v>
      </c>
      <c r="D1969">
        <f>TimeVR[[#This Row],[Age]]</f>
        <v>0</v>
      </c>
      <c r="E1969">
        <f>TimeVR[[#This Row],[name]]</f>
        <v>0</v>
      </c>
      <c r="F1969">
        <f>TimeVR[[#This Row],[Event]]</f>
        <v>0</v>
      </c>
      <c r="G1969" t="str">
        <f>IF(OR(StandardResults[[#This Row],[Entry]]="-",TimeVR[[#This Row],[validation]]="Validated"),"Y","N")</f>
        <v>N</v>
      </c>
      <c r="H1969">
        <f>IF(OR(LEFT(TimeVR[[#This Row],[Times]],8)="00:00.00", LEFT(TimeVR[[#This Row],[Times]],2)="NT"),"-",TimeVR[[#This Row],[Times]])</f>
        <v>0</v>
      </c>
      <c r="I196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69" t="str">
        <f>IF(ISBLANK(TimeVR[[#This Row],[Best Time(S)]]),"-",TimeVR[[#This Row],[Best Time(S)]])</f>
        <v>-</v>
      </c>
      <c r="K1969" t="str">
        <f>IF(StandardResults[[#This Row],[BT(SC)]]&lt;&gt;"-",IF(StandardResults[[#This Row],[BT(SC)]]&lt;=StandardResults[[#This Row],[AAs]],"AA",IF(StandardResults[[#This Row],[BT(SC)]]&lt;=StandardResults[[#This Row],[As]],"A",IF(StandardResults[[#This Row],[BT(SC)]]&lt;=StandardResults[[#This Row],[Bs]],"B","-"))),"")</f>
        <v/>
      </c>
      <c r="L1969" t="str">
        <f>IF(ISBLANK(TimeVR[[#This Row],[Best Time(L)]]),"-",TimeVR[[#This Row],[Best Time(L)]])</f>
        <v>-</v>
      </c>
      <c r="M1969" t="str">
        <f>IF(StandardResults[[#This Row],[BT(LC)]]&lt;&gt;"-",IF(StandardResults[[#This Row],[BT(LC)]]&lt;=StandardResults[[#This Row],[AA]],"AA",IF(StandardResults[[#This Row],[BT(LC)]]&lt;=StandardResults[[#This Row],[A]],"A",IF(StandardResults[[#This Row],[BT(LC)]]&lt;=StandardResults[[#This Row],[B]],"B","-"))),"")</f>
        <v/>
      </c>
      <c r="N1969" s="14"/>
      <c r="O1969" t="str">
        <f>IF(StandardResults[[#This Row],[BT(SC)]]&lt;&gt;"-",IF(StandardResults[[#This Row],[BT(SC)]]&lt;=StandardResults[[#This Row],[Ecs]],"EC","-"),"")</f>
        <v/>
      </c>
      <c r="Q1969" t="str">
        <f>IF(StandardResults[[#This Row],[Ind/Rel]]="Ind",LEFT(StandardResults[[#This Row],[Gender]],1)&amp;MIN(MAX(StandardResults[[#This Row],[Age]],11),17)&amp;"-"&amp;StandardResults[[#This Row],[Event]],"")</f>
        <v>011-0</v>
      </c>
      <c r="R1969" t="e">
        <f>IF(StandardResults[[#This Row],[Ind/Rel]]="Ind",_xlfn.XLOOKUP(StandardResults[[#This Row],[Code]],Std[Code],Std[AA]),"-")</f>
        <v>#N/A</v>
      </c>
      <c r="S1969" t="e">
        <f>IF(StandardResults[[#This Row],[Ind/Rel]]="Ind",_xlfn.XLOOKUP(StandardResults[[#This Row],[Code]],Std[Code],Std[A]),"-")</f>
        <v>#N/A</v>
      </c>
      <c r="T1969" t="e">
        <f>IF(StandardResults[[#This Row],[Ind/Rel]]="Ind",_xlfn.XLOOKUP(StandardResults[[#This Row],[Code]],Std[Code],Std[B]),"-")</f>
        <v>#N/A</v>
      </c>
      <c r="U1969" t="e">
        <f>IF(StandardResults[[#This Row],[Ind/Rel]]="Ind",_xlfn.XLOOKUP(StandardResults[[#This Row],[Code]],Std[Code],Std[AAs]),"-")</f>
        <v>#N/A</v>
      </c>
      <c r="V1969" t="e">
        <f>IF(StandardResults[[#This Row],[Ind/Rel]]="Ind",_xlfn.XLOOKUP(StandardResults[[#This Row],[Code]],Std[Code],Std[As]),"-")</f>
        <v>#N/A</v>
      </c>
      <c r="W1969" t="e">
        <f>IF(StandardResults[[#This Row],[Ind/Rel]]="Ind",_xlfn.XLOOKUP(StandardResults[[#This Row],[Code]],Std[Code],Std[Bs]),"-")</f>
        <v>#N/A</v>
      </c>
      <c r="X1969" t="e">
        <f>IF(StandardResults[[#This Row],[Ind/Rel]]="Ind",_xlfn.XLOOKUP(StandardResults[[#This Row],[Code]],Std[Code],Std[EC]),"-")</f>
        <v>#N/A</v>
      </c>
      <c r="Y1969" t="e">
        <f>IF(StandardResults[[#This Row],[Ind/Rel]]="Ind",_xlfn.XLOOKUP(StandardResults[[#This Row],[Code]],Std[Code],Std[Ecs]),"-")</f>
        <v>#N/A</v>
      </c>
      <c r="Z1969">
        <f>COUNTIFS(StandardResults[Name],StandardResults[[#This Row],[Name]],StandardResults[Entry
Std],"B")+COUNTIFS(StandardResults[Name],StandardResults[[#This Row],[Name]],StandardResults[Entry
Std],"A")+COUNTIFS(StandardResults[Name],StandardResults[[#This Row],[Name]],StandardResults[Entry
Std],"AA")</f>
        <v>0</v>
      </c>
      <c r="AA1969">
        <f>COUNTIFS(StandardResults[Name],StandardResults[[#This Row],[Name]],StandardResults[Entry
Std],"AA")</f>
        <v>0</v>
      </c>
    </row>
    <row r="1970" spans="1:27" x14ac:dyDescent="0.25">
      <c r="A1970">
        <f>TimeVR[[#This Row],[Club]]</f>
        <v>0</v>
      </c>
      <c r="B1970" t="str">
        <f>IF(OR(RIGHT(TimeVR[[#This Row],[Event]],3)="M.R", RIGHT(TimeVR[[#This Row],[Event]],3)="F.R"),"Relay","Ind")</f>
        <v>Ind</v>
      </c>
      <c r="C1970">
        <f>TimeVR[[#This Row],[gender]]</f>
        <v>0</v>
      </c>
      <c r="D1970">
        <f>TimeVR[[#This Row],[Age]]</f>
        <v>0</v>
      </c>
      <c r="E1970">
        <f>TimeVR[[#This Row],[name]]</f>
        <v>0</v>
      </c>
      <c r="F1970">
        <f>TimeVR[[#This Row],[Event]]</f>
        <v>0</v>
      </c>
      <c r="G1970" t="str">
        <f>IF(OR(StandardResults[[#This Row],[Entry]]="-",TimeVR[[#This Row],[validation]]="Validated"),"Y","N")</f>
        <v>N</v>
      </c>
      <c r="H1970">
        <f>IF(OR(LEFT(TimeVR[[#This Row],[Times]],8)="00:00.00", LEFT(TimeVR[[#This Row],[Times]],2)="NT"),"-",TimeVR[[#This Row],[Times]])</f>
        <v>0</v>
      </c>
      <c r="I197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0" t="str">
        <f>IF(ISBLANK(TimeVR[[#This Row],[Best Time(S)]]),"-",TimeVR[[#This Row],[Best Time(S)]])</f>
        <v>-</v>
      </c>
      <c r="K1970" t="str">
        <f>IF(StandardResults[[#This Row],[BT(SC)]]&lt;&gt;"-",IF(StandardResults[[#This Row],[BT(SC)]]&lt;=StandardResults[[#This Row],[AAs]],"AA",IF(StandardResults[[#This Row],[BT(SC)]]&lt;=StandardResults[[#This Row],[As]],"A",IF(StandardResults[[#This Row],[BT(SC)]]&lt;=StandardResults[[#This Row],[Bs]],"B","-"))),"")</f>
        <v/>
      </c>
      <c r="L1970" t="str">
        <f>IF(ISBLANK(TimeVR[[#This Row],[Best Time(L)]]),"-",TimeVR[[#This Row],[Best Time(L)]])</f>
        <v>-</v>
      </c>
      <c r="M1970" t="str">
        <f>IF(StandardResults[[#This Row],[BT(LC)]]&lt;&gt;"-",IF(StandardResults[[#This Row],[BT(LC)]]&lt;=StandardResults[[#This Row],[AA]],"AA",IF(StandardResults[[#This Row],[BT(LC)]]&lt;=StandardResults[[#This Row],[A]],"A",IF(StandardResults[[#This Row],[BT(LC)]]&lt;=StandardResults[[#This Row],[B]],"B","-"))),"")</f>
        <v/>
      </c>
      <c r="N1970" s="14"/>
      <c r="O1970" t="str">
        <f>IF(StandardResults[[#This Row],[BT(SC)]]&lt;&gt;"-",IF(StandardResults[[#This Row],[BT(SC)]]&lt;=StandardResults[[#This Row],[Ecs]],"EC","-"),"")</f>
        <v/>
      </c>
      <c r="Q1970" t="str">
        <f>IF(StandardResults[[#This Row],[Ind/Rel]]="Ind",LEFT(StandardResults[[#This Row],[Gender]],1)&amp;MIN(MAX(StandardResults[[#This Row],[Age]],11),17)&amp;"-"&amp;StandardResults[[#This Row],[Event]],"")</f>
        <v>011-0</v>
      </c>
      <c r="R1970" t="e">
        <f>IF(StandardResults[[#This Row],[Ind/Rel]]="Ind",_xlfn.XLOOKUP(StandardResults[[#This Row],[Code]],Std[Code],Std[AA]),"-")</f>
        <v>#N/A</v>
      </c>
      <c r="S1970" t="e">
        <f>IF(StandardResults[[#This Row],[Ind/Rel]]="Ind",_xlfn.XLOOKUP(StandardResults[[#This Row],[Code]],Std[Code],Std[A]),"-")</f>
        <v>#N/A</v>
      </c>
      <c r="T1970" t="e">
        <f>IF(StandardResults[[#This Row],[Ind/Rel]]="Ind",_xlfn.XLOOKUP(StandardResults[[#This Row],[Code]],Std[Code],Std[B]),"-")</f>
        <v>#N/A</v>
      </c>
      <c r="U1970" t="e">
        <f>IF(StandardResults[[#This Row],[Ind/Rel]]="Ind",_xlfn.XLOOKUP(StandardResults[[#This Row],[Code]],Std[Code],Std[AAs]),"-")</f>
        <v>#N/A</v>
      </c>
      <c r="V1970" t="e">
        <f>IF(StandardResults[[#This Row],[Ind/Rel]]="Ind",_xlfn.XLOOKUP(StandardResults[[#This Row],[Code]],Std[Code],Std[As]),"-")</f>
        <v>#N/A</v>
      </c>
      <c r="W1970" t="e">
        <f>IF(StandardResults[[#This Row],[Ind/Rel]]="Ind",_xlfn.XLOOKUP(StandardResults[[#This Row],[Code]],Std[Code],Std[Bs]),"-")</f>
        <v>#N/A</v>
      </c>
      <c r="X1970" t="e">
        <f>IF(StandardResults[[#This Row],[Ind/Rel]]="Ind",_xlfn.XLOOKUP(StandardResults[[#This Row],[Code]],Std[Code],Std[EC]),"-")</f>
        <v>#N/A</v>
      </c>
      <c r="Y1970" t="e">
        <f>IF(StandardResults[[#This Row],[Ind/Rel]]="Ind",_xlfn.XLOOKUP(StandardResults[[#This Row],[Code]],Std[Code],Std[Ecs]),"-")</f>
        <v>#N/A</v>
      </c>
      <c r="Z1970">
        <f>COUNTIFS(StandardResults[Name],StandardResults[[#This Row],[Name]],StandardResults[Entry
Std],"B")+COUNTIFS(StandardResults[Name],StandardResults[[#This Row],[Name]],StandardResults[Entry
Std],"A")+COUNTIFS(StandardResults[Name],StandardResults[[#This Row],[Name]],StandardResults[Entry
Std],"AA")</f>
        <v>0</v>
      </c>
      <c r="AA1970">
        <f>COUNTIFS(StandardResults[Name],StandardResults[[#This Row],[Name]],StandardResults[Entry
Std],"AA")</f>
        <v>0</v>
      </c>
    </row>
    <row r="1971" spans="1:27" x14ac:dyDescent="0.25">
      <c r="A1971">
        <f>TimeVR[[#This Row],[Club]]</f>
        <v>0</v>
      </c>
      <c r="B1971" t="str">
        <f>IF(OR(RIGHT(TimeVR[[#This Row],[Event]],3)="M.R", RIGHT(TimeVR[[#This Row],[Event]],3)="F.R"),"Relay","Ind")</f>
        <v>Ind</v>
      </c>
      <c r="C1971">
        <f>TimeVR[[#This Row],[gender]]</f>
        <v>0</v>
      </c>
      <c r="D1971">
        <f>TimeVR[[#This Row],[Age]]</f>
        <v>0</v>
      </c>
      <c r="E1971">
        <f>TimeVR[[#This Row],[name]]</f>
        <v>0</v>
      </c>
      <c r="F1971">
        <f>TimeVR[[#This Row],[Event]]</f>
        <v>0</v>
      </c>
      <c r="G1971" t="str">
        <f>IF(OR(StandardResults[[#This Row],[Entry]]="-",TimeVR[[#This Row],[validation]]="Validated"),"Y","N")</f>
        <v>N</v>
      </c>
      <c r="H1971">
        <f>IF(OR(LEFT(TimeVR[[#This Row],[Times]],8)="00:00.00", LEFT(TimeVR[[#This Row],[Times]],2)="NT"),"-",TimeVR[[#This Row],[Times]])</f>
        <v>0</v>
      </c>
      <c r="I197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1" t="str">
        <f>IF(ISBLANK(TimeVR[[#This Row],[Best Time(S)]]),"-",TimeVR[[#This Row],[Best Time(S)]])</f>
        <v>-</v>
      </c>
      <c r="K1971" t="str">
        <f>IF(StandardResults[[#This Row],[BT(SC)]]&lt;&gt;"-",IF(StandardResults[[#This Row],[BT(SC)]]&lt;=StandardResults[[#This Row],[AAs]],"AA",IF(StandardResults[[#This Row],[BT(SC)]]&lt;=StandardResults[[#This Row],[As]],"A",IF(StandardResults[[#This Row],[BT(SC)]]&lt;=StandardResults[[#This Row],[Bs]],"B","-"))),"")</f>
        <v/>
      </c>
      <c r="L1971" t="str">
        <f>IF(ISBLANK(TimeVR[[#This Row],[Best Time(L)]]),"-",TimeVR[[#This Row],[Best Time(L)]])</f>
        <v>-</v>
      </c>
      <c r="M1971" t="str">
        <f>IF(StandardResults[[#This Row],[BT(LC)]]&lt;&gt;"-",IF(StandardResults[[#This Row],[BT(LC)]]&lt;=StandardResults[[#This Row],[AA]],"AA",IF(StandardResults[[#This Row],[BT(LC)]]&lt;=StandardResults[[#This Row],[A]],"A",IF(StandardResults[[#This Row],[BT(LC)]]&lt;=StandardResults[[#This Row],[B]],"B","-"))),"")</f>
        <v/>
      </c>
      <c r="N1971" s="14"/>
      <c r="O1971" t="str">
        <f>IF(StandardResults[[#This Row],[BT(SC)]]&lt;&gt;"-",IF(StandardResults[[#This Row],[BT(SC)]]&lt;=StandardResults[[#This Row],[Ecs]],"EC","-"),"")</f>
        <v/>
      </c>
      <c r="Q1971" t="str">
        <f>IF(StandardResults[[#This Row],[Ind/Rel]]="Ind",LEFT(StandardResults[[#This Row],[Gender]],1)&amp;MIN(MAX(StandardResults[[#This Row],[Age]],11),17)&amp;"-"&amp;StandardResults[[#This Row],[Event]],"")</f>
        <v>011-0</v>
      </c>
      <c r="R1971" t="e">
        <f>IF(StandardResults[[#This Row],[Ind/Rel]]="Ind",_xlfn.XLOOKUP(StandardResults[[#This Row],[Code]],Std[Code],Std[AA]),"-")</f>
        <v>#N/A</v>
      </c>
      <c r="S1971" t="e">
        <f>IF(StandardResults[[#This Row],[Ind/Rel]]="Ind",_xlfn.XLOOKUP(StandardResults[[#This Row],[Code]],Std[Code],Std[A]),"-")</f>
        <v>#N/A</v>
      </c>
      <c r="T1971" t="e">
        <f>IF(StandardResults[[#This Row],[Ind/Rel]]="Ind",_xlfn.XLOOKUP(StandardResults[[#This Row],[Code]],Std[Code],Std[B]),"-")</f>
        <v>#N/A</v>
      </c>
      <c r="U1971" t="e">
        <f>IF(StandardResults[[#This Row],[Ind/Rel]]="Ind",_xlfn.XLOOKUP(StandardResults[[#This Row],[Code]],Std[Code],Std[AAs]),"-")</f>
        <v>#N/A</v>
      </c>
      <c r="V1971" t="e">
        <f>IF(StandardResults[[#This Row],[Ind/Rel]]="Ind",_xlfn.XLOOKUP(StandardResults[[#This Row],[Code]],Std[Code],Std[As]),"-")</f>
        <v>#N/A</v>
      </c>
      <c r="W1971" t="e">
        <f>IF(StandardResults[[#This Row],[Ind/Rel]]="Ind",_xlfn.XLOOKUP(StandardResults[[#This Row],[Code]],Std[Code],Std[Bs]),"-")</f>
        <v>#N/A</v>
      </c>
      <c r="X1971" t="e">
        <f>IF(StandardResults[[#This Row],[Ind/Rel]]="Ind",_xlfn.XLOOKUP(StandardResults[[#This Row],[Code]],Std[Code],Std[EC]),"-")</f>
        <v>#N/A</v>
      </c>
      <c r="Y1971" t="e">
        <f>IF(StandardResults[[#This Row],[Ind/Rel]]="Ind",_xlfn.XLOOKUP(StandardResults[[#This Row],[Code]],Std[Code],Std[Ecs]),"-")</f>
        <v>#N/A</v>
      </c>
      <c r="Z1971">
        <f>COUNTIFS(StandardResults[Name],StandardResults[[#This Row],[Name]],StandardResults[Entry
Std],"B")+COUNTIFS(StandardResults[Name],StandardResults[[#This Row],[Name]],StandardResults[Entry
Std],"A")+COUNTIFS(StandardResults[Name],StandardResults[[#This Row],[Name]],StandardResults[Entry
Std],"AA")</f>
        <v>0</v>
      </c>
      <c r="AA1971">
        <f>COUNTIFS(StandardResults[Name],StandardResults[[#This Row],[Name]],StandardResults[Entry
Std],"AA")</f>
        <v>0</v>
      </c>
    </row>
    <row r="1972" spans="1:27" x14ac:dyDescent="0.25">
      <c r="A1972">
        <f>TimeVR[[#This Row],[Club]]</f>
        <v>0</v>
      </c>
      <c r="B1972" t="str">
        <f>IF(OR(RIGHT(TimeVR[[#This Row],[Event]],3)="M.R", RIGHT(TimeVR[[#This Row],[Event]],3)="F.R"),"Relay","Ind")</f>
        <v>Ind</v>
      </c>
      <c r="C1972">
        <f>TimeVR[[#This Row],[gender]]</f>
        <v>0</v>
      </c>
      <c r="D1972">
        <f>TimeVR[[#This Row],[Age]]</f>
        <v>0</v>
      </c>
      <c r="E1972">
        <f>TimeVR[[#This Row],[name]]</f>
        <v>0</v>
      </c>
      <c r="F1972">
        <f>TimeVR[[#This Row],[Event]]</f>
        <v>0</v>
      </c>
      <c r="G1972" t="str">
        <f>IF(OR(StandardResults[[#This Row],[Entry]]="-",TimeVR[[#This Row],[validation]]="Validated"),"Y","N")</f>
        <v>N</v>
      </c>
      <c r="H1972">
        <f>IF(OR(LEFT(TimeVR[[#This Row],[Times]],8)="00:00.00", LEFT(TimeVR[[#This Row],[Times]],2)="NT"),"-",TimeVR[[#This Row],[Times]])</f>
        <v>0</v>
      </c>
      <c r="I197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2" t="str">
        <f>IF(ISBLANK(TimeVR[[#This Row],[Best Time(S)]]),"-",TimeVR[[#This Row],[Best Time(S)]])</f>
        <v>-</v>
      </c>
      <c r="K1972" t="str">
        <f>IF(StandardResults[[#This Row],[BT(SC)]]&lt;&gt;"-",IF(StandardResults[[#This Row],[BT(SC)]]&lt;=StandardResults[[#This Row],[AAs]],"AA",IF(StandardResults[[#This Row],[BT(SC)]]&lt;=StandardResults[[#This Row],[As]],"A",IF(StandardResults[[#This Row],[BT(SC)]]&lt;=StandardResults[[#This Row],[Bs]],"B","-"))),"")</f>
        <v/>
      </c>
      <c r="L1972" t="str">
        <f>IF(ISBLANK(TimeVR[[#This Row],[Best Time(L)]]),"-",TimeVR[[#This Row],[Best Time(L)]])</f>
        <v>-</v>
      </c>
      <c r="M1972" t="str">
        <f>IF(StandardResults[[#This Row],[BT(LC)]]&lt;&gt;"-",IF(StandardResults[[#This Row],[BT(LC)]]&lt;=StandardResults[[#This Row],[AA]],"AA",IF(StandardResults[[#This Row],[BT(LC)]]&lt;=StandardResults[[#This Row],[A]],"A",IF(StandardResults[[#This Row],[BT(LC)]]&lt;=StandardResults[[#This Row],[B]],"B","-"))),"")</f>
        <v/>
      </c>
      <c r="N1972" s="14"/>
      <c r="O1972" t="str">
        <f>IF(StandardResults[[#This Row],[BT(SC)]]&lt;&gt;"-",IF(StandardResults[[#This Row],[BT(SC)]]&lt;=StandardResults[[#This Row],[Ecs]],"EC","-"),"")</f>
        <v/>
      </c>
      <c r="Q1972" t="str">
        <f>IF(StandardResults[[#This Row],[Ind/Rel]]="Ind",LEFT(StandardResults[[#This Row],[Gender]],1)&amp;MIN(MAX(StandardResults[[#This Row],[Age]],11),17)&amp;"-"&amp;StandardResults[[#This Row],[Event]],"")</f>
        <v>011-0</v>
      </c>
      <c r="R1972" t="e">
        <f>IF(StandardResults[[#This Row],[Ind/Rel]]="Ind",_xlfn.XLOOKUP(StandardResults[[#This Row],[Code]],Std[Code],Std[AA]),"-")</f>
        <v>#N/A</v>
      </c>
      <c r="S1972" t="e">
        <f>IF(StandardResults[[#This Row],[Ind/Rel]]="Ind",_xlfn.XLOOKUP(StandardResults[[#This Row],[Code]],Std[Code],Std[A]),"-")</f>
        <v>#N/A</v>
      </c>
      <c r="T1972" t="e">
        <f>IF(StandardResults[[#This Row],[Ind/Rel]]="Ind",_xlfn.XLOOKUP(StandardResults[[#This Row],[Code]],Std[Code],Std[B]),"-")</f>
        <v>#N/A</v>
      </c>
      <c r="U1972" t="e">
        <f>IF(StandardResults[[#This Row],[Ind/Rel]]="Ind",_xlfn.XLOOKUP(StandardResults[[#This Row],[Code]],Std[Code],Std[AAs]),"-")</f>
        <v>#N/A</v>
      </c>
      <c r="V1972" t="e">
        <f>IF(StandardResults[[#This Row],[Ind/Rel]]="Ind",_xlfn.XLOOKUP(StandardResults[[#This Row],[Code]],Std[Code],Std[As]),"-")</f>
        <v>#N/A</v>
      </c>
      <c r="W1972" t="e">
        <f>IF(StandardResults[[#This Row],[Ind/Rel]]="Ind",_xlfn.XLOOKUP(StandardResults[[#This Row],[Code]],Std[Code],Std[Bs]),"-")</f>
        <v>#N/A</v>
      </c>
      <c r="X1972" t="e">
        <f>IF(StandardResults[[#This Row],[Ind/Rel]]="Ind",_xlfn.XLOOKUP(StandardResults[[#This Row],[Code]],Std[Code],Std[EC]),"-")</f>
        <v>#N/A</v>
      </c>
      <c r="Y1972" t="e">
        <f>IF(StandardResults[[#This Row],[Ind/Rel]]="Ind",_xlfn.XLOOKUP(StandardResults[[#This Row],[Code]],Std[Code],Std[Ecs]),"-")</f>
        <v>#N/A</v>
      </c>
      <c r="Z1972">
        <f>COUNTIFS(StandardResults[Name],StandardResults[[#This Row],[Name]],StandardResults[Entry
Std],"B")+COUNTIFS(StandardResults[Name],StandardResults[[#This Row],[Name]],StandardResults[Entry
Std],"A")+COUNTIFS(StandardResults[Name],StandardResults[[#This Row],[Name]],StandardResults[Entry
Std],"AA")</f>
        <v>0</v>
      </c>
      <c r="AA1972">
        <f>COUNTIFS(StandardResults[Name],StandardResults[[#This Row],[Name]],StandardResults[Entry
Std],"AA")</f>
        <v>0</v>
      </c>
    </row>
    <row r="1973" spans="1:27" x14ac:dyDescent="0.25">
      <c r="A1973">
        <f>TimeVR[[#This Row],[Club]]</f>
        <v>0</v>
      </c>
      <c r="B1973" t="str">
        <f>IF(OR(RIGHT(TimeVR[[#This Row],[Event]],3)="M.R", RIGHT(TimeVR[[#This Row],[Event]],3)="F.R"),"Relay","Ind")</f>
        <v>Ind</v>
      </c>
      <c r="C1973">
        <f>TimeVR[[#This Row],[gender]]</f>
        <v>0</v>
      </c>
      <c r="D1973">
        <f>TimeVR[[#This Row],[Age]]</f>
        <v>0</v>
      </c>
      <c r="E1973">
        <f>TimeVR[[#This Row],[name]]</f>
        <v>0</v>
      </c>
      <c r="F1973">
        <f>TimeVR[[#This Row],[Event]]</f>
        <v>0</v>
      </c>
      <c r="G1973" t="str">
        <f>IF(OR(StandardResults[[#This Row],[Entry]]="-",TimeVR[[#This Row],[validation]]="Validated"),"Y","N")</f>
        <v>N</v>
      </c>
      <c r="H1973">
        <f>IF(OR(LEFT(TimeVR[[#This Row],[Times]],8)="00:00.00", LEFT(TimeVR[[#This Row],[Times]],2)="NT"),"-",TimeVR[[#This Row],[Times]])</f>
        <v>0</v>
      </c>
      <c r="I197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3" t="str">
        <f>IF(ISBLANK(TimeVR[[#This Row],[Best Time(S)]]),"-",TimeVR[[#This Row],[Best Time(S)]])</f>
        <v>-</v>
      </c>
      <c r="K1973" t="str">
        <f>IF(StandardResults[[#This Row],[BT(SC)]]&lt;&gt;"-",IF(StandardResults[[#This Row],[BT(SC)]]&lt;=StandardResults[[#This Row],[AAs]],"AA",IF(StandardResults[[#This Row],[BT(SC)]]&lt;=StandardResults[[#This Row],[As]],"A",IF(StandardResults[[#This Row],[BT(SC)]]&lt;=StandardResults[[#This Row],[Bs]],"B","-"))),"")</f>
        <v/>
      </c>
      <c r="L1973" t="str">
        <f>IF(ISBLANK(TimeVR[[#This Row],[Best Time(L)]]),"-",TimeVR[[#This Row],[Best Time(L)]])</f>
        <v>-</v>
      </c>
      <c r="M1973" t="str">
        <f>IF(StandardResults[[#This Row],[BT(LC)]]&lt;&gt;"-",IF(StandardResults[[#This Row],[BT(LC)]]&lt;=StandardResults[[#This Row],[AA]],"AA",IF(StandardResults[[#This Row],[BT(LC)]]&lt;=StandardResults[[#This Row],[A]],"A",IF(StandardResults[[#This Row],[BT(LC)]]&lt;=StandardResults[[#This Row],[B]],"B","-"))),"")</f>
        <v/>
      </c>
      <c r="N1973" s="14"/>
      <c r="O1973" t="str">
        <f>IF(StandardResults[[#This Row],[BT(SC)]]&lt;&gt;"-",IF(StandardResults[[#This Row],[BT(SC)]]&lt;=StandardResults[[#This Row],[Ecs]],"EC","-"),"")</f>
        <v/>
      </c>
      <c r="Q1973" t="str">
        <f>IF(StandardResults[[#This Row],[Ind/Rel]]="Ind",LEFT(StandardResults[[#This Row],[Gender]],1)&amp;MIN(MAX(StandardResults[[#This Row],[Age]],11),17)&amp;"-"&amp;StandardResults[[#This Row],[Event]],"")</f>
        <v>011-0</v>
      </c>
      <c r="R1973" t="e">
        <f>IF(StandardResults[[#This Row],[Ind/Rel]]="Ind",_xlfn.XLOOKUP(StandardResults[[#This Row],[Code]],Std[Code],Std[AA]),"-")</f>
        <v>#N/A</v>
      </c>
      <c r="S1973" t="e">
        <f>IF(StandardResults[[#This Row],[Ind/Rel]]="Ind",_xlfn.XLOOKUP(StandardResults[[#This Row],[Code]],Std[Code],Std[A]),"-")</f>
        <v>#N/A</v>
      </c>
      <c r="T1973" t="e">
        <f>IF(StandardResults[[#This Row],[Ind/Rel]]="Ind",_xlfn.XLOOKUP(StandardResults[[#This Row],[Code]],Std[Code],Std[B]),"-")</f>
        <v>#N/A</v>
      </c>
      <c r="U1973" t="e">
        <f>IF(StandardResults[[#This Row],[Ind/Rel]]="Ind",_xlfn.XLOOKUP(StandardResults[[#This Row],[Code]],Std[Code],Std[AAs]),"-")</f>
        <v>#N/A</v>
      </c>
      <c r="V1973" t="e">
        <f>IF(StandardResults[[#This Row],[Ind/Rel]]="Ind",_xlfn.XLOOKUP(StandardResults[[#This Row],[Code]],Std[Code],Std[As]),"-")</f>
        <v>#N/A</v>
      </c>
      <c r="W1973" t="e">
        <f>IF(StandardResults[[#This Row],[Ind/Rel]]="Ind",_xlfn.XLOOKUP(StandardResults[[#This Row],[Code]],Std[Code],Std[Bs]),"-")</f>
        <v>#N/A</v>
      </c>
      <c r="X1973" t="e">
        <f>IF(StandardResults[[#This Row],[Ind/Rel]]="Ind",_xlfn.XLOOKUP(StandardResults[[#This Row],[Code]],Std[Code],Std[EC]),"-")</f>
        <v>#N/A</v>
      </c>
      <c r="Y1973" t="e">
        <f>IF(StandardResults[[#This Row],[Ind/Rel]]="Ind",_xlfn.XLOOKUP(StandardResults[[#This Row],[Code]],Std[Code],Std[Ecs]),"-")</f>
        <v>#N/A</v>
      </c>
      <c r="Z1973">
        <f>COUNTIFS(StandardResults[Name],StandardResults[[#This Row],[Name]],StandardResults[Entry
Std],"B")+COUNTIFS(StandardResults[Name],StandardResults[[#This Row],[Name]],StandardResults[Entry
Std],"A")+COUNTIFS(StandardResults[Name],StandardResults[[#This Row],[Name]],StandardResults[Entry
Std],"AA")</f>
        <v>0</v>
      </c>
      <c r="AA1973">
        <f>COUNTIFS(StandardResults[Name],StandardResults[[#This Row],[Name]],StandardResults[Entry
Std],"AA")</f>
        <v>0</v>
      </c>
    </row>
    <row r="1974" spans="1:27" x14ac:dyDescent="0.25">
      <c r="A1974">
        <f>TimeVR[[#This Row],[Club]]</f>
        <v>0</v>
      </c>
      <c r="B1974" t="str">
        <f>IF(OR(RIGHT(TimeVR[[#This Row],[Event]],3)="M.R", RIGHT(TimeVR[[#This Row],[Event]],3)="F.R"),"Relay","Ind")</f>
        <v>Ind</v>
      </c>
      <c r="C1974">
        <f>TimeVR[[#This Row],[gender]]</f>
        <v>0</v>
      </c>
      <c r="D1974">
        <f>TimeVR[[#This Row],[Age]]</f>
        <v>0</v>
      </c>
      <c r="E1974">
        <f>TimeVR[[#This Row],[name]]</f>
        <v>0</v>
      </c>
      <c r="F1974">
        <f>TimeVR[[#This Row],[Event]]</f>
        <v>0</v>
      </c>
      <c r="G1974" t="str">
        <f>IF(OR(StandardResults[[#This Row],[Entry]]="-",TimeVR[[#This Row],[validation]]="Validated"),"Y","N")</f>
        <v>N</v>
      </c>
      <c r="H1974">
        <f>IF(OR(LEFT(TimeVR[[#This Row],[Times]],8)="00:00.00", LEFT(TimeVR[[#This Row],[Times]],2)="NT"),"-",TimeVR[[#This Row],[Times]])</f>
        <v>0</v>
      </c>
      <c r="I197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4" t="str">
        <f>IF(ISBLANK(TimeVR[[#This Row],[Best Time(S)]]),"-",TimeVR[[#This Row],[Best Time(S)]])</f>
        <v>-</v>
      </c>
      <c r="K1974" t="str">
        <f>IF(StandardResults[[#This Row],[BT(SC)]]&lt;&gt;"-",IF(StandardResults[[#This Row],[BT(SC)]]&lt;=StandardResults[[#This Row],[AAs]],"AA",IF(StandardResults[[#This Row],[BT(SC)]]&lt;=StandardResults[[#This Row],[As]],"A",IF(StandardResults[[#This Row],[BT(SC)]]&lt;=StandardResults[[#This Row],[Bs]],"B","-"))),"")</f>
        <v/>
      </c>
      <c r="L1974" t="str">
        <f>IF(ISBLANK(TimeVR[[#This Row],[Best Time(L)]]),"-",TimeVR[[#This Row],[Best Time(L)]])</f>
        <v>-</v>
      </c>
      <c r="M1974" t="str">
        <f>IF(StandardResults[[#This Row],[BT(LC)]]&lt;&gt;"-",IF(StandardResults[[#This Row],[BT(LC)]]&lt;=StandardResults[[#This Row],[AA]],"AA",IF(StandardResults[[#This Row],[BT(LC)]]&lt;=StandardResults[[#This Row],[A]],"A",IF(StandardResults[[#This Row],[BT(LC)]]&lt;=StandardResults[[#This Row],[B]],"B","-"))),"")</f>
        <v/>
      </c>
      <c r="N1974" s="14"/>
      <c r="O1974" t="str">
        <f>IF(StandardResults[[#This Row],[BT(SC)]]&lt;&gt;"-",IF(StandardResults[[#This Row],[BT(SC)]]&lt;=StandardResults[[#This Row],[Ecs]],"EC","-"),"")</f>
        <v/>
      </c>
      <c r="Q1974" t="str">
        <f>IF(StandardResults[[#This Row],[Ind/Rel]]="Ind",LEFT(StandardResults[[#This Row],[Gender]],1)&amp;MIN(MAX(StandardResults[[#This Row],[Age]],11),17)&amp;"-"&amp;StandardResults[[#This Row],[Event]],"")</f>
        <v>011-0</v>
      </c>
      <c r="R1974" t="e">
        <f>IF(StandardResults[[#This Row],[Ind/Rel]]="Ind",_xlfn.XLOOKUP(StandardResults[[#This Row],[Code]],Std[Code],Std[AA]),"-")</f>
        <v>#N/A</v>
      </c>
      <c r="S1974" t="e">
        <f>IF(StandardResults[[#This Row],[Ind/Rel]]="Ind",_xlfn.XLOOKUP(StandardResults[[#This Row],[Code]],Std[Code],Std[A]),"-")</f>
        <v>#N/A</v>
      </c>
      <c r="T1974" t="e">
        <f>IF(StandardResults[[#This Row],[Ind/Rel]]="Ind",_xlfn.XLOOKUP(StandardResults[[#This Row],[Code]],Std[Code],Std[B]),"-")</f>
        <v>#N/A</v>
      </c>
      <c r="U1974" t="e">
        <f>IF(StandardResults[[#This Row],[Ind/Rel]]="Ind",_xlfn.XLOOKUP(StandardResults[[#This Row],[Code]],Std[Code],Std[AAs]),"-")</f>
        <v>#N/A</v>
      </c>
      <c r="V1974" t="e">
        <f>IF(StandardResults[[#This Row],[Ind/Rel]]="Ind",_xlfn.XLOOKUP(StandardResults[[#This Row],[Code]],Std[Code],Std[As]),"-")</f>
        <v>#N/A</v>
      </c>
      <c r="W1974" t="e">
        <f>IF(StandardResults[[#This Row],[Ind/Rel]]="Ind",_xlfn.XLOOKUP(StandardResults[[#This Row],[Code]],Std[Code],Std[Bs]),"-")</f>
        <v>#N/A</v>
      </c>
      <c r="X1974" t="e">
        <f>IF(StandardResults[[#This Row],[Ind/Rel]]="Ind",_xlfn.XLOOKUP(StandardResults[[#This Row],[Code]],Std[Code],Std[EC]),"-")</f>
        <v>#N/A</v>
      </c>
      <c r="Y1974" t="e">
        <f>IF(StandardResults[[#This Row],[Ind/Rel]]="Ind",_xlfn.XLOOKUP(StandardResults[[#This Row],[Code]],Std[Code],Std[Ecs]),"-")</f>
        <v>#N/A</v>
      </c>
      <c r="Z1974">
        <f>COUNTIFS(StandardResults[Name],StandardResults[[#This Row],[Name]],StandardResults[Entry
Std],"B")+COUNTIFS(StandardResults[Name],StandardResults[[#This Row],[Name]],StandardResults[Entry
Std],"A")+COUNTIFS(StandardResults[Name],StandardResults[[#This Row],[Name]],StandardResults[Entry
Std],"AA")</f>
        <v>0</v>
      </c>
      <c r="AA1974">
        <f>COUNTIFS(StandardResults[Name],StandardResults[[#This Row],[Name]],StandardResults[Entry
Std],"AA")</f>
        <v>0</v>
      </c>
    </row>
    <row r="1975" spans="1:27" x14ac:dyDescent="0.25">
      <c r="A1975">
        <f>TimeVR[[#This Row],[Club]]</f>
        <v>0</v>
      </c>
      <c r="B1975" t="str">
        <f>IF(OR(RIGHT(TimeVR[[#This Row],[Event]],3)="M.R", RIGHT(TimeVR[[#This Row],[Event]],3)="F.R"),"Relay","Ind")</f>
        <v>Ind</v>
      </c>
      <c r="C1975">
        <f>TimeVR[[#This Row],[gender]]</f>
        <v>0</v>
      </c>
      <c r="D1975">
        <f>TimeVR[[#This Row],[Age]]</f>
        <v>0</v>
      </c>
      <c r="E1975">
        <f>TimeVR[[#This Row],[name]]</f>
        <v>0</v>
      </c>
      <c r="F1975">
        <f>TimeVR[[#This Row],[Event]]</f>
        <v>0</v>
      </c>
      <c r="G1975" t="str">
        <f>IF(OR(StandardResults[[#This Row],[Entry]]="-",TimeVR[[#This Row],[validation]]="Validated"),"Y","N")</f>
        <v>N</v>
      </c>
      <c r="H1975">
        <f>IF(OR(LEFT(TimeVR[[#This Row],[Times]],8)="00:00.00", LEFT(TimeVR[[#This Row],[Times]],2)="NT"),"-",TimeVR[[#This Row],[Times]])</f>
        <v>0</v>
      </c>
      <c r="I197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5" t="str">
        <f>IF(ISBLANK(TimeVR[[#This Row],[Best Time(S)]]),"-",TimeVR[[#This Row],[Best Time(S)]])</f>
        <v>-</v>
      </c>
      <c r="K1975" t="str">
        <f>IF(StandardResults[[#This Row],[BT(SC)]]&lt;&gt;"-",IF(StandardResults[[#This Row],[BT(SC)]]&lt;=StandardResults[[#This Row],[AAs]],"AA",IF(StandardResults[[#This Row],[BT(SC)]]&lt;=StandardResults[[#This Row],[As]],"A",IF(StandardResults[[#This Row],[BT(SC)]]&lt;=StandardResults[[#This Row],[Bs]],"B","-"))),"")</f>
        <v/>
      </c>
      <c r="L1975" t="str">
        <f>IF(ISBLANK(TimeVR[[#This Row],[Best Time(L)]]),"-",TimeVR[[#This Row],[Best Time(L)]])</f>
        <v>-</v>
      </c>
      <c r="M1975" t="str">
        <f>IF(StandardResults[[#This Row],[BT(LC)]]&lt;&gt;"-",IF(StandardResults[[#This Row],[BT(LC)]]&lt;=StandardResults[[#This Row],[AA]],"AA",IF(StandardResults[[#This Row],[BT(LC)]]&lt;=StandardResults[[#This Row],[A]],"A",IF(StandardResults[[#This Row],[BT(LC)]]&lt;=StandardResults[[#This Row],[B]],"B","-"))),"")</f>
        <v/>
      </c>
      <c r="N1975" s="14"/>
      <c r="O1975" t="str">
        <f>IF(StandardResults[[#This Row],[BT(SC)]]&lt;&gt;"-",IF(StandardResults[[#This Row],[BT(SC)]]&lt;=StandardResults[[#This Row],[Ecs]],"EC","-"),"")</f>
        <v/>
      </c>
      <c r="Q1975" t="str">
        <f>IF(StandardResults[[#This Row],[Ind/Rel]]="Ind",LEFT(StandardResults[[#This Row],[Gender]],1)&amp;MIN(MAX(StandardResults[[#This Row],[Age]],11),17)&amp;"-"&amp;StandardResults[[#This Row],[Event]],"")</f>
        <v>011-0</v>
      </c>
      <c r="R1975" t="e">
        <f>IF(StandardResults[[#This Row],[Ind/Rel]]="Ind",_xlfn.XLOOKUP(StandardResults[[#This Row],[Code]],Std[Code],Std[AA]),"-")</f>
        <v>#N/A</v>
      </c>
      <c r="S1975" t="e">
        <f>IF(StandardResults[[#This Row],[Ind/Rel]]="Ind",_xlfn.XLOOKUP(StandardResults[[#This Row],[Code]],Std[Code],Std[A]),"-")</f>
        <v>#N/A</v>
      </c>
      <c r="T1975" t="e">
        <f>IF(StandardResults[[#This Row],[Ind/Rel]]="Ind",_xlfn.XLOOKUP(StandardResults[[#This Row],[Code]],Std[Code],Std[B]),"-")</f>
        <v>#N/A</v>
      </c>
      <c r="U1975" t="e">
        <f>IF(StandardResults[[#This Row],[Ind/Rel]]="Ind",_xlfn.XLOOKUP(StandardResults[[#This Row],[Code]],Std[Code],Std[AAs]),"-")</f>
        <v>#N/A</v>
      </c>
      <c r="V1975" t="e">
        <f>IF(StandardResults[[#This Row],[Ind/Rel]]="Ind",_xlfn.XLOOKUP(StandardResults[[#This Row],[Code]],Std[Code],Std[As]),"-")</f>
        <v>#N/A</v>
      </c>
      <c r="W1975" t="e">
        <f>IF(StandardResults[[#This Row],[Ind/Rel]]="Ind",_xlfn.XLOOKUP(StandardResults[[#This Row],[Code]],Std[Code],Std[Bs]),"-")</f>
        <v>#N/A</v>
      </c>
      <c r="X1975" t="e">
        <f>IF(StandardResults[[#This Row],[Ind/Rel]]="Ind",_xlfn.XLOOKUP(StandardResults[[#This Row],[Code]],Std[Code],Std[EC]),"-")</f>
        <v>#N/A</v>
      </c>
      <c r="Y1975" t="e">
        <f>IF(StandardResults[[#This Row],[Ind/Rel]]="Ind",_xlfn.XLOOKUP(StandardResults[[#This Row],[Code]],Std[Code],Std[Ecs]),"-")</f>
        <v>#N/A</v>
      </c>
      <c r="Z1975">
        <f>COUNTIFS(StandardResults[Name],StandardResults[[#This Row],[Name]],StandardResults[Entry
Std],"B")+COUNTIFS(StandardResults[Name],StandardResults[[#This Row],[Name]],StandardResults[Entry
Std],"A")+COUNTIFS(StandardResults[Name],StandardResults[[#This Row],[Name]],StandardResults[Entry
Std],"AA")</f>
        <v>0</v>
      </c>
      <c r="AA1975">
        <f>COUNTIFS(StandardResults[Name],StandardResults[[#This Row],[Name]],StandardResults[Entry
Std],"AA")</f>
        <v>0</v>
      </c>
    </row>
    <row r="1976" spans="1:27" x14ac:dyDescent="0.25">
      <c r="A1976">
        <f>TimeVR[[#This Row],[Club]]</f>
        <v>0</v>
      </c>
      <c r="B1976" t="str">
        <f>IF(OR(RIGHT(TimeVR[[#This Row],[Event]],3)="M.R", RIGHT(TimeVR[[#This Row],[Event]],3)="F.R"),"Relay","Ind")</f>
        <v>Ind</v>
      </c>
      <c r="C1976">
        <f>TimeVR[[#This Row],[gender]]</f>
        <v>0</v>
      </c>
      <c r="D1976">
        <f>TimeVR[[#This Row],[Age]]</f>
        <v>0</v>
      </c>
      <c r="E1976">
        <f>TimeVR[[#This Row],[name]]</f>
        <v>0</v>
      </c>
      <c r="F1976">
        <f>TimeVR[[#This Row],[Event]]</f>
        <v>0</v>
      </c>
      <c r="G1976" t="str">
        <f>IF(OR(StandardResults[[#This Row],[Entry]]="-",TimeVR[[#This Row],[validation]]="Validated"),"Y","N")</f>
        <v>N</v>
      </c>
      <c r="H1976">
        <f>IF(OR(LEFT(TimeVR[[#This Row],[Times]],8)="00:00.00", LEFT(TimeVR[[#This Row],[Times]],2)="NT"),"-",TimeVR[[#This Row],[Times]])</f>
        <v>0</v>
      </c>
      <c r="I197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6" t="str">
        <f>IF(ISBLANK(TimeVR[[#This Row],[Best Time(S)]]),"-",TimeVR[[#This Row],[Best Time(S)]])</f>
        <v>-</v>
      </c>
      <c r="K1976" t="str">
        <f>IF(StandardResults[[#This Row],[BT(SC)]]&lt;&gt;"-",IF(StandardResults[[#This Row],[BT(SC)]]&lt;=StandardResults[[#This Row],[AAs]],"AA",IF(StandardResults[[#This Row],[BT(SC)]]&lt;=StandardResults[[#This Row],[As]],"A",IF(StandardResults[[#This Row],[BT(SC)]]&lt;=StandardResults[[#This Row],[Bs]],"B","-"))),"")</f>
        <v/>
      </c>
      <c r="L1976" t="str">
        <f>IF(ISBLANK(TimeVR[[#This Row],[Best Time(L)]]),"-",TimeVR[[#This Row],[Best Time(L)]])</f>
        <v>-</v>
      </c>
      <c r="M1976" t="str">
        <f>IF(StandardResults[[#This Row],[BT(LC)]]&lt;&gt;"-",IF(StandardResults[[#This Row],[BT(LC)]]&lt;=StandardResults[[#This Row],[AA]],"AA",IF(StandardResults[[#This Row],[BT(LC)]]&lt;=StandardResults[[#This Row],[A]],"A",IF(StandardResults[[#This Row],[BT(LC)]]&lt;=StandardResults[[#This Row],[B]],"B","-"))),"")</f>
        <v/>
      </c>
      <c r="N1976" s="14"/>
      <c r="O1976" t="str">
        <f>IF(StandardResults[[#This Row],[BT(SC)]]&lt;&gt;"-",IF(StandardResults[[#This Row],[BT(SC)]]&lt;=StandardResults[[#This Row],[Ecs]],"EC","-"),"")</f>
        <v/>
      </c>
      <c r="Q1976" t="str">
        <f>IF(StandardResults[[#This Row],[Ind/Rel]]="Ind",LEFT(StandardResults[[#This Row],[Gender]],1)&amp;MIN(MAX(StandardResults[[#This Row],[Age]],11),17)&amp;"-"&amp;StandardResults[[#This Row],[Event]],"")</f>
        <v>011-0</v>
      </c>
      <c r="R1976" t="e">
        <f>IF(StandardResults[[#This Row],[Ind/Rel]]="Ind",_xlfn.XLOOKUP(StandardResults[[#This Row],[Code]],Std[Code],Std[AA]),"-")</f>
        <v>#N/A</v>
      </c>
      <c r="S1976" t="e">
        <f>IF(StandardResults[[#This Row],[Ind/Rel]]="Ind",_xlfn.XLOOKUP(StandardResults[[#This Row],[Code]],Std[Code],Std[A]),"-")</f>
        <v>#N/A</v>
      </c>
      <c r="T1976" t="e">
        <f>IF(StandardResults[[#This Row],[Ind/Rel]]="Ind",_xlfn.XLOOKUP(StandardResults[[#This Row],[Code]],Std[Code],Std[B]),"-")</f>
        <v>#N/A</v>
      </c>
      <c r="U1976" t="e">
        <f>IF(StandardResults[[#This Row],[Ind/Rel]]="Ind",_xlfn.XLOOKUP(StandardResults[[#This Row],[Code]],Std[Code],Std[AAs]),"-")</f>
        <v>#N/A</v>
      </c>
      <c r="V1976" t="e">
        <f>IF(StandardResults[[#This Row],[Ind/Rel]]="Ind",_xlfn.XLOOKUP(StandardResults[[#This Row],[Code]],Std[Code],Std[As]),"-")</f>
        <v>#N/A</v>
      </c>
      <c r="W1976" t="e">
        <f>IF(StandardResults[[#This Row],[Ind/Rel]]="Ind",_xlfn.XLOOKUP(StandardResults[[#This Row],[Code]],Std[Code],Std[Bs]),"-")</f>
        <v>#N/A</v>
      </c>
      <c r="X1976" t="e">
        <f>IF(StandardResults[[#This Row],[Ind/Rel]]="Ind",_xlfn.XLOOKUP(StandardResults[[#This Row],[Code]],Std[Code],Std[EC]),"-")</f>
        <v>#N/A</v>
      </c>
      <c r="Y1976" t="e">
        <f>IF(StandardResults[[#This Row],[Ind/Rel]]="Ind",_xlfn.XLOOKUP(StandardResults[[#This Row],[Code]],Std[Code],Std[Ecs]),"-")</f>
        <v>#N/A</v>
      </c>
      <c r="Z1976">
        <f>COUNTIFS(StandardResults[Name],StandardResults[[#This Row],[Name]],StandardResults[Entry
Std],"B")+COUNTIFS(StandardResults[Name],StandardResults[[#This Row],[Name]],StandardResults[Entry
Std],"A")+COUNTIFS(StandardResults[Name],StandardResults[[#This Row],[Name]],StandardResults[Entry
Std],"AA")</f>
        <v>0</v>
      </c>
      <c r="AA1976">
        <f>COUNTIFS(StandardResults[Name],StandardResults[[#This Row],[Name]],StandardResults[Entry
Std],"AA")</f>
        <v>0</v>
      </c>
    </row>
    <row r="1977" spans="1:27" x14ac:dyDescent="0.25">
      <c r="A1977">
        <f>TimeVR[[#This Row],[Club]]</f>
        <v>0</v>
      </c>
      <c r="B1977" t="str">
        <f>IF(OR(RIGHT(TimeVR[[#This Row],[Event]],3)="M.R", RIGHT(TimeVR[[#This Row],[Event]],3)="F.R"),"Relay","Ind")</f>
        <v>Ind</v>
      </c>
      <c r="C1977">
        <f>TimeVR[[#This Row],[gender]]</f>
        <v>0</v>
      </c>
      <c r="D1977">
        <f>TimeVR[[#This Row],[Age]]</f>
        <v>0</v>
      </c>
      <c r="E1977">
        <f>TimeVR[[#This Row],[name]]</f>
        <v>0</v>
      </c>
      <c r="F1977">
        <f>TimeVR[[#This Row],[Event]]</f>
        <v>0</v>
      </c>
      <c r="G1977" t="str">
        <f>IF(OR(StandardResults[[#This Row],[Entry]]="-",TimeVR[[#This Row],[validation]]="Validated"),"Y","N")</f>
        <v>N</v>
      </c>
      <c r="H1977">
        <f>IF(OR(LEFT(TimeVR[[#This Row],[Times]],8)="00:00.00", LEFT(TimeVR[[#This Row],[Times]],2)="NT"),"-",TimeVR[[#This Row],[Times]])</f>
        <v>0</v>
      </c>
      <c r="I197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7" t="str">
        <f>IF(ISBLANK(TimeVR[[#This Row],[Best Time(S)]]),"-",TimeVR[[#This Row],[Best Time(S)]])</f>
        <v>-</v>
      </c>
      <c r="K1977" t="str">
        <f>IF(StandardResults[[#This Row],[BT(SC)]]&lt;&gt;"-",IF(StandardResults[[#This Row],[BT(SC)]]&lt;=StandardResults[[#This Row],[AAs]],"AA",IF(StandardResults[[#This Row],[BT(SC)]]&lt;=StandardResults[[#This Row],[As]],"A",IF(StandardResults[[#This Row],[BT(SC)]]&lt;=StandardResults[[#This Row],[Bs]],"B","-"))),"")</f>
        <v/>
      </c>
      <c r="L1977" t="str">
        <f>IF(ISBLANK(TimeVR[[#This Row],[Best Time(L)]]),"-",TimeVR[[#This Row],[Best Time(L)]])</f>
        <v>-</v>
      </c>
      <c r="M1977" t="str">
        <f>IF(StandardResults[[#This Row],[BT(LC)]]&lt;&gt;"-",IF(StandardResults[[#This Row],[BT(LC)]]&lt;=StandardResults[[#This Row],[AA]],"AA",IF(StandardResults[[#This Row],[BT(LC)]]&lt;=StandardResults[[#This Row],[A]],"A",IF(StandardResults[[#This Row],[BT(LC)]]&lt;=StandardResults[[#This Row],[B]],"B","-"))),"")</f>
        <v/>
      </c>
      <c r="N1977" s="14"/>
      <c r="O1977" t="str">
        <f>IF(StandardResults[[#This Row],[BT(SC)]]&lt;&gt;"-",IF(StandardResults[[#This Row],[BT(SC)]]&lt;=StandardResults[[#This Row],[Ecs]],"EC","-"),"")</f>
        <v/>
      </c>
      <c r="Q1977" t="str">
        <f>IF(StandardResults[[#This Row],[Ind/Rel]]="Ind",LEFT(StandardResults[[#This Row],[Gender]],1)&amp;MIN(MAX(StandardResults[[#This Row],[Age]],11),17)&amp;"-"&amp;StandardResults[[#This Row],[Event]],"")</f>
        <v>011-0</v>
      </c>
      <c r="R1977" t="e">
        <f>IF(StandardResults[[#This Row],[Ind/Rel]]="Ind",_xlfn.XLOOKUP(StandardResults[[#This Row],[Code]],Std[Code],Std[AA]),"-")</f>
        <v>#N/A</v>
      </c>
      <c r="S1977" t="e">
        <f>IF(StandardResults[[#This Row],[Ind/Rel]]="Ind",_xlfn.XLOOKUP(StandardResults[[#This Row],[Code]],Std[Code],Std[A]),"-")</f>
        <v>#N/A</v>
      </c>
      <c r="T1977" t="e">
        <f>IF(StandardResults[[#This Row],[Ind/Rel]]="Ind",_xlfn.XLOOKUP(StandardResults[[#This Row],[Code]],Std[Code],Std[B]),"-")</f>
        <v>#N/A</v>
      </c>
      <c r="U1977" t="e">
        <f>IF(StandardResults[[#This Row],[Ind/Rel]]="Ind",_xlfn.XLOOKUP(StandardResults[[#This Row],[Code]],Std[Code],Std[AAs]),"-")</f>
        <v>#N/A</v>
      </c>
      <c r="V1977" t="e">
        <f>IF(StandardResults[[#This Row],[Ind/Rel]]="Ind",_xlfn.XLOOKUP(StandardResults[[#This Row],[Code]],Std[Code],Std[As]),"-")</f>
        <v>#N/A</v>
      </c>
      <c r="W1977" t="e">
        <f>IF(StandardResults[[#This Row],[Ind/Rel]]="Ind",_xlfn.XLOOKUP(StandardResults[[#This Row],[Code]],Std[Code],Std[Bs]),"-")</f>
        <v>#N/A</v>
      </c>
      <c r="X1977" t="e">
        <f>IF(StandardResults[[#This Row],[Ind/Rel]]="Ind",_xlfn.XLOOKUP(StandardResults[[#This Row],[Code]],Std[Code],Std[EC]),"-")</f>
        <v>#N/A</v>
      </c>
      <c r="Y1977" t="e">
        <f>IF(StandardResults[[#This Row],[Ind/Rel]]="Ind",_xlfn.XLOOKUP(StandardResults[[#This Row],[Code]],Std[Code],Std[Ecs]),"-")</f>
        <v>#N/A</v>
      </c>
      <c r="Z1977">
        <f>COUNTIFS(StandardResults[Name],StandardResults[[#This Row],[Name]],StandardResults[Entry
Std],"B")+COUNTIFS(StandardResults[Name],StandardResults[[#This Row],[Name]],StandardResults[Entry
Std],"A")+COUNTIFS(StandardResults[Name],StandardResults[[#This Row],[Name]],StandardResults[Entry
Std],"AA")</f>
        <v>0</v>
      </c>
      <c r="AA1977">
        <f>COUNTIFS(StandardResults[Name],StandardResults[[#This Row],[Name]],StandardResults[Entry
Std],"AA")</f>
        <v>0</v>
      </c>
    </row>
    <row r="1978" spans="1:27" x14ac:dyDescent="0.25">
      <c r="A1978">
        <f>TimeVR[[#This Row],[Club]]</f>
        <v>0</v>
      </c>
      <c r="B1978" t="str">
        <f>IF(OR(RIGHT(TimeVR[[#This Row],[Event]],3)="M.R", RIGHT(TimeVR[[#This Row],[Event]],3)="F.R"),"Relay","Ind")</f>
        <v>Ind</v>
      </c>
      <c r="C1978">
        <f>TimeVR[[#This Row],[gender]]</f>
        <v>0</v>
      </c>
      <c r="D1978">
        <f>TimeVR[[#This Row],[Age]]</f>
        <v>0</v>
      </c>
      <c r="E1978">
        <f>TimeVR[[#This Row],[name]]</f>
        <v>0</v>
      </c>
      <c r="F1978">
        <f>TimeVR[[#This Row],[Event]]</f>
        <v>0</v>
      </c>
      <c r="G1978" t="str">
        <f>IF(OR(StandardResults[[#This Row],[Entry]]="-",TimeVR[[#This Row],[validation]]="Validated"),"Y","N")</f>
        <v>N</v>
      </c>
      <c r="H1978">
        <f>IF(OR(LEFT(TimeVR[[#This Row],[Times]],8)="00:00.00", LEFT(TimeVR[[#This Row],[Times]],2)="NT"),"-",TimeVR[[#This Row],[Times]])</f>
        <v>0</v>
      </c>
      <c r="I197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8" t="str">
        <f>IF(ISBLANK(TimeVR[[#This Row],[Best Time(S)]]),"-",TimeVR[[#This Row],[Best Time(S)]])</f>
        <v>-</v>
      </c>
      <c r="K1978" t="str">
        <f>IF(StandardResults[[#This Row],[BT(SC)]]&lt;&gt;"-",IF(StandardResults[[#This Row],[BT(SC)]]&lt;=StandardResults[[#This Row],[AAs]],"AA",IF(StandardResults[[#This Row],[BT(SC)]]&lt;=StandardResults[[#This Row],[As]],"A",IF(StandardResults[[#This Row],[BT(SC)]]&lt;=StandardResults[[#This Row],[Bs]],"B","-"))),"")</f>
        <v/>
      </c>
      <c r="L1978" t="str">
        <f>IF(ISBLANK(TimeVR[[#This Row],[Best Time(L)]]),"-",TimeVR[[#This Row],[Best Time(L)]])</f>
        <v>-</v>
      </c>
      <c r="M1978" t="str">
        <f>IF(StandardResults[[#This Row],[BT(LC)]]&lt;&gt;"-",IF(StandardResults[[#This Row],[BT(LC)]]&lt;=StandardResults[[#This Row],[AA]],"AA",IF(StandardResults[[#This Row],[BT(LC)]]&lt;=StandardResults[[#This Row],[A]],"A",IF(StandardResults[[#This Row],[BT(LC)]]&lt;=StandardResults[[#This Row],[B]],"B","-"))),"")</f>
        <v/>
      </c>
      <c r="N1978" s="14"/>
      <c r="O1978" t="str">
        <f>IF(StandardResults[[#This Row],[BT(SC)]]&lt;&gt;"-",IF(StandardResults[[#This Row],[BT(SC)]]&lt;=StandardResults[[#This Row],[Ecs]],"EC","-"),"")</f>
        <v/>
      </c>
      <c r="Q1978" t="str">
        <f>IF(StandardResults[[#This Row],[Ind/Rel]]="Ind",LEFT(StandardResults[[#This Row],[Gender]],1)&amp;MIN(MAX(StandardResults[[#This Row],[Age]],11),17)&amp;"-"&amp;StandardResults[[#This Row],[Event]],"")</f>
        <v>011-0</v>
      </c>
      <c r="R1978" t="e">
        <f>IF(StandardResults[[#This Row],[Ind/Rel]]="Ind",_xlfn.XLOOKUP(StandardResults[[#This Row],[Code]],Std[Code],Std[AA]),"-")</f>
        <v>#N/A</v>
      </c>
      <c r="S1978" t="e">
        <f>IF(StandardResults[[#This Row],[Ind/Rel]]="Ind",_xlfn.XLOOKUP(StandardResults[[#This Row],[Code]],Std[Code],Std[A]),"-")</f>
        <v>#N/A</v>
      </c>
      <c r="T1978" t="e">
        <f>IF(StandardResults[[#This Row],[Ind/Rel]]="Ind",_xlfn.XLOOKUP(StandardResults[[#This Row],[Code]],Std[Code],Std[B]),"-")</f>
        <v>#N/A</v>
      </c>
      <c r="U1978" t="e">
        <f>IF(StandardResults[[#This Row],[Ind/Rel]]="Ind",_xlfn.XLOOKUP(StandardResults[[#This Row],[Code]],Std[Code],Std[AAs]),"-")</f>
        <v>#N/A</v>
      </c>
      <c r="V1978" t="e">
        <f>IF(StandardResults[[#This Row],[Ind/Rel]]="Ind",_xlfn.XLOOKUP(StandardResults[[#This Row],[Code]],Std[Code],Std[As]),"-")</f>
        <v>#N/A</v>
      </c>
      <c r="W1978" t="e">
        <f>IF(StandardResults[[#This Row],[Ind/Rel]]="Ind",_xlfn.XLOOKUP(StandardResults[[#This Row],[Code]],Std[Code],Std[Bs]),"-")</f>
        <v>#N/A</v>
      </c>
      <c r="X1978" t="e">
        <f>IF(StandardResults[[#This Row],[Ind/Rel]]="Ind",_xlfn.XLOOKUP(StandardResults[[#This Row],[Code]],Std[Code],Std[EC]),"-")</f>
        <v>#N/A</v>
      </c>
      <c r="Y1978" t="e">
        <f>IF(StandardResults[[#This Row],[Ind/Rel]]="Ind",_xlfn.XLOOKUP(StandardResults[[#This Row],[Code]],Std[Code],Std[Ecs]),"-")</f>
        <v>#N/A</v>
      </c>
      <c r="Z1978">
        <f>COUNTIFS(StandardResults[Name],StandardResults[[#This Row],[Name]],StandardResults[Entry
Std],"B")+COUNTIFS(StandardResults[Name],StandardResults[[#This Row],[Name]],StandardResults[Entry
Std],"A")+COUNTIFS(StandardResults[Name],StandardResults[[#This Row],[Name]],StandardResults[Entry
Std],"AA")</f>
        <v>0</v>
      </c>
      <c r="AA1978">
        <f>COUNTIFS(StandardResults[Name],StandardResults[[#This Row],[Name]],StandardResults[Entry
Std],"AA")</f>
        <v>0</v>
      </c>
    </row>
    <row r="1979" spans="1:27" x14ac:dyDescent="0.25">
      <c r="A1979">
        <f>TimeVR[[#This Row],[Club]]</f>
        <v>0</v>
      </c>
      <c r="B1979" t="str">
        <f>IF(OR(RIGHT(TimeVR[[#This Row],[Event]],3)="M.R", RIGHT(TimeVR[[#This Row],[Event]],3)="F.R"),"Relay","Ind")</f>
        <v>Ind</v>
      </c>
      <c r="C1979">
        <f>TimeVR[[#This Row],[gender]]</f>
        <v>0</v>
      </c>
      <c r="D1979">
        <f>TimeVR[[#This Row],[Age]]</f>
        <v>0</v>
      </c>
      <c r="E1979">
        <f>TimeVR[[#This Row],[name]]</f>
        <v>0</v>
      </c>
      <c r="F1979">
        <f>TimeVR[[#This Row],[Event]]</f>
        <v>0</v>
      </c>
      <c r="G1979" t="str">
        <f>IF(OR(StandardResults[[#This Row],[Entry]]="-",TimeVR[[#This Row],[validation]]="Validated"),"Y","N")</f>
        <v>N</v>
      </c>
      <c r="H1979">
        <f>IF(OR(LEFT(TimeVR[[#This Row],[Times]],8)="00:00.00", LEFT(TimeVR[[#This Row],[Times]],2)="NT"),"-",TimeVR[[#This Row],[Times]])</f>
        <v>0</v>
      </c>
      <c r="I197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79" t="str">
        <f>IF(ISBLANK(TimeVR[[#This Row],[Best Time(S)]]),"-",TimeVR[[#This Row],[Best Time(S)]])</f>
        <v>-</v>
      </c>
      <c r="K1979" t="str">
        <f>IF(StandardResults[[#This Row],[BT(SC)]]&lt;&gt;"-",IF(StandardResults[[#This Row],[BT(SC)]]&lt;=StandardResults[[#This Row],[AAs]],"AA",IF(StandardResults[[#This Row],[BT(SC)]]&lt;=StandardResults[[#This Row],[As]],"A",IF(StandardResults[[#This Row],[BT(SC)]]&lt;=StandardResults[[#This Row],[Bs]],"B","-"))),"")</f>
        <v/>
      </c>
      <c r="L1979" t="str">
        <f>IF(ISBLANK(TimeVR[[#This Row],[Best Time(L)]]),"-",TimeVR[[#This Row],[Best Time(L)]])</f>
        <v>-</v>
      </c>
      <c r="M1979" t="str">
        <f>IF(StandardResults[[#This Row],[BT(LC)]]&lt;&gt;"-",IF(StandardResults[[#This Row],[BT(LC)]]&lt;=StandardResults[[#This Row],[AA]],"AA",IF(StandardResults[[#This Row],[BT(LC)]]&lt;=StandardResults[[#This Row],[A]],"A",IF(StandardResults[[#This Row],[BT(LC)]]&lt;=StandardResults[[#This Row],[B]],"B","-"))),"")</f>
        <v/>
      </c>
      <c r="N1979" s="14"/>
      <c r="O1979" t="str">
        <f>IF(StandardResults[[#This Row],[BT(SC)]]&lt;&gt;"-",IF(StandardResults[[#This Row],[BT(SC)]]&lt;=StandardResults[[#This Row],[Ecs]],"EC","-"),"")</f>
        <v/>
      </c>
      <c r="Q1979" t="str">
        <f>IF(StandardResults[[#This Row],[Ind/Rel]]="Ind",LEFT(StandardResults[[#This Row],[Gender]],1)&amp;MIN(MAX(StandardResults[[#This Row],[Age]],11),17)&amp;"-"&amp;StandardResults[[#This Row],[Event]],"")</f>
        <v>011-0</v>
      </c>
      <c r="R1979" t="e">
        <f>IF(StandardResults[[#This Row],[Ind/Rel]]="Ind",_xlfn.XLOOKUP(StandardResults[[#This Row],[Code]],Std[Code],Std[AA]),"-")</f>
        <v>#N/A</v>
      </c>
      <c r="S1979" t="e">
        <f>IF(StandardResults[[#This Row],[Ind/Rel]]="Ind",_xlfn.XLOOKUP(StandardResults[[#This Row],[Code]],Std[Code],Std[A]),"-")</f>
        <v>#N/A</v>
      </c>
      <c r="T1979" t="e">
        <f>IF(StandardResults[[#This Row],[Ind/Rel]]="Ind",_xlfn.XLOOKUP(StandardResults[[#This Row],[Code]],Std[Code],Std[B]),"-")</f>
        <v>#N/A</v>
      </c>
      <c r="U1979" t="e">
        <f>IF(StandardResults[[#This Row],[Ind/Rel]]="Ind",_xlfn.XLOOKUP(StandardResults[[#This Row],[Code]],Std[Code],Std[AAs]),"-")</f>
        <v>#N/A</v>
      </c>
      <c r="V1979" t="e">
        <f>IF(StandardResults[[#This Row],[Ind/Rel]]="Ind",_xlfn.XLOOKUP(StandardResults[[#This Row],[Code]],Std[Code],Std[As]),"-")</f>
        <v>#N/A</v>
      </c>
      <c r="W1979" t="e">
        <f>IF(StandardResults[[#This Row],[Ind/Rel]]="Ind",_xlfn.XLOOKUP(StandardResults[[#This Row],[Code]],Std[Code],Std[Bs]),"-")</f>
        <v>#N/A</v>
      </c>
      <c r="X1979" t="e">
        <f>IF(StandardResults[[#This Row],[Ind/Rel]]="Ind",_xlfn.XLOOKUP(StandardResults[[#This Row],[Code]],Std[Code],Std[EC]),"-")</f>
        <v>#N/A</v>
      </c>
      <c r="Y1979" t="e">
        <f>IF(StandardResults[[#This Row],[Ind/Rel]]="Ind",_xlfn.XLOOKUP(StandardResults[[#This Row],[Code]],Std[Code],Std[Ecs]),"-")</f>
        <v>#N/A</v>
      </c>
      <c r="Z1979">
        <f>COUNTIFS(StandardResults[Name],StandardResults[[#This Row],[Name]],StandardResults[Entry
Std],"B")+COUNTIFS(StandardResults[Name],StandardResults[[#This Row],[Name]],StandardResults[Entry
Std],"A")+COUNTIFS(StandardResults[Name],StandardResults[[#This Row],[Name]],StandardResults[Entry
Std],"AA")</f>
        <v>0</v>
      </c>
      <c r="AA1979">
        <f>COUNTIFS(StandardResults[Name],StandardResults[[#This Row],[Name]],StandardResults[Entry
Std],"AA")</f>
        <v>0</v>
      </c>
    </row>
    <row r="1980" spans="1:27" x14ac:dyDescent="0.25">
      <c r="A1980">
        <f>TimeVR[[#This Row],[Club]]</f>
        <v>0</v>
      </c>
      <c r="B1980" t="str">
        <f>IF(OR(RIGHT(TimeVR[[#This Row],[Event]],3)="M.R", RIGHT(TimeVR[[#This Row],[Event]],3)="F.R"),"Relay","Ind")</f>
        <v>Ind</v>
      </c>
      <c r="C1980">
        <f>TimeVR[[#This Row],[gender]]</f>
        <v>0</v>
      </c>
      <c r="D1980">
        <f>TimeVR[[#This Row],[Age]]</f>
        <v>0</v>
      </c>
      <c r="E1980">
        <f>TimeVR[[#This Row],[name]]</f>
        <v>0</v>
      </c>
      <c r="F1980">
        <f>TimeVR[[#This Row],[Event]]</f>
        <v>0</v>
      </c>
      <c r="G1980" t="str">
        <f>IF(OR(StandardResults[[#This Row],[Entry]]="-",TimeVR[[#This Row],[validation]]="Validated"),"Y","N")</f>
        <v>N</v>
      </c>
      <c r="H1980">
        <f>IF(OR(LEFT(TimeVR[[#This Row],[Times]],8)="00:00.00", LEFT(TimeVR[[#This Row],[Times]],2)="NT"),"-",TimeVR[[#This Row],[Times]])</f>
        <v>0</v>
      </c>
      <c r="I198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0" t="str">
        <f>IF(ISBLANK(TimeVR[[#This Row],[Best Time(S)]]),"-",TimeVR[[#This Row],[Best Time(S)]])</f>
        <v>-</v>
      </c>
      <c r="K1980" t="str">
        <f>IF(StandardResults[[#This Row],[BT(SC)]]&lt;&gt;"-",IF(StandardResults[[#This Row],[BT(SC)]]&lt;=StandardResults[[#This Row],[AAs]],"AA",IF(StandardResults[[#This Row],[BT(SC)]]&lt;=StandardResults[[#This Row],[As]],"A",IF(StandardResults[[#This Row],[BT(SC)]]&lt;=StandardResults[[#This Row],[Bs]],"B","-"))),"")</f>
        <v/>
      </c>
      <c r="L1980" t="str">
        <f>IF(ISBLANK(TimeVR[[#This Row],[Best Time(L)]]),"-",TimeVR[[#This Row],[Best Time(L)]])</f>
        <v>-</v>
      </c>
      <c r="M1980" t="str">
        <f>IF(StandardResults[[#This Row],[BT(LC)]]&lt;&gt;"-",IF(StandardResults[[#This Row],[BT(LC)]]&lt;=StandardResults[[#This Row],[AA]],"AA",IF(StandardResults[[#This Row],[BT(LC)]]&lt;=StandardResults[[#This Row],[A]],"A",IF(StandardResults[[#This Row],[BT(LC)]]&lt;=StandardResults[[#This Row],[B]],"B","-"))),"")</f>
        <v/>
      </c>
      <c r="N1980" s="14"/>
      <c r="O1980" t="str">
        <f>IF(StandardResults[[#This Row],[BT(SC)]]&lt;&gt;"-",IF(StandardResults[[#This Row],[BT(SC)]]&lt;=StandardResults[[#This Row],[Ecs]],"EC","-"),"")</f>
        <v/>
      </c>
      <c r="Q1980" t="str">
        <f>IF(StandardResults[[#This Row],[Ind/Rel]]="Ind",LEFT(StandardResults[[#This Row],[Gender]],1)&amp;MIN(MAX(StandardResults[[#This Row],[Age]],11),17)&amp;"-"&amp;StandardResults[[#This Row],[Event]],"")</f>
        <v>011-0</v>
      </c>
      <c r="R1980" t="e">
        <f>IF(StandardResults[[#This Row],[Ind/Rel]]="Ind",_xlfn.XLOOKUP(StandardResults[[#This Row],[Code]],Std[Code],Std[AA]),"-")</f>
        <v>#N/A</v>
      </c>
      <c r="S1980" t="e">
        <f>IF(StandardResults[[#This Row],[Ind/Rel]]="Ind",_xlfn.XLOOKUP(StandardResults[[#This Row],[Code]],Std[Code],Std[A]),"-")</f>
        <v>#N/A</v>
      </c>
      <c r="T1980" t="e">
        <f>IF(StandardResults[[#This Row],[Ind/Rel]]="Ind",_xlfn.XLOOKUP(StandardResults[[#This Row],[Code]],Std[Code],Std[B]),"-")</f>
        <v>#N/A</v>
      </c>
      <c r="U1980" t="e">
        <f>IF(StandardResults[[#This Row],[Ind/Rel]]="Ind",_xlfn.XLOOKUP(StandardResults[[#This Row],[Code]],Std[Code],Std[AAs]),"-")</f>
        <v>#N/A</v>
      </c>
      <c r="V1980" t="e">
        <f>IF(StandardResults[[#This Row],[Ind/Rel]]="Ind",_xlfn.XLOOKUP(StandardResults[[#This Row],[Code]],Std[Code],Std[As]),"-")</f>
        <v>#N/A</v>
      </c>
      <c r="W1980" t="e">
        <f>IF(StandardResults[[#This Row],[Ind/Rel]]="Ind",_xlfn.XLOOKUP(StandardResults[[#This Row],[Code]],Std[Code],Std[Bs]),"-")</f>
        <v>#N/A</v>
      </c>
      <c r="X1980" t="e">
        <f>IF(StandardResults[[#This Row],[Ind/Rel]]="Ind",_xlfn.XLOOKUP(StandardResults[[#This Row],[Code]],Std[Code],Std[EC]),"-")</f>
        <v>#N/A</v>
      </c>
      <c r="Y1980" t="e">
        <f>IF(StandardResults[[#This Row],[Ind/Rel]]="Ind",_xlfn.XLOOKUP(StandardResults[[#This Row],[Code]],Std[Code],Std[Ecs]),"-")</f>
        <v>#N/A</v>
      </c>
      <c r="Z1980">
        <f>COUNTIFS(StandardResults[Name],StandardResults[[#This Row],[Name]],StandardResults[Entry
Std],"B")+COUNTIFS(StandardResults[Name],StandardResults[[#This Row],[Name]],StandardResults[Entry
Std],"A")+COUNTIFS(StandardResults[Name],StandardResults[[#This Row],[Name]],StandardResults[Entry
Std],"AA")</f>
        <v>0</v>
      </c>
      <c r="AA1980">
        <f>COUNTIFS(StandardResults[Name],StandardResults[[#This Row],[Name]],StandardResults[Entry
Std],"AA")</f>
        <v>0</v>
      </c>
    </row>
    <row r="1981" spans="1:27" x14ac:dyDescent="0.25">
      <c r="A1981">
        <f>TimeVR[[#This Row],[Club]]</f>
        <v>0</v>
      </c>
      <c r="B1981" t="str">
        <f>IF(OR(RIGHT(TimeVR[[#This Row],[Event]],3)="M.R", RIGHT(TimeVR[[#This Row],[Event]],3)="F.R"),"Relay","Ind")</f>
        <v>Ind</v>
      </c>
      <c r="C1981">
        <f>TimeVR[[#This Row],[gender]]</f>
        <v>0</v>
      </c>
      <c r="D1981">
        <f>TimeVR[[#This Row],[Age]]</f>
        <v>0</v>
      </c>
      <c r="E1981">
        <f>TimeVR[[#This Row],[name]]</f>
        <v>0</v>
      </c>
      <c r="F1981">
        <f>TimeVR[[#This Row],[Event]]</f>
        <v>0</v>
      </c>
      <c r="G1981" t="str">
        <f>IF(OR(StandardResults[[#This Row],[Entry]]="-",TimeVR[[#This Row],[validation]]="Validated"),"Y","N")</f>
        <v>N</v>
      </c>
      <c r="H1981">
        <f>IF(OR(LEFT(TimeVR[[#This Row],[Times]],8)="00:00.00", LEFT(TimeVR[[#This Row],[Times]],2)="NT"),"-",TimeVR[[#This Row],[Times]])</f>
        <v>0</v>
      </c>
      <c r="I198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1" t="str">
        <f>IF(ISBLANK(TimeVR[[#This Row],[Best Time(S)]]),"-",TimeVR[[#This Row],[Best Time(S)]])</f>
        <v>-</v>
      </c>
      <c r="K1981" t="str">
        <f>IF(StandardResults[[#This Row],[BT(SC)]]&lt;&gt;"-",IF(StandardResults[[#This Row],[BT(SC)]]&lt;=StandardResults[[#This Row],[AAs]],"AA",IF(StandardResults[[#This Row],[BT(SC)]]&lt;=StandardResults[[#This Row],[As]],"A",IF(StandardResults[[#This Row],[BT(SC)]]&lt;=StandardResults[[#This Row],[Bs]],"B","-"))),"")</f>
        <v/>
      </c>
      <c r="L1981" t="str">
        <f>IF(ISBLANK(TimeVR[[#This Row],[Best Time(L)]]),"-",TimeVR[[#This Row],[Best Time(L)]])</f>
        <v>-</v>
      </c>
      <c r="M1981" t="str">
        <f>IF(StandardResults[[#This Row],[BT(LC)]]&lt;&gt;"-",IF(StandardResults[[#This Row],[BT(LC)]]&lt;=StandardResults[[#This Row],[AA]],"AA",IF(StandardResults[[#This Row],[BT(LC)]]&lt;=StandardResults[[#This Row],[A]],"A",IF(StandardResults[[#This Row],[BT(LC)]]&lt;=StandardResults[[#This Row],[B]],"B","-"))),"")</f>
        <v/>
      </c>
      <c r="N1981" s="14"/>
      <c r="O1981" t="str">
        <f>IF(StandardResults[[#This Row],[BT(SC)]]&lt;&gt;"-",IF(StandardResults[[#This Row],[BT(SC)]]&lt;=StandardResults[[#This Row],[Ecs]],"EC","-"),"")</f>
        <v/>
      </c>
      <c r="Q1981" t="str">
        <f>IF(StandardResults[[#This Row],[Ind/Rel]]="Ind",LEFT(StandardResults[[#This Row],[Gender]],1)&amp;MIN(MAX(StandardResults[[#This Row],[Age]],11),17)&amp;"-"&amp;StandardResults[[#This Row],[Event]],"")</f>
        <v>011-0</v>
      </c>
      <c r="R1981" t="e">
        <f>IF(StandardResults[[#This Row],[Ind/Rel]]="Ind",_xlfn.XLOOKUP(StandardResults[[#This Row],[Code]],Std[Code],Std[AA]),"-")</f>
        <v>#N/A</v>
      </c>
      <c r="S1981" t="e">
        <f>IF(StandardResults[[#This Row],[Ind/Rel]]="Ind",_xlfn.XLOOKUP(StandardResults[[#This Row],[Code]],Std[Code],Std[A]),"-")</f>
        <v>#N/A</v>
      </c>
      <c r="T1981" t="e">
        <f>IF(StandardResults[[#This Row],[Ind/Rel]]="Ind",_xlfn.XLOOKUP(StandardResults[[#This Row],[Code]],Std[Code],Std[B]),"-")</f>
        <v>#N/A</v>
      </c>
      <c r="U1981" t="e">
        <f>IF(StandardResults[[#This Row],[Ind/Rel]]="Ind",_xlfn.XLOOKUP(StandardResults[[#This Row],[Code]],Std[Code],Std[AAs]),"-")</f>
        <v>#N/A</v>
      </c>
      <c r="V1981" t="e">
        <f>IF(StandardResults[[#This Row],[Ind/Rel]]="Ind",_xlfn.XLOOKUP(StandardResults[[#This Row],[Code]],Std[Code],Std[As]),"-")</f>
        <v>#N/A</v>
      </c>
      <c r="W1981" t="e">
        <f>IF(StandardResults[[#This Row],[Ind/Rel]]="Ind",_xlfn.XLOOKUP(StandardResults[[#This Row],[Code]],Std[Code],Std[Bs]),"-")</f>
        <v>#N/A</v>
      </c>
      <c r="X1981" t="e">
        <f>IF(StandardResults[[#This Row],[Ind/Rel]]="Ind",_xlfn.XLOOKUP(StandardResults[[#This Row],[Code]],Std[Code],Std[EC]),"-")</f>
        <v>#N/A</v>
      </c>
      <c r="Y1981" t="e">
        <f>IF(StandardResults[[#This Row],[Ind/Rel]]="Ind",_xlfn.XLOOKUP(StandardResults[[#This Row],[Code]],Std[Code],Std[Ecs]),"-")</f>
        <v>#N/A</v>
      </c>
      <c r="Z1981">
        <f>COUNTIFS(StandardResults[Name],StandardResults[[#This Row],[Name]],StandardResults[Entry
Std],"B")+COUNTIFS(StandardResults[Name],StandardResults[[#This Row],[Name]],StandardResults[Entry
Std],"A")+COUNTIFS(StandardResults[Name],StandardResults[[#This Row],[Name]],StandardResults[Entry
Std],"AA")</f>
        <v>0</v>
      </c>
      <c r="AA1981">
        <f>COUNTIFS(StandardResults[Name],StandardResults[[#This Row],[Name]],StandardResults[Entry
Std],"AA")</f>
        <v>0</v>
      </c>
    </row>
    <row r="1982" spans="1:27" x14ac:dyDescent="0.25">
      <c r="A1982">
        <f>TimeVR[[#This Row],[Club]]</f>
        <v>0</v>
      </c>
      <c r="B1982" t="str">
        <f>IF(OR(RIGHT(TimeVR[[#This Row],[Event]],3)="M.R", RIGHT(TimeVR[[#This Row],[Event]],3)="F.R"),"Relay","Ind")</f>
        <v>Ind</v>
      </c>
      <c r="C1982">
        <f>TimeVR[[#This Row],[gender]]</f>
        <v>0</v>
      </c>
      <c r="D1982">
        <f>TimeVR[[#This Row],[Age]]</f>
        <v>0</v>
      </c>
      <c r="E1982">
        <f>TimeVR[[#This Row],[name]]</f>
        <v>0</v>
      </c>
      <c r="F1982">
        <f>TimeVR[[#This Row],[Event]]</f>
        <v>0</v>
      </c>
      <c r="G1982" t="str">
        <f>IF(OR(StandardResults[[#This Row],[Entry]]="-",TimeVR[[#This Row],[validation]]="Validated"),"Y","N")</f>
        <v>N</v>
      </c>
      <c r="H1982">
        <f>IF(OR(LEFT(TimeVR[[#This Row],[Times]],8)="00:00.00", LEFT(TimeVR[[#This Row],[Times]],2)="NT"),"-",TimeVR[[#This Row],[Times]])</f>
        <v>0</v>
      </c>
      <c r="I198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2" t="str">
        <f>IF(ISBLANK(TimeVR[[#This Row],[Best Time(S)]]),"-",TimeVR[[#This Row],[Best Time(S)]])</f>
        <v>-</v>
      </c>
      <c r="K1982" t="str">
        <f>IF(StandardResults[[#This Row],[BT(SC)]]&lt;&gt;"-",IF(StandardResults[[#This Row],[BT(SC)]]&lt;=StandardResults[[#This Row],[AAs]],"AA",IF(StandardResults[[#This Row],[BT(SC)]]&lt;=StandardResults[[#This Row],[As]],"A",IF(StandardResults[[#This Row],[BT(SC)]]&lt;=StandardResults[[#This Row],[Bs]],"B","-"))),"")</f>
        <v/>
      </c>
      <c r="L1982" t="str">
        <f>IF(ISBLANK(TimeVR[[#This Row],[Best Time(L)]]),"-",TimeVR[[#This Row],[Best Time(L)]])</f>
        <v>-</v>
      </c>
      <c r="M1982" t="str">
        <f>IF(StandardResults[[#This Row],[BT(LC)]]&lt;&gt;"-",IF(StandardResults[[#This Row],[BT(LC)]]&lt;=StandardResults[[#This Row],[AA]],"AA",IF(StandardResults[[#This Row],[BT(LC)]]&lt;=StandardResults[[#This Row],[A]],"A",IF(StandardResults[[#This Row],[BT(LC)]]&lt;=StandardResults[[#This Row],[B]],"B","-"))),"")</f>
        <v/>
      </c>
      <c r="N1982" s="14"/>
      <c r="O1982" t="str">
        <f>IF(StandardResults[[#This Row],[BT(SC)]]&lt;&gt;"-",IF(StandardResults[[#This Row],[BT(SC)]]&lt;=StandardResults[[#This Row],[Ecs]],"EC","-"),"")</f>
        <v/>
      </c>
      <c r="Q1982" t="str">
        <f>IF(StandardResults[[#This Row],[Ind/Rel]]="Ind",LEFT(StandardResults[[#This Row],[Gender]],1)&amp;MIN(MAX(StandardResults[[#This Row],[Age]],11),17)&amp;"-"&amp;StandardResults[[#This Row],[Event]],"")</f>
        <v>011-0</v>
      </c>
      <c r="R1982" t="e">
        <f>IF(StandardResults[[#This Row],[Ind/Rel]]="Ind",_xlfn.XLOOKUP(StandardResults[[#This Row],[Code]],Std[Code],Std[AA]),"-")</f>
        <v>#N/A</v>
      </c>
      <c r="S1982" t="e">
        <f>IF(StandardResults[[#This Row],[Ind/Rel]]="Ind",_xlfn.XLOOKUP(StandardResults[[#This Row],[Code]],Std[Code],Std[A]),"-")</f>
        <v>#N/A</v>
      </c>
      <c r="T1982" t="e">
        <f>IF(StandardResults[[#This Row],[Ind/Rel]]="Ind",_xlfn.XLOOKUP(StandardResults[[#This Row],[Code]],Std[Code],Std[B]),"-")</f>
        <v>#N/A</v>
      </c>
      <c r="U1982" t="e">
        <f>IF(StandardResults[[#This Row],[Ind/Rel]]="Ind",_xlfn.XLOOKUP(StandardResults[[#This Row],[Code]],Std[Code],Std[AAs]),"-")</f>
        <v>#N/A</v>
      </c>
      <c r="V1982" t="e">
        <f>IF(StandardResults[[#This Row],[Ind/Rel]]="Ind",_xlfn.XLOOKUP(StandardResults[[#This Row],[Code]],Std[Code],Std[As]),"-")</f>
        <v>#N/A</v>
      </c>
      <c r="W1982" t="e">
        <f>IF(StandardResults[[#This Row],[Ind/Rel]]="Ind",_xlfn.XLOOKUP(StandardResults[[#This Row],[Code]],Std[Code],Std[Bs]),"-")</f>
        <v>#N/A</v>
      </c>
      <c r="X1982" t="e">
        <f>IF(StandardResults[[#This Row],[Ind/Rel]]="Ind",_xlfn.XLOOKUP(StandardResults[[#This Row],[Code]],Std[Code],Std[EC]),"-")</f>
        <v>#N/A</v>
      </c>
      <c r="Y1982" t="e">
        <f>IF(StandardResults[[#This Row],[Ind/Rel]]="Ind",_xlfn.XLOOKUP(StandardResults[[#This Row],[Code]],Std[Code],Std[Ecs]),"-")</f>
        <v>#N/A</v>
      </c>
      <c r="Z1982">
        <f>COUNTIFS(StandardResults[Name],StandardResults[[#This Row],[Name]],StandardResults[Entry
Std],"B")+COUNTIFS(StandardResults[Name],StandardResults[[#This Row],[Name]],StandardResults[Entry
Std],"A")+COUNTIFS(StandardResults[Name],StandardResults[[#This Row],[Name]],StandardResults[Entry
Std],"AA")</f>
        <v>0</v>
      </c>
      <c r="AA1982">
        <f>COUNTIFS(StandardResults[Name],StandardResults[[#This Row],[Name]],StandardResults[Entry
Std],"AA")</f>
        <v>0</v>
      </c>
    </row>
    <row r="1983" spans="1:27" x14ac:dyDescent="0.25">
      <c r="A1983">
        <f>TimeVR[[#This Row],[Club]]</f>
        <v>0</v>
      </c>
      <c r="B1983" t="str">
        <f>IF(OR(RIGHT(TimeVR[[#This Row],[Event]],3)="M.R", RIGHT(TimeVR[[#This Row],[Event]],3)="F.R"),"Relay","Ind")</f>
        <v>Ind</v>
      </c>
      <c r="C1983">
        <f>TimeVR[[#This Row],[gender]]</f>
        <v>0</v>
      </c>
      <c r="D1983">
        <f>TimeVR[[#This Row],[Age]]</f>
        <v>0</v>
      </c>
      <c r="E1983">
        <f>TimeVR[[#This Row],[name]]</f>
        <v>0</v>
      </c>
      <c r="F1983">
        <f>TimeVR[[#This Row],[Event]]</f>
        <v>0</v>
      </c>
      <c r="G1983" t="str">
        <f>IF(OR(StandardResults[[#This Row],[Entry]]="-",TimeVR[[#This Row],[validation]]="Validated"),"Y","N")</f>
        <v>N</v>
      </c>
      <c r="H1983">
        <f>IF(OR(LEFT(TimeVR[[#This Row],[Times]],8)="00:00.00", LEFT(TimeVR[[#This Row],[Times]],2)="NT"),"-",TimeVR[[#This Row],[Times]])</f>
        <v>0</v>
      </c>
      <c r="I198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3" t="str">
        <f>IF(ISBLANK(TimeVR[[#This Row],[Best Time(S)]]),"-",TimeVR[[#This Row],[Best Time(S)]])</f>
        <v>-</v>
      </c>
      <c r="K1983" t="str">
        <f>IF(StandardResults[[#This Row],[BT(SC)]]&lt;&gt;"-",IF(StandardResults[[#This Row],[BT(SC)]]&lt;=StandardResults[[#This Row],[AAs]],"AA",IF(StandardResults[[#This Row],[BT(SC)]]&lt;=StandardResults[[#This Row],[As]],"A",IF(StandardResults[[#This Row],[BT(SC)]]&lt;=StandardResults[[#This Row],[Bs]],"B","-"))),"")</f>
        <v/>
      </c>
      <c r="L1983" t="str">
        <f>IF(ISBLANK(TimeVR[[#This Row],[Best Time(L)]]),"-",TimeVR[[#This Row],[Best Time(L)]])</f>
        <v>-</v>
      </c>
      <c r="M1983" t="str">
        <f>IF(StandardResults[[#This Row],[BT(LC)]]&lt;&gt;"-",IF(StandardResults[[#This Row],[BT(LC)]]&lt;=StandardResults[[#This Row],[AA]],"AA",IF(StandardResults[[#This Row],[BT(LC)]]&lt;=StandardResults[[#This Row],[A]],"A",IF(StandardResults[[#This Row],[BT(LC)]]&lt;=StandardResults[[#This Row],[B]],"B","-"))),"")</f>
        <v/>
      </c>
      <c r="N1983" s="14"/>
      <c r="O1983" t="str">
        <f>IF(StandardResults[[#This Row],[BT(SC)]]&lt;&gt;"-",IF(StandardResults[[#This Row],[BT(SC)]]&lt;=StandardResults[[#This Row],[Ecs]],"EC","-"),"")</f>
        <v/>
      </c>
      <c r="Q1983" t="str">
        <f>IF(StandardResults[[#This Row],[Ind/Rel]]="Ind",LEFT(StandardResults[[#This Row],[Gender]],1)&amp;MIN(MAX(StandardResults[[#This Row],[Age]],11),17)&amp;"-"&amp;StandardResults[[#This Row],[Event]],"")</f>
        <v>011-0</v>
      </c>
      <c r="R1983" t="e">
        <f>IF(StandardResults[[#This Row],[Ind/Rel]]="Ind",_xlfn.XLOOKUP(StandardResults[[#This Row],[Code]],Std[Code],Std[AA]),"-")</f>
        <v>#N/A</v>
      </c>
      <c r="S1983" t="e">
        <f>IF(StandardResults[[#This Row],[Ind/Rel]]="Ind",_xlfn.XLOOKUP(StandardResults[[#This Row],[Code]],Std[Code],Std[A]),"-")</f>
        <v>#N/A</v>
      </c>
      <c r="T1983" t="e">
        <f>IF(StandardResults[[#This Row],[Ind/Rel]]="Ind",_xlfn.XLOOKUP(StandardResults[[#This Row],[Code]],Std[Code],Std[B]),"-")</f>
        <v>#N/A</v>
      </c>
      <c r="U1983" t="e">
        <f>IF(StandardResults[[#This Row],[Ind/Rel]]="Ind",_xlfn.XLOOKUP(StandardResults[[#This Row],[Code]],Std[Code],Std[AAs]),"-")</f>
        <v>#N/A</v>
      </c>
      <c r="V1983" t="e">
        <f>IF(StandardResults[[#This Row],[Ind/Rel]]="Ind",_xlfn.XLOOKUP(StandardResults[[#This Row],[Code]],Std[Code],Std[As]),"-")</f>
        <v>#N/A</v>
      </c>
      <c r="W1983" t="e">
        <f>IF(StandardResults[[#This Row],[Ind/Rel]]="Ind",_xlfn.XLOOKUP(StandardResults[[#This Row],[Code]],Std[Code],Std[Bs]),"-")</f>
        <v>#N/A</v>
      </c>
      <c r="X1983" t="e">
        <f>IF(StandardResults[[#This Row],[Ind/Rel]]="Ind",_xlfn.XLOOKUP(StandardResults[[#This Row],[Code]],Std[Code],Std[EC]),"-")</f>
        <v>#N/A</v>
      </c>
      <c r="Y1983" t="e">
        <f>IF(StandardResults[[#This Row],[Ind/Rel]]="Ind",_xlfn.XLOOKUP(StandardResults[[#This Row],[Code]],Std[Code],Std[Ecs]),"-")</f>
        <v>#N/A</v>
      </c>
      <c r="Z1983">
        <f>COUNTIFS(StandardResults[Name],StandardResults[[#This Row],[Name]],StandardResults[Entry
Std],"B")+COUNTIFS(StandardResults[Name],StandardResults[[#This Row],[Name]],StandardResults[Entry
Std],"A")+COUNTIFS(StandardResults[Name],StandardResults[[#This Row],[Name]],StandardResults[Entry
Std],"AA")</f>
        <v>0</v>
      </c>
      <c r="AA1983">
        <f>COUNTIFS(StandardResults[Name],StandardResults[[#This Row],[Name]],StandardResults[Entry
Std],"AA")</f>
        <v>0</v>
      </c>
    </row>
    <row r="1984" spans="1:27" x14ac:dyDescent="0.25">
      <c r="A1984">
        <f>TimeVR[[#This Row],[Club]]</f>
        <v>0</v>
      </c>
      <c r="B1984" t="str">
        <f>IF(OR(RIGHT(TimeVR[[#This Row],[Event]],3)="M.R", RIGHT(TimeVR[[#This Row],[Event]],3)="F.R"),"Relay","Ind")</f>
        <v>Ind</v>
      </c>
      <c r="C1984">
        <f>TimeVR[[#This Row],[gender]]</f>
        <v>0</v>
      </c>
      <c r="D1984">
        <f>TimeVR[[#This Row],[Age]]</f>
        <v>0</v>
      </c>
      <c r="E1984">
        <f>TimeVR[[#This Row],[name]]</f>
        <v>0</v>
      </c>
      <c r="F1984">
        <f>TimeVR[[#This Row],[Event]]</f>
        <v>0</v>
      </c>
      <c r="G1984" t="str">
        <f>IF(OR(StandardResults[[#This Row],[Entry]]="-",TimeVR[[#This Row],[validation]]="Validated"),"Y","N")</f>
        <v>N</v>
      </c>
      <c r="H1984">
        <f>IF(OR(LEFT(TimeVR[[#This Row],[Times]],8)="00:00.00", LEFT(TimeVR[[#This Row],[Times]],2)="NT"),"-",TimeVR[[#This Row],[Times]])</f>
        <v>0</v>
      </c>
      <c r="I198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4" t="str">
        <f>IF(ISBLANK(TimeVR[[#This Row],[Best Time(S)]]),"-",TimeVR[[#This Row],[Best Time(S)]])</f>
        <v>-</v>
      </c>
      <c r="K1984" t="str">
        <f>IF(StandardResults[[#This Row],[BT(SC)]]&lt;&gt;"-",IF(StandardResults[[#This Row],[BT(SC)]]&lt;=StandardResults[[#This Row],[AAs]],"AA",IF(StandardResults[[#This Row],[BT(SC)]]&lt;=StandardResults[[#This Row],[As]],"A",IF(StandardResults[[#This Row],[BT(SC)]]&lt;=StandardResults[[#This Row],[Bs]],"B","-"))),"")</f>
        <v/>
      </c>
      <c r="L1984" t="str">
        <f>IF(ISBLANK(TimeVR[[#This Row],[Best Time(L)]]),"-",TimeVR[[#This Row],[Best Time(L)]])</f>
        <v>-</v>
      </c>
      <c r="M1984" t="str">
        <f>IF(StandardResults[[#This Row],[BT(LC)]]&lt;&gt;"-",IF(StandardResults[[#This Row],[BT(LC)]]&lt;=StandardResults[[#This Row],[AA]],"AA",IF(StandardResults[[#This Row],[BT(LC)]]&lt;=StandardResults[[#This Row],[A]],"A",IF(StandardResults[[#This Row],[BT(LC)]]&lt;=StandardResults[[#This Row],[B]],"B","-"))),"")</f>
        <v/>
      </c>
      <c r="N1984" s="14"/>
      <c r="O1984" t="str">
        <f>IF(StandardResults[[#This Row],[BT(SC)]]&lt;&gt;"-",IF(StandardResults[[#This Row],[BT(SC)]]&lt;=StandardResults[[#This Row],[Ecs]],"EC","-"),"")</f>
        <v/>
      </c>
      <c r="Q1984" t="str">
        <f>IF(StandardResults[[#This Row],[Ind/Rel]]="Ind",LEFT(StandardResults[[#This Row],[Gender]],1)&amp;MIN(MAX(StandardResults[[#This Row],[Age]],11),17)&amp;"-"&amp;StandardResults[[#This Row],[Event]],"")</f>
        <v>011-0</v>
      </c>
      <c r="R1984" t="e">
        <f>IF(StandardResults[[#This Row],[Ind/Rel]]="Ind",_xlfn.XLOOKUP(StandardResults[[#This Row],[Code]],Std[Code],Std[AA]),"-")</f>
        <v>#N/A</v>
      </c>
      <c r="S1984" t="e">
        <f>IF(StandardResults[[#This Row],[Ind/Rel]]="Ind",_xlfn.XLOOKUP(StandardResults[[#This Row],[Code]],Std[Code],Std[A]),"-")</f>
        <v>#N/A</v>
      </c>
      <c r="T1984" t="e">
        <f>IF(StandardResults[[#This Row],[Ind/Rel]]="Ind",_xlfn.XLOOKUP(StandardResults[[#This Row],[Code]],Std[Code],Std[B]),"-")</f>
        <v>#N/A</v>
      </c>
      <c r="U1984" t="e">
        <f>IF(StandardResults[[#This Row],[Ind/Rel]]="Ind",_xlfn.XLOOKUP(StandardResults[[#This Row],[Code]],Std[Code],Std[AAs]),"-")</f>
        <v>#N/A</v>
      </c>
      <c r="V1984" t="e">
        <f>IF(StandardResults[[#This Row],[Ind/Rel]]="Ind",_xlfn.XLOOKUP(StandardResults[[#This Row],[Code]],Std[Code],Std[As]),"-")</f>
        <v>#N/A</v>
      </c>
      <c r="W1984" t="e">
        <f>IF(StandardResults[[#This Row],[Ind/Rel]]="Ind",_xlfn.XLOOKUP(StandardResults[[#This Row],[Code]],Std[Code],Std[Bs]),"-")</f>
        <v>#N/A</v>
      </c>
      <c r="X1984" t="e">
        <f>IF(StandardResults[[#This Row],[Ind/Rel]]="Ind",_xlfn.XLOOKUP(StandardResults[[#This Row],[Code]],Std[Code],Std[EC]),"-")</f>
        <v>#N/A</v>
      </c>
      <c r="Y1984" t="e">
        <f>IF(StandardResults[[#This Row],[Ind/Rel]]="Ind",_xlfn.XLOOKUP(StandardResults[[#This Row],[Code]],Std[Code],Std[Ecs]),"-")</f>
        <v>#N/A</v>
      </c>
      <c r="Z1984">
        <f>COUNTIFS(StandardResults[Name],StandardResults[[#This Row],[Name]],StandardResults[Entry
Std],"B")+COUNTIFS(StandardResults[Name],StandardResults[[#This Row],[Name]],StandardResults[Entry
Std],"A")+COUNTIFS(StandardResults[Name],StandardResults[[#This Row],[Name]],StandardResults[Entry
Std],"AA")</f>
        <v>0</v>
      </c>
      <c r="AA1984">
        <f>COUNTIFS(StandardResults[Name],StandardResults[[#This Row],[Name]],StandardResults[Entry
Std],"AA")</f>
        <v>0</v>
      </c>
    </row>
    <row r="1985" spans="1:27" x14ac:dyDescent="0.25">
      <c r="A1985">
        <f>TimeVR[[#This Row],[Club]]</f>
        <v>0</v>
      </c>
      <c r="B1985" t="str">
        <f>IF(OR(RIGHT(TimeVR[[#This Row],[Event]],3)="M.R", RIGHT(TimeVR[[#This Row],[Event]],3)="F.R"),"Relay","Ind")</f>
        <v>Ind</v>
      </c>
      <c r="C1985">
        <f>TimeVR[[#This Row],[gender]]</f>
        <v>0</v>
      </c>
      <c r="D1985">
        <f>TimeVR[[#This Row],[Age]]</f>
        <v>0</v>
      </c>
      <c r="E1985">
        <f>TimeVR[[#This Row],[name]]</f>
        <v>0</v>
      </c>
      <c r="F1985">
        <f>TimeVR[[#This Row],[Event]]</f>
        <v>0</v>
      </c>
      <c r="G1985" t="str">
        <f>IF(OR(StandardResults[[#This Row],[Entry]]="-",TimeVR[[#This Row],[validation]]="Validated"),"Y","N")</f>
        <v>N</v>
      </c>
      <c r="H1985">
        <f>IF(OR(LEFT(TimeVR[[#This Row],[Times]],8)="00:00.00", LEFT(TimeVR[[#This Row],[Times]],2)="NT"),"-",TimeVR[[#This Row],[Times]])</f>
        <v>0</v>
      </c>
      <c r="I198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5" t="str">
        <f>IF(ISBLANK(TimeVR[[#This Row],[Best Time(S)]]),"-",TimeVR[[#This Row],[Best Time(S)]])</f>
        <v>-</v>
      </c>
      <c r="K1985" t="str">
        <f>IF(StandardResults[[#This Row],[BT(SC)]]&lt;&gt;"-",IF(StandardResults[[#This Row],[BT(SC)]]&lt;=StandardResults[[#This Row],[AAs]],"AA",IF(StandardResults[[#This Row],[BT(SC)]]&lt;=StandardResults[[#This Row],[As]],"A",IF(StandardResults[[#This Row],[BT(SC)]]&lt;=StandardResults[[#This Row],[Bs]],"B","-"))),"")</f>
        <v/>
      </c>
      <c r="L1985" t="str">
        <f>IF(ISBLANK(TimeVR[[#This Row],[Best Time(L)]]),"-",TimeVR[[#This Row],[Best Time(L)]])</f>
        <v>-</v>
      </c>
      <c r="M1985" t="str">
        <f>IF(StandardResults[[#This Row],[BT(LC)]]&lt;&gt;"-",IF(StandardResults[[#This Row],[BT(LC)]]&lt;=StandardResults[[#This Row],[AA]],"AA",IF(StandardResults[[#This Row],[BT(LC)]]&lt;=StandardResults[[#This Row],[A]],"A",IF(StandardResults[[#This Row],[BT(LC)]]&lt;=StandardResults[[#This Row],[B]],"B","-"))),"")</f>
        <v/>
      </c>
      <c r="N1985" s="14"/>
      <c r="O1985" t="str">
        <f>IF(StandardResults[[#This Row],[BT(SC)]]&lt;&gt;"-",IF(StandardResults[[#This Row],[BT(SC)]]&lt;=StandardResults[[#This Row],[Ecs]],"EC","-"),"")</f>
        <v/>
      </c>
      <c r="Q1985" t="str">
        <f>IF(StandardResults[[#This Row],[Ind/Rel]]="Ind",LEFT(StandardResults[[#This Row],[Gender]],1)&amp;MIN(MAX(StandardResults[[#This Row],[Age]],11),17)&amp;"-"&amp;StandardResults[[#This Row],[Event]],"")</f>
        <v>011-0</v>
      </c>
      <c r="R1985" t="e">
        <f>IF(StandardResults[[#This Row],[Ind/Rel]]="Ind",_xlfn.XLOOKUP(StandardResults[[#This Row],[Code]],Std[Code],Std[AA]),"-")</f>
        <v>#N/A</v>
      </c>
      <c r="S1985" t="e">
        <f>IF(StandardResults[[#This Row],[Ind/Rel]]="Ind",_xlfn.XLOOKUP(StandardResults[[#This Row],[Code]],Std[Code],Std[A]),"-")</f>
        <v>#N/A</v>
      </c>
      <c r="T1985" t="e">
        <f>IF(StandardResults[[#This Row],[Ind/Rel]]="Ind",_xlfn.XLOOKUP(StandardResults[[#This Row],[Code]],Std[Code],Std[B]),"-")</f>
        <v>#N/A</v>
      </c>
      <c r="U1985" t="e">
        <f>IF(StandardResults[[#This Row],[Ind/Rel]]="Ind",_xlfn.XLOOKUP(StandardResults[[#This Row],[Code]],Std[Code],Std[AAs]),"-")</f>
        <v>#N/A</v>
      </c>
      <c r="V1985" t="e">
        <f>IF(StandardResults[[#This Row],[Ind/Rel]]="Ind",_xlfn.XLOOKUP(StandardResults[[#This Row],[Code]],Std[Code],Std[As]),"-")</f>
        <v>#N/A</v>
      </c>
      <c r="W1985" t="e">
        <f>IF(StandardResults[[#This Row],[Ind/Rel]]="Ind",_xlfn.XLOOKUP(StandardResults[[#This Row],[Code]],Std[Code],Std[Bs]),"-")</f>
        <v>#N/A</v>
      </c>
      <c r="X1985" t="e">
        <f>IF(StandardResults[[#This Row],[Ind/Rel]]="Ind",_xlfn.XLOOKUP(StandardResults[[#This Row],[Code]],Std[Code],Std[EC]),"-")</f>
        <v>#N/A</v>
      </c>
      <c r="Y1985" t="e">
        <f>IF(StandardResults[[#This Row],[Ind/Rel]]="Ind",_xlfn.XLOOKUP(StandardResults[[#This Row],[Code]],Std[Code],Std[Ecs]),"-")</f>
        <v>#N/A</v>
      </c>
      <c r="Z1985">
        <f>COUNTIFS(StandardResults[Name],StandardResults[[#This Row],[Name]],StandardResults[Entry
Std],"B")+COUNTIFS(StandardResults[Name],StandardResults[[#This Row],[Name]],StandardResults[Entry
Std],"A")+COUNTIFS(StandardResults[Name],StandardResults[[#This Row],[Name]],StandardResults[Entry
Std],"AA")</f>
        <v>0</v>
      </c>
      <c r="AA1985">
        <f>COUNTIFS(StandardResults[Name],StandardResults[[#This Row],[Name]],StandardResults[Entry
Std],"AA")</f>
        <v>0</v>
      </c>
    </row>
    <row r="1986" spans="1:27" x14ac:dyDescent="0.25">
      <c r="A1986">
        <f>TimeVR[[#This Row],[Club]]</f>
        <v>0</v>
      </c>
      <c r="B1986" t="str">
        <f>IF(OR(RIGHT(TimeVR[[#This Row],[Event]],3)="M.R", RIGHT(TimeVR[[#This Row],[Event]],3)="F.R"),"Relay","Ind")</f>
        <v>Ind</v>
      </c>
      <c r="C1986">
        <f>TimeVR[[#This Row],[gender]]</f>
        <v>0</v>
      </c>
      <c r="D1986">
        <f>TimeVR[[#This Row],[Age]]</f>
        <v>0</v>
      </c>
      <c r="E1986">
        <f>TimeVR[[#This Row],[name]]</f>
        <v>0</v>
      </c>
      <c r="F1986">
        <f>TimeVR[[#This Row],[Event]]</f>
        <v>0</v>
      </c>
      <c r="G1986" t="str">
        <f>IF(OR(StandardResults[[#This Row],[Entry]]="-",TimeVR[[#This Row],[validation]]="Validated"),"Y","N")</f>
        <v>N</v>
      </c>
      <c r="H1986">
        <f>IF(OR(LEFT(TimeVR[[#This Row],[Times]],8)="00:00.00", LEFT(TimeVR[[#This Row],[Times]],2)="NT"),"-",TimeVR[[#This Row],[Times]])</f>
        <v>0</v>
      </c>
      <c r="I198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6" t="str">
        <f>IF(ISBLANK(TimeVR[[#This Row],[Best Time(S)]]),"-",TimeVR[[#This Row],[Best Time(S)]])</f>
        <v>-</v>
      </c>
      <c r="K1986" t="str">
        <f>IF(StandardResults[[#This Row],[BT(SC)]]&lt;&gt;"-",IF(StandardResults[[#This Row],[BT(SC)]]&lt;=StandardResults[[#This Row],[AAs]],"AA",IF(StandardResults[[#This Row],[BT(SC)]]&lt;=StandardResults[[#This Row],[As]],"A",IF(StandardResults[[#This Row],[BT(SC)]]&lt;=StandardResults[[#This Row],[Bs]],"B","-"))),"")</f>
        <v/>
      </c>
      <c r="L1986" t="str">
        <f>IF(ISBLANK(TimeVR[[#This Row],[Best Time(L)]]),"-",TimeVR[[#This Row],[Best Time(L)]])</f>
        <v>-</v>
      </c>
      <c r="M1986" t="str">
        <f>IF(StandardResults[[#This Row],[BT(LC)]]&lt;&gt;"-",IF(StandardResults[[#This Row],[BT(LC)]]&lt;=StandardResults[[#This Row],[AA]],"AA",IF(StandardResults[[#This Row],[BT(LC)]]&lt;=StandardResults[[#This Row],[A]],"A",IF(StandardResults[[#This Row],[BT(LC)]]&lt;=StandardResults[[#This Row],[B]],"B","-"))),"")</f>
        <v/>
      </c>
      <c r="N1986" s="14"/>
      <c r="O1986" t="str">
        <f>IF(StandardResults[[#This Row],[BT(SC)]]&lt;&gt;"-",IF(StandardResults[[#This Row],[BT(SC)]]&lt;=StandardResults[[#This Row],[Ecs]],"EC","-"),"")</f>
        <v/>
      </c>
      <c r="Q1986" t="str">
        <f>IF(StandardResults[[#This Row],[Ind/Rel]]="Ind",LEFT(StandardResults[[#This Row],[Gender]],1)&amp;MIN(MAX(StandardResults[[#This Row],[Age]],11),17)&amp;"-"&amp;StandardResults[[#This Row],[Event]],"")</f>
        <v>011-0</v>
      </c>
      <c r="R1986" t="e">
        <f>IF(StandardResults[[#This Row],[Ind/Rel]]="Ind",_xlfn.XLOOKUP(StandardResults[[#This Row],[Code]],Std[Code],Std[AA]),"-")</f>
        <v>#N/A</v>
      </c>
      <c r="S1986" t="e">
        <f>IF(StandardResults[[#This Row],[Ind/Rel]]="Ind",_xlfn.XLOOKUP(StandardResults[[#This Row],[Code]],Std[Code],Std[A]),"-")</f>
        <v>#N/A</v>
      </c>
      <c r="T1986" t="e">
        <f>IF(StandardResults[[#This Row],[Ind/Rel]]="Ind",_xlfn.XLOOKUP(StandardResults[[#This Row],[Code]],Std[Code],Std[B]),"-")</f>
        <v>#N/A</v>
      </c>
      <c r="U1986" t="e">
        <f>IF(StandardResults[[#This Row],[Ind/Rel]]="Ind",_xlfn.XLOOKUP(StandardResults[[#This Row],[Code]],Std[Code],Std[AAs]),"-")</f>
        <v>#N/A</v>
      </c>
      <c r="V1986" t="e">
        <f>IF(StandardResults[[#This Row],[Ind/Rel]]="Ind",_xlfn.XLOOKUP(StandardResults[[#This Row],[Code]],Std[Code],Std[As]),"-")</f>
        <v>#N/A</v>
      </c>
      <c r="W1986" t="e">
        <f>IF(StandardResults[[#This Row],[Ind/Rel]]="Ind",_xlfn.XLOOKUP(StandardResults[[#This Row],[Code]],Std[Code],Std[Bs]),"-")</f>
        <v>#N/A</v>
      </c>
      <c r="X1986" t="e">
        <f>IF(StandardResults[[#This Row],[Ind/Rel]]="Ind",_xlfn.XLOOKUP(StandardResults[[#This Row],[Code]],Std[Code],Std[EC]),"-")</f>
        <v>#N/A</v>
      </c>
      <c r="Y1986" t="e">
        <f>IF(StandardResults[[#This Row],[Ind/Rel]]="Ind",_xlfn.XLOOKUP(StandardResults[[#This Row],[Code]],Std[Code],Std[Ecs]),"-")</f>
        <v>#N/A</v>
      </c>
      <c r="Z1986">
        <f>COUNTIFS(StandardResults[Name],StandardResults[[#This Row],[Name]],StandardResults[Entry
Std],"B")+COUNTIFS(StandardResults[Name],StandardResults[[#This Row],[Name]],StandardResults[Entry
Std],"A")+COUNTIFS(StandardResults[Name],StandardResults[[#This Row],[Name]],StandardResults[Entry
Std],"AA")</f>
        <v>0</v>
      </c>
      <c r="AA1986">
        <f>COUNTIFS(StandardResults[Name],StandardResults[[#This Row],[Name]],StandardResults[Entry
Std],"AA")</f>
        <v>0</v>
      </c>
    </row>
    <row r="1987" spans="1:27" x14ac:dyDescent="0.25">
      <c r="A1987">
        <f>TimeVR[[#This Row],[Club]]</f>
        <v>0</v>
      </c>
      <c r="B1987" t="str">
        <f>IF(OR(RIGHT(TimeVR[[#This Row],[Event]],3)="M.R", RIGHT(TimeVR[[#This Row],[Event]],3)="F.R"),"Relay","Ind")</f>
        <v>Ind</v>
      </c>
      <c r="C1987">
        <f>TimeVR[[#This Row],[gender]]</f>
        <v>0</v>
      </c>
      <c r="D1987">
        <f>TimeVR[[#This Row],[Age]]</f>
        <v>0</v>
      </c>
      <c r="E1987">
        <f>TimeVR[[#This Row],[name]]</f>
        <v>0</v>
      </c>
      <c r="F1987">
        <f>TimeVR[[#This Row],[Event]]</f>
        <v>0</v>
      </c>
      <c r="G1987" t="str">
        <f>IF(OR(StandardResults[[#This Row],[Entry]]="-",TimeVR[[#This Row],[validation]]="Validated"),"Y","N")</f>
        <v>N</v>
      </c>
      <c r="H1987">
        <f>IF(OR(LEFT(TimeVR[[#This Row],[Times]],8)="00:00.00", LEFT(TimeVR[[#This Row],[Times]],2)="NT"),"-",TimeVR[[#This Row],[Times]])</f>
        <v>0</v>
      </c>
      <c r="I198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7" t="str">
        <f>IF(ISBLANK(TimeVR[[#This Row],[Best Time(S)]]),"-",TimeVR[[#This Row],[Best Time(S)]])</f>
        <v>-</v>
      </c>
      <c r="K1987" t="str">
        <f>IF(StandardResults[[#This Row],[BT(SC)]]&lt;&gt;"-",IF(StandardResults[[#This Row],[BT(SC)]]&lt;=StandardResults[[#This Row],[AAs]],"AA",IF(StandardResults[[#This Row],[BT(SC)]]&lt;=StandardResults[[#This Row],[As]],"A",IF(StandardResults[[#This Row],[BT(SC)]]&lt;=StandardResults[[#This Row],[Bs]],"B","-"))),"")</f>
        <v/>
      </c>
      <c r="L1987" t="str">
        <f>IF(ISBLANK(TimeVR[[#This Row],[Best Time(L)]]),"-",TimeVR[[#This Row],[Best Time(L)]])</f>
        <v>-</v>
      </c>
      <c r="M1987" t="str">
        <f>IF(StandardResults[[#This Row],[BT(LC)]]&lt;&gt;"-",IF(StandardResults[[#This Row],[BT(LC)]]&lt;=StandardResults[[#This Row],[AA]],"AA",IF(StandardResults[[#This Row],[BT(LC)]]&lt;=StandardResults[[#This Row],[A]],"A",IF(StandardResults[[#This Row],[BT(LC)]]&lt;=StandardResults[[#This Row],[B]],"B","-"))),"")</f>
        <v/>
      </c>
      <c r="N1987" s="14"/>
      <c r="O1987" t="str">
        <f>IF(StandardResults[[#This Row],[BT(SC)]]&lt;&gt;"-",IF(StandardResults[[#This Row],[BT(SC)]]&lt;=StandardResults[[#This Row],[Ecs]],"EC","-"),"")</f>
        <v/>
      </c>
      <c r="Q1987" t="str">
        <f>IF(StandardResults[[#This Row],[Ind/Rel]]="Ind",LEFT(StandardResults[[#This Row],[Gender]],1)&amp;MIN(MAX(StandardResults[[#This Row],[Age]],11),17)&amp;"-"&amp;StandardResults[[#This Row],[Event]],"")</f>
        <v>011-0</v>
      </c>
      <c r="R1987" t="e">
        <f>IF(StandardResults[[#This Row],[Ind/Rel]]="Ind",_xlfn.XLOOKUP(StandardResults[[#This Row],[Code]],Std[Code],Std[AA]),"-")</f>
        <v>#N/A</v>
      </c>
      <c r="S1987" t="e">
        <f>IF(StandardResults[[#This Row],[Ind/Rel]]="Ind",_xlfn.XLOOKUP(StandardResults[[#This Row],[Code]],Std[Code],Std[A]),"-")</f>
        <v>#N/A</v>
      </c>
      <c r="T1987" t="e">
        <f>IF(StandardResults[[#This Row],[Ind/Rel]]="Ind",_xlfn.XLOOKUP(StandardResults[[#This Row],[Code]],Std[Code],Std[B]),"-")</f>
        <v>#N/A</v>
      </c>
      <c r="U1987" t="e">
        <f>IF(StandardResults[[#This Row],[Ind/Rel]]="Ind",_xlfn.XLOOKUP(StandardResults[[#This Row],[Code]],Std[Code],Std[AAs]),"-")</f>
        <v>#N/A</v>
      </c>
      <c r="V1987" t="e">
        <f>IF(StandardResults[[#This Row],[Ind/Rel]]="Ind",_xlfn.XLOOKUP(StandardResults[[#This Row],[Code]],Std[Code],Std[As]),"-")</f>
        <v>#N/A</v>
      </c>
      <c r="W1987" t="e">
        <f>IF(StandardResults[[#This Row],[Ind/Rel]]="Ind",_xlfn.XLOOKUP(StandardResults[[#This Row],[Code]],Std[Code],Std[Bs]),"-")</f>
        <v>#N/A</v>
      </c>
      <c r="X1987" t="e">
        <f>IF(StandardResults[[#This Row],[Ind/Rel]]="Ind",_xlfn.XLOOKUP(StandardResults[[#This Row],[Code]],Std[Code],Std[EC]),"-")</f>
        <v>#N/A</v>
      </c>
      <c r="Y1987" t="e">
        <f>IF(StandardResults[[#This Row],[Ind/Rel]]="Ind",_xlfn.XLOOKUP(StandardResults[[#This Row],[Code]],Std[Code],Std[Ecs]),"-")</f>
        <v>#N/A</v>
      </c>
      <c r="Z1987">
        <f>COUNTIFS(StandardResults[Name],StandardResults[[#This Row],[Name]],StandardResults[Entry
Std],"B")+COUNTIFS(StandardResults[Name],StandardResults[[#This Row],[Name]],StandardResults[Entry
Std],"A")+COUNTIFS(StandardResults[Name],StandardResults[[#This Row],[Name]],StandardResults[Entry
Std],"AA")</f>
        <v>0</v>
      </c>
      <c r="AA1987">
        <f>COUNTIFS(StandardResults[Name],StandardResults[[#This Row],[Name]],StandardResults[Entry
Std],"AA")</f>
        <v>0</v>
      </c>
    </row>
    <row r="1988" spans="1:27" x14ac:dyDescent="0.25">
      <c r="A1988">
        <f>TimeVR[[#This Row],[Club]]</f>
        <v>0</v>
      </c>
      <c r="B1988" t="str">
        <f>IF(OR(RIGHT(TimeVR[[#This Row],[Event]],3)="M.R", RIGHT(TimeVR[[#This Row],[Event]],3)="F.R"),"Relay","Ind")</f>
        <v>Ind</v>
      </c>
      <c r="C1988">
        <f>TimeVR[[#This Row],[gender]]</f>
        <v>0</v>
      </c>
      <c r="D1988">
        <f>TimeVR[[#This Row],[Age]]</f>
        <v>0</v>
      </c>
      <c r="E1988">
        <f>TimeVR[[#This Row],[name]]</f>
        <v>0</v>
      </c>
      <c r="F1988">
        <f>TimeVR[[#This Row],[Event]]</f>
        <v>0</v>
      </c>
      <c r="G1988" t="str">
        <f>IF(OR(StandardResults[[#This Row],[Entry]]="-",TimeVR[[#This Row],[validation]]="Validated"),"Y","N")</f>
        <v>N</v>
      </c>
      <c r="H1988">
        <f>IF(OR(LEFT(TimeVR[[#This Row],[Times]],8)="00:00.00", LEFT(TimeVR[[#This Row],[Times]],2)="NT"),"-",TimeVR[[#This Row],[Times]])</f>
        <v>0</v>
      </c>
      <c r="I198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8" t="str">
        <f>IF(ISBLANK(TimeVR[[#This Row],[Best Time(S)]]),"-",TimeVR[[#This Row],[Best Time(S)]])</f>
        <v>-</v>
      </c>
      <c r="K1988" t="str">
        <f>IF(StandardResults[[#This Row],[BT(SC)]]&lt;&gt;"-",IF(StandardResults[[#This Row],[BT(SC)]]&lt;=StandardResults[[#This Row],[AAs]],"AA",IF(StandardResults[[#This Row],[BT(SC)]]&lt;=StandardResults[[#This Row],[As]],"A",IF(StandardResults[[#This Row],[BT(SC)]]&lt;=StandardResults[[#This Row],[Bs]],"B","-"))),"")</f>
        <v/>
      </c>
      <c r="L1988" t="str">
        <f>IF(ISBLANK(TimeVR[[#This Row],[Best Time(L)]]),"-",TimeVR[[#This Row],[Best Time(L)]])</f>
        <v>-</v>
      </c>
      <c r="M1988" t="str">
        <f>IF(StandardResults[[#This Row],[BT(LC)]]&lt;&gt;"-",IF(StandardResults[[#This Row],[BT(LC)]]&lt;=StandardResults[[#This Row],[AA]],"AA",IF(StandardResults[[#This Row],[BT(LC)]]&lt;=StandardResults[[#This Row],[A]],"A",IF(StandardResults[[#This Row],[BT(LC)]]&lt;=StandardResults[[#This Row],[B]],"B","-"))),"")</f>
        <v/>
      </c>
      <c r="N1988" s="14"/>
      <c r="O1988" t="str">
        <f>IF(StandardResults[[#This Row],[BT(SC)]]&lt;&gt;"-",IF(StandardResults[[#This Row],[BT(SC)]]&lt;=StandardResults[[#This Row],[Ecs]],"EC","-"),"")</f>
        <v/>
      </c>
      <c r="Q1988" t="str">
        <f>IF(StandardResults[[#This Row],[Ind/Rel]]="Ind",LEFT(StandardResults[[#This Row],[Gender]],1)&amp;MIN(MAX(StandardResults[[#This Row],[Age]],11),17)&amp;"-"&amp;StandardResults[[#This Row],[Event]],"")</f>
        <v>011-0</v>
      </c>
      <c r="R1988" t="e">
        <f>IF(StandardResults[[#This Row],[Ind/Rel]]="Ind",_xlfn.XLOOKUP(StandardResults[[#This Row],[Code]],Std[Code],Std[AA]),"-")</f>
        <v>#N/A</v>
      </c>
      <c r="S1988" t="e">
        <f>IF(StandardResults[[#This Row],[Ind/Rel]]="Ind",_xlfn.XLOOKUP(StandardResults[[#This Row],[Code]],Std[Code],Std[A]),"-")</f>
        <v>#N/A</v>
      </c>
      <c r="T1988" t="e">
        <f>IF(StandardResults[[#This Row],[Ind/Rel]]="Ind",_xlfn.XLOOKUP(StandardResults[[#This Row],[Code]],Std[Code],Std[B]),"-")</f>
        <v>#N/A</v>
      </c>
      <c r="U1988" t="e">
        <f>IF(StandardResults[[#This Row],[Ind/Rel]]="Ind",_xlfn.XLOOKUP(StandardResults[[#This Row],[Code]],Std[Code],Std[AAs]),"-")</f>
        <v>#N/A</v>
      </c>
      <c r="V1988" t="e">
        <f>IF(StandardResults[[#This Row],[Ind/Rel]]="Ind",_xlfn.XLOOKUP(StandardResults[[#This Row],[Code]],Std[Code],Std[As]),"-")</f>
        <v>#N/A</v>
      </c>
      <c r="W1988" t="e">
        <f>IF(StandardResults[[#This Row],[Ind/Rel]]="Ind",_xlfn.XLOOKUP(StandardResults[[#This Row],[Code]],Std[Code],Std[Bs]),"-")</f>
        <v>#N/A</v>
      </c>
      <c r="X1988" t="e">
        <f>IF(StandardResults[[#This Row],[Ind/Rel]]="Ind",_xlfn.XLOOKUP(StandardResults[[#This Row],[Code]],Std[Code],Std[EC]),"-")</f>
        <v>#N/A</v>
      </c>
      <c r="Y1988" t="e">
        <f>IF(StandardResults[[#This Row],[Ind/Rel]]="Ind",_xlfn.XLOOKUP(StandardResults[[#This Row],[Code]],Std[Code],Std[Ecs]),"-")</f>
        <v>#N/A</v>
      </c>
      <c r="Z1988">
        <f>COUNTIFS(StandardResults[Name],StandardResults[[#This Row],[Name]],StandardResults[Entry
Std],"B")+COUNTIFS(StandardResults[Name],StandardResults[[#This Row],[Name]],StandardResults[Entry
Std],"A")+COUNTIFS(StandardResults[Name],StandardResults[[#This Row],[Name]],StandardResults[Entry
Std],"AA")</f>
        <v>0</v>
      </c>
      <c r="AA1988">
        <f>COUNTIFS(StandardResults[Name],StandardResults[[#This Row],[Name]],StandardResults[Entry
Std],"AA")</f>
        <v>0</v>
      </c>
    </row>
    <row r="1989" spans="1:27" x14ac:dyDescent="0.25">
      <c r="A1989">
        <f>TimeVR[[#This Row],[Club]]</f>
        <v>0</v>
      </c>
      <c r="B1989" t="str">
        <f>IF(OR(RIGHT(TimeVR[[#This Row],[Event]],3)="M.R", RIGHT(TimeVR[[#This Row],[Event]],3)="F.R"),"Relay","Ind")</f>
        <v>Ind</v>
      </c>
      <c r="C1989">
        <f>TimeVR[[#This Row],[gender]]</f>
        <v>0</v>
      </c>
      <c r="D1989">
        <f>TimeVR[[#This Row],[Age]]</f>
        <v>0</v>
      </c>
      <c r="E1989">
        <f>TimeVR[[#This Row],[name]]</f>
        <v>0</v>
      </c>
      <c r="F1989">
        <f>TimeVR[[#This Row],[Event]]</f>
        <v>0</v>
      </c>
      <c r="G1989" t="str">
        <f>IF(OR(StandardResults[[#This Row],[Entry]]="-",TimeVR[[#This Row],[validation]]="Validated"),"Y","N")</f>
        <v>N</v>
      </c>
      <c r="H1989">
        <f>IF(OR(LEFT(TimeVR[[#This Row],[Times]],8)="00:00.00", LEFT(TimeVR[[#This Row],[Times]],2)="NT"),"-",TimeVR[[#This Row],[Times]])</f>
        <v>0</v>
      </c>
      <c r="I198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89" t="str">
        <f>IF(ISBLANK(TimeVR[[#This Row],[Best Time(S)]]),"-",TimeVR[[#This Row],[Best Time(S)]])</f>
        <v>-</v>
      </c>
      <c r="K1989" t="str">
        <f>IF(StandardResults[[#This Row],[BT(SC)]]&lt;&gt;"-",IF(StandardResults[[#This Row],[BT(SC)]]&lt;=StandardResults[[#This Row],[AAs]],"AA",IF(StandardResults[[#This Row],[BT(SC)]]&lt;=StandardResults[[#This Row],[As]],"A",IF(StandardResults[[#This Row],[BT(SC)]]&lt;=StandardResults[[#This Row],[Bs]],"B","-"))),"")</f>
        <v/>
      </c>
      <c r="L1989" t="str">
        <f>IF(ISBLANK(TimeVR[[#This Row],[Best Time(L)]]),"-",TimeVR[[#This Row],[Best Time(L)]])</f>
        <v>-</v>
      </c>
      <c r="M1989" t="str">
        <f>IF(StandardResults[[#This Row],[BT(LC)]]&lt;&gt;"-",IF(StandardResults[[#This Row],[BT(LC)]]&lt;=StandardResults[[#This Row],[AA]],"AA",IF(StandardResults[[#This Row],[BT(LC)]]&lt;=StandardResults[[#This Row],[A]],"A",IF(StandardResults[[#This Row],[BT(LC)]]&lt;=StandardResults[[#This Row],[B]],"B","-"))),"")</f>
        <v/>
      </c>
      <c r="N1989" s="14"/>
      <c r="O1989" t="str">
        <f>IF(StandardResults[[#This Row],[BT(SC)]]&lt;&gt;"-",IF(StandardResults[[#This Row],[BT(SC)]]&lt;=StandardResults[[#This Row],[Ecs]],"EC","-"),"")</f>
        <v/>
      </c>
      <c r="Q1989" t="str">
        <f>IF(StandardResults[[#This Row],[Ind/Rel]]="Ind",LEFT(StandardResults[[#This Row],[Gender]],1)&amp;MIN(MAX(StandardResults[[#This Row],[Age]],11),17)&amp;"-"&amp;StandardResults[[#This Row],[Event]],"")</f>
        <v>011-0</v>
      </c>
      <c r="R1989" t="e">
        <f>IF(StandardResults[[#This Row],[Ind/Rel]]="Ind",_xlfn.XLOOKUP(StandardResults[[#This Row],[Code]],Std[Code],Std[AA]),"-")</f>
        <v>#N/A</v>
      </c>
      <c r="S1989" t="e">
        <f>IF(StandardResults[[#This Row],[Ind/Rel]]="Ind",_xlfn.XLOOKUP(StandardResults[[#This Row],[Code]],Std[Code],Std[A]),"-")</f>
        <v>#N/A</v>
      </c>
      <c r="T1989" t="e">
        <f>IF(StandardResults[[#This Row],[Ind/Rel]]="Ind",_xlfn.XLOOKUP(StandardResults[[#This Row],[Code]],Std[Code],Std[B]),"-")</f>
        <v>#N/A</v>
      </c>
      <c r="U1989" t="e">
        <f>IF(StandardResults[[#This Row],[Ind/Rel]]="Ind",_xlfn.XLOOKUP(StandardResults[[#This Row],[Code]],Std[Code],Std[AAs]),"-")</f>
        <v>#N/A</v>
      </c>
      <c r="V1989" t="e">
        <f>IF(StandardResults[[#This Row],[Ind/Rel]]="Ind",_xlfn.XLOOKUP(StandardResults[[#This Row],[Code]],Std[Code],Std[As]),"-")</f>
        <v>#N/A</v>
      </c>
      <c r="W1989" t="e">
        <f>IF(StandardResults[[#This Row],[Ind/Rel]]="Ind",_xlfn.XLOOKUP(StandardResults[[#This Row],[Code]],Std[Code],Std[Bs]),"-")</f>
        <v>#N/A</v>
      </c>
      <c r="X1989" t="e">
        <f>IF(StandardResults[[#This Row],[Ind/Rel]]="Ind",_xlfn.XLOOKUP(StandardResults[[#This Row],[Code]],Std[Code],Std[EC]),"-")</f>
        <v>#N/A</v>
      </c>
      <c r="Y1989" t="e">
        <f>IF(StandardResults[[#This Row],[Ind/Rel]]="Ind",_xlfn.XLOOKUP(StandardResults[[#This Row],[Code]],Std[Code],Std[Ecs]),"-")</f>
        <v>#N/A</v>
      </c>
      <c r="Z1989">
        <f>COUNTIFS(StandardResults[Name],StandardResults[[#This Row],[Name]],StandardResults[Entry
Std],"B")+COUNTIFS(StandardResults[Name],StandardResults[[#This Row],[Name]],StandardResults[Entry
Std],"A")+COUNTIFS(StandardResults[Name],StandardResults[[#This Row],[Name]],StandardResults[Entry
Std],"AA")</f>
        <v>0</v>
      </c>
      <c r="AA1989">
        <f>COUNTIFS(StandardResults[Name],StandardResults[[#This Row],[Name]],StandardResults[Entry
Std],"AA")</f>
        <v>0</v>
      </c>
    </row>
    <row r="1990" spans="1:27" x14ac:dyDescent="0.25">
      <c r="A1990">
        <f>TimeVR[[#This Row],[Club]]</f>
        <v>0</v>
      </c>
      <c r="B1990" t="str">
        <f>IF(OR(RIGHT(TimeVR[[#This Row],[Event]],3)="M.R", RIGHT(TimeVR[[#This Row],[Event]],3)="F.R"),"Relay","Ind")</f>
        <v>Ind</v>
      </c>
      <c r="C1990">
        <f>TimeVR[[#This Row],[gender]]</f>
        <v>0</v>
      </c>
      <c r="D1990">
        <f>TimeVR[[#This Row],[Age]]</f>
        <v>0</v>
      </c>
      <c r="E1990">
        <f>TimeVR[[#This Row],[name]]</f>
        <v>0</v>
      </c>
      <c r="F1990">
        <f>TimeVR[[#This Row],[Event]]</f>
        <v>0</v>
      </c>
      <c r="G1990" t="str">
        <f>IF(OR(StandardResults[[#This Row],[Entry]]="-",TimeVR[[#This Row],[validation]]="Validated"),"Y","N")</f>
        <v>N</v>
      </c>
      <c r="H1990">
        <f>IF(OR(LEFT(TimeVR[[#This Row],[Times]],8)="00:00.00", LEFT(TimeVR[[#This Row],[Times]],2)="NT"),"-",TimeVR[[#This Row],[Times]])</f>
        <v>0</v>
      </c>
      <c r="I199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0" t="str">
        <f>IF(ISBLANK(TimeVR[[#This Row],[Best Time(S)]]),"-",TimeVR[[#This Row],[Best Time(S)]])</f>
        <v>-</v>
      </c>
      <c r="K1990" t="str">
        <f>IF(StandardResults[[#This Row],[BT(SC)]]&lt;&gt;"-",IF(StandardResults[[#This Row],[BT(SC)]]&lt;=StandardResults[[#This Row],[AAs]],"AA",IF(StandardResults[[#This Row],[BT(SC)]]&lt;=StandardResults[[#This Row],[As]],"A",IF(StandardResults[[#This Row],[BT(SC)]]&lt;=StandardResults[[#This Row],[Bs]],"B","-"))),"")</f>
        <v/>
      </c>
      <c r="L1990" t="str">
        <f>IF(ISBLANK(TimeVR[[#This Row],[Best Time(L)]]),"-",TimeVR[[#This Row],[Best Time(L)]])</f>
        <v>-</v>
      </c>
      <c r="M1990" t="str">
        <f>IF(StandardResults[[#This Row],[BT(LC)]]&lt;&gt;"-",IF(StandardResults[[#This Row],[BT(LC)]]&lt;=StandardResults[[#This Row],[AA]],"AA",IF(StandardResults[[#This Row],[BT(LC)]]&lt;=StandardResults[[#This Row],[A]],"A",IF(StandardResults[[#This Row],[BT(LC)]]&lt;=StandardResults[[#This Row],[B]],"B","-"))),"")</f>
        <v/>
      </c>
      <c r="N1990" s="14"/>
      <c r="O1990" t="str">
        <f>IF(StandardResults[[#This Row],[BT(SC)]]&lt;&gt;"-",IF(StandardResults[[#This Row],[BT(SC)]]&lt;=StandardResults[[#This Row],[Ecs]],"EC","-"),"")</f>
        <v/>
      </c>
      <c r="Q1990" t="str">
        <f>IF(StandardResults[[#This Row],[Ind/Rel]]="Ind",LEFT(StandardResults[[#This Row],[Gender]],1)&amp;MIN(MAX(StandardResults[[#This Row],[Age]],11),17)&amp;"-"&amp;StandardResults[[#This Row],[Event]],"")</f>
        <v>011-0</v>
      </c>
      <c r="R1990" t="e">
        <f>IF(StandardResults[[#This Row],[Ind/Rel]]="Ind",_xlfn.XLOOKUP(StandardResults[[#This Row],[Code]],Std[Code],Std[AA]),"-")</f>
        <v>#N/A</v>
      </c>
      <c r="S1990" t="e">
        <f>IF(StandardResults[[#This Row],[Ind/Rel]]="Ind",_xlfn.XLOOKUP(StandardResults[[#This Row],[Code]],Std[Code],Std[A]),"-")</f>
        <v>#N/A</v>
      </c>
      <c r="T1990" t="e">
        <f>IF(StandardResults[[#This Row],[Ind/Rel]]="Ind",_xlfn.XLOOKUP(StandardResults[[#This Row],[Code]],Std[Code],Std[B]),"-")</f>
        <v>#N/A</v>
      </c>
      <c r="U1990" t="e">
        <f>IF(StandardResults[[#This Row],[Ind/Rel]]="Ind",_xlfn.XLOOKUP(StandardResults[[#This Row],[Code]],Std[Code],Std[AAs]),"-")</f>
        <v>#N/A</v>
      </c>
      <c r="V1990" t="e">
        <f>IF(StandardResults[[#This Row],[Ind/Rel]]="Ind",_xlfn.XLOOKUP(StandardResults[[#This Row],[Code]],Std[Code],Std[As]),"-")</f>
        <v>#N/A</v>
      </c>
      <c r="W1990" t="e">
        <f>IF(StandardResults[[#This Row],[Ind/Rel]]="Ind",_xlfn.XLOOKUP(StandardResults[[#This Row],[Code]],Std[Code],Std[Bs]),"-")</f>
        <v>#N/A</v>
      </c>
      <c r="X1990" t="e">
        <f>IF(StandardResults[[#This Row],[Ind/Rel]]="Ind",_xlfn.XLOOKUP(StandardResults[[#This Row],[Code]],Std[Code],Std[EC]),"-")</f>
        <v>#N/A</v>
      </c>
      <c r="Y1990" t="e">
        <f>IF(StandardResults[[#This Row],[Ind/Rel]]="Ind",_xlfn.XLOOKUP(StandardResults[[#This Row],[Code]],Std[Code],Std[Ecs]),"-")</f>
        <v>#N/A</v>
      </c>
      <c r="Z1990">
        <f>COUNTIFS(StandardResults[Name],StandardResults[[#This Row],[Name]],StandardResults[Entry
Std],"B")+COUNTIFS(StandardResults[Name],StandardResults[[#This Row],[Name]],StandardResults[Entry
Std],"A")+COUNTIFS(StandardResults[Name],StandardResults[[#This Row],[Name]],StandardResults[Entry
Std],"AA")</f>
        <v>0</v>
      </c>
      <c r="AA1990">
        <f>COUNTIFS(StandardResults[Name],StandardResults[[#This Row],[Name]],StandardResults[Entry
Std],"AA")</f>
        <v>0</v>
      </c>
    </row>
    <row r="1991" spans="1:27" x14ac:dyDescent="0.25">
      <c r="A1991">
        <f>TimeVR[[#This Row],[Club]]</f>
        <v>0</v>
      </c>
      <c r="B1991" t="str">
        <f>IF(OR(RIGHT(TimeVR[[#This Row],[Event]],3)="M.R", RIGHT(TimeVR[[#This Row],[Event]],3)="F.R"),"Relay","Ind")</f>
        <v>Ind</v>
      </c>
      <c r="C1991">
        <f>TimeVR[[#This Row],[gender]]</f>
        <v>0</v>
      </c>
      <c r="D1991">
        <f>TimeVR[[#This Row],[Age]]</f>
        <v>0</v>
      </c>
      <c r="E1991">
        <f>TimeVR[[#This Row],[name]]</f>
        <v>0</v>
      </c>
      <c r="F1991">
        <f>TimeVR[[#This Row],[Event]]</f>
        <v>0</v>
      </c>
      <c r="G1991" t="str">
        <f>IF(OR(StandardResults[[#This Row],[Entry]]="-",TimeVR[[#This Row],[validation]]="Validated"),"Y","N")</f>
        <v>N</v>
      </c>
      <c r="H1991">
        <f>IF(OR(LEFT(TimeVR[[#This Row],[Times]],8)="00:00.00", LEFT(TimeVR[[#This Row],[Times]],2)="NT"),"-",TimeVR[[#This Row],[Times]])</f>
        <v>0</v>
      </c>
      <c r="I199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1" t="str">
        <f>IF(ISBLANK(TimeVR[[#This Row],[Best Time(S)]]),"-",TimeVR[[#This Row],[Best Time(S)]])</f>
        <v>-</v>
      </c>
      <c r="K1991" t="str">
        <f>IF(StandardResults[[#This Row],[BT(SC)]]&lt;&gt;"-",IF(StandardResults[[#This Row],[BT(SC)]]&lt;=StandardResults[[#This Row],[AAs]],"AA",IF(StandardResults[[#This Row],[BT(SC)]]&lt;=StandardResults[[#This Row],[As]],"A",IF(StandardResults[[#This Row],[BT(SC)]]&lt;=StandardResults[[#This Row],[Bs]],"B","-"))),"")</f>
        <v/>
      </c>
      <c r="L1991" t="str">
        <f>IF(ISBLANK(TimeVR[[#This Row],[Best Time(L)]]),"-",TimeVR[[#This Row],[Best Time(L)]])</f>
        <v>-</v>
      </c>
      <c r="M1991" t="str">
        <f>IF(StandardResults[[#This Row],[BT(LC)]]&lt;&gt;"-",IF(StandardResults[[#This Row],[BT(LC)]]&lt;=StandardResults[[#This Row],[AA]],"AA",IF(StandardResults[[#This Row],[BT(LC)]]&lt;=StandardResults[[#This Row],[A]],"A",IF(StandardResults[[#This Row],[BT(LC)]]&lt;=StandardResults[[#This Row],[B]],"B","-"))),"")</f>
        <v/>
      </c>
      <c r="N1991" s="14"/>
      <c r="O1991" t="str">
        <f>IF(StandardResults[[#This Row],[BT(SC)]]&lt;&gt;"-",IF(StandardResults[[#This Row],[BT(SC)]]&lt;=StandardResults[[#This Row],[Ecs]],"EC","-"),"")</f>
        <v/>
      </c>
      <c r="Q1991" t="str">
        <f>IF(StandardResults[[#This Row],[Ind/Rel]]="Ind",LEFT(StandardResults[[#This Row],[Gender]],1)&amp;MIN(MAX(StandardResults[[#This Row],[Age]],11),17)&amp;"-"&amp;StandardResults[[#This Row],[Event]],"")</f>
        <v>011-0</v>
      </c>
      <c r="R1991" t="e">
        <f>IF(StandardResults[[#This Row],[Ind/Rel]]="Ind",_xlfn.XLOOKUP(StandardResults[[#This Row],[Code]],Std[Code],Std[AA]),"-")</f>
        <v>#N/A</v>
      </c>
      <c r="S1991" t="e">
        <f>IF(StandardResults[[#This Row],[Ind/Rel]]="Ind",_xlfn.XLOOKUP(StandardResults[[#This Row],[Code]],Std[Code],Std[A]),"-")</f>
        <v>#N/A</v>
      </c>
      <c r="T1991" t="e">
        <f>IF(StandardResults[[#This Row],[Ind/Rel]]="Ind",_xlfn.XLOOKUP(StandardResults[[#This Row],[Code]],Std[Code],Std[B]),"-")</f>
        <v>#N/A</v>
      </c>
      <c r="U1991" t="e">
        <f>IF(StandardResults[[#This Row],[Ind/Rel]]="Ind",_xlfn.XLOOKUP(StandardResults[[#This Row],[Code]],Std[Code],Std[AAs]),"-")</f>
        <v>#N/A</v>
      </c>
      <c r="V1991" t="e">
        <f>IF(StandardResults[[#This Row],[Ind/Rel]]="Ind",_xlfn.XLOOKUP(StandardResults[[#This Row],[Code]],Std[Code],Std[As]),"-")</f>
        <v>#N/A</v>
      </c>
      <c r="W1991" t="e">
        <f>IF(StandardResults[[#This Row],[Ind/Rel]]="Ind",_xlfn.XLOOKUP(StandardResults[[#This Row],[Code]],Std[Code],Std[Bs]),"-")</f>
        <v>#N/A</v>
      </c>
      <c r="X1991" t="e">
        <f>IF(StandardResults[[#This Row],[Ind/Rel]]="Ind",_xlfn.XLOOKUP(StandardResults[[#This Row],[Code]],Std[Code],Std[EC]),"-")</f>
        <v>#N/A</v>
      </c>
      <c r="Y1991" t="e">
        <f>IF(StandardResults[[#This Row],[Ind/Rel]]="Ind",_xlfn.XLOOKUP(StandardResults[[#This Row],[Code]],Std[Code],Std[Ecs]),"-")</f>
        <v>#N/A</v>
      </c>
      <c r="Z1991">
        <f>COUNTIFS(StandardResults[Name],StandardResults[[#This Row],[Name]],StandardResults[Entry
Std],"B")+COUNTIFS(StandardResults[Name],StandardResults[[#This Row],[Name]],StandardResults[Entry
Std],"A")+COUNTIFS(StandardResults[Name],StandardResults[[#This Row],[Name]],StandardResults[Entry
Std],"AA")</f>
        <v>0</v>
      </c>
      <c r="AA1991">
        <f>COUNTIFS(StandardResults[Name],StandardResults[[#This Row],[Name]],StandardResults[Entry
Std],"AA")</f>
        <v>0</v>
      </c>
    </row>
    <row r="1992" spans="1:27" x14ac:dyDescent="0.25">
      <c r="A1992">
        <f>TimeVR[[#This Row],[Club]]</f>
        <v>0</v>
      </c>
      <c r="B1992" t="str">
        <f>IF(OR(RIGHT(TimeVR[[#This Row],[Event]],3)="M.R", RIGHT(TimeVR[[#This Row],[Event]],3)="F.R"),"Relay","Ind")</f>
        <v>Ind</v>
      </c>
      <c r="C1992">
        <f>TimeVR[[#This Row],[gender]]</f>
        <v>0</v>
      </c>
      <c r="D1992">
        <f>TimeVR[[#This Row],[Age]]</f>
        <v>0</v>
      </c>
      <c r="E1992">
        <f>TimeVR[[#This Row],[name]]</f>
        <v>0</v>
      </c>
      <c r="F1992">
        <f>TimeVR[[#This Row],[Event]]</f>
        <v>0</v>
      </c>
      <c r="G1992" t="str">
        <f>IF(OR(StandardResults[[#This Row],[Entry]]="-",TimeVR[[#This Row],[validation]]="Validated"),"Y","N")</f>
        <v>N</v>
      </c>
      <c r="H1992">
        <f>IF(OR(LEFT(TimeVR[[#This Row],[Times]],8)="00:00.00", LEFT(TimeVR[[#This Row],[Times]],2)="NT"),"-",TimeVR[[#This Row],[Times]])</f>
        <v>0</v>
      </c>
      <c r="I199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2" t="str">
        <f>IF(ISBLANK(TimeVR[[#This Row],[Best Time(S)]]),"-",TimeVR[[#This Row],[Best Time(S)]])</f>
        <v>-</v>
      </c>
      <c r="K1992" t="str">
        <f>IF(StandardResults[[#This Row],[BT(SC)]]&lt;&gt;"-",IF(StandardResults[[#This Row],[BT(SC)]]&lt;=StandardResults[[#This Row],[AAs]],"AA",IF(StandardResults[[#This Row],[BT(SC)]]&lt;=StandardResults[[#This Row],[As]],"A",IF(StandardResults[[#This Row],[BT(SC)]]&lt;=StandardResults[[#This Row],[Bs]],"B","-"))),"")</f>
        <v/>
      </c>
      <c r="L1992" t="str">
        <f>IF(ISBLANK(TimeVR[[#This Row],[Best Time(L)]]),"-",TimeVR[[#This Row],[Best Time(L)]])</f>
        <v>-</v>
      </c>
      <c r="M1992" t="str">
        <f>IF(StandardResults[[#This Row],[BT(LC)]]&lt;&gt;"-",IF(StandardResults[[#This Row],[BT(LC)]]&lt;=StandardResults[[#This Row],[AA]],"AA",IF(StandardResults[[#This Row],[BT(LC)]]&lt;=StandardResults[[#This Row],[A]],"A",IF(StandardResults[[#This Row],[BT(LC)]]&lt;=StandardResults[[#This Row],[B]],"B","-"))),"")</f>
        <v/>
      </c>
      <c r="N1992" s="14"/>
      <c r="O1992" t="str">
        <f>IF(StandardResults[[#This Row],[BT(SC)]]&lt;&gt;"-",IF(StandardResults[[#This Row],[BT(SC)]]&lt;=StandardResults[[#This Row],[Ecs]],"EC","-"),"")</f>
        <v/>
      </c>
      <c r="Q1992" t="str">
        <f>IF(StandardResults[[#This Row],[Ind/Rel]]="Ind",LEFT(StandardResults[[#This Row],[Gender]],1)&amp;MIN(MAX(StandardResults[[#This Row],[Age]],11),17)&amp;"-"&amp;StandardResults[[#This Row],[Event]],"")</f>
        <v>011-0</v>
      </c>
      <c r="R1992" t="e">
        <f>IF(StandardResults[[#This Row],[Ind/Rel]]="Ind",_xlfn.XLOOKUP(StandardResults[[#This Row],[Code]],Std[Code],Std[AA]),"-")</f>
        <v>#N/A</v>
      </c>
      <c r="S1992" t="e">
        <f>IF(StandardResults[[#This Row],[Ind/Rel]]="Ind",_xlfn.XLOOKUP(StandardResults[[#This Row],[Code]],Std[Code],Std[A]),"-")</f>
        <v>#N/A</v>
      </c>
      <c r="T1992" t="e">
        <f>IF(StandardResults[[#This Row],[Ind/Rel]]="Ind",_xlfn.XLOOKUP(StandardResults[[#This Row],[Code]],Std[Code],Std[B]),"-")</f>
        <v>#N/A</v>
      </c>
      <c r="U1992" t="e">
        <f>IF(StandardResults[[#This Row],[Ind/Rel]]="Ind",_xlfn.XLOOKUP(StandardResults[[#This Row],[Code]],Std[Code],Std[AAs]),"-")</f>
        <v>#N/A</v>
      </c>
      <c r="V1992" t="e">
        <f>IF(StandardResults[[#This Row],[Ind/Rel]]="Ind",_xlfn.XLOOKUP(StandardResults[[#This Row],[Code]],Std[Code],Std[As]),"-")</f>
        <v>#N/A</v>
      </c>
      <c r="W1992" t="e">
        <f>IF(StandardResults[[#This Row],[Ind/Rel]]="Ind",_xlfn.XLOOKUP(StandardResults[[#This Row],[Code]],Std[Code],Std[Bs]),"-")</f>
        <v>#N/A</v>
      </c>
      <c r="X1992" t="e">
        <f>IF(StandardResults[[#This Row],[Ind/Rel]]="Ind",_xlfn.XLOOKUP(StandardResults[[#This Row],[Code]],Std[Code],Std[EC]),"-")</f>
        <v>#N/A</v>
      </c>
      <c r="Y1992" t="e">
        <f>IF(StandardResults[[#This Row],[Ind/Rel]]="Ind",_xlfn.XLOOKUP(StandardResults[[#This Row],[Code]],Std[Code],Std[Ecs]),"-")</f>
        <v>#N/A</v>
      </c>
      <c r="Z1992">
        <f>COUNTIFS(StandardResults[Name],StandardResults[[#This Row],[Name]],StandardResults[Entry
Std],"B")+COUNTIFS(StandardResults[Name],StandardResults[[#This Row],[Name]],StandardResults[Entry
Std],"A")+COUNTIFS(StandardResults[Name],StandardResults[[#This Row],[Name]],StandardResults[Entry
Std],"AA")</f>
        <v>0</v>
      </c>
      <c r="AA1992">
        <f>COUNTIFS(StandardResults[Name],StandardResults[[#This Row],[Name]],StandardResults[Entry
Std],"AA")</f>
        <v>0</v>
      </c>
    </row>
    <row r="1993" spans="1:27" x14ac:dyDescent="0.25">
      <c r="A1993">
        <f>TimeVR[[#This Row],[Club]]</f>
        <v>0</v>
      </c>
      <c r="B1993" t="str">
        <f>IF(OR(RIGHT(TimeVR[[#This Row],[Event]],3)="M.R", RIGHT(TimeVR[[#This Row],[Event]],3)="F.R"),"Relay","Ind")</f>
        <v>Ind</v>
      </c>
      <c r="C1993">
        <f>TimeVR[[#This Row],[gender]]</f>
        <v>0</v>
      </c>
      <c r="D1993">
        <f>TimeVR[[#This Row],[Age]]</f>
        <v>0</v>
      </c>
      <c r="E1993">
        <f>TimeVR[[#This Row],[name]]</f>
        <v>0</v>
      </c>
      <c r="F1993">
        <f>TimeVR[[#This Row],[Event]]</f>
        <v>0</v>
      </c>
      <c r="G1993" t="str">
        <f>IF(OR(StandardResults[[#This Row],[Entry]]="-",TimeVR[[#This Row],[validation]]="Validated"),"Y","N")</f>
        <v>N</v>
      </c>
      <c r="H1993">
        <f>IF(OR(LEFT(TimeVR[[#This Row],[Times]],8)="00:00.00", LEFT(TimeVR[[#This Row],[Times]],2)="NT"),"-",TimeVR[[#This Row],[Times]])</f>
        <v>0</v>
      </c>
      <c r="I199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3" t="str">
        <f>IF(ISBLANK(TimeVR[[#This Row],[Best Time(S)]]),"-",TimeVR[[#This Row],[Best Time(S)]])</f>
        <v>-</v>
      </c>
      <c r="K1993" t="str">
        <f>IF(StandardResults[[#This Row],[BT(SC)]]&lt;&gt;"-",IF(StandardResults[[#This Row],[BT(SC)]]&lt;=StandardResults[[#This Row],[AAs]],"AA",IF(StandardResults[[#This Row],[BT(SC)]]&lt;=StandardResults[[#This Row],[As]],"A",IF(StandardResults[[#This Row],[BT(SC)]]&lt;=StandardResults[[#This Row],[Bs]],"B","-"))),"")</f>
        <v/>
      </c>
      <c r="L1993" t="str">
        <f>IF(ISBLANK(TimeVR[[#This Row],[Best Time(L)]]),"-",TimeVR[[#This Row],[Best Time(L)]])</f>
        <v>-</v>
      </c>
      <c r="M1993" t="str">
        <f>IF(StandardResults[[#This Row],[BT(LC)]]&lt;&gt;"-",IF(StandardResults[[#This Row],[BT(LC)]]&lt;=StandardResults[[#This Row],[AA]],"AA",IF(StandardResults[[#This Row],[BT(LC)]]&lt;=StandardResults[[#This Row],[A]],"A",IF(StandardResults[[#This Row],[BT(LC)]]&lt;=StandardResults[[#This Row],[B]],"B","-"))),"")</f>
        <v/>
      </c>
      <c r="N1993" s="14"/>
      <c r="O1993" t="str">
        <f>IF(StandardResults[[#This Row],[BT(SC)]]&lt;&gt;"-",IF(StandardResults[[#This Row],[BT(SC)]]&lt;=StandardResults[[#This Row],[Ecs]],"EC","-"),"")</f>
        <v/>
      </c>
      <c r="Q1993" t="str">
        <f>IF(StandardResults[[#This Row],[Ind/Rel]]="Ind",LEFT(StandardResults[[#This Row],[Gender]],1)&amp;MIN(MAX(StandardResults[[#This Row],[Age]],11),17)&amp;"-"&amp;StandardResults[[#This Row],[Event]],"")</f>
        <v>011-0</v>
      </c>
      <c r="R1993" t="e">
        <f>IF(StandardResults[[#This Row],[Ind/Rel]]="Ind",_xlfn.XLOOKUP(StandardResults[[#This Row],[Code]],Std[Code],Std[AA]),"-")</f>
        <v>#N/A</v>
      </c>
      <c r="S1993" t="e">
        <f>IF(StandardResults[[#This Row],[Ind/Rel]]="Ind",_xlfn.XLOOKUP(StandardResults[[#This Row],[Code]],Std[Code],Std[A]),"-")</f>
        <v>#N/A</v>
      </c>
      <c r="T1993" t="e">
        <f>IF(StandardResults[[#This Row],[Ind/Rel]]="Ind",_xlfn.XLOOKUP(StandardResults[[#This Row],[Code]],Std[Code],Std[B]),"-")</f>
        <v>#N/A</v>
      </c>
      <c r="U1993" t="e">
        <f>IF(StandardResults[[#This Row],[Ind/Rel]]="Ind",_xlfn.XLOOKUP(StandardResults[[#This Row],[Code]],Std[Code],Std[AAs]),"-")</f>
        <v>#N/A</v>
      </c>
      <c r="V1993" t="e">
        <f>IF(StandardResults[[#This Row],[Ind/Rel]]="Ind",_xlfn.XLOOKUP(StandardResults[[#This Row],[Code]],Std[Code],Std[As]),"-")</f>
        <v>#N/A</v>
      </c>
      <c r="W1993" t="e">
        <f>IF(StandardResults[[#This Row],[Ind/Rel]]="Ind",_xlfn.XLOOKUP(StandardResults[[#This Row],[Code]],Std[Code],Std[Bs]),"-")</f>
        <v>#N/A</v>
      </c>
      <c r="X1993" t="e">
        <f>IF(StandardResults[[#This Row],[Ind/Rel]]="Ind",_xlfn.XLOOKUP(StandardResults[[#This Row],[Code]],Std[Code],Std[EC]),"-")</f>
        <v>#N/A</v>
      </c>
      <c r="Y1993" t="e">
        <f>IF(StandardResults[[#This Row],[Ind/Rel]]="Ind",_xlfn.XLOOKUP(StandardResults[[#This Row],[Code]],Std[Code],Std[Ecs]),"-")</f>
        <v>#N/A</v>
      </c>
      <c r="Z1993">
        <f>COUNTIFS(StandardResults[Name],StandardResults[[#This Row],[Name]],StandardResults[Entry
Std],"B")+COUNTIFS(StandardResults[Name],StandardResults[[#This Row],[Name]],StandardResults[Entry
Std],"A")+COUNTIFS(StandardResults[Name],StandardResults[[#This Row],[Name]],StandardResults[Entry
Std],"AA")</f>
        <v>0</v>
      </c>
      <c r="AA1993">
        <f>COUNTIFS(StandardResults[Name],StandardResults[[#This Row],[Name]],StandardResults[Entry
Std],"AA")</f>
        <v>0</v>
      </c>
    </row>
    <row r="1994" spans="1:27" x14ac:dyDescent="0.25">
      <c r="A1994">
        <f>TimeVR[[#This Row],[Club]]</f>
        <v>0</v>
      </c>
      <c r="B1994" t="str">
        <f>IF(OR(RIGHT(TimeVR[[#This Row],[Event]],3)="M.R", RIGHT(TimeVR[[#This Row],[Event]],3)="F.R"),"Relay","Ind")</f>
        <v>Ind</v>
      </c>
      <c r="C1994">
        <f>TimeVR[[#This Row],[gender]]</f>
        <v>0</v>
      </c>
      <c r="D1994">
        <f>TimeVR[[#This Row],[Age]]</f>
        <v>0</v>
      </c>
      <c r="E1994">
        <f>TimeVR[[#This Row],[name]]</f>
        <v>0</v>
      </c>
      <c r="F1994">
        <f>TimeVR[[#This Row],[Event]]</f>
        <v>0</v>
      </c>
      <c r="G1994" t="str">
        <f>IF(OR(StandardResults[[#This Row],[Entry]]="-",TimeVR[[#This Row],[validation]]="Validated"),"Y","N")</f>
        <v>N</v>
      </c>
      <c r="H1994">
        <f>IF(OR(LEFT(TimeVR[[#This Row],[Times]],8)="00:00.00", LEFT(TimeVR[[#This Row],[Times]],2)="NT"),"-",TimeVR[[#This Row],[Times]])</f>
        <v>0</v>
      </c>
      <c r="I1994"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4" t="str">
        <f>IF(ISBLANK(TimeVR[[#This Row],[Best Time(S)]]),"-",TimeVR[[#This Row],[Best Time(S)]])</f>
        <v>-</v>
      </c>
      <c r="K1994" t="str">
        <f>IF(StandardResults[[#This Row],[BT(SC)]]&lt;&gt;"-",IF(StandardResults[[#This Row],[BT(SC)]]&lt;=StandardResults[[#This Row],[AAs]],"AA",IF(StandardResults[[#This Row],[BT(SC)]]&lt;=StandardResults[[#This Row],[As]],"A",IF(StandardResults[[#This Row],[BT(SC)]]&lt;=StandardResults[[#This Row],[Bs]],"B","-"))),"")</f>
        <v/>
      </c>
      <c r="L1994" t="str">
        <f>IF(ISBLANK(TimeVR[[#This Row],[Best Time(L)]]),"-",TimeVR[[#This Row],[Best Time(L)]])</f>
        <v>-</v>
      </c>
      <c r="M1994" t="str">
        <f>IF(StandardResults[[#This Row],[BT(LC)]]&lt;&gt;"-",IF(StandardResults[[#This Row],[BT(LC)]]&lt;=StandardResults[[#This Row],[AA]],"AA",IF(StandardResults[[#This Row],[BT(LC)]]&lt;=StandardResults[[#This Row],[A]],"A",IF(StandardResults[[#This Row],[BT(LC)]]&lt;=StandardResults[[#This Row],[B]],"B","-"))),"")</f>
        <v/>
      </c>
      <c r="N1994" s="14"/>
      <c r="O1994" t="str">
        <f>IF(StandardResults[[#This Row],[BT(SC)]]&lt;&gt;"-",IF(StandardResults[[#This Row],[BT(SC)]]&lt;=StandardResults[[#This Row],[Ecs]],"EC","-"),"")</f>
        <v/>
      </c>
      <c r="Q1994" t="str">
        <f>IF(StandardResults[[#This Row],[Ind/Rel]]="Ind",LEFT(StandardResults[[#This Row],[Gender]],1)&amp;MIN(MAX(StandardResults[[#This Row],[Age]],11),17)&amp;"-"&amp;StandardResults[[#This Row],[Event]],"")</f>
        <v>011-0</v>
      </c>
      <c r="R1994" t="e">
        <f>IF(StandardResults[[#This Row],[Ind/Rel]]="Ind",_xlfn.XLOOKUP(StandardResults[[#This Row],[Code]],Std[Code],Std[AA]),"-")</f>
        <v>#N/A</v>
      </c>
      <c r="S1994" t="e">
        <f>IF(StandardResults[[#This Row],[Ind/Rel]]="Ind",_xlfn.XLOOKUP(StandardResults[[#This Row],[Code]],Std[Code],Std[A]),"-")</f>
        <v>#N/A</v>
      </c>
      <c r="T1994" t="e">
        <f>IF(StandardResults[[#This Row],[Ind/Rel]]="Ind",_xlfn.XLOOKUP(StandardResults[[#This Row],[Code]],Std[Code],Std[B]),"-")</f>
        <v>#N/A</v>
      </c>
      <c r="U1994" t="e">
        <f>IF(StandardResults[[#This Row],[Ind/Rel]]="Ind",_xlfn.XLOOKUP(StandardResults[[#This Row],[Code]],Std[Code],Std[AAs]),"-")</f>
        <v>#N/A</v>
      </c>
      <c r="V1994" t="e">
        <f>IF(StandardResults[[#This Row],[Ind/Rel]]="Ind",_xlfn.XLOOKUP(StandardResults[[#This Row],[Code]],Std[Code],Std[As]),"-")</f>
        <v>#N/A</v>
      </c>
      <c r="W1994" t="e">
        <f>IF(StandardResults[[#This Row],[Ind/Rel]]="Ind",_xlfn.XLOOKUP(StandardResults[[#This Row],[Code]],Std[Code],Std[Bs]),"-")</f>
        <v>#N/A</v>
      </c>
      <c r="X1994" t="e">
        <f>IF(StandardResults[[#This Row],[Ind/Rel]]="Ind",_xlfn.XLOOKUP(StandardResults[[#This Row],[Code]],Std[Code],Std[EC]),"-")</f>
        <v>#N/A</v>
      </c>
      <c r="Y1994" t="e">
        <f>IF(StandardResults[[#This Row],[Ind/Rel]]="Ind",_xlfn.XLOOKUP(StandardResults[[#This Row],[Code]],Std[Code],Std[Ecs]),"-")</f>
        <v>#N/A</v>
      </c>
      <c r="Z1994">
        <f>COUNTIFS(StandardResults[Name],StandardResults[[#This Row],[Name]],StandardResults[Entry
Std],"B")+COUNTIFS(StandardResults[Name],StandardResults[[#This Row],[Name]],StandardResults[Entry
Std],"A")+COUNTIFS(StandardResults[Name],StandardResults[[#This Row],[Name]],StandardResults[Entry
Std],"AA")</f>
        <v>0</v>
      </c>
      <c r="AA1994">
        <f>COUNTIFS(StandardResults[Name],StandardResults[[#This Row],[Name]],StandardResults[Entry
Std],"AA")</f>
        <v>0</v>
      </c>
    </row>
    <row r="1995" spans="1:27" x14ac:dyDescent="0.25">
      <c r="A1995">
        <f>TimeVR[[#This Row],[Club]]</f>
        <v>0</v>
      </c>
      <c r="B1995" t="str">
        <f>IF(OR(RIGHT(TimeVR[[#This Row],[Event]],3)="M.R", RIGHT(TimeVR[[#This Row],[Event]],3)="F.R"),"Relay","Ind")</f>
        <v>Ind</v>
      </c>
      <c r="C1995">
        <f>TimeVR[[#This Row],[gender]]</f>
        <v>0</v>
      </c>
      <c r="D1995">
        <f>TimeVR[[#This Row],[Age]]</f>
        <v>0</v>
      </c>
      <c r="E1995">
        <f>TimeVR[[#This Row],[name]]</f>
        <v>0</v>
      </c>
      <c r="F1995">
        <f>TimeVR[[#This Row],[Event]]</f>
        <v>0</v>
      </c>
      <c r="G1995" t="str">
        <f>IF(OR(StandardResults[[#This Row],[Entry]]="-",TimeVR[[#This Row],[validation]]="Validated"),"Y","N")</f>
        <v>N</v>
      </c>
      <c r="H1995">
        <f>IF(OR(LEFT(TimeVR[[#This Row],[Times]],8)="00:00.00", LEFT(TimeVR[[#This Row],[Times]],2)="NT"),"-",TimeVR[[#This Row],[Times]])</f>
        <v>0</v>
      </c>
      <c r="I1995"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5" t="str">
        <f>IF(ISBLANK(TimeVR[[#This Row],[Best Time(S)]]),"-",TimeVR[[#This Row],[Best Time(S)]])</f>
        <v>-</v>
      </c>
      <c r="K1995" t="str">
        <f>IF(StandardResults[[#This Row],[BT(SC)]]&lt;&gt;"-",IF(StandardResults[[#This Row],[BT(SC)]]&lt;=StandardResults[[#This Row],[AAs]],"AA",IF(StandardResults[[#This Row],[BT(SC)]]&lt;=StandardResults[[#This Row],[As]],"A",IF(StandardResults[[#This Row],[BT(SC)]]&lt;=StandardResults[[#This Row],[Bs]],"B","-"))),"")</f>
        <v/>
      </c>
      <c r="L1995" t="str">
        <f>IF(ISBLANK(TimeVR[[#This Row],[Best Time(L)]]),"-",TimeVR[[#This Row],[Best Time(L)]])</f>
        <v>-</v>
      </c>
      <c r="M1995" t="str">
        <f>IF(StandardResults[[#This Row],[BT(LC)]]&lt;&gt;"-",IF(StandardResults[[#This Row],[BT(LC)]]&lt;=StandardResults[[#This Row],[AA]],"AA",IF(StandardResults[[#This Row],[BT(LC)]]&lt;=StandardResults[[#This Row],[A]],"A",IF(StandardResults[[#This Row],[BT(LC)]]&lt;=StandardResults[[#This Row],[B]],"B","-"))),"")</f>
        <v/>
      </c>
      <c r="N1995" s="14"/>
      <c r="O1995" t="str">
        <f>IF(StandardResults[[#This Row],[BT(SC)]]&lt;&gt;"-",IF(StandardResults[[#This Row],[BT(SC)]]&lt;=StandardResults[[#This Row],[Ecs]],"EC","-"),"")</f>
        <v/>
      </c>
      <c r="Q1995" t="str">
        <f>IF(StandardResults[[#This Row],[Ind/Rel]]="Ind",LEFT(StandardResults[[#This Row],[Gender]],1)&amp;MIN(MAX(StandardResults[[#This Row],[Age]],11),17)&amp;"-"&amp;StandardResults[[#This Row],[Event]],"")</f>
        <v>011-0</v>
      </c>
      <c r="R1995" t="e">
        <f>IF(StandardResults[[#This Row],[Ind/Rel]]="Ind",_xlfn.XLOOKUP(StandardResults[[#This Row],[Code]],Std[Code],Std[AA]),"-")</f>
        <v>#N/A</v>
      </c>
      <c r="S1995" t="e">
        <f>IF(StandardResults[[#This Row],[Ind/Rel]]="Ind",_xlfn.XLOOKUP(StandardResults[[#This Row],[Code]],Std[Code],Std[A]),"-")</f>
        <v>#N/A</v>
      </c>
      <c r="T1995" t="e">
        <f>IF(StandardResults[[#This Row],[Ind/Rel]]="Ind",_xlfn.XLOOKUP(StandardResults[[#This Row],[Code]],Std[Code],Std[B]),"-")</f>
        <v>#N/A</v>
      </c>
      <c r="U1995" t="e">
        <f>IF(StandardResults[[#This Row],[Ind/Rel]]="Ind",_xlfn.XLOOKUP(StandardResults[[#This Row],[Code]],Std[Code],Std[AAs]),"-")</f>
        <v>#N/A</v>
      </c>
      <c r="V1995" t="e">
        <f>IF(StandardResults[[#This Row],[Ind/Rel]]="Ind",_xlfn.XLOOKUP(StandardResults[[#This Row],[Code]],Std[Code],Std[As]),"-")</f>
        <v>#N/A</v>
      </c>
      <c r="W1995" t="e">
        <f>IF(StandardResults[[#This Row],[Ind/Rel]]="Ind",_xlfn.XLOOKUP(StandardResults[[#This Row],[Code]],Std[Code],Std[Bs]),"-")</f>
        <v>#N/A</v>
      </c>
      <c r="X1995" t="e">
        <f>IF(StandardResults[[#This Row],[Ind/Rel]]="Ind",_xlfn.XLOOKUP(StandardResults[[#This Row],[Code]],Std[Code],Std[EC]),"-")</f>
        <v>#N/A</v>
      </c>
      <c r="Y1995" t="e">
        <f>IF(StandardResults[[#This Row],[Ind/Rel]]="Ind",_xlfn.XLOOKUP(StandardResults[[#This Row],[Code]],Std[Code],Std[Ecs]),"-")</f>
        <v>#N/A</v>
      </c>
      <c r="Z1995">
        <f>COUNTIFS(StandardResults[Name],StandardResults[[#This Row],[Name]],StandardResults[Entry
Std],"B")+COUNTIFS(StandardResults[Name],StandardResults[[#This Row],[Name]],StandardResults[Entry
Std],"A")+COUNTIFS(StandardResults[Name],StandardResults[[#This Row],[Name]],StandardResults[Entry
Std],"AA")</f>
        <v>0</v>
      </c>
      <c r="AA1995">
        <f>COUNTIFS(StandardResults[Name],StandardResults[[#This Row],[Name]],StandardResults[Entry
Std],"AA")</f>
        <v>0</v>
      </c>
    </row>
    <row r="1996" spans="1:27" x14ac:dyDescent="0.25">
      <c r="A1996">
        <f>TimeVR[[#This Row],[Club]]</f>
        <v>0</v>
      </c>
      <c r="B1996" t="str">
        <f>IF(OR(RIGHT(TimeVR[[#This Row],[Event]],3)="M.R", RIGHT(TimeVR[[#This Row],[Event]],3)="F.R"),"Relay","Ind")</f>
        <v>Ind</v>
      </c>
      <c r="C1996">
        <f>TimeVR[[#This Row],[gender]]</f>
        <v>0</v>
      </c>
      <c r="D1996">
        <f>TimeVR[[#This Row],[Age]]</f>
        <v>0</v>
      </c>
      <c r="E1996">
        <f>TimeVR[[#This Row],[name]]</f>
        <v>0</v>
      </c>
      <c r="F1996">
        <f>TimeVR[[#This Row],[Event]]</f>
        <v>0</v>
      </c>
      <c r="G1996" t="str">
        <f>IF(OR(StandardResults[[#This Row],[Entry]]="-",TimeVR[[#This Row],[validation]]="Validated"),"Y","N")</f>
        <v>N</v>
      </c>
      <c r="H1996">
        <f>IF(OR(LEFT(TimeVR[[#This Row],[Times]],8)="00:00.00", LEFT(TimeVR[[#This Row],[Times]],2)="NT"),"-",TimeVR[[#This Row],[Times]])</f>
        <v>0</v>
      </c>
      <c r="I1996"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6" t="str">
        <f>IF(ISBLANK(TimeVR[[#This Row],[Best Time(S)]]),"-",TimeVR[[#This Row],[Best Time(S)]])</f>
        <v>-</v>
      </c>
      <c r="K1996" t="str">
        <f>IF(StandardResults[[#This Row],[BT(SC)]]&lt;&gt;"-",IF(StandardResults[[#This Row],[BT(SC)]]&lt;=StandardResults[[#This Row],[AAs]],"AA",IF(StandardResults[[#This Row],[BT(SC)]]&lt;=StandardResults[[#This Row],[As]],"A",IF(StandardResults[[#This Row],[BT(SC)]]&lt;=StandardResults[[#This Row],[Bs]],"B","-"))),"")</f>
        <v/>
      </c>
      <c r="L1996" t="str">
        <f>IF(ISBLANK(TimeVR[[#This Row],[Best Time(L)]]),"-",TimeVR[[#This Row],[Best Time(L)]])</f>
        <v>-</v>
      </c>
      <c r="M1996" t="str">
        <f>IF(StandardResults[[#This Row],[BT(LC)]]&lt;&gt;"-",IF(StandardResults[[#This Row],[BT(LC)]]&lt;=StandardResults[[#This Row],[AA]],"AA",IF(StandardResults[[#This Row],[BT(LC)]]&lt;=StandardResults[[#This Row],[A]],"A",IF(StandardResults[[#This Row],[BT(LC)]]&lt;=StandardResults[[#This Row],[B]],"B","-"))),"")</f>
        <v/>
      </c>
      <c r="N1996" s="14"/>
      <c r="O1996" t="str">
        <f>IF(StandardResults[[#This Row],[BT(SC)]]&lt;&gt;"-",IF(StandardResults[[#This Row],[BT(SC)]]&lt;=StandardResults[[#This Row],[Ecs]],"EC","-"),"")</f>
        <v/>
      </c>
      <c r="Q1996" t="str">
        <f>IF(StandardResults[[#This Row],[Ind/Rel]]="Ind",LEFT(StandardResults[[#This Row],[Gender]],1)&amp;MIN(MAX(StandardResults[[#This Row],[Age]],11),17)&amp;"-"&amp;StandardResults[[#This Row],[Event]],"")</f>
        <v>011-0</v>
      </c>
      <c r="R1996" t="e">
        <f>IF(StandardResults[[#This Row],[Ind/Rel]]="Ind",_xlfn.XLOOKUP(StandardResults[[#This Row],[Code]],Std[Code],Std[AA]),"-")</f>
        <v>#N/A</v>
      </c>
      <c r="S1996" t="e">
        <f>IF(StandardResults[[#This Row],[Ind/Rel]]="Ind",_xlfn.XLOOKUP(StandardResults[[#This Row],[Code]],Std[Code],Std[A]),"-")</f>
        <v>#N/A</v>
      </c>
      <c r="T1996" t="e">
        <f>IF(StandardResults[[#This Row],[Ind/Rel]]="Ind",_xlfn.XLOOKUP(StandardResults[[#This Row],[Code]],Std[Code],Std[B]),"-")</f>
        <v>#N/A</v>
      </c>
      <c r="U1996" t="e">
        <f>IF(StandardResults[[#This Row],[Ind/Rel]]="Ind",_xlfn.XLOOKUP(StandardResults[[#This Row],[Code]],Std[Code],Std[AAs]),"-")</f>
        <v>#N/A</v>
      </c>
      <c r="V1996" t="e">
        <f>IF(StandardResults[[#This Row],[Ind/Rel]]="Ind",_xlfn.XLOOKUP(StandardResults[[#This Row],[Code]],Std[Code],Std[As]),"-")</f>
        <v>#N/A</v>
      </c>
      <c r="W1996" t="e">
        <f>IF(StandardResults[[#This Row],[Ind/Rel]]="Ind",_xlfn.XLOOKUP(StandardResults[[#This Row],[Code]],Std[Code],Std[Bs]),"-")</f>
        <v>#N/A</v>
      </c>
      <c r="X1996" t="e">
        <f>IF(StandardResults[[#This Row],[Ind/Rel]]="Ind",_xlfn.XLOOKUP(StandardResults[[#This Row],[Code]],Std[Code],Std[EC]),"-")</f>
        <v>#N/A</v>
      </c>
      <c r="Y1996" t="e">
        <f>IF(StandardResults[[#This Row],[Ind/Rel]]="Ind",_xlfn.XLOOKUP(StandardResults[[#This Row],[Code]],Std[Code],Std[Ecs]),"-")</f>
        <v>#N/A</v>
      </c>
      <c r="Z1996">
        <f>COUNTIFS(StandardResults[Name],StandardResults[[#This Row],[Name]],StandardResults[Entry
Std],"B")+COUNTIFS(StandardResults[Name],StandardResults[[#This Row],[Name]],StandardResults[Entry
Std],"A")+COUNTIFS(StandardResults[Name],StandardResults[[#This Row],[Name]],StandardResults[Entry
Std],"AA")</f>
        <v>0</v>
      </c>
      <c r="AA1996">
        <f>COUNTIFS(StandardResults[Name],StandardResults[[#This Row],[Name]],StandardResults[Entry
Std],"AA")</f>
        <v>0</v>
      </c>
    </row>
    <row r="1997" spans="1:27" x14ac:dyDescent="0.25">
      <c r="A1997">
        <f>TimeVR[[#This Row],[Club]]</f>
        <v>0</v>
      </c>
      <c r="B1997" t="str">
        <f>IF(OR(RIGHT(TimeVR[[#This Row],[Event]],3)="M.R", RIGHT(TimeVR[[#This Row],[Event]],3)="F.R"),"Relay","Ind")</f>
        <v>Ind</v>
      </c>
      <c r="C1997">
        <f>TimeVR[[#This Row],[gender]]</f>
        <v>0</v>
      </c>
      <c r="D1997">
        <f>TimeVR[[#This Row],[Age]]</f>
        <v>0</v>
      </c>
      <c r="E1997">
        <f>TimeVR[[#This Row],[name]]</f>
        <v>0</v>
      </c>
      <c r="F1997">
        <f>TimeVR[[#This Row],[Event]]</f>
        <v>0</v>
      </c>
      <c r="G1997" t="str">
        <f>IF(OR(StandardResults[[#This Row],[Entry]]="-",TimeVR[[#This Row],[validation]]="Validated"),"Y","N")</f>
        <v>N</v>
      </c>
      <c r="H1997">
        <f>IF(OR(LEFT(TimeVR[[#This Row],[Times]],8)="00:00.00", LEFT(TimeVR[[#This Row],[Times]],2)="NT"),"-",TimeVR[[#This Row],[Times]])</f>
        <v>0</v>
      </c>
      <c r="I1997"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7" t="str">
        <f>IF(ISBLANK(TimeVR[[#This Row],[Best Time(S)]]),"-",TimeVR[[#This Row],[Best Time(S)]])</f>
        <v>-</v>
      </c>
      <c r="K1997" t="str">
        <f>IF(StandardResults[[#This Row],[BT(SC)]]&lt;&gt;"-",IF(StandardResults[[#This Row],[BT(SC)]]&lt;=StandardResults[[#This Row],[AAs]],"AA",IF(StandardResults[[#This Row],[BT(SC)]]&lt;=StandardResults[[#This Row],[As]],"A",IF(StandardResults[[#This Row],[BT(SC)]]&lt;=StandardResults[[#This Row],[Bs]],"B","-"))),"")</f>
        <v/>
      </c>
      <c r="L1997" t="str">
        <f>IF(ISBLANK(TimeVR[[#This Row],[Best Time(L)]]),"-",TimeVR[[#This Row],[Best Time(L)]])</f>
        <v>-</v>
      </c>
      <c r="M1997" t="str">
        <f>IF(StandardResults[[#This Row],[BT(LC)]]&lt;&gt;"-",IF(StandardResults[[#This Row],[BT(LC)]]&lt;=StandardResults[[#This Row],[AA]],"AA",IF(StandardResults[[#This Row],[BT(LC)]]&lt;=StandardResults[[#This Row],[A]],"A",IF(StandardResults[[#This Row],[BT(LC)]]&lt;=StandardResults[[#This Row],[B]],"B","-"))),"")</f>
        <v/>
      </c>
      <c r="N1997" s="14"/>
      <c r="O1997" t="str">
        <f>IF(StandardResults[[#This Row],[BT(SC)]]&lt;&gt;"-",IF(StandardResults[[#This Row],[BT(SC)]]&lt;=StandardResults[[#This Row],[Ecs]],"EC","-"),"")</f>
        <v/>
      </c>
      <c r="Q1997" t="str">
        <f>IF(StandardResults[[#This Row],[Ind/Rel]]="Ind",LEFT(StandardResults[[#This Row],[Gender]],1)&amp;MIN(MAX(StandardResults[[#This Row],[Age]],11),17)&amp;"-"&amp;StandardResults[[#This Row],[Event]],"")</f>
        <v>011-0</v>
      </c>
      <c r="R1997" t="e">
        <f>IF(StandardResults[[#This Row],[Ind/Rel]]="Ind",_xlfn.XLOOKUP(StandardResults[[#This Row],[Code]],Std[Code],Std[AA]),"-")</f>
        <v>#N/A</v>
      </c>
      <c r="S1997" t="e">
        <f>IF(StandardResults[[#This Row],[Ind/Rel]]="Ind",_xlfn.XLOOKUP(StandardResults[[#This Row],[Code]],Std[Code],Std[A]),"-")</f>
        <v>#N/A</v>
      </c>
      <c r="T1997" t="e">
        <f>IF(StandardResults[[#This Row],[Ind/Rel]]="Ind",_xlfn.XLOOKUP(StandardResults[[#This Row],[Code]],Std[Code],Std[B]),"-")</f>
        <v>#N/A</v>
      </c>
      <c r="U1997" t="e">
        <f>IF(StandardResults[[#This Row],[Ind/Rel]]="Ind",_xlfn.XLOOKUP(StandardResults[[#This Row],[Code]],Std[Code],Std[AAs]),"-")</f>
        <v>#N/A</v>
      </c>
      <c r="V1997" t="e">
        <f>IF(StandardResults[[#This Row],[Ind/Rel]]="Ind",_xlfn.XLOOKUP(StandardResults[[#This Row],[Code]],Std[Code],Std[As]),"-")</f>
        <v>#N/A</v>
      </c>
      <c r="W1997" t="e">
        <f>IF(StandardResults[[#This Row],[Ind/Rel]]="Ind",_xlfn.XLOOKUP(StandardResults[[#This Row],[Code]],Std[Code],Std[Bs]),"-")</f>
        <v>#N/A</v>
      </c>
      <c r="X1997" t="e">
        <f>IF(StandardResults[[#This Row],[Ind/Rel]]="Ind",_xlfn.XLOOKUP(StandardResults[[#This Row],[Code]],Std[Code],Std[EC]),"-")</f>
        <v>#N/A</v>
      </c>
      <c r="Y1997" t="e">
        <f>IF(StandardResults[[#This Row],[Ind/Rel]]="Ind",_xlfn.XLOOKUP(StandardResults[[#This Row],[Code]],Std[Code],Std[Ecs]),"-")</f>
        <v>#N/A</v>
      </c>
      <c r="Z1997">
        <f>COUNTIFS(StandardResults[Name],StandardResults[[#This Row],[Name]],StandardResults[Entry
Std],"B")+COUNTIFS(StandardResults[Name],StandardResults[[#This Row],[Name]],StandardResults[Entry
Std],"A")+COUNTIFS(StandardResults[Name],StandardResults[[#This Row],[Name]],StandardResults[Entry
Std],"AA")</f>
        <v>0</v>
      </c>
      <c r="AA1997">
        <f>COUNTIFS(StandardResults[Name],StandardResults[[#This Row],[Name]],StandardResults[Entry
Std],"AA")</f>
        <v>0</v>
      </c>
    </row>
    <row r="1998" spans="1:27" x14ac:dyDescent="0.25">
      <c r="A1998">
        <f>TimeVR[[#This Row],[Club]]</f>
        <v>0</v>
      </c>
      <c r="B1998" t="str">
        <f>IF(OR(RIGHT(TimeVR[[#This Row],[Event]],3)="M.R", RIGHT(TimeVR[[#This Row],[Event]],3)="F.R"),"Relay","Ind")</f>
        <v>Ind</v>
      </c>
      <c r="C1998">
        <f>TimeVR[[#This Row],[gender]]</f>
        <v>0</v>
      </c>
      <c r="D1998">
        <f>TimeVR[[#This Row],[Age]]</f>
        <v>0</v>
      </c>
      <c r="E1998">
        <f>TimeVR[[#This Row],[name]]</f>
        <v>0</v>
      </c>
      <c r="F1998">
        <f>TimeVR[[#This Row],[Event]]</f>
        <v>0</v>
      </c>
      <c r="G1998" t="str">
        <f>IF(OR(StandardResults[[#This Row],[Entry]]="-",TimeVR[[#This Row],[validation]]="Validated"),"Y","N")</f>
        <v>N</v>
      </c>
      <c r="H1998">
        <f>IF(OR(LEFT(TimeVR[[#This Row],[Times]],8)="00:00.00", LEFT(TimeVR[[#This Row],[Times]],2)="NT"),"-",TimeVR[[#This Row],[Times]])</f>
        <v>0</v>
      </c>
      <c r="I1998"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8" t="str">
        <f>IF(ISBLANK(TimeVR[[#This Row],[Best Time(S)]]),"-",TimeVR[[#This Row],[Best Time(S)]])</f>
        <v>-</v>
      </c>
      <c r="K1998" t="str">
        <f>IF(StandardResults[[#This Row],[BT(SC)]]&lt;&gt;"-",IF(StandardResults[[#This Row],[BT(SC)]]&lt;=StandardResults[[#This Row],[AAs]],"AA",IF(StandardResults[[#This Row],[BT(SC)]]&lt;=StandardResults[[#This Row],[As]],"A",IF(StandardResults[[#This Row],[BT(SC)]]&lt;=StandardResults[[#This Row],[Bs]],"B","-"))),"")</f>
        <v/>
      </c>
      <c r="L1998" t="str">
        <f>IF(ISBLANK(TimeVR[[#This Row],[Best Time(L)]]),"-",TimeVR[[#This Row],[Best Time(L)]])</f>
        <v>-</v>
      </c>
      <c r="M1998" t="str">
        <f>IF(StandardResults[[#This Row],[BT(LC)]]&lt;&gt;"-",IF(StandardResults[[#This Row],[BT(LC)]]&lt;=StandardResults[[#This Row],[AA]],"AA",IF(StandardResults[[#This Row],[BT(LC)]]&lt;=StandardResults[[#This Row],[A]],"A",IF(StandardResults[[#This Row],[BT(LC)]]&lt;=StandardResults[[#This Row],[B]],"B","-"))),"")</f>
        <v/>
      </c>
      <c r="N1998" s="14"/>
      <c r="O1998" t="str">
        <f>IF(StandardResults[[#This Row],[BT(SC)]]&lt;&gt;"-",IF(StandardResults[[#This Row],[BT(SC)]]&lt;=StandardResults[[#This Row],[Ecs]],"EC","-"),"")</f>
        <v/>
      </c>
      <c r="Q1998" t="str">
        <f>IF(StandardResults[[#This Row],[Ind/Rel]]="Ind",LEFT(StandardResults[[#This Row],[Gender]],1)&amp;MIN(MAX(StandardResults[[#This Row],[Age]],11),17)&amp;"-"&amp;StandardResults[[#This Row],[Event]],"")</f>
        <v>011-0</v>
      </c>
      <c r="R1998" t="e">
        <f>IF(StandardResults[[#This Row],[Ind/Rel]]="Ind",_xlfn.XLOOKUP(StandardResults[[#This Row],[Code]],Std[Code],Std[AA]),"-")</f>
        <v>#N/A</v>
      </c>
      <c r="S1998" t="e">
        <f>IF(StandardResults[[#This Row],[Ind/Rel]]="Ind",_xlfn.XLOOKUP(StandardResults[[#This Row],[Code]],Std[Code],Std[A]),"-")</f>
        <v>#N/A</v>
      </c>
      <c r="T1998" t="e">
        <f>IF(StandardResults[[#This Row],[Ind/Rel]]="Ind",_xlfn.XLOOKUP(StandardResults[[#This Row],[Code]],Std[Code],Std[B]),"-")</f>
        <v>#N/A</v>
      </c>
      <c r="U1998" t="e">
        <f>IF(StandardResults[[#This Row],[Ind/Rel]]="Ind",_xlfn.XLOOKUP(StandardResults[[#This Row],[Code]],Std[Code],Std[AAs]),"-")</f>
        <v>#N/A</v>
      </c>
      <c r="V1998" t="e">
        <f>IF(StandardResults[[#This Row],[Ind/Rel]]="Ind",_xlfn.XLOOKUP(StandardResults[[#This Row],[Code]],Std[Code],Std[As]),"-")</f>
        <v>#N/A</v>
      </c>
      <c r="W1998" t="e">
        <f>IF(StandardResults[[#This Row],[Ind/Rel]]="Ind",_xlfn.XLOOKUP(StandardResults[[#This Row],[Code]],Std[Code],Std[Bs]),"-")</f>
        <v>#N/A</v>
      </c>
      <c r="X1998" t="e">
        <f>IF(StandardResults[[#This Row],[Ind/Rel]]="Ind",_xlfn.XLOOKUP(StandardResults[[#This Row],[Code]],Std[Code],Std[EC]),"-")</f>
        <v>#N/A</v>
      </c>
      <c r="Y1998" t="e">
        <f>IF(StandardResults[[#This Row],[Ind/Rel]]="Ind",_xlfn.XLOOKUP(StandardResults[[#This Row],[Code]],Std[Code],Std[Ecs]),"-")</f>
        <v>#N/A</v>
      </c>
      <c r="Z1998">
        <f>COUNTIFS(StandardResults[Name],StandardResults[[#This Row],[Name]],StandardResults[Entry
Std],"B")+COUNTIFS(StandardResults[Name],StandardResults[[#This Row],[Name]],StandardResults[Entry
Std],"A")+COUNTIFS(StandardResults[Name],StandardResults[[#This Row],[Name]],StandardResults[Entry
Std],"AA")</f>
        <v>0</v>
      </c>
      <c r="AA1998">
        <f>COUNTIFS(StandardResults[Name],StandardResults[[#This Row],[Name]],StandardResults[Entry
Std],"AA")</f>
        <v>0</v>
      </c>
    </row>
    <row r="1999" spans="1:27" x14ac:dyDescent="0.25">
      <c r="A1999">
        <f>TimeVR[[#This Row],[Club]]</f>
        <v>0</v>
      </c>
      <c r="B1999" t="str">
        <f>IF(OR(RIGHT(TimeVR[[#This Row],[Event]],3)="M.R", RIGHT(TimeVR[[#This Row],[Event]],3)="F.R"),"Relay","Ind")</f>
        <v>Ind</v>
      </c>
      <c r="C1999">
        <f>TimeVR[[#This Row],[gender]]</f>
        <v>0</v>
      </c>
      <c r="D1999">
        <f>TimeVR[[#This Row],[Age]]</f>
        <v>0</v>
      </c>
      <c r="E1999">
        <f>TimeVR[[#This Row],[name]]</f>
        <v>0</v>
      </c>
      <c r="F1999">
        <f>TimeVR[[#This Row],[Event]]</f>
        <v>0</v>
      </c>
      <c r="G1999" t="str">
        <f>IF(OR(StandardResults[[#This Row],[Entry]]="-",TimeVR[[#This Row],[validation]]="Validated"),"Y","N")</f>
        <v>N</v>
      </c>
      <c r="H1999">
        <f>IF(OR(LEFT(TimeVR[[#This Row],[Times]],8)="00:00.00", LEFT(TimeVR[[#This Row],[Times]],2)="NT"),"-",TimeVR[[#This Row],[Times]])</f>
        <v>0</v>
      </c>
      <c r="I1999"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1999" t="str">
        <f>IF(ISBLANK(TimeVR[[#This Row],[Best Time(S)]]),"-",TimeVR[[#This Row],[Best Time(S)]])</f>
        <v>-</v>
      </c>
      <c r="K1999" t="str">
        <f>IF(StandardResults[[#This Row],[BT(SC)]]&lt;&gt;"-",IF(StandardResults[[#This Row],[BT(SC)]]&lt;=StandardResults[[#This Row],[AAs]],"AA",IF(StandardResults[[#This Row],[BT(SC)]]&lt;=StandardResults[[#This Row],[As]],"A",IF(StandardResults[[#This Row],[BT(SC)]]&lt;=StandardResults[[#This Row],[Bs]],"B","-"))),"")</f>
        <v/>
      </c>
      <c r="L1999" t="str">
        <f>IF(ISBLANK(TimeVR[[#This Row],[Best Time(L)]]),"-",TimeVR[[#This Row],[Best Time(L)]])</f>
        <v>-</v>
      </c>
      <c r="M1999" t="str">
        <f>IF(StandardResults[[#This Row],[BT(LC)]]&lt;&gt;"-",IF(StandardResults[[#This Row],[BT(LC)]]&lt;=StandardResults[[#This Row],[AA]],"AA",IF(StandardResults[[#This Row],[BT(LC)]]&lt;=StandardResults[[#This Row],[A]],"A",IF(StandardResults[[#This Row],[BT(LC)]]&lt;=StandardResults[[#This Row],[B]],"B","-"))),"")</f>
        <v/>
      </c>
      <c r="N1999" s="14"/>
      <c r="O1999" t="str">
        <f>IF(StandardResults[[#This Row],[BT(SC)]]&lt;&gt;"-",IF(StandardResults[[#This Row],[BT(SC)]]&lt;=StandardResults[[#This Row],[Ecs]],"EC","-"),"")</f>
        <v/>
      </c>
      <c r="Q1999" t="str">
        <f>IF(StandardResults[[#This Row],[Ind/Rel]]="Ind",LEFT(StandardResults[[#This Row],[Gender]],1)&amp;MIN(MAX(StandardResults[[#This Row],[Age]],11),17)&amp;"-"&amp;StandardResults[[#This Row],[Event]],"")</f>
        <v>011-0</v>
      </c>
      <c r="R1999" t="e">
        <f>IF(StandardResults[[#This Row],[Ind/Rel]]="Ind",_xlfn.XLOOKUP(StandardResults[[#This Row],[Code]],Std[Code],Std[AA]),"-")</f>
        <v>#N/A</v>
      </c>
      <c r="S1999" t="e">
        <f>IF(StandardResults[[#This Row],[Ind/Rel]]="Ind",_xlfn.XLOOKUP(StandardResults[[#This Row],[Code]],Std[Code],Std[A]),"-")</f>
        <v>#N/A</v>
      </c>
      <c r="T1999" t="e">
        <f>IF(StandardResults[[#This Row],[Ind/Rel]]="Ind",_xlfn.XLOOKUP(StandardResults[[#This Row],[Code]],Std[Code],Std[B]),"-")</f>
        <v>#N/A</v>
      </c>
      <c r="U1999" t="e">
        <f>IF(StandardResults[[#This Row],[Ind/Rel]]="Ind",_xlfn.XLOOKUP(StandardResults[[#This Row],[Code]],Std[Code],Std[AAs]),"-")</f>
        <v>#N/A</v>
      </c>
      <c r="V1999" t="e">
        <f>IF(StandardResults[[#This Row],[Ind/Rel]]="Ind",_xlfn.XLOOKUP(StandardResults[[#This Row],[Code]],Std[Code],Std[As]),"-")</f>
        <v>#N/A</v>
      </c>
      <c r="W1999" t="e">
        <f>IF(StandardResults[[#This Row],[Ind/Rel]]="Ind",_xlfn.XLOOKUP(StandardResults[[#This Row],[Code]],Std[Code],Std[Bs]),"-")</f>
        <v>#N/A</v>
      </c>
      <c r="X1999" t="e">
        <f>IF(StandardResults[[#This Row],[Ind/Rel]]="Ind",_xlfn.XLOOKUP(StandardResults[[#This Row],[Code]],Std[Code],Std[EC]),"-")</f>
        <v>#N/A</v>
      </c>
      <c r="Y1999" t="e">
        <f>IF(StandardResults[[#This Row],[Ind/Rel]]="Ind",_xlfn.XLOOKUP(StandardResults[[#This Row],[Code]],Std[Code],Std[Ecs]),"-")</f>
        <v>#N/A</v>
      </c>
      <c r="Z1999">
        <f>COUNTIFS(StandardResults[Name],StandardResults[[#This Row],[Name]],StandardResults[Entry
Std],"B")+COUNTIFS(StandardResults[Name],StandardResults[[#This Row],[Name]],StandardResults[Entry
Std],"A")+COUNTIFS(StandardResults[Name],StandardResults[[#This Row],[Name]],StandardResults[Entry
Std],"AA")</f>
        <v>0</v>
      </c>
      <c r="AA1999">
        <f>COUNTIFS(StandardResults[Name],StandardResults[[#This Row],[Name]],StandardResults[Entry
Std],"AA")</f>
        <v>0</v>
      </c>
    </row>
    <row r="2000" spans="1:27" x14ac:dyDescent="0.25">
      <c r="A2000">
        <f>TimeVR[[#This Row],[Club]]</f>
        <v>0</v>
      </c>
      <c r="B2000" t="str">
        <f>IF(OR(RIGHT(TimeVR[[#This Row],[Event]],3)="M.R", RIGHT(TimeVR[[#This Row],[Event]],3)="F.R"),"Relay","Ind")</f>
        <v>Ind</v>
      </c>
      <c r="C2000">
        <f>TimeVR[[#This Row],[gender]]</f>
        <v>0</v>
      </c>
      <c r="D2000">
        <f>TimeVR[[#This Row],[Age]]</f>
        <v>0</v>
      </c>
      <c r="E2000">
        <f>TimeVR[[#This Row],[name]]</f>
        <v>0</v>
      </c>
      <c r="F2000">
        <f>TimeVR[[#This Row],[Event]]</f>
        <v>0</v>
      </c>
      <c r="G2000" t="str">
        <f>IF(OR(StandardResults[[#This Row],[Entry]]="-",TimeVR[[#This Row],[validation]]="Validated"),"Y","N")</f>
        <v>N</v>
      </c>
      <c r="H2000">
        <f>IF(OR(LEFT(TimeVR[[#This Row],[Times]],8)="00:00.00", LEFT(TimeVR[[#This Row],[Times]],2)="NT"),"-",TimeVR[[#This Row],[Times]])</f>
        <v>0</v>
      </c>
      <c r="I2000"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00" t="str">
        <f>IF(ISBLANK(TimeVR[[#This Row],[Best Time(S)]]),"-",TimeVR[[#This Row],[Best Time(S)]])</f>
        <v>-</v>
      </c>
      <c r="K2000" t="str">
        <f>IF(StandardResults[[#This Row],[BT(SC)]]&lt;&gt;"-",IF(StandardResults[[#This Row],[BT(SC)]]&lt;=StandardResults[[#This Row],[AAs]],"AA",IF(StandardResults[[#This Row],[BT(SC)]]&lt;=StandardResults[[#This Row],[As]],"A",IF(StandardResults[[#This Row],[BT(SC)]]&lt;=StandardResults[[#This Row],[Bs]],"B","-"))),"")</f>
        <v/>
      </c>
      <c r="L2000" t="str">
        <f>IF(ISBLANK(TimeVR[[#This Row],[Best Time(L)]]),"-",TimeVR[[#This Row],[Best Time(L)]])</f>
        <v>-</v>
      </c>
      <c r="M2000" t="str">
        <f>IF(StandardResults[[#This Row],[BT(LC)]]&lt;&gt;"-",IF(StandardResults[[#This Row],[BT(LC)]]&lt;=StandardResults[[#This Row],[AA]],"AA",IF(StandardResults[[#This Row],[BT(LC)]]&lt;=StandardResults[[#This Row],[A]],"A",IF(StandardResults[[#This Row],[BT(LC)]]&lt;=StandardResults[[#This Row],[B]],"B","-"))),"")</f>
        <v/>
      </c>
      <c r="N2000" s="14"/>
      <c r="O2000" t="str">
        <f>IF(StandardResults[[#This Row],[BT(SC)]]&lt;&gt;"-",IF(StandardResults[[#This Row],[BT(SC)]]&lt;=StandardResults[[#This Row],[Ecs]],"EC","-"),"")</f>
        <v/>
      </c>
      <c r="Q2000" t="str">
        <f>IF(StandardResults[[#This Row],[Ind/Rel]]="Ind",LEFT(StandardResults[[#This Row],[Gender]],1)&amp;MIN(MAX(StandardResults[[#This Row],[Age]],11),17)&amp;"-"&amp;StandardResults[[#This Row],[Event]],"")</f>
        <v>011-0</v>
      </c>
      <c r="R2000" t="e">
        <f>IF(StandardResults[[#This Row],[Ind/Rel]]="Ind",_xlfn.XLOOKUP(StandardResults[[#This Row],[Code]],Std[Code],Std[AA]),"-")</f>
        <v>#N/A</v>
      </c>
      <c r="S2000" t="e">
        <f>IF(StandardResults[[#This Row],[Ind/Rel]]="Ind",_xlfn.XLOOKUP(StandardResults[[#This Row],[Code]],Std[Code],Std[A]),"-")</f>
        <v>#N/A</v>
      </c>
      <c r="T2000" t="e">
        <f>IF(StandardResults[[#This Row],[Ind/Rel]]="Ind",_xlfn.XLOOKUP(StandardResults[[#This Row],[Code]],Std[Code],Std[B]),"-")</f>
        <v>#N/A</v>
      </c>
      <c r="U2000" t="e">
        <f>IF(StandardResults[[#This Row],[Ind/Rel]]="Ind",_xlfn.XLOOKUP(StandardResults[[#This Row],[Code]],Std[Code],Std[AAs]),"-")</f>
        <v>#N/A</v>
      </c>
      <c r="V2000" t="e">
        <f>IF(StandardResults[[#This Row],[Ind/Rel]]="Ind",_xlfn.XLOOKUP(StandardResults[[#This Row],[Code]],Std[Code],Std[As]),"-")</f>
        <v>#N/A</v>
      </c>
      <c r="W2000" t="e">
        <f>IF(StandardResults[[#This Row],[Ind/Rel]]="Ind",_xlfn.XLOOKUP(StandardResults[[#This Row],[Code]],Std[Code],Std[Bs]),"-")</f>
        <v>#N/A</v>
      </c>
      <c r="X2000" t="e">
        <f>IF(StandardResults[[#This Row],[Ind/Rel]]="Ind",_xlfn.XLOOKUP(StandardResults[[#This Row],[Code]],Std[Code],Std[EC]),"-")</f>
        <v>#N/A</v>
      </c>
      <c r="Y2000" t="e">
        <f>IF(StandardResults[[#This Row],[Ind/Rel]]="Ind",_xlfn.XLOOKUP(StandardResults[[#This Row],[Code]],Std[Code],Std[Ecs]),"-")</f>
        <v>#N/A</v>
      </c>
      <c r="Z2000">
        <f>COUNTIFS(StandardResults[Name],StandardResults[[#This Row],[Name]],StandardResults[Entry
Std],"B")+COUNTIFS(StandardResults[Name],StandardResults[[#This Row],[Name]],StandardResults[Entry
Std],"A")+COUNTIFS(StandardResults[Name],StandardResults[[#This Row],[Name]],StandardResults[Entry
Std],"AA")</f>
        <v>0</v>
      </c>
      <c r="AA2000">
        <f>COUNTIFS(StandardResults[Name],StandardResults[[#This Row],[Name]],StandardResults[Entry
Std],"AA")</f>
        <v>0</v>
      </c>
    </row>
    <row r="2001" spans="1:27" x14ac:dyDescent="0.25">
      <c r="A2001">
        <f>TimeVR[[#This Row],[Club]]</f>
        <v>0</v>
      </c>
      <c r="B2001" t="str">
        <f>IF(OR(RIGHT(TimeVR[[#This Row],[Event]],3)="M.R", RIGHT(TimeVR[[#This Row],[Event]],3)="F.R"),"Relay","Ind")</f>
        <v>Ind</v>
      </c>
      <c r="C2001">
        <f>TimeVR[[#This Row],[gender]]</f>
        <v>0</v>
      </c>
      <c r="D2001">
        <f>TimeVR[[#This Row],[Age]]</f>
        <v>0</v>
      </c>
      <c r="E2001">
        <f>TimeVR[[#This Row],[name]]</f>
        <v>0</v>
      </c>
      <c r="F2001">
        <f>TimeVR[[#This Row],[Event]]</f>
        <v>0</v>
      </c>
      <c r="G2001" t="str">
        <f>IF(OR(StandardResults[[#This Row],[Entry]]="-",TimeVR[[#This Row],[validation]]="Validated"),"Y","N")</f>
        <v>N</v>
      </c>
      <c r="H2001">
        <f>IF(OR(LEFT(TimeVR[[#This Row],[Times]],8)="00:00.00", LEFT(TimeVR[[#This Row],[Times]],2)="NT"),"-",TimeVR[[#This Row],[Times]])</f>
        <v>0</v>
      </c>
      <c r="I2001"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01" t="str">
        <f>IF(ISBLANK(TimeVR[[#This Row],[Best Time(S)]]),"-",TimeVR[[#This Row],[Best Time(S)]])</f>
        <v>-</v>
      </c>
      <c r="K2001" t="str">
        <f>IF(StandardResults[[#This Row],[BT(SC)]]&lt;&gt;"-",IF(StandardResults[[#This Row],[BT(SC)]]&lt;=StandardResults[[#This Row],[AAs]],"AA",IF(StandardResults[[#This Row],[BT(SC)]]&lt;=StandardResults[[#This Row],[As]],"A",IF(StandardResults[[#This Row],[BT(SC)]]&lt;=StandardResults[[#This Row],[Bs]],"B","-"))),"")</f>
        <v/>
      </c>
      <c r="L2001" t="str">
        <f>IF(ISBLANK(TimeVR[[#This Row],[Best Time(L)]]),"-",TimeVR[[#This Row],[Best Time(L)]])</f>
        <v>-</v>
      </c>
      <c r="M2001" t="str">
        <f>IF(StandardResults[[#This Row],[BT(LC)]]&lt;&gt;"-",IF(StandardResults[[#This Row],[BT(LC)]]&lt;=StandardResults[[#This Row],[AA]],"AA",IF(StandardResults[[#This Row],[BT(LC)]]&lt;=StandardResults[[#This Row],[A]],"A",IF(StandardResults[[#This Row],[BT(LC)]]&lt;=StandardResults[[#This Row],[B]],"B","-"))),"")</f>
        <v/>
      </c>
      <c r="N2001" s="14"/>
      <c r="O2001" t="str">
        <f>IF(StandardResults[[#This Row],[BT(SC)]]&lt;&gt;"-",IF(StandardResults[[#This Row],[BT(SC)]]&lt;=StandardResults[[#This Row],[Ecs]],"EC","-"),"")</f>
        <v/>
      </c>
      <c r="Q2001" t="str">
        <f>IF(StandardResults[[#This Row],[Ind/Rel]]="Ind",LEFT(StandardResults[[#This Row],[Gender]],1)&amp;MIN(MAX(StandardResults[[#This Row],[Age]],11),17)&amp;"-"&amp;StandardResults[[#This Row],[Event]],"")</f>
        <v>011-0</v>
      </c>
      <c r="R2001" t="e">
        <f>IF(StandardResults[[#This Row],[Ind/Rel]]="Ind",_xlfn.XLOOKUP(StandardResults[[#This Row],[Code]],Std[Code],Std[AA]),"-")</f>
        <v>#N/A</v>
      </c>
      <c r="S2001" t="e">
        <f>IF(StandardResults[[#This Row],[Ind/Rel]]="Ind",_xlfn.XLOOKUP(StandardResults[[#This Row],[Code]],Std[Code],Std[A]),"-")</f>
        <v>#N/A</v>
      </c>
      <c r="T2001" t="e">
        <f>IF(StandardResults[[#This Row],[Ind/Rel]]="Ind",_xlfn.XLOOKUP(StandardResults[[#This Row],[Code]],Std[Code],Std[B]),"-")</f>
        <v>#N/A</v>
      </c>
      <c r="U2001" t="e">
        <f>IF(StandardResults[[#This Row],[Ind/Rel]]="Ind",_xlfn.XLOOKUP(StandardResults[[#This Row],[Code]],Std[Code],Std[AAs]),"-")</f>
        <v>#N/A</v>
      </c>
      <c r="V2001" t="e">
        <f>IF(StandardResults[[#This Row],[Ind/Rel]]="Ind",_xlfn.XLOOKUP(StandardResults[[#This Row],[Code]],Std[Code],Std[As]),"-")</f>
        <v>#N/A</v>
      </c>
      <c r="W2001" t="e">
        <f>IF(StandardResults[[#This Row],[Ind/Rel]]="Ind",_xlfn.XLOOKUP(StandardResults[[#This Row],[Code]],Std[Code],Std[Bs]),"-")</f>
        <v>#N/A</v>
      </c>
      <c r="X2001" t="e">
        <f>IF(StandardResults[[#This Row],[Ind/Rel]]="Ind",_xlfn.XLOOKUP(StandardResults[[#This Row],[Code]],Std[Code],Std[EC]),"-")</f>
        <v>#N/A</v>
      </c>
      <c r="Y2001" t="e">
        <f>IF(StandardResults[[#This Row],[Ind/Rel]]="Ind",_xlfn.XLOOKUP(StandardResults[[#This Row],[Code]],Std[Code],Std[Ecs]),"-")</f>
        <v>#N/A</v>
      </c>
      <c r="Z2001">
        <f>COUNTIFS(StandardResults[Name],StandardResults[[#This Row],[Name]],StandardResults[Entry
Std],"B")+COUNTIFS(StandardResults[Name],StandardResults[[#This Row],[Name]],StandardResults[Entry
Std],"A")+COUNTIFS(StandardResults[Name],StandardResults[[#This Row],[Name]],StandardResults[Entry
Std],"AA")</f>
        <v>0</v>
      </c>
      <c r="AA2001">
        <f>COUNTIFS(StandardResults[Name],StandardResults[[#This Row],[Name]],StandardResults[Entry
Std],"AA")</f>
        <v>0</v>
      </c>
    </row>
    <row r="2002" spans="1:27" x14ac:dyDescent="0.25">
      <c r="A2002">
        <f>TimeVR[[#This Row],[Club]]</f>
        <v>0</v>
      </c>
      <c r="B2002" t="str">
        <f>IF(OR(RIGHT(TimeVR[[#This Row],[Event]],3)="M.R", RIGHT(TimeVR[[#This Row],[Event]],3)="F.R"),"Relay","Ind")</f>
        <v>Ind</v>
      </c>
      <c r="C2002">
        <f>TimeVR[[#This Row],[gender]]</f>
        <v>0</v>
      </c>
      <c r="D2002">
        <f>TimeVR[[#This Row],[Age]]</f>
        <v>0</v>
      </c>
      <c r="E2002">
        <f>TimeVR[[#This Row],[name]]</f>
        <v>0</v>
      </c>
      <c r="F2002">
        <f>TimeVR[[#This Row],[Event]]</f>
        <v>0</v>
      </c>
      <c r="G2002" t="str">
        <f>IF(OR(StandardResults[[#This Row],[Entry]]="-",TimeVR[[#This Row],[validation]]="Validated"),"Y","N")</f>
        <v>N</v>
      </c>
      <c r="H2002">
        <f>IF(OR(LEFT(TimeVR[[#This Row],[Times]],8)="00:00.00", LEFT(TimeVR[[#This Row],[Times]],2)="NT"),"-",TimeVR[[#This Row],[Times]])</f>
        <v>0</v>
      </c>
      <c r="I2002"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02" t="str">
        <f>IF(ISBLANK(TimeVR[[#This Row],[Best Time(S)]]),"-",TimeVR[[#This Row],[Best Time(S)]])</f>
        <v>-</v>
      </c>
      <c r="K2002" t="str">
        <f>IF(StandardResults[[#This Row],[BT(SC)]]&lt;&gt;"-",IF(StandardResults[[#This Row],[BT(SC)]]&lt;=StandardResults[[#This Row],[AAs]],"AA",IF(StandardResults[[#This Row],[BT(SC)]]&lt;=StandardResults[[#This Row],[As]],"A",IF(StandardResults[[#This Row],[BT(SC)]]&lt;=StandardResults[[#This Row],[Bs]],"B","-"))),"")</f>
        <v/>
      </c>
      <c r="L2002" t="str">
        <f>IF(ISBLANK(TimeVR[[#This Row],[Best Time(L)]]),"-",TimeVR[[#This Row],[Best Time(L)]])</f>
        <v>-</v>
      </c>
      <c r="M2002" t="str">
        <f>IF(StandardResults[[#This Row],[BT(LC)]]&lt;&gt;"-",IF(StandardResults[[#This Row],[BT(LC)]]&lt;=StandardResults[[#This Row],[AA]],"AA",IF(StandardResults[[#This Row],[BT(LC)]]&lt;=StandardResults[[#This Row],[A]],"A",IF(StandardResults[[#This Row],[BT(LC)]]&lt;=StandardResults[[#This Row],[B]],"B","-"))),"")</f>
        <v/>
      </c>
      <c r="N2002" s="14"/>
      <c r="O2002" t="str">
        <f>IF(StandardResults[[#This Row],[BT(SC)]]&lt;&gt;"-",IF(StandardResults[[#This Row],[BT(SC)]]&lt;=StandardResults[[#This Row],[Ecs]],"EC","-"),"")</f>
        <v/>
      </c>
      <c r="Q2002" t="str">
        <f>IF(StandardResults[[#This Row],[Ind/Rel]]="Ind",LEFT(StandardResults[[#This Row],[Gender]],1)&amp;MIN(MAX(StandardResults[[#This Row],[Age]],11),17)&amp;"-"&amp;StandardResults[[#This Row],[Event]],"")</f>
        <v>011-0</v>
      </c>
      <c r="R2002" t="e">
        <f>IF(StandardResults[[#This Row],[Ind/Rel]]="Ind",_xlfn.XLOOKUP(StandardResults[[#This Row],[Code]],Std[Code],Std[AA]),"-")</f>
        <v>#N/A</v>
      </c>
      <c r="S2002" t="e">
        <f>IF(StandardResults[[#This Row],[Ind/Rel]]="Ind",_xlfn.XLOOKUP(StandardResults[[#This Row],[Code]],Std[Code],Std[A]),"-")</f>
        <v>#N/A</v>
      </c>
      <c r="T2002" t="e">
        <f>IF(StandardResults[[#This Row],[Ind/Rel]]="Ind",_xlfn.XLOOKUP(StandardResults[[#This Row],[Code]],Std[Code],Std[B]),"-")</f>
        <v>#N/A</v>
      </c>
      <c r="U2002" t="e">
        <f>IF(StandardResults[[#This Row],[Ind/Rel]]="Ind",_xlfn.XLOOKUP(StandardResults[[#This Row],[Code]],Std[Code],Std[AAs]),"-")</f>
        <v>#N/A</v>
      </c>
      <c r="V2002" t="e">
        <f>IF(StandardResults[[#This Row],[Ind/Rel]]="Ind",_xlfn.XLOOKUP(StandardResults[[#This Row],[Code]],Std[Code],Std[As]),"-")</f>
        <v>#N/A</v>
      </c>
      <c r="W2002" t="e">
        <f>IF(StandardResults[[#This Row],[Ind/Rel]]="Ind",_xlfn.XLOOKUP(StandardResults[[#This Row],[Code]],Std[Code],Std[Bs]),"-")</f>
        <v>#N/A</v>
      </c>
      <c r="X2002" t="e">
        <f>IF(StandardResults[[#This Row],[Ind/Rel]]="Ind",_xlfn.XLOOKUP(StandardResults[[#This Row],[Code]],Std[Code],Std[EC]),"-")</f>
        <v>#N/A</v>
      </c>
      <c r="Y2002" t="e">
        <f>IF(StandardResults[[#This Row],[Ind/Rel]]="Ind",_xlfn.XLOOKUP(StandardResults[[#This Row],[Code]],Std[Code],Std[Ecs]),"-")</f>
        <v>#N/A</v>
      </c>
      <c r="Z2002">
        <f>COUNTIFS(StandardResults[Name],StandardResults[[#This Row],[Name]],StandardResults[Entry
Std],"B")+COUNTIFS(StandardResults[Name],StandardResults[[#This Row],[Name]],StandardResults[Entry
Std],"A")+COUNTIFS(StandardResults[Name],StandardResults[[#This Row],[Name]],StandardResults[Entry
Std],"AA")</f>
        <v>0</v>
      </c>
      <c r="AA2002">
        <f>COUNTIFS(StandardResults[Name],StandardResults[[#This Row],[Name]],StandardResults[Entry
Std],"AA")</f>
        <v>0</v>
      </c>
    </row>
    <row r="2003" spans="1:27" x14ac:dyDescent="0.25">
      <c r="A2003">
        <f>TimeVR[[#This Row],[Club]]</f>
        <v>0</v>
      </c>
      <c r="B2003" t="str">
        <f>IF(OR(RIGHT(TimeVR[[#This Row],[Event]],3)="M.R", RIGHT(TimeVR[[#This Row],[Event]],3)="F.R"),"Relay","Ind")</f>
        <v>Ind</v>
      </c>
      <c r="C2003">
        <f>TimeVR[[#This Row],[gender]]</f>
        <v>0</v>
      </c>
      <c r="D2003">
        <f>TimeVR[[#This Row],[Age]]</f>
        <v>0</v>
      </c>
      <c r="E2003">
        <f>TimeVR[[#This Row],[name]]</f>
        <v>0</v>
      </c>
      <c r="F2003">
        <f>TimeVR[[#This Row],[Event]]</f>
        <v>0</v>
      </c>
      <c r="G2003" t="str">
        <f>IF(OR(StandardResults[[#This Row],[Entry]]="-",TimeVR[[#This Row],[validation]]="Validated"),"Y","N")</f>
        <v>N</v>
      </c>
      <c r="H2003">
        <f>IF(OR(LEFT(TimeVR[[#This Row],[Times]],8)="00:00.00", LEFT(TimeVR[[#This Row],[Times]],2)="NT"),"-",TimeVR[[#This Row],[Times]])</f>
        <v>0</v>
      </c>
      <c r="I2003" t="e">
        <f>IF(StandardResults[[#This Row],[Entry]]="-","-",IF(RIGHT(StandardResults[[#This Row],[Entry]],1)="L",IF(StandardResults[[#This Row],[Entry]]&lt;=StandardResults[[#This Row],[AA]], "AA", IF(StandardResults[[#This Row],[Entry]]&lt;=StandardResults[[#This Row],[A]],"A",IF(StandardResults[[#This Row],[Entry]]&lt;=StandardResults[[#This Row],[B]],"B","-"))),IF(StandardResults[[#This Row],[Entry]]&lt;=StandardResults[[#This Row],[AAs]],"AA",IF(StandardResults[[#This Row],[Entry]]&lt;=StandardResults[[#This Row],[As]],"A",IF(StandardResults[[#This Row],[Entry]]&lt;=StandardResults[[#This Row],[Bs]],"B","-")))))</f>
        <v>#N/A</v>
      </c>
      <c r="J2003" t="str">
        <f>IF(ISBLANK(TimeVR[[#This Row],[Best Time(S)]]),"-",TimeVR[[#This Row],[Best Time(S)]])</f>
        <v>-</v>
      </c>
      <c r="K2003" t="str">
        <f>IF(StandardResults[[#This Row],[BT(SC)]]&lt;&gt;"-",IF(StandardResults[[#This Row],[BT(SC)]]&lt;=StandardResults[[#This Row],[AAs]],"AA",IF(StandardResults[[#This Row],[BT(SC)]]&lt;=StandardResults[[#This Row],[As]],"A",IF(StandardResults[[#This Row],[BT(SC)]]&lt;=StandardResults[[#This Row],[Bs]],"B","-"))),"")</f>
        <v/>
      </c>
      <c r="L2003" t="str">
        <f>IF(ISBLANK(TimeVR[[#This Row],[Best Time(L)]]),"-",TimeVR[[#This Row],[Best Time(L)]])</f>
        <v>-</v>
      </c>
      <c r="M2003" t="str">
        <f>IF(StandardResults[[#This Row],[BT(LC)]]&lt;&gt;"-",IF(StandardResults[[#This Row],[BT(LC)]]&lt;=StandardResults[[#This Row],[AA]],"AA",IF(StandardResults[[#This Row],[BT(LC)]]&lt;=StandardResults[[#This Row],[A]],"A",IF(StandardResults[[#This Row],[BT(LC)]]&lt;=StandardResults[[#This Row],[B]],"B","-"))),"")</f>
        <v/>
      </c>
      <c r="N2003" s="14"/>
      <c r="O2003" t="str">
        <f>IF(StandardResults[[#This Row],[BT(SC)]]&lt;&gt;"-",IF(StandardResults[[#This Row],[BT(SC)]]&lt;=StandardResults[[#This Row],[Ecs]],"EC","-"),"")</f>
        <v/>
      </c>
      <c r="Q2003" t="str">
        <f>IF(StandardResults[[#This Row],[Ind/Rel]]="Ind",LEFT(StandardResults[[#This Row],[Gender]],1)&amp;MIN(MAX(StandardResults[[#This Row],[Age]],11),17)&amp;"-"&amp;StandardResults[[#This Row],[Event]],"")</f>
        <v>011-0</v>
      </c>
      <c r="R2003" t="e">
        <f>IF(StandardResults[[#This Row],[Ind/Rel]]="Ind",_xlfn.XLOOKUP(StandardResults[[#This Row],[Code]],Std[Code],Std[AA]),"-")</f>
        <v>#N/A</v>
      </c>
      <c r="S2003" t="e">
        <f>IF(StandardResults[[#This Row],[Ind/Rel]]="Ind",_xlfn.XLOOKUP(StandardResults[[#This Row],[Code]],Std[Code],Std[A]),"-")</f>
        <v>#N/A</v>
      </c>
      <c r="T2003" t="e">
        <f>IF(StandardResults[[#This Row],[Ind/Rel]]="Ind",_xlfn.XLOOKUP(StandardResults[[#This Row],[Code]],Std[Code],Std[B]),"-")</f>
        <v>#N/A</v>
      </c>
      <c r="U2003" t="e">
        <f>IF(StandardResults[[#This Row],[Ind/Rel]]="Ind",_xlfn.XLOOKUP(StandardResults[[#This Row],[Code]],Std[Code],Std[AAs]),"-")</f>
        <v>#N/A</v>
      </c>
      <c r="V2003" t="e">
        <f>IF(StandardResults[[#This Row],[Ind/Rel]]="Ind",_xlfn.XLOOKUP(StandardResults[[#This Row],[Code]],Std[Code],Std[As]),"-")</f>
        <v>#N/A</v>
      </c>
      <c r="W2003" t="e">
        <f>IF(StandardResults[[#This Row],[Ind/Rel]]="Ind",_xlfn.XLOOKUP(StandardResults[[#This Row],[Code]],Std[Code],Std[Bs]),"-")</f>
        <v>#N/A</v>
      </c>
      <c r="X2003" t="e">
        <f>IF(StandardResults[[#This Row],[Ind/Rel]]="Ind",_xlfn.XLOOKUP(StandardResults[[#This Row],[Code]],Std[Code],Std[EC]),"-")</f>
        <v>#N/A</v>
      </c>
      <c r="Y2003" t="e">
        <f>IF(StandardResults[[#This Row],[Ind/Rel]]="Ind",_xlfn.XLOOKUP(StandardResults[[#This Row],[Code]],Std[Code],Std[Ecs]),"-")</f>
        <v>#N/A</v>
      </c>
      <c r="Z2003">
        <f>COUNTIFS(StandardResults[Name],StandardResults[[#This Row],[Name]],StandardResults[Entry
Std],"B")+COUNTIFS(StandardResults[Name],StandardResults[[#This Row],[Name]],StandardResults[Entry
Std],"A")+COUNTIFS(StandardResults[Name],StandardResults[[#This Row],[Name]],StandardResults[Entry
Std],"AA")</f>
        <v>0</v>
      </c>
      <c r="AA2003">
        <f>COUNTIFS(StandardResults[Name],StandardResults[[#This Row],[Name]],StandardResults[Entry
Std],"AA")</f>
        <v>0</v>
      </c>
    </row>
  </sheetData>
  <phoneticPr fontId="21" type="noConversion"/>
  <conditionalFormatting sqref="G4:G2003">
    <cfRule type="cellIs" dxfId="18" priority="3" operator="equal">
      <formula>"N"</formula>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expression" priority="1" id="{EB026853-B6DF-45F5-9B61-BB21D99BB89C}">
            <xm:f>$AA4 &lt; Standards!$P$13</xm:f>
            <x14:dxf>
              <font>
                <b/>
                <i val="0"/>
                <color theme="0"/>
              </font>
              <fill>
                <patternFill>
                  <bgColor theme="8"/>
                </patternFill>
              </fill>
            </x14:dxf>
          </x14:cfRule>
          <x14:cfRule type="expression" priority="2" id="{43CE4A37-2D22-45B1-823C-07902CEBA6B2}">
            <xm:f>$Z4 &lt; Standards!$P$12</xm:f>
            <x14:dxf>
              <font>
                <b/>
                <i val="0"/>
                <color theme="0"/>
              </font>
              <fill>
                <patternFill>
                  <bgColor theme="8"/>
                </patternFill>
              </fill>
            </x14:dxf>
          </x14:cfRule>
          <xm:sqref>E4:E2003</xm:sqref>
        </x14:conditionalFormatting>
        <x14:conditionalFormatting xmlns:xm="http://schemas.microsoft.com/office/excel/2006/main">
          <x14:cfRule type="expression" priority="4" id="{7E35F1ED-B417-4FD6-978D-D570222784C8}">
            <xm:f>AND($I4 = "AA",Standards!$P$2+Standards!$P$7="Y")</xm:f>
            <x14:dxf>
              <font>
                <b/>
                <i val="0"/>
                <color theme="0"/>
              </font>
              <fill>
                <patternFill>
                  <bgColor rgb="FFFF0000"/>
                </patternFill>
              </fill>
            </x14:dxf>
          </x14:cfRule>
          <x14:cfRule type="expression" priority="7" id="{A2FB775E-DD76-4E55-AE53-A7D574A0650B}">
            <xm:f>AND($I4 = "A",Standards!$P$8="Y")</xm:f>
            <x14:dxf>
              <font>
                <b/>
                <i val="0"/>
                <color theme="0"/>
              </font>
              <fill>
                <patternFill>
                  <bgColor rgb="FFFF0000"/>
                </patternFill>
              </fill>
            </x14:dxf>
          </x14:cfRule>
          <x14:cfRule type="expression" priority="10" id="{BA6E6D84-7A08-4C23-AFD7-3C3049CCFE48}">
            <xm:f>AND($I4 = "B",Standards!$P$9="Y")</xm:f>
            <x14:dxf>
              <font>
                <b/>
                <i val="0"/>
                <color theme="0"/>
              </font>
              <fill>
                <patternFill>
                  <bgColor rgb="FFFF0000"/>
                </patternFill>
              </fill>
            </x14:dxf>
          </x14:cfRule>
          <x14:cfRule type="expression" priority="15" id="{42F9EE62-916B-45F9-B28D-3635921F44A7}">
            <xm:f>AND($I4 = "B",Standards!$P$4="Y")</xm:f>
            <x14:dxf>
              <font>
                <b/>
                <i val="0"/>
                <color theme="0"/>
              </font>
              <fill>
                <patternFill>
                  <bgColor theme="6"/>
                </patternFill>
              </fill>
            </x14:dxf>
          </x14:cfRule>
          <x14:cfRule type="expression" priority="18" id="{827EC597-0B45-48B5-BA9B-3099CCBCBA36}">
            <xm:f>AND($I4 = "A",Standards!$P$3="Y")</xm:f>
            <x14:dxf>
              <font>
                <b/>
                <i val="0"/>
                <color theme="0"/>
              </font>
              <fill>
                <patternFill>
                  <bgColor theme="6"/>
                </patternFill>
              </fill>
            </x14:dxf>
          </x14:cfRule>
          <x14:cfRule type="expression" priority="21" id="{B89475FA-312A-400F-A867-FA2440CF07E5}">
            <xm:f>AND($I4 = "AA",Standards!$P$2="Y")</xm:f>
            <x14:dxf>
              <font>
                <b/>
                <i val="0"/>
                <color theme="0"/>
              </font>
              <fill>
                <patternFill>
                  <bgColor theme="6"/>
                </patternFill>
              </fill>
            </x14:dxf>
          </x14:cfRule>
          <xm:sqref>H4:I2003</xm:sqref>
        </x14:conditionalFormatting>
        <x14:conditionalFormatting xmlns:xm="http://schemas.microsoft.com/office/excel/2006/main">
          <x14:cfRule type="expression" priority="5" id="{566F8A32-94B6-4371-9EAA-FCE46BD6E66D}">
            <xm:f>AND($K4 = "AA",Standards!$P$7 = "Y")</xm:f>
            <x14:dxf>
              <font>
                <b/>
                <i val="0"/>
                <color theme="0"/>
              </font>
              <fill>
                <patternFill>
                  <bgColor rgb="FFFF0000"/>
                </patternFill>
              </fill>
            </x14:dxf>
          </x14:cfRule>
          <x14:cfRule type="expression" priority="8" id="{B7136093-308A-4670-851E-065B6939A486}">
            <xm:f>AND($K4 = "A", Standards!$P$8 = "Y")</xm:f>
            <x14:dxf>
              <font>
                <b/>
                <i val="0"/>
                <color theme="0"/>
              </font>
              <fill>
                <patternFill>
                  <bgColor rgb="FFFF0000"/>
                </patternFill>
              </fill>
            </x14:dxf>
          </x14:cfRule>
          <x14:cfRule type="expression" priority="11" id="{5540C580-7D8F-419D-B9F1-CDE4E0698DF3}">
            <xm:f>AND($K4 = "B", Standards!$P$9 = "Y")</xm:f>
            <x14:dxf>
              <font>
                <b/>
                <i val="0"/>
                <color theme="0"/>
              </font>
              <fill>
                <patternFill>
                  <bgColor rgb="FFFF0000"/>
                </patternFill>
              </fill>
            </x14:dxf>
          </x14:cfRule>
          <x14:cfRule type="expression" priority="14" id="{3B0DED95-B5C7-4EB0-B6AE-11B970DA9A49}">
            <xm:f>AND($K4 = "B", Standards!$P$4 = "Y")</xm:f>
            <x14:dxf>
              <font>
                <b/>
                <i val="0"/>
                <color theme="0"/>
              </font>
              <fill>
                <patternFill>
                  <bgColor theme="6"/>
                </patternFill>
              </fill>
            </x14:dxf>
          </x14:cfRule>
          <x14:cfRule type="expression" priority="17" id="{CD98A745-95D8-4CF5-98BD-A85E7C1B62F9}">
            <xm:f>AND($K4 = "A", Standards!$P$3 = "Y")</xm:f>
            <x14:dxf>
              <font>
                <b/>
                <i val="0"/>
                <color theme="0"/>
              </font>
              <fill>
                <patternFill>
                  <bgColor theme="6"/>
                </patternFill>
              </fill>
            </x14:dxf>
          </x14:cfRule>
          <x14:cfRule type="expression" priority="20" id="{5BE2DD0C-848B-4335-8139-89629D82145D}">
            <xm:f>AND($K4 = "AA", Standards!$P$2 = "Y")</xm:f>
            <x14:dxf>
              <font>
                <b/>
                <i val="0"/>
                <color theme="0"/>
              </font>
              <fill>
                <patternFill>
                  <bgColor theme="6"/>
                </patternFill>
              </fill>
            </x14:dxf>
          </x14:cfRule>
          <xm:sqref>J4:K2003</xm:sqref>
        </x14:conditionalFormatting>
        <x14:conditionalFormatting xmlns:xm="http://schemas.microsoft.com/office/excel/2006/main">
          <x14:cfRule type="expression" priority="6" id="{8AD3AF56-DA60-4851-B455-FB73EFE371A3}">
            <xm:f>AND($M4 = "AA",Standards!$P$7="Y")</xm:f>
            <x14:dxf>
              <font>
                <b/>
                <i val="0"/>
                <color theme="0"/>
              </font>
              <fill>
                <patternFill>
                  <bgColor rgb="FFFF0000"/>
                </patternFill>
              </fill>
            </x14:dxf>
          </x14:cfRule>
          <x14:cfRule type="expression" priority="9" id="{6BBF4881-EF75-471D-9592-51945EF18C1E}">
            <xm:f>AND($M4 = "A",Standards!$P$8="Y")</xm:f>
            <x14:dxf>
              <font>
                <b/>
                <i val="0"/>
                <color theme="0"/>
              </font>
              <fill>
                <patternFill>
                  <bgColor rgb="FFFF0000"/>
                </patternFill>
              </fill>
            </x14:dxf>
          </x14:cfRule>
          <x14:cfRule type="expression" priority="12" id="{FF27D503-0F03-457A-B25D-D301D71F3A55}">
            <xm:f>AND($M4 = "B",Standards!$P$9="Y")</xm:f>
            <x14:dxf>
              <font>
                <b/>
                <i val="0"/>
                <color theme="0"/>
              </font>
              <fill>
                <patternFill>
                  <bgColor rgb="FFFF0000"/>
                </patternFill>
              </fill>
            </x14:dxf>
          </x14:cfRule>
          <x14:cfRule type="expression" priority="13" id="{4557E3D9-733C-4FD7-95B2-5D7E10D4C693}">
            <xm:f>AND($M4 = "B",Standards!$P$4="Y")</xm:f>
            <x14:dxf>
              <font>
                <b/>
                <i val="0"/>
                <color theme="0"/>
              </font>
              <fill>
                <patternFill>
                  <bgColor theme="6"/>
                </patternFill>
              </fill>
            </x14:dxf>
          </x14:cfRule>
          <x14:cfRule type="expression" priority="16" id="{1ECE55E1-EC00-4F4F-830D-B57641366106}">
            <xm:f>AND($M4 = "A",Standards!$P$3="Y")</xm:f>
            <x14:dxf>
              <font>
                <b/>
                <i val="0"/>
                <color theme="0"/>
              </font>
              <fill>
                <patternFill>
                  <bgColor theme="6"/>
                </patternFill>
              </fill>
            </x14:dxf>
          </x14:cfRule>
          <x14:cfRule type="expression" priority="19" id="{1870E446-2257-4554-BB5A-2695F092EED7}">
            <xm:f>AND($M4 = "AA",Standards!$P$2="Y")</xm:f>
            <x14:dxf>
              <font>
                <b/>
                <i val="0"/>
                <color theme="0"/>
              </font>
              <fill>
                <patternFill>
                  <bgColor theme="6"/>
                </patternFill>
              </fill>
            </x14:dxf>
          </x14:cfRule>
          <xm:sqref>L4:M2003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3"/>
  <sheetViews>
    <sheetView topLeftCell="K1" workbookViewId="0">
      <selection activeCell="P2" sqref="P2"/>
    </sheetView>
  </sheetViews>
  <sheetFormatPr defaultRowHeight="15" x14ac:dyDescent="0.25"/>
  <cols>
    <col min="1" max="1" width="11.42578125" customWidth="1"/>
    <col min="2" max="2" width="9.85546875" customWidth="1"/>
    <col min="3" max="3" width="6.7109375" customWidth="1"/>
    <col min="4" max="4" width="9" customWidth="1"/>
    <col min="16" max="16" width="12.85546875" customWidth="1"/>
    <col min="17" max="17" width="10.140625" bestFit="1" customWidth="1"/>
  </cols>
  <sheetData>
    <row r="1" spans="1:21" ht="15.75" thickBot="1" x14ac:dyDescent="0.3">
      <c r="A1" s="24" t="s">
        <v>38</v>
      </c>
      <c r="B1" s="25" t="s">
        <v>34</v>
      </c>
      <c r="C1" s="25" t="s">
        <v>6</v>
      </c>
      <c r="D1" s="25" t="s">
        <v>39</v>
      </c>
      <c r="E1" s="25" t="s">
        <v>40</v>
      </c>
      <c r="F1" s="25" t="s">
        <v>41</v>
      </c>
      <c r="G1" s="25" t="s">
        <v>42</v>
      </c>
      <c r="H1" s="25" t="s">
        <v>1270</v>
      </c>
      <c r="I1" s="25" t="s">
        <v>1271</v>
      </c>
      <c r="J1" s="26" t="s">
        <v>1272</v>
      </c>
      <c r="K1" s="25" t="s">
        <v>1309</v>
      </c>
      <c r="L1" s="25" t="s">
        <v>1310</v>
      </c>
      <c r="M1" s="26" t="s">
        <v>1311</v>
      </c>
      <c r="O1" s="21" t="s">
        <v>1632</v>
      </c>
      <c r="P1" s="21"/>
      <c r="Q1" t="s">
        <v>1635</v>
      </c>
      <c r="R1" t="s">
        <v>1636</v>
      </c>
      <c r="S1" t="s">
        <v>1634</v>
      </c>
      <c r="T1" t="s">
        <v>1637</v>
      </c>
      <c r="U1" t="s">
        <v>1643</v>
      </c>
    </row>
    <row r="2" spans="1:21" ht="27" thickBot="1" x14ac:dyDescent="0.3">
      <c r="A2" s="18" t="s">
        <v>157</v>
      </c>
      <c r="B2" s="15" t="s">
        <v>44</v>
      </c>
      <c r="C2" s="16">
        <v>11</v>
      </c>
      <c r="D2" s="15" t="s">
        <v>158</v>
      </c>
      <c r="E2" s="15" t="s">
        <v>159</v>
      </c>
      <c r="F2" s="15" t="s">
        <v>160</v>
      </c>
      <c r="G2" s="15" t="s">
        <v>152</v>
      </c>
      <c r="H2" s="15" t="s">
        <v>161</v>
      </c>
      <c r="I2" s="15" t="s">
        <v>162</v>
      </c>
      <c r="J2" s="17" t="s">
        <v>155</v>
      </c>
      <c r="K2" s="27">
        <v>1</v>
      </c>
      <c r="L2" s="28" t="s">
        <v>1433</v>
      </c>
      <c r="M2" s="28" t="s">
        <v>1354</v>
      </c>
      <c r="O2" s="20" t="s">
        <v>40</v>
      </c>
      <c r="P2" s="33" t="s">
        <v>1631</v>
      </c>
      <c r="R2" t="s">
        <v>1631</v>
      </c>
      <c r="S2" t="s">
        <v>1630</v>
      </c>
      <c r="T2" t="s">
        <v>1630</v>
      </c>
      <c r="U2" t="s">
        <v>1630</v>
      </c>
    </row>
    <row r="3" spans="1:21" ht="27" thickBot="1" x14ac:dyDescent="0.3">
      <c r="A3" s="18" t="s">
        <v>66</v>
      </c>
      <c r="B3" s="15" t="s">
        <v>44</v>
      </c>
      <c r="C3" s="16">
        <v>11</v>
      </c>
      <c r="D3" s="15" t="s">
        <v>20</v>
      </c>
      <c r="E3" s="15" t="s">
        <v>67</v>
      </c>
      <c r="F3" s="15" t="s">
        <v>68</v>
      </c>
      <c r="G3" s="15" t="s">
        <v>69</v>
      </c>
      <c r="H3" s="15" t="s">
        <v>70</v>
      </c>
      <c r="I3" s="15" t="s">
        <v>71</v>
      </c>
      <c r="J3" s="17" t="s">
        <v>72</v>
      </c>
      <c r="K3" s="15">
        <v>2</v>
      </c>
      <c r="L3" s="28" t="s">
        <v>1433</v>
      </c>
      <c r="M3" s="28" t="s">
        <v>1354</v>
      </c>
      <c r="O3" s="20" t="s">
        <v>41</v>
      </c>
      <c r="P3" s="33" t="s">
        <v>1631</v>
      </c>
      <c r="R3" t="s">
        <v>1631</v>
      </c>
      <c r="S3" t="s">
        <v>1630</v>
      </c>
      <c r="T3" t="s">
        <v>1630</v>
      </c>
      <c r="U3" t="s">
        <v>1631</v>
      </c>
    </row>
    <row r="4" spans="1:21" ht="27" thickBot="1" x14ac:dyDescent="0.3">
      <c r="A4" s="18" t="s">
        <v>107</v>
      </c>
      <c r="B4" s="15" t="s">
        <v>44</v>
      </c>
      <c r="C4" s="16">
        <v>11</v>
      </c>
      <c r="D4" s="15" t="s">
        <v>26</v>
      </c>
      <c r="E4" s="15" t="s">
        <v>108</v>
      </c>
      <c r="F4" s="15" t="s">
        <v>109</v>
      </c>
      <c r="G4" s="15" t="s">
        <v>110</v>
      </c>
      <c r="H4" s="15" t="s">
        <v>111</v>
      </c>
      <c r="I4" s="15" t="s">
        <v>112</v>
      </c>
      <c r="J4" s="17" t="s">
        <v>113</v>
      </c>
      <c r="K4" s="15">
        <v>3</v>
      </c>
      <c r="L4" s="28" t="s">
        <v>1512</v>
      </c>
      <c r="M4" s="28" t="s">
        <v>1312</v>
      </c>
      <c r="O4" s="20" t="s">
        <v>42</v>
      </c>
      <c r="P4" s="33" t="s">
        <v>1630</v>
      </c>
      <c r="R4" t="s">
        <v>1630</v>
      </c>
      <c r="S4" t="s">
        <v>1630</v>
      </c>
      <c r="T4" t="s">
        <v>1630</v>
      </c>
      <c r="U4" t="s">
        <v>1631</v>
      </c>
    </row>
    <row r="5" spans="1:21" ht="27" thickBot="1" x14ac:dyDescent="0.3">
      <c r="A5" s="18" t="s">
        <v>121</v>
      </c>
      <c r="B5" s="15" t="s">
        <v>44</v>
      </c>
      <c r="C5" s="16">
        <v>11</v>
      </c>
      <c r="D5" s="15" t="s">
        <v>17</v>
      </c>
      <c r="E5" s="15" t="s">
        <v>122</v>
      </c>
      <c r="F5" s="15" t="s">
        <v>123</v>
      </c>
      <c r="G5" s="15" t="s">
        <v>124</v>
      </c>
      <c r="H5" s="15" t="s">
        <v>125</v>
      </c>
      <c r="I5" s="15" t="s">
        <v>126</v>
      </c>
      <c r="J5" s="17" t="s">
        <v>127</v>
      </c>
      <c r="K5" s="15">
        <v>4</v>
      </c>
      <c r="L5" s="28" t="s">
        <v>1513</v>
      </c>
      <c r="M5" s="28" t="s">
        <v>1313</v>
      </c>
    </row>
    <row r="6" spans="1:21" ht="27" thickBot="1" x14ac:dyDescent="0.3">
      <c r="A6" s="18" t="s">
        <v>163</v>
      </c>
      <c r="B6" s="15" t="s">
        <v>44</v>
      </c>
      <c r="C6" s="16">
        <v>11</v>
      </c>
      <c r="D6" s="15" t="s">
        <v>164</v>
      </c>
      <c r="E6" s="15" t="s">
        <v>165</v>
      </c>
      <c r="F6" s="15" t="s">
        <v>166</v>
      </c>
      <c r="G6" s="15" t="s">
        <v>167</v>
      </c>
      <c r="H6" s="15" t="s">
        <v>168</v>
      </c>
      <c r="I6" s="15" t="s">
        <v>169</v>
      </c>
      <c r="J6" s="17" t="s">
        <v>170</v>
      </c>
      <c r="K6" s="15">
        <v>5</v>
      </c>
      <c r="L6" s="28" t="s">
        <v>1514</v>
      </c>
      <c r="M6" s="28" t="s">
        <v>1314</v>
      </c>
      <c r="O6" s="22" t="s">
        <v>1633</v>
      </c>
      <c r="P6" s="22"/>
    </row>
    <row r="7" spans="1:21" ht="27" thickBot="1" x14ac:dyDescent="0.3">
      <c r="A7" s="18" t="s">
        <v>77</v>
      </c>
      <c r="B7" s="15" t="s">
        <v>44</v>
      </c>
      <c r="C7" s="16">
        <v>11</v>
      </c>
      <c r="D7" s="15" t="s">
        <v>78</v>
      </c>
      <c r="E7" s="15" t="s">
        <v>79</v>
      </c>
      <c r="F7" s="15" t="s">
        <v>80</v>
      </c>
      <c r="G7" s="15" t="s">
        <v>81</v>
      </c>
      <c r="H7" s="15" t="s">
        <v>82</v>
      </c>
      <c r="I7" s="15" t="s">
        <v>83</v>
      </c>
      <c r="J7" s="17" t="s">
        <v>84</v>
      </c>
      <c r="K7" s="15">
        <v>6</v>
      </c>
      <c r="L7" s="28" t="s">
        <v>1515</v>
      </c>
      <c r="M7" s="28" t="s">
        <v>1315</v>
      </c>
      <c r="O7" s="20" t="s">
        <v>40</v>
      </c>
      <c r="P7" s="33" t="s">
        <v>1630</v>
      </c>
      <c r="R7" t="s">
        <v>1630</v>
      </c>
      <c r="S7" t="s">
        <v>1631</v>
      </c>
      <c r="T7" t="s">
        <v>1631</v>
      </c>
      <c r="U7" t="s">
        <v>1631</v>
      </c>
    </row>
    <row r="8" spans="1:21" ht="27" thickBot="1" x14ac:dyDescent="0.3">
      <c r="A8" s="18" t="s">
        <v>136</v>
      </c>
      <c r="B8" s="15" t="s">
        <v>44</v>
      </c>
      <c r="C8" s="16">
        <v>11</v>
      </c>
      <c r="D8" s="15" t="s">
        <v>21</v>
      </c>
      <c r="E8" s="15" t="s">
        <v>137</v>
      </c>
      <c r="F8" s="15" t="s">
        <v>138</v>
      </c>
      <c r="G8" s="15" t="s">
        <v>139</v>
      </c>
      <c r="H8" s="15" t="s">
        <v>140</v>
      </c>
      <c r="I8" s="15" t="s">
        <v>141</v>
      </c>
      <c r="J8" s="17" t="s">
        <v>142</v>
      </c>
      <c r="K8" s="15">
        <v>7</v>
      </c>
      <c r="L8" s="28" t="s">
        <v>1433</v>
      </c>
      <c r="M8" s="28" t="s">
        <v>1354</v>
      </c>
      <c r="O8" s="20" t="s">
        <v>41</v>
      </c>
      <c r="P8" s="33" t="s">
        <v>1631</v>
      </c>
      <c r="R8" t="s">
        <v>1630</v>
      </c>
      <c r="S8" t="s">
        <v>1631</v>
      </c>
      <c r="T8" t="s">
        <v>1631</v>
      </c>
      <c r="U8" t="s">
        <v>1631</v>
      </c>
    </row>
    <row r="9" spans="1:21" ht="27" thickBot="1" x14ac:dyDescent="0.3">
      <c r="A9" s="18" t="s">
        <v>43</v>
      </c>
      <c r="B9" s="15" t="s">
        <v>44</v>
      </c>
      <c r="C9" s="16">
        <v>11</v>
      </c>
      <c r="D9" s="15" t="s">
        <v>45</v>
      </c>
      <c r="E9" s="15" t="s">
        <v>46</v>
      </c>
      <c r="F9" s="15" t="s">
        <v>47</v>
      </c>
      <c r="G9" s="15" t="s">
        <v>48</v>
      </c>
      <c r="H9" s="15" t="s">
        <v>49</v>
      </c>
      <c r="I9" s="15" t="s">
        <v>50</v>
      </c>
      <c r="J9" s="17" t="s">
        <v>51</v>
      </c>
      <c r="K9" s="15">
        <v>8</v>
      </c>
      <c r="L9" s="28" t="s">
        <v>1433</v>
      </c>
      <c r="M9" s="28" t="s">
        <v>1354</v>
      </c>
      <c r="O9" s="20" t="s">
        <v>42</v>
      </c>
      <c r="P9" s="33" t="s">
        <v>1631</v>
      </c>
      <c r="R9" t="s">
        <v>1631</v>
      </c>
      <c r="S9" t="s">
        <v>1631</v>
      </c>
      <c r="T9" t="s">
        <v>1631</v>
      </c>
      <c r="U9" t="s">
        <v>1631</v>
      </c>
    </row>
    <row r="10" spans="1:21" ht="27" thickBot="1" x14ac:dyDescent="0.3">
      <c r="A10" s="18" t="s">
        <v>85</v>
      </c>
      <c r="B10" s="15" t="s">
        <v>44</v>
      </c>
      <c r="C10" s="16">
        <v>11</v>
      </c>
      <c r="D10" s="15" t="s">
        <v>27</v>
      </c>
      <c r="E10" s="15" t="s">
        <v>86</v>
      </c>
      <c r="F10" s="15" t="s">
        <v>87</v>
      </c>
      <c r="G10" s="15" t="s">
        <v>88</v>
      </c>
      <c r="H10" s="15" t="s">
        <v>89</v>
      </c>
      <c r="I10" s="15" t="s">
        <v>90</v>
      </c>
      <c r="J10" s="17" t="s">
        <v>91</v>
      </c>
      <c r="K10" s="15">
        <v>9</v>
      </c>
      <c r="L10" s="28" t="s">
        <v>1516</v>
      </c>
      <c r="M10" s="28" t="s">
        <v>1316</v>
      </c>
    </row>
    <row r="11" spans="1:21" ht="27" thickBot="1" x14ac:dyDescent="0.3">
      <c r="A11" s="18" t="s">
        <v>143</v>
      </c>
      <c r="B11" s="15" t="s">
        <v>44</v>
      </c>
      <c r="C11" s="16">
        <v>11</v>
      </c>
      <c r="D11" s="15" t="s">
        <v>24</v>
      </c>
      <c r="E11" s="15" t="s">
        <v>144</v>
      </c>
      <c r="F11" s="15" t="s">
        <v>145</v>
      </c>
      <c r="G11" s="15" t="s">
        <v>146</v>
      </c>
      <c r="H11" s="15" t="s">
        <v>147</v>
      </c>
      <c r="I11" s="15" t="s">
        <v>148</v>
      </c>
      <c r="J11" s="17" t="s">
        <v>149</v>
      </c>
      <c r="K11" s="15">
        <v>10</v>
      </c>
      <c r="L11" s="28" t="s">
        <v>1433</v>
      </c>
      <c r="M11" s="28" t="s">
        <v>1354</v>
      </c>
      <c r="O11" s="23" t="s">
        <v>1640</v>
      </c>
      <c r="P11" s="23"/>
    </row>
    <row r="12" spans="1:21" ht="27" thickBot="1" x14ac:dyDescent="0.3">
      <c r="A12" s="18" t="s">
        <v>52</v>
      </c>
      <c r="B12" s="15" t="s">
        <v>44</v>
      </c>
      <c r="C12" s="16">
        <v>11</v>
      </c>
      <c r="D12" s="15" t="s">
        <v>53</v>
      </c>
      <c r="E12" s="15" t="s">
        <v>54</v>
      </c>
      <c r="F12" s="15" t="s">
        <v>55</v>
      </c>
      <c r="G12" s="15" t="s">
        <v>56</v>
      </c>
      <c r="H12" s="15" t="s">
        <v>57</v>
      </c>
      <c r="I12" s="15" t="s">
        <v>58</v>
      </c>
      <c r="J12" s="17" t="s">
        <v>59</v>
      </c>
      <c r="K12" s="15">
        <v>11</v>
      </c>
      <c r="L12" s="28" t="s">
        <v>1433</v>
      </c>
      <c r="M12" s="28" t="s">
        <v>1354</v>
      </c>
      <c r="O12" s="20" t="s">
        <v>1639</v>
      </c>
      <c r="P12" s="34">
        <v>0</v>
      </c>
      <c r="Q12" s="19"/>
      <c r="R12" s="19">
        <v>0</v>
      </c>
      <c r="S12" s="19">
        <v>3</v>
      </c>
      <c r="T12" s="19">
        <v>1</v>
      </c>
      <c r="U12" s="19">
        <v>0</v>
      </c>
    </row>
    <row r="13" spans="1:21" ht="27" thickBot="1" x14ac:dyDescent="0.3">
      <c r="A13" s="18" t="s">
        <v>92</v>
      </c>
      <c r="B13" s="15" t="s">
        <v>44</v>
      </c>
      <c r="C13" s="16">
        <v>11</v>
      </c>
      <c r="D13" s="15" t="s">
        <v>19</v>
      </c>
      <c r="E13" s="15" t="s">
        <v>93</v>
      </c>
      <c r="F13" s="15" t="s">
        <v>94</v>
      </c>
      <c r="G13" s="15" t="s">
        <v>95</v>
      </c>
      <c r="H13" s="15" t="s">
        <v>96</v>
      </c>
      <c r="I13" s="15" t="s">
        <v>97</v>
      </c>
      <c r="J13" s="17" t="s">
        <v>98</v>
      </c>
      <c r="K13" s="15">
        <v>12</v>
      </c>
      <c r="L13" s="28" t="s">
        <v>1517</v>
      </c>
      <c r="M13" s="28" t="s">
        <v>660</v>
      </c>
      <c r="O13" s="20" t="s">
        <v>1642</v>
      </c>
      <c r="P13" s="34">
        <v>0</v>
      </c>
      <c r="R13" s="19">
        <v>0</v>
      </c>
      <c r="S13" s="19">
        <v>0</v>
      </c>
      <c r="T13" s="19">
        <v>0</v>
      </c>
      <c r="U13" s="19">
        <v>1</v>
      </c>
    </row>
    <row r="14" spans="1:21" ht="27" thickBot="1" x14ac:dyDescent="0.3">
      <c r="A14" s="18" t="s">
        <v>150</v>
      </c>
      <c r="B14" s="15" t="s">
        <v>44</v>
      </c>
      <c r="C14" s="16">
        <v>11</v>
      </c>
      <c r="D14" s="15" t="s">
        <v>25</v>
      </c>
      <c r="E14" s="15" t="s">
        <v>151</v>
      </c>
      <c r="F14" s="15" t="s">
        <v>152</v>
      </c>
      <c r="G14" s="15" t="s">
        <v>153</v>
      </c>
      <c r="H14" s="15" t="s">
        <v>154</v>
      </c>
      <c r="I14" s="15" t="s">
        <v>155</v>
      </c>
      <c r="J14" s="17" t="s">
        <v>156</v>
      </c>
      <c r="K14" s="15">
        <v>13</v>
      </c>
      <c r="L14" s="28" t="s">
        <v>1433</v>
      </c>
      <c r="M14" s="28" t="s">
        <v>1354</v>
      </c>
    </row>
    <row r="15" spans="1:21" ht="27" thickBot="1" x14ac:dyDescent="0.3">
      <c r="A15" s="18" t="s">
        <v>60</v>
      </c>
      <c r="B15" s="15" t="s">
        <v>44</v>
      </c>
      <c r="C15" s="16">
        <v>11</v>
      </c>
      <c r="D15" s="15" t="s">
        <v>23</v>
      </c>
      <c r="E15" s="15" t="s">
        <v>61</v>
      </c>
      <c r="F15" s="15" t="s">
        <v>62</v>
      </c>
      <c r="G15" s="15" t="s">
        <v>63</v>
      </c>
      <c r="H15" s="15" t="s">
        <v>64</v>
      </c>
      <c r="I15" s="15" t="s">
        <v>50</v>
      </c>
      <c r="J15" s="17" t="s">
        <v>65</v>
      </c>
      <c r="K15" s="15">
        <v>14</v>
      </c>
      <c r="L15" s="28" t="s">
        <v>1433</v>
      </c>
      <c r="M15" s="28" t="s">
        <v>1354</v>
      </c>
    </row>
    <row r="16" spans="1:21" ht="27" thickBot="1" x14ac:dyDescent="0.3">
      <c r="A16" s="18" t="s">
        <v>99</v>
      </c>
      <c r="B16" s="15" t="s">
        <v>44</v>
      </c>
      <c r="C16" s="16">
        <v>11</v>
      </c>
      <c r="D16" s="15" t="s">
        <v>100</v>
      </c>
      <c r="E16" s="15" t="s">
        <v>101</v>
      </c>
      <c r="F16" s="15" t="s">
        <v>102</v>
      </c>
      <c r="G16" s="15" t="s">
        <v>103</v>
      </c>
      <c r="H16" s="15" t="s">
        <v>104</v>
      </c>
      <c r="I16" s="15" t="s">
        <v>105</v>
      </c>
      <c r="J16" s="17" t="s">
        <v>106</v>
      </c>
      <c r="K16" s="15">
        <v>15</v>
      </c>
      <c r="L16" s="28" t="s">
        <v>1518</v>
      </c>
      <c r="M16" s="28" t="s">
        <v>1317</v>
      </c>
    </row>
    <row r="17" spans="1:13" ht="27" thickBot="1" x14ac:dyDescent="0.3">
      <c r="A17" s="18" t="s">
        <v>73</v>
      </c>
      <c r="B17" s="15" t="s">
        <v>44</v>
      </c>
      <c r="C17" s="16">
        <v>11</v>
      </c>
      <c r="D17" s="15" t="s">
        <v>18</v>
      </c>
      <c r="E17" s="15" t="s">
        <v>74</v>
      </c>
      <c r="F17" s="15" t="s">
        <v>74</v>
      </c>
      <c r="G17" s="15" t="s">
        <v>74</v>
      </c>
      <c r="H17" s="15" t="s">
        <v>75</v>
      </c>
      <c r="I17" s="15" t="s">
        <v>76</v>
      </c>
      <c r="J17" s="17" t="s">
        <v>59</v>
      </c>
      <c r="K17" s="15">
        <v>16</v>
      </c>
      <c r="L17" s="28" t="s">
        <v>1433</v>
      </c>
      <c r="M17" s="28" t="s">
        <v>1354</v>
      </c>
    </row>
    <row r="18" spans="1:13" ht="27" thickBot="1" x14ac:dyDescent="0.3">
      <c r="A18" s="18" t="s">
        <v>114</v>
      </c>
      <c r="B18" s="15" t="s">
        <v>44</v>
      </c>
      <c r="C18" s="16">
        <v>11</v>
      </c>
      <c r="D18" s="15" t="s">
        <v>22</v>
      </c>
      <c r="E18" s="15" t="s">
        <v>115</v>
      </c>
      <c r="F18" s="15" t="s">
        <v>116</v>
      </c>
      <c r="G18" s="15" t="s">
        <v>117</v>
      </c>
      <c r="H18" s="15" t="s">
        <v>118</v>
      </c>
      <c r="I18" s="15" t="s">
        <v>119</v>
      </c>
      <c r="J18" s="17" t="s">
        <v>120</v>
      </c>
      <c r="K18" s="15">
        <v>17</v>
      </c>
      <c r="L18" s="28" t="s">
        <v>1519</v>
      </c>
      <c r="M18" s="28" t="s">
        <v>1318</v>
      </c>
    </row>
    <row r="19" spans="1:13" ht="27" thickBot="1" x14ac:dyDescent="0.3">
      <c r="A19" s="18" t="s">
        <v>128</v>
      </c>
      <c r="B19" s="15" t="s">
        <v>44</v>
      </c>
      <c r="C19" s="16">
        <v>11</v>
      </c>
      <c r="D19" s="15" t="s">
        <v>129</v>
      </c>
      <c r="E19" s="15" t="s">
        <v>130</v>
      </c>
      <c r="F19" s="15" t="s">
        <v>131</v>
      </c>
      <c r="G19" s="15" t="s">
        <v>132</v>
      </c>
      <c r="H19" s="15" t="s">
        <v>133</v>
      </c>
      <c r="I19" s="15" t="s">
        <v>134</v>
      </c>
      <c r="J19" s="17" t="s">
        <v>135</v>
      </c>
      <c r="K19" s="15">
        <v>18</v>
      </c>
      <c r="L19" s="28" t="s">
        <v>1520</v>
      </c>
      <c r="M19" s="28" t="s">
        <v>583</v>
      </c>
    </row>
    <row r="20" spans="1:13" ht="27" thickBot="1" x14ac:dyDescent="0.3">
      <c r="A20" s="18" t="s">
        <v>273</v>
      </c>
      <c r="B20" s="15" t="s">
        <v>44</v>
      </c>
      <c r="C20" s="16">
        <v>12</v>
      </c>
      <c r="D20" s="15" t="s">
        <v>158</v>
      </c>
      <c r="E20" s="15" t="s">
        <v>274</v>
      </c>
      <c r="F20" s="15" t="s">
        <v>275</v>
      </c>
      <c r="G20" s="15" t="s">
        <v>276</v>
      </c>
      <c r="H20" s="15" t="s">
        <v>277</v>
      </c>
      <c r="I20" s="15" t="s">
        <v>278</v>
      </c>
      <c r="J20" s="17" t="s">
        <v>279</v>
      </c>
      <c r="K20" s="27">
        <v>1</v>
      </c>
      <c r="L20" s="28" t="s">
        <v>1433</v>
      </c>
      <c r="M20" s="28" t="s">
        <v>1354</v>
      </c>
    </row>
    <row r="21" spans="1:13" ht="27" thickBot="1" x14ac:dyDescent="0.3">
      <c r="A21" s="18" t="s">
        <v>191</v>
      </c>
      <c r="B21" s="15" t="s">
        <v>44</v>
      </c>
      <c r="C21" s="16">
        <v>12</v>
      </c>
      <c r="D21" s="15" t="s">
        <v>20</v>
      </c>
      <c r="E21" s="15" t="s">
        <v>192</v>
      </c>
      <c r="F21" s="15" t="s">
        <v>193</v>
      </c>
      <c r="G21" s="15" t="s">
        <v>194</v>
      </c>
      <c r="H21" s="15" t="s">
        <v>195</v>
      </c>
      <c r="I21" s="15" t="s">
        <v>196</v>
      </c>
      <c r="J21" s="17" t="s">
        <v>197</v>
      </c>
      <c r="K21" s="15">
        <v>2</v>
      </c>
      <c r="L21" s="28" t="s">
        <v>1433</v>
      </c>
      <c r="M21" s="28" t="s">
        <v>1354</v>
      </c>
    </row>
    <row r="22" spans="1:13" ht="27" thickBot="1" x14ac:dyDescent="0.3">
      <c r="A22" s="18" t="s">
        <v>227</v>
      </c>
      <c r="B22" s="15" t="s">
        <v>44</v>
      </c>
      <c r="C22" s="16">
        <v>12</v>
      </c>
      <c r="D22" s="15" t="s">
        <v>26</v>
      </c>
      <c r="E22" s="15" t="s">
        <v>228</v>
      </c>
      <c r="F22" s="15" t="s">
        <v>229</v>
      </c>
      <c r="G22" s="15" t="s">
        <v>230</v>
      </c>
      <c r="H22" s="15" t="s">
        <v>231</v>
      </c>
      <c r="I22" s="15" t="s">
        <v>232</v>
      </c>
      <c r="J22" s="17" t="s">
        <v>233</v>
      </c>
      <c r="K22" s="15">
        <v>3</v>
      </c>
      <c r="L22" s="28" t="s">
        <v>1512</v>
      </c>
      <c r="M22" s="28" t="s">
        <v>1312</v>
      </c>
    </row>
    <row r="23" spans="1:13" ht="27" thickBot="1" x14ac:dyDescent="0.3">
      <c r="A23" s="18" t="s">
        <v>239</v>
      </c>
      <c r="B23" s="15" t="s">
        <v>44</v>
      </c>
      <c r="C23" s="16">
        <v>12</v>
      </c>
      <c r="D23" s="15" t="s">
        <v>17</v>
      </c>
      <c r="E23" s="15" t="s">
        <v>240</v>
      </c>
      <c r="F23" s="15" t="s">
        <v>241</v>
      </c>
      <c r="G23" s="15" t="s">
        <v>242</v>
      </c>
      <c r="H23" s="15" t="s">
        <v>243</v>
      </c>
      <c r="I23" s="15" t="s">
        <v>244</v>
      </c>
      <c r="J23" s="17" t="s">
        <v>245</v>
      </c>
      <c r="K23" s="15">
        <v>4</v>
      </c>
      <c r="L23" s="28" t="s">
        <v>1513</v>
      </c>
      <c r="M23" s="28" t="s">
        <v>1313</v>
      </c>
    </row>
    <row r="24" spans="1:13" ht="27" thickBot="1" x14ac:dyDescent="0.3">
      <c r="A24" s="18" t="s">
        <v>280</v>
      </c>
      <c r="B24" s="15" t="s">
        <v>44</v>
      </c>
      <c r="C24" s="16">
        <v>12</v>
      </c>
      <c r="D24" s="15" t="s">
        <v>164</v>
      </c>
      <c r="E24" s="15" t="s">
        <v>281</v>
      </c>
      <c r="F24" s="15" t="s">
        <v>282</v>
      </c>
      <c r="G24" s="15" t="s">
        <v>283</v>
      </c>
      <c r="H24" s="15" t="s">
        <v>284</v>
      </c>
      <c r="I24" s="15" t="s">
        <v>285</v>
      </c>
      <c r="J24" s="17" t="s">
        <v>286</v>
      </c>
      <c r="K24" s="15">
        <v>5</v>
      </c>
      <c r="L24" s="28" t="s">
        <v>1514</v>
      </c>
      <c r="M24" s="28" t="s">
        <v>1314</v>
      </c>
    </row>
    <row r="25" spans="1:13" ht="27" thickBot="1" x14ac:dyDescent="0.3">
      <c r="A25" s="18" t="s">
        <v>201</v>
      </c>
      <c r="B25" s="15" t="s">
        <v>44</v>
      </c>
      <c r="C25" s="16">
        <v>12</v>
      </c>
      <c r="D25" s="15" t="s">
        <v>78</v>
      </c>
      <c r="E25" s="15" t="s">
        <v>202</v>
      </c>
      <c r="F25" s="15" t="s">
        <v>203</v>
      </c>
      <c r="G25" s="15" t="s">
        <v>204</v>
      </c>
      <c r="H25" s="15" t="s">
        <v>205</v>
      </c>
      <c r="I25" s="15" t="s">
        <v>206</v>
      </c>
      <c r="J25" s="17" t="s">
        <v>207</v>
      </c>
      <c r="K25" s="15">
        <v>6</v>
      </c>
      <c r="L25" s="28" t="s">
        <v>1515</v>
      </c>
      <c r="M25" s="28" t="s">
        <v>1315</v>
      </c>
    </row>
    <row r="26" spans="1:13" ht="27" thickBot="1" x14ac:dyDescent="0.3">
      <c r="A26" s="18" t="s">
        <v>253</v>
      </c>
      <c r="B26" s="15" t="s">
        <v>44</v>
      </c>
      <c r="C26" s="16">
        <v>12</v>
      </c>
      <c r="D26" s="15" t="s">
        <v>21</v>
      </c>
      <c r="E26" s="15" t="s">
        <v>254</v>
      </c>
      <c r="F26" s="15" t="s">
        <v>255</v>
      </c>
      <c r="G26" s="15" t="s">
        <v>256</v>
      </c>
      <c r="H26" s="15" t="s">
        <v>257</v>
      </c>
      <c r="I26" s="15" t="s">
        <v>258</v>
      </c>
      <c r="J26" s="17" t="s">
        <v>259</v>
      </c>
      <c r="K26" s="15">
        <v>7</v>
      </c>
      <c r="L26" s="28" t="s">
        <v>1433</v>
      </c>
      <c r="M26" s="28" t="s">
        <v>1354</v>
      </c>
    </row>
    <row r="27" spans="1:13" ht="27" thickBot="1" x14ac:dyDescent="0.3">
      <c r="A27" s="18" t="s">
        <v>171</v>
      </c>
      <c r="B27" s="15" t="s">
        <v>44</v>
      </c>
      <c r="C27" s="16">
        <v>12</v>
      </c>
      <c r="D27" s="15" t="s">
        <v>45</v>
      </c>
      <c r="E27" s="15" t="s">
        <v>172</v>
      </c>
      <c r="F27" s="15" t="s">
        <v>173</v>
      </c>
      <c r="G27" s="15" t="s">
        <v>174</v>
      </c>
      <c r="H27" s="15" t="s">
        <v>175</v>
      </c>
      <c r="I27" s="15" t="s">
        <v>176</v>
      </c>
      <c r="J27" s="17" t="s">
        <v>177</v>
      </c>
      <c r="K27" s="15">
        <v>8</v>
      </c>
      <c r="L27" s="28" t="s">
        <v>1433</v>
      </c>
      <c r="M27" s="28" t="s">
        <v>1354</v>
      </c>
    </row>
    <row r="28" spans="1:13" ht="27" thickBot="1" x14ac:dyDescent="0.3">
      <c r="A28" s="18" t="s">
        <v>208</v>
      </c>
      <c r="B28" s="15" t="s">
        <v>44</v>
      </c>
      <c r="C28" s="16">
        <v>12</v>
      </c>
      <c r="D28" s="15" t="s">
        <v>27</v>
      </c>
      <c r="E28" s="15" t="s">
        <v>209</v>
      </c>
      <c r="F28" s="15" t="s">
        <v>210</v>
      </c>
      <c r="G28" s="15" t="s">
        <v>211</v>
      </c>
      <c r="H28" s="15" t="s">
        <v>212</v>
      </c>
      <c r="I28" s="15" t="s">
        <v>213</v>
      </c>
      <c r="J28" s="17" t="s">
        <v>214</v>
      </c>
      <c r="K28" s="15">
        <v>9</v>
      </c>
      <c r="L28" s="28" t="s">
        <v>1516</v>
      </c>
      <c r="M28" s="28" t="s">
        <v>1316</v>
      </c>
    </row>
    <row r="29" spans="1:13" ht="27" thickBot="1" x14ac:dyDescent="0.3">
      <c r="A29" s="18" t="s">
        <v>260</v>
      </c>
      <c r="B29" s="15" t="s">
        <v>44</v>
      </c>
      <c r="C29" s="16">
        <v>12</v>
      </c>
      <c r="D29" s="15" t="s">
        <v>24</v>
      </c>
      <c r="E29" s="15" t="s">
        <v>261</v>
      </c>
      <c r="F29" s="15" t="s">
        <v>262</v>
      </c>
      <c r="G29" s="15" t="s">
        <v>263</v>
      </c>
      <c r="H29" s="15" t="s">
        <v>264</v>
      </c>
      <c r="I29" s="15" t="s">
        <v>265</v>
      </c>
      <c r="J29" s="17" t="s">
        <v>266</v>
      </c>
      <c r="K29" s="15">
        <v>10</v>
      </c>
      <c r="L29" s="28" t="s">
        <v>1433</v>
      </c>
      <c r="M29" s="28" t="s">
        <v>1354</v>
      </c>
    </row>
    <row r="30" spans="1:13" ht="27" thickBot="1" x14ac:dyDescent="0.3">
      <c r="A30" s="18" t="s">
        <v>178</v>
      </c>
      <c r="B30" s="15" t="s">
        <v>44</v>
      </c>
      <c r="C30" s="16">
        <v>12</v>
      </c>
      <c r="D30" s="15" t="s">
        <v>53</v>
      </c>
      <c r="E30" s="15" t="s">
        <v>179</v>
      </c>
      <c r="F30" s="15" t="s">
        <v>180</v>
      </c>
      <c r="G30" s="15" t="s">
        <v>181</v>
      </c>
      <c r="H30" s="15" t="s">
        <v>182</v>
      </c>
      <c r="I30" s="15" t="s">
        <v>183</v>
      </c>
      <c r="J30" s="17" t="s">
        <v>184</v>
      </c>
      <c r="K30" s="15">
        <v>11</v>
      </c>
      <c r="L30" s="28" t="s">
        <v>1433</v>
      </c>
      <c r="M30" s="28" t="s">
        <v>1354</v>
      </c>
    </row>
    <row r="31" spans="1:13" ht="27" thickBot="1" x14ac:dyDescent="0.3">
      <c r="A31" s="18" t="s">
        <v>215</v>
      </c>
      <c r="B31" s="15" t="s">
        <v>44</v>
      </c>
      <c r="C31" s="16">
        <v>12</v>
      </c>
      <c r="D31" s="15" t="s">
        <v>19</v>
      </c>
      <c r="E31" s="15" t="s">
        <v>216</v>
      </c>
      <c r="F31" s="15" t="s">
        <v>217</v>
      </c>
      <c r="G31" s="15" t="s">
        <v>218</v>
      </c>
      <c r="H31" s="15" t="s">
        <v>105</v>
      </c>
      <c r="I31" s="15" t="s">
        <v>219</v>
      </c>
      <c r="J31" s="17" t="s">
        <v>220</v>
      </c>
      <c r="K31" s="15">
        <v>12</v>
      </c>
      <c r="L31" s="28" t="s">
        <v>1517</v>
      </c>
      <c r="M31" s="28" t="s">
        <v>660</v>
      </c>
    </row>
    <row r="32" spans="1:13" ht="27" thickBot="1" x14ac:dyDescent="0.3">
      <c r="A32" s="18" t="s">
        <v>267</v>
      </c>
      <c r="B32" s="15" t="s">
        <v>44</v>
      </c>
      <c r="C32" s="16">
        <v>12</v>
      </c>
      <c r="D32" s="15" t="s">
        <v>25</v>
      </c>
      <c r="E32" s="15" t="s">
        <v>268</v>
      </c>
      <c r="F32" s="15" t="s">
        <v>269</v>
      </c>
      <c r="G32" s="15" t="s">
        <v>256</v>
      </c>
      <c r="H32" s="15" t="s">
        <v>270</v>
      </c>
      <c r="I32" s="15" t="s">
        <v>271</v>
      </c>
      <c r="J32" s="17" t="s">
        <v>272</v>
      </c>
      <c r="K32" s="15">
        <v>13</v>
      </c>
      <c r="L32" s="28" t="s">
        <v>1433</v>
      </c>
      <c r="M32" s="28" t="s">
        <v>1354</v>
      </c>
    </row>
    <row r="33" spans="1:13" ht="27" thickBot="1" x14ac:dyDescent="0.3">
      <c r="A33" s="18" t="s">
        <v>185</v>
      </c>
      <c r="B33" s="15" t="s">
        <v>44</v>
      </c>
      <c r="C33" s="16">
        <v>12</v>
      </c>
      <c r="D33" s="15" t="s">
        <v>23</v>
      </c>
      <c r="E33" s="15" t="s">
        <v>186</v>
      </c>
      <c r="F33" s="15" t="s">
        <v>187</v>
      </c>
      <c r="G33" s="15" t="s">
        <v>188</v>
      </c>
      <c r="H33" s="15" t="s">
        <v>189</v>
      </c>
      <c r="I33" s="15" t="s">
        <v>176</v>
      </c>
      <c r="J33" s="17" t="s">
        <v>190</v>
      </c>
      <c r="K33" s="15">
        <v>14</v>
      </c>
      <c r="L33" s="28" t="s">
        <v>1433</v>
      </c>
      <c r="M33" s="28" t="s">
        <v>1354</v>
      </c>
    </row>
    <row r="34" spans="1:13" ht="27" thickBot="1" x14ac:dyDescent="0.3">
      <c r="A34" s="18" t="s">
        <v>221</v>
      </c>
      <c r="B34" s="15" t="s">
        <v>44</v>
      </c>
      <c r="C34" s="16">
        <v>12</v>
      </c>
      <c r="D34" s="15" t="s">
        <v>100</v>
      </c>
      <c r="E34" s="15" t="s">
        <v>222</v>
      </c>
      <c r="F34" s="15" t="s">
        <v>223</v>
      </c>
      <c r="G34" s="15" t="s">
        <v>224</v>
      </c>
      <c r="H34" s="15" t="s">
        <v>225</v>
      </c>
      <c r="I34" s="15" t="s">
        <v>226</v>
      </c>
      <c r="J34" s="17" t="s">
        <v>120</v>
      </c>
      <c r="K34" s="15">
        <v>15</v>
      </c>
      <c r="L34" s="28" t="s">
        <v>1518</v>
      </c>
      <c r="M34" s="28" t="s">
        <v>1317</v>
      </c>
    </row>
    <row r="35" spans="1:13" ht="27" thickBot="1" x14ac:dyDescent="0.3">
      <c r="A35" s="18" t="s">
        <v>198</v>
      </c>
      <c r="B35" s="15" t="s">
        <v>44</v>
      </c>
      <c r="C35" s="16">
        <v>12</v>
      </c>
      <c r="D35" s="15" t="s">
        <v>18</v>
      </c>
      <c r="E35" s="15" t="s">
        <v>74</v>
      </c>
      <c r="F35" s="15" t="s">
        <v>74</v>
      </c>
      <c r="G35" s="15" t="s">
        <v>74</v>
      </c>
      <c r="H35" s="15" t="s">
        <v>199</v>
      </c>
      <c r="I35" s="15" t="s">
        <v>200</v>
      </c>
      <c r="J35" s="17" t="s">
        <v>65</v>
      </c>
      <c r="K35" s="15">
        <v>16</v>
      </c>
      <c r="L35" s="28" t="s">
        <v>1433</v>
      </c>
      <c r="M35" s="28" t="s">
        <v>1354</v>
      </c>
    </row>
    <row r="36" spans="1:13" ht="27" thickBot="1" x14ac:dyDescent="0.3">
      <c r="A36" s="18" t="s">
        <v>234</v>
      </c>
      <c r="B36" s="15" t="s">
        <v>44</v>
      </c>
      <c r="C36" s="16">
        <v>12</v>
      </c>
      <c r="D36" s="15" t="s">
        <v>22</v>
      </c>
      <c r="E36" s="15" t="s">
        <v>235</v>
      </c>
      <c r="F36" s="15" t="s">
        <v>210</v>
      </c>
      <c r="G36" s="15" t="s">
        <v>236</v>
      </c>
      <c r="H36" s="15" t="s">
        <v>237</v>
      </c>
      <c r="I36" s="15" t="s">
        <v>213</v>
      </c>
      <c r="J36" s="17" t="s">
        <v>238</v>
      </c>
      <c r="K36" s="15">
        <v>17</v>
      </c>
      <c r="L36" s="28" t="s">
        <v>1519</v>
      </c>
      <c r="M36" s="28" t="s">
        <v>1318</v>
      </c>
    </row>
    <row r="37" spans="1:13" ht="27" thickBot="1" x14ac:dyDescent="0.3">
      <c r="A37" s="18" t="s">
        <v>246</v>
      </c>
      <c r="B37" s="15" t="s">
        <v>44</v>
      </c>
      <c r="C37" s="16">
        <v>12</v>
      </c>
      <c r="D37" s="15" t="s">
        <v>129</v>
      </c>
      <c r="E37" s="15" t="s">
        <v>247</v>
      </c>
      <c r="F37" s="15" t="s">
        <v>248</v>
      </c>
      <c r="G37" s="15" t="s">
        <v>249</v>
      </c>
      <c r="H37" s="15" t="s">
        <v>250</v>
      </c>
      <c r="I37" s="15" t="s">
        <v>251</v>
      </c>
      <c r="J37" s="17" t="s">
        <v>252</v>
      </c>
      <c r="K37" s="15">
        <v>18</v>
      </c>
      <c r="L37" s="28" t="s">
        <v>1520</v>
      </c>
      <c r="M37" s="28" t="s">
        <v>583</v>
      </c>
    </row>
    <row r="38" spans="1:13" ht="27" thickBot="1" x14ac:dyDescent="0.3">
      <c r="A38" s="18" t="s">
        <v>387</v>
      </c>
      <c r="B38" s="15" t="s">
        <v>44</v>
      </c>
      <c r="C38" s="16">
        <v>13</v>
      </c>
      <c r="D38" s="15" t="s">
        <v>158</v>
      </c>
      <c r="E38" s="15" t="s">
        <v>388</v>
      </c>
      <c r="F38" s="15" t="s">
        <v>389</v>
      </c>
      <c r="G38" s="15" t="s">
        <v>390</v>
      </c>
      <c r="H38" s="15" t="s">
        <v>391</v>
      </c>
      <c r="I38" s="15" t="s">
        <v>392</v>
      </c>
      <c r="J38" s="17" t="s">
        <v>393</v>
      </c>
      <c r="K38" s="27">
        <v>1</v>
      </c>
      <c r="L38" s="28" t="s">
        <v>1433</v>
      </c>
      <c r="M38" s="28" t="s">
        <v>1354</v>
      </c>
    </row>
    <row r="39" spans="1:13" ht="27" thickBot="1" x14ac:dyDescent="0.3">
      <c r="A39" s="18" t="s">
        <v>306</v>
      </c>
      <c r="B39" s="15" t="s">
        <v>44</v>
      </c>
      <c r="C39" s="16">
        <v>13</v>
      </c>
      <c r="D39" s="15" t="s">
        <v>20</v>
      </c>
      <c r="E39" s="15" t="s">
        <v>307</v>
      </c>
      <c r="F39" s="15" t="s">
        <v>308</v>
      </c>
      <c r="G39" s="15" t="s">
        <v>309</v>
      </c>
      <c r="H39" s="15" t="s">
        <v>310</v>
      </c>
      <c r="I39" s="15" t="s">
        <v>311</v>
      </c>
      <c r="J39" s="17" t="s">
        <v>312</v>
      </c>
      <c r="K39" s="15">
        <v>2</v>
      </c>
      <c r="L39" s="28" t="s">
        <v>1433</v>
      </c>
      <c r="M39" s="28" t="s">
        <v>1354</v>
      </c>
    </row>
    <row r="40" spans="1:13" ht="27" thickBot="1" x14ac:dyDescent="0.3">
      <c r="A40" s="18" t="s">
        <v>344</v>
      </c>
      <c r="B40" s="15" t="s">
        <v>44</v>
      </c>
      <c r="C40" s="16">
        <v>13</v>
      </c>
      <c r="D40" s="15" t="s">
        <v>26</v>
      </c>
      <c r="E40" s="15" t="s">
        <v>345</v>
      </c>
      <c r="F40" s="15" t="s">
        <v>346</v>
      </c>
      <c r="G40" s="15" t="s">
        <v>347</v>
      </c>
      <c r="H40" s="15" t="s">
        <v>348</v>
      </c>
      <c r="I40" s="15" t="s">
        <v>349</v>
      </c>
      <c r="J40" s="17" t="s">
        <v>350</v>
      </c>
      <c r="K40" s="15">
        <v>3</v>
      </c>
      <c r="L40" s="28" t="s">
        <v>1521</v>
      </c>
      <c r="M40" t="s">
        <v>1319</v>
      </c>
    </row>
    <row r="41" spans="1:13" ht="27" thickBot="1" x14ac:dyDescent="0.3">
      <c r="A41" s="18" t="s">
        <v>357</v>
      </c>
      <c r="B41" s="15" t="s">
        <v>44</v>
      </c>
      <c r="C41" s="16">
        <v>13</v>
      </c>
      <c r="D41" s="15" t="s">
        <v>17</v>
      </c>
      <c r="E41" s="15" t="s">
        <v>358</v>
      </c>
      <c r="F41" s="15" t="s">
        <v>359</v>
      </c>
      <c r="G41" s="15" t="s">
        <v>360</v>
      </c>
      <c r="H41" s="15" t="s">
        <v>361</v>
      </c>
      <c r="I41" s="15" t="s">
        <v>362</v>
      </c>
      <c r="J41" s="17" t="s">
        <v>363</v>
      </c>
      <c r="K41" s="15">
        <v>4</v>
      </c>
      <c r="L41" s="28" t="s">
        <v>1522</v>
      </c>
      <c r="M41" t="s">
        <v>1320</v>
      </c>
    </row>
    <row r="42" spans="1:13" ht="27" thickBot="1" x14ac:dyDescent="0.3">
      <c r="A42" s="18" t="s">
        <v>394</v>
      </c>
      <c r="B42" s="15" t="s">
        <v>44</v>
      </c>
      <c r="C42" s="16">
        <v>13</v>
      </c>
      <c r="D42" s="15" t="s">
        <v>164</v>
      </c>
      <c r="E42" s="15" t="s">
        <v>395</v>
      </c>
      <c r="F42" s="15" t="s">
        <v>396</v>
      </c>
      <c r="G42" s="15" t="s">
        <v>397</v>
      </c>
      <c r="H42" s="15" t="s">
        <v>398</v>
      </c>
      <c r="I42" s="15" t="s">
        <v>399</v>
      </c>
      <c r="J42" s="17" t="s">
        <v>400</v>
      </c>
      <c r="K42" s="15">
        <v>5</v>
      </c>
      <c r="L42" s="28" t="s">
        <v>1523</v>
      </c>
      <c r="M42" t="s">
        <v>1321</v>
      </c>
    </row>
    <row r="43" spans="1:13" ht="27" thickBot="1" x14ac:dyDescent="0.3">
      <c r="A43" s="18" t="s">
        <v>317</v>
      </c>
      <c r="B43" s="15" t="s">
        <v>44</v>
      </c>
      <c r="C43" s="16">
        <v>13</v>
      </c>
      <c r="D43" s="15" t="s">
        <v>78</v>
      </c>
      <c r="E43" s="15" t="s">
        <v>318</v>
      </c>
      <c r="F43" s="15" t="s">
        <v>319</v>
      </c>
      <c r="G43" s="15" t="s">
        <v>320</v>
      </c>
      <c r="H43" s="15" t="s">
        <v>321</v>
      </c>
      <c r="I43" s="15" t="s">
        <v>322</v>
      </c>
      <c r="J43" s="17" t="s">
        <v>323</v>
      </c>
      <c r="K43" s="15">
        <v>6</v>
      </c>
      <c r="L43" s="28" t="s">
        <v>1524</v>
      </c>
      <c r="M43" t="s">
        <v>1322</v>
      </c>
    </row>
    <row r="44" spans="1:13" ht="27" thickBot="1" x14ac:dyDescent="0.3">
      <c r="A44" s="18" t="s">
        <v>371</v>
      </c>
      <c r="B44" s="15" t="s">
        <v>44</v>
      </c>
      <c r="C44" s="16">
        <v>13</v>
      </c>
      <c r="D44" s="15" t="s">
        <v>21</v>
      </c>
      <c r="E44" s="15" t="s">
        <v>269</v>
      </c>
      <c r="F44" s="15" t="s">
        <v>372</v>
      </c>
      <c r="G44" s="15" t="s">
        <v>373</v>
      </c>
      <c r="H44" s="15" t="s">
        <v>374</v>
      </c>
      <c r="I44" s="15" t="s">
        <v>155</v>
      </c>
      <c r="J44" s="17" t="s">
        <v>375</v>
      </c>
      <c r="K44" s="15">
        <v>7</v>
      </c>
      <c r="L44" s="28" t="s">
        <v>1433</v>
      </c>
      <c r="M44" s="28" t="s">
        <v>1354</v>
      </c>
    </row>
    <row r="45" spans="1:13" ht="27" thickBot="1" x14ac:dyDescent="0.3">
      <c r="A45" s="18" t="s">
        <v>287</v>
      </c>
      <c r="B45" s="15" t="s">
        <v>44</v>
      </c>
      <c r="C45" s="16">
        <v>13</v>
      </c>
      <c r="D45" s="15" t="s">
        <v>45</v>
      </c>
      <c r="E45" s="15" t="s">
        <v>288</v>
      </c>
      <c r="F45" s="15" t="s">
        <v>289</v>
      </c>
      <c r="G45" s="15" t="s">
        <v>290</v>
      </c>
      <c r="H45" s="15" t="s">
        <v>291</v>
      </c>
      <c r="I45" s="15" t="s">
        <v>292</v>
      </c>
      <c r="J45" s="17" t="s">
        <v>293</v>
      </c>
      <c r="K45" s="15">
        <v>8</v>
      </c>
      <c r="L45" s="28" t="s">
        <v>1433</v>
      </c>
      <c r="M45" s="28" t="s">
        <v>1354</v>
      </c>
    </row>
    <row r="46" spans="1:13" ht="27" thickBot="1" x14ac:dyDescent="0.3">
      <c r="A46" s="18" t="s">
        <v>324</v>
      </c>
      <c r="B46" s="15" t="s">
        <v>44</v>
      </c>
      <c r="C46" s="16">
        <v>13</v>
      </c>
      <c r="D46" s="15" t="s">
        <v>27</v>
      </c>
      <c r="E46" s="15" t="s">
        <v>325</v>
      </c>
      <c r="F46" s="15" t="s">
        <v>326</v>
      </c>
      <c r="G46" s="15" t="s">
        <v>327</v>
      </c>
      <c r="H46" s="15" t="s">
        <v>328</v>
      </c>
      <c r="I46" s="15" t="s">
        <v>329</v>
      </c>
      <c r="J46" s="17" t="s">
        <v>330</v>
      </c>
      <c r="K46" s="15">
        <v>9</v>
      </c>
      <c r="L46" s="28" t="s">
        <v>1525</v>
      </c>
      <c r="M46" t="s">
        <v>1323</v>
      </c>
    </row>
    <row r="47" spans="1:13" ht="27" thickBot="1" x14ac:dyDescent="0.3">
      <c r="A47" s="18" t="s">
        <v>376</v>
      </c>
      <c r="B47" s="15" t="s">
        <v>44</v>
      </c>
      <c r="C47" s="16">
        <v>13</v>
      </c>
      <c r="D47" s="15" t="s">
        <v>24</v>
      </c>
      <c r="E47" s="15" t="s">
        <v>377</v>
      </c>
      <c r="F47" s="15" t="s">
        <v>378</v>
      </c>
      <c r="G47" s="15" t="s">
        <v>379</v>
      </c>
      <c r="H47" s="15" t="s">
        <v>30</v>
      </c>
      <c r="I47" s="15" t="s">
        <v>380</v>
      </c>
      <c r="J47" s="17" t="s">
        <v>156</v>
      </c>
      <c r="K47" s="15">
        <v>10</v>
      </c>
      <c r="L47" s="28" t="s">
        <v>1433</v>
      </c>
      <c r="M47" s="28" t="s">
        <v>1354</v>
      </c>
    </row>
    <row r="48" spans="1:13" ht="27" thickBot="1" x14ac:dyDescent="0.3">
      <c r="A48" s="18" t="s">
        <v>294</v>
      </c>
      <c r="B48" s="15" t="s">
        <v>44</v>
      </c>
      <c r="C48" s="16">
        <v>13</v>
      </c>
      <c r="D48" s="15" t="s">
        <v>53</v>
      </c>
      <c r="E48" s="15" t="s">
        <v>295</v>
      </c>
      <c r="F48" s="15" t="s">
        <v>296</v>
      </c>
      <c r="G48" s="15" t="s">
        <v>48</v>
      </c>
      <c r="H48" s="15" t="s">
        <v>297</v>
      </c>
      <c r="I48" s="15" t="s">
        <v>298</v>
      </c>
      <c r="J48" s="17" t="s">
        <v>51</v>
      </c>
      <c r="K48" s="15">
        <v>11</v>
      </c>
      <c r="L48" s="28" t="s">
        <v>1433</v>
      </c>
      <c r="M48" s="28" t="s">
        <v>1354</v>
      </c>
    </row>
    <row r="49" spans="1:13" ht="27" thickBot="1" x14ac:dyDescent="0.3">
      <c r="A49" s="18" t="s">
        <v>331</v>
      </c>
      <c r="B49" s="15" t="s">
        <v>44</v>
      </c>
      <c r="C49" s="16">
        <v>13</v>
      </c>
      <c r="D49" s="15" t="s">
        <v>19</v>
      </c>
      <c r="E49" s="15" t="s">
        <v>332</v>
      </c>
      <c r="F49" s="15" t="s">
        <v>333</v>
      </c>
      <c r="G49" s="15" t="s">
        <v>334</v>
      </c>
      <c r="H49" s="15" t="s">
        <v>335</v>
      </c>
      <c r="I49" s="15" t="s">
        <v>336</v>
      </c>
      <c r="J49" s="17" t="s">
        <v>337</v>
      </c>
      <c r="K49" s="15">
        <v>12</v>
      </c>
      <c r="L49" s="28" t="s">
        <v>1526</v>
      </c>
      <c r="M49" t="s">
        <v>1324</v>
      </c>
    </row>
    <row r="50" spans="1:13" ht="27" thickBot="1" x14ac:dyDescent="0.3">
      <c r="A50" s="18" t="s">
        <v>381</v>
      </c>
      <c r="B50" s="15" t="s">
        <v>44</v>
      </c>
      <c r="C50" s="16">
        <v>13</v>
      </c>
      <c r="D50" s="15" t="s">
        <v>25</v>
      </c>
      <c r="E50" s="15" t="s">
        <v>382</v>
      </c>
      <c r="F50" s="15" t="s">
        <v>383</v>
      </c>
      <c r="G50" s="15" t="s">
        <v>373</v>
      </c>
      <c r="H50" s="15" t="s">
        <v>384</v>
      </c>
      <c r="I50" s="15" t="s">
        <v>385</v>
      </c>
      <c r="J50" s="17" t="s">
        <v>386</v>
      </c>
      <c r="K50" s="15">
        <v>13</v>
      </c>
      <c r="L50" s="28" t="s">
        <v>1433</v>
      </c>
      <c r="M50" s="28" t="s">
        <v>1354</v>
      </c>
    </row>
    <row r="51" spans="1:13" ht="27" thickBot="1" x14ac:dyDescent="0.3">
      <c r="A51" s="18" t="s">
        <v>299</v>
      </c>
      <c r="B51" s="15" t="s">
        <v>44</v>
      </c>
      <c r="C51" s="16">
        <v>13</v>
      </c>
      <c r="D51" s="15" t="s">
        <v>23</v>
      </c>
      <c r="E51" s="15" t="s">
        <v>300</v>
      </c>
      <c r="F51" s="15" t="s">
        <v>301</v>
      </c>
      <c r="G51" s="15" t="s">
        <v>302</v>
      </c>
      <c r="H51" s="15" t="s">
        <v>303</v>
      </c>
      <c r="I51" s="15" t="s">
        <v>304</v>
      </c>
      <c r="J51" s="17" t="s">
        <v>305</v>
      </c>
      <c r="K51" s="15">
        <v>14</v>
      </c>
      <c r="L51" s="28" t="s">
        <v>1433</v>
      </c>
      <c r="M51" s="28" t="s">
        <v>1354</v>
      </c>
    </row>
    <row r="52" spans="1:13" ht="27" thickBot="1" x14ac:dyDescent="0.3">
      <c r="A52" s="18" t="s">
        <v>338</v>
      </c>
      <c r="B52" s="15" t="s">
        <v>44</v>
      </c>
      <c r="C52" s="16">
        <v>13</v>
      </c>
      <c r="D52" s="15" t="s">
        <v>100</v>
      </c>
      <c r="E52" s="15" t="s">
        <v>339</v>
      </c>
      <c r="F52" s="15" t="s">
        <v>340</v>
      </c>
      <c r="G52" s="15" t="s">
        <v>341</v>
      </c>
      <c r="H52" s="15" t="s">
        <v>342</v>
      </c>
      <c r="I52" s="15" t="s">
        <v>343</v>
      </c>
      <c r="J52" s="17" t="s">
        <v>214</v>
      </c>
      <c r="K52" s="15">
        <v>15</v>
      </c>
      <c r="L52" s="28" t="s">
        <v>1527</v>
      </c>
      <c r="M52" t="s">
        <v>1325</v>
      </c>
    </row>
    <row r="53" spans="1:13" ht="27" thickBot="1" x14ac:dyDescent="0.3">
      <c r="A53" s="18" t="s">
        <v>313</v>
      </c>
      <c r="B53" s="15" t="s">
        <v>44</v>
      </c>
      <c r="C53" s="16">
        <v>13</v>
      </c>
      <c r="D53" s="15" t="s">
        <v>18</v>
      </c>
      <c r="E53" s="15" t="s">
        <v>74</v>
      </c>
      <c r="F53" s="15" t="s">
        <v>74</v>
      </c>
      <c r="G53" s="15" t="s">
        <v>74</v>
      </c>
      <c r="H53" s="15" t="s">
        <v>314</v>
      </c>
      <c r="I53" s="15" t="s">
        <v>315</v>
      </c>
      <c r="J53" s="17" t="s">
        <v>316</v>
      </c>
      <c r="K53" s="15">
        <v>16</v>
      </c>
      <c r="L53" s="28" t="s">
        <v>1433</v>
      </c>
      <c r="M53" s="28" t="s">
        <v>1354</v>
      </c>
    </row>
    <row r="54" spans="1:13" ht="27" thickBot="1" x14ac:dyDescent="0.3">
      <c r="A54" s="18" t="s">
        <v>351</v>
      </c>
      <c r="B54" s="15" t="s">
        <v>44</v>
      </c>
      <c r="C54" s="16">
        <v>13</v>
      </c>
      <c r="D54" s="15" t="s">
        <v>22</v>
      </c>
      <c r="E54" s="15" t="s">
        <v>352</v>
      </c>
      <c r="F54" s="15" t="s">
        <v>353</v>
      </c>
      <c r="G54" s="15" t="s">
        <v>354</v>
      </c>
      <c r="H54" s="15" t="s">
        <v>355</v>
      </c>
      <c r="I54" s="15" t="s">
        <v>356</v>
      </c>
      <c r="J54" s="17" t="s">
        <v>330</v>
      </c>
      <c r="K54" s="15">
        <v>17</v>
      </c>
      <c r="L54" s="28" t="s">
        <v>1528</v>
      </c>
      <c r="M54" t="s">
        <v>1326</v>
      </c>
    </row>
    <row r="55" spans="1:13" ht="27" thickBot="1" x14ac:dyDescent="0.3">
      <c r="A55" s="18" t="s">
        <v>364</v>
      </c>
      <c r="B55" s="15" t="s">
        <v>44</v>
      </c>
      <c r="C55" s="16">
        <v>13</v>
      </c>
      <c r="D55" s="15" t="s">
        <v>129</v>
      </c>
      <c r="E55" s="15" t="s">
        <v>365</v>
      </c>
      <c r="F55" s="15" t="s">
        <v>366</v>
      </c>
      <c r="G55" s="15" t="s">
        <v>367</v>
      </c>
      <c r="H55" s="15" t="s">
        <v>368</v>
      </c>
      <c r="I55" s="15" t="s">
        <v>369</v>
      </c>
      <c r="J55" s="17" t="s">
        <v>370</v>
      </c>
      <c r="K55" s="15">
        <v>18</v>
      </c>
      <c r="L55" s="28" t="s">
        <v>1529</v>
      </c>
      <c r="M55" t="s">
        <v>1327</v>
      </c>
    </row>
    <row r="56" spans="1:13" ht="27" thickBot="1" x14ac:dyDescent="0.3">
      <c r="A56" s="18" t="s">
        <v>494</v>
      </c>
      <c r="B56" s="15" t="s">
        <v>44</v>
      </c>
      <c r="C56" s="16">
        <v>14</v>
      </c>
      <c r="D56" s="15" t="s">
        <v>158</v>
      </c>
      <c r="E56" s="15" t="s">
        <v>495</v>
      </c>
      <c r="F56" s="15" t="s">
        <v>496</v>
      </c>
      <c r="G56" s="15" t="s">
        <v>497</v>
      </c>
      <c r="H56" s="15" t="s">
        <v>498</v>
      </c>
      <c r="I56" s="15" t="s">
        <v>499</v>
      </c>
      <c r="J56" s="17" t="s">
        <v>500</v>
      </c>
      <c r="K56" s="27">
        <v>1</v>
      </c>
      <c r="L56" s="28" t="s">
        <v>1433</v>
      </c>
      <c r="M56" s="28" t="s">
        <v>1354</v>
      </c>
    </row>
    <row r="57" spans="1:13" ht="27" thickBot="1" x14ac:dyDescent="0.3">
      <c r="A57" s="18" t="s">
        <v>420</v>
      </c>
      <c r="B57" s="15" t="s">
        <v>44</v>
      </c>
      <c r="C57" s="16">
        <v>14</v>
      </c>
      <c r="D57" s="15" t="s">
        <v>20</v>
      </c>
      <c r="E57" s="15" t="s">
        <v>421</v>
      </c>
      <c r="F57" s="15" t="s">
        <v>422</v>
      </c>
      <c r="G57" s="15" t="s">
        <v>423</v>
      </c>
      <c r="H57" s="15" t="s">
        <v>424</v>
      </c>
      <c r="I57" s="15" t="s">
        <v>425</v>
      </c>
      <c r="J57" s="17" t="s">
        <v>426</v>
      </c>
      <c r="K57" s="15">
        <v>2</v>
      </c>
      <c r="L57" s="28" t="s">
        <v>1433</v>
      </c>
      <c r="M57" s="28" t="s">
        <v>1354</v>
      </c>
    </row>
    <row r="58" spans="1:13" ht="27" thickBot="1" x14ac:dyDescent="0.3">
      <c r="A58" s="18" t="s">
        <v>452</v>
      </c>
      <c r="B58" s="15" t="s">
        <v>44</v>
      </c>
      <c r="C58" s="16">
        <v>14</v>
      </c>
      <c r="D58" s="15" t="s">
        <v>26</v>
      </c>
      <c r="E58" s="15" t="s">
        <v>453</v>
      </c>
      <c r="F58" s="15" t="s">
        <v>454</v>
      </c>
      <c r="G58" s="15" t="s">
        <v>455</v>
      </c>
      <c r="H58" s="15" t="s">
        <v>456</v>
      </c>
      <c r="I58" s="15" t="s">
        <v>457</v>
      </c>
      <c r="J58" s="17" t="s">
        <v>458</v>
      </c>
      <c r="K58" s="15">
        <v>3</v>
      </c>
      <c r="L58" s="28" t="s">
        <v>1530</v>
      </c>
      <c r="M58" t="s">
        <v>1328</v>
      </c>
    </row>
    <row r="59" spans="1:13" ht="27" thickBot="1" x14ac:dyDescent="0.3">
      <c r="A59" s="18" t="s">
        <v>465</v>
      </c>
      <c r="B59" s="15" t="s">
        <v>44</v>
      </c>
      <c r="C59" s="16">
        <v>14</v>
      </c>
      <c r="D59" s="15" t="s">
        <v>17</v>
      </c>
      <c r="E59" s="15" t="s">
        <v>466</v>
      </c>
      <c r="F59" s="15" t="s">
        <v>467</v>
      </c>
      <c r="G59" s="15" t="s">
        <v>468</v>
      </c>
      <c r="H59" s="15" t="s">
        <v>469</v>
      </c>
      <c r="I59" s="15" t="s">
        <v>470</v>
      </c>
      <c r="J59" s="17" t="s">
        <v>471</v>
      </c>
      <c r="K59" s="15">
        <v>4</v>
      </c>
      <c r="L59" s="28" t="s">
        <v>1531</v>
      </c>
      <c r="M59" t="s">
        <v>1329</v>
      </c>
    </row>
    <row r="60" spans="1:13" ht="27" thickBot="1" x14ac:dyDescent="0.3">
      <c r="A60" s="18" t="s">
        <v>501</v>
      </c>
      <c r="B60" s="15" t="s">
        <v>44</v>
      </c>
      <c r="C60" s="16">
        <v>14</v>
      </c>
      <c r="D60" s="15" t="s">
        <v>164</v>
      </c>
      <c r="E60" s="15" t="s">
        <v>502</v>
      </c>
      <c r="F60" s="15" t="s">
        <v>503</v>
      </c>
      <c r="G60" s="15" t="s">
        <v>504</v>
      </c>
      <c r="H60" s="15" t="s">
        <v>505</v>
      </c>
      <c r="I60" s="15" t="s">
        <v>506</v>
      </c>
      <c r="J60" s="17" t="s">
        <v>507</v>
      </c>
      <c r="K60" s="15">
        <v>5</v>
      </c>
      <c r="L60" s="28" t="s">
        <v>1532</v>
      </c>
      <c r="M60" t="s">
        <v>1330</v>
      </c>
    </row>
    <row r="61" spans="1:13" ht="27" thickBot="1" x14ac:dyDescent="0.3">
      <c r="A61" s="18" t="s">
        <v>431</v>
      </c>
      <c r="B61" s="15" t="s">
        <v>44</v>
      </c>
      <c r="C61" s="16">
        <v>14</v>
      </c>
      <c r="D61" s="15" t="s">
        <v>78</v>
      </c>
      <c r="E61" s="15" t="s">
        <v>432</v>
      </c>
      <c r="F61" s="15" t="s">
        <v>433</v>
      </c>
      <c r="G61" s="15" t="s">
        <v>434</v>
      </c>
      <c r="H61" s="15" t="s">
        <v>435</v>
      </c>
      <c r="I61" s="15" t="s">
        <v>436</v>
      </c>
      <c r="J61" s="17" t="s">
        <v>437</v>
      </c>
      <c r="K61" s="15">
        <v>6</v>
      </c>
      <c r="L61" s="28" t="s">
        <v>1533</v>
      </c>
      <c r="M61" t="s">
        <v>1331</v>
      </c>
    </row>
    <row r="62" spans="1:13" ht="27" thickBot="1" x14ac:dyDescent="0.3">
      <c r="A62" s="18" t="s">
        <v>478</v>
      </c>
      <c r="B62" s="15" t="s">
        <v>44</v>
      </c>
      <c r="C62" s="16">
        <v>14</v>
      </c>
      <c r="D62" s="15" t="s">
        <v>21</v>
      </c>
      <c r="E62" s="15" t="s">
        <v>479</v>
      </c>
      <c r="F62" s="15" t="s">
        <v>480</v>
      </c>
      <c r="G62" s="15" t="s">
        <v>481</v>
      </c>
      <c r="H62" s="15" t="s">
        <v>482</v>
      </c>
      <c r="I62" s="15" t="s">
        <v>271</v>
      </c>
      <c r="J62" s="17" t="s">
        <v>30</v>
      </c>
      <c r="K62" s="15">
        <v>7</v>
      </c>
      <c r="L62" s="28" t="s">
        <v>1433</v>
      </c>
      <c r="M62" s="28" t="s">
        <v>1354</v>
      </c>
    </row>
    <row r="63" spans="1:13" ht="27" thickBot="1" x14ac:dyDescent="0.3">
      <c r="A63" s="18" t="s">
        <v>401</v>
      </c>
      <c r="B63" s="15" t="s">
        <v>44</v>
      </c>
      <c r="C63" s="16">
        <v>14</v>
      </c>
      <c r="D63" s="15" t="s">
        <v>45</v>
      </c>
      <c r="E63" s="15" t="s">
        <v>402</v>
      </c>
      <c r="F63" s="15" t="s">
        <v>403</v>
      </c>
      <c r="G63" s="15" t="s">
        <v>404</v>
      </c>
      <c r="H63" s="15" t="s">
        <v>405</v>
      </c>
      <c r="I63" s="15" t="s">
        <v>406</v>
      </c>
      <c r="J63" s="17" t="s">
        <v>407</v>
      </c>
      <c r="K63" s="15">
        <v>8</v>
      </c>
      <c r="L63" s="28" t="s">
        <v>1433</v>
      </c>
      <c r="M63" s="28" t="s">
        <v>1354</v>
      </c>
    </row>
    <row r="64" spans="1:13" ht="27" thickBot="1" x14ac:dyDescent="0.3">
      <c r="A64" s="18" t="s">
        <v>438</v>
      </c>
      <c r="B64" s="15" t="s">
        <v>44</v>
      </c>
      <c r="C64" s="16">
        <v>14</v>
      </c>
      <c r="D64" s="15" t="s">
        <v>27</v>
      </c>
      <c r="E64" s="15" t="s">
        <v>439</v>
      </c>
      <c r="F64" s="15" t="s">
        <v>28</v>
      </c>
      <c r="G64" s="15" t="s">
        <v>110</v>
      </c>
      <c r="H64" s="15" t="s">
        <v>440</v>
      </c>
      <c r="I64" s="15" t="s">
        <v>441</v>
      </c>
      <c r="J64" s="17" t="s">
        <v>442</v>
      </c>
      <c r="K64" s="15">
        <v>9</v>
      </c>
      <c r="L64" s="28" t="s">
        <v>1534</v>
      </c>
      <c r="M64" t="s">
        <v>1332</v>
      </c>
    </row>
    <row r="65" spans="1:13" ht="27" thickBot="1" x14ac:dyDescent="0.3">
      <c r="A65" s="18" t="s">
        <v>483</v>
      </c>
      <c r="B65" s="15" t="s">
        <v>44</v>
      </c>
      <c r="C65" s="16">
        <v>14</v>
      </c>
      <c r="D65" s="15" t="s">
        <v>24</v>
      </c>
      <c r="E65" s="15" t="s">
        <v>484</v>
      </c>
      <c r="F65" s="15" t="s">
        <v>485</v>
      </c>
      <c r="G65" s="15" t="s">
        <v>486</v>
      </c>
      <c r="H65" s="15" t="s">
        <v>487</v>
      </c>
      <c r="I65" s="15" t="s">
        <v>488</v>
      </c>
      <c r="J65" s="17" t="s">
        <v>142</v>
      </c>
      <c r="K65" s="15">
        <v>10</v>
      </c>
      <c r="L65" s="28" t="s">
        <v>1433</v>
      </c>
      <c r="M65" s="28" t="s">
        <v>1354</v>
      </c>
    </row>
    <row r="66" spans="1:13" ht="27" thickBot="1" x14ac:dyDescent="0.3">
      <c r="A66" s="18" t="s">
        <v>408</v>
      </c>
      <c r="B66" s="15" t="s">
        <v>44</v>
      </c>
      <c r="C66" s="16">
        <v>14</v>
      </c>
      <c r="D66" s="15" t="s">
        <v>53</v>
      </c>
      <c r="E66" s="15" t="s">
        <v>409</v>
      </c>
      <c r="F66" s="15" t="s">
        <v>410</v>
      </c>
      <c r="G66" s="15" t="s">
        <v>188</v>
      </c>
      <c r="H66" s="15" t="s">
        <v>411</v>
      </c>
      <c r="I66" s="15" t="s">
        <v>412</v>
      </c>
      <c r="J66" s="17" t="s">
        <v>413</v>
      </c>
      <c r="K66" s="15">
        <v>11</v>
      </c>
      <c r="L66" s="28" t="s">
        <v>1433</v>
      </c>
      <c r="M66" s="28" t="s">
        <v>1354</v>
      </c>
    </row>
    <row r="67" spans="1:13" ht="27" thickBot="1" x14ac:dyDescent="0.3">
      <c r="A67" s="18" t="s">
        <v>443</v>
      </c>
      <c r="B67" s="15" t="s">
        <v>44</v>
      </c>
      <c r="C67" s="16">
        <v>14</v>
      </c>
      <c r="D67" s="15" t="s">
        <v>19</v>
      </c>
      <c r="E67" s="15" t="s">
        <v>444</v>
      </c>
      <c r="F67" s="15" t="s">
        <v>102</v>
      </c>
      <c r="G67" s="15" t="s">
        <v>224</v>
      </c>
      <c r="H67" s="15" t="s">
        <v>445</v>
      </c>
      <c r="I67" s="15" t="s">
        <v>90</v>
      </c>
      <c r="J67" s="17" t="s">
        <v>91</v>
      </c>
      <c r="K67" s="15">
        <v>12</v>
      </c>
      <c r="L67" s="28" t="s">
        <v>1535</v>
      </c>
      <c r="M67" t="s">
        <v>1333</v>
      </c>
    </row>
    <row r="68" spans="1:13" ht="27" thickBot="1" x14ac:dyDescent="0.3">
      <c r="A68" s="18" t="s">
        <v>489</v>
      </c>
      <c r="B68" s="15" t="s">
        <v>44</v>
      </c>
      <c r="C68" s="16">
        <v>14</v>
      </c>
      <c r="D68" s="15" t="s">
        <v>25</v>
      </c>
      <c r="E68" s="15" t="s">
        <v>490</v>
      </c>
      <c r="F68" s="15" t="s">
        <v>160</v>
      </c>
      <c r="G68" s="15" t="s">
        <v>491</v>
      </c>
      <c r="H68" s="15" t="s">
        <v>492</v>
      </c>
      <c r="I68" s="15" t="s">
        <v>162</v>
      </c>
      <c r="J68" s="17" t="s">
        <v>493</v>
      </c>
      <c r="K68" s="15">
        <v>13</v>
      </c>
      <c r="L68" s="28" t="s">
        <v>1433</v>
      </c>
      <c r="M68" s="28" t="s">
        <v>1354</v>
      </c>
    </row>
    <row r="69" spans="1:13" ht="27" thickBot="1" x14ac:dyDescent="0.3">
      <c r="A69" s="18" t="s">
        <v>414</v>
      </c>
      <c r="B69" s="15" t="s">
        <v>44</v>
      </c>
      <c r="C69" s="16">
        <v>14</v>
      </c>
      <c r="D69" s="15" t="s">
        <v>23</v>
      </c>
      <c r="E69" s="15" t="s">
        <v>415</v>
      </c>
      <c r="F69" s="15" t="s">
        <v>416</v>
      </c>
      <c r="G69" s="15" t="s">
        <v>417</v>
      </c>
      <c r="H69" s="15" t="s">
        <v>418</v>
      </c>
      <c r="I69" s="15" t="s">
        <v>406</v>
      </c>
      <c r="J69" s="17" t="s">
        <v>419</v>
      </c>
      <c r="K69" s="15">
        <v>14</v>
      </c>
      <c r="L69" s="28" t="s">
        <v>1433</v>
      </c>
      <c r="M69" s="28" t="s">
        <v>1354</v>
      </c>
    </row>
    <row r="70" spans="1:13" ht="27" thickBot="1" x14ac:dyDescent="0.3">
      <c r="A70" s="18" t="s">
        <v>446</v>
      </c>
      <c r="B70" s="15" t="s">
        <v>44</v>
      </c>
      <c r="C70" s="16">
        <v>14</v>
      </c>
      <c r="D70" s="15" t="s">
        <v>100</v>
      </c>
      <c r="E70" s="15" t="s">
        <v>447</v>
      </c>
      <c r="F70" s="15" t="s">
        <v>448</v>
      </c>
      <c r="G70" s="15" t="s">
        <v>449</v>
      </c>
      <c r="H70" s="15" t="s">
        <v>450</v>
      </c>
      <c r="I70" s="15" t="s">
        <v>451</v>
      </c>
      <c r="J70" s="17" t="s">
        <v>330</v>
      </c>
      <c r="K70" s="15">
        <v>15</v>
      </c>
      <c r="L70" s="28" t="s">
        <v>1536</v>
      </c>
      <c r="M70" t="s">
        <v>1334</v>
      </c>
    </row>
    <row r="71" spans="1:13" ht="27" thickBot="1" x14ac:dyDescent="0.3">
      <c r="A71" s="18" t="s">
        <v>427</v>
      </c>
      <c r="B71" s="15" t="s">
        <v>44</v>
      </c>
      <c r="C71" s="16">
        <v>14</v>
      </c>
      <c r="D71" s="15" t="s">
        <v>18</v>
      </c>
      <c r="E71" s="15" t="s">
        <v>74</v>
      </c>
      <c r="F71" s="15" t="s">
        <v>74</v>
      </c>
      <c r="G71" s="15" t="s">
        <v>74</v>
      </c>
      <c r="H71" s="15" t="s">
        <v>428</v>
      </c>
      <c r="I71" s="15" t="s">
        <v>429</v>
      </c>
      <c r="J71" s="17" t="s">
        <v>430</v>
      </c>
      <c r="K71" s="15">
        <v>16</v>
      </c>
      <c r="L71" s="28" t="s">
        <v>1433</v>
      </c>
      <c r="M71" s="28" t="s">
        <v>1354</v>
      </c>
    </row>
    <row r="72" spans="1:13" ht="27" thickBot="1" x14ac:dyDescent="0.3">
      <c r="A72" s="18" t="s">
        <v>459</v>
      </c>
      <c r="B72" s="15" t="s">
        <v>44</v>
      </c>
      <c r="C72" s="16">
        <v>14</v>
      </c>
      <c r="D72" s="15" t="s">
        <v>22</v>
      </c>
      <c r="E72" s="15" t="s">
        <v>460</v>
      </c>
      <c r="F72" s="15" t="s">
        <v>461</v>
      </c>
      <c r="G72" s="15" t="s">
        <v>462</v>
      </c>
      <c r="H72" s="15" t="s">
        <v>463</v>
      </c>
      <c r="I72" s="15" t="s">
        <v>441</v>
      </c>
      <c r="J72" s="17" t="s">
        <v>464</v>
      </c>
      <c r="K72" s="15">
        <v>17</v>
      </c>
      <c r="L72" s="28" t="s">
        <v>1537</v>
      </c>
      <c r="M72" t="s">
        <v>1335</v>
      </c>
    </row>
    <row r="73" spans="1:13" ht="27" thickBot="1" x14ac:dyDescent="0.3">
      <c r="A73" s="18" t="s">
        <v>472</v>
      </c>
      <c r="B73" s="15" t="s">
        <v>44</v>
      </c>
      <c r="C73" s="16">
        <v>14</v>
      </c>
      <c r="D73" s="15" t="s">
        <v>129</v>
      </c>
      <c r="E73" s="15" t="s">
        <v>473</v>
      </c>
      <c r="F73" s="15" t="s">
        <v>474</v>
      </c>
      <c r="G73" s="15" t="s">
        <v>124</v>
      </c>
      <c r="H73" s="15" t="s">
        <v>475</v>
      </c>
      <c r="I73" s="15" t="s">
        <v>476</v>
      </c>
      <c r="J73" s="17" t="s">
        <v>477</v>
      </c>
      <c r="K73" s="15">
        <v>18</v>
      </c>
      <c r="L73" s="28" t="s">
        <v>1538</v>
      </c>
      <c r="M73" t="s">
        <v>1336</v>
      </c>
    </row>
    <row r="74" spans="1:13" ht="27" thickBot="1" x14ac:dyDescent="0.3">
      <c r="A74" s="18" t="s">
        <v>603</v>
      </c>
      <c r="B74" s="15" t="s">
        <v>44</v>
      </c>
      <c r="C74" s="16">
        <v>15</v>
      </c>
      <c r="D74" s="15" t="s">
        <v>158</v>
      </c>
      <c r="E74" s="15" t="s">
        <v>604</v>
      </c>
      <c r="F74" s="15" t="s">
        <v>605</v>
      </c>
      <c r="G74" s="15" t="s">
        <v>606</v>
      </c>
      <c r="H74" s="15" t="s">
        <v>607</v>
      </c>
      <c r="I74" s="15" t="s">
        <v>608</v>
      </c>
      <c r="J74" s="17" t="s">
        <v>609</v>
      </c>
      <c r="K74" s="27">
        <v>1</v>
      </c>
      <c r="L74" t="s">
        <v>1539</v>
      </c>
      <c r="M74" t="s">
        <v>1337</v>
      </c>
    </row>
    <row r="75" spans="1:13" ht="27" thickBot="1" x14ac:dyDescent="0.3">
      <c r="A75" s="18" t="s">
        <v>523</v>
      </c>
      <c r="B75" s="15" t="s">
        <v>44</v>
      </c>
      <c r="C75" s="16">
        <v>15</v>
      </c>
      <c r="D75" s="15" t="s">
        <v>20</v>
      </c>
      <c r="E75" s="15" t="s">
        <v>524</v>
      </c>
      <c r="F75" s="15" t="s">
        <v>525</v>
      </c>
      <c r="G75" s="15" t="s">
        <v>526</v>
      </c>
      <c r="H75" s="15" t="s">
        <v>527</v>
      </c>
      <c r="I75" s="15" t="s">
        <v>528</v>
      </c>
      <c r="J75" s="17" t="s">
        <v>529</v>
      </c>
      <c r="K75" s="15">
        <v>2</v>
      </c>
      <c r="L75" t="s">
        <v>1540</v>
      </c>
      <c r="M75" t="s">
        <v>1338</v>
      </c>
    </row>
    <row r="76" spans="1:13" ht="27" thickBot="1" x14ac:dyDescent="0.3">
      <c r="A76" s="18" t="s">
        <v>558</v>
      </c>
      <c r="B76" s="15" t="s">
        <v>44</v>
      </c>
      <c r="C76" s="16">
        <v>15</v>
      </c>
      <c r="D76" s="15" t="s">
        <v>26</v>
      </c>
      <c r="E76" s="15" t="s">
        <v>559</v>
      </c>
      <c r="F76" s="15" t="s">
        <v>560</v>
      </c>
      <c r="G76" s="15" t="s">
        <v>561</v>
      </c>
      <c r="H76" s="15" t="s">
        <v>562</v>
      </c>
      <c r="I76" s="15" t="s">
        <v>563</v>
      </c>
      <c r="J76" s="17" t="s">
        <v>564</v>
      </c>
      <c r="K76" s="15">
        <v>3</v>
      </c>
      <c r="L76" t="s">
        <v>1541</v>
      </c>
      <c r="M76" s="28" t="s">
        <v>1339</v>
      </c>
    </row>
    <row r="77" spans="1:13" ht="27" thickBot="1" x14ac:dyDescent="0.3">
      <c r="A77" s="18" t="s">
        <v>571</v>
      </c>
      <c r="B77" s="15" t="s">
        <v>44</v>
      </c>
      <c r="C77" s="16">
        <v>15</v>
      </c>
      <c r="D77" s="15" t="s">
        <v>17</v>
      </c>
      <c r="E77" s="15" t="s">
        <v>572</v>
      </c>
      <c r="F77" s="15" t="s">
        <v>573</v>
      </c>
      <c r="G77" s="15" t="s">
        <v>574</v>
      </c>
      <c r="H77" s="15" t="s">
        <v>575</v>
      </c>
      <c r="I77" s="15" t="s">
        <v>576</v>
      </c>
      <c r="J77" s="17" t="s">
        <v>577</v>
      </c>
      <c r="K77" s="15">
        <v>4</v>
      </c>
      <c r="L77" t="s">
        <v>1542</v>
      </c>
      <c r="M77" s="28" t="s">
        <v>1340</v>
      </c>
    </row>
    <row r="78" spans="1:13" ht="27" thickBot="1" x14ac:dyDescent="0.3">
      <c r="A78" s="18" t="s">
        <v>610</v>
      </c>
      <c r="B78" s="15" t="s">
        <v>44</v>
      </c>
      <c r="C78" s="16">
        <v>15</v>
      </c>
      <c r="D78" s="15" t="s">
        <v>164</v>
      </c>
      <c r="E78" s="15" t="s">
        <v>611</v>
      </c>
      <c r="F78" s="15" t="s">
        <v>612</v>
      </c>
      <c r="G78" s="15" t="s">
        <v>613</v>
      </c>
      <c r="H78" s="15" t="s">
        <v>614</v>
      </c>
      <c r="I78" s="15" t="s">
        <v>615</v>
      </c>
      <c r="J78" s="17" t="s">
        <v>616</v>
      </c>
      <c r="K78" s="15">
        <v>5</v>
      </c>
      <c r="L78" t="s">
        <v>1543</v>
      </c>
      <c r="M78" s="28" t="s">
        <v>1341</v>
      </c>
    </row>
    <row r="79" spans="1:13" ht="27" thickBot="1" x14ac:dyDescent="0.3">
      <c r="A79" s="18" t="s">
        <v>533</v>
      </c>
      <c r="B79" s="15" t="s">
        <v>44</v>
      </c>
      <c r="C79" s="16">
        <v>15</v>
      </c>
      <c r="D79" s="15" t="s">
        <v>78</v>
      </c>
      <c r="E79" s="15" t="s">
        <v>534</v>
      </c>
      <c r="F79" s="15" t="s">
        <v>535</v>
      </c>
      <c r="G79" s="15" t="s">
        <v>536</v>
      </c>
      <c r="H79" s="15" t="s">
        <v>537</v>
      </c>
      <c r="I79" s="15" t="s">
        <v>538</v>
      </c>
      <c r="J79" s="17" t="s">
        <v>539</v>
      </c>
      <c r="K79" s="15">
        <v>6</v>
      </c>
      <c r="L79" t="s">
        <v>1544</v>
      </c>
      <c r="M79" s="28" t="s">
        <v>1342</v>
      </c>
    </row>
    <row r="80" spans="1:13" ht="27" thickBot="1" x14ac:dyDescent="0.3">
      <c r="A80" s="18" t="s">
        <v>584</v>
      </c>
      <c r="B80" s="15" t="s">
        <v>44</v>
      </c>
      <c r="C80" s="16">
        <v>15</v>
      </c>
      <c r="D80" s="15" t="s">
        <v>21</v>
      </c>
      <c r="E80" s="15" t="s">
        <v>585</v>
      </c>
      <c r="F80" s="15" t="s">
        <v>586</v>
      </c>
      <c r="G80" s="15" t="s">
        <v>587</v>
      </c>
      <c r="H80" s="15" t="s">
        <v>588</v>
      </c>
      <c r="I80" s="15" t="s">
        <v>589</v>
      </c>
      <c r="J80" s="17" t="s">
        <v>590</v>
      </c>
      <c r="K80" s="15">
        <v>7</v>
      </c>
      <c r="L80" t="s">
        <v>1545</v>
      </c>
      <c r="M80" t="s">
        <v>1343</v>
      </c>
    </row>
    <row r="81" spans="1:13" ht="27" thickBot="1" x14ac:dyDescent="0.3">
      <c r="A81" s="18" t="s">
        <v>508</v>
      </c>
      <c r="B81" s="15" t="s">
        <v>44</v>
      </c>
      <c r="C81" s="16">
        <v>15</v>
      </c>
      <c r="D81" s="15" t="s">
        <v>45</v>
      </c>
      <c r="E81" s="15" t="s">
        <v>509</v>
      </c>
      <c r="F81" s="15" t="s">
        <v>416</v>
      </c>
      <c r="G81" s="15" t="s">
        <v>69</v>
      </c>
      <c r="H81" s="15" t="s">
        <v>510</v>
      </c>
      <c r="I81" s="15" t="s">
        <v>511</v>
      </c>
      <c r="J81" s="17" t="s">
        <v>512</v>
      </c>
      <c r="K81" s="15">
        <v>8</v>
      </c>
      <c r="L81" t="s">
        <v>1546</v>
      </c>
      <c r="M81" t="s">
        <v>1344</v>
      </c>
    </row>
    <row r="82" spans="1:13" ht="27" thickBot="1" x14ac:dyDescent="0.3">
      <c r="A82" s="18" t="s">
        <v>540</v>
      </c>
      <c r="B82" s="15" t="s">
        <v>44</v>
      </c>
      <c r="C82" s="16">
        <v>15</v>
      </c>
      <c r="D82" s="15" t="s">
        <v>27</v>
      </c>
      <c r="E82" s="15" t="s">
        <v>541</v>
      </c>
      <c r="F82" s="15" t="s">
        <v>542</v>
      </c>
      <c r="G82" s="15" t="s">
        <v>543</v>
      </c>
      <c r="H82" s="15" t="s">
        <v>544</v>
      </c>
      <c r="I82" s="15" t="s">
        <v>545</v>
      </c>
      <c r="J82" s="17" t="s">
        <v>546</v>
      </c>
      <c r="K82" s="15">
        <v>9</v>
      </c>
      <c r="L82" t="s">
        <v>1547</v>
      </c>
      <c r="M82" s="28" t="s">
        <v>1345</v>
      </c>
    </row>
    <row r="83" spans="1:13" ht="27" thickBot="1" x14ac:dyDescent="0.3">
      <c r="A83" s="18" t="s">
        <v>591</v>
      </c>
      <c r="B83" s="15" t="s">
        <v>44</v>
      </c>
      <c r="C83" s="16">
        <v>15</v>
      </c>
      <c r="D83" s="15" t="s">
        <v>24</v>
      </c>
      <c r="E83" s="15" t="s">
        <v>592</v>
      </c>
      <c r="F83" s="15" t="s">
        <v>593</v>
      </c>
      <c r="G83" s="15" t="s">
        <v>594</v>
      </c>
      <c r="H83" s="15" t="s">
        <v>595</v>
      </c>
      <c r="I83" s="15" t="s">
        <v>596</v>
      </c>
      <c r="J83" s="17" t="s">
        <v>597</v>
      </c>
      <c r="K83" s="15">
        <v>10</v>
      </c>
      <c r="L83" t="s">
        <v>1548</v>
      </c>
      <c r="M83" t="s">
        <v>1346</v>
      </c>
    </row>
    <row r="84" spans="1:13" ht="27" thickBot="1" x14ac:dyDescent="0.3">
      <c r="A84" s="18" t="s">
        <v>513</v>
      </c>
      <c r="B84" s="15" t="s">
        <v>44</v>
      </c>
      <c r="C84" s="16">
        <v>15</v>
      </c>
      <c r="D84" s="15" t="s">
        <v>53</v>
      </c>
      <c r="E84" s="15" t="s">
        <v>514</v>
      </c>
      <c r="F84" s="15" t="s">
        <v>515</v>
      </c>
      <c r="G84" s="15" t="s">
        <v>174</v>
      </c>
      <c r="H84" s="15" t="s">
        <v>516</v>
      </c>
      <c r="I84" s="15" t="s">
        <v>517</v>
      </c>
      <c r="J84" s="17" t="s">
        <v>177</v>
      </c>
      <c r="K84" s="15">
        <v>11</v>
      </c>
      <c r="L84" t="s">
        <v>826</v>
      </c>
      <c r="M84" t="s">
        <v>1347</v>
      </c>
    </row>
    <row r="85" spans="1:13" ht="27" thickBot="1" x14ac:dyDescent="0.3">
      <c r="A85" s="18" t="s">
        <v>547</v>
      </c>
      <c r="B85" s="15" t="s">
        <v>44</v>
      </c>
      <c r="C85" s="16">
        <v>15</v>
      </c>
      <c r="D85" s="15" t="s">
        <v>19</v>
      </c>
      <c r="E85" s="15" t="s">
        <v>548</v>
      </c>
      <c r="F85" s="15" t="s">
        <v>549</v>
      </c>
      <c r="G85" s="15" t="s">
        <v>550</v>
      </c>
      <c r="H85" s="15" t="s">
        <v>551</v>
      </c>
      <c r="I85" s="15" t="s">
        <v>552</v>
      </c>
      <c r="J85" s="17" t="s">
        <v>238</v>
      </c>
      <c r="K85" s="15">
        <v>12</v>
      </c>
      <c r="L85" t="s">
        <v>1549</v>
      </c>
      <c r="M85" s="28" t="s">
        <v>1348</v>
      </c>
    </row>
    <row r="86" spans="1:13" ht="27" thickBot="1" x14ac:dyDescent="0.3">
      <c r="A86" s="18" t="s">
        <v>598</v>
      </c>
      <c r="B86" s="15" t="s">
        <v>44</v>
      </c>
      <c r="C86" s="16">
        <v>15</v>
      </c>
      <c r="D86" s="15" t="s">
        <v>25</v>
      </c>
      <c r="E86" s="15" t="s">
        <v>599</v>
      </c>
      <c r="F86" s="15" t="s">
        <v>600</v>
      </c>
      <c r="G86" s="15" t="s">
        <v>269</v>
      </c>
      <c r="H86" s="15" t="s">
        <v>601</v>
      </c>
      <c r="I86" s="15" t="s">
        <v>602</v>
      </c>
      <c r="J86" s="17" t="s">
        <v>279</v>
      </c>
      <c r="K86" s="15">
        <v>13</v>
      </c>
      <c r="L86" t="s">
        <v>1550</v>
      </c>
      <c r="M86" t="s">
        <v>1349</v>
      </c>
    </row>
    <row r="87" spans="1:13" ht="27" thickBot="1" x14ac:dyDescent="0.3">
      <c r="A87" s="18" t="s">
        <v>518</v>
      </c>
      <c r="B87" s="15" t="s">
        <v>44</v>
      </c>
      <c r="C87" s="16">
        <v>15</v>
      </c>
      <c r="D87" s="15" t="s">
        <v>23</v>
      </c>
      <c r="E87" s="15" t="s">
        <v>519</v>
      </c>
      <c r="F87" s="15" t="s">
        <v>520</v>
      </c>
      <c r="G87" s="15" t="s">
        <v>521</v>
      </c>
      <c r="H87" s="15" t="s">
        <v>522</v>
      </c>
      <c r="I87" s="15" t="s">
        <v>426</v>
      </c>
      <c r="J87" s="17" t="s">
        <v>512</v>
      </c>
      <c r="K87" s="15">
        <v>14</v>
      </c>
      <c r="L87" t="s">
        <v>1551</v>
      </c>
      <c r="M87" t="s">
        <v>1350</v>
      </c>
    </row>
    <row r="88" spans="1:13" ht="27" thickBot="1" x14ac:dyDescent="0.3">
      <c r="A88" s="18" t="s">
        <v>553</v>
      </c>
      <c r="B88" s="15" t="s">
        <v>44</v>
      </c>
      <c r="C88" s="16">
        <v>15</v>
      </c>
      <c r="D88" s="15" t="s">
        <v>100</v>
      </c>
      <c r="E88" s="15" t="s">
        <v>554</v>
      </c>
      <c r="F88" s="15" t="s">
        <v>555</v>
      </c>
      <c r="G88" s="15" t="s">
        <v>230</v>
      </c>
      <c r="H88" s="15" t="s">
        <v>556</v>
      </c>
      <c r="I88" s="15" t="s">
        <v>557</v>
      </c>
      <c r="J88" s="17" t="s">
        <v>233</v>
      </c>
      <c r="K88" s="15">
        <v>15</v>
      </c>
      <c r="L88" t="s">
        <v>1552</v>
      </c>
      <c r="M88" s="28" t="s">
        <v>1351</v>
      </c>
    </row>
    <row r="89" spans="1:13" ht="27" thickBot="1" x14ac:dyDescent="0.3">
      <c r="A89" s="18" t="s">
        <v>530</v>
      </c>
      <c r="B89" s="15" t="s">
        <v>44</v>
      </c>
      <c r="C89" s="16">
        <v>15</v>
      </c>
      <c r="D89" s="15" t="s">
        <v>18</v>
      </c>
      <c r="E89" s="15" t="s">
        <v>74</v>
      </c>
      <c r="F89" s="15" t="s">
        <v>74</v>
      </c>
      <c r="G89" s="15" t="s">
        <v>74</v>
      </c>
      <c r="H89" s="15" t="s">
        <v>531</v>
      </c>
      <c r="I89" s="15" t="s">
        <v>406</v>
      </c>
      <c r="J89" s="17" t="s">
        <v>532</v>
      </c>
      <c r="K89" s="15">
        <v>16</v>
      </c>
      <c r="L89" s="28" t="s">
        <v>1433</v>
      </c>
      <c r="M89" s="28" t="s">
        <v>1354</v>
      </c>
    </row>
    <row r="90" spans="1:13" ht="27" thickBot="1" x14ac:dyDescent="0.3">
      <c r="A90" s="18" t="s">
        <v>565</v>
      </c>
      <c r="B90" s="15" t="s">
        <v>44</v>
      </c>
      <c r="C90" s="16">
        <v>15</v>
      </c>
      <c r="D90" s="15" t="s">
        <v>22</v>
      </c>
      <c r="E90" s="15" t="s">
        <v>566</v>
      </c>
      <c r="F90" s="15" t="s">
        <v>109</v>
      </c>
      <c r="G90" s="15" t="s">
        <v>567</v>
      </c>
      <c r="H90" s="15" t="s">
        <v>568</v>
      </c>
      <c r="I90" s="15" t="s">
        <v>569</v>
      </c>
      <c r="J90" s="17" t="s">
        <v>570</v>
      </c>
      <c r="K90" s="15">
        <v>17</v>
      </c>
      <c r="L90" t="s">
        <v>1553</v>
      </c>
      <c r="M90" s="28" t="s">
        <v>1352</v>
      </c>
    </row>
    <row r="91" spans="1:13" ht="27" thickBot="1" x14ac:dyDescent="0.3">
      <c r="A91" s="18" t="s">
        <v>578</v>
      </c>
      <c r="B91" s="15" t="s">
        <v>44</v>
      </c>
      <c r="C91" s="16">
        <v>15</v>
      </c>
      <c r="D91" s="15" t="s">
        <v>129</v>
      </c>
      <c r="E91" s="15" t="s">
        <v>579</v>
      </c>
      <c r="F91" s="15" t="s">
        <v>580</v>
      </c>
      <c r="G91" s="15" t="s">
        <v>242</v>
      </c>
      <c r="H91" s="15" t="s">
        <v>581</v>
      </c>
      <c r="I91" s="15" t="s">
        <v>582</v>
      </c>
      <c r="J91" s="17" t="s">
        <v>583</v>
      </c>
      <c r="K91" s="15">
        <v>18</v>
      </c>
      <c r="L91" t="s">
        <v>1554</v>
      </c>
      <c r="M91" s="28" t="s">
        <v>1353</v>
      </c>
    </row>
    <row r="92" spans="1:13" ht="27" thickBot="1" x14ac:dyDescent="0.3">
      <c r="A92" s="18" t="s">
        <v>710</v>
      </c>
      <c r="B92" s="15" t="s">
        <v>44</v>
      </c>
      <c r="C92" s="16">
        <v>16</v>
      </c>
      <c r="D92" s="15" t="s">
        <v>158</v>
      </c>
      <c r="E92" s="15" t="s">
        <v>711</v>
      </c>
      <c r="F92" s="15" t="s">
        <v>712</v>
      </c>
      <c r="G92" s="15" t="s">
        <v>713</v>
      </c>
      <c r="H92" s="15" t="s">
        <v>714</v>
      </c>
      <c r="I92" s="15" t="s">
        <v>715</v>
      </c>
      <c r="J92" s="17" t="s">
        <v>716</v>
      </c>
      <c r="K92" s="27">
        <v>1</v>
      </c>
      <c r="L92" t="s">
        <v>1555</v>
      </c>
      <c r="M92" s="28" t="s">
        <v>1605</v>
      </c>
    </row>
    <row r="93" spans="1:13" ht="27" thickBot="1" x14ac:dyDescent="0.3">
      <c r="A93" s="18" t="s">
        <v>633</v>
      </c>
      <c r="B93" s="15" t="s">
        <v>44</v>
      </c>
      <c r="C93" s="16">
        <v>16</v>
      </c>
      <c r="D93" s="15" t="s">
        <v>20</v>
      </c>
      <c r="E93" s="15" t="s">
        <v>634</v>
      </c>
      <c r="F93" s="15" t="s">
        <v>635</v>
      </c>
      <c r="G93" s="15" t="s">
        <v>636</v>
      </c>
      <c r="H93" s="15" t="s">
        <v>637</v>
      </c>
      <c r="I93" s="15" t="s">
        <v>638</v>
      </c>
      <c r="J93" s="17" t="s">
        <v>639</v>
      </c>
      <c r="K93" s="15">
        <v>2</v>
      </c>
      <c r="L93" t="s">
        <v>1556</v>
      </c>
      <c r="M93" s="28" t="s">
        <v>1606</v>
      </c>
    </row>
    <row r="94" spans="1:13" ht="27" thickBot="1" x14ac:dyDescent="0.3">
      <c r="A94" s="18" t="s">
        <v>665</v>
      </c>
      <c r="B94" s="15" t="s">
        <v>44</v>
      </c>
      <c r="C94" s="16">
        <v>16</v>
      </c>
      <c r="D94" s="15" t="s">
        <v>26</v>
      </c>
      <c r="E94" s="15" t="s">
        <v>666</v>
      </c>
      <c r="F94" s="15" t="s">
        <v>667</v>
      </c>
      <c r="G94" s="15" t="s">
        <v>668</v>
      </c>
      <c r="H94" s="15" t="s">
        <v>669</v>
      </c>
      <c r="I94" s="15" t="s">
        <v>670</v>
      </c>
      <c r="J94" s="17" t="s">
        <v>671</v>
      </c>
      <c r="K94" s="15">
        <v>3</v>
      </c>
      <c r="L94" s="28" t="s">
        <v>1557</v>
      </c>
      <c r="M94" s="28" t="s">
        <v>1607</v>
      </c>
    </row>
    <row r="95" spans="1:13" ht="27" thickBot="1" x14ac:dyDescent="0.3">
      <c r="A95" s="18" t="s">
        <v>678</v>
      </c>
      <c r="B95" s="15" t="s">
        <v>44</v>
      </c>
      <c r="C95" s="16">
        <v>16</v>
      </c>
      <c r="D95" s="15" t="s">
        <v>17</v>
      </c>
      <c r="E95" s="15" t="s">
        <v>679</v>
      </c>
      <c r="F95" s="15" t="s">
        <v>680</v>
      </c>
      <c r="G95" s="15" t="s">
        <v>681</v>
      </c>
      <c r="H95" s="15" t="s">
        <v>682</v>
      </c>
      <c r="I95" s="15" t="s">
        <v>683</v>
      </c>
      <c r="J95" s="17" t="s">
        <v>684</v>
      </c>
      <c r="K95" s="15">
        <v>4</v>
      </c>
      <c r="L95" s="28" t="s">
        <v>1558</v>
      </c>
      <c r="M95" s="28" t="s">
        <v>1608</v>
      </c>
    </row>
    <row r="96" spans="1:13" ht="27" thickBot="1" x14ac:dyDescent="0.3">
      <c r="A96" s="18" t="s">
        <v>717</v>
      </c>
      <c r="B96" s="15" t="s">
        <v>44</v>
      </c>
      <c r="C96" s="16">
        <v>16</v>
      </c>
      <c r="D96" s="15" t="s">
        <v>164</v>
      </c>
      <c r="E96" s="15" t="s">
        <v>718</v>
      </c>
      <c r="F96" s="15" t="s">
        <v>719</v>
      </c>
      <c r="G96" s="15" t="s">
        <v>720</v>
      </c>
      <c r="H96" s="15" t="s">
        <v>721</v>
      </c>
      <c r="I96" s="15" t="s">
        <v>722</v>
      </c>
      <c r="J96" s="17" t="s">
        <v>398</v>
      </c>
      <c r="K96" s="15">
        <v>5</v>
      </c>
      <c r="L96" s="28" t="s">
        <v>1559</v>
      </c>
      <c r="M96" s="28" t="s">
        <v>1609</v>
      </c>
    </row>
    <row r="97" spans="1:13" ht="27" thickBot="1" x14ac:dyDescent="0.3">
      <c r="A97" s="18" t="s">
        <v>642</v>
      </c>
      <c r="B97" s="15" t="s">
        <v>44</v>
      </c>
      <c r="C97" s="16">
        <v>16</v>
      </c>
      <c r="D97" s="15" t="s">
        <v>78</v>
      </c>
      <c r="E97" s="15" t="s">
        <v>643</v>
      </c>
      <c r="F97" s="15" t="s">
        <v>644</v>
      </c>
      <c r="G97" s="15" t="s">
        <v>645</v>
      </c>
      <c r="H97" s="15" t="s">
        <v>646</v>
      </c>
      <c r="I97" s="15" t="s">
        <v>647</v>
      </c>
      <c r="J97" s="17" t="s">
        <v>648</v>
      </c>
      <c r="K97" s="15">
        <v>6</v>
      </c>
      <c r="L97" s="28" t="s">
        <v>1560</v>
      </c>
      <c r="M97" s="28" t="s">
        <v>1610</v>
      </c>
    </row>
    <row r="98" spans="1:13" ht="27" thickBot="1" x14ac:dyDescent="0.3">
      <c r="A98" s="18" t="s">
        <v>692</v>
      </c>
      <c r="B98" s="15" t="s">
        <v>44</v>
      </c>
      <c r="C98" s="16">
        <v>16</v>
      </c>
      <c r="D98" s="15" t="s">
        <v>21</v>
      </c>
      <c r="E98" s="15" t="s">
        <v>693</v>
      </c>
      <c r="F98" s="15" t="s">
        <v>383</v>
      </c>
      <c r="G98" s="15" t="s">
        <v>694</v>
      </c>
      <c r="H98" s="15" t="s">
        <v>695</v>
      </c>
      <c r="I98" s="15" t="s">
        <v>696</v>
      </c>
      <c r="J98" s="17" t="s">
        <v>697</v>
      </c>
      <c r="K98" s="15">
        <v>7</v>
      </c>
      <c r="L98" t="s">
        <v>1561</v>
      </c>
      <c r="M98" s="28" t="s">
        <v>1611</v>
      </c>
    </row>
    <row r="99" spans="1:13" ht="27" thickBot="1" x14ac:dyDescent="0.3">
      <c r="A99" s="18" t="s">
        <v>617</v>
      </c>
      <c r="B99" s="15" t="s">
        <v>44</v>
      </c>
      <c r="C99" s="16">
        <v>16</v>
      </c>
      <c r="D99" s="15" t="s">
        <v>45</v>
      </c>
      <c r="E99" s="15" t="s">
        <v>618</v>
      </c>
      <c r="F99" s="15" t="s">
        <v>520</v>
      </c>
      <c r="G99" s="15" t="s">
        <v>619</v>
      </c>
      <c r="H99" s="15" t="s">
        <v>620</v>
      </c>
      <c r="I99" s="15" t="s">
        <v>196</v>
      </c>
      <c r="J99" s="17" t="s">
        <v>621</v>
      </c>
      <c r="K99" s="15">
        <v>8</v>
      </c>
      <c r="L99" t="s">
        <v>1562</v>
      </c>
      <c r="M99" s="28" t="s">
        <v>1612</v>
      </c>
    </row>
    <row r="100" spans="1:13" ht="27" thickBot="1" x14ac:dyDescent="0.3">
      <c r="A100" s="18" t="s">
        <v>649</v>
      </c>
      <c r="B100" s="15" t="s">
        <v>44</v>
      </c>
      <c r="C100" s="16">
        <v>16</v>
      </c>
      <c r="D100" s="15" t="s">
        <v>27</v>
      </c>
      <c r="E100" s="15" t="s">
        <v>650</v>
      </c>
      <c r="F100" s="15" t="s">
        <v>651</v>
      </c>
      <c r="G100" s="15" t="s">
        <v>652</v>
      </c>
      <c r="H100" s="15" t="s">
        <v>653</v>
      </c>
      <c r="I100" s="15" t="s">
        <v>654</v>
      </c>
      <c r="J100" s="17" t="s">
        <v>655</v>
      </c>
      <c r="K100" s="15">
        <v>9</v>
      </c>
      <c r="L100" s="28" t="s">
        <v>1563</v>
      </c>
      <c r="M100" s="28" t="s">
        <v>1613</v>
      </c>
    </row>
    <row r="101" spans="1:13" ht="27" thickBot="1" x14ac:dyDescent="0.3">
      <c r="A101" s="18" t="s">
        <v>698</v>
      </c>
      <c r="B101" s="15" t="s">
        <v>44</v>
      </c>
      <c r="C101" s="16">
        <v>16</v>
      </c>
      <c r="D101" s="15" t="s">
        <v>24</v>
      </c>
      <c r="E101" s="15" t="s">
        <v>699</v>
      </c>
      <c r="F101" s="15" t="s">
        <v>700</v>
      </c>
      <c r="G101" s="15" t="s">
        <v>701</v>
      </c>
      <c r="H101" s="15" t="s">
        <v>702</v>
      </c>
      <c r="I101" s="15" t="s">
        <v>493</v>
      </c>
      <c r="J101" s="17" t="s">
        <v>703</v>
      </c>
      <c r="K101" s="15">
        <v>10</v>
      </c>
      <c r="L101" t="s">
        <v>1564</v>
      </c>
      <c r="M101" s="28" t="s">
        <v>1614</v>
      </c>
    </row>
    <row r="102" spans="1:13" ht="27" thickBot="1" x14ac:dyDescent="0.3">
      <c r="A102" s="18" t="s">
        <v>622</v>
      </c>
      <c r="B102" s="15" t="s">
        <v>44</v>
      </c>
      <c r="C102" s="16">
        <v>16</v>
      </c>
      <c r="D102" s="15" t="s">
        <v>53</v>
      </c>
      <c r="E102" s="15" t="s">
        <v>623</v>
      </c>
      <c r="F102" s="15" t="s">
        <v>624</v>
      </c>
      <c r="G102" s="15" t="s">
        <v>625</v>
      </c>
      <c r="H102" s="15" t="s">
        <v>626</v>
      </c>
      <c r="I102" s="15" t="s">
        <v>627</v>
      </c>
      <c r="J102" s="17" t="s">
        <v>316</v>
      </c>
      <c r="K102" s="15">
        <v>11</v>
      </c>
      <c r="L102" t="s">
        <v>1565</v>
      </c>
      <c r="M102" s="28" t="s">
        <v>1615</v>
      </c>
    </row>
    <row r="103" spans="1:13" ht="27" thickBot="1" x14ac:dyDescent="0.3">
      <c r="A103" s="18" t="s">
        <v>656</v>
      </c>
      <c r="B103" s="15" t="s">
        <v>44</v>
      </c>
      <c r="C103" s="16">
        <v>16</v>
      </c>
      <c r="D103" s="15" t="s">
        <v>19</v>
      </c>
      <c r="E103" s="15" t="s">
        <v>657</v>
      </c>
      <c r="F103" s="15" t="s">
        <v>658</v>
      </c>
      <c r="G103" s="15" t="s">
        <v>341</v>
      </c>
      <c r="H103" s="15" t="s">
        <v>659</v>
      </c>
      <c r="I103" s="15" t="s">
        <v>213</v>
      </c>
      <c r="J103" s="17" t="s">
        <v>660</v>
      </c>
      <c r="K103" s="15">
        <v>12</v>
      </c>
      <c r="L103" s="28" t="s">
        <v>1566</v>
      </c>
      <c r="M103" s="28" t="s">
        <v>1616</v>
      </c>
    </row>
    <row r="104" spans="1:13" ht="27" thickBot="1" x14ac:dyDescent="0.3">
      <c r="A104" s="18" t="s">
        <v>704</v>
      </c>
      <c r="B104" s="15" t="s">
        <v>44</v>
      </c>
      <c r="C104" s="16">
        <v>16</v>
      </c>
      <c r="D104" s="15" t="s">
        <v>25</v>
      </c>
      <c r="E104" s="15" t="s">
        <v>705</v>
      </c>
      <c r="F104" s="15" t="s">
        <v>706</v>
      </c>
      <c r="G104" s="15" t="s">
        <v>390</v>
      </c>
      <c r="H104" s="15" t="s">
        <v>707</v>
      </c>
      <c r="I104" s="15" t="s">
        <v>708</v>
      </c>
      <c r="J104" s="17" t="s">
        <v>709</v>
      </c>
      <c r="K104" s="15">
        <v>13</v>
      </c>
      <c r="L104" t="s">
        <v>1567</v>
      </c>
      <c r="M104" s="28" t="s">
        <v>1617</v>
      </c>
    </row>
    <row r="105" spans="1:13" ht="27" thickBot="1" x14ac:dyDescent="0.3">
      <c r="A105" s="18" t="s">
        <v>628</v>
      </c>
      <c r="B105" s="15" t="s">
        <v>44</v>
      </c>
      <c r="C105" s="16">
        <v>16</v>
      </c>
      <c r="D105" s="15" t="s">
        <v>23</v>
      </c>
      <c r="E105" s="15" t="s">
        <v>629</v>
      </c>
      <c r="F105" s="15" t="s">
        <v>193</v>
      </c>
      <c r="G105" s="15" t="s">
        <v>630</v>
      </c>
      <c r="H105" s="15" t="s">
        <v>631</v>
      </c>
      <c r="I105" s="15" t="s">
        <v>632</v>
      </c>
      <c r="J105" s="17" t="s">
        <v>621</v>
      </c>
      <c r="K105" s="15">
        <v>14</v>
      </c>
      <c r="L105" t="s">
        <v>1568</v>
      </c>
      <c r="M105" s="28" t="s">
        <v>1618</v>
      </c>
    </row>
    <row r="106" spans="1:13" ht="27" thickBot="1" x14ac:dyDescent="0.3">
      <c r="A106" s="18" t="s">
        <v>661</v>
      </c>
      <c r="B106" s="15" t="s">
        <v>44</v>
      </c>
      <c r="C106" s="16">
        <v>16</v>
      </c>
      <c r="D106" s="15" t="s">
        <v>100</v>
      </c>
      <c r="E106" s="15" t="s">
        <v>662</v>
      </c>
      <c r="F106" s="15" t="s">
        <v>542</v>
      </c>
      <c r="G106" s="15" t="s">
        <v>663</v>
      </c>
      <c r="H106" s="15" t="s">
        <v>664</v>
      </c>
      <c r="I106" s="15" t="s">
        <v>112</v>
      </c>
      <c r="J106" s="17" t="s">
        <v>570</v>
      </c>
      <c r="K106" s="15">
        <v>15</v>
      </c>
      <c r="L106" s="28" t="s">
        <v>1569</v>
      </c>
      <c r="M106" s="28" t="s">
        <v>1619</v>
      </c>
    </row>
    <row r="107" spans="1:13" ht="27" thickBot="1" x14ac:dyDescent="0.3">
      <c r="A107" s="18" t="s">
        <v>640</v>
      </c>
      <c r="B107" s="15" t="s">
        <v>44</v>
      </c>
      <c r="C107" s="16">
        <v>16</v>
      </c>
      <c r="D107" s="15" t="s">
        <v>18</v>
      </c>
      <c r="E107" s="15" t="s">
        <v>74</v>
      </c>
      <c r="F107" s="15" t="s">
        <v>74</v>
      </c>
      <c r="G107" s="15" t="s">
        <v>74</v>
      </c>
      <c r="H107" s="15" t="s">
        <v>641</v>
      </c>
      <c r="I107" s="15" t="s">
        <v>511</v>
      </c>
      <c r="J107" s="17" t="s">
        <v>621</v>
      </c>
      <c r="K107" s="15">
        <v>16</v>
      </c>
      <c r="L107" s="28" t="s">
        <v>1433</v>
      </c>
      <c r="M107" s="28" t="s">
        <v>1354</v>
      </c>
    </row>
    <row r="108" spans="1:13" ht="27" thickBot="1" x14ac:dyDescent="0.3">
      <c r="A108" s="18" t="s">
        <v>672</v>
      </c>
      <c r="B108" s="15" t="s">
        <v>44</v>
      </c>
      <c r="C108" s="16">
        <v>16</v>
      </c>
      <c r="D108" s="15" t="s">
        <v>22</v>
      </c>
      <c r="E108" s="15" t="s">
        <v>673</v>
      </c>
      <c r="F108" s="15" t="s">
        <v>674</v>
      </c>
      <c r="G108" s="15" t="s">
        <v>675</v>
      </c>
      <c r="H108" s="15" t="s">
        <v>676</v>
      </c>
      <c r="I108" s="15" t="s">
        <v>677</v>
      </c>
      <c r="J108" s="17" t="s">
        <v>655</v>
      </c>
      <c r="K108" s="15">
        <v>17</v>
      </c>
      <c r="L108" s="28" t="s">
        <v>1570</v>
      </c>
      <c r="M108" s="28" t="s">
        <v>1620</v>
      </c>
    </row>
    <row r="109" spans="1:13" ht="27" thickBot="1" x14ac:dyDescent="0.3">
      <c r="A109" s="18" t="s">
        <v>685</v>
      </c>
      <c r="B109" s="15" t="s">
        <v>44</v>
      </c>
      <c r="C109" s="16">
        <v>16</v>
      </c>
      <c r="D109" s="15" t="s">
        <v>129</v>
      </c>
      <c r="E109" s="15" t="s">
        <v>686</v>
      </c>
      <c r="F109" s="15" t="s">
        <v>687</v>
      </c>
      <c r="G109" s="15" t="s">
        <v>688</v>
      </c>
      <c r="H109" s="15" t="s">
        <v>689</v>
      </c>
      <c r="I109" s="15" t="s">
        <v>690</v>
      </c>
      <c r="J109" s="17" t="s">
        <v>691</v>
      </c>
      <c r="K109" s="15">
        <v>18</v>
      </c>
      <c r="L109" s="28" t="s">
        <v>1571</v>
      </c>
      <c r="M109" s="28" t="s">
        <v>1621</v>
      </c>
    </row>
    <row r="110" spans="1:13" ht="27" thickBot="1" x14ac:dyDescent="0.3">
      <c r="A110" s="18" t="s">
        <v>1307</v>
      </c>
      <c r="B110" s="15" t="s">
        <v>44</v>
      </c>
      <c r="C110" s="16">
        <v>17</v>
      </c>
      <c r="D110" s="15" t="s">
        <v>158</v>
      </c>
      <c r="E110" s="15" t="s">
        <v>711</v>
      </c>
      <c r="F110" s="15" t="s">
        <v>712</v>
      </c>
      <c r="G110" s="15" t="s">
        <v>713</v>
      </c>
      <c r="H110" s="15" t="s">
        <v>714</v>
      </c>
      <c r="I110" s="15" t="s">
        <v>715</v>
      </c>
      <c r="J110" s="17" t="s">
        <v>716</v>
      </c>
      <c r="K110" s="27">
        <v>1</v>
      </c>
      <c r="L110" t="s">
        <v>1572</v>
      </c>
      <c r="M110" s="28" t="s">
        <v>1589</v>
      </c>
    </row>
    <row r="111" spans="1:13" ht="27" thickBot="1" x14ac:dyDescent="0.3">
      <c r="A111" s="18" t="s">
        <v>1294</v>
      </c>
      <c r="B111" s="15" t="s">
        <v>44</v>
      </c>
      <c r="C111" s="16">
        <v>17</v>
      </c>
      <c r="D111" s="15" t="s">
        <v>20</v>
      </c>
      <c r="E111" s="15" t="s">
        <v>634</v>
      </c>
      <c r="F111" s="15" t="s">
        <v>635</v>
      </c>
      <c r="G111" s="15" t="s">
        <v>636</v>
      </c>
      <c r="H111" s="15" t="s">
        <v>637</v>
      </c>
      <c r="I111" s="15" t="s">
        <v>638</v>
      </c>
      <c r="J111" s="17" t="s">
        <v>639</v>
      </c>
      <c r="K111" s="15">
        <v>2</v>
      </c>
      <c r="L111" t="s">
        <v>1573</v>
      </c>
      <c r="M111" s="28" t="s">
        <v>1590</v>
      </c>
    </row>
    <row r="112" spans="1:13" ht="27" thickBot="1" x14ac:dyDescent="0.3">
      <c r="A112" s="18" t="s">
        <v>1300</v>
      </c>
      <c r="B112" s="15" t="s">
        <v>44</v>
      </c>
      <c r="C112" s="16">
        <v>17</v>
      </c>
      <c r="D112" s="15" t="s">
        <v>26</v>
      </c>
      <c r="E112" s="15" t="s">
        <v>666</v>
      </c>
      <c r="F112" s="15" t="s">
        <v>667</v>
      </c>
      <c r="G112" s="15" t="s">
        <v>668</v>
      </c>
      <c r="H112" s="15" t="s">
        <v>669</v>
      </c>
      <c r="I112" s="15" t="s">
        <v>670</v>
      </c>
      <c r="J112" s="17" t="s">
        <v>671</v>
      </c>
      <c r="K112" s="15">
        <v>3</v>
      </c>
      <c r="L112" s="28" t="s">
        <v>1574</v>
      </c>
      <c r="M112" s="28" t="s">
        <v>1591</v>
      </c>
    </row>
    <row r="113" spans="1:13" ht="27" thickBot="1" x14ac:dyDescent="0.3">
      <c r="A113" s="18" t="s">
        <v>1302</v>
      </c>
      <c r="B113" s="15" t="s">
        <v>44</v>
      </c>
      <c r="C113" s="16">
        <v>17</v>
      </c>
      <c r="D113" s="15" t="s">
        <v>17</v>
      </c>
      <c r="E113" s="15" t="s">
        <v>679</v>
      </c>
      <c r="F113" s="15" t="s">
        <v>680</v>
      </c>
      <c r="G113" s="15" t="s">
        <v>681</v>
      </c>
      <c r="H113" s="15" t="s">
        <v>682</v>
      </c>
      <c r="I113" s="15" t="s">
        <v>683</v>
      </c>
      <c r="J113" s="17" t="s">
        <v>684</v>
      </c>
      <c r="K113" s="15">
        <v>4</v>
      </c>
      <c r="L113" s="28" t="s">
        <v>1575</v>
      </c>
      <c r="M113" s="28" t="s">
        <v>1592</v>
      </c>
    </row>
    <row r="114" spans="1:13" ht="27" thickBot="1" x14ac:dyDescent="0.3">
      <c r="A114" s="18" t="s">
        <v>1308</v>
      </c>
      <c r="B114" s="15" t="s">
        <v>44</v>
      </c>
      <c r="C114" s="16">
        <v>17</v>
      </c>
      <c r="D114" s="15" t="s">
        <v>164</v>
      </c>
      <c r="E114" s="15" t="s">
        <v>718</v>
      </c>
      <c r="F114" s="15" t="s">
        <v>719</v>
      </c>
      <c r="G114" s="15" t="s">
        <v>720</v>
      </c>
      <c r="H114" s="15" t="s">
        <v>721</v>
      </c>
      <c r="I114" s="15" t="s">
        <v>722</v>
      </c>
      <c r="J114" s="17" t="s">
        <v>398</v>
      </c>
      <c r="K114" s="15">
        <v>5</v>
      </c>
      <c r="L114" s="28" t="s">
        <v>1576</v>
      </c>
      <c r="M114" s="28" t="s">
        <v>1593</v>
      </c>
    </row>
    <row r="115" spans="1:13" ht="27" thickBot="1" x14ac:dyDescent="0.3">
      <c r="A115" s="18" t="s">
        <v>1296</v>
      </c>
      <c r="B115" s="15" t="s">
        <v>44</v>
      </c>
      <c r="C115" s="16">
        <v>17</v>
      </c>
      <c r="D115" s="15" t="s">
        <v>78</v>
      </c>
      <c r="E115" s="15" t="s">
        <v>643</v>
      </c>
      <c r="F115" s="15" t="s">
        <v>644</v>
      </c>
      <c r="G115" s="15" t="s">
        <v>645</v>
      </c>
      <c r="H115" s="15" t="s">
        <v>646</v>
      </c>
      <c r="I115" s="15" t="s">
        <v>647</v>
      </c>
      <c r="J115" s="17" t="s">
        <v>648</v>
      </c>
      <c r="K115" s="15">
        <v>6</v>
      </c>
      <c r="L115" s="28" t="s">
        <v>1577</v>
      </c>
      <c r="M115" s="28" t="s">
        <v>1594</v>
      </c>
    </row>
    <row r="116" spans="1:13" ht="27" thickBot="1" x14ac:dyDescent="0.3">
      <c r="A116" s="18" t="s">
        <v>1304</v>
      </c>
      <c r="B116" s="15" t="s">
        <v>44</v>
      </c>
      <c r="C116" s="16">
        <v>17</v>
      </c>
      <c r="D116" s="15" t="s">
        <v>21</v>
      </c>
      <c r="E116" s="15" t="s">
        <v>693</v>
      </c>
      <c r="F116" s="15" t="s">
        <v>383</v>
      </c>
      <c r="G116" s="15" t="s">
        <v>694</v>
      </c>
      <c r="H116" s="15" t="s">
        <v>695</v>
      </c>
      <c r="I116" s="15" t="s">
        <v>696</v>
      </c>
      <c r="J116" s="17" t="s">
        <v>697</v>
      </c>
      <c r="K116" s="15">
        <v>7</v>
      </c>
      <c r="L116" t="s">
        <v>1578</v>
      </c>
      <c r="M116" s="28" t="s">
        <v>988</v>
      </c>
    </row>
    <row r="117" spans="1:13" ht="27" thickBot="1" x14ac:dyDescent="0.3">
      <c r="A117" s="18" t="s">
        <v>1291</v>
      </c>
      <c r="B117" s="15" t="s">
        <v>44</v>
      </c>
      <c r="C117" s="16">
        <v>17</v>
      </c>
      <c r="D117" s="15" t="s">
        <v>45</v>
      </c>
      <c r="E117" s="15" t="s">
        <v>618</v>
      </c>
      <c r="F117" s="15" t="s">
        <v>520</v>
      </c>
      <c r="G117" s="15" t="s">
        <v>619</v>
      </c>
      <c r="H117" s="15" t="s">
        <v>620</v>
      </c>
      <c r="I117" s="15" t="s">
        <v>196</v>
      </c>
      <c r="J117" s="17" t="s">
        <v>621</v>
      </c>
      <c r="K117" s="15">
        <v>8</v>
      </c>
      <c r="L117" t="s">
        <v>1579</v>
      </c>
      <c r="M117" s="28" t="s">
        <v>1595</v>
      </c>
    </row>
    <row r="118" spans="1:13" ht="27" thickBot="1" x14ac:dyDescent="0.3">
      <c r="A118" s="18" t="s">
        <v>1297</v>
      </c>
      <c r="B118" s="15" t="s">
        <v>44</v>
      </c>
      <c r="C118" s="16">
        <v>17</v>
      </c>
      <c r="D118" s="15" t="s">
        <v>27</v>
      </c>
      <c r="E118" s="15" t="s">
        <v>650</v>
      </c>
      <c r="F118" s="15" t="s">
        <v>651</v>
      </c>
      <c r="G118" s="15" t="s">
        <v>652</v>
      </c>
      <c r="H118" s="15" t="s">
        <v>653</v>
      </c>
      <c r="I118" s="15" t="s">
        <v>654</v>
      </c>
      <c r="J118" s="17" t="s">
        <v>655</v>
      </c>
      <c r="K118" s="15">
        <v>9</v>
      </c>
      <c r="L118" s="28" t="s">
        <v>1580</v>
      </c>
      <c r="M118" s="28" t="s">
        <v>1596</v>
      </c>
    </row>
    <row r="119" spans="1:13" ht="27" thickBot="1" x14ac:dyDescent="0.3">
      <c r="A119" s="18" t="s">
        <v>1305</v>
      </c>
      <c r="B119" s="15" t="s">
        <v>44</v>
      </c>
      <c r="C119" s="16">
        <v>17</v>
      </c>
      <c r="D119" s="15" t="s">
        <v>24</v>
      </c>
      <c r="E119" s="15" t="s">
        <v>699</v>
      </c>
      <c r="F119" s="15" t="s">
        <v>700</v>
      </c>
      <c r="G119" s="15" t="s">
        <v>701</v>
      </c>
      <c r="H119" s="15" t="s">
        <v>702</v>
      </c>
      <c r="I119" s="15" t="s">
        <v>493</v>
      </c>
      <c r="J119" s="17" t="s">
        <v>703</v>
      </c>
      <c r="K119" s="15">
        <v>10</v>
      </c>
      <c r="L119" t="s">
        <v>1581</v>
      </c>
      <c r="M119" s="28" t="s">
        <v>1597</v>
      </c>
    </row>
    <row r="120" spans="1:13" ht="27" thickBot="1" x14ac:dyDescent="0.3">
      <c r="A120" s="18" t="s">
        <v>1292</v>
      </c>
      <c r="B120" s="15" t="s">
        <v>44</v>
      </c>
      <c r="C120" s="16">
        <v>17</v>
      </c>
      <c r="D120" s="15" t="s">
        <v>53</v>
      </c>
      <c r="E120" s="15" t="s">
        <v>623</v>
      </c>
      <c r="F120" s="15" t="s">
        <v>624</v>
      </c>
      <c r="G120" s="15" t="s">
        <v>625</v>
      </c>
      <c r="H120" s="15" t="s">
        <v>626</v>
      </c>
      <c r="I120" s="15" t="s">
        <v>627</v>
      </c>
      <c r="J120" s="17" t="s">
        <v>316</v>
      </c>
      <c r="K120" s="15">
        <v>11</v>
      </c>
      <c r="L120" t="s">
        <v>1582</v>
      </c>
      <c r="M120" s="28" t="s">
        <v>1598</v>
      </c>
    </row>
    <row r="121" spans="1:13" ht="27" thickBot="1" x14ac:dyDescent="0.3">
      <c r="A121" s="18" t="s">
        <v>1298</v>
      </c>
      <c r="B121" s="15" t="s">
        <v>44</v>
      </c>
      <c r="C121" s="16">
        <v>17</v>
      </c>
      <c r="D121" s="15" t="s">
        <v>19</v>
      </c>
      <c r="E121" s="15" t="s">
        <v>657</v>
      </c>
      <c r="F121" s="15" t="s">
        <v>658</v>
      </c>
      <c r="G121" s="15" t="s">
        <v>341</v>
      </c>
      <c r="H121" s="15" t="s">
        <v>659</v>
      </c>
      <c r="I121" s="15" t="s">
        <v>213</v>
      </c>
      <c r="J121" s="17" t="s">
        <v>660</v>
      </c>
      <c r="K121" s="15">
        <v>12</v>
      </c>
      <c r="L121" s="28" t="s">
        <v>1583</v>
      </c>
      <c r="M121" s="28" t="s">
        <v>1599</v>
      </c>
    </row>
    <row r="122" spans="1:13" ht="27" thickBot="1" x14ac:dyDescent="0.3">
      <c r="A122" s="18" t="s">
        <v>1306</v>
      </c>
      <c r="B122" s="15" t="s">
        <v>44</v>
      </c>
      <c r="C122" s="16">
        <v>17</v>
      </c>
      <c r="D122" s="15" t="s">
        <v>25</v>
      </c>
      <c r="E122" s="15" t="s">
        <v>705</v>
      </c>
      <c r="F122" s="15" t="s">
        <v>706</v>
      </c>
      <c r="G122" s="15" t="s">
        <v>390</v>
      </c>
      <c r="H122" s="15" t="s">
        <v>707</v>
      </c>
      <c r="I122" s="15" t="s">
        <v>708</v>
      </c>
      <c r="J122" s="17" t="s">
        <v>709</v>
      </c>
      <c r="K122" s="15">
        <v>13</v>
      </c>
      <c r="L122" t="s">
        <v>1584</v>
      </c>
      <c r="M122" s="28" t="s">
        <v>1600</v>
      </c>
    </row>
    <row r="123" spans="1:13" ht="27" thickBot="1" x14ac:dyDescent="0.3">
      <c r="A123" s="18" t="s">
        <v>1293</v>
      </c>
      <c r="B123" s="15" t="s">
        <v>44</v>
      </c>
      <c r="C123" s="16">
        <v>17</v>
      </c>
      <c r="D123" s="15" t="s">
        <v>23</v>
      </c>
      <c r="E123" s="15" t="s">
        <v>629</v>
      </c>
      <c r="F123" s="15" t="s">
        <v>193</v>
      </c>
      <c r="G123" s="15" t="s">
        <v>630</v>
      </c>
      <c r="H123" s="15" t="s">
        <v>631</v>
      </c>
      <c r="I123" s="15" t="s">
        <v>632</v>
      </c>
      <c r="J123" s="17" t="s">
        <v>621</v>
      </c>
      <c r="K123" s="15">
        <v>14</v>
      </c>
      <c r="L123" t="s">
        <v>1585</v>
      </c>
      <c r="M123" s="28" t="s">
        <v>1601</v>
      </c>
    </row>
    <row r="124" spans="1:13" ht="27" thickBot="1" x14ac:dyDescent="0.3">
      <c r="A124" s="18" t="s">
        <v>1299</v>
      </c>
      <c r="B124" s="15" t="s">
        <v>44</v>
      </c>
      <c r="C124" s="16">
        <v>17</v>
      </c>
      <c r="D124" s="15" t="s">
        <v>100</v>
      </c>
      <c r="E124" s="15" t="s">
        <v>662</v>
      </c>
      <c r="F124" s="15" t="s">
        <v>542</v>
      </c>
      <c r="G124" s="15" t="s">
        <v>663</v>
      </c>
      <c r="H124" s="15" t="s">
        <v>664</v>
      </c>
      <c r="I124" s="15" t="s">
        <v>112</v>
      </c>
      <c r="J124" s="17" t="s">
        <v>570</v>
      </c>
      <c r="K124" s="15">
        <v>15</v>
      </c>
      <c r="L124" s="28" t="s">
        <v>1586</v>
      </c>
      <c r="M124" s="28" t="s">
        <v>1602</v>
      </c>
    </row>
    <row r="125" spans="1:13" ht="27" thickBot="1" x14ac:dyDescent="0.3">
      <c r="A125" s="18" t="s">
        <v>1295</v>
      </c>
      <c r="B125" s="15" t="s">
        <v>44</v>
      </c>
      <c r="C125" s="16">
        <v>17</v>
      </c>
      <c r="D125" s="15" t="s">
        <v>18</v>
      </c>
      <c r="E125" s="15" t="s">
        <v>74</v>
      </c>
      <c r="F125" s="15" t="s">
        <v>74</v>
      </c>
      <c r="G125" s="15" t="s">
        <v>74</v>
      </c>
      <c r="H125" s="15" t="s">
        <v>641</v>
      </c>
      <c r="I125" s="15" t="s">
        <v>511</v>
      </c>
      <c r="J125" s="17" t="s">
        <v>621</v>
      </c>
      <c r="K125" s="15">
        <v>16</v>
      </c>
      <c r="L125" s="28" t="s">
        <v>1433</v>
      </c>
      <c r="M125" s="28" t="s">
        <v>1354</v>
      </c>
    </row>
    <row r="126" spans="1:13" ht="27" thickBot="1" x14ac:dyDescent="0.3">
      <c r="A126" s="18" t="s">
        <v>1301</v>
      </c>
      <c r="B126" s="15" t="s">
        <v>44</v>
      </c>
      <c r="C126" s="16">
        <v>17</v>
      </c>
      <c r="D126" s="15" t="s">
        <v>22</v>
      </c>
      <c r="E126" s="15" t="s">
        <v>673</v>
      </c>
      <c r="F126" s="15" t="s">
        <v>674</v>
      </c>
      <c r="G126" s="15" t="s">
        <v>675</v>
      </c>
      <c r="H126" s="15" t="s">
        <v>676</v>
      </c>
      <c r="I126" s="15" t="s">
        <v>677</v>
      </c>
      <c r="J126" s="17" t="s">
        <v>655</v>
      </c>
      <c r="K126" s="15">
        <v>17</v>
      </c>
      <c r="L126" s="28" t="s">
        <v>1587</v>
      </c>
      <c r="M126" s="28" t="s">
        <v>1603</v>
      </c>
    </row>
    <row r="127" spans="1:13" ht="27" thickBot="1" x14ac:dyDescent="0.3">
      <c r="A127" s="18" t="s">
        <v>1303</v>
      </c>
      <c r="B127" s="15" t="s">
        <v>44</v>
      </c>
      <c r="C127" s="16">
        <v>17</v>
      </c>
      <c r="D127" s="15" t="s">
        <v>129</v>
      </c>
      <c r="E127" s="15" t="s">
        <v>686</v>
      </c>
      <c r="F127" s="15" t="s">
        <v>687</v>
      </c>
      <c r="G127" s="15" t="s">
        <v>688</v>
      </c>
      <c r="H127" s="15" t="s">
        <v>689</v>
      </c>
      <c r="I127" s="15" t="s">
        <v>690</v>
      </c>
      <c r="J127" s="17" t="s">
        <v>691</v>
      </c>
      <c r="K127" s="15">
        <v>18</v>
      </c>
      <c r="L127" s="28" t="s">
        <v>1588</v>
      </c>
      <c r="M127" s="28" t="s">
        <v>1604</v>
      </c>
    </row>
    <row r="128" spans="1:13" ht="27" thickBot="1" x14ac:dyDescent="0.3">
      <c r="A128" s="18" t="s">
        <v>811</v>
      </c>
      <c r="B128" s="15" t="s">
        <v>724</v>
      </c>
      <c r="C128" s="16">
        <v>11</v>
      </c>
      <c r="D128" s="15" t="s">
        <v>158</v>
      </c>
      <c r="E128" s="15" t="s">
        <v>812</v>
      </c>
      <c r="F128" s="15" t="s">
        <v>606</v>
      </c>
      <c r="G128" s="15" t="s">
        <v>813</v>
      </c>
      <c r="H128" s="15" t="s">
        <v>814</v>
      </c>
      <c r="I128" s="15" t="s">
        <v>815</v>
      </c>
      <c r="J128" s="17" t="s">
        <v>816</v>
      </c>
      <c r="K128" s="27">
        <v>1</v>
      </c>
      <c r="L128" s="28" t="s">
        <v>1433</v>
      </c>
      <c r="M128" s="28" t="s">
        <v>1354</v>
      </c>
    </row>
    <row r="129" spans="1:13" ht="27" thickBot="1" x14ac:dyDescent="0.3">
      <c r="A129" s="18" t="s">
        <v>739</v>
      </c>
      <c r="B129" s="15" t="s">
        <v>724</v>
      </c>
      <c r="C129" s="16">
        <v>11</v>
      </c>
      <c r="D129" s="15" t="s">
        <v>20</v>
      </c>
      <c r="E129" s="15" t="s">
        <v>740</v>
      </c>
      <c r="F129" s="15" t="s">
        <v>741</v>
      </c>
      <c r="G129" s="15" t="s">
        <v>742</v>
      </c>
      <c r="H129" s="15" t="s">
        <v>743</v>
      </c>
      <c r="I129" s="15" t="s">
        <v>744</v>
      </c>
      <c r="J129" s="17" t="s">
        <v>72</v>
      </c>
      <c r="K129" s="15">
        <v>2</v>
      </c>
      <c r="L129" s="28" t="s">
        <v>1433</v>
      </c>
      <c r="M129" s="28" t="s">
        <v>1354</v>
      </c>
    </row>
    <row r="130" spans="1:13" ht="27" thickBot="1" x14ac:dyDescent="0.3">
      <c r="A130" s="18" t="s">
        <v>772</v>
      </c>
      <c r="B130" s="15" t="s">
        <v>724</v>
      </c>
      <c r="C130" s="16">
        <v>11</v>
      </c>
      <c r="D130" s="15" t="s">
        <v>26</v>
      </c>
      <c r="E130" s="15" t="s">
        <v>773</v>
      </c>
      <c r="F130" s="15" t="s">
        <v>774</v>
      </c>
      <c r="G130" s="15" t="s">
        <v>327</v>
      </c>
      <c r="H130" s="15" t="s">
        <v>775</v>
      </c>
      <c r="I130" s="15" t="s">
        <v>776</v>
      </c>
      <c r="J130" s="17" t="s">
        <v>330</v>
      </c>
      <c r="K130" s="15">
        <v>3</v>
      </c>
      <c r="L130" t="s">
        <v>1434</v>
      </c>
      <c r="M130" t="s">
        <v>1355</v>
      </c>
    </row>
    <row r="131" spans="1:13" ht="27" thickBot="1" x14ac:dyDescent="0.3">
      <c r="A131" s="18" t="s">
        <v>782</v>
      </c>
      <c r="B131" s="15" t="s">
        <v>724</v>
      </c>
      <c r="C131" s="16">
        <v>11</v>
      </c>
      <c r="D131" s="15" t="s">
        <v>17</v>
      </c>
      <c r="E131" s="15" t="s">
        <v>783</v>
      </c>
      <c r="F131" s="15" t="s">
        <v>784</v>
      </c>
      <c r="G131" s="15" t="s">
        <v>785</v>
      </c>
      <c r="H131" s="15" t="s">
        <v>786</v>
      </c>
      <c r="I131" s="15" t="s">
        <v>787</v>
      </c>
      <c r="J131" s="17" t="s">
        <v>788</v>
      </c>
      <c r="K131" s="15">
        <v>4</v>
      </c>
      <c r="L131" s="28" t="s">
        <v>1435</v>
      </c>
      <c r="M131" s="28" t="s">
        <v>1356</v>
      </c>
    </row>
    <row r="132" spans="1:13" ht="27" thickBot="1" x14ac:dyDescent="0.3">
      <c r="A132" s="18" t="s">
        <v>817</v>
      </c>
      <c r="B132" s="15" t="s">
        <v>724</v>
      </c>
      <c r="C132" s="16">
        <v>11</v>
      </c>
      <c r="D132" s="15" t="s">
        <v>164</v>
      </c>
      <c r="E132" s="15" t="s">
        <v>818</v>
      </c>
      <c r="F132" s="15" t="s">
        <v>819</v>
      </c>
      <c r="G132" s="15" t="s">
        <v>820</v>
      </c>
      <c r="H132" s="15" t="s">
        <v>821</v>
      </c>
      <c r="I132" s="15" t="s">
        <v>822</v>
      </c>
      <c r="J132" s="17" t="s">
        <v>823</v>
      </c>
      <c r="K132" s="15">
        <v>5</v>
      </c>
      <c r="L132" s="28" t="s">
        <v>1436</v>
      </c>
      <c r="M132" s="28" t="s">
        <v>1357</v>
      </c>
    </row>
    <row r="133" spans="1:13" ht="27" thickBot="1" x14ac:dyDescent="0.3">
      <c r="A133" s="18" t="s">
        <v>747</v>
      </c>
      <c r="B133" s="15" t="s">
        <v>724</v>
      </c>
      <c r="C133" s="16">
        <v>11</v>
      </c>
      <c r="D133" s="15" t="s">
        <v>78</v>
      </c>
      <c r="E133" s="15" t="s">
        <v>748</v>
      </c>
      <c r="F133" s="15" t="s">
        <v>749</v>
      </c>
      <c r="G133" s="15" t="s">
        <v>81</v>
      </c>
      <c r="H133" s="15" t="s">
        <v>750</v>
      </c>
      <c r="I133" s="15" t="s">
        <v>751</v>
      </c>
      <c r="J133" s="17" t="s">
        <v>752</v>
      </c>
      <c r="K133" s="15">
        <v>6</v>
      </c>
      <c r="L133" s="28" t="s">
        <v>1437</v>
      </c>
      <c r="M133" s="28" t="s">
        <v>1358</v>
      </c>
    </row>
    <row r="134" spans="1:13" ht="27" thickBot="1" x14ac:dyDescent="0.3">
      <c r="A134" s="18" t="s">
        <v>795</v>
      </c>
      <c r="B134" s="15" t="s">
        <v>724</v>
      </c>
      <c r="C134" s="16">
        <v>11</v>
      </c>
      <c r="D134" s="15" t="s">
        <v>21</v>
      </c>
      <c r="E134" s="15" t="s">
        <v>796</v>
      </c>
      <c r="F134" s="15" t="s">
        <v>797</v>
      </c>
      <c r="G134" s="15" t="s">
        <v>798</v>
      </c>
      <c r="H134" s="15" t="s">
        <v>799</v>
      </c>
      <c r="I134" s="15" t="s">
        <v>155</v>
      </c>
      <c r="J134" s="17" t="s">
        <v>142</v>
      </c>
      <c r="K134" s="15">
        <v>7</v>
      </c>
      <c r="L134" s="28" t="s">
        <v>1433</v>
      </c>
      <c r="M134" s="28" t="s">
        <v>1354</v>
      </c>
    </row>
    <row r="135" spans="1:13" ht="27" thickBot="1" x14ac:dyDescent="0.3">
      <c r="A135" s="18" t="s">
        <v>723</v>
      </c>
      <c r="B135" s="15" t="s">
        <v>724</v>
      </c>
      <c r="C135" s="16">
        <v>11</v>
      </c>
      <c r="D135" s="15" t="s">
        <v>45</v>
      </c>
      <c r="E135" s="15" t="s">
        <v>725</v>
      </c>
      <c r="F135" s="15" t="s">
        <v>173</v>
      </c>
      <c r="G135" s="15" t="s">
        <v>726</v>
      </c>
      <c r="H135" s="15" t="s">
        <v>727</v>
      </c>
      <c r="I135" s="15" t="s">
        <v>176</v>
      </c>
      <c r="J135" s="17" t="s">
        <v>51</v>
      </c>
      <c r="K135" s="15">
        <v>8</v>
      </c>
      <c r="L135" s="28" t="s">
        <v>1433</v>
      </c>
      <c r="M135" s="28" t="s">
        <v>1354</v>
      </c>
    </row>
    <row r="136" spans="1:13" ht="27" thickBot="1" x14ac:dyDescent="0.3">
      <c r="A136" s="18" t="s">
        <v>753</v>
      </c>
      <c r="B136" s="15" t="s">
        <v>724</v>
      </c>
      <c r="C136" s="16">
        <v>11</v>
      </c>
      <c r="D136" s="15" t="s">
        <v>27</v>
      </c>
      <c r="E136" s="15" t="s">
        <v>754</v>
      </c>
      <c r="F136" s="15" t="s">
        <v>755</v>
      </c>
      <c r="G136" s="15" t="s">
        <v>756</v>
      </c>
      <c r="H136" s="15" t="s">
        <v>757</v>
      </c>
      <c r="I136" s="15" t="s">
        <v>758</v>
      </c>
      <c r="J136" s="17" t="s">
        <v>759</v>
      </c>
      <c r="K136" s="15">
        <v>9</v>
      </c>
      <c r="L136" t="s">
        <v>1438</v>
      </c>
      <c r="M136" s="28" t="s">
        <v>1359</v>
      </c>
    </row>
    <row r="137" spans="1:13" ht="27" thickBot="1" x14ac:dyDescent="0.3">
      <c r="A137" s="18" t="s">
        <v>800</v>
      </c>
      <c r="B137" s="15" t="s">
        <v>724</v>
      </c>
      <c r="C137" s="16">
        <v>11</v>
      </c>
      <c r="D137" s="15" t="s">
        <v>24</v>
      </c>
      <c r="E137" s="15" t="s">
        <v>801</v>
      </c>
      <c r="F137" s="15" t="s">
        <v>802</v>
      </c>
      <c r="G137" s="15" t="s">
        <v>803</v>
      </c>
      <c r="H137" s="15" t="s">
        <v>804</v>
      </c>
      <c r="I137" s="15" t="s">
        <v>805</v>
      </c>
      <c r="J137" s="17" t="s">
        <v>806</v>
      </c>
      <c r="K137" s="15">
        <v>10</v>
      </c>
      <c r="L137" s="28" t="s">
        <v>1433</v>
      </c>
      <c r="M137" s="28" t="s">
        <v>1354</v>
      </c>
    </row>
    <row r="138" spans="1:13" ht="27" thickBot="1" x14ac:dyDescent="0.3">
      <c r="A138" s="18" t="s">
        <v>728</v>
      </c>
      <c r="B138" s="15" t="s">
        <v>724</v>
      </c>
      <c r="C138" s="16">
        <v>11</v>
      </c>
      <c r="D138" s="15" t="s">
        <v>53</v>
      </c>
      <c r="E138" s="15" t="s">
        <v>729</v>
      </c>
      <c r="F138" s="15" t="s">
        <v>730</v>
      </c>
      <c r="G138" s="15" t="s">
        <v>731</v>
      </c>
      <c r="H138" s="15" t="s">
        <v>732</v>
      </c>
      <c r="I138" s="15" t="s">
        <v>733</v>
      </c>
      <c r="J138" s="17" t="s">
        <v>734</v>
      </c>
      <c r="K138" s="15">
        <v>11</v>
      </c>
      <c r="L138" s="28" t="s">
        <v>1433</v>
      </c>
      <c r="M138" s="28" t="s">
        <v>1354</v>
      </c>
    </row>
    <row r="139" spans="1:13" ht="27" thickBot="1" x14ac:dyDescent="0.3">
      <c r="A139" s="18" t="s">
        <v>760</v>
      </c>
      <c r="B139" s="15" t="s">
        <v>724</v>
      </c>
      <c r="C139" s="16">
        <v>11</v>
      </c>
      <c r="D139" s="15" t="s">
        <v>19</v>
      </c>
      <c r="E139" s="15" t="s">
        <v>761</v>
      </c>
      <c r="F139" s="15" t="s">
        <v>762</v>
      </c>
      <c r="G139" s="15" t="s">
        <v>763</v>
      </c>
      <c r="H139" s="15" t="s">
        <v>764</v>
      </c>
      <c r="I139" s="15" t="s">
        <v>765</v>
      </c>
      <c r="J139" s="17" t="s">
        <v>98</v>
      </c>
      <c r="K139" s="15">
        <v>12</v>
      </c>
      <c r="L139" t="s">
        <v>1439</v>
      </c>
      <c r="M139" s="28" t="s">
        <v>1360</v>
      </c>
    </row>
    <row r="140" spans="1:13" ht="27" thickBot="1" x14ac:dyDescent="0.3">
      <c r="A140" s="18" t="s">
        <v>807</v>
      </c>
      <c r="B140" s="15" t="s">
        <v>724</v>
      </c>
      <c r="C140" s="16">
        <v>11</v>
      </c>
      <c r="D140" s="15" t="s">
        <v>25</v>
      </c>
      <c r="E140" s="15" t="s">
        <v>808</v>
      </c>
      <c r="F140" s="15" t="s">
        <v>586</v>
      </c>
      <c r="G140" s="15" t="s">
        <v>153</v>
      </c>
      <c r="H140" s="15" t="s">
        <v>809</v>
      </c>
      <c r="I140" s="15" t="s">
        <v>589</v>
      </c>
      <c r="J140" s="17" t="s">
        <v>810</v>
      </c>
      <c r="K140" s="15">
        <v>13</v>
      </c>
      <c r="L140" s="28" t="s">
        <v>1433</v>
      </c>
      <c r="M140" s="28" t="s">
        <v>1354</v>
      </c>
    </row>
    <row r="141" spans="1:13" ht="27" thickBot="1" x14ac:dyDescent="0.3">
      <c r="A141" s="18" t="s">
        <v>735</v>
      </c>
      <c r="B141" s="15" t="s">
        <v>724</v>
      </c>
      <c r="C141" s="16">
        <v>11</v>
      </c>
      <c r="D141" s="15" t="s">
        <v>23</v>
      </c>
      <c r="E141" s="15" t="s">
        <v>736</v>
      </c>
      <c r="F141" s="15" t="s">
        <v>187</v>
      </c>
      <c r="G141" s="15" t="s">
        <v>63</v>
      </c>
      <c r="H141" s="15" t="s">
        <v>175</v>
      </c>
      <c r="I141" s="15" t="s">
        <v>737</v>
      </c>
      <c r="J141" s="17" t="s">
        <v>738</v>
      </c>
      <c r="K141" s="15">
        <v>14</v>
      </c>
      <c r="L141" s="28" t="s">
        <v>1433</v>
      </c>
      <c r="M141" s="28" t="s">
        <v>1354</v>
      </c>
    </row>
    <row r="142" spans="1:13" ht="27" thickBot="1" x14ac:dyDescent="0.3">
      <c r="A142" s="18" t="s">
        <v>766</v>
      </c>
      <c r="B142" s="15" t="s">
        <v>724</v>
      </c>
      <c r="C142" s="16">
        <v>11</v>
      </c>
      <c r="D142" s="15" t="s">
        <v>100</v>
      </c>
      <c r="E142" s="15" t="s">
        <v>767</v>
      </c>
      <c r="F142" s="15" t="s">
        <v>768</v>
      </c>
      <c r="G142" s="15" t="s">
        <v>769</v>
      </c>
      <c r="H142" s="15" t="s">
        <v>770</v>
      </c>
      <c r="I142" s="15" t="s">
        <v>226</v>
      </c>
      <c r="J142" s="17" t="s">
        <v>771</v>
      </c>
      <c r="K142" s="15">
        <v>15</v>
      </c>
      <c r="L142" t="s">
        <v>1440</v>
      </c>
      <c r="M142" s="28" t="s">
        <v>1361</v>
      </c>
    </row>
    <row r="143" spans="1:13" ht="27" thickBot="1" x14ac:dyDescent="0.3">
      <c r="A143" s="18" t="s">
        <v>745</v>
      </c>
      <c r="B143" s="15" t="s">
        <v>724</v>
      </c>
      <c r="C143" s="16">
        <v>11</v>
      </c>
      <c r="D143" s="15" t="s">
        <v>18</v>
      </c>
      <c r="E143" s="15" t="s">
        <v>74</v>
      </c>
      <c r="F143" s="15" t="s">
        <v>74</v>
      </c>
      <c r="G143" s="15" t="s">
        <v>74</v>
      </c>
      <c r="H143" s="15" t="s">
        <v>727</v>
      </c>
      <c r="I143" s="15" t="s">
        <v>200</v>
      </c>
      <c r="J143" s="17" t="s">
        <v>746</v>
      </c>
      <c r="K143" s="15">
        <v>16</v>
      </c>
      <c r="L143" s="28" t="s">
        <v>1433</v>
      </c>
      <c r="M143" s="28" t="s">
        <v>1354</v>
      </c>
    </row>
    <row r="144" spans="1:13" ht="27" thickBot="1" x14ac:dyDescent="0.3">
      <c r="A144" s="18" t="s">
        <v>777</v>
      </c>
      <c r="B144" s="15" t="s">
        <v>724</v>
      </c>
      <c r="C144" s="16">
        <v>11</v>
      </c>
      <c r="D144" s="15" t="s">
        <v>22</v>
      </c>
      <c r="E144" s="15" t="s">
        <v>778</v>
      </c>
      <c r="F144" s="15" t="s">
        <v>210</v>
      </c>
      <c r="G144" s="15" t="s">
        <v>779</v>
      </c>
      <c r="H144" s="15" t="s">
        <v>780</v>
      </c>
      <c r="I144" s="15" t="s">
        <v>781</v>
      </c>
      <c r="J144" s="17" t="s">
        <v>120</v>
      </c>
      <c r="K144" s="15">
        <v>17</v>
      </c>
      <c r="L144" s="28" t="s">
        <v>1441</v>
      </c>
      <c r="M144" t="s">
        <v>1362</v>
      </c>
    </row>
    <row r="145" spans="1:13" ht="27" thickBot="1" x14ac:dyDescent="0.3">
      <c r="A145" s="18" t="s">
        <v>789</v>
      </c>
      <c r="B145" s="15" t="s">
        <v>724</v>
      </c>
      <c r="C145" s="16">
        <v>11</v>
      </c>
      <c r="D145" s="15" t="s">
        <v>129</v>
      </c>
      <c r="E145" s="15" t="s">
        <v>790</v>
      </c>
      <c r="F145" s="15" t="s">
        <v>791</v>
      </c>
      <c r="G145" s="15" t="s">
        <v>792</v>
      </c>
      <c r="H145" s="15" t="s">
        <v>793</v>
      </c>
      <c r="I145" s="15" t="s">
        <v>794</v>
      </c>
      <c r="J145" s="17" t="s">
        <v>135</v>
      </c>
      <c r="K145" s="15">
        <v>18</v>
      </c>
      <c r="L145" s="28" t="s">
        <v>1442</v>
      </c>
      <c r="M145" t="s">
        <v>1363</v>
      </c>
    </row>
    <row r="146" spans="1:13" ht="27" thickBot="1" x14ac:dyDescent="0.3">
      <c r="A146" s="18" t="s">
        <v>905</v>
      </c>
      <c r="B146" s="15" t="s">
        <v>724</v>
      </c>
      <c r="C146" s="16">
        <v>12</v>
      </c>
      <c r="D146" s="15" t="s">
        <v>158</v>
      </c>
      <c r="E146" s="15" t="s">
        <v>906</v>
      </c>
      <c r="F146" s="15" t="s">
        <v>713</v>
      </c>
      <c r="G146" s="15" t="s">
        <v>276</v>
      </c>
      <c r="H146" s="15" t="s">
        <v>498</v>
      </c>
      <c r="I146" s="15" t="s">
        <v>907</v>
      </c>
      <c r="J146" s="17" t="s">
        <v>279</v>
      </c>
      <c r="K146" s="27">
        <v>1</v>
      </c>
      <c r="L146" s="28" t="s">
        <v>1433</v>
      </c>
      <c r="M146" s="28" t="s">
        <v>1354</v>
      </c>
    </row>
    <row r="147" spans="1:13" ht="27" thickBot="1" x14ac:dyDescent="0.3">
      <c r="A147" s="18" t="s">
        <v>839</v>
      </c>
      <c r="B147" s="15" t="s">
        <v>724</v>
      </c>
      <c r="C147" s="16">
        <v>12</v>
      </c>
      <c r="D147" s="15" t="s">
        <v>20</v>
      </c>
      <c r="E147" s="15" t="s">
        <v>840</v>
      </c>
      <c r="F147" s="15" t="s">
        <v>841</v>
      </c>
      <c r="G147" s="15" t="s">
        <v>630</v>
      </c>
      <c r="H147" s="15" t="s">
        <v>842</v>
      </c>
      <c r="I147" s="15" t="s">
        <v>843</v>
      </c>
      <c r="J147" s="17" t="s">
        <v>197</v>
      </c>
      <c r="K147" s="15">
        <v>2</v>
      </c>
      <c r="L147" s="28" t="s">
        <v>1433</v>
      </c>
      <c r="M147" s="28" t="s">
        <v>1354</v>
      </c>
    </row>
    <row r="148" spans="1:13" ht="27" thickBot="1" x14ac:dyDescent="0.3">
      <c r="A148" s="18" t="s">
        <v>868</v>
      </c>
      <c r="B148" s="15" t="s">
        <v>724</v>
      </c>
      <c r="C148" s="16">
        <v>12</v>
      </c>
      <c r="D148" s="15" t="s">
        <v>26</v>
      </c>
      <c r="E148" s="15" t="s">
        <v>869</v>
      </c>
      <c r="F148" s="15" t="s">
        <v>870</v>
      </c>
      <c r="G148" s="15" t="s">
        <v>871</v>
      </c>
      <c r="H148" s="15" t="s">
        <v>872</v>
      </c>
      <c r="I148" s="15" t="s">
        <v>873</v>
      </c>
      <c r="J148" s="17" t="s">
        <v>233</v>
      </c>
      <c r="K148" s="15">
        <v>3</v>
      </c>
      <c r="L148" t="s">
        <v>1434</v>
      </c>
      <c r="M148" t="s">
        <v>1355</v>
      </c>
    </row>
    <row r="149" spans="1:13" ht="27" thickBot="1" x14ac:dyDescent="0.3">
      <c r="A149" s="18" t="s">
        <v>878</v>
      </c>
      <c r="B149" s="15" t="s">
        <v>724</v>
      </c>
      <c r="C149" s="16">
        <v>12</v>
      </c>
      <c r="D149" s="15" t="s">
        <v>17</v>
      </c>
      <c r="E149" s="15" t="s">
        <v>879</v>
      </c>
      <c r="F149" s="15" t="s">
        <v>880</v>
      </c>
      <c r="G149" s="15" t="s">
        <v>881</v>
      </c>
      <c r="H149" s="15" t="s">
        <v>882</v>
      </c>
      <c r="I149" s="15" t="s">
        <v>883</v>
      </c>
      <c r="J149" s="17" t="s">
        <v>245</v>
      </c>
      <c r="K149" s="15">
        <v>4</v>
      </c>
      <c r="L149" s="28" t="s">
        <v>1435</v>
      </c>
      <c r="M149" s="28" t="s">
        <v>1356</v>
      </c>
    </row>
    <row r="150" spans="1:13" ht="27" thickBot="1" x14ac:dyDescent="0.3">
      <c r="A150" s="18" t="s">
        <v>908</v>
      </c>
      <c r="B150" s="15" t="s">
        <v>724</v>
      </c>
      <c r="C150" s="16">
        <v>12</v>
      </c>
      <c r="D150" s="15" t="s">
        <v>164</v>
      </c>
      <c r="E150" s="15" t="s">
        <v>909</v>
      </c>
      <c r="F150" s="15" t="s">
        <v>910</v>
      </c>
      <c r="G150" s="15" t="s">
        <v>167</v>
      </c>
      <c r="H150" s="15" t="s">
        <v>911</v>
      </c>
      <c r="I150" s="15" t="s">
        <v>912</v>
      </c>
      <c r="J150" s="17" t="s">
        <v>913</v>
      </c>
      <c r="K150" s="15">
        <v>5</v>
      </c>
      <c r="L150" s="28" t="s">
        <v>1436</v>
      </c>
      <c r="M150" s="28" t="s">
        <v>1357</v>
      </c>
    </row>
    <row r="151" spans="1:13" ht="27" thickBot="1" x14ac:dyDescent="0.3">
      <c r="A151" s="18" t="s">
        <v>846</v>
      </c>
      <c r="B151" s="15" t="s">
        <v>724</v>
      </c>
      <c r="C151" s="16">
        <v>12</v>
      </c>
      <c r="D151" s="15" t="s">
        <v>78</v>
      </c>
      <c r="E151" s="15" t="s">
        <v>847</v>
      </c>
      <c r="F151" s="15" t="s">
        <v>848</v>
      </c>
      <c r="G151" s="15" t="s">
        <v>849</v>
      </c>
      <c r="H151" s="15" t="s">
        <v>850</v>
      </c>
      <c r="I151" s="15" t="s">
        <v>851</v>
      </c>
      <c r="J151" s="17" t="s">
        <v>852</v>
      </c>
      <c r="K151" s="15">
        <v>6</v>
      </c>
      <c r="L151" s="28" t="s">
        <v>1437</v>
      </c>
      <c r="M151" s="28" t="s">
        <v>1358</v>
      </c>
    </row>
    <row r="152" spans="1:13" ht="27" thickBot="1" x14ac:dyDescent="0.3">
      <c r="A152" s="18" t="s">
        <v>890</v>
      </c>
      <c r="B152" s="15" t="s">
        <v>724</v>
      </c>
      <c r="C152" s="16">
        <v>12</v>
      </c>
      <c r="D152" s="15" t="s">
        <v>21</v>
      </c>
      <c r="E152" s="15" t="s">
        <v>891</v>
      </c>
      <c r="F152" s="15" t="s">
        <v>892</v>
      </c>
      <c r="G152" s="15" t="s">
        <v>139</v>
      </c>
      <c r="H152" s="15" t="s">
        <v>893</v>
      </c>
      <c r="I152" s="15" t="s">
        <v>271</v>
      </c>
      <c r="J152" s="17" t="s">
        <v>259</v>
      </c>
      <c r="K152" s="15">
        <v>7</v>
      </c>
      <c r="L152" s="28" t="s">
        <v>1433</v>
      </c>
      <c r="M152" s="28" t="s">
        <v>1354</v>
      </c>
    </row>
    <row r="153" spans="1:13" ht="27" thickBot="1" x14ac:dyDescent="0.3">
      <c r="A153" s="18" t="s">
        <v>824</v>
      </c>
      <c r="B153" s="15" t="s">
        <v>724</v>
      </c>
      <c r="C153" s="16">
        <v>12</v>
      </c>
      <c r="D153" s="15" t="s">
        <v>45</v>
      </c>
      <c r="E153" s="15" t="s">
        <v>825</v>
      </c>
      <c r="F153" s="15" t="s">
        <v>826</v>
      </c>
      <c r="G153" s="15" t="s">
        <v>174</v>
      </c>
      <c r="H153" s="15" t="s">
        <v>511</v>
      </c>
      <c r="I153" s="15" t="s">
        <v>304</v>
      </c>
      <c r="J153" s="17" t="s">
        <v>827</v>
      </c>
      <c r="K153" s="15">
        <v>8</v>
      </c>
      <c r="L153" s="28" t="s">
        <v>1433</v>
      </c>
      <c r="M153" s="28" t="s">
        <v>1354</v>
      </c>
    </row>
    <row r="154" spans="1:13" ht="27" thickBot="1" x14ac:dyDescent="0.3">
      <c r="A154" s="18" t="s">
        <v>853</v>
      </c>
      <c r="B154" s="15" t="s">
        <v>724</v>
      </c>
      <c r="C154" s="16">
        <v>12</v>
      </c>
      <c r="D154" s="15" t="s">
        <v>27</v>
      </c>
      <c r="E154" s="15" t="s">
        <v>854</v>
      </c>
      <c r="F154" s="15" t="s">
        <v>326</v>
      </c>
      <c r="G154" s="15" t="s">
        <v>855</v>
      </c>
      <c r="H154" s="15" t="s">
        <v>856</v>
      </c>
      <c r="I154" s="15" t="s">
        <v>857</v>
      </c>
      <c r="J154" s="17" t="s">
        <v>238</v>
      </c>
      <c r="K154" s="15">
        <v>9</v>
      </c>
      <c r="L154" t="s">
        <v>1438</v>
      </c>
      <c r="M154" s="28" t="s">
        <v>1359</v>
      </c>
    </row>
    <row r="155" spans="1:13" ht="27" thickBot="1" x14ac:dyDescent="0.3">
      <c r="A155" s="18" t="s">
        <v>894</v>
      </c>
      <c r="B155" s="15" t="s">
        <v>724</v>
      </c>
      <c r="C155" s="16">
        <v>12</v>
      </c>
      <c r="D155" s="15" t="s">
        <v>24</v>
      </c>
      <c r="E155" s="15" t="s">
        <v>895</v>
      </c>
      <c r="F155" s="15" t="s">
        <v>896</v>
      </c>
      <c r="G155" s="15" t="s">
        <v>897</v>
      </c>
      <c r="H155" s="15" t="s">
        <v>898</v>
      </c>
      <c r="I155" s="15" t="s">
        <v>30</v>
      </c>
      <c r="J155" s="17" t="s">
        <v>899</v>
      </c>
      <c r="K155" s="15">
        <v>10</v>
      </c>
      <c r="L155" s="28" t="s">
        <v>1433</v>
      </c>
      <c r="M155" s="28" t="s">
        <v>1354</v>
      </c>
    </row>
    <row r="156" spans="1:13" ht="27" thickBot="1" x14ac:dyDescent="0.3">
      <c r="A156" s="18" t="s">
        <v>828</v>
      </c>
      <c r="B156" s="15" t="s">
        <v>724</v>
      </c>
      <c r="C156" s="16">
        <v>12</v>
      </c>
      <c r="D156" s="15" t="s">
        <v>53</v>
      </c>
      <c r="E156" s="15" t="s">
        <v>829</v>
      </c>
      <c r="F156" s="15" t="s">
        <v>830</v>
      </c>
      <c r="G156" s="15" t="s">
        <v>831</v>
      </c>
      <c r="H156" s="15" t="s">
        <v>832</v>
      </c>
      <c r="I156" s="15" t="s">
        <v>298</v>
      </c>
      <c r="J156" s="17" t="s">
        <v>184</v>
      </c>
      <c r="K156" s="15">
        <v>11</v>
      </c>
      <c r="L156" s="28" t="s">
        <v>1433</v>
      </c>
      <c r="M156" s="28" t="s">
        <v>1354</v>
      </c>
    </row>
    <row r="157" spans="1:13" ht="27" thickBot="1" x14ac:dyDescent="0.3">
      <c r="A157" s="18" t="s">
        <v>858</v>
      </c>
      <c r="B157" s="15" t="s">
        <v>724</v>
      </c>
      <c r="C157" s="16">
        <v>12</v>
      </c>
      <c r="D157" s="15" t="s">
        <v>19</v>
      </c>
      <c r="E157" s="15" t="s">
        <v>859</v>
      </c>
      <c r="F157" s="15" t="s">
        <v>860</v>
      </c>
      <c r="G157" s="15" t="s">
        <v>769</v>
      </c>
      <c r="H157" s="15" t="s">
        <v>861</v>
      </c>
      <c r="I157" s="15" t="s">
        <v>862</v>
      </c>
      <c r="J157" s="17" t="s">
        <v>863</v>
      </c>
      <c r="K157" s="15">
        <v>12</v>
      </c>
      <c r="L157" t="s">
        <v>1439</v>
      </c>
      <c r="M157" s="28" t="s">
        <v>1360</v>
      </c>
    </row>
    <row r="158" spans="1:13" ht="27" thickBot="1" x14ac:dyDescent="0.3">
      <c r="A158" s="18" t="s">
        <v>900</v>
      </c>
      <c r="B158" s="15" t="s">
        <v>724</v>
      </c>
      <c r="C158" s="16">
        <v>12</v>
      </c>
      <c r="D158" s="15" t="s">
        <v>25</v>
      </c>
      <c r="E158" s="15" t="s">
        <v>901</v>
      </c>
      <c r="F158" s="15" t="s">
        <v>902</v>
      </c>
      <c r="G158" s="15" t="s">
        <v>256</v>
      </c>
      <c r="H158" s="15" t="s">
        <v>903</v>
      </c>
      <c r="I158" s="15" t="s">
        <v>904</v>
      </c>
      <c r="J158" s="17" t="s">
        <v>259</v>
      </c>
      <c r="K158" s="15">
        <v>13</v>
      </c>
      <c r="L158" s="28" t="s">
        <v>1433</v>
      </c>
      <c r="M158" s="28" t="s">
        <v>1354</v>
      </c>
    </row>
    <row r="159" spans="1:13" ht="27" thickBot="1" x14ac:dyDescent="0.3">
      <c r="A159" s="18" t="s">
        <v>833</v>
      </c>
      <c r="B159" s="15" t="s">
        <v>724</v>
      </c>
      <c r="C159" s="16">
        <v>12</v>
      </c>
      <c r="D159" s="15" t="s">
        <v>23</v>
      </c>
      <c r="E159" s="15" t="s">
        <v>834</v>
      </c>
      <c r="F159" s="15" t="s">
        <v>301</v>
      </c>
      <c r="G159" s="15" t="s">
        <v>835</v>
      </c>
      <c r="H159" s="15" t="s">
        <v>836</v>
      </c>
      <c r="I159" s="15" t="s">
        <v>837</v>
      </c>
      <c r="J159" s="17" t="s">
        <v>838</v>
      </c>
      <c r="K159" s="15">
        <v>14</v>
      </c>
      <c r="L159" s="28" t="s">
        <v>1433</v>
      </c>
      <c r="M159" s="28" t="s">
        <v>1354</v>
      </c>
    </row>
    <row r="160" spans="1:13" ht="27" thickBot="1" x14ac:dyDescent="0.3">
      <c r="A160" s="18" t="s">
        <v>864</v>
      </c>
      <c r="B160" s="15" t="s">
        <v>724</v>
      </c>
      <c r="C160" s="16">
        <v>12</v>
      </c>
      <c r="D160" s="15" t="s">
        <v>100</v>
      </c>
      <c r="E160" s="15" t="s">
        <v>865</v>
      </c>
      <c r="F160" s="15" t="s">
        <v>866</v>
      </c>
      <c r="G160" s="15" t="s">
        <v>224</v>
      </c>
      <c r="H160" s="15" t="s">
        <v>867</v>
      </c>
      <c r="I160" s="15" t="s">
        <v>758</v>
      </c>
      <c r="J160" s="17" t="s">
        <v>91</v>
      </c>
      <c r="K160" s="15">
        <v>15</v>
      </c>
      <c r="L160" t="s">
        <v>1440</v>
      </c>
      <c r="M160" s="28" t="s">
        <v>1361</v>
      </c>
    </row>
    <row r="161" spans="1:13" ht="27" thickBot="1" x14ac:dyDescent="0.3">
      <c r="A161" s="18" t="s">
        <v>844</v>
      </c>
      <c r="B161" s="15" t="s">
        <v>724</v>
      </c>
      <c r="C161" s="16">
        <v>12</v>
      </c>
      <c r="D161" s="15" t="s">
        <v>18</v>
      </c>
      <c r="E161" s="15" t="s">
        <v>74</v>
      </c>
      <c r="F161" s="15" t="s">
        <v>74</v>
      </c>
      <c r="G161" s="15" t="s">
        <v>74</v>
      </c>
      <c r="H161" s="15" t="s">
        <v>845</v>
      </c>
      <c r="I161" s="15" t="s">
        <v>627</v>
      </c>
      <c r="J161" s="17" t="s">
        <v>31</v>
      </c>
      <c r="K161" s="15">
        <v>16</v>
      </c>
      <c r="L161" s="28" t="s">
        <v>1433</v>
      </c>
      <c r="M161" s="28" t="s">
        <v>1354</v>
      </c>
    </row>
    <row r="162" spans="1:13" ht="27" thickBot="1" x14ac:dyDescent="0.3">
      <c r="A162" s="18" t="s">
        <v>874</v>
      </c>
      <c r="B162" s="15" t="s">
        <v>724</v>
      </c>
      <c r="C162" s="16">
        <v>12</v>
      </c>
      <c r="D162" s="15" t="s">
        <v>22</v>
      </c>
      <c r="E162" s="15" t="s">
        <v>875</v>
      </c>
      <c r="F162" s="15" t="s">
        <v>353</v>
      </c>
      <c r="G162" s="15" t="s">
        <v>876</v>
      </c>
      <c r="H162" s="15" t="s">
        <v>877</v>
      </c>
      <c r="I162" s="15" t="s">
        <v>451</v>
      </c>
      <c r="J162" s="17" t="s">
        <v>214</v>
      </c>
      <c r="K162" s="15">
        <v>17</v>
      </c>
      <c r="L162" s="28" t="s">
        <v>1441</v>
      </c>
      <c r="M162" t="s">
        <v>1362</v>
      </c>
    </row>
    <row r="163" spans="1:13" ht="27" thickBot="1" x14ac:dyDescent="0.3">
      <c r="A163" s="18" t="s">
        <v>884</v>
      </c>
      <c r="B163" s="15" t="s">
        <v>724</v>
      </c>
      <c r="C163" s="16">
        <v>12</v>
      </c>
      <c r="D163" s="15" t="s">
        <v>129</v>
      </c>
      <c r="E163" s="15" t="s">
        <v>885</v>
      </c>
      <c r="F163" s="15" t="s">
        <v>886</v>
      </c>
      <c r="G163" s="15" t="s">
        <v>887</v>
      </c>
      <c r="H163" s="15" t="s">
        <v>888</v>
      </c>
      <c r="I163" s="15" t="s">
        <v>889</v>
      </c>
      <c r="J163" s="17" t="s">
        <v>252</v>
      </c>
      <c r="K163" s="15">
        <v>18</v>
      </c>
      <c r="L163" s="28" t="s">
        <v>1442</v>
      </c>
      <c r="M163" t="s">
        <v>1363</v>
      </c>
    </row>
    <row r="164" spans="1:13" ht="27" thickBot="1" x14ac:dyDescent="0.3">
      <c r="A164" s="18" t="s">
        <v>990</v>
      </c>
      <c r="B164" s="15" t="s">
        <v>724</v>
      </c>
      <c r="C164" s="16">
        <v>13</v>
      </c>
      <c r="D164" s="15" t="s">
        <v>158</v>
      </c>
      <c r="E164" s="15" t="s">
        <v>991</v>
      </c>
      <c r="F164" s="15" t="s">
        <v>605</v>
      </c>
      <c r="G164" s="15" t="s">
        <v>992</v>
      </c>
      <c r="H164" s="15" t="s">
        <v>993</v>
      </c>
      <c r="I164" s="15" t="s">
        <v>608</v>
      </c>
      <c r="J164" s="17" t="s">
        <v>500</v>
      </c>
      <c r="K164" s="27">
        <v>1</v>
      </c>
      <c r="L164" s="28" t="s">
        <v>1433</v>
      </c>
      <c r="M164" s="28" t="s">
        <v>1354</v>
      </c>
    </row>
    <row r="165" spans="1:13" ht="27" thickBot="1" x14ac:dyDescent="0.3">
      <c r="A165" s="18" t="s">
        <v>927</v>
      </c>
      <c r="B165" s="15" t="s">
        <v>724</v>
      </c>
      <c r="C165" s="16">
        <v>13</v>
      </c>
      <c r="D165" s="15" t="s">
        <v>20</v>
      </c>
      <c r="E165" s="15" t="s">
        <v>928</v>
      </c>
      <c r="F165" s="15" t="s">
        <v>525</v>
      </c>
      <c r="G165" s="15" t="s">
        <v>309</v>
      </c>
      <c r="H165" s="15" t="s">
        <v>929</v>
      </c>
      <c r="I165" s="15" t="s">
        <v>528</v>
      </c>
      <c r="J165" s="17" t="s">
        <v>930</v>
      </c>
      <c r="K165" s="15">
        <v>2</v>
      </c>
      <c r="L165" s="28" t="s">
        <v>1433</v>
      </c>
      <c r="M165" s="28" t="s">
        <v>1354</v>
      </c>
    </row>
    <row r="166" spans="1:13" ht="27" thickBot="1" x14ac:dyDescent="0.3">
      <c r="A166" s="18" t="s">
        <v>954</v>
      </c>
      <c r="B166" s="15" t="s">
        <v>724</v>
      </c>
      <c r="C166" s="16">
        <v>13</v>
      </c>
      <c r="D166" s="15" t="s">
        <v>26</v>
      </c>
      <c r="E166" s="15" t="s">
        <v>955</v>
      </c>
      <c r="F166" s="15" t="s">
        <v>956</v>
      </c>
      <c r="G166" s="15" t="s">
        <v>347</v>
      </c>
      <c r="H166" s="15" t="s">
        <v>957</v>
      </c>
      <c r="I166" s="15" t="s">
        <v>958</v>
      </c>
      <c r="J166" s="17" t="s">
        <v>350</v>
      </c>
      <c r="K166" s="15">
        <v>3</v>
      </c>
      <c r="L166" t="s">
        <v>1443</v>
      </c>
      <c r="M166" t="s">
        <v>1364</v>
      </c>
    </row>
    <row r="167" spans="1:13" ht="27" thickBot="1" x14ac:dyDescent="0.3">
      <c r="A167" s="18" t="s">
        <v>963</v>
      </c>
      <c r="B167" s="15" t="s">
        <v>724</v>
      </c>
      <c r="C167" s="16">
        <v>13</v>
      </c>
      <c r="D167" s="15" t="s">
        <v>17</v>
      </c>
      <c r="E167" s="15" t="s">
        <v>964</v>
      </c>
      <c r="F167" s="15" t="s">
        <v>965</v>
      </c>
      <c r="G167" s="15" t="s">
        <v>360</v>
      </c>
      <c r="H167" s="15" t="s">
        <v>966</v>
      </c>
      <c r="I167" s="15" t="s">
        <v>967</v>
      </c>
      <c r="J167" s="17" t="s">
        <v>691</v>
      </c>
      <c r="K167" s="15">
        <v>4</v>
      </c>
      <c r="L167" s="28" t="s">
        <v>1444</v>
      </c>
      <c r="M167" t="s">
        <v>1365</v>
      </c>
    </row>
    <row r="168" spans="1:13" ht="27" thickBot="1" x14ac:dyDescent="0.3">
      <c r="A168" s="18" t="s">
        <v>994</v>
      </c>
      <c r="B168" s="15" t="s">
        <v>724</v>
      </c>
      <c r="C168" s="16">
        <v>13</v>
      </c>
      <c r="D168" s="15" t="s">
        <v>164</v>
      </c>
      <c r="E168" s="15" t="s">
        <v>995</v>
      </c>
      <c r="F168" s="15" t="s">
        <v>996</v>
      </c>
      <c r="G168" s="15" t="s">
        <v>397</v>
      </c>
      <c r="H168" s="15" t="s">
        <v>997</v>
      </c>
      <c r="I168" s="15" t="s">
        <v>998</v>
      </c>
      <c r="J168" s="17" t="s">
        <v>999</v>
      </c>
      <c r="K168" s="15">
        <v>5</v>
      </c>
      <c r="L168" s="28" t="s">
        <v>1445</v>
      </c>
      <c r="M168" t="s">
        <v>1366</v>
      </c>
    </row>
    <row r="169" spans="1:13" ht="27" thickBot="1" x14ac:dyDescent="0.3">
      <c r="A169" s="18" t="s">
        <v>933</v>
      </c>
      <c r="B169" s="15" t="s">
        <v>724</v>
      </c>
      <c r="C169" s="16">
        <v>13</v>
      </c>
      <c r="D169" s="15" t="s">
        <v>78</v>
      </c>
      <c r="E169" s="15" t="s">
        <v>934</v>
      </c>
      <c r="F169" s="15" t="s">
        <v>935</v>
      </c>
      <c r="G169" s="15" t="s">
        <v>320</v>
      </c>
      <c r="H169" s="15" t="s">
        <v>936</v>
      </c>
      <c r="I169" s="15" t="s">
        <v>937</v>
      </c>
      <c r="J169" s="17" t="s">
        <v>938</v>
      </c>
      <c r="K169" s="15">
        <v>6</v>
      </c>
      <c r="L169" s="28" t="s">
        <v>1446</v>
      </c>
      <c r="M169" t="s">
        <v>1367</v>
      </c>
    </row>
    <row r="170" spans="1:13" ht="27" thickBot="1" x14ac:dyDescent="0.3">
      <c r="A170" s="18" t="s">
        <v>974</v>
      </c>
      <c r="B170" s="15" t="s">
        <v>724</v>
      </c>
      <c r="C170" s="16">
        <v>13</v>
      </c>
      <c r="D170" s="15" t="s">
        <v>21</v>
      </c>
      <c r="E170" s="15" t="s">
        <v>975</v>
      </c>
      <c r="F170" s="15" t="s">
        <v>976</v>
      </c>
      <c r="G170" s="15" t="s">
        <v>485</v>
      </c>
      <c r="H170" s="15" t="s">
        <v>977</v>
      </c>
      <c r="I170" s="15" t="s">
        <v>978</v>
      </c>
      <c r="J170" s="17" t="s">
        <v>979</v>
      </c>
      <c r="K170" s="15">
        <v>7</v>
      </c>
      <c r="L170" s="28" t="s">
        <v>1433</v>
      </c>
      <c r="M170" s="28" t="s">
        <v>1354</v>
      </c>
    </row>
    <row r="171" spans="1:13" ht="27" thickBot="1" x14ac:dyDescent="0.3">
      <c r="A171" s="18" t="s">
        <v>914</v>
      </c>
      <c r="B171" s="15" t="s">
        <v>724</v>
      </c>
      <c r="C171" s="16">
        <v>13</v>
      </c>
      <c r="D171" s="15" t="s">
        <v>45</v>
      </c>
      <c r="E171" s="15" t="s">
        <v>915</v>
      </c>
      <c r="F171" s="15" t="s">
        <v>403</v>
      </c>
      <c r="G171" s="15" t="s">
        <v>916</v>
      </c>
      <c r="H171" s="15" t="s">
        <v>917</v>
      </c>
      <c r="I171" s="15" t="s">
        <v>71</v>
      </c>
      <c r="J171" s="17" t="s">
        <v>918</v>
      </c>
      <c r="K171" s="15">
        <v>8</v>
      </c>
      <c r="L171" s="28" t="s">
        <v>1433</v>
      </c>
      <c r="M171" s="28" t="s">
        <v>1354</v>
      </c>
    </row>
    <row r="172" spans="1:13" ht="27" thickBot="1" x14ac:dyDescent="0.3">
      <c r="A172" s="18" t="s">
        <v>939</v>
      </c>
      <c r="B172" s="15" t="s">
        <v>724</v>
      </c>
      <c r="C172" s="16">
        <v>13</v>
      </c>
      <c r="D172" s="15" t="s">
        <v>27</v>
      </c>
      <c r="E172" s="15" t="s">
        <v>940</v>
      </c>
      <c r="F172" s="15" t="s">
        <v>555</v>
      </c>
      <c r="G172" s="15" t="s">
        <v>110</v>
      </c>
      <c r="H172" s="15" t="s">
        <v>941</v>
      </c>
      <c r="I172" s="15" t="s">
        <v>112</v>
      </c>
      <c r="J172" s="17" t="s">
        <v>942</v>
      </c>
      <c r="K172" s="15">
        <v>9</v>
      </c>
      <c r="L172" t="s">
        <v>1447</v>
      </c>
      <c r="M172" s="28" t="s">
        <v>1368</v>
      </c>
    </row>
    <row r="173" spans="1:13" ht="27" thickBot="1" x14ac:dyDescent="0.3">
      <c r="A173" s="18" t="s">
        <v>980</v>
      </c>
      <c r="B173" s="15" t="s">
        <v>724</v>
      </c>
      <c r="C173" s="16">
        <v>13</v>
      </c>
      <c r="D173" s="15" t="s">
        <v>24</v>
      </c>
      <c r="E173" s="15" t="s">
        <v>981</v>
      </c>
      <c r="F173" s="15" t="s">
        <v>982</v>
      </c>
      <c r="G173" s="15" t="s">
        <v>983</v>
      </c>
      <c r="H173" s="15" t="s">
        <v>984</v>
      </c>
      <c r="I173" s="15" t="s">
        <v>493</v>
      </c>
      <c r="J173" s="17" t="s">
        <v>985</v>
      </c>
      <c r="K173" s="15">
        <v>10</v>
      </c>
      <c r="L173" s="28" t="s">
        <v>1433</v>
      </c>
      <c r="M173" s="28" t="s">
        <v>1354</v>
      </c>
    </row>
    <row r="174" spans="1:13" ht="27" thickBot="1" x14ac:dyDescent="0.3">
      <c r="A174" s="18" t="s">
        <v>919</v>
      </c>
      <c r="B174" s="15" t="s">
        <v>724</v>
      </c>
      <c r="C174" s="16">
        <v>13</v>
      </c>
      <c r="D174" s="15" t="s">
        <v>53</v>
      </c>
      <c r="E174" s="15" t="s">
        <v>920</v>
      </c>
      <c r="F174" s="15" t="s">
        <v>410</v>
      </c>
      <c r="G174" s="15" t="s">
        <v>921</v>
      </c>
      <c r="H174" s="15" t="s">
        <v>922</v>
      </c>
      <c r="I174" s="15" t="s">
        <v>200</v>
      </c>
      <c r="J174" s="17" t="s">
        <v>413</v>
      </c>
      <c r="K174" s="15">
        <v>11</v>
      </c>
      <c r="L174" s="28" t="s">
        <v>1433</v>
      </c>
      <c r="M174" s="28" t="s">
        <v>1354</v>
      </c>
    </row>
    <row r="175" spans="1:13" ht="27" thickBot="1" x14ac:dyDescent="0.3">
      <c r="A175" s="18" t="s">
        <v>943</v>
      </c>
      <c r="B175" s="15" t="s">
        <v>724</v>
      </c>
      <c r="C175" s="16">
        <v>13</v>
      </c>
      <c r="D175" s="15" t="s">
        <v>19</v>
      </c>
      <c r="E175" s="15" t="s">
        <v>944</v>
      </c>
      <c r="F175" s="15" t="s">
        <v>945</v>
      </c>
      <c r="G175" s="15" t="s">
        <v>855</v>
      </c>
      <c r="H175" s="15" t="s">
        <v>946</v>
      </c>
      <c r="I175" s="15" t="s">
        <v>947</v>
      </c>
      <c r="J175" s="17" t="s">
        <v>238</v>
      </c>
      <c r="K175" s="15">
        <v>12</v>
      </c>
      <c r="L175" t="s">
        <v>1448</v>
      </c>
      <c r="M175" s="28" t="s">
        <v>1369</v>
      </c>
    </row>
    <row r="176" spans="1:13" ht="27" thickBot="1" x14ac:dyDescent="0.3">
      <c r="A176" s="18" t="s">
        <v>986</v>
      </c>
      <c r="B176" s="15" t="s">
        <v>724</v>
      </c>
      <c r="C176" s="16">
        <v>13</v>
      </c>
      <c r="D176" s="15" t="s">
        <v>25</v>
      </c>
      <c r="E176" s="15" t="s">
        <v>987</v>
      </c>
      <c r="F176" s="15" t="s">
        <v>600</v>
      </c>
      <c r="G176" s="15" t="s">
        <v>485</v>
      </c>
      <c r="H176" s="15" t="s">
        <v>988</v>
      </c>
      <c r="I176" s="15" t="s">
        <v>602</v>
      </c>
      <c r="J176" s="17" t="s">
        <v>989</v>
      </c>
      <c r="K176" s="15">
        <v>13</v>
      </c>
      <c r="L176" s="28" t="s">
        <v>1433</v>
      </c>
      <c r="M176" s="28" t="s">
        <v>1354</v>
      </c>
    </row>
    <row r="177" spans="1:13" ht="27" thickBot="1" x14ac:dyDescent="0.3">
      <c r="A177" s="18" t="s">
        <v>923</v>
      </c>
      <c r="B177" s="15" t="s">
        <v>724</v>
      </c>
      <c r="C177" s="16">
        <v>13</v>
      </c>
      <c r="D177" s="15" t="s">
        <v>23</v>
      </c>
      <c r="E177" s="15" t="s">
        <v>924</v>
      </c>
      <c r="F177" s="15" t="s">
        <v>68</v>
      </c>
      <c r="G177" s="15" t="s">
        <v>925</v>
      </c>
      <c r="H177" s="15" t="s">
        <v>926</v>
      </c>
      <c r="I177" s="15" t="s">
        <v>426</v>
      </c>
      <c r="J177" s="17" t="s">
        <v>419</v>
      </c>
      <c r="K177" s="15">
        <v>14</v>
      </c>
      <c r="L177" s="28" t="s">
        <v>1433</v>
      </c>
      <c r="M177" s="28" t="s">
        <v>1354</v>
      </c>
    </row>
    <row r="178" spans="1:13" ht="27" thickBot="1" x14ac:dyDescent="0.3">
      <c r="A178" s="18" t="s">
        <v>948</v>
      </c>
      <c r="B178" s="15" t="s">
        <v>724</v>
      </c>
      <c r="C178" s="16">
        <v>13</v>
      </c>
      <c r="D178" s="15" t="s">
        <v>100</v>
      </c>
      <c r="E178" s="15" t="s">
        <v>949</v>
      </c>
      <c r="F178" s="15" t="s">
        <v>950</v>
      </c>
      <c r="G178" s="15" t="s">
        <v>951</v>
      </c>
      <c r="H178" s="15" t="s">
        <v>440</v>
      </c>
      <c r="I178" s="15" t="s">
        <v>952</v>
      </c>
      <c r="J178" s="17" t="s">
        <v>953</v>
      </c>
      <c r="K178" s="15">
        <v>15</v>
      </c>
      <c r="L178" t="s">
        <v>1449</v>
      </c>
      <c r="M178" s="28" t="s">
        <v>1370</v>
      </c>
    </row>
    <row r="179" spans="1:13" ht="27" thickBot="1" x14ac:dyDescent="0.3">
      <c r="A179" s="18" t="s">
        <v>931</v>
      </c>
      <c r="B179" s="15" t="s">
        <v>724</v>
      </c>
      <c r="C179" s="16">
        <v>13</v>
      </c>
      <c r="D179" s="15" t="s">
        <v>18</v>
      </c>
      <c r="E179" s="15" t="s">
        <v>74</v>
      </c>
      <c r="F179" s="15" t="s">
        <v>74</v>
      </c>
      <c r="G179" s="15" t="s">
        <v>74</v>
      </c>
      <c r="H179" s="15" t="s">
        <v>932</v>
      </c>
      <c r="I179" s="15" t="s">
        <v>292</v>
      </c>
      <c r="J179" s="17" t="s">
        <v>305</v>
      </c>
      <c r="K179" s="15">
        <v>16</v>
      </c>
      <c r="L179" s="28" t="s">
        <v>1433</v>
      </c>
      <c r="M179" s="28" t="s">
        <v>1354</v>
      </c>
    </row>
    <row r="180" spans="1:13" ht="27" thickBot="1" x14ac:dyDescent="0.3">
      <c r="A180" s="18" t="s">
        <v>959</v>
      </c>
      <c r="B180" s="15" t="s">
        <v>724</v>
      </c>
      <c r="C180" s="16">
        <v>13</v>
      </c>
      <c r="D180" s="15" t="s">
        <v>22</v>
      </c>
      <c r="E180" s="15" t="s">
        <v>960</v>
      </c>
      <c r="F180" s="15" t="s">
        <v>555</v>
      </c>
      <c r="G180" s="15" t="s">
        <v>341</v>
      </c>
      <c r="H180" s="15" t="s">
        <v>961</v>
      </c>
      <c r="I180" s="15" t="s">
        <v>112</v>
      </c>
      <c r="J180" s="17" t="s">
        <v>962</v>
      </c>
      <c r="K180" s="15">
        <v>17</v>
      </c>
      <c r="L180" s="28" t="s">
        <v>1450</v>
      </c>
      <c r="M180" t="s">
        <v>1371</v>
      </c>
    </row>
    <row r="181" spans="1:13" ht="27" thickBot="1" x14ac:dyDescent="0.3">
      <c r="A181" s="18" t="s">
        <v>968</v>
      </c>
      <c r="B181" s="15" t="s">
        <v>724</v>
      </c>
      <c r="C181" s="16">
        <v>13</v>
      </c>
      <c r="D181" s="15" t="s">
        <v>129</v>
      </c>
      <c r="E181" s="15" t="s">
        <v>969</v>
      </c>
      <c r="F181" s="15" t="s">
        <v>970</v>
      </c>
      <c r="G181" s="15" t="s">
        <v>971</v>
      </c>
      <c r="H181" s="15" t="s">
        <v>972</v>
      </c>
      <c r="I181" s="15" t="s">
        <v>973</v>
      </c>
      <c r="J181" s="17" t="s">
        <v>370</v>
      </c>
      <c r="K181" s="15">
        <v>18</v>
      </c>
      <c r="L181" s="28" t="s">
        <v>1451</v>
      </c>
      <c r="M181" t="s">
        <v>1372</v>
      </c>
    </row>
    <row r="182" spans="1:13" ht="27" thickBot="1" x14ac:dyDescent="0.3">
      <c r="A182" s="18" t="s">
        <v>1072</v>
      </c>
      <c r="B182" s="15" t="s">
        <v>724</v>
      </c>
      <c r="C182" s="16">
        <v>14</v>
      </c>
      <c r="D182" s="15" t="s">
        <v>158</v>
      </c>
      <c r="E182" s="15" t="s">
        <v>1073</v>
      </c>
      <c r="F182" s="15" t="s">
        <v>1074</v>
      </c>
      <c r="G182" s="15" t="s">
        <v>1075</v>
      </c>
      <c r="H182" s="15" t="s">
        <v>1076</v>
      </c>
      <c r="I182" s="15" t="s">
        <v>1077</v>
      </c>
      <c r="J182" s="17" t="s">
        <v>609</v>
      </c>
      <c r="K182" s="27">
        <v>1</v>
      </c>
      <c r="L182" s="28" t="s">
        <v>1433</v>
      </c>
      <c r="M182" s="28" t="s">
        <v>1354</v>
      </c>
    </row>
    <row r="183" spans="1:13" ht="27" thickBot="1" x14ac:dyDescent="0.3">
      <c r="A183" s="18" t="s">
        <v>1013</v>
      </c>
      <c r="B183" s="15" t="s">
        <v>724</v>
      </c>
      <c r="C183" s="16">
        <v>14</v>
      </c>
      <c r="D183" s="15" t="s">
        <v>20</v>
      </c>
      <c r="E183" s="15" t="s">
        <v>1014</v>
      </c>
      <c r="F183" s="15" t="s">
        <v>635</v>
      </c>
      <c r="G183" s="15" t="s">
        <v>1015</v>
      </c>
      <c r="H183" s="15" t="s">
        <v>1016</v>
      </c>
      <c r="I183" s="15" t="s">
        <v>1017</v>
      </c>
      <c r="J183" s="17" t="s">
        <v>1018</v>
      </c>
      <c r="K183" s="15">
        <v>2</v>
      </c>
      <c r="L183" s="28" t="s">
        <v>1433</v>
      </c>
      <c r="M183" s="28" t="s">
        <v>1354</v>
      </c>
    </row>
    <row r="184" spans="1:13" ht="27" thickBot="1" x14ac:dyDescent="0.3">
      <c r="A184" s="18" t="s">
        <v>1040</v>
      </c>
      <c r="B184" s="15" t="s">
        <v>724</v>
      </c>
      <c r="C184" s="16">
        <v>14</v>
      </c>
      <c r="D184" s="15" t="s">
        <v>26</v>
      </c>
      <c r="E184" s="15" t="s">
        <v>1041</v>
      </c>
      <c r="F184" s="15" t="s">
        <v>667</v>
      </c>
      <c r="G184" s="15" t="s">
        <v>455</v>
      </c>
      <c r="H184" s="15" t="s">
        <v>1042</v>
      </c>
      <c r="I184" s="15" t="s">
        <v>1043</v>
      </c>
      <c r="J184" s="17" t="s">
        <v>458</v>
      </c>
      <c r="K184" s="15">
        <v>3</v>
      </c>
      <c r="L184" t="s">
        <v>1452</v>
      </c>
      <c r="M184" t="s">
        <v>1373</v>
      </c>
    </row>
    <row r="185" spans="1:13" ht="27" thickBot="1" x14ac:dyDescent="0.3">
      <c r="A185" s="18" t="s">
        <v>1049</v>
      </c>
      <c r="B185" s="15" t="s">
        <v>724</v>
      </c>
      <c r="C185" s="16">
        <v>14</v>
      </c>
      <c r="D185" s="15" t="s">
        <v>17</v>
      </c>
      <c r="E185" s="15" t="s">
        <v>1050</v>
      </c>
      <c r="F185" s="15" t="s">
        <v>1051</v>
      </c>
      <c r="G185" s="15" t="s">
        <v>1052</v>
      </c>
      <c r="H185" s="15" t="s">
        <v>1053</v>
      </c>
      <c r="I185" s="15" t="s">
        <v>1054</v>
      </c>
      <c r="J185" s="17" t="s">
        <v>471</v>
      </c>
      <c r="K185" s="15">
        <v>4</v>
      </c>
      <c r="L185" s="28" t="s">
        <v>1453</v>
      </c>
      <c r="M185" t="s">
        <v>1374</v>
      </c>
    </row>
    <row r="186" spans="1:13" ht="27" thickBot="1" x14ac:dyDescent="0.3">
      <c r="A186" s="18" t="s">
        <v>1078</v>
      </c>
      <c r="B186" s="15" t="s">
        <v>724</v>
      </c>
      <c r="C186" s="16">
        <v>14</v>
      </c>
      <c r="D186" s="15" t="s">
        <v>164</v>
      </c>
      <c r="E186" s="15" t="s">
        <v>1079</v>
      </c>
      <c r="F186" s="15" t="s">
        <v>612</v>
      </c>
      <c r="G186" s="15" t="s">
        <v>1080</v>
      </c>
      <c r="H186" s="15" t="s">
        <v>1081</v>
      </c>
      <c r="I186" s="15" t="s">
        <v>1082</v>
      </c>
      <c r="J186" s="17" t="s">
        <v>1083</v>
      </c>
      <c r="K186" s="15">
        <v>5</v>
      </c>
      <c r="L186" s="28" t="s">
        <v>1454</v>
      </c>
      <c r="M186" t="s">
        <v>1375</v>
      </c>
    </row>
    <row r="187" spans="1:13" ht="27" thickBot="1" x14ac:dyDescent="0.3">
      <c r="A187" s="18" t="s">
        <v>1022</v>
      </c>
      <c r="B187" s="15" t="s">
        <v>724</v>
      </c>
      <c r="C187" s="16">
        <v>14</v>
      </c>
      <c r="D187" s="15" t="s">
        <v>78</v>
      </c>
      <c r="E187" s="15" t="s">
        <v>1023</v>
      </c>
      <c r="F187" s="15" t="s">
        <v>1024</v>
      </c>
      <c r="G187" s="15" t="s">
        <v>1025</v>
      </c>
      <c r="H187" s="15" t="s">
        <v>1026</v>
      </c>
      <c r="I187" s="15" t="s">
        <v>1027</v>
      </c>
      <c r="J187" s="17" t="s">
        <v>1028</v>
      </c>
      <c r="K187" s="15">
        <v>6</v>
      </c>
      <c r="L187" s="28" t="s">
        <v>1455</v>
      </c>
      <c r="M187" t="s">
        <v>1376</v>
      </c>
    </row>
    <row r="188" spans="1:13" ht="27" thickBot="1" x14ac:dyDescent="0.3">
      <c r="A188" s="18" t="s">
        <v>1059</v>
      </c>
      <c r="B188" s="15" t="s">
        <v>724</v>
      </c>
      <c r="C188" s="16">
        <v>14</v>
      </c>
      <c r="D188" s="15" t="s">
        <v>21</v>
      </c>
      <c r="E188" s="15" t="s">
        <v>1060</v>
      </c>
      <c r="F188" s="15" t="s">
        <v>1061</v>
      </c>
      <c r="G188" s="15" t="s">
        <v>1062</v>
      </c>
      <c r="H188" s="15" t="s">
        <v>1063</v>
      </c>
      <c r="I188" s="15" t="s">
        <v>162</v>
      </c>
      <c r="J188" s="17" t="s">
        <v>493</v>
      </c>
      <c r="K188" s="15">
        <v>7</v>
      </c>
      <c r="L188" s="28" t="s">
        <v>1433</v>
      </c>
      <c r="M188" s="28" t="s">
        <v>1354</v>
      </c>
    </row>
    <row r="189" spans="1:13" ht="27" thickBot="1" x14ac:dyDescent="0.3">
      <c r="A189" s="18" t="s">
        <v>1000</v>
      </c>
      <c r="B189" s="15" t="s">
        <v>724</v>
      </c>
      <c r="C189" s="16">
        <v>14</v>
      </c>
      <c r="D189" s="15" t="s">
        <v>45</v>
      </c>
      <c r="E189" s="15" t="s">
        <v>1001</v>
      </c>
      <c r="F189" s="15" t="s">
        <v>1002</v>
      </c>
      <c r="G189" s="15" t="s">
        <v>1003</v>
      </c>
      <c r="H189" s="15" t="s">
        <v>1004</v>
      </c>
      <c r="I189" s="15" t="s">
        <v>531</v>
      </c>
      <c r="J189" s="17" t="s">
        <v>72</v>
      </c>
      <c r="K189" s="15">
        <v>8</v>
      </c>
      <c r="L189" s="28" t="s">
        <v>1433</v>
      </c>
      <c r="M189" s="28" t="s">
        <v>1354</v>
      </c>
    </row>
    <row r="190" spans="1:13" ht="27" thickBot="1" x14ac:dyDescent="0.3">
      <c r="A190" s="18" t="s">
        <v>1029</v>
      </c>
      <c r="B190" s="15" t="s">
        <v>724</v>
      </c>
      <c r="C190" s="16">
        <v>14</v>
      </c>
      <c r="D190" s="15" t="s">
        <v>27</v>
      </c>
      <c r="E190" s="15" t="s">
        <v>1030</v>
      </c>
      <c r="F190" s="15" t="s">
        <v>1031</v>
      </c>
      <c r="G190" s="15" t="s">
        <v>230</v>
      </c>
      <c r="H190" s="15" t="s">
        <v>1032</v>
      </c>
      <c r="I190" s="15" t="s">
        <v>654</v>
      </c>
      <c r="J190" s="17" t="s">
        <v>546</v>
      </c>
      <c r="K190" s="15">
        <v>9</v>
      </c>
      <c r="L190" t="s">
        <v>1456</v>
      </c>
      <c r="M190" s="28" t="s">
        <v>1377</v>
      </c>
    </row>
    <row r="191" spans="1:13" ht="27" thickBot="1" x14ac:dyDescent="0.3">
      <c r="A191" s="18" t="s">
        <v>1064</v>
      </c>
      <c r="B191" s="15" t="s">
        <v>724</v>
      </c>
      <c r="C191" s="16">
        <v>14</v>
      </c>
      <c r="D191" s="15" t="s">
        <v>24</v>
      </c>
      <c r="E191" s="15" t="s">
        <v>1065</v>
      </c>
      <c r="F191" s="15" t="s">
        <v>587</v>
      </c>
      <c r="G191" s="15" t="s">
        <v>594</v>
      </c>
      <c r="H191" s="15" t="s">
        <v>1066</v>
      </c>
      <c r="I191" s="15" t="s">
        <v>155</v>
      </c>
      <c r="J191" s="17" t="s">
        <v>703</v>
      </c>
      <c r="K191" s="15">
        <v>10</v>
      </c>
      <c r="L191" s="28" t="s">
        <v>1433</v>
      </c>
      <c r="M191" s="28" t="s">
        <v>1354</v>
      </c>
    </row>
    <row r="192" spans="1:13" ht="27" thickBot="1" x14ac:dyDescent="0.3">
      <c r="A192" s="18" t="s">
        <v>1005</v>
      </c>
      <c r="B192" s="15" t="s">
        <v>724</v>
      </c>
      <c r="C192" s="16">
        <v>14</v>
      </c>
      <c r="D192" s="15" t="s">
        <v>53</v>
      </c>
      <c r="E192" s="15" t="s">
        <v>1006</v>
      </c>
      <c r="F192" s="15" t="s">
        <v>1007</v>
      </c>
      <c r="G192" s="15" t="s">
        <v>625</v>
      </c>
      <c r="H192" s="15" t="s">
        <v>29</v>
      </c>
      <c r="I192" s="15" t="s">
        <v>1008</v>
      </c>
      <c r="J192" s="17" t="s">
        <v>1009</v>
      </c>
      <c r="K192" s="15">
        <v>11</v>
      </c>
      <c r="L192" s="28" t="s">
        <v>1433</v>
      </c>
      <c r="M192" s="28" t="s">
        <v>1354</v>
      </c>
    </row>
    <row r="193" spans="1:13" ht="27" thickBot="1" x14ac:dyDescent="0.3">
      <c r="A193" s="18" t="s">
        <v>1033</v>
      </c>
      <c r="B193" s="15" t="s">
        <v>724</v>
      </c>
      <c r="C193" s="16">
        <v>14</v>
      </c>
      <c r="D193" s="15" t="s">
        <v>19</v>
      </c>
      <c r="E193" s="15" t="s">
        <v>1034</v>
      </c>
      <c r="F193" s="15" t="s">
        <v>549</v>
      </c>
      <c r="G193" s="15" t="s">
        <v>341</v>
      </c>
      <c r="H193" s="15" t="s">
        <v>1035</v>
      </c>
      <c r="I193" s="15" t="s">
        <v>1036</v>
      </c>
      <c r="J193" s="17" t="s">
        <v>953</v>
      </c>
      <c r="K193" s="15">
        <v>12</v>
      </c>
      <c r="L193" t="s">
        <v>1457</v>
      </c>
      <c r="M193" s="28" t="s">
        <v>1378</v>
      </c>
    </row>
    <row r="194" spans="1:13" ht="27" thickBot="1" x14ac:dyDescent="0.3">
      <c r="A194" s="18" t="s">
        <v>1067</v>
      </c>
      <c r="B194" s="15" t="s">
        <v>724</v>
      </c>
      <c r="C194" s="16">
        <v>14</v>
      </c>
      <c r="D194" s="15" t="s">
        <v>25</v>
      </c>
      <c r="E194" s="15" t="s">
        <v>1068</v>
      </c>
      <c r="F194" s="15" t="s">
        <v>1069</v>
      </c>
      <c r="G194" s="15" t="s">
        <v>269</v>
      </c>
      <c r="H194" s="15" t="s">
        <v>1070</v>
      </c>
      <c r="I194" s="15" t="s">
        <v>1071</v>
      </c>
      <c r="J194" s="17" t="s">
        <v>271</v>
      </c>
      <c r="K194" s="15">
        <v>13</v>
      </c>
      <c r="L194" s="28" t="s">
        <v>1433</v>
      </c>
      <c r="M194" s="28" t="s">
        <v>1354</v>
      </c>
    </row>
    <row r="195" spans="1:13" ht="27" thickBot="1" x14ac:dyDescent="0.3">
      <c r="A195" s="18" t="s">
        <v>1010</v>
      </c>
      <c r="B195" s="15" t="s">
        <v>724</v>
      </c>
      <c r="C195" s="16">
        <v>14</v>
      </c>
      <c r="D195" s="15" t="s">
        <v>23</v>
      </c>
      <c r="E195" s="15" t="s">
        <v>1011</v>
      </c>
      <c r="F195" s="15" t="s">
        <v>193</v>
      </c>
      <c r="G195" s="15" t="s">
        <v>69</v>
      </c>
      <c r="H195" s="15" t="s">
        <v>1012</v>
      </c>
      <c r="I195" s="15" t="s">
        <v>744</v>
      </c>
      <c r="J195" s="17" t="s">
        <v>512</v>
      </c>
      <c r="K195" s="15">
        <v>14</v>
      </c>
      <c r="L195" s="28" t="s">
        <v>1433</v>
      </c>
      <c r="M195" s="28" t="s">
        <v>1354</v>
      </c>
    </row>
    <row r="196" spans="1:13" ht="27" thickBot="1" x14ac:dyDescent="0.3">
      <c r="A196" s="18" t="s">
        <v>1037</v>
      </c>
      <c r="B196" s="15" t="s">
        <v>724</v>
      </c>
      <c r="C196" s="16">
        <v>14</v>
      </c>
      <c r="D196" s="15" t="s">
        <v>100</v>
      </c>
      <c r="E196" s="15" t="s">
        <v>1038</v>
      </c>
      <c r="F196" s="15" t="s">
        <v>542</v>
      </c>
      <c r="G196" s="15" t="s">
        <v>462</v>
      </c>
      <c r="H196" s="15" t="s">
        <v>1039</v>
      </c>
      <c r="I196" s="15" t="s">
        <v>545</v>
      </c>
      <c r="J196" s="17" t="s">
        <v>464</v>
      </c>
      <c r="K196" s="15">
        <v>15</v>
      </c>
      <c r="L196" t="s">
        <v>1458</v>
      </c>
      <c r="M196" s="28" t="s">
        <v>1379</v>
      </c>
    </row>
    <row r="197" spans="1:13" ht="27" thickBot="1" x14ac:dyDescent="0.3">
      <c r="A197" s="18" t="s">
        <v>1019</v>
      </c>
      <c r="B197" s="15" t="s">
        <v>724</v>
      </c>
      <c r="C197" s="16">
        <v>14</v>
      </c>
      <c r="D197" s="15" t="s">
        <v>18</v>
      </c>
      <c r="E197" s="15" t="s">
        <v>74</v>
      </c>
      <c r="F197" s="15" t="s">
        <v>74</v>
      </c>
      <c r="G197" s="15" t="s">
        <v>74</v>
      </c>
      <c r="H197" s="15" t="s">
        <v>1020</v>
      </c>
      <c r="I197" s="15" t="s">
        <v>71</v>
      </c>
      <c r="J197" s="17" t="s">
        <v>1021</v>
      </c>
      <c r="K197" s="15">
        <v>16</v>
      </c>
      <c r="L197" s="28" t="s">
        <v>1433</v>
      </c>
      <c r="M197" s="28" t="s">
        <v>1354</v>
      </c>
    </row>
    <row r="198" spans="1:13" ht="27" thickBot="1" x14ac:dyDescent="0.3">
      <c r="A198" s="18" t="s">
        <v>1044</v>
      </c>
      <c r="B198" s="15" t="s">
        <v>724</v>
      </c>
      <c r="C198" s="16">
        <v>14</v>
      </c>
      <c r="D198" s="15" t="s">
        <v>22</v>
      </c>
      <c r="E198" s="15" t="s">
        <v>1045</v>
      </c>
      <c r="F198" s="15" t="s">
        <v>1031</v>
      </c>
      <c r="G198" s="15" t="s">
        <v>1046</v>
      </c>
      <c r="H198" s="15" t="s">
        <v>1047</v>
      </c>
      <c r="I198" s="15" t="s">
        <v>654</v>
      </c>
      <c r="J198" s="17" t="s">
        <v>1048</v>
      </c>
      <c r="K198" s="15">
        <v>17</v>
      </c>
      <c r="L198" s="28" t="s">
        <v>1459</v>
      </c>
      <c r="M198" t="s">
        <v>1380</v>
      </c>
    </row>
    <row r="199" spans="1:13" ht="27" thickBot="1" x14ac:dyDescent="0.3">
      <c r="A199" s="18" t="s">
        <v>1055</v>
      </c>
      <c r="B199" s="15" t="s">
        <v>724</v>
      </c>
      <c r="C199" s="16">
        <v>14</v>
      </c>
      <c r="D199" s="15" t="s">
        <v>129</v>
      </c>
      <c r="E199" s="15" t="s">
        <v>1056</v>
      </c>
      <c r="F199" s="15" t="s">
        <v>580</v>
      </c>
      <c r="G199" s="15" t="s">
        <v>791</v>
      </c>
      <c r="H199" s="15" t="s">
        <v>1057</v>
      </c>
      <c r="I199" s="15" t="s">
        <v>126</v>
      </c>
      <c r="J199" s="17" t="s">
        <v>1058</v>
      </c>
      <c r="K199" s="15">
        <v>18</v>
      </c>
      <c r="L199" s="28" t="s">
        <v>1460</v>
      </c>
      <c r="M199" t="s">
        <v>1381</v>
      </c>
    </row>
    <row r="200" spans="1:13" ht="27" thickBot="1" x14ac:dyDescent="0.3">
      <c r="A200" s="18" t="s">
        <v>1158</v>
      </c>
      <c r="B200" s="15" t="s">
        <v>724</v>
      </c>
      <c r="C200" s="16">
        <v>15</v>
      </c>
      <c r="D200" s="15" t="s">
        <v>158</v>
      </c>
      <c r="E200" s="15" t="s">
        <v>1159</v>
      </c>
      <c r="F200" s="15" t="s">
        <v>1160</v>
      </c>
      <c r="G200" s="15" t="s">
        <v>1161</v>
      </c>
      <c r="H200" s="15" t="s">
        <v>1162</v>
      </c>
      <c r="I200" s="15" t="s">
        <v>1163</v>
      </c>
      <c r="J200" s="17" t="s">
        <v>716</v>
      </c>
      <c r="K200" s="27">
        <v>1</v>
      </c>
      <c r="L200" s="28" t="s">
        <v>1461</v>
      </c>
      <c r="M200" s="28" t="s">
        <v>1382</v>
      </c>
    </row>
    <row r="201" spans="1:13" ht="27" thickBot="1" x14ac:dyDescent="0.3">
      <c r="A201" s="18" t="s">
        <v>1098</v>
      </c>
      <c r="B201" s="15" t="s">
        <v>724</v>
      </c>
      <c r="C201" s="16">
        <v>15</v>
      </c>
      <c r="D201" s="15" t="s">
        <v>20</v>
      </c>
      <c r="E201" s="15" t="s">
        <v>1099</v>
      </c>
      <c r="F201" s="15" t="s">
        <v>1100</v>
      </c>
      <c r="G201" s="15" t="s">
        <v>1101</v>
      </c>
      <c r="H201" s="15" t="s">
        <v>1102</v>
      </c>
      <c r="I201" s="15" t="s">
        <v>1103</v>
      </c>
      <c r="J201" s="17" t="s">
        <v>639</v>
      </c>
      <c r="K201" s="15">
        <v>2</v>
      </c>
      <c r="L201" t="s">
        <v>1462</v>
      </c>
      <c r="M201" t="s">
        <v>1383</v>
      </c>
    </row>
    <row r="202" spans="1:13" ht="27" thickBot="1" x14ac:dyDescent="0.3">
      <c r="A202" s="18" t="s">
        <v>1122</v>
      </c>
      <c r="B202" s="15" t="s">
        <v>724</v>
      </c>
      <c r="C202" s="16">
        <v>15</v>
      </c>
      <c r="D202" s="15" t="s">
        <v>26</v>
      </c>
      <c r="E202" s="15" t="s">
        <v>1123</v>
      </c>
      <c r="F202" s="15" t="s">
        <v>1124</v>
      </c>
      <c r="G202" s="15" t="s">
        <v>773</v>
      </c>
      <c r="H202" s="15" t="s">
        <v>1125</v>
      </c>
      <c r="I202" s="15" t="s">
        <v>1126</v>
      </c>
      <c r="J202" s="17" t="s">
        <v>1127</v>
      </c>
      <c r="K202" s="15">
        <v>3</v>
      </c>
      <c r="L202" t="s">
        <v>1463</v>
      </c>
      <c r="M202" s="28" t="s">
        <v>1384</v>
      </c>
    </row>
    <row r="203" spans="1:13" ht="27" thickBot="1" x14ac:dyDescent="0.3">
      <c r="A203" s="18" t="s">
        <v>1132</v>
      </c>
      <c r="B203" s="15" t="s">
        <v>724</v>
      </c>
      <c r="C203" s="16">
        <v>15</v>
      </c>
      <c r="D203" s="15" t="s">
        <v>17</v>
      </c>
      <c r="E203" s="15" t="s">
        <v>1133</v>
      </c>
      <c r="F203" s="15" t="s">
        <v>1134</v>
      </c>
      <c r="G203" s="15" t="s">
        <v>1135</v>
      </c>
      <c r="H203" s="15" t="s">
        <v>1136</v>
      </c>
      <c r="I203" s="15" t="s">
        <v>1137</v>
      </c>
      <c r="J203" s="17" t="s">
        <v>967</v>
      </c>
      <c r="K203" s="15">
        <v>4</v>
      </c>
      <c r="L203" t="s">
        <v>1464</v>
      </c>
      <c r="M203" t="s">
        <v>1385</v>
      </c>
    </row>
    <row r="204" spans="1:13" ht="27" thickBot="1" x14ac:dyDescent="0.3">
      <c r="A204" s="18" t="s">
        <v>1164</v>
      </c>
      <c r="B204" s="15" t="s">
        <v>724</v>
      </c>
      <c r="C204" s="16">
        <v>15</v>
      </c>
      <c r="D204" s="15" t="s">
        <v>164</v>
      </c>
      <c r="E204" s="15" t="s">
        <v>1165</v>
      </c>
      <c r="F204" s="15" t="s">
        <v>719</v>
      </c>
      <c r="G204" s="15" t="s">
        <v>1166</v>
      </c>
      <c r="H204" s="15" t="s">
        <v>1167</v>
      </c>
      <c r="I204" s="15" t="s">
        <v>1168</v>
      </c>
      <c r="J204" s="17" t="s">
        <v>1169</v>
      </c>
      <c r="K204" s="15">
        <v>5</v>
      </c>
      <c r="L204" t="s">
        <v>1465</v>
      </c>
      <c r="M204" t="s">
        <v>1386</v>
      </c>
    </row>
    <row r="205" spans="1:13" ht="27" thickBot="1" x14ac:dyDescent="0.3">
      <c r="A205" s="18" t="s">
        <v>1106</v>
      </c>
      <c r="B205" s="15" t="s">
        <v>724</v>
      </c>
      <c r="C205" s="16">
        <v>15</v>
      </c>
      <c r="D205" s="15" t="s">
        <v>78</v>
      </c>
      <c r="E205" s="15" t="s">
        <v>1107</v>
      </c>
      <c r="F205" s="15" t="s">
        <v>1108</v>
      </c>
      <c r="G205" s="15" t="s">
        <v>645</v>
      </c>
      <c r="H205" s="15" t="s">
        <v>1109</v>
      </c>
      <c r="I205" s="15" t="s">
        <v>1110</v>
      </c>
      <c r="J205" s="17" t="s">
        <v>937</v>
      </c>
      <c r="K205" s="15">
        <v>6</v>
      </c>
      <c r="L205" t="s">
        <v>1466</v>
      </c>
      <c r="M205" s="28" t="s">
        <v>1387</v>
      </c>
    </row>
    <row r="206" spans="1:13" ht="27" thickBot="1" x14ac:dyDescent="0.3">
      <c r="A206" s="18" t="s">
        <v>1144</v>
      </c>
      <c r="B206" s="15" t="s">
        <v>724</v>
      </c>
      <c r="C206" s="16">
        <v>15</v>
      </c>
      <c r="D206" s="15" t="s">
        <v>21</v>
      </c>
      <c r="E206" s="15" t="s">
        <v>1145</v>
      </c>
      <c r="F206" s="15" t="s">
        <v>160</v>
      </c>
      <c r="G206" s="15" t="s">
        <v>152</v>
      </c>
      <c r="H206" s="15" t="s">
        <v>1146</v>
      </c>
      <c r="I206" s="15" t="s">
        <v>602</v>
      </c>
      <c r="J206" s="17" t="s">
        <v>279</v>
      </c>
      <c r="K206" s="15">
        <v>7</v>
      </c>
      <c r="L206" s="28" t="s">
        <v>1467</v>
      </c>
      <c r="M206" s="28" t="s">
        <v>1388</v>
      </c>
    </row>
    <row r="207" spans="1:13" ht="27" thickBot="1" x14ac:dyDescent="0.3">
      <c r="A207" s="18" t="s">
        <v>1084</v>
      </c>
      <c r="B207" s="15" t="s">
        <v>724</v>
      </c>
      <c r="C207" s="16">
        <v>15</v>
      </c>
      <c r="D207" s="15" t="s">
        <v>45</v>
      </c>
      <c r="E207" s="15" t="s">
        <v>1085</v>
      </c>
      <c r="F207" s="15" t="s">
        <v>193</v>
      </c>
      <c r="G207" s="15" t="s">
        <v>619</v>
      </c>
      <c r="H207" s="15" t="s">
        <v>1086</v>
      </c>
      <c r="I207" s="15" t="s">
        <v>1087</v>
      </c>
      <c r="J207" s="17" t="s">
        <v>197</v>
      </c>
      <c r="K207" s="15">
        <v>8</v>
      </c>
      <c r="L207" t="s">
        <v>1468</v>
      </c>
      <c r="M207" t="s">
        <v>1389</v>
      </c>
    </row>
    <row r="208" spans="1:13" ht="27" thickBot="1" x14ac:dyDescent="0.3">
      <c r="A208" s="18" t="s">
        <v>1111</v>
      </c>
      <c r="B208" s="15" t="s">
        <v>724</v>
      </c>
      <c r="C208" s="16">
        <v>15</v>
      </c>
      <c r="D208" s="15" t="s">
        <v>27</v>
      </c>
      <c r="E208" s="15" t="s">
        <v>1112</v>
      </c>
      <c r="F208" s="15" t="s">
        <v>229</v>
      </c>
      <c r="G208" s="15" t="s">
        <v>652</v>
      </c>
      <c r="H208" s="15" t="s">
        <v>1113</v>
      </c>
      <c r="I208" s="15" t="s">
        <v>776</v>
      </c>
      <c r="J208" s="17" t="s">
        <v>350</v>
      </c>
      <c r="K208" s="15">
        <v>9</v>
      </c>
      <c r="L208" s="28" t="s">
        <v>1469</v>
      </c>
      <c r="M208" s="28" t="s">
        <v>1390</v>
      </c>
    </row>
    <row r="209" spans="1:13" ht="27" thickBot="1" x14ac:dyDescent="0.3">
      <c r="A209" s="18" t="s">
        <v>1147</v>
      </c>
      <c r="B209" s="15" t="s">
        <v>724</v>
      </c>
      <c r="C209" s="16">
        <v>15</v>
      </c>
      <c r="D209" s="15" t="s">
        <v>24</v>
      </c>
      <c r="E209" s="15" t="s">
        <v>1148</v>
      </c>
      <c r="F209" s="15" t="s">
        <v>1149</v>
      </c>
      <c r="G209" s="15" t="s">
        <v>378</v>
      </c>
      <c r="H209" s="15" t="s">
        <v>1150</v>
      </c>
      <c r="I209" s="15" t="s">
        <v>1151</v>
      </c>
      <c r="J209" s="17" t="s">
        <v>1152</v>
      </c>
      <c r="K209" s="15">
        <v>10</v>
      </c>
      <c r="L209" s="28" t="s">
        <v>1470</v>
      </c>
      <c r="M209" s="28" t="s">
        <v>1391</v>
      </c>
    </row>
    <row r="210" spans="1:13" ht="27" thickBot="1" x14ac:dyDescent="0.3">
      <c r="A210" s="18" t="s">
        <v>1088</v>
      </c>
      <c r="B210" s="15" t="s">
        <v>724</v>
      </c>
      <c r="C210" s="16">
        <v>15</v>
      </c>
      <c r="D210" s="15" t="s">
        <v>53</v>
      </c>
      <c r="E210" s="15" t="s">
        <v>1089</v>
      </c>
      <c r="F210" s="15" t="s">
        <v>1090</v>
      </c>
      <c r="G210" s="15" t="s">
        <v>1091</v>
      </c>
      <c r="H210" s="15" t="s">
        <v>1092</v>
      </c>
      <c r="I210" s="15" t="s">
        <v>737</v>
      </c>
      <c r="J210" s="17" t="s">
        <v>419</v>
      </c>
      <c r="K210" s="15">
        <v>11</v>
      </c>
      <c r="L210" t="s">
        <v>1471</v>
      </c>
      <c r="M210" t="s">
        <v>1392</v>
      </c>
    </row>
    <row r="211" spans="1:13" ht="27" thickBot="1" x14ac:dyDescent="0.3">
      <c r="A211" s="18" t="s">
        <v>1114</v>
      </c>
      <c r="B211" s="15" t="s">
        <v>724</v>
      </c>
      <c r="C211" s="16">
        <v>15</v>
      </c>
      <c r="D211" s="15" t="s">
        <v>19</v>
      </c>
      <c r="E211" s="15" t="s">
        <v>1115</v>
      </c>
      <c r="F211" s="15" t="s">
        <v>210</v>
      </c>
      <c r="G211" s="15" t="s">
        <v>1116</v>
      </c>
      <c r="H211" s="15" t="s">
        <v>1117</v>
      </c>
      <c r="I211" s="15" t="s">
        <v>118</v>
      </c>
      <c r="J211" s="17" t="s">
        <v>442</v>
      </c>
      <c r="K211" s="15">
        <v>12</v>
      </c>
      <c r="L211" s="28" t="s">
        <v>1472</v>
      </c>
      <c r="M211" s="28" t="s">
        <v>1393</v>
      </c>
    </row>
    <row r="212" spans="1:13" ht="27" thickBot="1" x14ac:dyDescent="0.3">
      <c r="A212" s="18" t="s">
        <v>1153</v>
      </c>
      <c r="B212" s="15" t="s">
        <v>724</v>
      </c>
      <c r="C212" s="16">
        <v>15</v>
      </c>
      <c r="D212" s="15" t="s">
        <v>25</v>
      </c>
      <c r="E212" s="15" t="s">
        <v>1154</v>
      </c>
      <c r="F212" s="15" t="s">
        <v>1155</v>
      </c>
      <c r="G212" s="15" t="s">
        <v>992</v>
      </c>
      <c r="H212" s="15" t="s">
        <v>1156</v>
      </c>
      <c r="I212" s="15" t="s">
        <v>1157</v>
      </c>
      <c r="J212" s="17" t="s">
        <v>500</v>
      </c>
      <c r="K212" s="15">
        <v>13</v>
      </c>
      <c r="L212" s="28" t="s">
        <v>1473</v>
      </c>
      <c r="M212" s="28" t="s">
        <v>1394</v>
      </c>
    </row>
    <row r="213" spans="1:13" ht="27" thickBot="1" x14ac:dyDescent="0.3">
      <c r="A213" s="18" t="s">
        <v>1093</v>
      </c>
      <c r="B213" s="15" t="s">
        <v>724</v>
      </c>
      <c r="C213" s="16">
        <v>15</v>
      </c>
      <c r="D213" s="15" t="s">
        <v>23</v>
      </c>
      <c r="E213" s="15" t="s">
        <v>1094</v>
      </c>
      <c r="F213" s="15" t="s">
        <v>308</v>
      </c>
      <c r="G213" s="15" t="s">
        <v>194</v>
      </c>
      <c r="H213" s="15" t="s">
        <v>1095</v>
      </c>
      <c r="I213" s="15" t="s">
        <v>1096</v>
      </c>
      <c r="J213" s="17" t="s">
        <v>1097</v>
      </c>
      <c r="K213" s="15">
        <v>14</v>
      </c>
      <c r="L213" t="s">
        <v>1474</v>
      </c>
      <c r="M213" t="s">
        <v>1395</v>
      </c>
    </row>
    <row r="214" spans="1:13" ht="27" thickBot="1" x14ac:dyDescent="0.3">
      <c r="A214" s="18" t="s">
        <v>1118</v>
      </c>
      <c r="B214" s="15" t="s">
        <v>724</v>
      </c>
      <c r="C214" s="16">
        <v>15</v>
      </c>
      <c r="D214" s="15" t="s">
        <v>100</v>
      </c>
      <c r="E214" s="15" t="s">
        <v>1119</v>
      </c>
      <c r="F214" s="15" t="s">
        <v>651</v>
      </c>
      <c r="G214" s="15" t="s">
        <v>663</v>
      </c>
      <c r="H214" s="15" t="s">
        <v>1120</v>
      </c>
      <c r="I214" s="15" t="s">
        <v>232</v>
      </c>
      <c r="J214" s="17" t="s">
        <v>1121</v>
      </c>
      <c r="K214" s="15">
        <v>15</v>
      </c>
      <c r="L214" s="28" t="s">
        <v>1475</v>
      </c>
      <c r="M214" s="28" t="s">
        <v>1396</v>
      </c>
    </row>
    <row r="215" spans="1:13" ht="27" thickBot="1" x14ac:dyDescent="0.3">
      <c r="A215" s="18" t="s">
        <v>1104</v>
      </c>
      <c r="B215" s="15" t="s">
        <v>724</v>
      </c>
      <c r="C215" s="16">
        <v>15</v>
      </c>
      <c r="D215" s="15" t="s">
        <v>18</v>
      </c>
      <c r="E215" s="15" t="s">
        <v>74</v>
      </c>
      <c r="F215" s="15" t="s">
        <v>74</v>
      </c>
      <c r="G215" s="15" t="s">
        <v>74</v>
      </c>
      <c r="H215" s="15" t="s">
        <v>1105</v>
      </c>
      <c r="I215" s="15" t="s">
        <v>196</v>
      </c>
      <c r="J215" s="17" t="s">
        <v>621</v>
      </c>
      <c r="K215" s="15">
        <v>16</v>
      </c>
      <c r="L215" s="28" t="s">
        <v>1433</v>
      </c>
      <c r="M215" s="28" t="s">
        <v>1354</v>
      </c>
    </row>
    <row r="216" spans="1:13" ht="27" thickBot="1" x14ac:dyDescent="0.3">
      <c r="A216" s="18" t="s">
        <v>1128</v>
      </c>
      <c r="B216" s="15" t="s">
        <v>724</v>
      </c>
      <c r="C216" s="16">
        <v>15</v>
      </c>
      <c r="D216" s="15" t="s">
        <v>22</v>
      </c>
      <c r="E216" s="15" t="s">
        <v>1129</v>
      </c>
      <c r="F216" s="15" t="s">
        <v>1130</v>
      </c>
      <c r="G216" s="15" t="s">
        <v>663</v>
      </c>
      <c r="H216" s="15" t="s">
        <v>1131</v>
      </c>
      <c r="I216" s="15" t="s">
        <v>776</v>
      </c>
      <c r="J216" s="17" t="s">
        <v>655</v>
      </c>
      <c r="K216" s="15">
        <v>17</v>
      </c>
      <c r="L216" t="s">
        <v>1476</v>
      </c>
      <c r="M216" t="s">
        <v>1397</v>
      </c>
    </row>
    <row r="217" spans="1:13" ht="27" thickBot="1" x14ac:dyDescent="0.3">
      <c r="A217" s="18" t="s">
        <v>1138</v>
      </c>
      <c r="B217" s="15" t="s">
        <v>724</v>
      </c>
      <c r="C217" s="16">
        <v>15</v>
      </c>
      <c r="D217" s="15" t="s">
        <v>129</v>
      </c>
      <c r="E217" s="15" t="s">
        <v>1139</v>
      </c>
      <c r="F217" s="15" t="s">
        <v>1140</v>
      </c>
      <c r="G217" s="15" t="s">
        <v>1141</v>
      </c>
      <c r="H217" s="15" t="s">
        <v>1142</v>
      </c>
      <c r="I217" s="15" t="s">
        <v>787</v>
      </c>
      <c r="J217" s="17" t="s">
        <v>1143</v>
      </c>
      <c r="K217" s="15">
        <v>18</v>
      </c>
      <c r="L217" t="s">
        <v>1477</v>
      </c>
      <c r="M217" t="s">
        <v>1398</v>
      </c>
    </row>
    <row r="218" spans="1:13" ht="27" thickBot="1" x14ac:dyDescent="0.3">
      <c r="A218" s="18" t="s">
        <v>1256</v>
      </c>
      <c r="B218" s="15" t="s">
        <v>724</v>
      </c>
      <c r="C218" s="16">
        <v>16</v>
      </c>
      <c r="D218" s="15" t="s">
        <v>158</v>
      </c>
      <c r="E218" s="15" t="s">
        <v>1257</v>
      </c>
      <c r="F218" s="15" t="s">
        <v>1258</v>
      </c>
      <c r="G218" s="15" t="s">
        <v>1259</v>
      </c>
      <c r="H218" s="15" t="s">
        <v>1260</v>
      </c>
      <c r="I218" s="15" t="s">
        <v>1261</v>
      </c>
      <c r="J218" s="17" t="s">
        <v>1262</v>
      </c>
      <c r="K218" s="27">
        <v>1</v>
      </c>
      <c r="L218" s="28" t="s">
        <v>1478</v>
      </c>
      <c r="M218" s="28" t="s">
        <v>1399</v>
      </c>
    </row>
    <row r="219" spans="1:13" ht="27" thickBot="1" x14ac:dyDescent="0.3">
      <c r="A219" s="18" t="s">
        <v>1183</v>
      </c>
      <c r="B219" s="15" t="s">
        <v>724</v>
      </c>
      <c r="C219" s="16">
        <v>16</v>
      </c>
      <c r="D219" s="15" t="s">
        <v>20</v>
      </c>
      <c r="E219" s="15" t="s">
        <v>1184</v>
      </c>
      <c r="F219" s="15" t="s">
        <v>1185</v>
      </c>
      <c r="G219" s="15" t="s">
        <v>1186</v>
      </c>
      <c r="H219" s="15" t="s">
        <v>1187</v>
      </c>
      <c r="I219" s="15" t="s">
        <v>1188</v>
      </c>
      <c r="J219" s="17" t="s">
        <v>1189</v>
      </c>
      <c r="K219" s="15">
        <v>2</v>
      </c>
      <c r="L219" t="s">
        <v>1479</v>
      </c>
      <c r="M219" s="28" t="s">
        <v>1400</v>
      </c>
    </row>
    <row r="220" spans="1:13" ht="27" thickBot="1" x14ac:dyDescent="0.3">
      <c r="A220" s="18" t="s">
        <v>1215</v>
      </c>
      <c r="B220" s="15" t="s">
        <v>724</v>
      </c>
      <c r="C220" s="16">
        <v>16</v>
      </c>
      <c r="D220" s="15" t="s">
        <v>26</v>
      </c>
      <c r="E220" s="15" t="s">
        <v>1216</v>
      </c>
      <c r="F220" s="15" t="s">
        <v>1217</v>
      </c>
      <c r="G220" s="15" t="s">
        <v>1218</v>
      </c>
      <c r="H220" s="15" t="s">
        <v>1219</v>
      </c>
      <c r="I220" s="15" t="s">
        <v>1220</v>
      </c>
      <c r="J220" s="17" t="s">
        <v>1221</v>
      </c>
      <c r="K220" s="15">
        <v>3</v>
      </c>
      <c r="L220" t="s">
        <v>1480</v>
      </c>
      <c r="M220" t="s">
        <v>1401</v>
      </c>
    </row>
    <row r="221" spans="1:13" ht="27" thickBot="1" x14ac:dyDescent="0.3">
      <c r="A221" s="18" t="s">
        <v>1226</v>
      </c>
      <c r="B221" s="15" t="s">
        <v>724</v>
      </c>
      <c r="C221" s="16">
        <v>16</v>
      </c>
      <c r="D221" s="15" t="s">
        <v>17</v>
      </c>
      <c r="E221" s="15" t="s">
        <v>1227</v>
      </c>
      <c r="F221" s="15" t="s">
        <v>1228</v>
      </c>
      <c r="G221" s="15" t="s">
        <v>1229</v>
      </c>
      <c r="H221" s="15" t="s">
        <v>1230</v>
      </c>
      <c r="I221" s="15" t="s">
        <v>1231</v>
      </c>
      <c r="J221" s="17" t="s">
        <v>1232</v>
      </c>
      <c r="K221" s="15">
        <v>4</v>
      </c>
      <c r="L221" s="28" t="s">
        <v>1481</v>
      </c>
      <c r="M221" t="s">
        <v>1402</v>
      </c>
    </row>
    <row r="222" spans="1:13" ht="27" thickBot="1" x14ac:dyDescent="0.3">
      <c r="A222" s="18" t="s">
        <v>1263</v>
      </c>
      <c r="B222" s="15" t="s">
        <v>724</v>
      </c>
      <c r="C222" s="16">
        <v>16</v>
      </c>
      <c r="D222" s="15" t="s">
        <v>164</v>
      </c>
      <c r="E222" s="15" t="s">
        <v>1264</v>
      </c>
      <c r="F222" s="15" t="s">
        <v>1265</v>
      </c>
      <c r="G222" s="15" t="s">
        <v>1266</v>
      </c>
      <c r="H222" s="15" t="s">
        <v>1267</v>
      </c>
      <c r="I222" s="15" t="s">
        <v>1268</v>
      </c>
      <c r="J222" s="17" t="s">
        <v>1269</v>
      </c>
      <c r="K222" s="15">
        <v>5</v>
      </c>
      <c r="L222" s="28" t="s">
        <v>1482</v>
      </c>
      <c r="M222" t="s">
        <v>1403</v>
      </c>
    </row>
    <row r="223" spans="1:13" ht="27" thickBot="1" x14ac:dyDescent="0.3">
      <c r="A223" s="18" t="s">
        <v>1192</v>
      </c>
      <c r="B223" s="15" t="s">
        <v>724</v>
      </c>
      <c r="C223" s="16">
        <v>16</v>
      </c>
      <c r="D223" s="15" t="s">
        <v>78</v>
      </c>
      <c r="E223" s="15" t="s">
        <v>1193</v>
      </c>
      <c r="F223" s="15" t="s">
        <v>1194</v>
      </c>
      <c r="G223" s="15" t="s">
        <v>1195</v>
      </c>
      <c r="H223" s="15" t="s">
        <v>1196</v>
      </c>
      <c r="I223" s="15" t="s">
        <v>1197</v>
      </c>
      <c r="J223" s="17" t="s">
        <v>1198</v>
      </c>
      <c r="K223" s="15">
        <v>6</v>
      </c>
      <c r="L223" s="28" t="s">
        <v>1483</v>
      </c>
      <c r="M223" s="28" t="s">
        <v>1404</v>
      </c>
    </row>
    <row r="224" spans="1:13" ht="27" thickBot="1" x14ac:dyDescent="0.3">
      <c r="A224" s="18" t="s">
        <v>1239</v>
      </c>
      <c r="B224" s="15" t="s">
        <v>724</v>
      </c>
      <c r="C224" s="16">
        <v>16</v>
      </c>
      <c r="D224" s="15" t="s">
        <v>21</v>
      </c>
      <c r="E224" s="15" t="s">
        <v>1240</v>
      </c>
      <c r="F224" s="15" t="s">
        <v>1241</v>
      </c>
      <c r="G224" s="15" t="s">
        <v>383</v>
      </c>
      <c r="H224" s="15" t="s">
        <v>1242</v>
      </c>
      <c r="I224" s="15" t="s">
        <v>815</v>
      </c>
      <c r="J224" s="17" t="s">
        <v>1243</v>
      </c>
      <c r="K224" s="15">
        <v>7</v>
      </c>
      <c r="L224" s="28" t="s">
        <v>1484</v>
      </c>
      <c r="M224" s="28" t="s">
        <v>1405</v>
      </c>
    </row>
    <row r="225" spans="1:13" ht="27" thickBot="1" x14ac:dyDescent="0.3">
      <c r="A225" s="18" t="s">
        <v>1170</v>
      </c>
      <c r="B225" s="15" t="s">
        <v>724</v>
      </c>
      <c r="C225" s="16">
        <v>16</v>
      </c>
      <c r="D225" s="15" t="s">
        <v>45</v>
      </c>
      <c r="E225" s="15" t="s">
        <v>1171</v>
      </c>
      <c r="F225" s="15" t="s">
        <v>1172</v>
      </c>
      <c r="G225" s="15" t="s">
        <v>1173</v>
      </c>
      <c r="H225" s="15" t="s">
        <v>1174</v>
      </c>
      <c r="I225" s="15" t="s">
        <v>1096</v>
      </c>
      <c r="J225" s="17" t="s">
        <v>1175</v>
      </c>
      <c r="K225" s="15">
        <v>8</v>
      </c>
      <c r="L225" t="s">
        <v>1485</v>
      </c>
      <c r="M225" s="28" t="s">
        <v>1406</v>
      </c>
    </row>
    <row r="226" spans="1:13" ht="27" thickBot="1" x14ac:dyDescent="0.3">
      <c r="A226" s="18" t="s">
        <v>1199</v>
      </c>
      <c r="B226" s="15" t="s">
        <v>724</v>
      </c>
      <c r="C226" s="16">
        <v>16</v>
      </c>
      <c r="D226" s="15" t="s">
        <v>27</v>
      </c>
      <c r="E226" s="15" t="s">
        <v>1200</v>
      </c>
      <c r="F226" s="15" t="s">
        <v>1201</v>
      </c>
      <c r="G226" s="15" t="s">
        <v>1202</v>
      </c>
      <c r="H226" s="15" t="s">
        <v>1203</v>
      </c>
      <c r="I226" s="15" t="s">
        <v>1204</v>
      </c>
      <c r="J226" s="17" t="s">
        <v>1205</v>
      </c>
      <c r="K226" s="15">
        <v>9</v>
      </c>
      <c r="L226" s="28" t="s">
        <v>1486</v>
      </c>
      <c r="M226" s="28" t="s">
        <v>1407</v>
      </c>
    </row>
    <row r="227" spans="1:13" ht="27" thickBot="1" x14ac:dyDescent="0.3">
      <c r="A227" s="18" t="s">
        <v>1244</v>
      </c>
      <c r="B227" s="15" t="s">
        <v>724</v>
      </c>
      <c r="C227" s="16">
        <v>16</v>
      </c>
      <c r="D227" s="15" t="s">
        <v>24</v>
      </c>
      <c r="E227" s="15" t="s">
        <v>1245</v>
      </c>
      <c r="F227" s="15" t="s">
        <v>1246</v>
      </c>
      <c r="G227" s="15" t="s">
        <v>481</v>
      </c>
      <c r="H227" s="15" t="s">
        <v>1247</v>
      </c>
      <c r="I227" s="15" t="s">
        <v>589</v>
      </c>
      <c r="J227" s="17" t="s">
        <v>1248</v>
      </c>
      <c r="K227" s="15">
        <v>10</v>
      </c>
      <c r="L227" s="28" t="s">
        <v>1487</v>
      </c>
      <c r="M227" s="28" t="s">
        <v>1408</v>
      </c>
    </row>
    <row r="228" spans="1:13" ht="27" thickBot="1" x14ac:dyDescent="0.3">
      <c r="A228" s="18" t="s">
        <v>1176</v>
      </c>
      <c r="B228" s="15" t="s">
        <v>724</v>
      </c>
      <c r="C228" s="16">
        <v>16</v>
      </c>
      <c r="D228" s="15" t="s">
        <v>53</v>
      </c>
      <c r="E228" s="15" t="s">
        <v>1177</v>
      </c>
      <c r="F228" s="15" t="s">
        <v>289</v>
      </c>
      <c r="G228" s="15" t="s">
        <v>1003</v>
      </c>
      <c r="H228" s="15" t="s">
        <v>291</v>
      </c>
      <c r="I228" s="15" t="s">
        <v>304</v>
      </c>
      <c r="J228" s="17" t="s">
        <v>72</v>
      </c>
      <c r="K228" s="15">
        <v>11</v>
      </c>
      <c r="L228" t="s">
        <v>1488</v>
      </c>
      <c r="M228" s="28" t="s">
        <v>1409</v>
      </c>
    </row>
    <row r="229" spans="1:13" ht="27" thickBot="1" x14ac:dyDescent="0.3">
      <c r="A229" s="18" t="s">
        <v>1206</v>
      </c>
      <c r="B229" s="15" t="s">
        <v>724</v>
      </c>
      <c r="C229" s="16">
        <v>16</v>
      </c>
      <c r="D229" s="15" t="s">
        <v>19</v>
      </c>
      <c r="E229" s="15" t="s">
        <v>1207</v>
      </c>
      <c r="F229" s="15" t="s">
        <v>353</v>
      </c>
      <c r="G229" s="15" t="s">
        <v>230</v>
      </c>
      <c r="H229" s="15" t="s">
        <v>1208</v>
      </c>
      <c r="I229" s="15" t="s">
        <v>1209</v>
      </c>
      <c r="J229" s="17" t="s">
        <v>546</v>
      </c>
      <c r="K229" s="15">
        <v>12</v>
      </c>
      <c r="L229" s="28" t="s">
        <v>1489</v>
      </c>
      <c r="M229" s="28" t="s">
        <v>1410</v>
      </c>
    </row>
    <row r="230" spans="1:13" ht="27" thickBot="1" x14ac:dyDescent="0.3">
      <c r="A230" s="18" t="s">
        <v>1249</v>
      </c>
      <c r="B230" s="15" t="s">
        <v>724</v>
      </c>
      <c r="C230" s="16">
        <v>16</v>
      </c>
      <c r="D230" s="15" t="s">
        <v>25</v>
      </c>
      <c r="E230" s="15" t="s">
        <v>1250</v>
      </c>
      <c r="F230" s="15" t="s">
        <v>1251</v>
      </c>
      <c r="G230" s="15" t="s">
        <v>1252</v>
      </c>
      <c r="H230" s="15" t="s">
        <v>1253</v>
      </c>
      <c r="I230" s="15" t="s">
        <v>1254</v>
      </c>
      <c r="J230" s="17" t="s">
        <v>1255</v>
      </c>
      <c r="K230" s="15">
        <v>13</v>
      </c>
      <c r="L230" s="28" t="s">
        <v>1490</v>
      </c>
      <c r="M230" s="28" t="s">
        <v>1411</v>
      </c>
    </row>
    <row r="231" spans="1:13" ht="27" thickBot="1" x14ac:dyDescent="0.3">
      <c r="A231" s="18" t="s">
        <v>1178</v>
      </c>
      <c r="B231" s="15" t="s">
        <v>724</v>
      </c>
      <c r="C231" s="16">
        <v>16</v>
      </c>
      <c r="D231" s="15" t="s">
        <v>23</v>
      </c>
      <c r="E231" s="15" t="s">
        <v>1179</v>
      </c>
      <c r="F231" s="15" t="s">
        <v>1180</v>
      </c>
      <c r="G231" s="15" t="s">
        <v>1015</v>
      </c>
      <c r="H231" s="15" t="s">
        <v>1181</v>
      </c>
      <c r="I231" s="15" t="s">
        <v>1182</v>
      </c>
      <c r="J231" s="17" t="s">
        <v>1018</v>
      </c>
      <c r="K231" s="15">
        <v>14</v>
      </c>
      <c r="L231" t="s">
        <v>1491</v>
      </c>
      <c r="M231" s="28" t="s">
        <v>1412</v>
      </c>
    </row>
    <row r="232" spans="1:13" ht="27" thickBot="1" x14ac:dyDescent="0.3">
      <c r="A232" s="18" t="s">
        <v>1210</v>
      </c>
      <c r="B232" s="15" t="s">
        <v>724</v>
      </c>
      <c r="C232" s="16">
        <v>16</v>
      </c>
      <c r="D232" s="15" t="s">
        <v>100</v>
      </c>
      <c r="E232" s="15" t="s">
        <v>1200</v>
      </c>
      <c r="F232" s="15" t="s">
        <v>1211</v>
      </c>
      <c r="G232" s="15" t="s">
        <v>347</v>
      </c>
      <c r="H232" s="15" t="s">
        <v>1212</v>
      </c>
      <c r="I232" s="15" t="s">
        <v>1213</v>
      </c>
      <c r="J232" s="17" t="s">
        <v>1214</v>
      </c>
      <c r="K232" s="15">
        <v>15</v>
      </c>
      <c r="L232" s="28" t="s">
        <v>1492</v>
      </c>
      <c r="M232" s="28" t="s">
        <v>1413</v>
      </c>
    </row>
    <row r="233" spans="1:13" ht="27" thickBot="1" x14ac:dyDescent="0.3">
      <c r="A233" s="18" t="s">
        <v>1190</v>
      </c>
      <c r="B233" s="15" t="s">
        <v>724</v>
      </c>
      <c r="C233" s="16">
        <v>16</v>
      </c>
      <c r="D233" s="15" t="s">
        <v>18</v>
      </c>
      <c r="E233" s="15" t="s">
        <v>74</v>
      </c>
      <c r="F233" s="15" t="s">
        <v>74</v>
      </c>
      <c r="G233" s="15" t="s">
        <v>74</v>
      </c>
      <c r="H233" s="15" t="s">
        <v>1191</v>
      </c>
      <c r="I233" s="15" t="s">
        <v>1087</v>
      </c>
      <c r="J233" s="17" t="s">
        <v>312</v>
      </c>
      <c r="K233" s="15">
        <v>16</v>
      </c>
      <c r="L233" s="28" t="s">
        <v>1433</v>
      </c>
      <c r="M233" s="28" t="s">
        <v>1354</v>
      </c>
    </row>
    <row r="234" spans="1:13" ht="27" thickBot="1" x14ac:dyDescent="0.3">
      <c r="A234" s="18" t="s">
        <v>1222</v>
      </c>
      <c r="B234" s="15" t="s">
        <v>724</v>
      </c>
      <c r="C234" s="16">
        <v>16</v>
      </c>
      <c r="D234" s="15" t="s">
        <v>22</v>
      </c>
      <c r="E234" s="15" t="s">
        <v>1223</v>
      </c>
      <c r="F234" s="15" t="s">
        <v>1201</v>
      </c>
      <c r="G234" s="15" t="s">
        <v>1224</v>
      </c>
      <c r="H234" s="15" t="s">
        <v>1225</v>
      </c>
      <c r="I234" s="15" t="s">
        <v>1032</v>
      </c>
      <c r="J234" s="17" t="s">
        <v>1214</v>
      </c>
      <c r="K234" s="15">
        <v>17</v>
      </c>
      <c r="L234" s="28" t="s">
        <v>1493</v>
      </c>
      <c r="M234" t="s">
        <v>1414</v>
      </c>
    </row>
    <row r="235" spans="1:13" ht="27" thickBot="1" x14ac:dyDescent="0.3">
      <c r="A235" s="29" t="s">
        <v>1233</v>
      </c>
      <c r="B235" s="30" t="s">
        <v>724</v>
      </c>
      <c r="C235" s="31">
        <v>16</v>
      </c>
      <c r="D235" s="30" t="s">
        <v>129</v>
      </c>
      <c r="E235" s="30" t="s">
        <v>1234</v>
      </c>
      <c r="F235" s="30" t="s">
        <v>1235</v>
      </c>
      <c r="G235" s="30" t="s">
        <v>360</v>
      </c>
      <c r="H235" s="30" t="s">
        <v>1236</v>
      </c>
      <c r="I235" s="30" t="s">
        <v>1237</v>
      </c>
      <c r="J235" s="32" t="s">
        <v>1238</v>
      </c>
      <c r="K235" s="15">
        <v>18</v>
      </c>
      <c r="L235" s="28" t="s">
        <v>1494</v>
      </c>
      <c r="M235" t="s">
        <v>1415</v>
      </c>
    </row>
    <row r="236" spans="1:13" ht="27" thickBot="1" x14ac:dyDescent="0.3">
      <c r="A236" s="18" t="s">
        <v>1289</v>
      </c>
      <c r="B236" s="15" t="s">
        <v>724</v>
      </c>
      <c r="C236" s="16">
        <v>17</v>
      </c>
      <c r="D236" s="15" t="s">
        <v>158</v>
      </c>
      <c r="E236" s="15" t="s">
        <v>1257</v>
      </c>
      <c r="F236" s="15" t="s">
        <v>1258</v>
      </c>
      <c r="G236" s="15" t="s">
        <v>1259</v>
      </c>
      <c r="H236" s="15" t="s">
        <v>1260</v>
      </c>
      <c r="I236" s="15" t="s">
        <v>1261</v>
      </c>
      <c r="J236" s="17" t="s">
        <v>1262</v>
      </c>
      <c r="K236" s="27">
        <v>1</v>
      </c>
      <c r="L236" s="28" t="s">
        <v>1495</v>
      </c>
      <c r="M236" s="28" t="s">
        <v>1416</v>
      </c>
    </row>
    <row r="237" spans="1:13" ht="27" thickBot="1" x14ac:dyDescent="0.3">
      <c r="A237" s="18" t="s">
        <v>1276</v>
      </c>
      <c r="B237" s="15" t="s">
        <v>724</v>
      </c>
      <c r="C237" s="16">
        <v>17</v>
      </c>
      <c r="D237" s="15" t="s">
        <v>20</v>
      </c>
      <c r="E237" s="15" t="s">
        <v>1184</v>
      </c>
      <c r="F237" s="15" t="s">
        <v>1185</v>
      </c>
      <c r="G237" s="15" t="s">
        <v>1186</v>
      </c>
      <c r="H237" s="15" t="s">
        <v>1187</v>
      </c>
      <c r="I237" s="15" t="s">
        <v>1188</v>
      </c>
      <c r="J237" s="17" t="s">
        <v>1189</v>
      </c>
      <c r="K237" s="15">
        <v>2</v>
      </c>
      <c r="L237" t="s">
        <v>1496</v>
      </c>
      <c r="M237" s="28" t="s">
        <v>1417</v>
      </c>
    </row>
    <row r="238" spans="1:13" ht="27" thickBot="1" x14ac:dyDescent="0.3">
      <c r="A238" s="18" t="s">
        <v>1282</v>
      </c>
      <c r="B238" s="15" t="s">
        <v>724</v>
      </c>
      <c r="C238" s="16">
        <v>17</v>
      </c>
      <c r="D238" s="15" t="s">
        <v>26</v>
      </c>
      <c r="E238" s="15" t="s">
        <v>1216</v>
      </c>
      <c r="F238" s="15" t="s">
        <v>1217</v>
      </c>
      <c r="G238" s="15" t="s">
        <v>1218</v>
      </c>
      <c r="H238" s="15" t="s">
        <v>1219</v>
      </c>
      <c r="I238" s="15" t="s">
        <v>1220</v>
      </c>
      <c r="J238" s="17" t="s">
        <v>1221</v>
      </c>
      <c r="K238" s="15">
        <v>3</v>
      </c>
      <c r="L238" t="s">
        <v>1497</v>
      </c>
      <c r="M238" t="s">
        <v>1418</v>
      </c>
    </row>
    <row r="239" spans="1:13" ht="27" thickBot="1" x14ac:dyDescent="0.3">
      <c r="A239" s="18" t="s">
        <v>1284</v>
      </c>
      <c r="B239" s="15" t="s">
        <v>724</v>
      </c>
      <c r="C239" s="16">
        <v>17</v>
      </c>
      <c r="D239" s="15" t="s">
        <v>17</v>
      </c>
      <c r="E239" s="15" t="s">
        <v>1227</v>
      </c>
      <c r="F239" s="15" t="s">
        <v>1228</v>
      </c>
      <c r="G239" s="15" t="s">
        <v>1229</v>
      </c>
      <c r="H239" s="15" t="s">
        <v>1230</v>
      </c>
      <c r="I239" s="15" t="s">
        <v>1231</v>
      </c>
      <c r="J239" s="17" t="s">
        <v>1232</v>
      </c>
      <c r="K239" s="15">
        <v>4</v>
      </c>
      <c r="L239" s="28" t="s">
        <v>1498</v>
      </c>
      <c r="M239" t="s">
        <v>1419</v>
      </c>
    </row>
    <row r="240" spans="1:13" ht="27" thickBot="1" x14ac:dyDescent="0.3">
      <c r="A240" s="18" t="s">
        <v>1290</v>
      </c>
      <c r="B240" s="15" t="s">
        <v>724</v>
      </c>
      <c r="C240" s="16">
        <v>17</v>
      </c>
      <c r="D240" s="15" t="s">
        <v>164</v>
      </c>
      <c r="E240" s="15" t="s">
        <v>1264</v>
      </c>
      <c r="F240" s="15" t="s">
        <v>1265</v>
      </c>
      <c r="G240" s="15" t="s">
        <v>1266</v>
      </c>
      <c r="H240" s="15" t="s">
        <v>1267</v>
      </c>
      <c r="I240" s="15" t="s">
        <v>1268</v>
      </c>
      <c r="J240" s="17" t="s">
        <v>1269</v>
      </c>
      <c r="K240" s="15">
        <v>5</v>
      </c>
      <c r="L240" s="28" t="s">
        <v>1499</v>
      </c>
      <c r="M240" t="s">
        <v>1420</v>
      </c>
    </row>
    <row r="241" spans="1:13" ht="27" thickBot="1" x14ac:dyDescent="0.3">
      <c r="A241" s="18" t="s">
        <v>1278</v>
      </c>
      <c r="B241" s="15" t="s">
        <v>724</v>
      </c>
      <c r="C241" s="16">
        <v>17</v>
      </c>
      <c r="D241" s="15" t="s">
        <v>78</v>
      </c>
      <c r="E241" s="15" t="s">
        <v>1193</v>
      </c>
      <c r="F241" s="15" t="s">
        <v>1194</v>
      </c>
      <c r="G241" s="15" t="s">
        <v>1195</v>
      </c>
      <c r="H241" s="15" t="s">
        <v>1196</v>
      </c>
      <c r="I241" s="15" t="s">
        <v>1197</v>
      </c>
      <c r="J241" s="17" t="s">
        <v>1198</v>
      </c>
      <c r="K241" s="15">
        <v>6</v>
      </c>
      <c r="L241" s="28" t="s">
        <v>1500</v>
      </c>
      <c r="M241" s="28" t="s">
        <v>1421</v>
      </c>
    </row>
    <row r="242" spans="1:13" ht="27" thickBot="1" x14ac:dyDescent="0.3">
      <c r="A242" s="18" t="s">
        <v>1286</v>
      </c>
      <c r="B242" s="15" t="s">
        <v>724</v>
      </c>
      <c r="C242" s="16">
        <v>17</v>
      </c>
      <c r="D242" s="15" t="s">
        <v>21</v>
      </c>
      <c r="E242" s="15" t="s">
        <v>1240</v>
      </c>
      <c r="F242" s="15" t="s">
        <v>1241</v>
      </c>
      <c r="G242" s="15" t="s">
        <v>383</v>
      </c>
      <c r="H242" s="15" t="s">
        <v>1242</v>
      </c>
      <c r="I242" s="15" t="s">
        <v>815</v>
      </c>
      <c r="J242" s="17" t="s">
        <v>1243</v>
      </c>
      <c r="K242" s="15">
        <v>7</v>
      </c>
      <c r="L242" s="28" t="s">
        <v>1501</v>
      </c>
      <c r="M242" s="28" t="s">
        <v>1422</v>
      </c>
    </row>
    <row r="243" spans="1:13" ht="27" thickBot="1" x14ac:dyDescent="0.3">
      <c r="A243" s="18" t="s">
        <v>1273</v>
      </c>
      <c r="B243" s="15" t="s">
        <v>724</v>
      </c>
      <c r="C243" s="16">
        <v>17</v>
      </c>
      <c r="D243" s="15" t="s">
        <v>45</v>
      </c>
      <c r="E243" s="15" t="s">
        <v>1171</v>
      </c>
      <c r="F243" s="15" t="s">
        <v>1172</v>
      </c>
      <c r="G243" s="15" t="s">
        <v>1173</v>
      </c>
      <c r="H243" s="15" t="s">
        <v>1174</v>
      </c>
      <c r="I243" s="15" t="s">
        <v>1096</v>
      </c>
      <c r="J243" s="17" t="s">
        <v>1175</v>
      </c>
      <c r="K243" s="15">
        <v>8</v>
      </c>
      <c r="L243" t="s">
        <v>1502</v>
      </c>
      <c r="M243" s="28" t="s">
        <v>1423</v>
      </c>
    </row>
    <row r="244" spans="1:13" ht="27" thickBot="1" x14ac:dyDescent="0.3">
      <c r="A244" s="18" t="s">
        <v>1279</v>
      </c>
      <c r="B244" s="15" t="s">
        <v>724</v>
      </c>
      <c r="C244" s="16">
        <v>17</v>
      </c>
      <c r="D244" s="15" t="s">
        <v>27</v>
      </c>
      <c r="E244" s="15" t="s">
        <v>1200</v>
      </c>
      <c r="F244" s="15" t="s">
        <v>1201</v>
      </c>
      <c r="G244" s="15" t="s">
        <v>1202</v>
      </c>
      <c r="H244" s="15" t="s">
        <v>1203</v>
      </c>
      <c r="I244" s="15" t="s">
        <v>1204</v>
      </c>
      <c r="J244" s="17" t="s">
        <v>1205</v>
      </c>
      <c r="K244" s="15">
        <v>9</v>
      </c>
      <c r="L244" s="28" t="s">
        <v>1503</v>
      </c>
      <c r="M244" s="28" t="s">
        <v>1424</v>
      </c>
    </row>
    <row r="245" spans="1:13" ht="27" thickBot="1" x14ac:dyDescent="0.3">
      <c r="A245" s="18" t="s">
        <v>1287</v>
      </c>
      <c r="B245" s="15" t="s">
        <v>724</v>
      </c>
      <c r="C245" s="16">
        <v>17</v>
      </c>
      <c r="D245" s="15" t="s">
        <v>24</v>
      </c>
      <c r="E245" s="15" t="s">
        <v>1245</v>
      </c>
      <c r="F245" s="15" t="s">
        <v>1246</v>
      </c>
      <c r="G245" s="15" t="s">
        <v>481</v>
      </c>
      <c r="H245" s="15" t="s">
        <v>1247</v>
      </c>
      <c r="I245" s="15" t="s">
        <v>589</v>
      </c>
      <c r="J245" s="17" t="s">
        <v>1248</v>
      </c>
      <c r="K245" s="15">
        <v>10</v>
      </c>
      <c r="L245" s="28" t="s">
        <v>1504</v>
      </c>
      <c r="M245" s="28" t="s">
        <v>1425</v>
      </c>
    </row>
    <row r="246" spans="1:13" ht="27" thickBot="1" x14ac:dyDescent="0.3">
      <c r="A246" s="18" t="s">
        <v>1274</v>
      </c>
      <c r="B246" s="15" t="s">
        <v>724</v>
      </c>
      <c r="C246" s="16">
        <v>17</v>
      </c>
      <c r="D246" s="15" t="s">
        <v>53</v>
      </c>
      <c r="E246" s="15" t="s">
        <v>1177</v>
      </c>
      <c r="F246" s="15" t="s">
        <v>289</v>
      </c>
      <c r="G246" s="15" t="s">
        <v>1003</v>
      </c>
      <c r="H246" s="15" t="s">
        <v>291</v>
      </c>
      <c r="I246" s="15" t="s">
        <v>304</v>
      </c>
      <c r="J246" s="17" t="s">
        <v>72</v>
      </c>
      <c r="K246" s="15">
        <v>11</v>
      </c>
      <c r="L246" t="s">
        <v>1505</v>
      </c>
      <c r="M246" s="28" t="s">
        <v>1426</v>
      </c>
    </row>
    <row r="247" spans="1:13" ht="27" thickBot="1" x14ac:dyDescent="0.3">
      <c r="A247" s="18" t="s">
        <v>1280</v>
      </c>
      <c r="B247" s="15" t="s">
        <v>724</v>
      </c>
      <c r="C247" s="16">
        <v>17</v>
      </c>
      <c r="D247" s="15" t="s">
        <v>19</v>
      </c>
      <c r="E247" s="15" t="s">
        <v>1207</v>
      </c>
      <c r="F247" s="15" t="s">
        <v>353</v>
      </c>
      <c r="G247" s="15" t="s">
        <v>230</v>
      </c>
      <c r="H247" s="15" t="s">
        <v>1208</v>
      </c>
      <c r="I247" s="15" t="s">
        <v>1209</v>
      </c>
      <c r="J247" s="17" t="s">
        <v>546</v>
      </c>
      <c r="K247" s="15">
        <v>12</v>
      </c>
      <c r="L247" s="28" t="s">
        <v>1506</v>
      </c>
      <c r="M247" s="28" t="s">
        <v>1427</v>
      </c>
    </row>
    <row r="248" spans="1:13" ht="27" thickBot="1" x14ac:dyDescent="0.3">
      <c r="A248" s="18" t="s">
        <v>1288</v>
      </c>
      <c r="B248" s="15" t="s">
        <v>724</v>
      </c>
      <c r="C248" s="16">
        <v>17</v>
      </c>
      <c r="D248" s="15" t="s">
        <v>25</v>
      </c>
      <c r="E248" s="15" t="s">
        <v>1250</v>
      </c>
      <c r="F248" s="15" t="s">
        <v>1251</v>
      </c>
      <c r="G248" s="15" t="s">
        <v>1252</v>
      </c>
      <c r="H248" s="15" t="s">
        <v>1253</v>
      </c>
      <c r="I248" s="15" t="s">
        <v>1254</v>
      </c>
      <c r="J248" s="17" t="s">
        <v>1255</v>
      </c>
      <c r="K248" s="15">
        <v>13</v>
      </c>
      <c r="L248" s="28" t="s">
        <v>1507</v>
      </c>
      <c r="M248" s="28" t="s">
        <v>1428</v>
      </c>
    </row>
    <row r="249" spans="1:13" ht="27" thickBot="1" x14ac:dyDescent="0.3">
      <c r="A249" s="18" t="s">
        <v>1275</v>
      </c>
      <c r="B249" s="15" t="s">
        <v>724</v>
      </c>
      <c r="C249" s="16">
        <v>17</v>
      </c>
      <c r="D249" s="15" t="s">
        <v>23</v>
      </c>
      <c r="E249" s="15" t="s">
        <v>1179</v>
      </c>
      <c r="F249" s="15" t="s">
        <v>1180</v>
      </c>
      <c r="G249" s="15" t="s">
        <v>1015</v>
      </c>
      <c r="H249" s="15" t="s">
        <v>1181</v>
      </c>
      <c r="I249" s="15" t="s">
        <v>1182</v>
      </c>
      <c r="J249" s="17" t="s">
        <v>1018</v>
      </c>
      <c r="K249" s="15">
        <v>14</v>
      </c>
      <c r="L249" t="s">
        <v>1508</v>
      </c>
      <c r="M249" s="28" t="s">
        <v>1429</v>
      </c>
    </row>
    <row r="250" spans="1:13" ht="27" thickBot="1" x14ac:dyDescent="0.3">
      <c r="A250" s="18" t="s">
        <v>1281</v>
      </c>
      <c r="B250" s="15" t="s">
        <v>724</v>
      </c>
      <c r="C250" s="16">
        <v>17</v>
      </c>
      <c r="D250" s="15" t="s">
        <v>100</v>
      </c>
      <c r="E250" s="15" t="s">
        <v>1200</v>
      </c>
      <c r="F250" s="15" t="s">
        <v>1211</v>
      </c>
      <c r="G250" s="15" t="s">
        <v>347</v>
      </c>
      <c r="H250" s="15" t="s">
        <v>1212</v>
      </c>
      <c r="I250" s="15" t="s">
        <v>1213</v>
      </c>
      <c r="J250" s="17" t="s">
        <v>1214</v>
      </c>
      <c r="K250" s="15">
        <v>15</v>
      </c>
      <c r="L250" s="28" t="s">
        <v>1509</v>
      </c>
      <c r="M250" s="28" t="s">
        <v>1430</v>
      </c>
    </row>
    <row r="251" spans="1:13" ht="27" thickBot="1" x14ac:dyDescent="0.3">
      <c r="A251" s="18" t="s">
        <v>1277</v>
      </c>
      <c r="B251" s="15" t="s">
        <v>724</v>
      </c>
      <c r="C251" s="16">
        <v>17</v>
      </c>
      <c r="D251" s="15" t="s">
        <v>18</v>
      </c>
      <c r="E251" s="15" t="s">
        <v>74</v>
      </c>
      <c r="F251" s="15" t="s">
        <v>74</v>
      </c>
      <c r="G251" s="15" t="s">
        <v>74</v>
      </c>
      <c r="H251" s="15" t="s">
        <v>1191</v>
      </c>
      <c r="I251" s="15" t="s">
        <v>1087</v>
      </c>
      <c r="J251" s="17" t="s">
        <v>312</v>
      </c>
      <c r="K251" s="15">
        <v>16</v>
      </c>
      <c r="L251" s="28" t="s">
        <v>1433</v>
      </c>
      <c r="M251" s="28" t="s">
        <v>1354</v>
      </c>
    </row>
    <row r="252" spans="1:13" ht="27" thickBot="1" x14ac:dyDescent="0.3">
      <c r="A252" s="18" t="s">
        <v>1283</v>
      </c>
      <c r="B252" s="15" t="s">
        <v>724</v>
      </c>
      <c r="C252" s="16">
        <v>17</v>
      </c>
      <c r="D252" s="15" t="s">
        <v>22</v>
      </c>
      <c r="E252" s="15" t="s">
        <v>1223</v>
      </c>
      <c r="F252" s="15" t="s">
        <v>1201</v>
      </c>
      <c r="G252" s="15" t="s">
        <v>1224</v>
      </c>
      <c r="H252" s="15" t="s">
        <v>1225</v>
      </c>
      <c r="I252" s="15" t="s">
        <v>1032</v>
      </c>
      <c r="J252" s="17" t="s">
        <v>1214</v>
      </c>
      <c r="K252" s="15">
        <v>17</v>
      </c>
      <c r="L252" s="28" t="s">
        <v>1510</v>
      </c>
      <c r="M252" t="s">
        <v>1431</v>
      </c>
    </row>
    <row r="253" spans="1:13" ht="26.25" x14ac:dyDescent="0.25">
      <c r="A253" s="29" t="s">
        <v>1285</v>
      </c>
      <c r="B253" s="30" t="s">
        <v>724</v>
      </c>
      <c r="C253" s="31">
        <v>17</v>
      </c>
      <c r="D253" s="30" t="s">
        <v>129</v>
      </c>
      <c r="E253" s="30" t="s">
        <v>1234</v>
      </c>
      <c r="F253" s="30" t="s">
        <v>1235</v>
      </c>
      <c r="G253" s="30" t="s">
        <v>360</v>
      </c>
      <c r="H253" s="30" t="s">
        <v>1236</v>
      </c>
      <c r="I253" s="30" t="s">
        <v>1237</v>
      </c>
      <c r="J253" s="32" t="s">
        <v>1238</v>
      </c>
      <c r="K253" s="30">
        <v>18</v>
      </c>
      <c r="L253" s="28" t="s">
        <v>1511</v>
      </c>
      <c r="M253" t="s">
        <v>1432</v>
      </c>
    </row>
  </sheetData>
  <sheetProtection algorithmName="SHA-512" hashValue="onhcaZJgNTjg6X4x7Br/j7NwcmqnFn2szhOpM6miDOnqCV2YsyFZhtxRhMIQDq/7Ys31/IkG1CZ+w7lkMrhA7A==" saltValue="KgqZInlDYCYwJq6u0NKbPw=="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K 2 9 S W K R 3 K Q K k A A A A 9 g A A A B I A H A B D b 2 5 m a W c v U G F j a 2 F n Z S 5 4 b W w g o h g A K K A U A A A A A A A A A A A A A A A A A A A A A A A A A A A A h Y 9 B D o I w F E S v Q r q n L d U Y Q k q J Y S u J i Y l x 2 5 Q K j f A x t F j u 5 s I j e Q U x i r p z O W / e Y u Z + v f F s b J v g o n t r O k h R h C k K N K i u N F C l a H D H M E a Z 4 F u p T r L S w S S D T U Z b p q h 2 7 p w Q 4 r 3 H f o G 7 v i K M 0 o g c i s 1 O 1 b q V 6 C O b / 3 J o w D o J S i P B 9 6 8 x g u G I L f G K x Z h y M k N e G P g K b N r 7 b H 8 g z 4 f G D b 0 W G s J 8 z c k c O X l / E A 9 Q S w M E F A A C A A g A K 2 9 S 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v U l g o i k e 4 D g A A A B E A A A A T A B w A R m 9 y b X V s Y X M v U 2 V j d G l v b j E u b S C i G A A o o B Q A A A A A A A A A A A A A A A A A A A A A A A A A A A A r T k 0 u y c z P U w i G 0 I b W A F B L A Q I t A B Q A A g A I A C t v U l i k d y k C p A A A A P Y A A A A S A A A A A A A A A A A A A A A A A A A A A A B D b 2 5 m a W c v U G F j a 2 F n Z S 5 4 b W x Q S w E C L Q A U A A I A C A A r b 1 J Y D 8 r p q 6 Q A A A D p A A A A E w A A A A A A A A A A A A A A A A D w A A A A W 0 N v b n R l b n R f V H l w Z X N d L n h t b F B L A Q I t A B Q A A g A I A C t v U l 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p G k F j 2 i 9 z R p l / T j e r 0 k y M A A A A A A I A A A A A A B B m A A A A A Q A A I A A A A J h Y u x 3 X l H 6 W r 2 e t E 5 1 I J W d C w w T R / X P y H S w I C H z 4 1 P 9 K A A A A A A 6 A A A A A A g A A I A A A A L K p P 8 e X t c V V g Y e e Q S R 8 B z h m L f P i E N R D C y 1 q U P O b Z O N y U A A A A L Y R Q 3 / 9 t 3 l T 0 J E N T t N u v Y W s D E q u y d 3 o p G A G K x q s / 3 v W Q q H i 3 1 4 N B u e a p N s o d G B G D q Y U w Y 9 d G R V X S U 9 R 3 l M w / O P N 5 m z o 0 1 y 4 8 L a / H B F k M S 0 S Q A A A A H m E 4 k a D 5 L l 2 B 9 4 2 s o O l u 6 D P 7 + P l L T Q 3 V l z D N J k l V 7 D I L X / G C W 9 Q Q b j C t J y 3 U j U T C + b o K Y O I 2 R A / q S z D J P a L D d U = < / D a t a M a s h u p > 
</file>

<file path=customXml/itemProps1.xml><?xml version="1.0" encoding="utf-8"?>
<ds:datastoreItem xmlns:ds="http://schemas.openxmlformats.org/officeDocument/2006/customXml" ds:itemID="{6ADEE024-D052-4C9D-840A-5A70219AAAA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vt:lpstr>
      <vt:lpstr>Results</vt:lpstr>
      <vt:lpstr>Standards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cp:lastModifiedBy>
  <dcterms:created xsi:type="dcterms:W3CDTF">2024-02-18T17:13:58Z</dcterms:created>
  <dcterms:modified xsi:type="dcterms:W3CDTF">2024-02-26T02:05:44Z</dcterms:modified>
</cp:coreProperties>
</file>